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mil_khaan/Desktop/"/>
    </mc:Choice>
  </mc:AlternateContent>
  <xr:revisionPtr revIDLastSave="0" documentId="13_ncr:1_{70067302-B8FB-EF47-A87F-E9BC324876DD}" xr6:coauthVersionLast="47" xr6:coauthVersionMax="47" xr10:uidLastSave="{00000000-0000-0000-0000-000000000000}"/>
  <bookViews>
    <workbookView xWindow="0" yWindow="0" windowWidth="33600" windowHeight="21000" activeTab="8" xr2:uid="{27296C6B-2811-E840-B888-E13F55AC4B5C}"/>
  </bookViews>
  <sheets>
    <sheet name="Summary" sheetId="4" r:id="rId1"/>
    <sheet name="STOCK FUNDAMENTALS" sheetId="5" r:id="rId2"/>
    <sheet name="STOCK PRICES" sheetId="7" r:id="rId3"/>
    <sheet name="STOCK RETURNS" sheetId="8" r:id="rId4"/>
    <sheet name="Returns" sheetId="6" r:id="rId5"/>
    <sheet name="PASSIVE" sheetId="1" r:id="rId6"/>
    <sheet name="ACTIVE-2" sheetId="2" r:id="rId7"/>
    <sheet name="ACTIVE-3" sheetId="3" r:id="rId8"/>
    <sheet name="PASSIVE PERFORMENCE" sheetId="10" r:id="rId9"/>
    <sheet name="ACTIVE-2 PERFORMENCE" sheetId="11" r:id="rId10"/>
    <sheet name="ACTIVE-3 PERFORMENCE" sheetId="12" r:id="rId11"/>
  </sheets>
  <definedNames>
    <definedName name="solver_adj" localSheetId="7" hidden="1">'ACTIVE-3'!$X$9:$AO$9</definedName>
    <definedName name="solver_cvg" localSheetId="7" hidden="1">0.0001</definedName>
    <definedName name="solver_drv" localSheetId="7" hidden="1">1</definedName>
    <definedName name="solver_eng" localSheetId="7" hidden="1">1</definedName>
    <definedName name="solver_itr" localSheetId="7" hidden="1">2147483647</definedName>
    <definedName name="solver_lhs1" localSheetId="7" hidden="1">'ACTIVE-3'!$AP$9</definedName>
    <definedName name="solver_lhs10" localSheetId="7" hidden="1">'ACTIVE-3'!$X$42</definedName>
    <definedName name="solver_lhs11" localSheetId="7" hidden="1">'ACTIVE-3'!$X$43</definedName>
    <definedName name="solver_lhs12" localSheetId="7" hidden="1">'ACTIVE-3'!$X$44</definedName>
    <definedName name="solver_lhs13" localSheetId="7" hidden="1">'ACTIVE-3'!$X$45</definedName>
    <definedName name="solver_lhs2" localSheetId="7" hidden="1">'ACTIVE-3'!$AP$9</definedName>
    <definedName name="solver_lhs3" localSheetId="7" hidden="1">'ACTIVE-3'!$AQ$9</definedName>
    <definedName name="solver_lhs4" localSheetId="7" hidden="1">'ACTIVE-3'!$Y$45</definedName>
    <definedName name="solver_lhs5" localSheetId="7" hidden="1">'ACTIVE-3'!$X$34</definedName>
    <definedName name="solver_lhs6" localSheetId="7" hidden="1">'ACTIVE-3'!$X$38</definedName>
    <definedName name="solver_lhs7" localSheetId="7" hidden="1">'ACTIVE-3'!$X$39</definedName>
    <definedName name="solver_lhs8" localSheetId="7" hidden="1">'ACTIVE-3'!$X$40</definedName>
    <definedName name="solver_lhs9" localSheetId="7" hidden="1">'ACTIVE-3'!$X$41</definedName>
    <definedName name="solver_lin" localSheetId="7" hidden="1">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4</definedName>
    <definedName name="solver_opt" localSheetId="7" hidden="1">'ACTIVE-3'!$X$35</definedName>
    <definedName name="solver_pre" localSheetId="7" hidden="1">0.000001</definedName>
    <definedName name="solver_rbv" localSheetId="7" hidden="1">1</definedName>
    <definedName name="solver_rel1" localSheetId="7" hidden="1">1</definedName>
    <definedName name="solver_rel10" localSheetId="7" hidden="1">1</definedName>
    <definedName name="solver_rel11" localSheetId="7" hidden="1">1</definedName>
    <definedName name="solver_rel12" localSheetId="7" hidden="1">1</definedName>
    <definedName name="solver_rel13" localSheetId="7" hidden="1">1</definedName>
    <definedName name="solver_rel2" localSheetId="7" hidden="1">3</definedName>
    <definedName name="solver_rel3" localSheetId="7" hidden="1">1</definedName>
    <definedName name="solver_rel4" localSheetId="7" hidden="1">1</definedName>
    <definedName name="solver_rel5" localSheetId="7" hidden="1">1</definedName>
    <definedName name="solver_rel6" localSheetId="7" hidden="1">1</definedName>
    <definedName name="solver_rel7" localSheetId="7" hidden="1">1</definedName>
    <definedName name="solver_rel8" localSheetId="7" hidden="1">1</definedName>
    <definedName name="solver_rel9" localSheetId="7" hidden="1">1</definedName>
    <definedName name="solver_rhs1" localSheetId="7" hidden="1">1</definedName>
    <definedName name="solver_rhs10" localSheetId="7" hidden="1">0.25</definedName>
    <definedName name="solver_rhs11" localSheetId="7" hidden="1">0.25</definedName>
    <definedName name="solver_rhs12" localSheetId="7" hidden="1">0.25</definedName>
    <definedName name="solver_rhs13" localSheetId="7" hidden="1">0.25</definedName>
    <definedName name="solver_rhs2" localSheetId="7" hidden="1">0.85</definedName>
    <definedName name="solver_rhs3" localSheetId="7" hidden="1">0.15</definedName>
    <definedName name="solver_rhs4" localSheetId="7" hidden="1">0.25</definedName>
    <definedName name="solver_rhs5" localSheetId="7" hidden="1">0.2</definedName>
    <definedName name="solver_rhs6" localSheetId="7" hidden="1">0.25</definedName>
    <definedName name="solver_rhs7" localSheetId="7" hidden="1">0.25</definedName>
    <definedName name="solver_rhs8" localSheetId="7" hidden="1">0.25</definedName>
    <definedName name="solver_rhs9" localSheetId="7" hidden="1">0.25</definedName>
    <definedName name="solver_rlx" localSheetId="7" hidden="1">1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1</definedName>
    <definedName name="solver_val" localSheetId="7" hidden="1">0</definedName>
    <definedName name="solver_ver" localSheetId="7" hidden="1">2</definedName>
    <definedName name="Stock_data">'ACTIVE-3'!$A$2:$R$531</definedName>
    <definedName name="three_returns">'ACTIVE-3'!$A$533:$R$533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" i="10" l="1"/>
  <c r="C28" i="10"/>
  <c r="K32" i="12" l="1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E32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H11" i="12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3" i="10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H6" i="12"/>
  <c r="H7" i="12" s="1"/>
  <c r="H8" i="12" s="1"/>
  <c r="H9" i="12" s="1"/>
  <c r="H10" i="12" s="1"/>
  <c r="Y60" i="3"/>
  <c r="Y62" i="3"/>
  <c r="Y63" i="3"/>
  <c r="Y64" i="3"/>
  <c r="Y65" i="3"/>
  <c r="Y66" i="3"/>
  <c r="Y67" i="3"/>
  <c r="Y70" i="3"/>
  <c r="Y71" i="3"/>
  <c r="Y72" i="3"/>
  <c r="Y73" i="3"/>
  <c r="Y74" i="3"/>
  <c r="Y75" i="3"/>
  <c r="Y58" i="3"/>
  <c r="X54" i="3"/>
  <c r="Y59" i="3" s="1"/>
  <c r="X51" i="3"/>
  <c r="X53" i="3" s="1"/>
  <c r="X52" i="3"/>
  <c r="Z49" i="3"/>
  <c r="AA59" i="3"/>
  <c r="AA60" i="3"/>
  <c r="AB60" i="3" s="1"/>
  <c r="AA62" i="3"/>
  <c r="AB62" i="3" s="1"/>
  <c r="AA63" i="3"/>
  <c r="AB63" i="3" s="1"/>
  <c r="AA64" i="3"/>
  <c r="AB64" i="3" s="1"/>
  <c r="AA65" i="3"/>
  <c r="AB65" i="3" s="1"/>
  <c r="AA66" i="3"/>
  <c r="AB66" i="3" s="1"/>
  <c r="AA69" i="3"/>
  <c r="AA73" i="3"/>
  <c r="AB73" i="3" s="1"/>
  <c r="AB59" i="3"/>
  <c r="AB69" i="3"/>
  <c r="G28" i="10" l="1"/>
  <c r="G29" i="10"/>
  <c r="Y68" i="3"/>
  <c r="Y69" i="3"/>
  <c r="Y61" i="3"/>
  <c r="G31" i="10" l="1"/>
  <c r="G30" i="10"/>
  <c r="C24" i="11" l="1"/>
  <c r="D24" i="11" s="1"/>
  <c r="C23" i="11"/>
  <c r="D23" i="11" s="1"/>
  <c r="C22" i="11"/>
  <c r="D22" i="11" s="1"/>
  <c r="C21" i="11"/>
  <c r="C20" i="11"/>
  <c r="C19" i="11"/>
  <c r="C18" i="11"/>
  <c r="D18" i="11" s="1"/>
  <c r="C17" i="11"/>
  <c r="D17" i="11" s="1"/>
  <c r="C16" i="11"/>
  <c r="C15" i="11"/>
  <c r="D15" i="11" s="1"/>
  <c r="C14" i="11"/>
  <c r="D14" i="11" s="1"/>
  <c r="C13" i="11"/>
  <c r="C12" i="11"/>
  <c r="C11" i="11"/>
  <c r="C10" i="11"/>
  <c r="D10" i="11" s="1"/>
  <c r="C9" i="11"/>
  <c r="D9" i="11" s="1"/>
  <c r="C8" i="11"/>
  <c r="D8" i="11" s="1"/>
  <c r="C7" i="11"/>
  <c r="D7" i="11" s="1"/>
  <c r="C6" i="11"/>
  <c r="C5" i="11"/>
  <c r="D5" i="11" s="1"/>
  <c r="C4" i="11"/>
  <c r="D4" i="11" s="1"/>
  <c r="C3" i="11"/>
  <c r="D3" i="11" s="1"/>
  <c r="C2" i="11"/>
  <c r="D2" i="11" s="1"/>
  <c r="C24" i="12"/>
  <c r="C23" i="12"/>
  <c r="C22" i="12"/>
  <c r="D22" i="12" s="1"/>
  <c r="F22" i="12" s="1"/>
  <c r="C21" i="12"/>
  <c r="F20" i="12"/>
  <c r="C20" i="12"/>
  <c r="D20" i="12" s="1"/>
  <c r="C19" i="12"/>
  <c r="C18" i="12"/>
  <c r="C17" i="12"/>
  <c r="C16" i="12"/>
  <c r="D16" i="12" s="1"/>
  <c r="F16" i="12" s="1"/>
  <c r="C15" i="12"/>
  <c r="F14" i="12"/>
  <c r="C14" i="12"/>
  <c r="D14" i="12" s="1"/>
  <c r="C13" i="12"/>
  <c r="C12" i="12"/>
  <c r="C11" i="12"/>
  <c r="C10" i="12"/>
  <c r="C9" i="12"/>
  <c r="C8" i="12"/>
  <c r="D8" i="12" s="1"/>
  <c r="F8" i="12" s="1"/>
  <c r="C7" i="12"/>
  <c r="C6" i="12"/>
  <c r="C5" i="12"/>
  <c r="C4" i="12"/>
  <c r="C3" i="12"/>
  <c r="H3" i="12"/>
  <c r="H4" i="12" s="1"/>
  <c r="H5" i="12" s="1"/>
  <c r="C2" i="12"/>
  <c r="C2" i="10"/>
  <c r="D2" i="10" s="1"/>
  <c r="C4" i="10"/>
  <c r="D4" i="10" s="1"/>
  <c r="F4" i="10" s="1"/>
  <c r="H4" i="10" s="1"/>
  <c r="C5" i="10"/>
  <c r="D5" i="10" s="1"/>
  <c r="F5" i="10" s="1"/>
  <c r="H5" i="10" s="1"/>
  <c r="C6" i="10"/>
  <c r="D6" i="10" s="1"/>
  <c r="F6" i="10" s="1"/>
  <c r="H6" i="10" s="1"/>
  <c r="C7" i="10"/>
  <c r="D7" i="10" s="1"/>
  <c r="F7" i="10" s="1"/>
  <c r="H7" i="10" s="1"/>
  <c r="C8" i="10"/>
  <c r="D8" i="10" s="1"/>
  <c r="C9" i="10"/>
  <c r="D9" i="10" s="1"/>
  <c r="C10" i="10"/>
  <c r="D10" i="10" s="1"/>
  <c r="F10" i="10" s="1"/>
  <c r="H10" i="10" s="1"/>
  <c r="C11" i="10"/>
  <c r="C12" i="10"/>
  <c r="D12" i="10" s="1"/>
  <c r="C13" i="10"/>
  <c r="D13" i="10" s="1"/>
  <c r="F13" i="10" s="1"/>
  <c r="H13" i="10" s="1"/>
  <c r="C14" i="10"/>
  <c r="D14" i="10" s="1"/>
  <c r="F14" i="10" s="1"/>
  <c r="H14" i="10" s="1"/>
  <c r="C15" i="10"/>
  <c r="D15" i="10" s="1"/>
  <c r="F15" i="10" s="1"/>
  <c r="H15" i="10" s="1"/>
  <c r="C16" i="10"/>
  <c r="D16" i="10" s="1"/>
  <c r="C17" i="10"/>
  <c r="D17" i="10" s="1"/>
  <c r="C18" i="10"/>
  <c r="D18" i="10" s="1"/>
  <c r="F18" i="10" s="1"/>
  <c r="H18" i="10" s="1"/>
  <c r="C19" i="10"/>
  <c r="D19" i="10" s="1"/>
  <c r="F19" i="10" s="1"/>
  <c r="H19" i="10" s="1"/>
  <c r="C20" i="10"/>
  <c r="D20" i="10" s="1"/>
  <c r="F20" i="10" s="1"/>
  <c r="H20" i="10" s="1"/>
  <c r="C21" i="10"/>
  <c r="D21" i="10" s="1"/>
  <c r="F21" i="10" s="1"/>
  <c r="H21" i="10" s="1"/>
  <c r="C22" i="10"/>
  <c r="D22" i="10" s="1"/>
  <c r="F22" i="10" s="1"/>
  <c r="H22" i="10" s="1"/>
  <c r="C23" i="10"/>
  <c r="D23" i="10" s="1"/>
  <c r="F23" i="10" s="1"/>
  <c r="H23" i="10" s="1"/>
  <c r="C24" i="10"/>
  <c r="D24" i="10" s="1"/>
  <c r="C3" i="10"/>
  <c r="D3" i="10" s="1"/>
  <c r="F17" i="10" l="1"/>
  <c r="H17" i="10" s="1"/>
  <c r="F9" i="10"/>
  <c r="H9" i="10" s="1"/>
  <c r="D11" i="10"/>
  <c r="F11" i="10" s="1"/>
  <c r="H11" i="10" s="1"/>
  <c r="F3" i="10"/>
  <c r="F24" i="10"/>
  <c r="H24" i="10" s="1"/>
  <c r="F16" i="10"/>
  <c r="H16" i="10" s="1"/>
  <c r="F8" i="10"/>
  <c r="H8" i="10" s="1"/>
  <c r="D21" i="12"/>
  <c r="F21" i="12" s="1"/>
  <c r="J21" i="12" s="1"/>
  <c r="D10" i="12"/>
  <c r="F10" i="12" s="1"/>
  <c r="J10" i="12" s="1"/>
  <c r="F2" i="12"/>
  <c r="J2" i="12" s="1"/>
  <c r="D2" i="12"/>
  <c r="F15" i="12"/>
  <c r="D15" i="12"/>
  <c r="D9" i="12"/>
  <c r="F9" i="12" s="1"/>
  <c r="J9" i="12" s="1"/>
  <c r="D3" i="12"/>
  <c r="F3" i="12" s="1"/>
  <c r="J3" i="12" s="1"/>
  <c r="K3" i="12" s="1"/>
  <c r="F19" i="12"/>
  <c r="J19" i="12" s="1"/>
  <c r="D19" i="12"/>
  <c r="F4" i="12"/>
  <c r="J4" i="12" s="1"/>
  <c r="D4" i="12"/>
  <c r="D11" i="12"/>
  <c r="F11" i="12" s="1"/>
  <c r="J11" i="12" s="1"/>
  <c r="D17" i="12"/>
  <c r="F17" i="12" s="1"/>
  <c r="J17" i="12" s="1"/>
  <c r="F23" i="12"/>
  <c r="J23" i="12" s="1"/>
  <c r="D23" i="12"/>
  <c r="F5" i="12"/>
  <c r="D5" i="12"/>
  <c r="D12" i="12"/>
  <c r="F12" i="12" s="1"/>
  <c r="J12" i="12" s="1"/>
  <c r="D18" i="12"/>
  <c r="F18" i="12" s="1"/>
  <c r="J18" i="12" s="1"/>
  <c r="F24" i="12"/>
  <c r="J24" i="12" s="1"/>
  <c r="D24" i="12"/>
  <c r="F6" i="12"/>
  <c r="J6" i="12" s="1"/>
  <c r="D6" i="12"/>
  <c r="D13" i="12"/>
  <c r="F13" i="12" s="1"/>
  <c r="J13" i="12" s="1"/>
  <c r="F7" i="12"/>
  <c r="J7" i="12" s="1"/>
  <c r="D7" i="12"/>
  <c r="D11" i="11"/>
  <c r="D12" i="11"/>
  <c r="D21" i="11"/>
  <c r="D6" i="11"/>
  <c r="D16" i="11"/>
  <c r="D19" i="11"/>
  <c r="D20" i="11"/>
  <c r="D13" i="11"/>
  <c r="E3" i="11"/>
  <c r="J16" i="12"/>
  <c r="J14" i="12"/>
  <c r="J8" i="12"/>
  <c r="J15" i="12"/>
  <c r="J5" i="12"/>
  <c r="J22" i="12"/>
  <c r="J20" i="12"/>
  <c r="AQ9" i="3"/>
  <c r="AP9" i="3"/>
  <c r="X39" i="3"/>
  <c r="Z75" i="3"/>
  <c r="AA75" i="3" s="1"/>
  <c r="Z74" i="3"/>
  <c r="AA74" i="3" s="1"/>
  <c r="Z72" i="3"/>
  <c r="AA72" i="3" s="1"/>
  <c r="Z71" i="3"/>
  <c r="AA71" i="3" s="1"/>
  <c r="Z70" i="3"/>
  <c r="AA70" i="3" s="1"/>
  <c r="Z68" i="3"/>
  <c r="AA68" i="3" s="1"/>
  <c r="Z67" i="3"/>
  <c r="AA67" i="3" s="1"/>
  <c r="Z61" i="3"/>
  <c r="AA61" i="3" s="1"/>
  <c r="Z58" i="3"/>
  <c r="AA58" i="3" s="1"/>
  <c r="X58" i="3" a="1"/>
  <c r="X58" i="3" s="1"/>
  <c r="AC58" i="3" s="1"/>
  <c r="AD58" i="3" s="1"/>
  <c r="AE58" i="3" s="1"/>
  <c r="AF58" i="3" s="1"/>
  <c r="AG58" i="3" s="1"/>
  <c r="X38" i="3"/>
  <c r="X45" i="3"/>
  <c r="X44" i="3"/>
  <c r="X43" i="3"/>
  <c r="X42" i="3"/>
  <c r="X41" i="3"/>
  <c r="X40" i="3"/>
  <c r="AO7" i="3"/>
  <c r="AO8" i="3" s="1"/>
  <c r="AN7" i="3"/>
  <c r="AN8" i="3" s="1"/>
  <c r="AM7" i="3"/>
  <c r="AM8" i="3" s="1"/>
  <c r="AL7" i="3"/>
  <c r="AL8" i="3" s="1"/>
  <c r="AK7" i="3"/>
  <c r="AK8" i="3" s="1"/>
  <c r="AJ7" i="3"/>
  <c r="AJ8" i="3" s="1"/>
  <c r="AI7" i="3"/>
  <c r="AI8" i="3" s="1"/>
  <c r="AH7" i="3"/>
  <c r="AH8" i="3" s="1"/>
  <c r="AG7" i="3"/>
  <c r="AG8" i="3" s="1"/>
  <c r="AF7" i="3"/>
  <c r="AF8" i="3" s="1"/>
  <c r="AE7" i="3"/>
  <c r="AE8" i="3" s="1"/>
  <c r="AD7" i="3"/>
  <c r="AD8" i="3" s="1"/>
  <c r="AC7" i="3"/>
  <c r="AC8" i="3" s="1"/>
  <c r="AB7" i="3"/>
  <c r="AB8" i="3" s="1"/>
  <c r="AA7" i="3"/>
  <c r="AA8" i="3" s="1"/>
  <c r="Z7" i="3"/>
  <c r="Z8" i="3" s="1"/>
  <c r="Y7" i="3"/>
  <c r="Y8" i="3" s="1"/>
  <c r="X7" i="3"/>
  <c r="X8" i="3" s="1"/>
  <c r="AO5" i="3"/>
  <c r="AO6" i="3" s="1"/>
  <c r="AN5" i="3"/>
  <c r="AN6" i="3" s="1"/>
  <c r="AM5" i="3"/>
  <c r="AM6" i="3" s="1"/>
  <c r="AL5" i="3"/>
  <c r="AL6" i="3" s="1"/>
  <c r="AK5" i="3"/>
  <c r="AK6" i="3" s="1"/>
  <c r="AJ5" i="3"/>
  <c r="AJ6" i="3" s="1"/>
  <c r="AI5" i="3"/>
  <c r="AI6" i="3" s="1"/>
  <c r="AH5" i="3"/>
  <c r="AH6" i="3" s="1"/>
  <c r="AG5" i="3"/>
  <c r="AG6" i="3" s="1"/>
  <c r="AF5" i="3"/>
  <c r="AF6" i="3" s="1"/>
  <c r="AE5" i="3"/>
  <c r="AE6" i="3" s="1"/>
  <c r="AD5" i="3"/>
  <c r="AD6" i="3" s="1"/>
  <c r="AC5" i="3"/>
  <c r="AC6" i="3" s="1"/>
  <c r="AB5" i="3"/>
  <c r="AB6" i="3" s="1"/>
  <c r="AA5" i="3"/>
  <c r="AA6" i="3" s="1"/>
  <c r="Z5" i="3"/>
  <c r="Z6" i="3" s="1"/>
  <c r="Y5" i="3"/>
  <c r="Y6" i="3" s="1"/>
  <c r="X5" i="3"/>
  <c r="X6" i="3" s="1"/>
  <c r="H23" i="5" a="1"/>
  <c r="H23" i="5" s="1"/>
  <c r="H26" i="5"/>
  <c r="H27" i="5"/>
  <c r="H28" i="5"/>
  <c r="H29" i="5"/>
  <c r="H30" i="5"/>
  <c r="H34" i="5"/>
  <c r="H35" i="5"/>
  <c r="H36" i="5"/>
  <c r="H37" i="5"/>
  <c r="F23" i="5" a="1"/>
  <c r="F23" i="5" s="1"/>
  <c r="F25" i="5"/>
  <c r="F26" i="5"/>
  <c r="F27" i="5"/>
  <c r="F29" i="5"/>
  <c r="F30" i="5"/>
  <c r="F33" i="5"/>
  <c r="F34" i="5"/>
  <c r="F35" i="5"/>
  <c r="F37" i="5"/>
  <c r="H3" i="5" a="1"/>
  <c r="H3" i="5" s="1"/>
  <c r="H6" i="5"/>
  <c r="H7" i="5"/>
  <c r="H8" i="5"/>
  <c r="H9" i="5"/>
  <c r="H10" i="5"/>
  <c r="H14" i="5"/>
  <c r="H15" i="5"/>
  <c r="H16" i="5"/>
  <c r="H17" i="5"/>
  <c r="F3" i="5" a="1"/>
  <c r="F3" i="5" s="1"/>
  <c r="F9" i="5"/>
  <c r="F10" i="5"/>
  <c r="F13" i="5"/>
  <c r="F14" i="5"/>
  <c r="F15" i="5"/>
  <c r="F17" i="5"/>
  <c r="E11" i="2" a="1"/>
  <c r="E11" i="2" s="1"/>
  <c r="G12" i="2"/>
  <c r="E14" i="2"/>
  <c r="H15" i="2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K1520" i="8"/>
  <c r="AK1519" i="8"/>
  <c r="AK1518" i="8"/>
  <c r="AK1517" i="8"/>
  <c r="AK1516" i="8"/>
  <c r="AK1515" i="8"/>
  <c r="AK1514" i="8"/>
  <c r="AK1513" i="8"/>
  <c r="AK1512" i="8"/>
  <c r="AK1511" i="8"/>
  <c r="AK1510" i="8"/>
  <c r="AK1509" i="8"/>
  <c r="AK1508" i="8"/>
  <c r="AK1507" i="8"/>
  <c r="AK1506" i="8"/>
  <c r="AK1505" i="8"/>
  <c r="AK1504" i="8"/>
  <c r="AK1503" i="8"/>
  <c r="AK1502" i="8"/>
  <c r="AK1501" i="8"/>
  <c r="AK1500" i="8"/>
  <c r="AK1499" i="8"/>
  <c r="AK1498" i="8"/>
  <c r="AK1497" i="8"/>
  <c r="AK1496" i="8"/>
  <c r="AK1495" i="8"/>
  <c r="AK1494" i="8"/>
  <c r="AK1493" i="8"/>
  <c r="AK1492" i="8"/>
  <c r="AK1491" i="8"/>
  <c r="AK1490" i="8"/>
  <c r="AK1489" i="8"/>
  <c r="AK1488" i="8"/>
  <c r="AK1487" i="8"/>
  <c r="AK1486" i="8"/>
  <c r="AK1485" i="8"/>
  <c r="AK1484" i="8"/>
  <c r="AK1483" i="8"/>
  <c r="AK1482" i="8"/>
  <c r="AK1481" i="8"/>
  <c r="AK1480" i="8"/>
  <c r="AK1479" i="8"/>
  <c r="AK1478" i="8"/>
  <c r="AK1477" i="8"/>
  <c r="AK1476" i="8"/>
  <c r="AK1475" i="8"/>
  <c r="AK1474" i="8"/>
  <c r="AK1473" i="8"/>
  <c r="AK1472" i="8"/>
  <c r="AK1471" i="8"/>
  <c r="AK1470" i="8"/>
  <c r="AK1469" i="8"/>
  <c r="AK1468" i="8"/>
  <c r="AK1467" i="8"/>
  <c r="AK1466" i="8"/>
  <c r="AK1465" i="8"/>
  <c r="AK1464" i="8"/>
  <c r="AK1463" i="8"/>
  <c r="AK1462" i="8"/>
  <c r="AK1461" i="8"/>
  <c r="AK1460" i="8"/>
  <c r="AK1459" i="8"/>
  <c r="AK1458" i="8"/>
  <c r="AK1457" i="8"/>
  <c r="AK1456" i="8"/>
  <c r="AK1455" i="8"/>
  <c r="AK1454" i="8"/>
  <c r="AK1453" i="8"/>
  <c r="AK1452" i="8"/>
  <c r="AK1451" i="8"/>
  <c r="AK1450" i="8"/>
  <c r="AK1449" i="8"/>
  <c r="AK1448" i="8"/>
  <c r="AK1447" i="8"/>
  <c r="AK1446" i="8"/>
  <c r="AK1445" i="8"/>
  <c r="AK1444" i="8"/>
  <c r="AK1443" i="8"/>
  <c r="AK1442" i="8"/>
  <c r="AK1441" i="8"/>
  <c r="AK1440" i="8"/>
  <c r="AK1439" i="8"/>
  <c r="AK1438" i="8"/>
  <c r="AK1437" i="8"/>
  <c r="AK1436" i="8"/>
  <c r="AK1435" i="8"/>
  <c r="AK1434" i="8"/>
  <c r="AK1433" i="8"/>
  <c r="AK1432" i="8"/>
  <c r="AK1431" i="8"/>
  <c r="AK1430" i="8"/>
  <c r="AK1429" i="8"/>
  <c r="AK1428" i="8"/>
  <c r="AK1427" i="8"/>
  <c r="AK1426" i="8"/>
  <c r="AK1425" i="8"/>
  <c r="AK1424" i="8"/>
  <c r="AK1423" i="8"/>
  <c r="AK1422" i="8"/>
  <c r="AK1421" i="8"/>
  <c r="AK1420" i="8"/>
  <c r="AK1419" i="8"/>
  <c r="AK1418" i="8"/>
  <c r="AK1417" i="8"/>
  <c r="AK1416" i="8"/>
  <c r="AK1415" i="8"/>
  <c r="AK1414" i="8"/>
  <c r="AK1413" i="8"/>
  <c r="AK1412" i="8"/>
  <c r="AK1411" i="8"/>
  <c r="AK1410" i="8"/>
  <c r="AK1409" i="8"/>
  <c r="AK1408" i="8"/>
  <c r="AK1407" i="8"/>
  <c r="AK1406" i="8"/>
  <c r="AK1405" i="8"/>
  <c r="AK1404" i="8"/>
  <c r="AK1403" i="8"/>
  <c r="AK1402" i="8"/>
  <c r="AK1401" i="8"/>
  <c r="AK1400" i="8"/>
  <c r="AK1399" i="8"/>
  <c r="AK1398" i="8"/>
  <c r="AK1397" i="8"/>
  <c r="AK1396" i="8"/>
  <c r="AK1395" i="8"/>
  <c r="AK1394" i="8"/>
  <c r="AK1393" i="8"/>
  <c r="AK1392" i="8"/>
  <c r="AK1391" i="8"/>
  <c r="AK1390" i="8"/>
  <c r="AK1389" i="8"/>
  <c r="AK1388" i="8"/>
  <c r="AK1387" i="8"/>
  <c r="AK1386" i="8"/>
  <c r="AK1385" i="8"/>
  <c r="AK1384" i="8"/>
  <c r="AK1383" i="8"/>
  <c r="AK1382" i="8"/>
  <c r="AK1381" i="8"/>
  <c r="AK1380" i="8"/>
  <c r="AK1379" i="8"/>
  <c r="AK1378" i="8"/>
  <c r="AK1377" i="8"/>
  <c r="AK1376" i="8"/>
  <c r="AK1375" i="8"/>
  <c r="AK1374" i="8"/>
  <c r="AK1373" i="8"/>
  <c r="AK1372" i="8"/>
  <c r="AK1371" i="8"/>
  <c r="AK1370" i="8"/>
  <c r="AK1369" i="8"/>
  <c r="AK1368" i="8"/>
  <c r="AK1367" i="8"/>
  <c r="AK1366" i="8"/>
  <c r="AK1365" i="8"/>
  <c r="AK1364" i="8"/>
  <c r="AK1363" i="8"/>
  <c r="AK1362" i="8"/>
  <c r="AK1361" i="8"/>
  <c r="AK1360" i="8"/>
  <c r="AK1359" i="8"/>
  <c r="AK1358" i="8"/>
  <c r="AK1357" i="8"/>
  <c r="AK1356" i="8"/>
  <c r="AK1355" i="8"/>
  <c r="AK1354" i="8"/>
  <c r="AK1353" i="8"/>
  <c r="AK1352" i="8"/>
  <c r="AK1351" i="8"/>
  <c r="AK1350" i="8"/>
  <c r="AK1349" i="8"/>
  <c r="AK1348" i="8"/>
  <c r="AK1347" i="8"/>
  <c r="AK1346" i="8"/>
  <c r="AK1345" i="8"/>
  <c r="AK1344" i="8"/>
  <c r="AK1343" i="8"/>
  <c r="AK1342" i="8"/>
  <c r="AK1341" i="8"/>
  <c r="AK1340" i="8"/>
  <c r="AK1339" i="8"/>
  <c r="AK1338" i="8"/>
  <c r="AK1337" i="8"/>
  <c r="AK1336" i="8"/>
  <c r="AK1335" i="8"/>
  <c r="AK1334" i="8"/>
  <c r="AK1333" i="8"/>
  <c r="AK1332" i="8"/>
  <c r="AK1331" i="8"/>
  <c r="AK1330" i="8"/>
  <c r="AK1329" i="8"/>
  <c r="AK1328" i="8"/>
  <c r="AK1327" i="8"/>
  <c r="AK1326" i="8"/>
  <c r="AK1325" i="8"/>
  <c r="AK1324" i="8"/>
  <c r="AK1323" i="8"/>
  <c r="AK1322" i="8"/>
  <c r="AK1321" i="8"/>
  <c r="AK1320" i="8"/>
  <c r="AK1319" i="8"/>
  <c r="AK1318" i="8"/>
  <c r="AK1317" i="8"/>
  <c r="AK1316" i="8"/>
  <c r="AK1315" i="8"/>
  <c r="AK1314" i="8"/>
  <c r="AK1313" i="8"/>
  <c r="AK1312" i="8"/>
  <c r="AK1311" i="8"/>
  <c r="AK1310" i="8"/>
  <c r="AK1309" i="8"/>
  <c r="AK1308" i="8"/>
  <c r="AK1307" i="8"/>
  <c r="AK1306" i="8"/>
  <c r="AK1305" i="8"/>
  <c r="AK1304" i="8"/>
  <c r="AK1303" i="8"/>
  <c r="AK1302" i="8"/>
  <c r="AK1301" i="8"/>
  <c r="AK1300" i="8"/>
  <c r="AK1299" i="8"/>
  <c r="AK1298" i="8"/>
  <c r="AK1297" i="8"/>
  <c r="AK1296" i="8"/>
  <c r="AK1295" i="8"/>
  <c r="AK1294" i="8"/>
  <c r="AK1293" i="8"/>
  <c r="AK1292" i="8"/>
  <c r="AK1291" i="8"/>
  <c r="AK1290" i="8"/>
  <c r="AK1289" i="8"/>
  <c r="AK1288" i="8"/>
  <c r="AK1287" i="8"/>
  <c r="AK1286" i="8"/>
  <c r="AK1285" i="8"/>
  <c r="AK1284" i="8"/>
  <c r="AK1283" i="8"/>
  <c r="AK1282" i="8"/>
  <c r="AK1281" i="8"/>
  <c r="AK1280" i="8"/>
  <c r="AK1279" i="8"/>
  <c r="AK1278" i="8"/>
  <c r="AK1277" i="8"/>
  <c r="AK1276" i="8"/>
  <c r="AK1275" i="8"/>
  <c r="AK1274" i="8"/>
  <c r="AK1273" i="8"/>
  <c r="AK1272" i="8"/>
  <c r="AK1271" i="8"/>
  <c r="AK1270" i="8"/>
  <c r="AK1269" i="8"/>
  <c r="AK1268" i="8"/>
  <c r="AK1267" i="8"/>
  <c r="AK1266" i="8"/>
  <c r="AK1265" i="8"/>
  <c r="AK1264" i="8"/>
  <c r="AK1263" i="8"/>
  <c r="AK1262" i="8"/>
  <c r="AK1261" i="8"/>
  <c r="AK1260" i="8"/>
  <c r="AK1259" i="8"/>
  <c r="AK1258" i="8"/>
  <c r="AK1257" i="8"/>
  <c r="AK1256" i="8"/>
  <c r="AK1255" i="8"/>
  <c r="AK1254" i="8"/>
  <c r="AK1253" i="8"/>
  <c r="AK1252" i="8"/>
  <c r="AK1251" i="8"/>
  <c r="AK1250" i="8"/>
  <c r="AK1249" i="8"/>
  <c r="AK1248" i="8"/>
  <c r="AK1247" i="8"/>
  <c r="AK1246" i="8"/>
  <c r="AK1245" i="8"/>
  <c r="AK1244" i="8"/>
  <c r="AK1243" i="8"/>
  <c r="AK1242" i="8"/>
  <c r="AK1241" i="8"/>
  <c r="AK1240" i="8"/>
  <c r="AK1239" i="8"/>
  <c r="AK1238" i="8"/>
  <c r="AK1237" i="8"/>
  <c r="AK1236" i="8"/>
  <c r="AK1235" i="8"/>
  <c r="AK1234" i="8"/>
  <c r="AK1233" i="8"/>
  <c r="AK1232" i="8"/>
  <c r="AK1231" i="8"/>
  <c r="AK1230" i="8"/>
  <c r="AK1229" i="8"/>
  <c r="AK1228" i="8"/>
  <c r="AK1227" i="8"/>
  <c r="AK1226" i="8"/>
  <c r="AK1225" i="8"/>
  <c r="AK1224" i="8"/>
  <c r="AK1223" i="8"/>
  <c r="AK1222" i="8"/>
  <c r="AK1221" i="8"/>
  <c r="AK1220" i="8"/>
  <c r="AK1219" i="8"/>
  <c r="AK1218" i="8"/>
  <c r="AK1217" i="8"/>
  <c r="AK1216" i="8"/>
  <c r="AK1215" i="8"/>
  <c r="AK1214" i="8"/>
  <c r="AK1213" i="8"/>
  <c r="AK1212" i="8"/>
  <c r="AK1211" i="8"/>
  <c r="AK1210" i="8"/>
  <c r="AK1209" i="8"/>
  <c r="AK1208" i="8"/>
  <c r="AK1207" i="8"/>
  <c r="AK1206" i="8"/>
  <c r="AK1205" i="8"/>
  <c r="AK1204" i="8"/>
  <c r="AK1203" i="8"/>
  <c r="AK1202" i="8"/>
  <c r="AK1201" i="8"/>
  <c r="AK1200" i="8"/>
  <c r="AK1199" i="8"/>
  <c r="AK1198" i="8"/>
  <c r="AK1197" i="8"/>
  <c r="AK1196" i="8"/>
  <c r="AK1195" i="8"/>
  <c r="AK1194" i="8"/>
  <c r="AK1193" i="8"/>
  <c r="AK1192" i="8"/>
  <c r="AK1191" i="8"/>
  <c r="AK1190" i="8"/>
  <c r="AK1189" i="8"/>
  <c r="AK1188" i="8"/>
  <c r="AK1187" i="8"/>
  <c r="AK1186" i="8"/>
  <c r="AK1185" i="8"/>
  <c r="AK1184" i="8"/>
  <c r="AK1183" i="8"/>
  <c r="AK1182" i="8"/>
  <c r="AK1181" i="8"/>
  <c r="AK1180" i="8"/>
  <c r="AK1179" i="8"/>
  <c r="AK1178" i="8"/>
  <c r="AK1177" i="8"/>
  <c r="AK1176" i="8"/>
  <c r="AK1175" i="8"/>
  <c r="AK1174" i="8"/>
  <c r="AK1173" i="8"/>
  <c r="AK1172" i="8"/>
  <c r="AK1171" i="8"/>
  <c r="AK1170" i="8"/>
  <c r="AK1169" i="8"/>
  <c r="AK1168" i="8"/>
  <c r="AK1167" i="8"/>
  <c r="AK1166" i="8"/>
  <c r="AK1165" i="8"/>
  <c r="AK1164" i="8"/>
  <c r="AK1163" i="8"/>
  <c r="AK1162" i="8"/>
  <c r="AK1161" i="8"/>
  <c r="AK1160" i="8"/>
  <c r="AK1159" i="8"/>
  <c r="AK1158" i="8"/>
  <c r="AK1157" i="8"/>
  <c r="AK1156" i="8"/>
  <c r="AK1155" i="8"/>
  <c r="AK1154" i="8"/>
  <c r="AK1153" i="8"/>
  <c r="AK1152" i="8"/>
  <c r="AK1151" i="8"/>
  <c r="AK1150" i="8"/>
  <c r="AK1149" i="8"/>
  <c r="AK1148" i="8"/>
  <c r="AK1147" i="8"/>
  <c r="AK1146" i="8"/>
  <c r="AK1145" i="8"/>
  <c r="AK1144" i="8"/>
  <c r="AK1143" i="8"/>
  <c r="AK1142" i="8"/>
  <c r="AK1141" i="8"/>
  <c r="AK1140" i="8"/>
  <c r="AK1139" i="8"/>
  <c r="AK1138" i="8"/>
  <c r="AK1137" i="8"/>
  <c r="AK1136" i="8"/>
  <c r="AK1135" i="8"/>
  <c r="AK1134" i="8"/>
  <c r="AK1133" i="8"/>
  <c r="AK1132" i="8"/>
  <c r="AK1131" i="8"/>
  <c r="AK1130" i="8"/>
  <c r="AK1129" i="8"/>
  <c r="AK1128" i="8"/>
  <c r="AK1127" i="8"/>
  <c r="AK1126" i="8"/>
  <c r="AK1125" i="8"/>
  <c r="AK1124" i="8"/>
  <c r="AK1123" i="8"/>
  <c r="AK1122" i="8"/>
  <c r="AK1121" i="8"/>
  <c r="AK1120" i="8"/>
  <c r="AK1119" i="8"/>
  <c r="AK1118" i="8"/>
  <c r="AK1117" i="8"/>
  <c r="AK1116" i="8"/>
  <c r="AK1115" i="8"/>
  <c r="AK1114" i="8"/>
  <c r="AK1113" i="8"/>
  <c r="AK1112" i="8"/>
  <c r="AK1111" i="8"/>
  <c r="AK1110" i="8"/>
  <c r="AK1109" i="8"/>
  <c r="AK1108" i="8"/>
  <c r="AK1107" i="8"/>
  <c r="AK1106" i="8"/>
  <c r="AK1105" i="8"/>
  <c r="AK1104" i="8"/>
  <c r="AK1103" i="8"/>
  <c r="AK1102" i="8"/>
  <c r="AK1101" i="8"/>
  <c r="AK1100" i="8"/>
  <c r="AK1099" i="8"/>
  <c r="AK1098" i="8"/>
  <c r="AK1097" i="8"/>
  <c r="AK1096" i="8"/>
  <c r="AK1095" i="8"/>
  <c r="AK1094" i="8"/>
  <c r="AK1093" i="8"/>
  <c r="AK1092" i="8"/>
  <c r="AK1091" i="8"/>
  <c r="AK1090" i="8"/>
  <c r="AK1089" i="8"/>
  <c r="AK1088" i="8"/>
  <c r="AK1087" i="8"/>
  <c r="AK1086" i="8"/>
  <c r="AK1085" i="8"/>
  <c r="AK1084" i="8"/>
  <c r="AK1083" i="8"/>
  <c r="AK1082" i="8"/>
  <c r="AK1081" i="8"/>
  <c r="AK1080" i="8"/>
  <c r="AK1079" i="8"/>
  <c r="AK1078" i="8"/>
  <c r="AK1077" i="8"/>
  <c r="AK1076" i="8"/>
  <c r="AK1075" i="8"/>
  <c r="AK1074" i="8"/>
  <c r="AK1073" i="8"/>
  <c r="AK1072" i="8"/>
  <c r="AK1071" i="8"/>
  <c r="AK1070" i="8"/>
  <c r="AK1069" i="8"/>
  <c r="AK1068" i="8"/>
  <c r="AK1067" i="8"/>
  <c r="AK1066" i="8"/>
  <c r="AK1065" i="8"/>
  <c r="AK1064" i="8"/>
  <c r="AK1063" i="8"/>
  <c r="AK1062" i="8"/>
  <c r="AK1061" i="8"/>
  <c r="AK1060" i="8"/>
  <c r="AK1059" i="8"/>
  <c r="AK1058" i="8"/>
  <c r="AK1057" i="8"/>
  <c r="AK1056" i="8"/>
  <c r="AK1055" i="8"/>
  <c r="AK1054" i="8"/>
  <c r="AK1053" i="8"/>
  <c r="AK1052" i="8"/>
  <c r="AK1051" i="8"/>
  <c r="AK1050" i="8"/>
  <c r="AK1049" i="8"/>
  <c r="AK1048" i="8"/>
  <c r="AK1047" i="8"/>
  <c r="AK1046" i="8"/>
  <c r="AK1045" i="8"/>
  <c r="AK1044" i="8"/>
  <c r="AK1043" i="8"/>
  <c r="AK1042" i="8"/>
  <c r="AK1041" i="8"/>
  <c r="AK1040" i="8"/>
  <c r="AK1039" i="8"/>
  <c r="AK1038" i="8"/>
  <c r="AK1037" i="8"/>
  <c r="AK1036" i="8"/>
  <c r="AK1035" i="8"/>
  <c r="AK1034" i="8"/>
  <c r="AK1033" i="8"/>
  <c r="AK1032" i="8"/>
  <c r="AK1031" i="8"/>
  <c r="AK1030" i="8"/>
  <c r="AK1029" i="8"/>
  <c r="AK1028" i="8"/>
  <c r="AK1027" i="8"/>
  <c r="AK1026" i="8"/>
  <c r="AK1025" i="8"/>
  <c r="AK1024" i="8"/>
  <c r="AK1023" i="8"/>
  <c r="AK1022" i="8"/>
  <c r="AK1021" i="8"/>
  <c r="AK1020" i="8"/>
  <c r="AK1019" i="8"/>
  <c r="AK1018" i="8"/>
  <c r="AK1017" i="8"/>
  <c r="AK1016" i="8"/>
  <c r="AK1015" i="8"/>
  <c r="AK1014" i="8"/>
  <c r="AK1013" i="8"/>
  <c r="AK1012" i="8"/>
  <c r="AK1011" i="8"/>
  <c r="AK1010" i="8"/>
  <c r="AK1009" i="8"/>
  <c r="AK1008" i="8"/>
  <c r="AK1007" i="8"/>
  <c r="AK1006" i="8"/>
  <c r="AK1005" i="8"/>
  <c r="AK1004" i="8"/>
  <c r="AK1003" i="8"/>
  <c r="AK1002" i="8"/>
  <c r="AK1001" i="8"/>
  <c r="AK1000" i="8"/>
  <c r="AK999" i="8"/>
  <c r="AK998" i="8"/>
  <c r="AK997" i="8"/>
  <c r="AK996" i="8"/>
  <c r="AK995" i="8"/>
  <c r="AK994" i="8"/>
  <c r="AK993" i="8"/>
  <c r="AK992" i="8"/>
  <c r="AK991" i="8"/>
  <c r="AK1522" i="8" s="1"/>
  <c r="AI1520" i="8"/>
  <c r="AI1519" i="8"/>
  <c r="AI1518" i="8"/>
  <c r="AI1517" i="8"/>
  <c r="AI1516" i="8"/>
  <c r="AI1515" i="8"/>
  <c r="AI1514" i="8"/>
  <c r="AI1513" i="8"/>
  <c r="AI1512" i="8"/>
  <c r="AI1511" i="8"/>
  <c r="AI1510" i="8"/>
  <c r="AI1509" i="8"/>
  <c r="AI1508" i="8"/>
  <c r="AI1507" i="8"/>
  <c r="AI1506" i="8"/>
  <c r="AI1505" i="8"/>
  <c r="AI1504" i="8"/>
  <c r="AI1503" i="8"/>
  <c r="AI1502" i="8"/>
  <c r="AI1501" i="8"/>
  <c r="AI1500" i="8"/>
  <c r="AI1499" i="8"/>
  <c r="AI1498" i="8"/>
  <c r="AI1497" i="8"/>
  <c r="AI1496" i="8"/>
  <c r="AI1495" i="8"/>
  <c r="AI1494" i="8"/>
  <c r="AI1493" i="8"/>
  <c r="AI1492" i="8"/>
  <c r="AI1491" i="8"/>
  <c r="AI1490" i="8"/>
  <c r="AI1489" i="8"/>
  <c r="AI1488" i="8"/>
  <c r="AI1487" i="8"/>
  <c r="AI1486" i="8"/>
  <c r="AI1485" i="8"/>
  <c r="AI1484" i="8"/>
  <c r="AI1483" i="8"/>
  <c r="AI1482" i="8"/>
  <c r="AI1481" i="8"/>
  <c r="AI1480" i="8"/>
  <c r="AI1479" i="8"/>
  <c r="AI1478" i="8"/>
  <c r="AI1477" i="8"/>
  <c r="AI1476" i="8"/>
  <c r="AI1475" i="8"/>
  <c r="AI1474" i="8"/>
  <c r="AI1473" i="8"/>
  <c r="AI1472" i="8"/>
  <c r="AI1471" i="8"/>
  <c r="AI1470" i="8"/>
  <c r="AI1469" i="8"/>
  <c r="AI1468" i="8"/>
  <c r="AI1467" i="8"/>
  <c r="AI1466" i="8"/>
  <c r="AI1465" i="8"/>
  <c r="AI1464" i="8"/>
  <c r="AI1463" i="8"/>
  <c r="AI1462" i="8"/>
  <c r="AI1461" i="8"/>
  <c r="AI1460" i="8"/>
  <c r="AI1459" i="8"/>
  <c r="AI1458" i="8"/>
  <c r="AI1457" i="8"/>
  <c r="AI1456" i="8"/>
  <c r="AI1455" i="8"/>
  <c r="AI1454" i="8"/>
  <c r="AI1453" i="8"/>
  <c r="AI1452" i="8"/>
  <c r="AI1451" i="8"/>
  <c r="AI1450" i="8"/>
  <c r="AI1449" i="8"/>
  <c r="AI1448" i="8"/>
  <c r="AI1447" i="8"/>
  <c r="AI1446" i="8"/>
  <c r="AI1445" i="8"/>
  <c r="AI1444" i="8"/>
  <c r="AI1443" i="8"/>
  <c r="AI1442" i="8"/>
  <c r="AI1441" i="8"/>
  <c r="AI1440" i="8"/>
  <c r="AI1439" i="8"/>
  <c r="AI1438" i="8"/>
  <c r="AI1437" i="8"/>
  <c r="AI1436" i="8"/>
  <c r="AI1435" i="8"/>
  <c r="AI1434" i="8"/>
  <c r="AI1433" i="8"/>
  <c r="AI1432" i="8"/>
  <c r="AI1431" i="8"/>
  <c r="AI1430" i="8"/>
  <c r="AI1429" i="8"/>
  <c r="AI1428" i="8"/>
  <c r="AI1427" i="8"/>
  <c r="AI1426" i="8"/>
  <c r="AI1425" i="8"/>
  <c r="AI1424" i="8"/>
  <c r="AI1423" i="8"/>
  <c r="AI1422" i="8"/>
  <c r="AI1421" i="8"/>
  <c r="AI1420" i="8"/>
  <c r="AI1419" i="8"/>
  <c r="AI1418" i="8"/>
  <c r="AI1417" i="8"/>
  <c r="AI1416" i="8"/>
  <c r="AI1415" i="8"/>
  <c r="AI1414" i="8"/>
  <c r="AI1413" i="8"/>
  <c r="AI1412" i="8"/>
  <c r="AI1411" i="8"/>
  <c r="AI1410" i="8"/>
  <c r="AI1409" i="8"/>
  <c r="AI1408" i="8"/>
  <c r="AI1407" i="8"/>
  <c r="AI1406" i="8"/>
  <c r="AI1405" i="8"/>
  <c r="AI1404" i="8"/>
  <c r="AI1403" i="8"/>
  <c r="AI1402" i="8"/>
  <c r="AI1401" i="8"/>
  <c r="AI1400" i="8"/>
  <c r="AI1399" i="8"/>
  <c r="AI1398" i="8"/>
  <c r="AI1397" i="8"/>
  <c r="AI1396" i="8"/>
  <c r="AI1395" i="8"/>
  <c r="AI1394" i="8"/>
  <c r="AI1393" i="8"/>
  <c r="AI1392" i="8"/>
  <c r="AI1391" i="8"/>
  <c r="AI1390" i="8"/>
  <c r="AI1389" i="8"/>
  <c r="AI1388" i="8"/>
  <c r="AI1387" i="8"/>
  <c r="AI1386" i="8"/>
  <c r="AI1385" i="8"/>
  <c r="AI1384" i="8"/>
  <c r="AI1383" i="8"/>
  <c r="AI1382" i="8"/>
  <c r="AI1381" i="8"/>
  <c r="AI1380" i="8"/>
  <c r="AI1379" i="8"/>
  <c r="AI1378" i="8"/>
  <c r="AI1377" i="8"/>
  <c r="AI1376" i="8"/>
  <c r="AI1375" i="8"/>
  <c r="AI1374" i="8"/>
  <c r="AI1373" i="8"/>
  <c r="AI1372" i="8"/>
  <c r="AI1371" i="8"/>
  <c r="AI1370" i="8"/>
  <c r="AI1369" i="8"/>
  <c r="AI1368" i="8"/>
  <c r="AI1367" i="8"/>
  <c r="AI1366" i="8"/>
  <c r="AI1365" i="8"/>
  <c r="AI1364" i="8"/>
  <c r="AI1363" i="8"/>
  <c r="AI1362" i="8"/>
  <c r="AI1361" i="8"/>
  <c r="AI1360" i="8"/>
  <c r="AI1359" i="8"/>
  <c r="AI1358" i="8"/>
  <c r="AI1357" i="8"/>
  <c r="AI1356" i="8"/>
  <c r="AI1355" i="8"/>
  <c r="AI1354" i="8"/>
  <c r="AI1353" i="8"/>
  <c r="AI1352" i="8"/>
  <c r="AI1351" i="8"/>
  <c r="AI1350" i="8"/>
  <c r="AI1349" i="8"/>
  <c r="AI1348" i="8"/>
  <c r="AI1347" i="8"/>
  <c r="AI1346" i="8"/>
  <c r="AI1345" i="8"/>
  <c r="AI1344" i="8"/>
  <c r="AI1343" i="8"/>
  <c r="AI1342" i="8"/>
  <c r="AI1341" i="8"/>
  <c r="AI1340" i="8"/>
  <c r="AI1339" i="8"/>
  <c r="AI1338" i="8"/>
  <c r="AI1337" i="8"/>
  <c r="AI1336" i="8"/>
  <c r="AI1335" i="8"/>
  <c r="AI1334" i="8"/>
  <c r="AI1333" i="8"/>
  <c r="AI1332" i="8"/>
  <c r="AI1331" i="8"/>
  <c r="AI1330" i="8"/>
  <c r="AI1329" i="8"/>
  <c r="AI1328" i="8"/>
  <c r="AI1327" i="8"/>
  <c r="AI1326" i="8"/>
  <c r="AI1325" i="8"/>
  <c r="AI1324" i="8"/>
  <c r="AI1323" i="8"/>
  <c r="AI1322" i="8"/>
  <c r="AI1321" i="8"/>
  <c r="AI1320" i="8"/>
  <c r="AI1319" i="8"/>
  <c r="AI1318" i="8"/>
  <c r="AI1317" i="8"/>
  <c r="AI1316" i="8"/>
  <c r="AI1315" i="8"/>
  <c r="AI1314" i="8"/>
  <c r="AI1313" i="8"/>
  <c r="AI1312" i="8"/>
  <c r="AI1311" i="8"/>
  <c r="AI1310" i="8"/>
  <c r="AI1309" i="8"/>
  <c r="AI1308" i="8"/>
  <c r="AI1307" i="8"/>
  <c r="AI1306" i="8"/>
  <c r="AI1305" i="8"/>
  <c r="AI1304" i="8"/>
  <c r="AI1303" i="8"/>
  <c r="AI1302" i="8"/>
  <c r="AI1301" i="8"/>
  <c r="AI1300" i="8"/>
  <c r="AI1299" i="8"/>
  <c r="AI1298" i="8"/>
  <c r="AI1297" i="8"/>
  <c r="AI1296" i="8"/>
  <c r="AI1295" i="8"/>
  <c r="AI1294" i="8"/>
  <c r="AI1293" i="8"/>
  <c r="AI1292" i="8"/>
  <c r="AI1291" i="8"/>
  <c r="AI1290" i="8"/>
  <c r="AI1289" i="8"/>
  <c r="AI1288" i="8"/>
  <c r="AI1287" i="8"/>
  <c r="AI1286" i="8"/>
  <c r="AI1285" i="8"/>
  <c r="AI1284" i="8"/>
  <c r="AI1283" i="8"/>
  <c r="AI1282" i="8"/>
  <c r="AI1281" i="8"/>
  <c r="AI1280" i="8"/>
  <c r="AI1279" i="8"/>
  <c r="AI1278" i="8"/>
  <c r="AI1277" i="8"/>
  <c r="AI1276" i="8"/>
  <c r="AI1275" i="8"/>
  <c r="AI1274" i="8"/>
  <c r="AI1273" i="8"/>
  <c r="AI1272" i="8"/>
  <c r="AI1271" i="8"/>
  <c r="AI1270" i="8"/>
  <c r="AI1269" i="8"/>
  <c r="AI1268" i="8"/>
  <c r="AI1267" i="8"/>
  <c r="AI1266" i="8"/>
  <c r="AI1265" i="8"/>
  <c r="AI1264" i="8"/>
  <c r="AI1263" i="8"/>
  <c r="AI1262" i="8"/>
  <c r="AI1261" i="8"/>
  <c r="AI1260" i="8"/>
  <c r="AI1259" i="8"/>
  <c r="AI1258" i="8"/>
  <c r="AI1257" i="8"/>
  <c r="AI1256" i="8"/>
  <c r="AI1255" i="8"/>
  <c r="AI1254" i="8"/>
  <c r="AI1253" i="8"/>
  <c r="AI1252" i="8"/>
  <c r="AI1251" i="8"/>
  <c r="AI1250" i="8"/>
  <c r="AI1249" i="8"/>
  <c r="AI1248" i="8"/>
  <c r="AI1247" i="8"/>
  <c r="AI1246" i="8"/>
  <c r="AI1245" i="8"/>
  <c r="AI1244" i="8"/>
  <c r="AI1243" i="8"/>
  <c r="AI1242" i="8"/>
  <c r="AI1241" i="8"/>
  <c r="AI1240" i="8"/>
  <c r="AI1239" i="8"/>
  <c r="AI1238" i="8"/>
  <c r="AI1237" i="8"/>
  <c r="AI1236" i="8"/>
  <c r="AI1235" i="8"/>
  <c r="AI1234" i="8"/>
  <c r="AI1233" i="8"/>
  <c r="AI1232" i="8"/>
  <c r="AI1231" i="8"/>
  <c r="AI1230" i="8"/>
  <c r="AI1229" i="8"/>
  <c r="AI1228" i="8"/>
  <c r="AI1227" i="8"/>
  <c r="AI1226" i="8"/>
  <c r="AI1225" i="8"/>
  <c r="AI1224" i="8"/>
  <c r="AI1223" i="8"/>
  <c r="AI1222" i="8"/>
  <c r="AI1221" i="8"/>
  <c r="AI1220" i="8"/>
  <c r="AI1219" i="8"/>
  <c r="AI1218" i="8"/>
  <c r="AI1217" i="8"/>
  <c r="AI1216" i="8"/>
  <c r="AI1215" i="8"/>
  <c r="AI1214" i="8"/>
  <c r="AI1213" i="8"/>
  <c r="AI1212" i="8"/>
  <c r="AI1211" i="8"/>
  <c r="AI1210" i="8"/>
  <c r="AI1209" i="8"/>
  <c r="AI1208" i="8"/>
  <c r="AI1207" i="8"/>
  <c r="AI1206" i="8"/>
  <c r="AI1205" i="8"/>
  <c r="AI1204" i="8"/>
  <c r="AI1203" i="8"/>
  <c r="AI1202" i="8"/>
  <c r="AI1201" i="8"/>
  <c r="AI1200" i="8"/>
  <c r="AI1199" i="8"/>
  <c r="AI1198" i="8"/>
  <c r="AI1197" i="8"/>
  <c r="AI1196" i="8"/>
  <c r="AI1195" i="8"/>
  <c r="AI1194" i="8"/>
  <c r="AI1193" i="8"/>
  <c r="AI1192" i="8"/>
  <c r="AI1191" i="8"/>
  <c r="AI1190" i="8"/>
  <c r="AI1189" i="8"/>
  <c r="AI1188" i="8"/>
  <c r="AI1187" i="8"/>
  <c r="AI1186" i="8"/>
  <c r="AI1185" i="8"/>
  <c r="AI1184" i="8"/>
  <c r="AI1183" i="8"/>
  <c r="AI1182" i="8"/>
  <c r="AI1181" i="8"/>
  <c r="AI1180" i="8"/>
  <c r="AI1179" i="8"/>
  <c r="AI1178" i="8"/>
  <c r="AI1177" i="8"/>
  <c r="AI1176" i="8"/>
  <c r="AI1175" i="8"/>
  <c r="AI1174" i="8"/>
  <c r="AI1173" i="8"/>
  <c r="AI1172" i="8"/>
  <c r="AI1171" i="8"/>
  <c r="AI1170" i="8"/>
  <c r="AI1169" i="8"/>
  <c r="AI1168" i="8"/>
  <c r="AI1167" i="8"/>
  <c r="AI1166" i="8"/>
  <c r="AI1165" i="8"/>
  <c r="AI1164" i="8"/>
  <c r="AI1163" i="8"/>
  <c r="AI1162" i="8"/>
  <c r="AI1161" i="8"/>
  <c r="AI1160" i="8"/>
  <c r="AI1159" i="8"/>
  <c r="AI1158" i="8"/>
  <c r="AI1157" i="8"/>
  <c r="AI1156" i="8"/>
  <c r="AI1155" i="8"/>
  <c r="AI1154" i="8"/>
  <c r="AI1153" i="8"/>
  <c r="AI1152" i="8"/>
  <c r="AI1151" i="8"/>
  <c r="AI1150" i="8"/>
  <c r="AI1149" i="8"/>
  <c r="AI1148" i="8"/>
  <c r="AI1147" i="8"/>
  <c r="AI1146" i="8"/>
  <c r="AI1145" i="8"/>
  <c r="AI1144" i="8"/>
  <c r="AI1143" i="8"/>
  <c r="AI1142" i="8"/>
  <c r="AI1141" i="8"/>
  <c r="AI1140" i="8"/>
  <c r="AI1139" i="8"/>
  <c r="AI1138" i="8"/>
  <c r="AI1137" i="8"/>
  <c r="AI1136" i="8"/>
  <c r="AI1135" i="8"/>
  <c r="AI1134" i="8"/>
  <c r="AI1133" i="8"/>
  <c r="AI1132" i="8"/>
  <c r="AI1131" i="8"/>
  <c r="AI1130" i="8"/>
  <c r="AI1129" i="8"/>
  <c r="AI1128" i="8"/>
  <c r="AI1127" i="8"/>
  <c r="AI1126" i="8"/>
  <c r="AI1125" i="8"/>
  <c r="AI1124" i="8"/>
  <c r="AI1123" i="8"/>
  <c r="AI1122" i="8"/>
  <c r="AI1121" i="8"/>
  <c r="AI1120" i="8"/>
  <c r="AI1119" i="8"/>
  <c r="AI1118" i="8"/>
  <c r="AI1117" i="8"/>
  <c r="AI1116" i="8"/>
  <c r="AI1115" i="8"/>
  <c r="AI1114" i="8"/>
  <c r="AI1113" i="8"/>
  <c r="AI1112" i="8"/>
  <c r="AI1111" i="8"/>
  <c r="AI1110" i="8"/>
  <c r="AI1109" i="8"/>
  <c r="AI1108" i="8"/>
  <c r="AI1107" i="8"/>
  <c r="AI1106" i="8"/>
  <c r="AI1105" i="8"/>
  <c r="AI1104" i="8"/>
  <c r="AI1103" i="8"/>
  <c r="AI1102" i="8"/>
  <c r="AI1101" i="8"/>
  <c r="AI1100" i="8"/>
  <c r="AI1099" i="8"/>
  <c r="AI1098" i="8"/>
  <c r="AI1097" i="8"/>
  <c r="AI1096" i="8"/>
  <c r="AI1095" i="8"/>
  <c r="AI1094" i="8"/>
  <c r="AI1093" i="8"/>
  <c r="AI1092" i="8"/>
  <c r="AI1091" i="8"/>
  <c r="AI1090" i="8"/>
  <c r="AI1089" i="8"/>
  <c r="AI1088" i="8"/>
  <c r="AI1087" i="8"/>
  <c r="AI1086" i="8"/>
  <c r="AI1085" i="8"/>
  <c r="AI1084" i="8"/>
  <c r="AI1083" i="8"/>
  <c r="AI1082" i="8"/>
  <c r="AI1081" i="8"/>
  <c r="AI1080" i="8"/>
  <c r="AI1079" i="8"/>
  <c r="AI1078" i="8"/>
  <c r="AI1077" i="8"/>
  <c r="AI1076" i="8"/>
  <c r="AI1075" i="8"/>
  <c r="AI1074" i="8"/>
  <c r="AI1073" i="8"/>
  <c r="AI1072" i="8"/>
  <c r="AI1071" i="8"/>
  <c r="AI1070" i="8"/>
  <c r="AI1069" i="8"/>
  <c r="AI1068" i="8"/>
  <c r="AI1067" i="8"/>
  <c r="AI1066" i="8"/>
  <c r="AI1065" i="8"/>
  <c r="AI1064" i="8"/>
  <c r="AI1063" i="8"/>
  <c r="AI1062" i="8"/>
  <c r="AI1061" i="8"/>
  <c r="AI1060" i="8"/>
  <c r="AI1059" i="8"/>
  <c r="AI1058" i="8"/>
  <c r="AI1057" i="8"/>
  <c r="AI1056" i="8"/>
  <c r="AI1055" i="8"/>
  <c r="AI1054" i="8"/>
  <c r="AI1053" i="8"/>
  <c r="AI1052" i="8"/>
  <c r="AI1051" i="8"/>
  <c r="AI1050" i="8"/>
  <c r="AI1049" i="8"/>
  <c r="AI1048" i="8"/>
  <c r="AI1047" i="8"/>
  <c r="AI1046" i="8"/>
  <c r="AI1045" i="8"/>
  <c r="AI1044" i="8"/>
  <c r="AI1043" i="8"/>
  <c r="AI1042" i="8"/>
  <c r="AI1041" i="8"/>
  <c r="AI1040" i="8"/>
  <c r="AI1039" i="8"/>
  <c r="AI1038" i="8"/>
  <c r="AI1037" i="8"/>
  <c r="AI1036" i="8"/>
  <c r="AI1035" i="8"/>
  <c r="AI1034" i="8"/>
  <c r="AI1033" i="8"/>
  <c r="AI1032" i="8"/>
  <c r="AI1031" i="8"/>
  <c r="AI1030" i="8"/>
  <c r="AI1029" i="8"/>
  <c r="AI1028" i="8"/>
  <c r="AI1027" i="8"/>
  <c r="AI1026" i="8"/>
  <c r="AI1025" i="8"/>
  <c r="AI1024" i="8"/>
  <c r="AI1023" i="8"/>
  <c r="AI1022" i="8"/>
  <c r="AI1021" i="8"/>
  <c r="AI1020" i="8"/>
  <c r="AI1019" i="8"/>
  <c r="AI1018" i="8"/>
  <c r="AI1017" i="8"/>
  <c r="AI1016" i="8"/>
  <c r="AI1015" i="8"/>
  <c r="AI1014" i="8"/>
  <c r="AI1013" i="8"/>
  <c r="AI1012" i="8"/>
  <c r="AI1011" i="8"/>
  <c r="AI1010" i="8"/>
  <c r="AI1009" i="8"/>
  <c r="AI1008" i="8"/>
  <c r="AI1007" i="8"/>
  <c r="AI1006" i="8"/>
  <c r="AI1005" i="8"/>
  <c r="AI1004" i="8"/>
  <c r="AI1003" i="8"/>
  <c r="AI1002" i="8"/>
  <c r="AI1001" i="8"/>
  <c r="AI1000" i="8"/>
  <c r="AI999" i="8"/>
  <c r="AI998" i="8"/>
  <c r="AI997" i="8"/>
  <c r="AI996" i="8"/>
  <c r="AI995" i="8"/>
  <c r="AI994" i="8"/>
  <c r="AI993" i="8"/>
  <c r="AI992" i="8"/>
  <c r="AI991" i="8"/>
  <c r="AI1522" i="8" s="1"/>
  <c r="AG1520" i="8"/>
  <c r="AG1519" i="8"/>
  <c r="AG1518" i="8"/>
  <c r="AG1517" i="8"/>
  <c r="AG1516" i="8"/>
  <c r="AG1515" i="8"/>
  <c r="AG1514" i="8"/>
  <c r="AG1513" i="8"/>
  <c r="AG1512" i="8"/>
  <c r="AG1511" i="8"/>
  <c r="AG1510" i="8"/>
  <c r="AG1509" i="8"/>
  <c r="AG1508" i="8"/>
  <c r="AG1507" i="8"/>
  <c r="AG1506" i="8"/>
  <c r="AG1505" i="8"/>
  <c r="AG1504" i="8"/>
  <c r="AG1503" i="8"/>
  <c r="AG1502" i="8"/>
  <c r="AG1501" i="8"/>
  <c r="AG1500" i="8"/>
  <c r="AG1499" i="8"/>
  <c r="AG1498" i="8"/>
  <c r="AG1497" i="8"/>
  <c r="AG1496" i="8"/>
  <c r="AG1495" i="8"/>
  <c r="AG1494" i="8"/>
  <c r="AG1493" i="8"/>
  <c r="AG1492" i="8"/>
  <c r="AG1491" i="8"/>
  <c r="AG1490" i="8"/>
  <c r="AG1489" i="8"/>
  <c r="AG1488" i="8"/>
  <c r="AG1487" i="8"/>
  <c r="AG1486" i="8"/>
  <c r="AG1485" i="8"/>
  <c r="AG1484" i="8"/>
  <c r="AG1483" i="8"/>
  <c r="AG1482" i="8"/>
  <c r="AG1481" i="8"/>
  <c r="AG1480" i="8"/>
  <c r="AG1479" i="8"/>
  <c r="AG1478" i="8"/>
  <c r="AG1477" i="8"/>
  <c r="AG1476" i="8"/>
  <c r="AG1475" i="8"/>
  <c r="AG1474" i="8"/>
  <c r="AG1473" i="8"/>
  <c r="AG1472" i="8"/>
  <c r="AG1471" i="8"/>
  <c r="AG1470" i="8"/>
  <c r="AG1469" i="8"/>
  <c r="AG1468" i="8"/>
  <c r="AG1467" i="8"/>
  <c r="AG1466" i="8"/>
  <c r="AG1465" i="8"/>
  <c r="AG1464" i="8"/>
  <c r="AG1463" i="8"/>
  <c r="AG1462" i="8"/>
  <c r="AG1461" i="8"/>
  <c r="AG1460" i="8"/>
  <c r="AG1459" i="8"/>
  <c r="AG1458" i="8"/>
  <c r="AG1457" i="8"/>
  <c r="AG1456" i="8"/>
  <c r="AG1455" i="8"/>
  <c r="AG1454" i="8"/>
  <c r="AG1453" i="8"/>
  <c r="AG1452" i="8"/>
  <c r="AG1451" i="8"/>
  <c r="AG1450" i="8"/>
  <c r="AG1449" i="8"/>
  <c r="AG1448" i="8"/>
  <c r="AG1447" i="8"/>
  <c r="AG1446" i="8"/>
  <c r="AG1445" i="8"/>
  <c r="AG1444" i="8"/>
  <c r="AG1443" i="8"/>
  <c r="AG1442" i="8"/>
  <c r="AG1441" i="8"/>
  <c r="AG1440" i="8"/>
  <c r="AG1439" i="8"/>
  <c r="AG1438" i="8"/>
  <c r="AG1437" i="8"/>
  <c r="AG1436" i="8"/>
  <c r="AG1435" i="8"/>
  <c r="AG1434" i="8"/>
  <c r="AG1433" i="8"/>
  <c r="AG1432" i="8"/>
  <c r="AG1431" i="8"/>
  <c r="AG1430" i="8"/>
  <c r="AG1429" i="8"/>
  <c r="AG1428" i="8"/>
  <c r="AG1427" i="8"/>
  <c r="AG1426" i="8"/>
  <c r="AG1425" i="8"/>
  <c r="AG1424" i="8"/>
  <c r="AG1423" i="8"/>
  <c r="AG1422" i="8"/>
  <c r="AG1421" i="8"/>
  <c r="AG1420" i="8"/>
  <c r="AG1419" i="8"/>
  <c r="AG1418" i="8"/>
  <c r="AG1417" i="8"/>
  <c r="AG1416" i="8"/>
  <c r="AG1415" i="8"/>
  <c r="AG1414" i="8"/>
  <c r="AG1413" i="8"/>
  <c r="AG1412" i="8"/>
  <c r="AG1411" i="8"/>
  <c r="AG1410" i="8"/>
  <c r="AG1409" i="8"/>
  <c r="AG1408" i="8"/>
  <c r="AG1407" i="8"/>
  <c r="AG1406" i="8"/>
  <c r="AG1405" i="8"/>
  <c r="AG1404" i="8"/>
  <c r="AG1403" i="8"/>
  <c r="AG1402" i="8"/>
  <c r="AG1401" i="8"/>
  <c r="AG1400" i="8"/>
  <c r="AG1399" i="8"/>
  <c r="AG1398" i="8"/>
  <c r="AG1397" i="8"/>
  <c r="AG1396" i="8"/>
  <c r="AG1395" i="8"/>
  <c r="AG1394" i="8"/>
  <c r="AG1393" i="8"/>
  <c r="AG1392" i="8"/>
  <c r="AG1391" i="8"/>
  <c r="AG1390" i="8"/>
  <c r="AG1389" i="8"/>
  <c r="AG1388" i="8"/>
  <c r="AG1387" i="8"/>
  <c r="AG1386" i="8"/>
  <c r="AG1385" i="8"/>
  <c r="AG1384" i="8"/>
  <c r="AG1383" i="8"/>
  <c r="AG1382" i="8"/>
  <c r="AG1381" i="8"/>
  <c r="AG1380" i="8"/>
  <c r="AG1379" i="8"/>
  <c r="AG1378" i="8"/>
  <c r="AG1377" i="8"/>
  <c r="AG1376" i="8"/>
  <c r="AG1375" i="8"/>
  <c r="AG1374" i="8"/>
  <c r="AG1373" i="8"/>
  <c r="AG1372" i="8"/>
  <c r="AG1371" i="8"/>
  <c r="AG1370" i="8"/>
  <c r="AG1369" i="8"/>
  <c r="AG1368" i="8"/>
  <c r="AG1367" i="8"/>
  <c r="AG1366" i="8"/>
  <c r="AG1365" i="8"/>
  <c r="AG1364" i="8"/>
  <c r="AG1363" i="8"/>
  <c r="AG1362" i="8"/>
  <c r="AG1361" i="8"/>
  <c r="AG1360" i="8"/>
  <c r="AG1359" i="8"/>
  <c r="AG1358" i="8"/>
  <c r="AG1357" i="8"/>
  <c r="AG1356" i="8"/>
  <c r="AG1355" i="8"/>
  <c r="AG1354" i="8"/>
  <c r="AG1353" i="8"/>
  <c r="AG1352" i="8"/>
  <c r="AG1351" i="8"/>
  <c r="AG1350" i="8"/>
  <c r="AG1349" i="8"/>
  <c r="AG1348" i="8"/>
  <c r="AG1347" i="8"/>
  <c r="AG1346" i="8"/>
  <c r="AG1345" i="8"/>
  <c r="AG1344" i="8"/>
  <c r="AG1343" i="8"/>
  <c r="AG1342" i="8"/>
  <c r="AG1341" i="8"/>
  <c r="AG1340" i="8"/>
  <c r="AG1339" i="8"/>
  <c r="AG1338" i="8"/>
  <c r="AG1337" i="8"/>
  <c r="AG1336" i="8"/>
  <c r="AG1335" i="8"/>
  <c r="AG1334" i="8"/>
  <c r="AG1333" i="8"/>
  <c r="AG1332" i="8"/>
  <c r="AG1331" i="8"/>
  <c r="AG1330" i="8"/>
  <c r="AG1329" i="8"/>
  <c r="AG1328" i="8"/>
  <c r="AG1327" i="8"/>
  <c r="AG1326" i="8"/>
  <c r="AG1325" i="8"/>
  <c r="AG1324" i="8"/>
  <c r="AG1323" i="8"/>
  <c r="AG1322" i="8"/>
  <c r="AG1321" i="8"/>
  <c r="AG1320" i="8"/>
  <c r="AG1319" i="8"/>
  <c r="AG1318" i="8"/>
  <c r="AG1317" i="8"/>
  <c r="AG1316" i="8"/>
  <c r="AG1315" i="8"/>
  <c r="AG1314" i="8"/>
  <c r="AG1313" i="8"/>
  <c r="AG1312" i="8"/>
  <c r="AG1311" i="8"/>
  <c r="AG1310" i="8"/>
  <c r="AG1309" i="8"/>
  <c r="AG1308" i="8"/>
  <c r="AG1307" i="8"/>
  <c r="AG1306" i="8"/>
  <c r="AG1305" i="8"/>
  <c r="AG1304" i="8"/>
  <c r="AG1303" i="8"/>
  <c r="AG1302" i="8"/>
  <c r="AG1301" i="8"/>
  <c r="AG1300" i="8"/>
  <c r="AG1299" i="8"/>
  <c r="AG1298" i="8"/>
  <c r="AG1297" i="8"/>
  <c r="AG1296" i="8"/>
  <c r="AG1295" i="8"/>
  <c r="AG1294" i="8"/>
  <c r="AG1293" i="8"/>
  <c r="AG1292" i="8"/>
  <c r="AG1291" i="8"/>
  <c r="AG1290" i="8"/>
  <c r="AG1289" i="8"/>
  <c r="AG1288" i="8"/>
  <c r="AG1287" i="8"/>
  <c r="AG1286" i="8"/>
  <c r="AG1285" i="8"/>
  <c r="AG1284" i="8"/>
  <c r="AG1283" i="8"/>
  <c r="AG1282" i="8"/>
  <c r="AG1281" i="8"/>
  <c r="AG1280" i="8"/>
  <c r="AG1279" i="8"/>
  <c r="AG1278" i="8"/>
  <c r="AG1277" i="8"/>
  <c r="AG1276" i="8"/>
  <c r="AG1275" i="8"/>
  <c r="AG1274" i="8"/>
  <c r="AG1273" i="8"/>
  <c r="AG1272" i="8"/>
  <c r="AG1271" i="8"/>
  <c r="AG1270" i="8"/>
  <c r="AG1269" i="8"/>
  <c r="AG1268" i="8"/>
  <c r="AG1267" i="8"/>
  <c r="AG1266" i="8"/>
  <c r="AG1265" i="8"/>
  <c r="AG1264" i="8"/>
  <c r="AG1263" i="8"/>
  <c r="AG1262" i="8"/>
  <c r="AG1261" i="8"/>
  <c r="AG1260" i="8"/>
  <c r="AG1259" i="8"/>
  <c r="AG1258" i="8"/>
  <c r="AG1257" i="8"/>
  <c r="AG1256" i="8"/>
  <c r="AG1255" i="8"/>
  <c r="AG1254" i="8"/>
  <c r="AG1253" i="8"/>
  <c r="AG1252" i="8"/>
  <c r="AG1251" i="8"/>
  <c r="AG1250" i="8"/>
  <c r="AG1249" i="8"/>
  <c r="AG1248" i="8"/>
  <c r="AG1247" i="8"/>
  <c r="AG1246" i="8"/>
  <c r="AG1245" i="8"/>
  <c r="AG1244" i="8"/>
  <c r="AG1243" i="8"/>
  <c r="AG1242" i="8"/>
  <c r="AG1241" i="8"/>
  <c r="AG1240" i="8"/>
  <c r="AG1239" i="8"/>
  <c r="AG1238" i="8"/>
  <c r="AG1237" i="8"/>
  <c r="AG1236" i="8"/>
  <c r="AG1235" i="8"/>
  <c r="AG1234" i="8"/>
  <c r="AG1233" i="8"/>
  <c r="AG1232" i="8"/>
  <c r="AG1231" i="8"/>
  <c r="AG1230" i="8"/>
  <c r="AG1229" i="8"/>
  <c r="AG1228" i="8"/>
  <c r="AG1227" i="8"/>
  <c r="AG1226" i="8"/>
  <c r="AG1225" i="8"/>
  <c r="AG1224" i="8"/>
  <c r="AG1223" i="8"/>
  <c r="AG1222" i="8"/>
  <c r="AG1221" i="8"/>
  <c r="AG1220" i="8"/>
  <c r="AG1219" i="8"/>
  <c r="AG1218" i="8"/>
  <c r="AG1217" i="8"/>
  <c r="AG1216" i="8"/>
  <c r="AG1215" i="8"/>
  <c r="AG1214" i="8"/>
  <c r="AG1213" i="8"/>
  <c r="AG1212" i="8"/>
  <c r="AG1211" i="8"/>
  <c r="AG1210" i="8"/>
  <c r="AG1209" i="8"/>
  <c r="AG1208" i="8"/>
  <c r="AG1207" i="8"/>
  <c r="AG1206" i="8"/>
  <c r="AG1205" i="8"/>
  <c r="AG1204" i="8"/>
  <c r="AG1203" i="8"/>
  <c r="AG1202" i="8"/>
  <c r="AG1201" i="8"/>
  <c r="AG1200" i="8"/>
  <c r="AG1199" i="8"/>
  <c r="AG1198" i="8"/>
  <c r="AG1197" i="8"/>
  <c r="AG1196" i="8"/>
  <c r="AG1195" i="8"/>
  <c r="AG1194" i="8"/>
  <c r="AG1193" i="8"/>
  <c r="AG1192" i="8"/>
  <c r="AG1191" i="8"/>
  <c r="AG1190" i="8"/>
  <c r="AG1189" i="8"/>
  <c r="AG1188" i="8"/>
  <c r="AG1187" i="8"/>
  <c r="AG1186" i="8"/>
  <c r="AG1185" i="8"/>
  <c r="AG1184" i="8"/>
  <c r="AG1183" i="8"/>
  <c r="AG1182" i="8"/>
  <c r="AG1181" i="8"/>
  <c r="AG1180" i="8"/>
  <c r="AG1179" i="8"/>
  <c r="AG1178" i="8"/>
  <c r="AG1177" i="8"/>
  <c r="AG1176" i="8"/>
  <c r="AG1175" i="8"/>
  <c r="AG1174" i="8"/>
  <c r="AG1173" i="8"/>
  <c r="AG1172" i="8"/>
  <c r="AG1171" i="8"/>
  <c r="AG1170" i="8"/>
  <c r="AG1169" i="8"/>
  <c r="AG1168" i="8"/>
  <c r="AG1167" i="8"/>
  <c r="AG1166" i="8"/>
  <c r="AG1165" i="8"/>
  <c r="AG1164" i="8"/>
  <c r="AG1163" i="8"/>
  <c r="AG1162" i="8"/>
  <c r="AG1161" i="8"/>
  <c r="AG1160" i="8"/>
  <c r="AG1159" i="8"/>
  <c r="AG1158" i="8"/>
  <c r="AG1157" i="8"/>
  <c r="AG1156" i="8"/>
  <c r="AG1155" i="8"/>
  <c r="AG1154" i="8"/>
  <c r="AG1153" i="8"/>
  <c r="AG1152" i="8"/>
  <c r="AG1151" i="8"/>
  <c r="AG1150" i="8"/>
  <c r="AG1149" i="8"/>
  <c r="AG1148" i="8"/>
  <c r="AG1147" i="8"/>
  <c r="AG1146" i="8"/>
  <c r="AG1145" i="8"/>
  <c r="AG1144" i="8"/>
  <c r="AG1143" i="8"/>
  <c r="AG1142" i="8"/>
  <c r="AG1141" i="8"/>
  <c r="AG1140" i="8"/>
  <c r="AG1139" i="8"/>
  <c r="AG1138" i="8"/>
  <c r="AG1137" i="8"/>
  <c r="AG1136" i="8"/>
  <c r="AG1135" i="8"/>
  <c r="AG1134" i="8"/>
  <c r="AG1133" i="8"/>
  <c r="AG1132" i="8"/>
  <c r="AG1131" i="8"/>
  <c r="AG1130" i="8"/>
  <c r="AG1129" i="8"/>
  <c r="AG1128" i="8"/>
  <c r="AG1127" i="8"/>
  <c r="AG1126" i="8"/>
  <c r="AG1125" i="8"/>
  <c r="AG1124" i="8"/>
  <c r="AG1123" i="8"/>
  <c r="AG1122" i="8"/>
  <c r="AG1121" i="8"/>
  <c r="AG1120" i="8"/>
  <c r="AG1119" i="8"/>
  <c r="AG1118" i="8"/>
  <c r="AG1117" i="8"/>
  <c r="AG1116" i="8"/>
  <c r="AG1115" i="8"/>
  <c r="AG1114" i="8"/>
  <c r="AG1113" i="8"/>
  <c r="AG1112" i="8"/>
  <c r="AG1111" i="8"/>
  <c r="AG1110" i="8"/>
  <c r="AG1109" i="8"/>
  <c r="AG1108" i="8"/>
  <c r="AG1107" i="8"/>
  <c r="AG1106" i="8"/>
  <c r="AG1105" i="8"/>
  <c r="AG1104" i="8"/>
  <c r="AG1103" i="8"/>
  <c r="AG1102" i="8"/>
  <c r="AG1101" i="8"/>
  <c r="AG1100" i="8"/>
  <c r="AG1099" i="8"/>
  <c r="AG1098" i="8"/>
  <c r="AG1097" i="8"/>
  <c r="AG1096" i="8"/>
  <c r="AG1095" i="8"/>
  <c r="AG1094" i="8"/>
  <c r="AG1093" i="8"/>
  <c r="AG1092" i="8"/>
  <c r="AG1091" i="8"/>
  <c r="AG1090" i="8"/>
  <c r="AG1089" i="8"/>
  <c r="AG1088" i="8"/>
  <c r="AG1087" i="8"/>
  <c r="AG1086" i="8"/>
  <c r="AG1085" i="8"/>
  <c r="AG1084" i="8"/>
  <c r="AG1083" i="8"/>
  <c r="AG1082" i="8"/>
  <c r="AG1081" i="8"/>
  <c r="AG1080" i="8"/>
  <c r="AG1079" i="8"/>
  <c r="AG1078" i="8"/>
  <c r="AG1077" i="8"/>
  <c r="AG1076" i="8"/>
  <c r="AG1075" i="8"/>
  <c r="AG1074" i="8"/>
  <c r="AG1073" i="8"/>
  <c r="AG1072" i="8"/>
  <c r="AG1071" i="8"/>
  <c r="AG1070" i="8"/>
  <c r="AG1069" i="8"/>
  <c r="AG1068" i="8"/>
  <c r="AG1067" i="8"/>
  <c r="AG1066" i="8"/>
  <c r="AG1065" i="8"/>
  <c r="AG1064" i="8"/>
  <c r="AG1063" i="8"/>
  <c r="AG1062" i="8"/>
  <c r="AG1061" i="8"/>
  <c r="AG1060" i="8"/>
  <c r="AG1059" i="8"/>
  <c r="AG1058" i="8"/>
  <c r="AG1057" i="8"/>
  <c r="AG1056" i="8"/>
  <c r="AG1055" i="8"/>
  <c r="AG1054" i="8"/>
  <c r="AG1053" i="8"/>
  <c r="AG1052" i="8"/>
  <c r="AG1051" i="8"/>
  <c r="AG1050" i="8"/>
  <c r="AG1049" i="8"/>
  <c r="AG1048" i="8"/>
  <c r="AG1047" i="8"/>
  <c r="AG1046" i="8"/>
  <c r="AG1045" i="8"/>
  <c r="AG1044" i="8"/>
  <c r="AG1043" i="8"/>
  <c r="AG1042" i="8"/>
  <c r="AG1041" i="8"/>
  <c r="AG1040" i="8"/>
  <c r="AG1039" i="8"/>
  <c r="AG1038" i="8"/>
  <c r="AG1037" i="8"/>
  <c r="AG1036" i="8"/>
  <c r="AG1035" i="8"/>
  <c r="AG1034" i="8"/>
  <c r="AG1033" i="8"/>
  <c r="AG1032" i="8"/>
  <c r="AG1031" i="8"/>
  <c r="AG1030" i="8"/>
  <c r="AG1029" i="8"/>
  <c r="AG1028" i="8"/>
  <c r="AG1027" i="8"/>
  <c r="AG1026" i="8"/>
  <c r="AG1025" i="8"/>
  <c r="AG1024" i="8"/>
  <c r="AG1023" i="8"/>
  <c r="AG1022" i="8"/>
  <c r="AG1021" i="8"/>
  <c r="AG1020" i="8"/>
  <c r="AG1019" i="8"/>
  <c r="AG1018" i="8"/>
  <c r="AG1017" i="8"/>
  <c r="AG1016" i="8"/>
  <c r="AG1015" i="8"/>
  <c r="AG1014" i="8"/>
  <c r="AG1013" i="8"/>
  <c r="AG1012" i="8"/>
  <c r="AG1011" i="8"/>
  <c r="AG1010" i="8"/>
  <c r="AG1009" i="8"/>
  <c r="AG1008" i="8"/>
  <c r="AG1007" i="8"/>
  <c r="AG1006" i="8"/>
  <c r="AG1005" i="8"/>
  <c r="AG1004" i="8"/>
  <c r="AG1003" i="8"/>
  <c r="AG1002" i="8"/>
  <c r="AG1001" i="8"/>
  <c r="AG1000" i="8"/>
  <c r="AG999" i="8"/>
  <c r="AG998" i="8"/>
  <c r="AG997" i="8"/>
  <c r="AG996" i="8"/>
  <c r="AG995" i="8"/>
  <c r="AG994" i="8"/>
  <c r="AG993" i="8"/>
  <c r="AG992" i="8"/>
  <c r="AG991" i="8"/>
  <c r="AG1522" i="8" s="1"/>
  <c r="AJ991" i="8"/>
  <c r="AJ992" i="8"/>
  <c r="AJ993" i="8"/>
  <c r="AJ994" i="8"/>
  <c r="AJ995" i="8"/>
  <c r="AJ996" i="8"/>
  <c r="AJ997" i="8"/>
  <c r="AJ998" i="8"/>
  <c r="AJ999" i="8"/>
  <c r="AJ1000" i="8"/>
  <c r="AJ1001" i="8"/>
  <c r="AJ1002" i="8"/>
  <c r="AJ1003" i="8"/>
  <c r="AJ1004" i="8"/>
  <c r="AJ1005" i="8"/>
  <c r="AJ1006" i="8"/>
  <c r="AJ1007" i="8"/>
  <c r="AJ1008" i="8"/>
  <c r="AJ1009" i="8"/>
  <c r="AJ1010" i="8"/>
  <c r="AJ1011" i="8"/>
  <c r="AJ1012" i="8"/>
  <c r="AJ1013" i="8"/>
  <c r="AJ1014" i="8"/>
  <c r="AJ1015" i="8"/>
  <c r="AJ1016" i="8"/>
  <c r="AJ1017" i="8"/>
  <c r="AJ1018" i="8"/>
  <c r="AJ1019" i="8"/>
  <c r="AJ1020" i="8"/>
  <c r="AJ1021" i="8"/>
  <c r="AJ1022" i="8"/>
  <c r="AJ1023" i="8"/>
  <c r="AJ1024" i="8"/>
  <c r="AJ1025" i="8"/>
  <c r="AJ1026" i="8"/>
  <c r="AJ1027" i="8"/>
  <c r="AJ1028" i="8"/>
  <c r="AJ1029" i="8"/>
  <c r="AJ1030" i="8"/>
  <c r="AJ1031" i="8"/>
  <c r="AJ1032" i="8"/>
  <c r="AJ1033" i="8"/>
  <c r="AJ1034" i="8"/>
  <c r="AJ1035" i="8"/>
  <c r="AJ1036" i="8"/>
  <c r="AJ1037" i="8"/>
  <c r="AJ1038" i="8"/>
  <c r="AJ1039" i="8"/>
  <c r="AJ1040" i="8"/>
  <c r="AJ1041" i="8"/>
  <c r="AJ1042" i="8"/>
  <c r="AJ1043" i="8"/>
  <c r="AJ1044" i="8"/>
  <c r="AJ1045" i="8"/>
  <c r="AJ1046" i="8"/>
  <c r="AJ1047" i="8"/>
  <c r="AJ1048" i="8"/>
  <c r="AJ1049" i="8"/>
  <c r="AJ1050" i="8"/>
  <c r="AJ1051" i="8"/>
  <c r="AJ1052" i="8"/>
  <c r="AJ1053" i="8"/>
  <c r="AJ1054" i="8"/>
  <c r="AJ1055" i="8"/>
  <c r="AJ1056" i="8"/>
  <c r="AJ1057" i="8"/>
  <c r="AJ1058" i="8"/>
  <c r="AJ1059" i="8"/>
  <c r="AJ1060" i="8"/>
  <c r="AJ1061" i="8"/>
  <c r="AJ1062" i="8"/>
  <c r="AJ1063" i="8"/>
  <c r="AJ1064" i="8"/>
  <c r="AJ1065" i="8"/>
  <c r="AJ1066" i="8"/>
  <c r="AJ1067" i="8"/>
  <c r="AJ1068" i="8"/>
  <c r="AJ1069" i="8"/>
  <c r="AJ1070" i="8"/>
  <c r="AJ1071" i="8"/>
  <c r="AJ1072" i="8"/>
  <c r="AJ1073" i="8"/>
  <c r="AJ1074" i="8"/>
  <c r="AJ1075" i="8"/>
  <c r="AJ1076" i="8"/>
  <c r="AJ1077" i="8"/>
  <c r="AJ1078" i="8"/>
  <c r="AJ1079" i="8"/>
  <c r="AJ1080" i="8"/>
  <c r="AJ1081" i="8"/>
  <c r="AJ1082" i="8"/>
  <c r="AJ1083" i="8"/>
  <c r="AJ1084" i="8"/>
  <c r="AJ1085" i="8"/>
  <c r="AJ1086" i="8"/>
  <c r="AJ1087" i="8"/>
  <c r="AJ1088" i="8"/>
  <c r="AJ1089" i="8"/>
  <c r="AJ1090" i="8"/>
  <c r="AJ1091" i="8"/>
  <c r="AJ1092" i="8"/>
  <c r="AJ1093" i="8"/>
  <c r="AJ1094" i="8"/>
  <c r="AJ1095" i="8"/>
  <c r="AJ1096" i="8"/>
  <c r="AJ1097" i="8"/>
  <c r="AJ1098" i="8"/>
  <c r="AJ1099" i="8"/>
  <c r="AJ1100" i="8"/>
  <c r="AJ1101" i="8"/>
  <c r="AJ1102" i="8"/>
  <c r="AJ1103" i="8"/>
  <c r="AJ1104" i="8"/>
  <c r="AJ1105" i="8"/>
  <c r="AJ1106" i="8"/>
  <c r="AJ1107" i="8"/>
  <c r="AJ1108" i="8"/>
  <c r="AJ1109" i="8"/>
  <c r="AJ1110" i="8"/>
  <c r="AJ1111" i="8"/>
  <c r="AJ1112" i="8"/>
  <c r="AJ1113" i="8"/>
  <c r="AJ1114" i="8"/>
  <c r="AJ1115" i="8"/>
  <c r="AJ1116" i="8"/>
  <c r="AJ1117" i="8"/>
  <c r="AJ1118" i="8"/>
  <c r="AJ1119" i="8"/>
  <c r="AJ1120" i="8"/>
  <c r="AJ1121" i="8"/>
  <c r="AJ1122" i="8"/>
  <c r="AJ1123" i="8"/>
  <c r="AJ1124" i="8"/>
  <c r="AJ1125" i="8"/>
  <c r="AJ1126" i="8"/>
  <c r="AJ1127" i="8"/>
  <c r="AJ1128" i="8"/>
  <c r="AJ1129" i="8"/>
  <c r="AJ1130" i="8"/>
  <c r="AJ1131" i="8"/>
  <c r="AJ1132" i="8"/>
  <c r="AJ1133" i="8"/>
  <c r="AJ1134" i="8"/>
  <c r="AJ1135" i="8"/>
  <c r="AJ1136" i="8"/>
  <c r="AJ1137" i="8"/>
  <c r="AJ1138" i="8"/>
  <c r="AJ1139" i="8"/>
  <c r="AJ1140" i="8"/>
  <c r="AJ1141" i="8"/>
  <c r="AJ1142" i="8"/>
  <c r="AJ1143" i="8"/>
  <c r="AJ1144" i="8"/>
  <c r="AJ1145" i="8"/>
  <c r="AJ1146" i="8"/>
  <c r="AJ1147" i="8"/>
  <c r="AJ1148" i="8"/>
  <c r="AJ1149" i="8"/>
  <c r="AJ1150" i="8"/>
  <c r="AJ1151" i="8"/>
  <c r="AJ1152" i="8"/>
  <c r="AJ1153" i="8"/>
  <c r="AJ1154" i="8"/>
  <c r="AJ1155" i="8"/>
  <c r="AJ1156" i="8"/>
  <c r="AJ1157" i="8"/>
  <c r="AJ1158" i="8"/>
  <c r="AJ1159" i="8"/>
  <c r="AJ1160" i="8"/>
  <c r="AJ1161" i="8"/>
  <c r="AJ1162" i="8"/>
  <c r="AJ1163" i="8"/>
  <c r="AJ1164" i="8"/>
  <c r="AJ1165" i="8"/>
  <c r="AJ1166" i="8"/>
  <c r="AJ1167" i="8"/>
  <c r="AJ1168" i="8"/>
  <c r="AJ1169" i="8"/>
  <c r="AJ1170" i="8"/>
  <c r="AJ1171" i="8"/>
  <c r="AJ1172" i="8"/>
  <c r="AJ1173" i="8"/>
  <c r="AJ1174" i="8"/>
  <c r="AJ1175" i="8"/>
  <c r="AJ1176" i="8"/>
  <c r="AJ1177" i="8"/>
  <c r="AJ1178" i="8"/>
  <c r="AJ1179" i="8"/>
  <c r="AJ1180" i="8"/>
  <c r="AJ1181" i="8"/>
  <c r="AJ1182" i="8"/>
  <c r="AJ1183" i="8"/>
  <c r="AJ1184" i="8"/>
  <c r="AJ1185" i="8"/>
  <c r="AJ1186" i="8"/>
  <c r="AJ1187" i="8"/>
  <c r="AJ1188" i="8"/>
  <c r="AJ1189" i="8"/>
  <c r="AJ1190" i="8"/>
  <c r="AJ1191" i="8"/>
  <c r="AJ1192" i="8"/>
  <c r="AJ1193" i="8"/>
  <c r="AJ1194" i="8"/>
  <c r="AJ1195" i="8"/>
  <c r="AJ1196" i="8"/>
  <c r="AJ1197" i="8"/>
  <c r="AJ1198" i="8"/>
  <c r="AJ1199" i="8"/>
  <c r="AJ1200" i="8"/>
  <c r="AJ1201" i="8"/>
  <c r="AJ1202" i="8"/>
  <c r="AJ1203" i="8"/>
  <c r="AJ1204" i="8"/>
  <c r="AJ1205" i="8"/>
  <c r="AJ1206" i="8"/>
  <c r="AJ1207" i="8"/>
  <c r="AJ1208" i="8"/>
  <c r="AJ1209" i="8"/>
  <c r="AJ1210" i="8"/>
  <c r="AJ1211" i="8"/>
  <c r="AJ1212" i="8"/>
  <c r="AJ1213" i="8"/>
  <c r="AJ1214" i="8"/>
  <c r="AJ1215" i="8"/>
  <c r="AJ1216" i="8"/>
  <c r="AJ1217" i="8"/>
  <c r="AJ1218" i="8"/>
  <c r="AJ1219" i="8"/>
  <c r="AJ1220" i="8"/>
  <c r="AJ1221" i="8"/>
  <c r="AJ1222" i="8"/>
  <c r="AJ1223" i="8"/>
  <c r="AJ1224" i="8"/>
  <c r="AJ1225" i="8"/>
  <c r="AJ1226" i="8"/>
  <c r="AJ1227" i="8"/>
  <c r="AJ1228" i="8"/>
  <c r="AJ1229" i="8"/>
  <c r="AJ1230" i="8"/>
  <c r="AJ1231" i="8"/>
  <c r="AJ1232" i="8"/>
  <c r="AJ1233" i="8"/>
  <c r="AJ1234" i="8"/>
  <c r="AJ1235" i="8"/>
  <c r="AJ1236" i="8"/>
  <c r="AJ1237" i="8"/>
  <c r="AJ1238" i="8"/>
  <c r="AJ1239" i="8"/>
  <c r="AJ1240" i="8"/>
  <c r="AJ1241" i="8"/>
  <c r="AJ1242" i="8"/>
  <c r="AJ1243" i="8"/>
  <c r="AJ1244" i="8"/>
  <c r="AJ1245" i="8"/>
  <c r="AJ1246" i="8"/>
  <c r="AJ1247" i="8"/>
  <c r="AJ1248" i="8"/>
  <c r="AJ1249" i="8"/>
  <c r="AJ1250" i="8"/>
  <c r="AJ1251" i="8"/>
  <c r="AJ1252" i="8"/>
  <c r="AJ1253" i="8"/>
  <c r="AJ1254" i="8"/>
  <c r="AJ1255" i="8"/>
  <c r="AJ1256" i="8"/>
  <c r="AJ1257" i="8"/>
  <c r="AJ1258" i="8"/>
  <c r="AJ1259" i="8"/>
  <c r="AJ1260" i="8"/>
  <c r="AJ1261" i="8"/>
  <c r="AJ1262" i="8"/>
  <c r="AJ1263" i="8"/>
  <c r="AJ1264" i="8"/>
  <c r="AJ1265" i="8"/>
  <c r="AJ1266" i="8"/>
  <c r="AJ1267" i="8"/>
  <c r="AJ1268" i="8"/>
  <c r="AJ1269" i="8"/>
  <c r="AJ1270" i="8"/>
  <c r="AJ1271" i="8"/>
  <c r="AJ1272" i="8"/>
  <c r="AJ1273" i="8"/>
  <c r="AJ1274" i="8"/>
  <c r="AJ1275" i="8"/>
  <c r="AJ1276" i="8"/>
  <c r="AJ1277" i="8"/>
  <c r="AJ1278" i="8"/>
  <c r="AJ1279" i="8"/>
  <c r="AJ1280" i="8"/>
  <c r="AJ1281" i="8"/>
  <c r="AJ1282" i="8"/>
  <c r="AJ1283" i="8"/>
  <c r="AJ1284" i="8"/>
  <c r="AJ1285" i="8"/>
  <c r="AJ1286" i="8"/>
  <c r="AJ1287" i="8"/>
  <c r="AJ1288" i="8"/>
  <c r="AJ1289" i="8"/>
  <c r="AJ1290" i="8"/>
  <c r="AJ1291" i="8"/>
  <c r="AJ1292" i="8"/>
  <c r="AJ1293" i="8"/>
  <c r="AJ1294" i="8"/>
  <c r="AJ1295" i="8"/>
  <c r="AJ1296" i="8"/>
  <c r="AJ1297" i="8"/>
  <c r="AJ1298" i="8"/>
  <c r="AJ1299" i="8"/>
  <c r="AJ1300" i="8"/>
  <c r="AJ1301" i="8"/>
  <c r="AJ1302" i="8"/>
  <c r="AJ1303" i="8"/>
  <c r="AJ1304" i="8"/>
  <c r="AJ1305" i="8"/>
  <c r="AJ1306" i="8"/>
  <c r="AJ1307" i="8"/>
  <c r="AJ1308" i="8"/>
  <c r="AJ1309" i="8"/>
  <c r="AJ1310" i="8"/>
  <c r="AJ1311" i="8"/>
  <c r="AJ1312" i="8"/>
  <c r="AJ1313" i="8"/>
  <c r="AJ1314" i="8"/>
  <c r="AJ1315" i="8"/>
  <c r="AJ1316" i="8"/>
  <c r="AJ1317" i="8"/>
  <c r="AJ1318" i="8"/>
  <c r="AJ1319" i="8"/>
  <c r="AJ1320" i="8"/>
  <c r="AJ1321" i="8"/>
  <c r="AJ1322" i="8"/>
  <c r="AJ1323" i="8"/>
  <c r="AJ1324" i="8"/>
  <c r="AJ1325" i="8"/>
  <c r="AJ1326" i="8"/>
  <c r="AJ1327" i="8"/>
  <c r="AJ1328" i="8"/>
  <c r="AJ1329" i="8"/>
  <c r="AJ1330" i="8"/>
  <c r="AJ1331" i="8"/>
  <c r="AJ1332" i="8"/>
  <c r="AJ1333" i="8"/>
  <c r="AJ1334" i="8"/>
  <c r="AJ1335" i="8"/>
  <c r="AJ1336" i="8"/>
  <c r="AJ1337" i="8"/>
  <c r="AJ1338" i="8"/>
  <c r="AJ1339" i="8"/>
  <c r="AJ1340" i="8"/>
  <c r="AJ1341" i="8"/>
  <c r="AJ1342" i="8"/>
  <c r="AJ1343" i="8"/>
  <c r="AJ1344" i="8"/>
  <c r="AJ1345" i="8"/>
  <c r="AJ1346" i="8"/>
  <c r="AJ1347" i="8"/>
  <c r="AJ1348" i="8"/>
  <c r="AJ1349" i="8"/>
  <c r="AJ1350" i="8"/>
  <c r="AJ1351" i="8"/>
  <c r="AJ1352" i="8"/>
  <c r="AJ1353" i="8"/>
  <c r="AJ1354" i="8"/>
  <c r="AJ1355" i="8"/>
  <c r="AJ1356" i="8"/>
  <c r="AJ1357" i="8"/>
  <c r="AJ1358" i="8"/>
  <c r="AJ1359" i="8"/>
  <c r="AJ1360" i="8"/>
  <c r="AJ1361" i="8"/>
  <c r="AJ1362" i="8"/>
  <c r="AJ1363" i="8"/>
  <c r="AJ1364" i="8"/>
  <c r="AJ1365" i="8"/>
  <c r="AJ1366" i="8"/>
  <c r="AJ1367" i="8"/>
  <c r="AJ1368" i="8"/>
  <c r="AJ1369" i="8"/>
  <c r="AJ1370" i="8"/>
  <c r="AJ1371" i="8"/>
  <c r="AJ1372" i="8"/>
  <c r="AJ1373" i="8"/>
  <c r="AJ1374" i="8"/>
  <c r="AJ1375" i="8"/>
  <c r="AJ1376" i="8"/>
  <c r="AJ1377" i="8"/>
  <c r="AJ1378" i="8"/>
  <c r="AJ1379" i="8"/>
  <c r="AJ1380" i="8"/>
  <c r="AJ1381" i="8"/>
  <c r="AJ1382" i="8"/>
  <c r="AJ1383" i="8"/>
  <c r="AJ1384" i="8"/>
  <c r="AJ1385" i="8"/>
  <c r="AJ1386" i="8"/>
  <c r="AJ1387" i="8"/>
  <c r="AJ1388" i="8"/>
  <c r="AJ1389" i="8"/>
  <c r="AJ1390" i="8"/>
  <c r="AJ1391" i="8"/>
  <c r="AJ1392" i="8"/>
  <c r="AJ1393" i="8"/>
  <c r="AJ1394" i="8"/>
  <c r="AJ1395" i="8"/>
  <c r="AJ1396" i="8"/>
  <c r="AJ1397" i="8"/>
  <c r="AJ1398" i="8"/>
  <c r="AJ1399" i="8"/>
  <c r="AJ1400" i="8"/>
  <c r="AJ1401" i="8"/>
  <c r="AJ1402" i="8"/>
  <c r="AJ1403" i="8"/>
  <c r="AJ1404" i="8"/>
  <c r="AJ1405" i="8"/>
  <c r="AJ1406" i="8"/>
  <c r="AJ1407" i="8"/>
  <c r="AJ1408" i="8"/>
  <c r="AJ1409" i="8"/>
  <c r="AJ1410" i="8"/>
  <c r="AJ1411" i="8"/>
  <c r="AJ1412" i="8"/>
  <c r="AJ1413" i="8"/>
  <c r="AJ1414" i="8"/>
  <c r="AJ1415" i="8"/>
  <c r="AJ1416" i="8"/>
  <c r="AJ1417" i="8"/>
  <c r="AJ1418" i="8"/>
  <c r="AJ1419" i="8"/>
  <c r="AJ1420" i="8"/>
  <c r="AJ1421" i="8"/>
  <c r="AJ1422" i="8"/>
  <c r="AJ1423" i="8"/>
  <c r="AJ1424" i="8"/>
  <c r="AJ1425" i="8"/>
  <c r="AJ1426" i="8"/>
  <c r="AJ1427" i="8"/>
  <c r="AJ1428" i="8"/>
  <c r="AJ1429" i="8"/>
  <c r="AJ1430" i="8"/>
  <c r="AJ1431" i="8"/>
  <c r="AJ1432" i="8"/>
  <c r="AJ1433" i="8"/>
  <c r="AJ1434" i="8"/>
  <c r="AJ1435" i="8"/>
  <c r="AJ1436" i="8"/>
  <c r="AJ1437" i="8"/>
  <c r="AJ1438" i="8"/>
  <c r="AJ1439" i="8"/>
  <c r="AJ1440" i="8"/>
  <c r="AJ1441" i="8"/>
  <c r="AJ1442" i="8"/>
  <c r="AJ1443" i="8"/>
  <c r="AJ1444" i="8"/>
  <c r="AJ1445" i="8"/>
  <c r="AJ1446" i="8"/>
  <c r="AJ1447" i="8"/>
  <c r="AJ1448" i="8"/>
  <c r="AJ1449" i="8"/>
  <c r="AJ1450" i="8"/>
  <c r="AJ1451" i="8"/>
  <c r="AJ1452" i="8"/>
  <c r="AJ1453" i="8"/>
  <c r="AJ1454" i="8"/>
  <c r="AJ1455" i="8"/>
  <c r="AJ1456" i="8"/>
  <c r="AJ1457" i="8"/>
  <c r="AJ1458" i="8"/>
  <c r="AJ1459" i="8"/>
  <c r="AJ1460" i="8"/>
  <c r="AJ1461" i="8"/>
  <c r="AJ1462" i="8"/>
  <c r="AJ1463" i="8"/>
  <c r="AJ1464" i="8"/>
  <c r="AJ1465" i="8"/>
  <c r="AJ1466" i="8"/>
  <c r="AJ1467" i="8"/>
  <c r="AJ1468" i="8"/>
  <c r="AJ1469" i="8"/>
  <c r="AJ1470" i="8"/>
  <c r="AJ1471" i="8"/>
  <c r="AJ1472" i="8"/>
  <c r="AJ1473" i="8"/>
  <c r="AJ1474" i="8"/>
  <c r="AJ1475" i="8"/>
  <c r="AJ1476" i="8"/>
  <c r="AJ1477" i="8"/>
  <c r="AJ1478" i="8"/>
  <c r="AJ1479" i="8"/>
  <c r="AJ1480" i="8"/>
  <c r="AJ1481" i="8"/>
  <c r="AJ1482" i="8"/>
  <c r="AJ1483" i="8"/>
  <c r="AJ1484" i="8"/>
  <c r="AJ1485" i="8"/>
  <c r="AJ1486" i="8"/>
  <c r="AJ1487" i="8"/>
  <c r="AJ1488" i="8"/>
  <c r="AJ1489" i="8"/>
  <c r="AJ1490" i="8"/>
  <c r="AJ1491" i="8"/>
  <c r="AJ1492" i="8"/>
  <c r="AJ1493" i="8"/>
  <c r="AJ1494" i="8"/>
  <c r="AJ1495" i="8"/>
  <c r="AJ1496" i="8"/>
  <c r="AJ1497" i="8"/>
  <c r="AJ1498" i="8"/>
  <c r="AJ1499" i="8"/>
  <c r="AJ1500" i="8"/>
  <c r="AJ1501" i="8"/>
  <c r="AJ1502" i="8"/>
  <c r="AJ1503" i="8"/>
  <c r="AJ1504" i="8"/>
  <c r="AJ1505" i="8"/>
  <c r="AJ1506" i="8"/>
  <c r="AJ1507" i="8"/>
  <c r="AJ1508" i="8"/>
  <c r="AJ1509" i="8"/>
  <c r="AJ1510" i="8"/>
  <c r="AJ1511" i="8"/>
  <c r="AJ1512" i="8"/>
  <c r="AJ1513" i="8"/>
  <c r="AJ1514" i="8"/>
  <c r="AJ1515" i="8"/>
  <c r="AJ1516" i="8"/>
  <c r="AJ1517" i="8"/>
  <c r="AJ1518" i="8"/>
  <c r="AJ1519" i="8"/>
  <c r="AJ1520" i="8"/>
  <c r="AH991" i="8"/>
  <c r="AH992" i="8"/>
  <c r="AH993" i="8"/>
  <c r="AH994" i="8"/>
  <c r="AH995" i="8"/>
  <c r="AH996" i="8"/>
  <c r="AH997" i="8"/>
  <c r="AH998" i="8"/>
  <c r="AH999" i="8"/>
  <c r="AH1000" i="8"/>
  <c r="AH1001" i="8"/>
  <c r="AH1002" i="8"/>
  <c r="AH1003" i="8"/>
  <c r="AH1004" i="8"/>
  <c r="AH1005" i="8"/>
  <c r="AH1006" i="8"/>
  <c r="AH1007" i="8"/>
  <c r="AH1008" i="8"/>
  <c r="AH1009" i="8"/>
  <c r="AH1010" i="8"/>
  <c r="AH1011" i="8"/>
  <c r="AH1012" i="8"/>
  <c r="AH1013" i="8"/>
  <c r="AH1014" i="8"/>
  <c r="AH1015" i="8"/>
  <c r="AH1016" i="8"/>
  <c r="AH1017" i="8"/>
  <c r="AH1018" i="8"/>
  <c r="AH1019" i="8"/>
  <c r="AH1020" i="8"/>
  <c r="AH1021" i="8"/>
  <c r="AH1022" i="8"/>
  <c r="AH1023" i="8"/>
  <c r="AH1024" i="8"/>
  <c r="AH1025" i="8"/>
  <c r="AH1026" i="8"/>
  <c r="AH1027" i="8"/>
  <c r="AH1028" i="8"/>
  <c r="AH1029" i="8"/>
  <c r="AH1030" i="8"/>
  <c r="AH1031" i="8"/>
  <c r="AH1032" i="8"/>
  <c r="AH1033" i="8"/>
  <c r="AH1034" i="8"/>
  <c r="AH1035" i="8"/>
  <c r="AH1036" i="8"/>
  <c r="AH1037" i="8"/>
  <c r="AH1038" i="8"/>
  <c r="AH1039" i="8"/>
  <c r="AH1040" i="8"/>
  <c r="AH1041" i="8"/>
  <c r="AH1042" i="8"/>
  <c r="AH1043" i="8"/>
  <c r="AH1044" i="8"/>
  <c r="AH1045" i="8"/>
  <c r="AH1046" i="8"/>
  <c r="AH1047" i="8"/>
  <c r="AH1048" i="8"/>
  <c r="AH1049" i="8"/>
  <c r="AH1050" i="8"/>
  <c r="AH1051" i="8"/>
  <c r="AH1052" i="8"/>
  <c r="AH1053" i="8"/>
  <c r="AH1054" i="8"/>
  <c r="AH1055" i="8"/>
  <c r="AH1056" i="8"/>
  <c r="AH1057" i="8"/>
  <c r="AH1058" i="8"/>
  <c r="AH1059" i="8"/>
  <c r="AH1060" i="8"/>
  <c r="AH1061" i="8"/>
  <c r="AH1062" i="8"/>
  <c r="AH1063" i="8"/>
  <c r="AH1064" i="8"/>
  <c r="AH1065" i="8"/>
  <c r="AH1066" i="8"/>
  <c r="AH1067" i="8"/>
  <c r="AH1068" i="8"/>
  <c r="AH1069" i="8"/>
  <c r="AH1070" i="8"/>
  <c r="AH1071" i="8"/>
  <c r="AH1072" i="8"/>
  <c r="AH1073" i="8"/>
  <c r="AH1074" i="8"/>
  <c r="AH1075" i="8"/>
  <c r="AH1076" i="8"/>
  <c r="AH1077" i="8"/>
  <c r="AH1078" i="8"/>
  <c r="AH1079" i="8"/>
  <c r="AH1080" i="8"/>
  <c r="AH1081" i="8"/>
  <c r="AH1082" i="8"/>
  <c r="AH1083" i="8"/>
  <c r="AH1084" i="8"/>
  <c r="AH1085" i="8"/>
  <c r="AH1086" i="8"/>
  <c r="AH1087" i="8"/>
  <c r="AH1088" i="8"/>
  <c r="AH1089" i="8"/>
  <c r="AH1090" i="8"/>
  <c r="AH1091" i="8"/>
  <c r="AH1092" i="8"/>
  <c r="AH1093" i="8"/>
  <c r="AH1094" i="8"/>
  <c r="AH1095" i="8"/>
  <c r="AH1096" i="8"/>
  <c r="AH1097" i="8"/>
  <c r="AH1098" i="8"/>
  <c r="AH1099" i="8"/>
  <c r="AH1100" i="8"/>
  <c r="AH1101" i="8"/>
  <c r="AH1102" i="8"/>
  <c r="AH1103" i="8"/>
  <c r="AH1104" i="8"/>
  <c r="AH1105" i="8"/>
  <c r="AH1106" i="8"/>
  <c r="AH1107" i="8"/>
  <c r="AH1108" i="8"/>
  <c r="AH1109" i="8"/>
  <c r="AH1110" i="8"/>
  <c r="AH1111" i="8"/>
  <c r="AH1112" i="8"/>
  <c r="AH1113" i="8"/>
  <c r="AH1114" i="8"/>
  <c r="AH1115" i="8"/>
  <c r="AH1116" i="8"/>
  <c r="AH1117" i="8"/>
  <c r="AH1118" i="8"/>
  <c r="AH1119" i="8"/>
  <c r="AH1120" i="8"/>
  <c r="AH1121" i="8"/>
  <c r="AH1122" i="8"/>
  <c r="AH1123" i="8"/>
  <c r="AH1124" i="8"/>
  <c r="AH1125" i="8"/>
  <c r="AH1126" i="8"/>
  <c r="AH1127" i="8"/>
  <c r="AH1128" i="8"/>
  <c r="AH1129" i="8"/>
  <c r="AH1130" i="8"/>
  <c r="AH1131" i="8"/>
  <c r="AH1132" i="8"/>
  <c r="AH1133" i="8"/>
  <c r="AH1134" i="8"/>
  <c r="AH1135" i="8"/>
  <c r="AH1136" i="8"/>
  <c r="AH1137" i="8"/>
  <c r="AH1138" i="8"/>
  <c r="AH1139" i="8"/>
  <c r="AH1140" i="8"/>
  <c r="AH1141" i="8"/>
  <c r="AH1142" i="8"/>
  <c r="AH1143" i="8"/>
  <c r="AH1144" i="8"/>
  <c r="AH1145" i="8"/>
  <c r="AH1146" i="8"/>
  <c r="AH1147" i="8"/>
  <c r="AH1148" i="8"/>
  <c r="AH1149" i="8"/>
  <c r="AH1150" i="8"/>
  <c r="AH1151" i="8"/>
  <c r="AH1152" i="8"/>
  <c r="AH1153" i="8"/>
  <c r="AH1154" i="8"/>
  <c r="AH1155" i="8"/>
  <c r="AH1156" i="8"/>
  <c r="AH1157" i="8"/>
  <c r="AH1158" i="8"/>
  <c r="AH1159" i="8"/>
  <c r="AH1160" i="8"/>
  <c r="AH1161" i="8"/>
  <c r="AH1162" i="8"/>
  <c r="AH1163" i="8"/>
  <c r="AH1164" i="8"/>
  <c r="AH1165" i="8"/>
  <c r="AH1166" i="8"/>
  <c r="AH1167" i="8"/>
  <c r="AH1168" i="8"/>
  <c r="AH1169" i="8"/>
  <c r="AH1170" i="8"/>
  <c r="AH1171" i="8"/>
  <c r="AH1172" i="8"/>
  <c r="AH1173" i="8"/>
  <c r="AH1174" i="8"/>
  <c r="AH1175" i="8"/>
  <c r="AH1176" i="8"/>
  <c r="AH1177" i="8"/>
  <c r="AH1178" i="8"/>
  <c r="AH1179" i="8"/>
  <c r="AH1180" i="8"/>
  <c r="AH1181" i="8"/>
  <c r="AH1182" i="8"/>
  <c r="AH1183" i="8"/>
  <c r="AH1184" i="8"/>
  <c r="AH1185" i="8"/>
  <c r="AH1186" i="8"/>
  <c r="AH1187" i="8"/>
  <c r="AH1188" i="8"/>
  <c r="AH1189" i="8"/>
  <c r="AH1190" i="8"/>
  <c r="AH1191" i="8"/>
  <c r="AH1192" i="8"/>
  <c r="AH1193" i="8"/>
  <c r="AH1194" i="8"/>
  <c r="AH1195" i="8"/>
  <c r="AH1196" i="8"/>
  <c r="AH1197" i="8"/>
  <c r="AH1198" i="8"/>
  <c r="AH1199" i="8"/>
  <c r="AH1200" i="8"/>
  <c r="AH1201" i="8"/>
  <c r="AH1202" i="8"/>
  <c r="AH1203" i="8"/>
  <c r="AH1204" i="8"/>
  <c r="AH1205" i="8"/>
  <c r="AH1206" i="8"/>
  <c r="AH1207" i="8"/>
  <c r="AH1208" i="8"/>
  <c r="AH1209" i="8"/>
  <c r="AH1210" i="8"/>
  <c r="AH1211" i="8"/>
  <c r="AH1212" i="8"/>
  <c r="AH1213" i="8"/>
  <c r="AH1214" i="8"/>
  <c r="AH1215" i="8"/>
  <c r="AH1216" i="8"/>
  <c r="AH1217" i="8"/>
  <c r="AH1218" i="8"/>
  <c r="AH1219" i="8"/>
  <c r="AH1220" i="8"/>
  <c r="AH1221" i="8"/>
  <c r="AH1222" i="8"/>
  <c r="AH1223" i="8"/>
  <c r="AH1224" i="8"/>
  <c r="AH1225" i="8"/>
  <c r="AH1226" i="8"/>
  <c r="AH1227" i="8"/>
  <c r="AH1228" i="8"/>
  <c r="AH1229" i="8"/>
  <c r="AH1230" i="8"/>
  <c r="AH1231" i="8"/>
  <c r="AH1232" i="8"/>
  <c r="AH1233" i="8"/>
  <c r="AH1234" i="8"/>
  <c r="AH1235" i="8"/>
  <c r="AH1236" i="8"/>
  <c r="AH1237" i="8"/>
  <c r="AH1238" i="8"/>
  <c r="AH1239" i="8"/>
  <c r="AH1240" i="8"/>
  <c r="AH1241" i="8"/>
  <c r="AH1242" i="8"/>
  <c r="AH1243" i="8"/>
  <c r="AH1244" i="8"/>
  <c r="AH1245" i="8"/>
  <c r="AH1246" i="8"/>
  <c r="AH1247" i="8"/>
  <c r="AH1248" i="8"/>
  <c r="AH1249" i="8"/>
  <c r="AH1250" i="8"/>
  <c r="AH1251" i="8"/>
  <c r="AH1252" i="8"/>
  <c r="AH1253" i="8"/>
  <c r="AH1254" i="8"/>
  <c r="AH1255" i="8"/>
  <c r="AH1256" i="8"/>
  <c r="AH1257" i="8"/>
  <c r="AH1258" i="8"/>
  <c r="AH1259" i="8"/>
  <c r="AH1260" i="8"/>
  <c r="AH1261" i="8"/>
  <c r="AH1262" i="8"/>
  <c r="AH1263" i="8"/>
  <c r="AH1264" i="8"/>
  <c r="AH1265" i="8"/>
  <c r="AH1266" i="8"/>
  <c r="AH1267" i="8"/>
  <c r="AH1268" i="8"/>
  <c r="AH1269" i="8"/>
  <c r="AH1270" i="8"/>
  <c r="AH1271" i="8"/>
  <c r="AH1272" i="8"/>
  <c r="AH1273" i="8"/>
  <c r="AH1274" i="8"/>
  <c r="AH1275" i="8"/>
  <c r="AH1276" i="8"/>
  <c r="AH1277" i="8"/>
  <c r="AH1278" i="8"/>
  <c r="AH1279" i="8"/>
  <c r="AH1280" i="8"/>
  <c r="AH1281" i="8"/>
  <c r="AH1282" i="8"/>
  <c r="AH1283" i="8"/>
  <c r="AH1284" i="8"/>
  <c r="AH1285" i="8"/>
  <c r="AH1286" i="8"/>
  <c r="AH1287" i="8"/>
  <c r="AH1288" i="8"/>
  <c r="AH1289" i="8"/>
  <c r="AH1290" i="8"/>
  <c r="AH1291" i="8"/>
  <c r="AH1292" i="8"/>
  <c r="AH1293" i="8"/>
  <c r="AH1294" i="8"/>
  <c r="AH1295" i="8"/>
  <c r="AH1296" i="8"/>
  <c r="AH1297" i="8"/>
  <c r="AH1298" i="8"/>
  <c r="AH1299" i="8"/>
  <c r="AH1300" i="8"/>
  <c r="AH1301" i="8"/>
  <c r="AH1302" i="8"/>
  <c r="AH1303" i="8"/>
  <c r="AH1304" i="8"/>
  <c r="AH1305" i="8"/>
  <c r="AH1306" i="8"/>
  <c r="AH1307" i="8"/>
  <c r="AH1308" i="8"/>
  <c r="AH1309" i="8"/>
  <c r="AH1310" i="8"/>
  <c r="AH1311" i="8"/>
  <c r="AH1312" i="8"/>
  <c r="AH1313" i="8"/>
  <c r="AH1314" i="8"/>
  <c r="AH1315" i="8"/>
  <c r="AH1316" i="8"/>
  <c r="AH1317" i="8"/>
  <c r="AH1318" i="8"/>
  <c r="AH1319" i="8"/>
  <c r="AH1320" i="8"/>
  <c r="AH1321" i="8"/>
  <c r="AH1322" i="8"/>
  <c r="AH1323" i="8"/>
  <c r="AH1324" i="8"/>
  <c r="AH1325" i="8"/>
  <c r="AH1326" i="8"/>
  <c r="AH1327" i="8"/>
  <c r="AH1328" i="8"/>
  <c r="AH1329" i="8"/>
  <c r="AH1330" i="8"/>
  <c r="AH1331" i="8"/>
  <c r="AH1332" i="8"/>
  <c r="AH1333" i="8"/>
  <c r="AH1334" i="8"/>
  <c r="AH1335" i="8"/>
  <c r="AH1336" i="8"/>
  <c r="AH1337" i="8"/>
  <c r="AH1338" i="8"/>
  <c r="AH1339" i="8"/>
  <c r="AH1340" i="8"/>
  <c r="AH1341" i="8"/>
  <c r="AH1342" i="8"/>
  <c r="AH1343" i="8"/>
  <c r="AH1344" i="8"/>
  <c r="AH1345" i="8"/>
  <c r="AH1346" i="8"/>
  <c r="AH1347" i="8"/>
  <c r="AH1348" i="8"/>
  <c r="AH1349" i="8"/>
  <c r="AH1350" i="8"/>
  <c r="AH1351" i="8"/>
  <c r="AH1352" i="8"/>
  <c r="AH1353" i="8"/>
  <c r="AH1354" i="8"/>
  <c r="AH1355" i="8"/>
  <c r="AH1356" i="8"/>
  <c r="AH1357" i="8"/>
  <c r="AH1358" i="8"/>
  <c r="AH1359" i="8"/>
  <c r="AH1360" i="8"/>
  <c r="AH1361" i="8"/>
  <c r="AH1362" i="8"/>
  <c r="AH1363" i="8"/>
  <c r="AH1364" i="8"/>
  <c r="AH1365" i="8"/>
  <c r="AH1366" i="8"/>
  <c r="AH1367" i="8"/>
  <c r="AH1368" i="8"/>
  <c r="AH1369" i="8"/>
  <c r="AH1370" i="8"/>
  <c r="AH1371" i="8"/>
  <c r="AH1372" i="8"/>
  <c r="AH1373" i="8"/>
  <c r="AH1374" i="8"/>
  <c r="AH1375" i="8"/>
  <c r="AH1376" i="8"/>
  <c r="AH1377" i="8"/>
  <c r="AH1378" i="8"/>
  <c r="AH1379" i="8"/>
  <c r="AH1380" i="8"/>
  <c r="AH1381" i="8"/>
  <c r="AH1382" i="8"/>
  <c r="AH1383" i="8"/>
  <c r="AH1384" i="8"/>
  <c r="AH1385" i="8"/>
  <c r="AH1386" i="8"/>
  <c r="AH1387" i="8"/>
  <c r="AH1388" i="8"/>
  <c r="AH1389" i="8"/>
  <c r="AH1390" i="8"/>
  <c r="AH1391" i="8"/>
  <c r="AH1392" i="8"/>
  <c r="AH1393" i="8"/>
  <c r="AH1394" i="8"/>
  <c r="AH1395" i="8"/>
  <c r="AH1396" i="8"/>
  <c r="AH1397" i="8"/>
  <c r="AH1398" i="8"/>
  <c r="AH1399" i="8"/>
  <c r="AH1400" i="8"/>
  <c r="AH1401" i="8"/>
  <c r="AH1402" i="8"/>
  <c r="AH1403" i="8"/>
  <c r="AH1404" i="8"/>
  <c r="AH1405" i="8"/>
  <c r="AH1406" i="8"/>
  <c r="AH1407" i="8"/>
  <c r="AH1408" i="8"/>
  <c r="AH1409" i="8"/>
  <c r="AH1410" i="8"/>
  <c r="AH1411" i="8"/>
  <c r="AH1412" i="8"/>
  <c r="AH1413" i="8"/>
  <c r="AH1414" i="8"/>
  <c r="AH1415" i="8"/>
  <c r="AH1416" i="8"/>
  <c r="AH1417" i="8"/>
  <c r="AH1418" i="8"/>
  <c r="AH1419" i="8"/>
  <c r="AH1420" i="8"/>
  <c r="AH1421" i="8"/>
  <c r="AH1422" i="8"/>
  <c r="AH1423" i="8"/>
  <c r="AH1424" i="8"/>
  <c r="AH1425" i="8"/>
  <c r="AH1426" i="8"/>
  <c r="AH1427" i="8"/>
  <c r="AH1428" i="8"/>
  <c r="AH1429" i="8"/>
  <c r="AH1430" i="8"/>
  <c r="AH1431" i="8"/>
  <c r="AH1432" i="8"/>
  <c r="AH1433" i="8"/>
  <c r="AH1434" i="8"/>
  <c r="AH1435" i="8"/>
  <c r="AH1436" i="8"/>
  <c r="AH1437" i="8"/>
  <c r="AH1438" i="8"/>
  <c r="AH1439" i="8"/>
  <c r="AH1440" i="8"/>
  <c r="AH1441" i="8"/>
  <c r="AH1442" i="8"/>
  <c r="AH1443" i="8"/>
  <c r="AH1444" i="8"/>
  <c r="AH1445" i="8"/>
  <c r="AH1446" i="8"/>
  <c r="AH1447" i="8"/>
  <c r="AH1448" i="8"/>
  <c r="AH1449" i="8"/>
  <c r="AH1450" i="8"/>
  <c r="AH1451" i="8"/>
  <c r="AH1452" i="8"/>
  <c r="AH1453" i="8"/>
  <c r="AH1454" i="8"/>
  <c r="AH1455" i="8"/>
  <c r="AH1456" i="8"/>
  <c r="AH1457" i="8"/>
  <c r="AH1458" i="8"/>
  <c r="AH1459" i="8"/>
  <c r="AH1460" i="8"/>
  <c r="AH1461" i="8"/>
  <c r="AH1462" i="8"/>
  <c r="AH1463" i="8"/>
  <c r="AH1464" i="8"/>
  <c r="AH1465" i="8"/>
  <c r="AH1466" i="8"/>
  <c r="AH1467" i="8"/>
  <c r="AH1468" i="8"/>
  <c r="AH1469" i="8"/>
  <c r="AH1470" i="8"/>
  <c r="AH1471" i="8"/>
  <c r="AH1472" i="8"/>
  <c r="AH1473" i="8"/>
  <c r="AH1474" i="8"/>
  <c r="AH1475" i="8"/>
  <c r="AH1476" i="8"/>
  <c r="AH1477" i="8"/>
  <c r="AH1478" i="8"/>
  <c r="AH1479" i="8"/>
  <c r="AH1480" i="8"/>
  <c r="AH1481" i="8"/>
  <c r="AH1482" i="8"/>
  <c r="AH1483" i="8"/>
  <c r="AH1484" i="8"/>
  <c r="AH1485" i="8"/>
  <c r="AH1486" i="8"/>
  <c r="AH1487" i="8"/>
  <c r="AH1488" i="8"/>
  <c r="AH1489" i="8"/>
  <c r="AH1490" i="8"/>
  <c r="AH1491" i="8"/>
  <c r="AH1492" i="8"/>
  <c r="AH1493" i="8"/>
  <c r="AH1494" i="8"/>
  <c r="AH1495" i="8"/>
  <c r="AH1496" i="8"/>
  <c r="AH1497" i="8"/>
  <c r="AH1498" i="8"/>
  <c r="AH1499" i="8"/>
  <c r="AH1500" i="8"/>
  <c r="AH1501" i="8"/>
  <c r="AH1502" i="8"/>
  <c r="AH1503" i="8"/>
  <c r="AH1504" i="8"/>
  <c r="AH1505" i="8"/>
  <c r="AH1506" i="8"/>
  <c r="AH1507" i="8"/>
  <c r="AH1508" i="8"/>
  <c r="AH1509" i="8"/>
  <c r="AH1510" i="8"/>
  <c r="AH1511" i="8"/>
  <c r="AH1512" i="8"/>
  <c r="AH1513" i="8"/>
  <c r="AH1514" i="8"/>
  <c r="AH1515" i="8"/>
  <c r="AH1516" i="8"/>
  <c r="AH1517" i="8"/>
  <c r="AH1518" i="8"/>
  <c r="AH1519" i="8"/>
  <c r="AH152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1024" i="8"/>
  <c r="AF1025" i="8"/>
  <c r="AF1026" i="8"/>
  <c r="AF1027" i="8"/>
  <c r="AF1028" i="8"/>
  <c r="AF1029" i="8"/>
  <c r="AF1030" i="8"/>
  <c r="AF1031" i="8"/>
  <c r="AF1032" i="8"/>
  <c r="AF1033" i="8"/>
  <c r="AF1034" i="8"/>
  <c r="AF1035" i="8"/>
  <c r="AF1036" i="8"/>
  <c r="AF1037" i="8"/>
  <c r="AF1038" i="8"/>
  <c r="AF1039" i="8"/>
  <c r="AF1040" i="8"/>
  <c r="AF1041" i="8"/>
  <c r="AF1042" i="8"/>
  <c r="AF1043" i="8"/>
  <c r="AF1044" i="8"/>
  <c r="AF1045" i="8"/>
  <c r="AF1046" i="8"/>
  <c r="AF1047" i="8"/>
  <c r="AF1048" i="8"/>
  <c r="AF1049" i="8"/>
  <c r="AF1050" i="8"/>
  <c r="AF1051" i="8"/>
  <c r="AF1052" i="8"/>
  <c r="AF1053" i="8"/>
  <c r="AF1054" i="8"/>
  <c r="AF1055" i="8"/>
  <c r="AF1056" i="8"/>
  <c r="AF1057" i="8"/>
  <c r="AF1058" i="8"/>
  <c r="AF1059" i="8"/>
  <c r="AF1060" i="8"/>
  <c r="AF1061" i="8"/>
  <c r="AF1062" i="8"/>
  <c r="AF1063" i="8"/>
  <c r="AF1064" i="8"/>
  <c r="AF1065" i="8"/>
  <c r="AF1066" i="8"/>
  <c r="AF1067" i="8"/>
  <c r="AF1068" i="8"/>
  <c r="AF1069" i="8"/>
  <c r="AF1070" i="8"/>
  <c r="AF1071" i="8"/>
  <c r="AF1072" i="8"/>
  <c r="AF1073" i="8"/>
  <c r="AF1074" i="8"/>
  <c r="AF1075" i="8"/>
  <c r="AF1076" i="8"/>
  <c r="AF1077" i="8"/>
  <c r="AF1078" i="8"/>
  <c r="AF1079" i="8"/>
  <c r="AF1080" i="8"/>
  <c r="AF1081" i="8"/>
  <c r="AF1082" i="8"/>
  <c r="AF1083" i="8"/>
  <c r="AF1084" i="8"/>
  <c r="AF1085" i="8"/>
  <c r="AF1086" i="8"/>
  <c r="AF1087" i="8"/>
  <c r="AF1088" i="8"/>
  <c r="AF1089" i="8"/>
  <c r="AF1090" i="8"/>
  <c r="AF1091" i="8"/>
  <c r="AF1092" i="8"/>
  <c r="AF1093" i="8"/>
  <c r="AF1094" i="8"/>
  <c r="AF1095" i="8"/>
  <c r="AF1096" i="8"/>
  <c r="AF1097" i="8"/>
  <c r="AF1098" i="8"/>
  <c r="AF1099" i="8"/>
  <c r="AF1100" i="8"/>
  <c r="AF1101" i="8"/>
  <c r="AF1102" i="8"/>
  <c r="AF1103" i="8"/>
  <c r="AF1104" i="8"/>
  <c r="AF1105" i="8"/>
  <c r="AF1106" i="8"/>
  <c r="AF1107" i="8"/>
  <c r="AF1108" i="8"/>
  <c r="AF1109" i="8"/>
  <c r="AF1110" i="8"/>
  <c r="AF1111" i="8"/>
  <c r="AF1112" i="8"/>
  <c r="AF1113" i="8"/>
  <c r="AF1114" i="8"/>
  <c r="AF1115" i="8"/>
  <c r="AF1116" i="8"/>
  <c r="AF1117" i="8"/>
  <c r="AF1118" i="8"/>
  <c r="AF1119" i="8"/>
  <c r="AF1120" i="8"/>
  <c r="AF1121" i="8"/>
  <c r="AF1122" i="8"/>
  <c r="AF1123" i="8"/>
  <c r="AF1124" i="8"/>
  <c r="AF1125" i="8"/>
  <c r="AF1126" i="8"/>
  <c r="AF1127" i="8"/>
  <c r="AF1128" i="8"/>
  <c r="AF1129" i="8"/>
  <c r="AF1130" i="8"/>
  <c r="AF1131" i="8"/>
  <c r="AF1132" i="8"/>
  <c r="AF1133" i="8"/>
  <c r="AF1134" i="8"/>
  <c r="AF1135" i="8"/>
  <c r="AF1136" i="8"/>
  <c r="AF1137" i="8"/>
  <c r="AF1138" i="8"/>
  <c r="AF1139" i="8"/>
  <c r="AF1140" i="8"/>
  <c r="AF1141" i="8"/>
  <c r="AF1142" i="8"/>
  <c r="AF1143" i="8"/>
  <c r="AF1144" i="8"/>
  <c r="AF1145" i="8"/>
  <c r="AF1146" i="8"/>
  <c r="AF1147" i="8"/>
  <c r="AF1148" i="8"/>
  <c r="AF1149" i="8"/>
  <c r="AF1150" i="8"/>
  <c r="AF1151" i="8"/>
  <c r="AF1152" i="8"/>
  <c r="AF1153" i="8"/>
  <c r="AF1154" i="8"/>
  <c r="AF1155" i="8"/>
  <c r="AF1156" i="8"/>
  <c r="AF1157" i="8"/>
  <c r="AF1158" i="8"/>
  <c r="AF1159" i="8"/>
  <c r="AF1160" i="8"/>
  <c r="AF1161" i="8"/>
  <c r="AF1162" i="8"/>
  <c r="AF1163" i="8"/>
  <c r="AF1164" i="8"/>
  <c r="AF1165" i="8"/>
  <c r="AF1166" i="8"/>
  <c r="AF1167" i="8"/>
  <c r="AF1168" i="8"/>
  <c r="AF1169" i="8"/>
  <c r="AF1170" i="8"/>
  <c r="AF1171" i="8"/>
  <c r="AF1172" i="8"/>
  <c r="AF1173" i="8"/>
  <c r="AF1174" i="8"/>
  <c r="AF1175" i="8"/>
  <c r="AF1176" i="8"/>
  <c r="AF1177" i="8"/>
  <c r="AF1178" i="8"/>
  <c r="AF1179" i="8"/>
  <c r="AF1180" i="8"/>
  <c r="AF1181" i="8"/>
  <c r="AF1182" i="8"/>
  <c r="AF1183" i="8"/>
  <c r="AF1184" i="8"/>
  <c r="AF1185" i="8"/>
  <c r="AF1186" i="8"/>
  <c r="AF1187" i="8"/>
  <c r="AF1188" i="8"/>
  <c r="AF1189" i="8"/>
  <c r="AF1190" i="8"/>
  <c r="AF1191" i="8"/>
  <c r="AF1192" i="8"/>
  <c r="AF1193" i="8"/>
  <c r="AF1194" i="8"/>
  <c r="AF1195" i="8"/>
  <c r="AF1196" i="8"/>
  <c r="AF1197" i="8"/>
  <c r="AF1198" i="8"/>
  <c r="AF1199" i="8"/>
  <c r="AF1200" i="8"/>
  <c r="AF1201" i="8"/>
  <c r="AF1202" i="8"/>
  <c r="AF1203" i="8"/>
  <c r="AF1204" i="8"/>
  <c r="AF1205" i="8"/>
  <c r="AF1206" i="8"/>
  <c r="AF1207" i="8"/>
  <c r="AF1208" i="8"/>
  <c r="AF1209" i="8"/>
  <c r="AF1210" i="8"/>
  <c r="AF1211" i="8"/>
  <c r="AF1212" i="8"/>
  <c r="AF1213" i="8"/>
  <c r="AF1214" i="8"/>
  <c r="AF1215" i="8"/>
  <c r="AF1216" i="8"/>
  <c r="AF1217" i="8"/>
  <c r="AF1218" i="8"/>
  <c r="AF1219" i="8"/>
  <c r="AF1220" i="8"/>
  <c r="AF1221" i="8"/>
  <c r="AF1222" i="8"/>
  <c r="AF1223" i="8"/>
  <c r="AF1224" i="8"/>
  <c r="AF1225" i="8"/>
  <c r="AF1226" i="8"/>
  <c r="AF1227" i="8"/>
  <c r="AF1228" i="8"/>
  <c r="AF1229" i="8"/>
  <c r="AF1230" i="8"/>
  <c r="AF1231" i="8"/>
  <c r="AF1232" i="8"/>
  <c r="AF1233" i="8"/>
  <c r="AF1234" i="8"/>
  <c r="AF1235" i="8"/>
  <c r="AF1236" i="8"/>
  <c r="AF1237" i="8"/>
  <c r="AF1238" i="8"/>
  <c r="AF1239" i="8"/>
  <c r="AF1240" i="8"/>
  <c r="AF1241" i="8"/>
  <c r="AF1242" i="8"/>
  <c r="AF1243" i="8"/>
  <c r="AF1244" i="8"/>
  <c r="AF1245" i="8"/>
  <c r="AF1246" i="8"/>
  <c r="AF1247" i="8"/>
  <c r="AF1248" i="8"/>
  <c r="AF1249" i="8"/>
  <c r="AF1250" i="8"/>
  <c r="AF1251" i="8"/>
  <c r="AF1252" i="8"/>
  <c r="AF1253" i="8"/>
  <c r="AF1254" i="8"/>
  <c r="AF1255" i="8"/>
  <c r="AF1256" i="8"/>
  <c r="AF1257" i="8"/>
  <c r="AF1258" i="8"/>
  <c r="AF1259" i="8"/>
  <c r="AF1260" i="8"/>
  <c r="AF1261" i="8"/>
  <c r="AF1262" i="8"/>
  <c r="AF1263" i="8"/>
  <c r="AF1264" i="8"/>
  <c r="AF1265" i="8"/>
  <c r="AF1266" i="8"/>
  <c r="AF1267" i="8"/>
  <c r="AF1268" i="8"/>
  <c r="AF1269" i="8"/>
  <c r="AF1270" i="8"/>
  <c r="AF1271" i="8"/>
  <c r="AF1272" i="8"/>
  <c r="AF1273" i="8"/>
  <c r="AF1274" i="8"/>
  <c r="AF1275" i="8"/>
  <c r="AF1276" i="8"/>
  <c r="AF1277" i="8"/>
  <c r="AF1278" i="8"/>
  <c r="AF1279" i="8"/>
  <c r="AF1280" i="8"/>
  <c r="AF1281" i="8"/>
  <c r="AF1282" i="8"/>
  <c r="AF1283" i="8"/>
  <c r="AF1284" i="8"/>
  <c r="AF1285" i="8"/>
  <c r="AF1286" i="8"/>
  <c r="AF1287" i="8"/>
  <c r="AF1288" i="8"/>
  <c r="AF1289" i="8"/>
  <c r="AF1290" i="8"/>
  <c r="AF1291" i="8"/>
  <c r="AF1292" i="8"/>
  <c r="AF1293" i="8"/>
  <c r="AF1294" i="8"/>
  <c r="AF1295" i="8"/>
  <c r="AF1296" i="8"/>
  <c r="AF1297" i="8"/>
  <c r="AF1298" i="8"/>
  <c r="AF1299" i="8"/>
  <c r="AF1300" i="8"/>
  <c r="AF1301" i="8"/>
  <c r="AF1302" i="8"/>
  <c r="AF1303" i="8"/>
  <c r="AF1304" i="8"/>
  <c r="AF1305" i="8"/>
  <c r="AF1306" i="8"/>
  <c r="AF1307" i="8"/>
  <c r="AF1308" i="8"/>
  <c r="AF1309" i="8"/>
  <c r="AF1310" i="8"/>
  <c r="AF1311" i="8"/>
  <c r="AF1312" i="8"/>
  <c r="AF1313" i="8"/>
  <c r="AF1314" i="8"/>
  <c r="AF1315" i="8"/>
  <c r="AF1316" i="8"/>
  <c r="AF1317" i="8"/>
  <c r="AF1318" i="8"/>
  <c r="AF1319" i="8"/>
  <c r="AF1320" i="8"/>
  <c r="AF1321" i="8"/>
  <c r="AF1322" i="8"/>
  <c r="AF1323" i="8"/>
  <c r="AF1324" i="8"/>
  <c r="AF1325" i="8"/>
  <c r="AF1326" i="8"/>
  <c r="AF1327" i="8"/>
  <c r="AF1328" i="8"/>
  <c r="AF1329" i="8"/>
  <c r="AF1330" i="8"/>
  <c r="AF1331" i="8"/>
  <c r="AF1332" i="8"/>
  <c r="AF1333" i="8"/>
  <c r="AF1334" i="8"/>
  <c r="AF1335" i="8"/>
  <c r="AF1336" i="8"/>
  <c r="AF1337" i="8"/>
  <c r="AF1338" i="8"/>
  <c r="AF1339" i="8"/>
  <c r="AF1340" i="8"/>
  <c r="AF1341" i="8"/>
  <c r="AF1342" i="8"/>
  <c r="AF1343" i="8"/>
  <c r="AF1344" i="8"/>
  <c r="AF1345" i="8"/>
  <c r="AF1346" i="8"/>
  <c r="AF1347" i="8"/>
  <c r="AF1348" i="8"/>
  <c r="AF1349" i="8"/>
  <c r="AF1350" i="8"/>
  <c r="AF1351" i="8"/>
  <c r="AF1352" i="8"/>
  <c r="AF1353" i="8"/>
  <c r="AF1354" i="8"/>
  <c r="AF1355" i="8"/>
  <c r="AF1356" i="8"/>
  <c r="AF1357" i="8"/>
  <c r="AF1358" i="8"/>
  <c r="AF1359" i="8"/>
  <c r="AF1360" i="8"/>
  <c r="AF1361" i="8"/>
  <c r="AF1362" i="8"/>
  <c r="AF1363" i="8"/>
  <c r="AF1364" i="8"/>
  <c r="AF1365" i="8"/>
  <c r="AF1366" i="8"/>
  <c r="AF1367" i="8"/>
  <c r="AF1368" i="8"/>
  <c r="AF1369" i="8"/>
  <c r="AF1370" i="8"/>
  <c r="AF1371" i="8"/>
  <c r="AF1372" i="8"/>
  <c r="AF1373" i="8"/>
  <c r="AF1374" i="8"/>
  <c r="AF1375" i="8"/>
  <c r="AF1376" i="8"/>
  <c r="AF1377" i="8"/>
  <c r="AF1378" i="8"/>
  <c r="AF1379" i="8"/>
  <c r="AF1380" i="8"/>
  <c r="AF1381" i="8"/>
  <c r="AF1382" i="8"/>
  <c r="AF1383" i="8"/>
  <c r="AF1384" i="8"/>
  <c r="AF1385" i="8"/>
  <c r="AF1386" i="8"/>
  <c r="AF1387" i="8"/>
  <c r="AF1388" i="8"/>
  <c r="AF1389" i="8"/>
  <c r="AF1390" i="8"/>
  <c r="AF1391" i="8"/>
  <c r="AF1392" i="8"/>
  <c r="AF1393" i="8"/>
  <c r="AF1394" i="8"/>
  <c r="AF1395" i="8"/>
  <c r="AF1396" i="8"/>
  <c r="AF1397" i="8"/>
  <c r="AF1398" i="8"/>
  <c r="AF1399" i="8"/>
  <c r="AF1400" i="8"/>
  <c r="AF1401" i="8"/>
  <c r="AF1402" i="8"/>
  <c r="AF1403" i="8"/>
  <c r="AF1404" i="8"/>
  <c r="AF1405" i="8"/>
  <c r="AF1406" i="8"/>
  <c r="AF1407" i="8"/>
  <c r="AF1408" i="8"/>
  <c r="AF1409" i="8"/>
  <c r="AF1410" i="8"/>
  <c r="AF1411" i="8"/>
  <c r="AF1412" i="8"/>
  <c r="AF1413" i="8"/>
  <c r="AF1414" i="8"/>
  <c r="AF1415" i="8"/>
  <c r="AF1416" i="8"/>
  <c r="AF1417" i="8"/>
  <c r="AF1418" i="8"/>
  <c r="AF1419" i="8"/>
  <c r="AF1420" i="8"/>
  <c r="AF1421" i="8"/>
  <c r="AF1422" i="8"/>
  <c r="AF1423" i="8"/>
  <c r="AF1424" i="8"/>
  <c r="AF1425" i="8"/>
  <c r="AF1426" i="8"/>
  <c r="AF1427" i="8"/>
  <c r="AF1428" i="8"/>
  <c r="AF1429" i="8"/>
  <c r="AF1430" i="8"/>
  <c r="AF1431" i="8"/>
  <c r="AF1432" i="8"/>
  <c r="AF1433" i="8"/>
  <c r="AF1434" i="8"/>
  <c r="AF1435" i="8"/>
  <c r="AF1436" i="8"/>
  <c r="AF1437" i="8"/>
  <c r="AF1438" i="8"/>
  <c r="AF1439" i="8"/>
  <c r="AF1440" i="8"/>
  <c r="AF1441" i="8"/>
  <c r="AF1442" i="8"/>
  <c r="AF1443" i="8"/>
  <c r="AF1444" i="8"/>
  <c r="AF1445" i="8"/>
  <c r="AF1446" i="8"/>
  <c r="AF1447" i="8"/>
  <c r="AF1448" i="8"/>
  <c r="AF1449" i="8"/>
  <c r="AF1450" i="8"/>
  <c r="AF1451" i="8"/>
  <c r="AF1452" i="8"/>
  <c r="AF1453" i="8"/>
  <c r="AF1454" i="8"/>
  <c r="AF1455" i="8"/>
  <c r="AF1456" i="8"/>
  <c r="AF1457" i="8"/>
  <c r="AF1458" i="8"/>
  <c r="AF1459" i="8"/>
  <c r="AF1460" i="8"/>
  <c r="AF1461" i="8"/>
  <c r="AF1462" i="8"/>
  <c r="AF1463" i="8"/>
  <c r="AF1464" i="8"/>
  <c r="AF1465" i="8"/>
  <c r="AF1466" i="8"/>
  <c r="AF1467" i="8"/>
  <c r="AF1468" i="8"/>
  <c r="AF1469" i="8"/>
  <c r="AF1470" i="8"/>
  <c r="AF1471" i="8"/>
  <c r="AF1472" i="8"/>
  <c r="AF1473" i="8"/>
  <c r="AF1474" i="8"/>
  <c r="AF1475" i="8"/>
  <c r="AF1476" i="8"/>
  <c r="AF1477" i="8"/>
  <c r="AF1478" i="8"/>
  <c r="AF1479" i="8"/>
  <c r="AF1480" i="8"/>
  <c r="AF1481" i="8"/>
  <c r="AF1482" i="8"/>
  <c r="AF1483" i="8"/>
  <c r="AF1484" i="8"/>
  <c r="AF1485" i="8"/>
  <c r="AF1486" i="8"/>
  <c r="AF1487" i="8"/>
  <c r="AF1488" i="8"/>
  <c r="AF1489" i="8"/>
  <c r="AF1490" i="8"/>
  <c r="AF1491" i="8"/>
  <c r="AF1492" i="8"/>
  <c r="AF1493" i="8"/>
  <c r="AF1494" i="8"/>
  <c r="AF1495" i="8"/>
  <c r="AF1496" i="8"/>
  <c r="AF1497" i="8"/>
  <c r="AF1498" i="8"/>
  <c r="AF1499" i="8"/>
  <c r="AF1500" i="8"/>
  <c r="AF1501" i="8"/>
  <c r="AF1502" i="8"/>
  <c r="AF1503" i="8"/>
  <c r="AF1504" i="8"/>
  <c r="AF1505" i="8"/>
  <c r="AF1506" i="8"/>
  <c r="AF1507" i="8"/>
  <c r="AF1508" i="8"/>
  <c r="AF1509" i="8"/>
  <c r="AF1510" i="8"/>
  <c r="AF1511" i="8"/>
  <c r="AF1512" i="8"/>
  <c r="AF1513" i="8"/>
  <c r="AF1514" i="8"/>
  <c r="AF1515" i="8"/>
  <c r="AF1516" i="8"/>
  <c r="AF1517" i="8"/>
  <c r="AF1518" i="8"/>
  <c r="AF1519" i="8"/>
  <c r="AF1520" i="8"/>
  <c r="AJ990" i="8"/>
  <c r="AH990" i="8"/>
  <c r="AF990" i="8"/>
  <c r="AE996" i="8"/>
  <c r="AD991" i="8"/>
  <c r="AD992" i="8"/>
  <c r="AD993" i="8"/>
  <c r="AD994" i="8"/>
  <c r="AD995" i="8"/>
  <c r="AD996" i="8"/>
  <c r="AD997" i="8"/>
  <c r="AD998" i="8"/>
  <c r="AE998" i="8" s="1"/>
  <c r="AD999" i="8"/>
  <c r="AD1000" i="8"/>
  <c r="AD1001" i="8"/>
  <c r="AD1002" i="8"/>
  <c r="AD1003" i="8"/>
  <c r="AD1004" i="8"/>
  <c r="AE1004" i="8" s="1"/>
  <c r="AD1005" i="8"/>
  <c r="AD1006" i="8"/>
  <c r="AE1006" i="8" s="1"/>
  <c r="AD1007" i="8"/>
  <c r="AD1008" i="8"/>
  <c r="AD1009" i="8"/>
  <c r="AD1010" i="8"/>
  <c r="AD1011" i="8"/>
  <c r="AD1012" i="8"/>
  <c r="AE1012" i="8" s="1"/>
  <c r="AD1013" i="8"/>
  <c r="AD1014" i="8"/>
  <c r="AE1014" i="8" s="1"/>
  <c r="AD1015" i="8"/>
  <c r="AD1016" i="8"/>
  <c r="AD1017" i="8"/>
  <c r="AD1018" i="8"/>
  <c r="AD1019" i="8"/>
  <c r="AE1019" i="8" s="1"/>
  <c r="AD1020" i="8"/>
  <c r="AE1020" i="8" s="1"/>
  <c r="AD1021" i="8"/>
  <c r="AD1022" i="8"/>
  <c r="AE1022" i="8" s="1"/>
  <c r="AD1023" i="8"/>
  <c r="AD1024" i="8"/>
  <c r="AD1025" i="8"/>
  <c r="AD1026" i="8"/>
  <c r="AD1027" i="8"/>
  <c r="AD1028" i="8"/>
  <c r="AE1028" i="8" s="1"/>
  <c r="AD1029" i="8"/>
  <c r="AD1030" i="8"/>
  <c r="AE1030" i="8" s="1"/>
  <c r="AD1031" i="8"/>
  <c r="AD1032" i="8"/>
  <c r="AD1033" i="8"/>
  <c r="AD1034" i="8"/>
  <c r="AD1035" i="8"/>
  <c r="AD1036" i="8"/>
  <c r="AE1036" i="8" s="1"/>
  <c r="AD1037" i="8"/>
  <c r="AD1038" i="8"/>
  <c r="AE1038" i="8" s="1"/>
  <c r="AD1039" i="8"/>
  <c r="AD1040" i="8"/>
  <c r="AD1041" i="8"/>
  <c r="AD1042" i="8"/>
  <c r="AD1043" i="8"/>
  <c r="AD1044" i="8"/>
  <c r="AE1044" i="8" s="1"/>
  <c r="AD1045" i="8"/>
  <c r="AD1046" i="8"/>
  <c r="AE1046" i="8" s="1"/>
  <c r="AD1047" i="8"/>
  <c r="AD1048" i="8"/>
  <c r="AD1049" i="8"/>
  <c r="AD1050" i="8"/>
  <c r="AD1051" i="8"/>
  <c r="AD1052" i="8"/>
  <c r="AE1052" i="8" s="1"/>
  <c r="AD1053" i="8"/>
  <c r="AD1054" i="8"/>
  <c r="AE1054" i="8" s="1"/>
  <c r="AD1055" i="8"/>
  <c r="AD1056" i="8"/>
  <c r="AD1057" i="8"/>
  <c r="AD1058" i="8"/>
  <c r="AD1059" i="8"/>
  <c r="AD1060" i="8"/>
  <c r="AE1060" i="8" s="1"/>
  <c r="AD1061" i="8"/>
  <c r="AD1062" i="8"/>
  <c r="AE1062" i="8" s="1"/>
  <c r="AD1063" i="8"/>
  <c r="AD1064" i="8"/>
  <c r="AD1065" i="8"/>
  <c r="AD1066" i="8"/>
  <c r="AD1067" i="8"/>
  <c r="AD1068" i="8"/>
  <c r="AE1068" i="8" s="1"/>
  <c r="AD1069" i="8"/>
  <c r="AD1070" i="8"/>
  <c r="AE1070" i="8" s="1"/>
  <c r="AD1071" i="8"/>
  <c r="AD1072" i="8"/>
  <c r="AD1073" i="8"/>
  <c r="AD1074" i="8"/>
  <c r="AD1075" i="8"/>
  <c r="AD1076" i="8"/>
  <c r="AE1076" i="8" s="1"/>
  <c r="AD1077" i="8"/>
  <c r="AD1078" i="8"/>
  <c r="AE1078" i="8" s="1"/>
  <c r="AD1079" i="8"/>
  <c r="AD1080" i="8"/>
  <c r="AD1081" i="8"/>
  <c r="AD1082" i="8"/>
  <c r="AD1083" i="8"/>
  <c r="AD1084" i="8"/>
  <c r="AE1084" i="8" s="1"/>
  <c r="AD1085" i="8"/>
  <c r="AD1086" i="8"/>
  <c r="AE1086" i="8" s="1"/>
  <c r="AD1087" i="8"/>
  <c r="AD1088" i="8"/>
  <c r="AD1089" i="8"/>
  <c r="AD1090" i="8"/>
  <c r="AD1091" i="8"/>
  <c r="AD1092" i="8"/>
  <c r="AE1092" i="8" s="1"/>
  <c r="AD1093" i="8"/>
  <c r="AD1094" i="8"/>
  <c r="AE1094" i="8" s="1"/>
  <c r="AD1095" i="8"/>
  <c r="AD1096" i="8"/>
  <c r="AD1097" i="8"/>
  <c r="AD1098" i="8"/>
  <c r="AD1099" i="8"/>
  <c r="AD1100" i="8"/>
  <c r="AE1100" i="8" s="1"/>
  <c r="AD1101" i="8"/>
  <c r="AD1102" i="8"/>
  <c r="AE1102" i="8" s="1"/>
  <c r="AD1103" i="8"/>
  <c r="AD1104" i="8"/>
  <c r="AD1105" i="8"/>
  <c r="AD1106" i="8"/>
  <c r="AD1107" i="8"/>
  <c r="AD1108" i="8"/>
  <c r="AE1108" i="8" s="1"/>
  <c r="AD1109" i="8"/>
  <c r="AD1110" i="8"/>
  <c r="AE1110" i="8" s="1"/>
  <c r="AD1111" i="8"/>
  <c r="AD1112" i="8"/>
  <c r="AD1113" i="8"/>
  <c r="AD1114" i="8"/>
  <c r="AD1115" i="8"/>
  <c r="AE1115" i="8" s="1"/>
  <c r="AD1116" i="8"/>
  <c r="AE1116" i="8" s="1"/>
  <c r="AD1117" i="8"/>
  <c r="AD1118" i="8"/>
  <c r="AE1118" i="8" s="1"/>
  <c r="AD1119" i="8"/>
  <c r="AD1120" i="8"/>
  <c r="AD1121" i="8"/>
  <c r="AD1122" i="8"/>
  <c r="AD1123" i="8"/>
  <c r="AD1124" i="8"/>
  <c r="AE1124" i="8" s="1"/>
  <c r="AD1125" i="8"/>
  <c r="AD1126" i="8"/>
  <c r="AE1126" i="8" s="1"/>
  <c r="AD1127" i="8"/>
  <c r="AD1128" i="8"/>
  <c r="AD1129" i="8"/>
  <c r="AD1130" i="8"/>
  <c r="AD1131" i="8"/>
  <c r="AE1131" i="8" s="1"/>
  <c r="AD1132" i="8"/>
  <c r="AE1132" i="8" s="1"/>
  <c r="AD1133" i="8"/>
  <c r="AD1134" i="8"/>
  <c r="AE1134" i="8" s="1"/>
  <c r="AD1135" i="8"/>
  <c r="AD1136" i="8"/>
  <c r="AD1137" i="8"/>
  <c r="AD1138" i="8"/>
  <c r="AD1139" i="8"/>
  <c r="AD1140" i="8"/>
  <c r="AE1140" i="8" s="1"/>
  <c r="AD1141" i="8"/>
  <c r="AD1142" i="8"/>
  <c r="AE1142" i="8" s="1"/>
  <c r="AD1143" i="8"/>
  <c r="AD1144" i="8"/>
  <c r="AD1145" i="8"/>
  <c r="AD1146" i="8"/>
  <c r="AD1147" i="8"/>
  <c r="AD1148" i="8"/>
  <c r="AE1148" i="8" s="1"/>
  <c r="AD1149" i="8"/>
  <c r="AD1150" i="8"/>
  <c r="AE1150" i="8" s="1"/>
  <c r="AD1151" i="8"/>
  <c r="AD1152" i="8"/>
  <c r="AD1153" i="8"/>
  <c r="AD1154" i="8"/>
  <c r="AD1155" i="8"/>
  <c r="AD1156" i="8"/>
  <c r="AE1156" i="8" s="1"/>
  <c r="AD1157" i="8"/>
  <c r="AD1158" i="8"/>
  <c r="AE1158" i="8" s="1"/>
  <c r="AD1159" i="8"/>
  <c r="AD1160" i="8"/>
  <c r="AD1161" i="8"/>
  <c r="AD1162" i="8"/>
  <c r="AD1163" i="8"/>
  <c r="AD1164" i="8"/>
  <c r="AE1164" i="8" s="1"/>
  <c r="AD1165" i="8"/>
  <c r="AD1166" i="8"/>
  <c r="AE1166" i="8" s="1"/>
  <c r="AD1167" i="8"/>
  <c r="AD1168" i="8"/>
  <c r="AD1169" i="8"/>
  <c r="AD1170" i="8"/>
  <c r="AD1171" i="8"/>
  <c r="AD1172" i="8"/>
  <c r="AE1172" i="8" s="1"/>
  <c r="AD1173" i="8"/>
  <c r="AD1174" i="8"/>
  <c r="AE1174" i="8" s="1"/>
  <c r="AD1175" i="8"/>
  <c r="AD1176" i="8"/>
  <c r="AD1177" i="8"/>
  <c r="AD1178" i="8"/>
  <c r="AD1179" i="8"/>
  <c r="AD1180" i="8"/>
  <c r="AE1180" i="8" s="1"/>
  <c r="AD1181" i="8"/>
  <c r="AD1182" i="8"/>
  <c r="AE1182" i="8" s="1"/>
  <c r="AD1183" i="8"/>
  <c r="AD1184" i="8"/>
  <c r="AD1185" i="8"/>
  <c r="AD1186" i="8"/>
  <c r="AD1187" i="8"/>
  <c r="AD1188" i="8"/>
  <c r="AE1188" i="8" s="1"/>
  <c r="AD1189" i="8"/>
  <c r="AD1190" i="8"/>
  <c r="AE1190" i="8" s="1"/>
  <c r="AD1191" i="8"/>
  <c r="AD1192" i="8"/>
  <c r="AD1193" i="8"/>
  <c r="AD1194" i="8"/>
  <c r="AD1195" i="8"/>
  <c r="AD1196" i="8"/>
  <c r="AE1196" i="8" s="1"/>
  <c r="AD1197" i="8"/>
  <c r="AD1198" i="8"/>
  <c r="AE1198" i="8" s="1"/>
  <c r="AD1199" i="8"/>
  <c r="AD1200" i="8"/>
  <c r="AD1201" i="8"/>
  <c r="AD1202" i="8"/>
  <c r="AD1203" i="8"/>
  <c r="AD1204" i="8"/>
  <c r="AE1204" i="8" s="1"/>
  <c r="AD1205" i="8"/>
  <c r="AD1206" i="8"/>
  <c r="AE1206" i="8" s="1"/>
  <c r="AD1207" i="8"/>
  <c r="AD1208" i="8"/>
  <c r="AD1209" i="8"/>
  <c r="AD1210" i="8"/>
  <c r="AD1211" i="8"/>
  <c r="AD1212" i="8"/>
  <c r="AE1212" i="8" s="1"/>
  <c r="AD1213" i="8"/>
  <c r="AD1214" i="8"/>
  <c r="AE1214" i="8" s="1"/>
  <c r="AD1215" i="8"/>
  <c r="AD1216" i="8"/>
  <c r="AD1217" i="8"/>
  <c r="AD1218" i="8"/>
  <c r="AD1219" i="8"/>
  <c r="AD1220" i="8"/>
  <c r="AE1220" i="8" s="1"/>
  <c r="AD1221" i="8"/>
  <c r="AD1222" i="8"/>
  <c r="AE1222" i="8" s="1"/>
  <c r="AD1223" i="8"/>
  <c r="AD1224" i="8"/>
  <c r="AD1225" i="8"/>
  <c r="AD1226" i="8"/>
  <c r="AD1227" i="8"/>
  <c r="AD1228" i="8"/>
  <c r="AE1228" i="8" s="1"/>
  <c r="AD1229" i="8"/>
  <c r="AD1230" i="8"/>
  <c r="AE1230" i="8" s="1"/>
  <c r="AD1231" i="8"/>
  <c r="AD1232" i="8"/>
  <c r="AD1233" i="8"/>
  <c r="AD1234" i="8"/>
  <c r="AD1235" i="8"/>
  <c r="AD1236" i="8"/>
  <c r="AE1236" i="8" s="1"/>
  <c r="AD1237" i="8"/>
  <c r="AD1238" i="8"/>
  <c r="AE1238" i="8" s="1"/>
  <c r="AD1239" i="8"/>
  <c r="AD1240" i="8"/>
  <c r="AD1241" i="8"/>
  <c r="AD1242" i="8"/>
  <c r="AD1243" i="8"/>
  <c r="AD1244" i="8"/>
  <c r="AE1244" i="8" s="1"/>
  <c r="AD1245" i="8"/>
  <c r="AD1246" i="8"/>
  <c r="AE1246" i="8" s="1"/>
  <c r="AD1247" i="8"/>
  <c r="AD1248" i="8"/>
  <c r="AD1249" i="8"/>
  <c r="AD1250" i="8"/>
  <c r="AD1251" i="8"/>
  <c r="AD1252" i="8"/>
  <c r="AE1252" i="8" s="1"/>
  <c r="AD1253" i="8"/>
  <c r="AD1254" i="8"/>
  <c r="AE1254" i="8" s="1"/>
  <c r="AD1255" i="8"/>
  <c r="AD1256" i="8"/>
  <c r="AD1257" i="8"/>
  <c r="AD1258" i="8"/>
  <c r="AD1259" i="8"/>
  <c r="AD1260" i="8"/>
  <c r="AE1260" i="8" s="1"/>
  <c r="AD1261" i="8"/>
  <c r="AD1262" i="8"/>
  <c r="AE1262" i="8" s="1"/>
  <c r="AD1263" i="8"/>
  <c r="AD1264" i="8"/>
  <c r="AD1265" i="8"/>
  <c r="AD1266" i="8"/>
  <c r="AD1267" i="8"/>
  <c r="AD1268" i="8"/>
  <c r="AE1268" i="8" s="1"/>
  <c r="AD1269" i="8"/>
  <c r="AD1270" i="8"/>
  <c r="AE1270" i="8" s="1"/>
  <c r="AD1271" i="8"/>
  <c r="AD1272" i="8"/>
  <c r="AD1273" i="8"/>
  <c r="AD1274" i="8"/>
  <c r="AD1275" i="8"/>
  <c r="AD1276" i="8"/>
  <c r="AE1276" i="8" s="1"/>
  <c r="AD1277" i="8"/>
  <c r="AD1278" i="8"/>
  <c r="AE1278" i="8" s="1"/>
  <c r="AD1279" i="8"/>
  <c r="AD1280" i="8"/>
  <c r="AD1281" i="8"/>
  <c r="AD1282" i="8"/>
  <c r="AD1283" i="8"/>
  <c r="AD1284" i="8"/>
  <c r="AE1284" i="8" s="1"/>
  <c r="AD1285" i="8"/>
  <c r="AD1286" i="8"/>
  <c r="AE1286" i="8" s="1"/>
  <c r="AD1287" i="8"/>
  <c r="AD1288" i="8"/>
  <c r="AD1289" i="8"/>
  <c r="AD1290" i="8"/>
  <c r="AD1291" i="8"/>
  <c r="AD1292" i="8"/>
  <c r="AE1292" i="8" s="1"/>
  <c r="AD1293" i="8"/>
  <c r="AD1294" i="8"/>
  <c r="AE1294" i="8" s="1"/>
  <c r="AD1295" i="8"/>
  <c r="AD1296" i="8"/>
  <c r="AD1297" i="8"/>
  <c r="AD1298" i="8"/>
  <c r="AD1299" i="8"/>
  <c r="AD1300" i="8"/>
  <c r="AE1300" i="8" s="1"/>
  <c r="AD1301" i="8"/>
  <c r="AD1302" i="8"/>
  <c r="AE1302" i="8" s="1"/>
  <c r="AD1303" i="8"/>
  <c r="AD1304" i="8"/>
  <c r="AD1305" i="8"/>
  <c r="AD1306" i="8"/>
  <c r="AD1307" i="8"/>
  <c r="AD1308" i="8"/>
  <c r="AE1308" i="8" s="1"/>
  <c r="AD1309" i="8"/>
  <c r="AD1310" i="8"/>
  <c r="AE1310" i="8" s="1"/>
  <c r="AD1311" i="8"/>
  <c r="AD1312" i="8"/>
  <c r="AD1313" i="8"/>
  <c r="AD1314" i="8"/>
  <c r="AD1315" i="8"/>
  <c r="AD1316" i="8"/>
  <c r="AE1316" i="8" s="1"/>
  <c r="AD1317" i="8"/>
  <c r="AD1318" i="8"/>
  <c r="AE1318" i="8" s="1"/>
  <c r="AD1319" i="8"/>
  <c r="AD1320" i="8"/>
  <c r="AD1321" i="8"/>
  <c r="AD1322" i="8"/>
  <c r="AD1323" i="8"/>
  <c r="AD1324" i="8"/>
  <c r="AE1324" i="8" s="1"/>
  <c r="AD1325" i="8"/>
  <c r="AD1326" i="8"/>
  <c r="AE1326" i="8" s="1"/>
  <c r="AD1327" i="8"/>
  <c r="AD1328" i="8"/>
  <c r="AD1329" i="8"/>
  <c r="AD1330" i="8"/>
  <c r="AD1331" i="8"/>
  <c r="AD1332" i="8"/>
  <c r="AD1333" i="8"/>
  <c r="AD1334" i="8"/>
  <c r="AE1334" i="8" s="1"/>
  <c r="AD1335" i="8"/>
  <c r="AD1336" i="8"/>
  <c r="AD1337" i="8"/>
  <c r="AD1338" i="8"/>
  <c r="AD1339" i="8"/>
  <c r="AD1340" i="8"/>
  <c r="AD1341" i="8"/>
  <c r="AD1342" i="8"/>
  <c r="AE1342" i="8" s="1"/>
  <c r="AD1343" i="8"/>
  <c r="AD1344" i="8"/>
  <c r="AD1345" i="8"/>
  <c r="AD1346" i="8"/>
  <c r="AD1347" i="8"/>
  <c r="AD1348" i="8"/>
  <c r="AD1349" i="8"/>
  <c r="AD1350" i="8"/>
  <c r="AE1350" i="8" s="1"/>
  <c r="AD1351" i="8"/>
  <c r="AD1352" i="8"/>
  <c r="AD1353" i="8"/>
  <c r="AD1354" i="8"/>
  <c r="AD1355" i="8"/>
  <c r="AD1356" i="8"/>
  <c r="AD1357" i="8"/>
  <c r="AD1358" i="8"/>
  <c r="AE1358" i="8" s="1"/>
  <c r="AD1359" i="8"/>
  <c r="AD1360" i="8"/>
  <c r="AD1361" i="8"/>
  <c r="AD1362" i="8"/>
  <c r="AD1363" i="8"/>
  <c r="AD1364" i="8"/>
  <c r="AD1365" i="8"/>
  <c r="AD1366" i="8"/>
  <c r="AE1366" i="8" s="1"/>
  <c r="AD1367" i="8"/>
  <c r="AD1368" i="8"/>
  <c r="AD1369" i="8"/>
  <c r="AD1370" i="8"/>
  <c r="AD1371" i="8"/>
  <c r="AD1372" i="8"/>
  <c r="AD1373" i="8"/>
  <c r="AD1374" i="8"/>
  <c r="AE1374" i="8" s="1"/>
  <c r="AD1375" i="8"/>
  <c r="AD1376" i="8"/>
  <c r="AD1377" i="8"/>
  <c r="AD1378" i="8"/>
  <c r="AD1379" i="8"/>
  <c r="AD1380" i="8"/>
  <c r="AD1381" i="8"/>
  <c r="AD1382" i="8"/>
  <c r="AE1382" i="8" s="1"/>
  <c r="AD1383" i="8"/>
  <c r="AD1384" i="8"/>
  <c r="AD1385" i="8"/>
  <c r="AD1386" i="8"/>
  <c r="AD1387" i="8"/>
  <c r="AD1388" i="8"/>
  <c r="AD1389" i="8"/>
  <c r="AD1390" i="8"/>
  <c r="AE1390" i="8" s="1"/>
  <c r="AD1391" i="8"/>
  <c r="AD1392" i="8"/>
  <c r="AD1393" i="8"/>
  <c r="AD1394" i="8"/>
  <c r="AD1395" i="8"/>
  <c r="AD1396" i="8"/>
  <c r="AE1396" i="8" s="1"/>
  <c r="AD1397" i="8"/>
  <c r="AD1398" i="8"/>
  <c r="AE1398" i="8" s="1"/>
  <c r="AD1399" i="8"/>
  <c r="AD1400" i="8"/>
  <c r="AD1401" i="8"/>
  <c r="AD1402" i="8"/>
  <c r="AD1403" i="8"/>
  <c r="AD1404" i="8"/>
  <c r="AE1404" i="8" s="1"/>
  <c r="AD1405" i="8"/>
  <c r="AD1406" i="8"/>
  <c r="AE1406" i="8" s="1"/>
  <c r="AD1407" i="8"/>
  <c r="AD1408" i="8"/>
  <c r="AD1409" i="8"/>
  <c r="AD1410" i="8"/>
  <c r="AD1411" i="8"/>
  <c r="AD1412" i="8"/>
  <c r="AE1412" i="8" s="1"/>
  <c r="AD1413" i="8"/>
  <c r="AD1414" i="8"/>
  <c r="AE1414" i="8" s="1"/>
  <c r="AD1415" i="8"/>
  <c r="AD1416" i="8"/>
  <c r="AD1417" i="8"/>
  <c r="AD1418" i="8"/>
  <c r="AD1419" i="8"/>
  <c r="AD1420" i="8"/>
  <c r="AE1420" i="8" s="1"/>
  <c r="AD1421" i="8"/>
  <c r="AD1422" i="8"/>
  <c r="AE1422" i="8" s="1"/>
  <c r="AD1423" i="8"/>
  <c r="AD1424" i="8"/>
  <c r="AD1425" i="8"/>
  <c r="AD1426" i="8"/>
  <c r="AD1427" i="8"/>
  <c r="AD1428" i="8"/>
  <c r="AE1428" i="8" s="1"/>
  <c r="AD1429" i="8"/>
  <c r="AD1430" i="8"/>
  <c r="AE1430" i="8" s="1"/>
  <c r="AD1431" i="8"/>
  <c r="AD1432" i="8"/>
  <c r="AD1433" i="8"/>
  <c r="AD1434" i="8"/>
  <c r="AD1435" i="8"/>
  <c r="AD1436" i="8"/>
  <c r="AE1436" i="8" s="1"/>
  <c r="AD1437" i="8"/>
  <c r="AD1438" i="8"/>
  <c r="AE1438" i="8" s="1"/>
  <c r="AD1439" i="8"/>
  <c r="AD1440" i="8"/>
  <c r="AD1441" i="8"/>
  <c r="AD1442" i="8"/>
  <c r="AD1443" i="8"/>
  <c r="AD1444" i="8"/>
  <c r="AE1444" i="8" s="1"/>
  <c r="AD1445" i="8"/>
  <c r="AD1446" i="8"/>
  <c r="AE1446" i="8" s="1"/>
  <c r="AD1447" i="8"/>
  <c r="AD1448" i="8"/>
  <c r="AD1449" i="8"/>
  <c r="AD1450" i="8"/>
  <c r="AD1451" i="8"/>
  <c r="AD1452" i="8"/>
  <c r="AE1452" i="8" s="1"/>
  <c r="AD1453" i="8"/>
  <c r="AD1454" i="8"/>
  <c r="AE1454" i="8" s="1"/>
  <c r="AD1455" i="8"/>
  <c r="AD1456" i="8"/>
  <c r="AD1457" i="8"/>
  <c r="AD1458" i="8"/>
  <c r="AD1459" i="8"/>
  <c r="AD1460" i="8"/>
  <c r="AE1460" i="8" s="1"/>
  <c r="AD1461" i="8"/>
  <c r="AD1462" i="8"/>
  <c r="AE1462" i="8" s="1"/>
  <c r="AD1463" i="8"/>
  <c r="AD1464" i="8"/>
  <c r="AD1465" i="8"/>
  <c r="AD1466" i="8"/>
  <c r="AD1467" i="8"/>
  <c r="AD1468" i="8"/>
  <c r="AE1468" i="8" s="1"/>
  <c r="AD1469" i="8"/>
  <c r="AD1470" i="8"/>
  <c r="AE1470" i="8" s="1"/>
  <c r="AD1471" i="8"/>
  <c r="AD1472" i="8"/>
  <c r="AD1473" i="8"/>
  <c r="AD1474" i="8"/>
  <c r="AD1475" i="8"/>
  <c r="AD1476" i="8"/>
  <c r="AD1477" i="8"/>
  <c r="AD1478" i="8"/>
  <c r="AE1478" i="8" s="1"/>
  <c r="AD1479" i="8"/>
  <c r="AD1480" i="8"/>
  <c r="AD1481" i="8"/>
  <c r="AD1482" i="8"/>
  <c r="AD1483" i="8"/>
  <c r="AD1484" i="8"/>
  <c r="AD1485" i="8"/>
  <c r="AD1486" i="8"/>
  <c r="AE1486" i="8" s="1"/>
  <c r="AD1487" i="8"/>
  <c r="AD1488" i="8"/>
  <c r="AD1489" i="8"/>
  <c r="AD1490" i="8"/>
  <c r="AD1491" i="8"/>
  <c r="AD1492" i="8"/>
  <c r="AD1493" i="8"/>
  <c r="AD1494" i="8"/>
  <c r="AE1494" i="8" s="1"/>
  <c r="AD1495" i="8"/>
  <c r="AD1496" i="8"/>
  <c r="AD1497" i="8"/>
  <c r="AD1498" i="8"/>
  <c r="AD1499" i="8"/>
  <c r="AD1500" i="8"/>
  <c r="AD1501" i="8"/>
  <c r="AD1502" i="8"/>
  <c r="AE1502" i="8" s="1"/>
  <c r="AD1503" i="8"/>
  <c r="AD1504" i="8"/>
  <c r="AD1505" i="8"/>
  <c r="AD1506" i="8"/>
  <c r="AD1507" i="8"/>
  <c r="AD1508" i="8"/>
  <c r="AD1509" i="8"/>
  <c r="AD1510" i="8"/>
  <c r="AE1510" i="8" s="1"/>
  <c r="AD1511" i="8"/>
  <c r="AD1512" i="8"/>
  <c r="AD1513" i="8"/>
  <c r="AD1514" i="8"/>
  <c r="AD1515" i="8"/>
  <c r="AD1516" i="8"/>
  <c r="AE1516" i="8" s="1"/>
  <c r="AD1517" i="8"/>
  <c r="AD1518" i="8"/>
  <c r="AE1518" i="8" s="1"/>
  <c r="AD1519" i="8"/>
  <c r="AD1520" i="8"/>
  <c r="AD990" i="8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C991" i="8" s="1"/>
  <c r="AB992" i="8"/>
  <c r="AB993" i="8"/>
  <c r="AB994" i="8"/>
  <c r="AB995" i="8"/>
  <c r="AB996" i="8"/>
  <c r="AB997" i="8"/>
  <c r="AB998" i="8"/>
  <c r="AB999" i="8"/>
  <c r="AC999" i="8" s="1"/>
  <c r="AB1000" i="8"/>
  <c r="AB1001" i="8"/>
  <c r="AB1002" i="8"/>
  <c r="AB1003" i="8"/>
  <c r="AB1004" i="8"/>
  <c r="AB1005" i="8"/>
  <c r="AB1006" i="8"/>
  <c r="AB1007" i="8"/>
  <c r="AC1007" i="8" s="1"/>
  <c r="AB1008" i="8"/>
  <c r="AB1009" i="8"/>
  <c r="AB1010" i="8"/>
  <c r="AB1011" i="8"/>
  <c r="AB1012" i="8"/>
  <c r="AB1013" i="8"/>
  <c r="AB1014" i="8"/>
  <c r="AB1015" i="8"/>
  <c r="AC1015" i="8" s="1"/>
  <c r="AB1016" i="8"/>
  <c r="AB1017" i="8"/>
  <c r="AB1018" i="8"/>
  <c r="AB1019" i="8"/>
  <c r="AB1020" i="8"/>
  <c r="AB1021" i="8"/>
  <c r="AB1022" i="8"/>
  <c r="AB1023" i="8"/>
  <c r="AC1023" i="8" s="1"/>
  <c r="AB1024" i="8"/>
  <c r="AB1025" i="8"/>
  <c r="AB1026" i="8"/>
  <c r="AB1027" i="8"/>
  <c r="AB1028" i="8"/>
  <c r="AB1029" i="8"/>
  <c r="AB1030" i="8"/>
  <c r="AB1031" i="8"/>
  <c r="AC1031" i="8" s="1"/>
  <c r="AB1032" i="8"/>
  <c r="AB1033" i="8"/>
  <c r="AB1034" i="8"/>
  <c r="AB1035" i="8"/>
  <c r="AB1036" i="8"/>
  <c r="AB1037" i="8"/>
  <c r="AB1038" i="8"/>
  <c r="AB1039" i="8"/>
  <c r="AC1039" i="8" s="1"/>
  <c r="AB1040" i="8"/>
  <c r="AB1041" i="8"/>
  <c r="AB1042" i="8"/>
  <c r="AB1043" i="8"/>
  <c r="AB1044" i="8"/>
  <c r="AB1045" i="8"/>
  <c r="AB1046" i="8"/>
  <c r="AB1047" i="8"/>
  <c r="AC1047" i="8" s="1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C1093" i="8" s="1"/>
  <c r="AB1094" i="8"/>
  <c r="AB1095" i="8"/>
  <c r="AC1095" i="8" s="1"/>
  <c r="AB1096" i="8"/>
  <c r="AB1097" i="8"/>
  <c r="AB1098" i="8"/>
  <c r="AB1099" i="8"/>
  <c r="AB1100" i="8"/>
  <c r="AB1101" i="8"/>
  <c r="AC1101" i="8" s="1"/>
  <c r="AB1102" i="8"/>
  <c r="AB1103" i="8"/>
  <c r="AC1103" i="8" s="1"/>
  <c r="AB1104" i="8"/>
  <c r="AB1105" i="8"/>
  <c r="AB1106" i="8"/>
  <c r="AB1107" i="8"/>
  <c r="AB1108" i="8"/>
  <c r="AB1109" i="8"/>
  <c r="AC1109" i="8" s="1"/>
  <c r="AB1110" i="8"/>
  <c r="AB1111" i="8"/>
  <c r="AC1111" i="8" s="1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C1125" i="8" s="1"/>
  <c r="AB1126" i="8"/>
  <c r="AB1127" i="8"/>
  <c r="AC1127" i="8" s="1"/>
  <c r="AB1128" i="8"/>
  <c r="AB1129" i="8"/>
  <c r="AB1130" i="8"/>
  <c r="AB1131" i="8"/>
  <c r="AB1132" i="8"/>
  <c r="AB1133" i="8"/>
  <c r="AC1133" i="8" s="1"/>
  <c r="AB1134" i="8"/>
  <c r="AB1135" i="8"/>
  <c r="AC1135" i="8" s="1"/>
  <c r="AB1136" i="8"/>
  <c r="AB1137" i="8"/>
  <c r="AB1138" i="8"/>
  <c r="AB1139" i="8"/>
  <c r="AB1140" i="8"/>
  <c r="AB1141" i="8"/>
  <c r="AC1141" i="8" s="1"/>
  <c r="AB1142" i="8"/>
  <c r="AB1143" i="8"/>
  <c r="AC1143" i="8" s="1"/>
  <c r="AB1144" i="8"/>
  <c r="AB1145" i="8"/>
  <c r="AB1146" i="8"/>
  <c r="AB1147" i="8"/>
  <c r="AB1148" i="8"/>
  <c r="AB1149" i="8"/>
  <c r="AC1149" i="8" s="1"/>
  <c r="AB1150" i="8"/>
  <c r="AB1151" i="8"/>
  <c r="AC1151" i="8" s="1"/>
  <c r="AB1152" i="8"/>
  <c r="AB1153" i="8"/>
  <c r="AB1154" i="8"/>
  <c r="AB1155" i="8"/>
  <c r="AB1156" i="8"/>
  <c r="AB1157" i="8"/>
  <c r="AC1157" i="8" s="1"/>
  <c r="AB1158" i="8"/>
  <c r="AB1159" i="8"/>
  <c r="AC1159" i="8" s="1"/>
  <c r="AB1160" i="8"/>
  <c r="AB1161" i="8"/>
  <c r="AB1162" i="8"/>
  <c r="AB1163" i="8"/>
  <c r="AB1164" i="8"/>
  <c r="AB1165" i="8"/>
  <c r="AB1166" i="8"/>
  <c r="AB1167" i="8"/>
  <c r="AC1167" i="8" s="1"/>
  <c r="AB1168" i="8"/>
  <c r="AB1169" i="8"/>
  <c r="AB1170" i="8"/>
  <c r="AB1171" i="8"/>
  <c r="AB1172" i="8"/>
  <c r="AB1173" i="8"/>
  <c r="AC1173" i="8" s="1"/>
  <c r="AB1174" i="8"/>
  <c r="AB1175" i="8"/>
  <c r="AC1175" i="8" s="1"/>
  <c r="AB1176" i="8"/>
  <c r="AB1177" i="8"/>
  <c r="AB1178" i="8"/>
  <c r="AB1179" i="8"/>
  <c r="AB1180" i="8"/>
  <c r="AB1181" i="8"/>
  <c r="AC1181" i="8" s="1"/>
  <c r="AB1182" i="8"/>
  <c r="AB1183" i="8"/>
  <c r="AB1184" i="8"/>
  <c r="AB1185" i="8"/>
  <c r="AB1186" i="8"/>
  <c r="AB1187" i="8"/>
  <c r="AB1188" i="8"/>
  <c r="AB1189" i="8"/>
  <c r="AC1189" i="8" s="1"/>
  <c r="AB1190" i="8"/>
  <c r="AB1191" i="8"/>
  <c r="AC1191" i="8" s="1"/>
  <c r="AB1192" i="8"/>
  <c r="AB1193" i="8"/>
  <c r="AB1194" i="8"/>
  <c r="AB1195" i="8"/>
  <c r="AB1196" i="8"/>
  <c r="AB1197" i="8"/>
  <c r="AC1197" i="8" s="1"/>
  <c r="AB1198" i="8"/>
  <c r="AB1199" i="8"/>
  <c r="AC1199" i="8" s="1"/>
  <c r="AB1200" i="8"/>
  <c r="AB1201" i="8"/>
  <c r="AB1202" i="8"/>
  <c r="AB1203" i="8"/>
  <c r="AB1204" i="8"/>
  <c r="AB1205" i="8"/>
  <c r="AC1205" i="8" s="1"/>
  <c r="AB1206" i="8"/>
  <c r="AB1207" i="8"/>
  <c r="AB1208" i="8"/>
  <c r="AB1209" i="8"/>
  <c r="AB1210" i="8"/>
  <c r="AB1211" i="8"/>
  <c r="AB1212" i="8"/>
  <c r="AB1213" i="8"/>
  <c r="AC1213" i="8" s="1"/>
  <c r="AB1214" i="8"/>
  <c r="AB1215" i="8"/>
  <c r="AB1216" i="8"/>
  <c r="AB1217" i="8"/>
  <c r="AB1218" i="8"/>
  <c r="AB1219" i="8"/>
  <c r="AB1220" i="8"/>
  <c r="AB1221" i="8"/>
  <c r="AB1222" i="8"/>
  <c r="AB1223" i="8"/>
  <c r="AC1223" i="8" s="1"/>
  <c r="AB1224" i="8"/>
  <c r="AB1225" i="8"/>
  <c r="AB1226" i="8"/>
  <c r="AB1227" i="8"/>
  <c r="AB1228" i="8"/>
  <c r="AB1229" i="8"/>
  <c r="AB1230" i="8"/>
  <c r="AB1231" i="8"/>
  <c r="AC1231" i="8" s="1"/>
  <c r="AB1232" i="8"/>
  <c r="AB1233" i="8"/>
  <c r="AB1234" i="8"/>
  <c r="AB1235" i="8"/>
  <c r="AB1236" i="8"/>
  <c r="AB1237" i="8"/>
  <c r="AC1237" i="8" s="1"/>
  <c r="AB1238" i="8"/>
  <c r="AB1239" i="8"/>
  <c r="AC1239" i="8" s="1"/>
  <c r="AB1240" i="8"/>
  <c r="AB1241" i="8"/>
  <c r="AB1242" i="8"/>
  <c r="AB1243" i="8"/>
  <c r="AB1244" i="8"/>
  <c r="AB1245" i="8"/>
  <c r="AC1245" i="8" s="1"/>
  <c r="AB1246" i="8"/>
  <c r="AB1247" i="8"/>
  <c r="AC1247" i="8" s="1"/>
  <c r="AB1248" i="8"/>
  <c r="AB1249" i="8"/>
  <c r="AB1250" i="8"/>
  <c r="AB1251" i="8"/>
  <c r="AB1252" i="8"/>
  <c r="AB1253" i="8"/>
  <c r="AC1253" i="8" s="1"/>
  <c r="AB1254" i="8"/>
  <c r="AB1255" i="8"/>
  <c r="AC1255" i="8" s="1"/>
  <c r="AB1256" i="8"/>
  <c r="AB1257" i="8"/>
  <c r="AB1258" i="8"/>
  <c r="AB1259" i="8"/>
  <c r="AB1260" i="8"/>
  <c r="AB1261" i="8"/>
  <c r="AC1261" i="8" s="1"/>
  <c r="AB1262" i="8"/>
  <c r="AB1263" i="8"/>
  <c r="AB1264" i="8"/>
  <c r="AB1265" i="8"/>
  <c r="AB1266" i="8"/>
  <c r="AB1267" i="8"/>
  <c r="AB1268" i="8"/>
  <c r="AB1269" i="8"/>
  <c r="AC1269" i="8" s="1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C1285" i="8" s="1"/>
  <c r="AB1286" i="8"/>
  <c r="AB1287" i="8"/>
  <c r="AB1288" i="8"/>
  <c r="AB1289" i="8"/>
  <c r="AB1290" i="8"/>
  <c r="AB1291" i="8"/>
  <c r="AB1292" i="8"/>
  <c r="AB1293" i="8"/>
  <c r="AC1293" i="8" s="1"/>
  <c r="AB1294" i="8"/>
  <c r="AB1295" i="8"/>
  <c r="AB1296" i="8"/>
  <c r="AB1297" i="8"/>
  <c r="AB1298" i="8"/>
  <c r="AB1299" i="8"/>
  <c r="AB1300" i="8"/>
  <c r="AB1301" i="8"/>
  <c r="AC1301" i="8" s="1"/>
  <c r="AB1302" i="8"/>
  <c r="AB1303" i="8"/>
  <c r="AB1304" i="8"/>
  <c r="AB1305" i="8"/>
  <c r="AB1306" i="8"/>
  <c r="AB1307" i="8"/>
  <c r="AB1308" i="8"/>
  <c r="AB1309" i="8"/>
  <c r="AC1309" i="8" s="1"/>
  <c r="AB1310" i="8"/>
  <c r="AB1311" i="8"/>
  <c r="AB1312" i="8"/>
  <c r="AB1313" i="8"/>
  <c r="AB1314" i="8"/>
  <c r="AB1315" i="8"/>
  <c r="AB1316" i="8"/>
  <c r="AB1317" i="8"/>
  <c r="AC1317" i="8" s="1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C1357" i="8" s="1"/>
  <c r="AB1358" i="8"/>
  <c r="AB1359" i="8"/>
  <c r="AB1360" i="8"/>
  <c r="AB1361" i="8"/>
  <c r="AB1362" i="8"/>
  <c r="AB1363" i="8"/>
  <c r="AB1364" i="8"/>
  <c r="AB1365" i="8"/>
  <c r="AC1365" i="8" s="1"/>
  <c r="AB1366" i="8"/>
  <c r="AB1367" i="8"/>
  <c r="AB1368" i="8"/>
  <c r="AB1369" i="8"/>
  <c r="AB1370" i="8"/>
  <c r="AB1371" i="8"/>
  <c r="AB1372" i="8"/>
  <c r="AB1373" i="8"/>
  <c r="AC1373" i="8" s="1"/>
  <c r="AB1374" i="8"/>
  <c r="AB1375" i="8"/>
  <c r="AB1376" i="8"/>
  <c r="AB1377" i="8"/>
  <c r="AB1378" i="8"/>
  <c r="AB1379" i="8"/>
  <c r="AB1380" i="8"/>
  <c r="AB1381" i="8"/>
  <c r="AC1381" i="8" s="1"/>
  <c r="AB1382" i="8"/>
  <c r="AB1383" i="8"/>
  <c r="AB1384" i="8"/>
  <c r="AB1385" i="8"/>
  <c r="AB1386" i="8"/>
  <c r="AB1387" i="8"/>
  <c r="AB1388" i="8"/>
  <c r="AB1389" i="8"/>
  <c r="AC1389" i="8" s="1"/>
  <c r="AB1390" i="8"/>
  <c r="AB1391" i="8"/>
  <c r="AB1392" i="8"/>
  <c r="AB1393" i="8"/>
  <c r="AB1394" i="8"/>
  <c r="AB1395" i="8"/>
  <c r="AB1396" i="8"/>
  <c r="AB1397" i="8"/>
  <c r="AC1397" i="8" s="1"/>
  <c r="AB1398" i="8"/>
  <c r="AB1399" i="8"/>
  <c r="AB1400" i="8"/>
  <c r="AB1401" i="8"/>
  <c r="AB1402" i="8"/>
  <c r="AB1403" i="8"/>
  <c r="AB1404" i="8"/>
  <c r="AB1405" i="8"/>
  <c r="AC1405" i="8" s="1"/>
  <c r="AB1406" i="8"/>
  <c r="AB1407" i="8"/>
  <c r="AB1408" i="8"/>
  <c r="AB1409" i="8"/>
  <c r="AB1410" i="8"/>
  <c r="AB1411" i="8"/>
  <c r="AB1412" i="8"/>
  <c r="AB1413" i="8"/>
  <c r="AC1413" i="8" s="1"/>
  <c r="AB1414" i="8"/>
  <c r="AB1415" i="8"/>
  <c r="AB1416" i="8"/>
  <c r="AB1417" i="8"/>
  <c r="AB1418" i="8"/>
  <c r="AB1419" i="8"/>
  <c r="AB1420" i="8"/>
  <c r="AB1421" i="8"/>
  <c r="AC1421" i="8" s="1"/>
  <c r="AB1422" i="8"/>
  <c r="AB1423" i="8"/>
  <c r="AB1424" i="8"/>
  <c r="AB1425" i="8"/>
  <c r="AC1425" i="8" s="1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C1457" i="8" s="1"/>
  <c r="AB1458" i="8"/>
  <c r="AB1459" i="8"/>
  <c r="AB1460" i="8"/>
  <c r="AB1461" i="8"/>
  <c r="AB1462" i="8"/>
  <c r="AB1463" i="8"/>
  <c r="AB1464" i="8"/>
  <c r="AB1465" i="8"/>
  <c r="AC1465" i="8" s="1"/>
  <c r="AB1466" i="8"/>
  <c r="AB1467" i="8"/>
  <c r="AB1468" i="8"/>
  <c r="AB1469" i="8"/>
  <c r="AB1470" i="8"/>
  <c r="AB1471" i="8"/>
  <c r="AB1472" i="8"/>
  <c r="AB1473" i="8"/>
  <c r="AC1473" i="8" s="1"/>
  <c r="AB1474" i="8"/>
  <c r="AB1475" i="8"/>
  <c r="AB1476" i="8"/>
  <c r="AB1477" i="8"/>
  <c r="AB1478" i="8"/>
  <c r="AB1479" i="8"/>
  <c r="AB1480" i="8"/>
  <c r="AB1481" i="8"/>
  <c r="AC1481" i="8" s="1"/>
  <c r="AB1482" i="8"/>
  <c r="AB1483" i="8"/>
  <c r="AB1484" i="8"/>
  <c r="AB1485" i="8"/>
  <c r="AB1486" i="8"/>
  <c r="AB1487" i="8"/>
  <c r="AB1488" i="8"/>
  <c r="AB1489" i="8"/>
  <c r="AC1489" i="8" s="1"/>
  <c r="AB1490" i="8"/>
  <c r="AB1491" i="8"/>
  <c r="AB1492" i="8"/>
  <c r="AB1493" i="8"/>
  <c r="AB1494" i="8"/>
  <c r="AB1495" i="8"/>
  <c r="AB1496" i="8"/>
  <c r="AB1497" i="8"/>
  <c r="AC1497" i="8" s="1"/>
  <c r="AB1498" i="8"/>
  <c r="AB1499" i="8"/>
  <c r="AB1500" i="8"/>
  <c r="AB1501" i="8"/>
  <c r="AB1502" i="8"/>
  <c r="AB1503" i="8"/>
  <c r="AB1504" i="8"/>
  <c r="AB1505" i="8"/>
  <c r="AC1505" i="8" s="1"/>
  <c r="AB1506" i="8"/>
  <c r="AB1507" i="8"/>
  <c r="AB1508" i="8"/>
  <c r="AB1509" i="8"/>
  <c r="AB1510" i="8"/>
  <c r="AB1511" i="8"/>
  <c r="AB1512" i="8"/>
  <c r="AB1513" i="8"/>
  <c r="AC1513" i="8" s="1"/>
  <c r="AB1514" i="8"/>
  <c r="AB1515" i="8"/>
  <c r="AB1516" i="8"/>
  <c r="AB1517" i="8"/>
  <c r="AB1518" i="8"/>
  <c r="AB1519" i="8"/>
  <c r="AB1520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AA993" i="8" s="1"/>
  <c r="Z994" i="8"/>
  <c r="Z995" i="8"/>
  <c r="Z996" i="8"/>
  <c r="Z997" i="8"/>
  <c r="Z998" i="8"/>
  <c r="Z999" i="8"/>
  <c r="Z1000" i="8"/>
  <c r="Z1001" i="8"/>
  <c r="AA1001" i="8" s="1"/>
  <c r="Z1002" i="8"/>
  <c r="Z1003" i="8"/>
  <c r="AA1003" i="8" s="1"/>
  <c r="Z1004" i="8"/>
  <c r="Z1005" i="8"/>
  <c r="Z1006" i="8"/>
  <c r="Z1007" i="8"/>
  <c r="Z1008" i="8"/>
  <c r="Z1009" i="8"/>
  <c r="AA1009" i="8" s="1"/>
  <c r="Z1010" i="8"/>
  <c r="Z1011" i="8"/>
  <c r="AA1011" i="8" s="1"/>
  <c r="Z1012" i="8"/>
  <c r="Z1013" i="8"/>
  <c r="Z1014" i="8"/>
  <c r="Z1015" i="8"/>
  <c r="Z1016" i="8"/>
  <c r="Z1017" i="8"/>
  <c r="AA1017" i="8" s="1"/>
  <c r="Z1018" i="8"/>
  <c r="Z1019" i="8"/>
  <c r="AA1019" i="8" s="1"/>
  <c r="Z1020" i="8"/>
  <c r="Z1021" i="8"/>
  <c r="Z1022" i="8"/>
  <c r="Z1023" i="8"/>
  <c r="Z1024" i="8"/>
  <c r="Z1025" i="8"/>
  <c r="AA1025" i="8" s="1"/>
  <c r="Z1026" i="8"/>
  <c r="Z1027" i="8"/>
  <c r="Z1028" i="8"/>
  <c r="Z1029" i="8"/>
  <c r="Z1030" i="8"/>
  <c r="Z1031" i="8"/>
  <c r="Z1032" i="8"/>
  <c r="Z1033" i="8"/>
  <c r="AA1033" i="8" s="1"/>
  <c r="Z1034" i="8"/>
  <c r="Z1035" i="8"/>
  <c r="AA1035" i="8" s="1"/>
  <c r="Z1036" i="8"/>
  <c r="Z1037" i="8"/>
  <c r="Z1038" i="8"/>
  <c r="Z1039" i="8"/>
  <c r="Z1040" i="8"/>
  <c r="Z1041" i="8"/>
  <c r="AA1041" i="8" s="1"/>
  <c r="Z1042" i="8"/>
  <c r="Z1043" i="8"/>
  <c r="AA1043" i="8" s="1"/>
  <c r="Z1044" i="8"/>
  <c r="Z1045" i="8"/>
  <c r="Z1046" i="8"/>
  <c r="Z1047" i="8"/>
  <c r="Z1048" i="8"/>
  <c r="Z1049" i="8"/>
  <c r="AA1049" i="8" s="1"/>
  <c r="Z1050" i="8"/>
  <c r="Z1051" i="8"/>
  <c r="AA1051" i="8" s="1"/>
  <c r="Z1052" i="8"/>
  <c r="Z1053" i="8"/>
  <c r="Z1054" i="8"/>
  <c r="Z1055" i="8"/>
  <c r="Z1056" i="8"/>
  <c r="Z1057" i="8"/>
  <c r="AA1057" i="8" s="1"/>
  <c r="Z1058" i="8"/>
  <c r="Z1059" i="8"/>
  <c r="AA1059" i="8" s="1"/>
  <c r="Z1060" i="8"/>
  <c r="Z1061" i="8"/>
  <c r="Z1062" i="8"/>
  <c r="Z1063" i="8"/>
  <c r="Z1064" i="8"/>
  <c r="Z1065" i="8"/>
  <c r="AA1065" i="8" s="1"/>
  <c r="Z1066" i="8"/>
  <c r="Z1067" i="8"/>
  <c r="AA1067" i="8" s="1"/>
  <c r="Z1068" i="8"/>
  <c r="Z1069" i="8"/>
  <c r="Z1070" i="8"/>
  <c r="Z1071" i="8"/>
  <c r="Z1072" i="8"/>
  <c r="Z1073" i="8"/>
  <c r="AA1073" i="8" s="1"/>
  <c r="Z1074" i="8"/>
  <c r="Z1075" i="8"/>
  <c r="AA1075" i="8" s="1"/>
  <c r="Z1076" i="8"/>
  <c r="Z1077" i="8"/>
  <c r="Z1078" i="8"/>
  <c r="Z1079" i="8"/>
  <c r="Z1080" i="8"/>
  <c r="Z1081" i="8"/>
  <c r="AA1081" i="8" s="1"/>
  <c r="Z1082" i="8"/>
  <c r="Z1083" i="8"/>
  <c r="AA1083" i="8" s="1"/>
  <c r="Z1084" i="8"/>
  <c r="Z1085" i="8"/>
  <c r="Z1086" i="8"/>
  <c r="Z1087" i="8"/>
  <c r="Z1088" i="8"/>
  <c r="Z1089" i="8"/>
  <c r="AA1089" i="8" s="1"/>
  <c r="Z1090" i="8"/>
  <c r="Z1091" i="8"/>
  <c r="AA1091" i="8" s="1"/>
  <c r="Z1092" i="8"/>
  <c r="Z1093" i="8"/>
  <c r="Z1094" i="8"/>
  <c r="Z1095" i="8"/>
  <c r="Z1096" i="8"/>
  <c r="Z1097" i="8"/>
  <c r="AA1097" i="8" s="1"/>
  <c r="Z1098" i="8"/>
  <c r="Z1099" i="8"/>
  <c r="Z1100" i="8"/>
  <c r="Z1101" i="8"/>
  <c r="Z1102" i="8"/>
  <c r="Z1103" i="8"/>
  <c r="Z1104" i="8"/>
  <c r="Z1105" i="8"/>
  <c r="AA1105" i="8" s="1"/>
  <c r="Z1106" i="8"/>
  <c r="Z1107" i="8"/>
  <c r="Z1108" i="8"/>
  <c r="Z1109" i="8"/>
  <c r="Z1110" i="8"/>
  <c r="Z1111" i="8"/>
  <c r="Z1112" i="8"/>
  <c r="Z1113" i="8"/>
  <c r="AA1113" i="8" s="1"/>
  <c r="Z1114" i="8"/>
  <c r="Z1115" i="8"/>
  <c r="Z1116" i="8"/>
  <c r="Z1117" i="8"/>
  <c r="Z1118" i="8"/>
  <c r="Z1119" i="8"/>
  <c r="Z1120" i="8"/>
  <c r="Z1121" i="8"/>
  <c r="AA1121" i="8" s="1"/>
  <c r="Z1122" i="8"/>
  <c r="Z1123" i="8"/>
  <c r="Z1124" i="8"/>
  <c r="Z1125" i="8"/>
  <c r="Z1126" i="8"/>
  <c r="Z1127" i="8"/>
  <c r="Z1128" i="8"/>
  <c r="Z1129" i="8"/>
  <c r="AA1129" i="8" s="1"/>
  <c r="Z1130" i="8"/>
  <c r="Z1131" i="8"/>
  <c r="AA1131" i="8" s="1"/>
  <c r="Z1132" i="8"/>
  <c r="Z1133" i="8"/>
  <c r="Z1134" i="8"/>
  <c r="Z1135" i="8"/>
  <c r="Z1136" i="8"/>
  <c r="Z1137" i="8"/>
  <c r="AA1137" i="8" s="1"/>
  <c r="Z1138" i="8"/>
  <c r="Z1139" i="8"/>
  <c r="AA1139" i="8" s="1"/>
  <c r="Z1140" i="8"/>
  <c r="Z1141" i="8"/>
  <c r="Z1142" i="8"/>
  <c r="Z1143" i="8"/>
  <c r="Z1144" i="8"/>
  <c r="Z1145" i="8"/>
  <c r="AA1145" i="8" s="1"/>
  <c r="Z1146" i="8"/>
  <c r="Z1147" i="8"/>
  <c r="AA1147" i="8" s="1"/>
  <c r="Z1148" i="8"/>
  <c r="Z1149" i="8"/>
  <c r="Z1150" i="8"/>
  <c r="Z1151" i="8"/>
  <c r="Z1152" i="8"/>
  <c r="Z1153" i="8"/>
  <c r="AA1153" i="8" s="1"/>
  <c r="Z1154" i="8"/>
  <c r="Z1155" i="8"/>
  <c r="AA1155" i="8" s="1"/>
  <c r="Z1156" i="8"/>
  <c r="Z1157" i="8"/>
  <c r="Z1158" i="8"/>
  <c r="Z1159" i="8"/>
  <c r="Z1160" i="8"/>
  <c r="Z1161" i="8"/>
  <c r="AA1161" i="8" s="1"/>
  <c r="Z1162" i="8"/>
  <c r="Z1163" i="8"/>
  <c r="AA1163" i="8" s="1"/>
  <c r="Z1164" i="8"/>
  <c r="Z1165" i="8"/>
  <c r="Z1166" i="8"/>
  <c r="Z1167" i="8"/>
  <c r="Z1168" i="8"/>
  <c r="Z1169" i="8"/>
  <c r="AA1169" i="8" s="1"/>
  <c r="Z1170" i="8"/>
  <c r="Z1171" i="8"/>
  <c r="Z1172" i="8"/>
  <c r="Z1173" i="8"/>
  <c r="Z1174" i="8"/>
  <c r="Z1175" i="8"/>
  <c r="Z1176" i="8"/>
  <c r="Z1177" i="8"/>
  <c r="AA1177" i="8" s="1"/>
  <c r="Z1178" i="8"/>
  <c r="Z1179" i="8"/>
  <c r="AA1179" i="8" s="1"/>
  <c r="Z1180" i="8"/>
  <c r="Z1181" i="8"/>
  <c r="Z1182" i="8"/>
  <c r="Z1183" i="8"/>
  <c r="Z1184" i="8"/>
  <c r="Z1185" i="8"/>
  <c r="AA1185" i="8" s="1"/>
  <c r="Z1186" i="8"/>
  <c r="Z1187" i="8"/>
  <c r="AA1187" i="8" s="1"/>
  <c r="Z1188" i="8"/>
  <c r="Z1189" i="8"/>
  <c r="Z1190" i="8"/>
  <c r="Z1191" i="8"/>
  <c r="Z1192" i="8"/>
  <c r="Z1193" i="8"/>
  <c r="AA1193" i="8" s="1"/>
  <c r="Z1194" i="8"/>
  <c r="Z1195" i="8"/>
  <c r="Z1196" i="8"/>
  <c r="Z1197" i="8"/>
  <c r="Z1198" i="8"/>
  <c r="Z1199" i="8"/>
  <c r="Z1200" i="8"/>
  <c r="Z1201" i="8"/>
  <c r="AA1201" i="8" s="1"/>
  <c r="Z1202" i="8"/>
  <c r="Z1203" i="8"/>
  <c r="Z1204" i="8"/>
  <c r="Z1205" i="8"/>
  <c r="Z1206" i="8"/>
  <c r="Z1207" i="8"/>
  <c r="Z1208" i="8"/>
  <c r="Z1209" i="8"/>
  <c r="AA1209" i="8" s="1"/>
  <c r="Z1210" i="8"/>
  <c r="Z1211" i="8"/>
  <c r="Z1212" i="8"/>
  <c r="Z1213" i="8"/>
  <c r="Z1214" i="8"/>
  <c r="Z1215" i="8"/>
  <c r="Z1216" i="8"/>
  <c r="Z1217" i="8"/>
  <c r="AA1217" i="8" s="1"/>
  <c r="Z1218" i="8"/>
  <c r="Z1219" i="8"/>
  <c r="Z1220" i="8"/>
  <c r="Z1221" i="8"/>
  <c r="Z1222" i="8"/>
  <c r="Z1223" i="8"/>
  <c r="Z1224" i="8"/>
  <c r="Z1225" i="8"/>
  <c r="AA1225" i="8" s="1"/>
  <c r="Z1226" i="8"/>
  <c r="Z1227" i="8"/>
  <c r="Z1228" i="8"/>
  <c r="Z1229" i="8"/>
  <c r="Z1230" i="8"/>
  <c r="Z1231" i="8"/>
  <c r="Z1232" i="8"/>
  <c r="Z1233" i="8"/>
  <c r="AA1233" i="8" s="1"/>
  <c r="Z1234" i="8"/>
  <c r="Z1235" i="8"/>
  <c r="Z1236" i="8"/>
  <c r="Z1237" i="8"/>
  <c r="Z1238" i="8"/>
  <c r="Z1239" i="8"/>
  <c r="Z1240" i="8"/>
  <c r="Z1241" i="8"/>
  <c r="AA1241" i="8" s="1"/>
  <c r="Z1242" i="8"/>
  <c r="Z1243" i="8"/>
  <c r="Z1244" i="8"/>
  <c r="Z1245" i="8"/>
  <c r="Z1246" i="8"/>
  <c r="Z1247" i="8"/>
  <c r="Z1248" i="8"/>
  <c r="Z1249" i="8"/>
  <c r="AA1249" i="8" s="1"/>
  <c r="Z1250" i="8"/>
  <c r="Z1251" i="8"/>
  <c r="AA1251" i="8" s="1"/>
  <c r="Z1252" i="8"/>
  <c r="Z1253" i="8"/>
  <c r="Z1254" i="8"/>
  <c r="Z1255" i="8"/>
  <c r="Z1256" i="8"/>
  <c r="Z1257" i="8"/>
  <c r="AA1257" i="8" s="1"/>
  <c r="Z1258" i="8"/>
  <c r="Z1259" i="8"/>
  <c r="AA1259" i="8" s="1"/>
  <c r="Z1260" i="8"/>
  <c r="Z1261" i="8"/>
  <c r="Z1262" i="8"/>
  <c r="Z1263" i="8"/>
  <c r="Z1264" i="8"/>
  <c r="Z1265" i="8"/>
  <c r="AA1265" i="8" s="1"/>
  <c r="Z1266" i="8"/>
  <c r="Z1267" i="8"/>
  <c r="AA1267" i="8" s="1"/>
  <c r="Z1268" i="8"/>
  <c r="Z1269" i="8"/>
  <c r="Z1270" i="8"/>
  <c r="Z1271" i="8"/>
  <c r="Z1272" i="8"/>
  <c r="Z1273" i="8"/>
  <c r="AA1273" i="8" s="1"/>
  <c r="Z1274" i="8"/>
  <c r="Z1275" i="8"/>
  <c r="AA1275" i="8" s="1"/>
  <c r="Z1276" i="8"/>
  <c r="Z1277" i="8"/>
  <c r="Z1278" i="8"/>
  <c r="Z1279" i="8"/>
  <c r="Z1280" i="8"/>
  <c r="Z1281" i="8"/>
  <c r="AA1281" i="8" s="1"/>
  <c r="Z1282" i="8"/>
  <c r="Z1283" i="8"/>
  <c r="AA1283" i="8" s="1"/>
  <c r="Z1284" i="8"/>
  <c r="Z1285" i="8"/>
  <c r="Z1286" i="8"/>
  <c r="Z1287" i="8"/>
  <c r="Z1288" i="8"/>
  <c r="Z1289" i="8"/>
  <c r="AA1289" i="8" s="1"/>
  <c r="Z1290" i="8"/>
  <c r="Z1291" i="8"/>
  <c r="AA1291" i="8" s="1"/>
  <c r="Z1292" i="8"/>
  <c r="Z1293" i="8"/>
  <c r="Z1294" i="8"/>
  <c r="Z1295" i="8"/>
  <c r="Z1296" i="8"/>
  <c r="Z1297" i="8"/>
  <c r="AA1297" i="8" s="1"/>
  <c r="Z1298" i="8"/>
  <c r="Z1299" i="8"/>
  <c r="AA1299" i="8" s="1"/>
  <c r="Z1300" i="8"/>
  <c r="Z1301" i="8"/>
  <c r="Z1302" i="8"/>
  <c r="Z1303" i="8"/>
  <c r="Z1304" i="8"/>
  <c r="Z1305" i="8"/>
  <c r="AA1305" i="8" s="1"/>
  <c r="Z1306" i="8"/>
  <c r="Z1307" i="8"/>
  <c r="AA1307" i="8" s="1"/>
  <c r="Z1308" i="8"/>
  <c r="Z1309" i="8"/>
  <c r="Z1310" i="8"/>
  <c r="Z1311" i="8"/>
  <c r="Z1312" i="8"/>
  <c r="Z1313" i="8"/>
  <c r="AA1313" i="8" s="1"/>
  <c r="Z1314" i="8"/>
  <c r="Z1315" i="8"/>
  <c r="AA1315" i="8" s="1"/>
  <c r="Z1316" i="8"/>
  <c r="Z1317" i="8"/>
  <c r="Z1318" i="8"/>
  <c r="Z1319" i="8"/>
  <c r="Z1320" i="8"/>
  <c r="Z1321" i="8"/>
  <c r="AA1321" i="8" s="1"/>
  <c r="Z1322" i="8"/>
  <c r="Z1323" i="8"/>
  <c r="AA1323" i="8" s="1"/>
  <c r="Z1324" i="8"/>
  <c r="Z1325" i="8"/>
  <c r="Z1326" i="8"/>
  <c r="Z1327" i="8"/>
  <c r="Z1328" i="8"/>
  <c r="Z1329" i="8"/>
  <c r="AA1329" i="8" s="1"/>
  <c r="Z1330" i="8"/>
  <c r="Z1331" i="8"/>
  <c r="AA1331" i="8" s="1"/>
  <c r="Z1332" i="8"/>
  <c r="Z1333" i="8"/>
  <c r="Z1334" i="8"/>
  <c r="Z1335" i="8"/>
  <c r="Z1336" i="8"/>
  <c r="Z1337" i="8"/>
  <c r="AA1337" i="8" s="1"/>
  <c r="Z1338" i="8"/>
  <c r="Z1339" i="8"/>
  <c r="AA1339" i="8" s="1"/>
  <c r="Z1340" i="8"/>
  <c r="Z1341" i="8"/>
  <c r="Z1342" i="8"/>
  <c r="Z1343" i="8"/>
  <c r="Z1344" i="8"/>
  <c r="Z1345" i="8"/>
  <c r="AA1345" i="8" s="1"/>
  <c r="Z1346" i="8"/>
  <c r="Z1347" i="8"/>
  <c r="AA1347" i="8" s="1"/>
  <c r="Z1348" i="8"/>
  <c r="Z1349" i="8"/>
  <c r="Z1350" i="8"/>
  <c r="Z1351" i="8"/>
  <c r="Z1352" i="8"/>
  <c r="Z1353" i="8"/>
  <c r="AA1353" i="8" s="1"/>
  <c r="Z1354" i="8"/>
  <c r="Z1355" i="8"/>
  <c r="AA1355" i="8" s="1"/>
  <c r="Z1356" i="8"/>
  <c r="Z1357" i="8"/>
  <c r="Z1358" i="8"/>
  <c r="Z1359" i="8"/>
  <c r="Z1360" i="8"/>
  <c r="Z1361" i="8"/>
  <c r="AA1361" i="8" s="1"/>
  <c r="Z1362" i="8"/>
  <c r="Z1363" i="8"/>
  <c r="Z1364" i="8"/>
  <c r="Z1365" i="8"/>
  <c r="Z1366" i="8"/>
  <c r="Z1367" i="8"/>
  <c r="Z1368" i="8"/>
  <c r="Z1369" i="8"/>
  <c r="AA1369" i="8" s="1"/>
  <c r="Z1370" i="8"/>
  <c r="Z1371" i="8"/>
  <c r="AA1371" i="8" s="1"/>
  <c r="Z1372" i="8"/>
  <c r="Z1373" i="8"/>
  <c r="Z1374" i="8"/>
  <c r="Z1375" i="8"/>
  <c r="Z1376" i="8"/>
  <c r="Z1377" i="8"/>
  <c r="AA1377" i="8" s="1"/>
  <c r="Z1378" i="8"/>
  <c r="Z1379" i="8"/>
  <c r="Z1380" i="8"/>
  <c r="Z1381" i="8"/>
  <c r="Z1382" i="8"/>
  <c r="Z1383" i="8"/>
  <c r="Z1384" i="8"/>
  <c r="Z1385" i="8"/>
  <c r="AA1385" i="8" s="1"/>
  <c r="Z1386" i="8"/>
  <c r="Z1387" i="8"/>
  <c r="Z1388" i="8"/>
  <c r="Z1389" i="8"/>
  <c r="Z1390" i="8"/>
  <c r="Z1391" i="8"/>
  <c r="Z1392" i="8"/>
  <c r="Z1393" i="8"/>
  <c r="AA1393" i="8" s="1"/>
  <c r="Z1394" i="8"/>
  <c r="Z1395" i="8"/>
  <c r="Z1396" i="8"/>
  <c r="Z1397" i="8"/>
  <c r="Z1398" i="8"/>
  <c r="Z1399" i="8"/>
  <c r="Z1400" i="8"/>
  <c r="Z1401" i="8"/>
  <c r="AA1401" i="8" s="1"/>
  <c r="Z1402" i="8"/>
  <c r="Z1403" i="8"/>
  <c r="Z1404" i="8"/>
  <c r="Z1405" i="8"/>
  <c r="Z1406" i="8"/>
  <c r="Z1407" i="8"/>
  <c r="Z1408" i="8"/>
  <c r="Z1409" i="8"/>
  <c r="AA1409" i="8" s="1"/>
  <c r="Z1410" i="8"/>
  <c r="Z1411" i="8"/>
  <c r="Z1412" i="8"/>
  <c r="Z1413" i="8"/>
  <c r="Z1414" i="8"/>
  <c r="Z1415" i="8"/>
  <c r="Z1416" i="8"/>
  <c r="Z1417" i="8"/>
  <c r="AA1417" i="8" s="1"/>
  <c r="Z1418" i="8"/>
  <c r="Z1419" i="8"/>
  <c r="Z1420" i="8"/>
  <c r="Z1421" i="8"/>
  <c r="Z1422" i="8"/>
  <c r="Z1423" i="8"/>
  <c r="Z1424" i="8"/>
  <c r="Z1425" i="8"/>
  <c r="AA1425" i="8" s="1"/>
  <c r="Z1426" i="8"/>
  <c r="Z1427" i="8"/>
  <c r="Z1428" i="8"/>
  <c r="Z1429" i="8"/>
  <c r="Z1430" i="8"/>
  <c r="Z1431" i="8"/>
  <c r="Z1432" i="8"/>
  <c r="Z1433" i="8"/>
  <c r="AA1433" i="8" s="1"/>
  <c r="Z1434" i="8"/>
  <c r="Z1435" i="8"/>
  <c r="Z1436" i="8"/>
  <c r="Z1437" i="8"/>
  <c r="Z1438" i="8"/>
  <c r="Z1439" i="8"/>
  <c r="Z1440" i="8"/>
  <c r="Z1441" i="8"/>
  <c r="AA1441" i="8" s="1"/>
  <c r="Z1442" i="8"/>
  <c r="Z1443" i="8"/>
  <c r="Z1444" i="8"/>
  <c r="Z1445" i="8"/>
  <c r="Z1446" i="8"/>
  <c r="Z1447" i="8"/>
  <c r="Z1448" i="8"/>
  <c r="Z1449" i="8"/>
  <c r="AA1449" i="8" s="1"/>
  <c r="Z1450" i="8"/>
  <c r="Z1451" i="8"/>
  <c r="Z1452" i="8"/>
  <c r="Z1453" i="8"/>
  <c r="Z1454" i="8"/>
  <c r="Z1455" i="8"/>
  <c r="Z1456" i="8"/>
  <c r="Z1457" i="8"/>
  <c r="AA1457" i="8" s="1"/>
  <c r="Z1458" i="8"/>
  <c r="Z1459" i="8"/>
  <c r="Z1460" i="8"/>
  <c r="Z1461" i="8"/>
  <c r="Z1462" i="8"/>
  <c r="Z1463" i="8"/>
  <c r="Z1464" i="8"/>
  <c r="Z1465" i="8"/>
  <c r="AA1465" i="8" s="1"/>
  <c r="Z1466" i="8"/>
  <c r="Z1467" i="8"/>
  <c r="Z1468" i="8"/>
  <c r="Z1469" i="8"/>
  <c r="Z1470" i="8"/>
  <c r="Z1471" i="8"/>
  <c r="Z1472" i="8"/>
  <c r="Z1473" i="8"/>
  <c r="AA1473" i="8" s="1"/>
  <c r="Z1474" i="8"/>
  <c r="Z1475" i="8"/>
  <c r="Z1476" i="8"/>
  <c r="Z1477" i="8"/>
  <c r="Z1478" i="8"/>
  <c r="Z1479" i="8"/>
  <c r="Z1480" i="8"/>
  <c r="Z1481" i="8"/>
  <c r="AA1481" i="8" s="1"/>
  <c r="Z1482" i="8"/>
  <c r="Z1483" i="8"/>
  <c r="Z1484" i="8"/>
  <c r="Z1485" i="8"/>
  <c r="Z1486" i="8"/>
  <c r="Z1487" i="8"/>
  <c r="Z1488" i="8"/>
  <c r="Z1489" i="8"/>
  <c r="AA1489" i="8" s="1"/>
  <c r="Z1490" i="8"/>
  <c r="Z1491" i="8"/>
  <c r="Z1492" i="8"/>
  <c r="Z1493" i="8"/>
  <c r="Z1494" i="8"/>
  <c r="Z1495" i="8"/>
  <c r="Z1496" i="8"/>
  <c r="Z1497" i="8"/>
  <c r="AA1497" i="8" s="1"/>
  <c r="Z1498" i="8"/>
  <c r="Z1499" i="8"/>
  <c r="AA1499" i="8" s="1"/>
  <c r="Z1500" i="8"/>
  <c r="Z1501" i="8"/>
  <c r="Z1502" i="8"/>
  <c r="Z1503" i="8"/>
  <c r="Z1504" i="8"/>
  <c r="Z1505" i="8"/>
  <c r="AA1505" i="8" s="1"/>
  <c r="Z1506" i="8"/>
  <c r="Z1507" i="8"/>
  <c r="AA1507" i="8" s="1"/>
  <c r="Z1508" i="8"/>
  <c r="Z1509" i="8"/>
  <c r="Z1510" i="8"/>
  <c r="Z1511" i="8"/>
  <c r="Z1512" i="8"/>
  <c r="Z1513" i="8"/>
  <c r="AA1513" i="8" s="1"/>
  <c r="Z1514" i="8"/>
  <c r="Z1515" i="8"/>
  <c r="AA1515" i="8" s="1"/>
  <c r="Z1516" i="8"/>
  <c r="Z1517" i="8"/>
  <c r="Z1518" i="8"/>
  <c r="Z1519" i="8"/>
  <c r="Z1520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Y994" i="8" s="1"/>
  <c r="X995" i="8"/>
  <c r="X996" i="8"/>
  <c r="X997" i="8"/>
  <c r="Y997" i="8" s="1"/>
  <c r="X998" i="8"/>
  <c r="X999" i="8"/>
  <c r="X1000" i="8"/>
  <c r="X1001" i="8"/>
  <c r="X1002" i="8"/>
  <c r="Y1002" i="8" s="1"/>
  <c r="X1003" i="8"/>
  <c r="X1004" i="8"/>
  <c r="X1005" i="8"/>
  <c r="Y1005" i="8" s="1"/>
  <c r="X1006" i="8"/>
  <c r="X1007" i="8"/>
  <c r="X1008" i="8"/>
  <c r="X1009" i="8"/>
  <c r="X1010" i="8"/>
  <c r="Y1010" i="8" s="1"/>
  <c r="X1011" i="8"/>
  <c r="X1012" i="8"/>
  <c r="X1013" i="8"/>
  <c r="Y1013" i="8" s="1"/>
  <c r="X1014" i="8"/>
  <c r="X1015" i="8"/>
  <c r="X1016" i="8"/>
  <c r="X1017" i="8"/>
  <c r="X1018" i="8"/>
  <c r="Y1018" i="8" s="1"/>
  <c r="X1019" i="8"/>
  <c r="X1020" i="8"/>
  <c r="X1021" i="8"/>
  <c r="Y1021" i="8" s="1"/>
  <c r="X1022" i="8"/>
  <c r="X1023" i="8"/>
  <c r="X1024" i="8"/>
  <c r="X1025" i="8"/>
  <c r="X1026" i="8"/>
  <c r="Y1026" i="8" s="1"/>
  <c r="X1027" i="8"/>
  <c r="X1028" i="8"/>
  <c r="X1029" i="8"/>
  <c r="X1030" i="8"/>
  <c r="X1031" i="8"/>
  <c r="X1032" i="8"/>
  <c r="X1033" i="8"/>
  <c r="X1034" i="8"/>
  <c r="Y1034" i="8" s="1"/>
  <c r="X1035" i="8"/>
  <c r="X1036" i="8"/>
  <c r="X1037" i="8"/>
  <c r="X1038" i="8"/>
  <c r="X1039" i="8"/>
  <c r="X1040" i="8"/>
  <c r="X1041" i="8"/>
  <c r="X1042" i="8"/>
  <c r="Y1042" i="8" s="1"/>
  <c r="X1043" i="8"/>
  <c r="X1044" i="8"/>
  <c r="X1045" i="8"/>
  <c r="Y1045" i="8" s="1"/>
  <c r="X1046" i="8"/>
  <c r="X1047" i="8"/>
  <c r="X1048" i="8"/>
  <c r="X1049" i="8"/>
  <c r="X1050" i="8"/>
  <c r="Y1050" i="8" s="1"/>
  <c r="X1051" i="8"/>
  <c r="X1052" i="8"/>
  <c r="X1053" i="8"/>
  <c r="Y1053" i="8" s="1"/>
  <c r="X1054" i="8"/>
  <c r="X1055" i="8"/>
  <c r="X1056" i="8"/>
  <c r="X1057" i="8"/>
  <c r="X1058" i="8"/>
  <c r="Y1058" i="8" s="1"/>
  <c r="X1059" i="8"/>
  <c r="X1060" i="8"/>
  <c r="X1061" i="8"/>
  <c r="Y1061" i="8" s="1"/>
  <c r="X1062" i="8"/>
  <c r="X1063" i="8"/>
  <c r="X1064" i="8"/>
  <c r="X1065" i="8"/>
  <c r="X1066" i="8"/>
  <c r="Y1066" i="8" s="1"/>
  <c r="X1067" i="8"/>
  <c r="X1068" i="8"/>
  <c r="X1069" i="8"/>
  <c r="Y1069" i="8" s="1"/>
  <c r="X1070" i="8"/>
  <c r="X1071" i="8"/>
  <c r="X1072" i="8"/>
  <c r="X1073" i="8"/>
  <c r="X1074" i="8"/>
  <c r="Y1074" i="8" s="1"/>
  <c r="X1075" i="8"/>
  <c r="X1076" i="8"/>
  <c r="X1077" i="8"/>
  <c r="X1078" i="8"/>
  <c r="X1079" i="8"/>
  <c r="X1080" i="8"/>
  <c r="X1081" i="8"/>
  <c r="X1082" i="8"/>
  <c r="Y1082" i="8" s="1"/>
  <c r="X1083" i="8"/>
  <c r="X1084" i="8"/>
  <c r="X1085" i="8"/>
  <c r="X1086" i="8"/>
  <c r="X1087" i="8"/>
  <c r="X1088" i="8"/>
  <c r="X1089" i="8"/>
  <c r="X1090" i="8"/>
  <c r="Y1090" i="8" s="1"/>
  <c r="X1091" i="8"/>
  <c r="X1092" i="8"/>
  <c r="X1093" i="8"/>
  <c r="X1094" i="8"/>
  <c r="X1095" i="8"/>
  <c r="X1096" i="8"/>
  <c r="X1097" i="8"/>
  <c r="X1098" i="8"/>
  <c r="Y1098" i="8" s="1"/>
  <c r="X1099" i="8"/>
  <c r="X1100" i="8"/>
  <c r="X1101" i="8"/>
  <c r="Y1101" i="8" s="1"/>
  <c r="X1102" i="8"/>
  <c r="X1103" i="8"/>
  <c r="X1104" i="8"/>
  <c r="X1105" i="8"/>
  <c r="X1106" i="8"/>
  <c r="Y1106" i="8" s="1"/>
  <c r="X1107" i="8"/>
  <c r="X1108" i="8"/>
  <c r="X1109" i="8"/>
  <c r="Y1109" i="8" s="1"/>
  <c r="X1110" i="8"/>
  <c r="X1111" i="8"/>
  <c r="X1112" i="8"/>
  <c r="X1113" i="8"/>
  <c r="X1114" i="8"/>
  <c r="Y1114" i="8" s="1"/>
  <c r="X1115" i="8"/>
  <c r="X1116" i="8"/>
  <c r="X1117" i="8"/>
  <c r="Y1117" i="8" s="1"/>
  <c r="X1118" i="8"/>
  <c r="X1119" i="8"/>
  <c r="X1120" i="8"/>
  <c r="X1121" i="8"/>
  <c r="X1122" i="8"/>
  <c r="Y1122" i="8" s="1"/>
  <c r="X1123" i="8"/>
  <c r="X1124" i="8"/>
  <c r="X1125" i="8"/>
  <c r="X1126" i="8"/>
  <c r="X1127" i="8"/>
  <c r="X1128" i="8"/>
  <c r="X1129" i="8"/>
  <c r="X1130" i="8"/>
  <c r="Y1130" i="8" s="1"/>
  <c r="X1131" i="8"/>
  <c r="X1132" i="8"/>
  <c r="X1133" i="8"/>
  <c r="X1134" i="8"/>
  <c r="X1135" i="8"/>
  <c r="X1136" i="8"/>
  <c r="X1137" i="8"/>
  <c r="X1138" i="8"/>
  <c r="Y1138" i="8" s="1"/>
  <c r="X1139" i="8"/>
  <c r="X1140" i="8"/>
  <c r="X1141" i="8"/>
  <c r="X1142" i="8"/>
  <c r="X1143" i="8"/>
  <c r="X1144" i="8"/>
  <c r="X1145" i="8"/>
  <c r="X1146" i="8"/>
  <c r="Y1146" i="8" s="1"/>
  <c r="X1147" i="8"/>
  <c r="X1148" i="8"/>
  <c r="X1149" i="8"/>
  <c r="Y1149" i="8" s="1"/>
  <c r="X1150" i="8"/>
  <c r="X1151" i="8"/>
  <c r="X1152" i="8"/>
  <c r="X1153" i="8"/>
  <c r="X1154" i="8"/>
  <c r="Y1154" i="8" s="1"/>
  <c r="X1155" i="8"/>
  <c r="X1156" i="8"/>
  <c r="X1157" i="8"/>
  <c r="Y1157" i="8" s="1"/>
  <c r="X1158" i="8"/>
  <c r="X1159" i="8"/>
  <c r="X1160" i="8"/>
  <c r="X1161" i="8"/>
  <c r="X1162" i="8"/>
  <c r="Y1162" i="8" s="1"/>
  <c r="X1163" i="8"/>
  <c r="X1164" i="8"/>
  <c r="X1165" i="8"/>
  <c r="Y1165" i="8" s="1"/>
  <c r="X1166" i="8"/>
  <c r="X1167" i="8"/>
  <c r="X1168" i="8"/>
  <c r="X1169" i="8"/>
  <c r="X1170" i="8"/>
  <c r="Y1170" i="8" s="1"/>
  <c r="X1171" i="8"/>
  <c r="X1172" i="8"/>
  <c r="X1173" i="8"/>
  <c r="Y1173" i="8" s="1"/>
  <c r="X1174" i="8"/>
  <c r="X1175" i="8"/>
  <c r="X1176" i="8"/>
  <c r="X1177" i="8"/>
  <c r="X1178" i="8"/>
  <c r="Y1178" i="8" s="1"/>
  <c r="X1179" i="8"/>
  <c r="X1180" i="8"/>
  <c r="X1181" i="8"/>
  <c r="Y1181" i="8" s="1"/>
  <c r="X1182" i="8"/>
  <c r="X1183" i="8"/>
  <c r="X1184" i="8"/>
  <c r="X1185" i="8"/>
  <c r="X1186" i="8"/>
  <c r="Y1186" i="8" s="1"/>
  <c r="X1187" i="8"/>
  <c r="X1188" i="8"/>
  <c r="X1189" i="8"/>
  <c r="Y1189" i="8" s="1"/>
  <c r="X1190" i="8"/>
  <c r="X1191" i="8"/>
  <c r="X1192" i="8"/>
  <c r="X1193" i="8"/>
  <c r="X1194" i="8"/>
  <c r="Y1194" i="8" s="1"/>
  <c r="X1195" i="8"/>
  <c r="X1196" i="8"/>
  <c r="X1197" i="8"/>
  <c r="Y1197" i="8" s="1"/>
  <c r="X1198" i="8"/>
  <c r="X1199" i="8"/>
  <c r="X1200" i="8"/>
  <c r="X1201" i="8"/>
  <c r="X1202" i="8"/>
  <c r="Y1202" i="8" s="1"/>
  <c r="X1203" i="8"/>
  <c r="X1204" i="8"/>
  <c r="X1205" i="8"/>
  <c r="X1206" i="8"/>
  <c r="X1207" i="8"/>
  <c r="X1208" i="8"/>
  <c r="X1209" i="8"/>
  <c r="X1210" i="8"/>
  <c r="Y1210" i="8" s="1"/>
  <c r="X1211" i="8"/>
  <c r="X1212" i="8"/>
  <c r="X1213" i="8"/>
  <c r="X1214" i="8"/>
  <c r="X1215" i="8"/>
  <c r="X1216" i="8"/>
  <c r="X1217" i="8"/>
  <c r="X1218" i="8"/>
  <c r="Y1218" i="8" s="1"/>
  <c r="X1219" i="8"/>
  <c r="X1220" i="8"/>
  <c r="X1221" i="8"/>
  <c r="X1222" i="8"/>
  <c r="X1223" i="8"/>
  <c r="X1224" i="8"/>
  <c r="X1225" i="8"/>
  <c r="X1226" i="8"/>
  <c r="Y1226" i="8" s="1"/>
  <c r="X1227" i="8"/>
  <c r="X1228" i="8"/>
  <c r="X1229" i="8"/>
  <c r="X1230" i="8"/>
  <c r="X1231" i="8"/>
  <c r="X1232" i="8"/>
  <c r="X1233" i="8"/>
  <c r="X1234" i="8"/>
  <c r="Y1234" i="8" s="1"/>
  <c r="X1235" i="8"/>
  <c r="X1236" i="8"/>
  <c r="X1237" i="8"/>
  <c r="X1238" i="8"/>
  <c r="X1239" i="8"/>
  <c r="X1240" i="8"/>
  <c r="X1241" i="8"/>
  <c r="X1242" i="8"/>
  <c r="Y1242" i="8" s="1"/>
  <c r="X1243" i="8"/>
  <c r="X1244" i="8"/>
  <c r="X1245" i="8"/>
  <c r="X1246" i="8"/>
  <c r="X1247" i="8"/>
  <c r="X1248" i="8"/>
  <c r="X1249" i="8"/>
  <c r="X1250" i="8"/>
  <c r="Y1250" i="8" s="1"/>
  <c r="X1251" i="8"/>
  <c r="X1252" i="8"/>
  <c r="X1253" i="8"/>
  <c r="X1254" i="8"/>
  <c r="X1255" i="8"/>
  <c r="X1256" i="8"/>
  <c r="X1257" i="8"/>
  <c r="X1258" i="8"/>
  <c r="Y1258" i="8" s="1"/>
  <c r="X1259" i="8"/>
  <c r="X1260" i="8"/>
  <c r="X1261" i="8"/>
  <c r="X1262" i="8"/>
  <c r="X1263" i="8"/>
  <c r="X1264" i="8"/>
  <c r="X1265" i="8"/>
  <c r="X1266" i="8"/>
  <c r="Y1266" i="8" s="1"/>
  <c r="X1267" i="8"/>
  <c r="X1268" i="8"/>
  <c r="X1269" i="8"/>
  <c r="X1270" i="8"/>
  <c r="X1271" i="8"/>
  <c r="X1272" i="8"/>
  <c r="X1273" i="8"/>
  <c r="X1274" i="8"/>
  <c r="Y1274" i="8" s="1"/>
  <c r="X1275" i="8"/>
  <c r="X1276" i="8"/>
  <c r="X1277" i="8"/>
  <c r="X1278" i="8"/>
  <c r="X1279" i="8"/>
  <c r="X1280" i="8"/>
  <c r="X1281" i="8"/>
  <c r="X1282" i="8"/>
  <c r="Y1282" i="8" s="1"/>
  <c r="X1283" i="8"/>
  <c r="X1284" i="8"/>
  <c r="X1285" i="8"/>
  <c r="X1286" i="8"/>
  <c r="X1287" i="8"/>
  <c r="X1288" i="8"/>
  <c r="X1289" i="8"/>
  <c r="X1290" i="8"/>
  <c r="Y1290" i="8" s="1"/>
  <c r="X1291" i="8"/>
  <c r="X1292" i="8"/>
  <c r="X1293" i="8"/>
  <c r="X1294" i="8"/>
  <c r="X1295" i="8"/>
  <c r="X1296" i="8"/>
  <c r="X1297" i="8"/>
  <c r="X1298" i="8"/>
  <c r="Y1298" i="8" s="1"/>
  <c r="X1299" i="8"/>
  <c r="X1300" i="8"/>
  <c r="X1301" i="8"/>
  <c r="X1302" i="8"/>
  <c r="X1303" i="8"/>
  <c r="X1304" i="8"/>
  <c r="X1305" i="8"/>
  <c r="X1306" i="8"/>
  <c r="Y1306" i="8" s="1"/>
  <c r="X1307" i="8"/>
  <c r="X1308" i="8"/>
  <c r="X1309" i="8"/>
  <c r="X1310" i="8"/>
  <c r="X1311" i="8"/>
  <c r="X1312" i="8"/>
  <c r="X1313" i="8"/>
  <c r="X1314" i="8"/>
  <c r="Y1314" i="8" s="1"/>
  <c r="X1315" i="8"/>
  <c r="X1316" i="8"/>
  <c r="X1317" i="8"/>
  <c r="X1318" i="8"/>
  <c r="X1319" i="8"/>
  <c r="X1320" i="8"/>
  <c r="X1321" i="8"/>
  <c r="X1322" i="8"/>
  <c r="Y1322" i="8" s="1"/>
  <c r="X1323" i="8"/>
  <c r="X1324" i="8"/>
  <c r="X1325" i="8"/>
  <c r="X1326" i="8"/>
  <c r="X1327" i="8"/>
  <c r="X1328" i="8"/>
  <c r="X1329" i="8"/>
  <c r="X1330" i="8"/>
  <c r="Y1330" i="8" s="1"/>
  <c r="X1331" i="8"/>
  <c r="X1332" i="8"/>
  <c r="X1333" i="8"/>
  <c r="X1334" i="8"/>
  <c r="X1335" i="8"/>
  <c r="X1336" i="8"/>
  <c r="X1337" i="8"/>
  <c r="X1338" i="8"/>
  <c r="Y1338" i="8" s="1"/>
  <c r="X1339" i="8"/>
  <c r="X1340" i="8"/>
  <c r="X1341" i="8"/>
  <c r="X1342" i="8"/>
  <c r="X1343" i="8"/>
  <c r="X1344" i="8"/>
  <c r="X1345" i="8"/>
  <c r="X1346" i="8"/>
  <c r="Y1346" i="8" s="1"/>
  <c r="X1347" i="8"/>
  <c r="X1348" i="8"/>
  <c r="X1349" i="8"/>
  <c r="X1350" i="8"/>
  <c r="X1351" i="8"/>
  <c r="X1352" i="8"/>
  <c r="X1353" i="8"/>
  <c r="X1354" i="8"/>
  <c r="Y1354" i="8" s="1"/>
  <c r="X1355" i="8"/>
  <c r="X1356" i="8"/>
  <c r="X1357" i="8"/>
  <c r="X1358" i="8"/>
  <c r="X1359" i="8"/>
  <c r="X1360" i="8"/>
  <c r="X1361" i="8"/>
  <c r="X1362" i="8"/>
  <c r="Y1362" i="8" s="1"/>
  <c r="X1363" i="8"/>
  <c r="X1364" i="8"/>
  <c r="X1365" i="8"/>
  <c r="X1366" i="8"/>
  <c r="X1367" i="8"/>
  <c r="X1368" i="8"/>
  <c r="X1369" i="8"/>
  <c r="X1370" i="8"/>
  <c r="Y1370" i="8" s="1"/>
  <c r="X1371" i="8"/>
  <c r="X1372" i="8"/>
  <c r="X1373" i="8"/>
  <c r="X1374" i="8"/>
  <c r="X1375" i="8"/>
  <c r="X1376" i="8"/>
  <c r="X1377" i="8"/>
  <c r="X1378" i="8"/>
  <c r="Y1378" i="8" s="1"/>
  <c r="X1379" i="8"/>
  <c r="X1380" i="8"/>
  <c r="X1381" i="8"/>
  <c r="X1382" i="8"/>
  <c r="X1383" i="8"/>
  <c r="X1384" i="8"/>
  <c r="X1385" i="8"/>
  <c r="X1386" i="8"/>
  <c r="Y1386" i="8" s="1"/>
  <c r="X1387" i="8"/>
  <c r="X1388" i="8"/>
  <c r="X1389" i="8"/>
  <c r="X1390" i="8"/>
  <c r="X1391" i="8"/>
  <c r="X1392" i="8"/>
  <c r="X1393" i="8"/>
  <c r="X1394" i="8"/>
  <c r="Y1394" i="8" s="1"/>
  <c r="X1395" i="8"/>
  <c r="X1396" i="8"/>
  <c r="X1397" i="8"/>
  <c r="X1398" i="8"/>
  <c r="X1399" i="8"/>
  <c r="X1400" i="8"/>
  <c r="X1401" i="8"/>
  <c r="X1402" i="8"/>
  <c r="Y1402" i="8" s="1"/>
  <c r="X1403" i="8"/>
  <c r="X1404" i="8"/>
  <c r="X1405" i="8"/>
  <c r="X1406" i="8"/>
  <c r="X1407" i="8"/>
  <c r="X1408" i="8"/>
  <c r="X1409" i="8"/>
  <c r="X1410" i="8"/>
  <c r="Y1410" i="8" s="1"/>
  <c r="X1411" i="8"/>
  <c r="X1412" i="8"/>
  <c r="X1413" i="8"/>
  <c r="X1414" i="8"/>
  <c r="X1415" i="8"/>
  <c r="X1416" i="8"/>
  <c r="X1417" i="8"/>
  <c r="X1418" i="8"/>
  <c r="Y1418" i="8" s="1"/>
  <c r="X1419" i="8"/>
  <c r="X1420" i="8"/>
  <c r="X1421" i="8"/>
  <c r="X1422" i="8"/>
  <c r="X1423" i="8"/>
  <c r="X1424" i="8"/>
  <c r="X1425" i="8"/>
  <c r="X1426" i="8"/>
  <c r="Y1426" i="8" s="1"/>
  <c r="X1427" i="8"/>
  <c r="X1428" i="8"/>
  <c r="X1429" i="8"/>
  <c r="X1430" i="8"/>
  <c r="X1431" i="8"/>
  <c r="X1432" i="8"/>
  <c r="X1433" i="8"/>
  <c r="X1434" i="8"/>
  <c r="Y1434" i="8" s="1"/>
  <c r="X1435" i="8"/>
  <c r="X1436" i="8"/>
  <c r="X1437" i="8"/>
  <c r="X1438" i="8"/>
  <c r="X1439" i="8"/>
  <c r="X1440" i="8"/>
  <c r="X1441" i="8"/>
  <c r="X1442" i="8"/>
  <c r="Y1442" i="8" s="1"/>
  <c r="X1443" i="8"/>
  <c r="X1444" i="8"/>
  <c r="X1445" i="8"/>
  <c r="X1446" i="8"/>
  <c r="X1447" i="8"/>
  <c r="X1448" i="8"/>
  <c r="X1449" i="8"/>
  <c r="X1450" i="8"/>
  <c r="Y1450" i="8" s="1"/>
  <c r="X1451" i="8"/>
  <c r="X1452" i="8"/>
  <c r="X1453" i="8"/>
  <c r="X1454" i="8"/>
  <c r="X1455" i="8"/>
  <c r="X1456" i="8"/>
  <c r="X1457" i="8"/>
  <c r="X1458" i="8"/>
  <c r="Y1458" i="8" s="1"/>
  <c r="X1459" i="8"/>
  <c r="X1460" i="8"/>
  <c r="X1461" i="8"/>
  <c r="X1462" i="8"/>
  <c r="X1463" i="8"/>
  <c r="X1464" i="8"/>
  <c r="X1465" i="8"/>
  <c r="X1466" i="8"/>
  <c r="Y1466" i="8" s="1"/>
  <c r="X1467" i="8"/>
  <c r="X1468" i="8"/>
  <c r="X1469" i="8"/>
  <c r="X1470" i="8"/>
  <c r="X1471" i="8"/>
  <c r="X1472" i="8"/>
  <c r="X1473" i="8"/>
  <c r="X1474" i="8"/>
  <c r="Y1474" i="8" s="1"/>
  <c r="X1475" i="8"/>
  <c r="X1476" i="8"/>
  <c r="X1477" i="8"/>
  <c r="X1478" i="8"/>
  <c r="X1479" i="8"/>
  <c r="X1480" i="8"/>
  <c r="X1481" i="8"/>
  <c r="X1482" i="8"/>
  <c r="Y1482" i="8" s="1"/>
  <c r="X1483" i="8"/>
  <c r="X1484" i="8"/>
  <c r="X1485" i="8"/>
  <c r="X1486" i="8"/>
  <c r="X1487" i="8"/>
  <c r="X1488" i="8"/>
  <c r="X1489" i="8"/>
  <c r="X1490" i="8"/>
  <c r="Y1490" i="8" s="1"/>
  <c r="X1491" i="8"/>
  <c r="X1492" i="8"/>
  <c r="X1493" i="8"/>
  <c r="X1494" i="8"/>
  <c r="X1495" i="8"/>
  <c r="X1496" i="8"/>
  <c r="X1497" i="8"/>
  <c r="X1498" i="8"/>
  <c r="Y1498" i="8" s="1"/>
  <c r="X1499" i="8"/>
  <c r="X1500" i="8"/>
  <c r="X1501" i="8"/>
  <c r="X1502" i="8"/>
  <c r="X1503" i="8"/>
  <c r="X1504" i="8"/>
  <c r="X1505" i="8"/>
  <c r="X1506" i="8"/>
  <c r="Y1506" i="8" s="1"/>
  <c r="X1507" i="8"/>
  <c r="X1508" i="8"/>
  <c r="X1509" i="8"/>
  <c r="X1510" i="8"/>
  <c r="X1511" i="8"/>
  <c r="X1512" i="8"/>
  <c r="X1513" i="8"/>
  <c r="X1514" i="8"/>
  <c r="Y1514" i="8" s="1"/>
  <c r="X1515" i="8"/>
  <c r="X1516" i="8"/>
  <c r="X1517" i="8"/>
  <c r="X1518" i="8"/>
  <c r="X1519" i="8"/>
  <c r="X1520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U998" i="8" s="1"/>
  <c r="T999" i="8"/>
  <c r="T1000" i="8"/>
  <c r="T1001" i="8"/>
  <c r="T1002" i="8"/>
  <c r="T1003" i="8"/>
  <c r="T1004" i="8"/>
  <c r="T1005" i="8"/>
  <c r="T1006" i="8"/>
  <c r="U1006" i="8" s="1"/>
  <c r="T1007" i="8"/>
  <c r="T1008" i="8"/>
  <c r="T1009" i="8"/>
  <c r="T1010" i="8"/>
  <c r="T1011" i="8"/>
  <c r="T1012" i="8"/>
  <c r="T1013" i="8"/>
  <c r="T1014" i="8"/>
  <c r="U1014" i="8" s="1"/>
  <c r="T1015" i="8"/>
  <c r="T1016" i="8"/>
  <c r="T1017" i="8"/>
  <c r="T1018" i="8"/>
  <c r="T1019" i="8"/>
  <c r="T1020" i="8"/>
  <c r="T1021" i="8"/>
  <c r="T1022" i="8"/>
  <c r="U1022" i="8" s="1"/>
  <c r="T1023" i="8"/>
  <c r="T1024" i="8"/>
  <c r="T1025" i="8"/>
  <c r="T1026" i="8"/>
  <c r="T1027" i="8"/>
  <c r="T1028" i="8"/>
  <c r="T1029" i="8"/>
  <c r="T1030" i="8"/>
  <c r="U1030" i="8" s="1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U1046" i="8" s="1"/>
  <c r="T1047" i="8"/>
  <c r="T1048" i="8"/>
  <c r="T1049" i="8"/>
  <c r="T1050" i="8"/>
  <c r="T1051" i="8"/>
  <c r="T1052" i="8"/>
  <c r="T1053" i="8"/>
  <c r="T1054" i="8"/>
  <c r="U1054" i="8" s="1"/>
  <c r="T1055" i="8"/>
  <c r="T1056" i="8"/>
  <c r="T1057" i="8"/>
  <c r="T1058" i="8"/>
  <c r="T1059" i="8"/>
  <c r="T1060" i="8"/>
  <c r="T1061" i="8"/>
  <c r="T1062" i="8"/>
  <c r="U1062" i="8" s="1"/>
  <c r="T1063" i="8"/>
  <c r="T1064" i="8"/>
  <c r="T1065" i="8"/>
  <c r="T1066" i="8"/>
  <c r="T1067" i="8"/>
  <c r="T1068" i="8"/>
  <c r="T1069" i="8"/>
  <c r="T1070" i="8"/>
  <c r="U1070" i="8" s="1"/>
  <c r="T1071" i="8"/>
  <c r="T1072" i="8"/>
  <c r="T1073" i="8"/>
  <c r="T1074" i="8"/>
  <c r="T1075" i="8"/>
  <c r="T1076" i="8"/>
  <c r="T1077" i="8"/>
  <c r="T1078" i="8"/>
  <c r="U1078" i="8" s="1"/>
  <c r="T1079" i="8"/>
  <c r="T1080" i="8"/>
  <c r="T1081" i="8"/>
  <c r="T1082" i="8"/>
  <c r="T1083" i="8"/>
  <c r="T1084" i="8"/>
  <c r="T1085" i="8"/>
  <c r="T1086" i="8"/>
  <c r="U1086" i="8" s="1"/>
  <c r="T1087" i="8"/>
  <c r="T1088" i="8"/>
  <c r="T1089" i="8"/>
  <c r="T1090" i="8"/>
  <c r="T1091" i="8"/>
  <c r="T1092" i="8"/>
  <c r="T1093" i="8"/>
  <c r="T1094" i="8"/>
  <c r="U1094" i="8" s="1"/>
  <c r="T1095" i="8"/>
  <c r="T1096" i="8"/>
  <c r="T1097" i="8"/>
  <c r="T1098" i="8"/>
  <c r="T1099" i="8"/>
  <c r="T1100" i="8"/>
  <c r="T1101" i="8"/>
  <c r="T1102" i="8"/>
  <c r="U1102" i="8" s="1"/>
  <c r="T1103" i="8"/>
  <c r="T1104" i="8"/>
  <c r="T1105" i="8"/>
  <c r="T1106" i="8"/>
  <c r="T1107" i="8"/>
  <c r="T1108" i="8"/>
  <c r="T1109" i="8"/>
  <c r="T1110" i="8"/>
  <c r="U1110" i="8" s="1"/>
  <c r="T1111" i="8"/>
  <c r="T1112" i="8"/>
  <c r="T1113" i="8"/>
  <c r="T1114" i="8"/>
  <c r="T1115" i="8"/>
  <c r="T1116" i="8"/>
  <c r="T1117" i="8"/>
  <c r="T1118" i="8"/>
  <c r="U1118" i="8" s="1"/>
  <c r="T1119" i="8"/>
  <c r="T1120" i="8"/>
  <c r="T1121" i="8"/>
  <c r="T1122" i="8"/>
  <c r="T1123" i="8"/>
  <c r="T1124" i="8"/>
  <c r="T1125" i="8"/>
  <c r="T1126" i="8"/>
  <c r="U1126" i="8" s="1"/>
  <c r="T1127" i="8"/>
  <c r="T1128" i="8"/>
  <c r="T1129" i="8"/>
  <c r="T1130" i="8"/>
  <c r="T1131" i="8"/>
  <c r="T1132" i="8"/>
  <c r="T1133" i="8"/>
  <c r="T1134" i="8"/>
  <c r="U1134" i="8" s="1"/>
  <c r="T1135" i="8"/>
  <c r="T1136" i="8"/>
  <c r="T1137" i="8"/>
  <c r="T1138" i="8"/>
  <c r="T1139" i="8"/>
  <c r="T1140" i="8"/>
  <c r="T1141" i="8"/>
  <c r="T1142" i="8"/>
  <c r="U1142" i="8" s="1"/>
  <c r="T1143" i="8"/>
  <c r="T1144" i="8"/>
  <c r="T1145" i="8"/>
  <c r="T1146" i="8"/>
  <c r="T1147" i="8"/>
  <c r="T1148" i="8"/>
  <c r="T1149" i="8"/>
  <c r="T1150" i="8"/>
  <c r="U1150" i="8" s="1"/>
  <c r="T1151" i="8"/>
  <c r="T1152" i="8"/>
  <c r="T1153" i="8"/>
  <c r="T1154" i="8"/>
  <c r="T1155" i="8"/>
  <c r="T1156" i="8"/>
  <c r="T1157" i="8"/>
  <c r="T1158" i="8"/>
  <c r="U1158" i="8" s="1"/>
  <c r="T1159" i="8"/>
  <c r="T1160" i="8"/>
  <c r="T1161" i="8"/>
  <c r="T1162" i="8"/>
  <c r="T1163" i="8"/>
  <c r="T1164" i="8"/>
  <c r="T1165" i="8"/>
  <c r="T1166" i="8"/>
  <c r="U1166" i="8" s="1"/>
  <c r="T1167" i="8"/>
  <c r="T1168" i="8"/>
  <c r="T1169" i="8"/>
  <c r="T1170" i="8"/>
  <c r="T1171" i="8"/>
  <c r="T1172" i="8"/>
  <c r="T1173" i="8"/>
  <c r="T1174" i="8"/>
  <c r="U1174" i="8" s="1"/>
  <c r="T1175" i="8"/>
  <c r="T1176" i="8"/>
  <c r="T1177" i="8"/>
  <c r="T1178" i="8"/>
  <c r="T1179" i="8"/>
  <c r="T1180" i="8"/>
  <c r="T1181" i="8"/>
  <c r="T1182" i="8"/>
  <c r="U1182" i="8" s="1"/>
  <c r="T1183" i="8"/>
  <c r="T1184" i="8"/>
  <c r="T1185" i="8"/>
  <c r="T1186" i="8"/>
  <c r="T1187" i="8"/>
  <c r="T1188" i="8"/>
  <c r="T1189" i="8"/>
  <c r="T1190" i="8"/>
  <c r="U1190" i="8" s="1"/>
  <c r="T1191" i="8"/>
  <c r="T1192" i="8"/>
  <c r="T1193" i="8"/>
  <c r="T1194" i="8"/>
  <c r="T1195" i="8"/>
  <c r="T1196" i="8"/>
  <c r="T1197" i="8"/>
  <c r="T1198" i="8"/>
  <c r="U1198" i="8" s="1"/>
  <c r="T1199" i="8"/>
  <c r="T1200" i="8"/>
  <c r="T1201" i="8"/>
  <c r="U1201" i="8" s="1"/>
  <c r="T1202" i="8"/>
  <c r="T1203" i="8"/>
  <c r="T1204" i="8"/>
  <c r="T1205" i="8"/>
  <c r="T1206" i="8"/>
  <c r="U1206" i="8" s="1"/>
  <c r="T1207" i="8"/>
  <c r="T1208" i="8"/>
  <c r="T1209" i="8"/>
  <c r="U1209" i="8" s="1"/>
  <c r="T1210" i="8"/>
  <c r="T1211" i="8"/>
  <c r="T1212" i="8"/>
  <c r="T1213" i="8"/>
  <c r="T1214" i="8"/>
  <c r="U1214" i="8" s="1"/>
  <c r="T1215" i="8"/>
  <c r="T1216" i="8"/>
  <c r="T1217" i="8"/>
  <c r="U1217" i="8" s="1"/>
  <c r="T1218" i="8"/>
  <c r="T1219" i="8"/>
  <c r="T1220" i="8"/>
  <c r="T1221" i="8"/>
  <c r="T1222" i="8"/>
  <c r="U1222" i="8" s="1"/>
  <c r="T1223" i="8"/>
  <c r="T1224" i="8"/>
  <c r="T1225" i="8"/>
  <c r="T1226" i="8"/>
  <c r="T1227" i="8"/>
  <c r="T1228" i="8"/>
  <c r="T1229" i="8"/>
  <c r="T1230" i="8"/>
  <c r="U1230" i="8" s="1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U1294" i="8" s="1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U1310" i="8" s="1"/>
  <c r="T1311" i="8"/>
  <c r="T1312" i="8"/>
  <c r="T1313" i="8"/>
  <c r="T1314" i="8"/>
  <c r="T1315" i="8"/>
  <c r="T1316" i="8"/>
  <c r="T1317" i="8"/>
  <c r="T1318" i="8"/>
  <c r="U1318" i="8" s="1"/>
  <c r="T1319" i="8"/>
  <c r="T1320" i="8"/>
  <c r="T1321" i="8"/>
  <c r="T1322" i="8"/>
  <c r="T1323" i="8"/>
  <c r="T1324" i="8"/>
  <c r="T1325" i="8"/>
  <c r="T1326" i="8"/>
  <c r="U1326" i="8" s="1"/>
  <c r="T1327" i="8"/>
  <c r="T1328" i="8"/>
  <c r="T1329" i="8"/>
  <c r="T1330" i="8"/>
  <c r="T1331" i="8"/>
  <c r="T1332" i="8"/>
  <c r="T1333" i="8"/>
  <c r="T1334" i="8"/>
  <c r="U1334" i="8" s="1"/>
  <c r="T1335" i="8"/>
  <c r="T1336" i="8"/>
  <c r="T1337" i="8"/>
  <c r="T1338" i="8"/>
  <c r="T1339" i="8"/>
  <c r="T1340" i="8"/>
  <c r="T1341" i="8"/>
  <c r="T1342" i="8"/>
  <c r="U1342" i="8" s="1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U1358" i="8" s="1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U1382" i="8" s="1"/>
  <c r="T1383" i="8"/>
  <c r="T1384" i="8"/>
  <c r="T1385" i="8"/>
  <c r="T1386" i="8"/>
  <c r="T1387" i="8"/>
  <c r="T1388" i="8"/>
  <c r="T1389" i="8"/>
  <c r="T1390" i="8"/>
  <c r="U1390" i="8" s="1"/>
  <c r="T1391" i="8"/>
  <c r="T1392" i="8"/>
  <c r="T1393" i="8"/>
  <c r="T1394" i="8"/>
  <c r="T1395" i="8"/>
  <c r="T1396" i="8"/>
  <c r="T1397" i="8"/>
  <c r="T1398" i="8"/>
  <c r="U1398" i="8" s="1"/>
  <c r="T1399" i="8"/>
  <c r="T1400" i="8"/>
  <c r="T1401" i="8"/>
  <c r="T1402" i="8"/>
  <c r="T1403" i="8"/>
  <c r="T1404" i="8"/>
  <c r="T1405" i="8"/>
  <c r="T1406" i="8"/>
  <c r="U1406" i="8" s="1"/>
  <c r="T1407" i="8"/>
  <c r="T1408" i="8"/>
  <c r="T1409" i="8"/>
  <c r="T1410" i="8"/>
  <c r="T1411" i="8"/>
  <c r="T1412" i="8"/>
  <c r="T1413" i="8"/>
  <c r="T1414" i="8"/>
  <c r="U1414" i="8" s="1"/>
  <c r="T1415" i="8"/>
  <c r="T1416" i="8"/>
  <c r="T1417" i="8"/>
  <c r="T1418" i="8"/>
  <c r="T1419" i="8"/>
  <c r="T1420" i="8"/>
  <c r="T1421" i="8"/>
  <c r="T1422" i="8"/>
  <c r="U1422" i="8" s="1"/>
  <c r="T1423" i="8"/>
  <c r="T1424" i="8"/>
  <c r="T1425" i="8"/>
  <c r="T1426" i="8"/>
  <c r="T1427" i="8"/>
  <c r="T1428" i="8"/>
  <c r="T1429" i="8"/>
  <c r="T1430" i="8"/>
  <c r="U1430" i="8" s="1"/>
  <c r="T1431" i="8"/>
  <c r="T1432" i="8"/>
  <c r="T1433" i="8"/>
  <c r="T1434" i="8"/>
  <c r="T1435" i="8"/>
  <c r="T1436" i="8"/>
  <c r="T1437" i="8"/>
  <c r="T1438" i="8"/>
  <c r="U1438" i="8" s="1"/>
  <c r="T1439" i="8"/>
  <c r="T1440" i="8"/>
  <c r="T1441" i="8"/>
  <c r="T1442" i="8"/>
  <c r="T1443" i="8"/>
  <c r="T1444" i="8"/>
  <c r="T1445" i="8"/>
  <c r="T1446" i="8"/>
  <c r="U1446" i="8" s="1"/>
  <c r="T1447" i="8"/>
  <c r="T1448" i="8"/>
  <c r="T1449" i="8"/>
  <c r="T1450" i="8"/>
  <c r="T1451" i="8"/>
  <c r="T1452" i="8"/>
  <c r="T1453" i="8"/>
  <c r="T1454" i="8"/>
  <c r="U1454" i="8" s="1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U1478" i="8" s="1"/>
  <c r="T1479" i="8"/>
  <c r="T1480" i="8"/>
  <c r="T1481" i="8"/>
  <c r="T1482" i="8"/>
  <c r="T1483" i="8"/>
  <c r="T1484" i="8"/>
  <c r="T1485" i="8"/>
  <c r="T1486" i="8"/>
  <c r="U1486" i="8" s="1"/>
  <c r="T1487" i="8"/>
  <c r="T1488" i="8"/>
  <c r="T1489" i="8"/>
  <c r="T1490" i="8"/>
  <c r="T1491" i="8"/>
  <c r="T1492" i="8"/>
  <c r="T1493" i="8"/>
  <c r="T1494" i="8"/>
  <c r="U1494" i="8" s="1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379" i="8"/>
  <c r="R380" i="8"/>
  <c r="R381" i="8"/>
  <c r="R382" i="8"/>
  <c r="R383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4" i="8"/>
  <c r="R415" i="8"/>
  <c r="R416" i="8"/>
  <c r="R417" i="8"/>
  <c r="R418" i="8"/>
  <c r="R419" i="8"/>
  <c r="R420" i="8"/>
  <c r="R421" i="8"/>
  <c r="R422" i="8"/>
  <c r="R423" i="8"/>
  <c r="R424" i="8"/>
  <c r="R425" i="8"/>
  <c r="R426" i="8"/>
  <c r="R427" i="8"/>
  <c r="R428" i="8"/>
  <c r="R429" i="8"/>
  <c r="R430" i="8"/>
  <c r="R431" i="8"/>
  <c r="R432" i="8"/>
  <c r="R433" i="8"/>
  <c r="R434" i="8"/>
  <c r="R435" i="8"/>
  <c r="R436" i="8"/>
  <c r="R437" i="8"/>
  <c r="R438" i="8"/>
  <c r="R439" i="8"/>
  <c r="R440" i="8"/>
  <c r="R441" i="8"/>
  <c r="R442" i="8"/>
  <c r="R443" i="8"/>
  <c r="R444" i="8"/>
  <c r="R445" i="8"/>
  <c r="R446" i="8"/>
  <c r="R447" i="8"/>
  <c r="R448" i="8"/>
  <c r="R449" i="8"/>
  <c r="R450" i="8"/>
  <c r="R451" i="8"/>
  <c r="R452" i="8"/>
  <c r="R453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476" i="8"/>
  <c r="R477" i="8"/>
  <c r="R478" i="8"/>
  <c r="R479" i="8"/>
  <c r="R480" i="8"/>
  <c r="R481" i="8"/>
  <c r="R482" i="8"/>
  <c r="R483" i="8"/>
  <c r="R484" i="8"/>
  <c r="R485" i="8"/>
  <c r="R486" i="8"/>
  <c r="R487" i="8"/>
  <c r="R488" i="8"/>
  <c r="R489" i="8"/>
  <c r="R490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667" i="8"/>
  <c r="R668" i="8"/>
  <c r="R669" i="8"/>
  <c r="R670" i="8"/>
  <c r="R671" i="8"/>
  <c r="R672" i="8"/>
  <c r="R673" i="8"/>
  <c r="R674" i="8"/>
  <c r="R675" i="8"/>
  <c r="R676" i="8"/>
  <c r="R677" i="8"/>
  <c r="R678" i="8"/>
  <c r="R679" i="8"/>
  <c r="R680" i="8"/>
  <c r="R681" i="8"/>
  <c r="R682" i="8"/>
  <c r="R683" i="8"/>
  <c r="R684" i="8"/>
  <c r="R685" i="8"/>
  <c r="R686" i="8"/>
  <c r="R687" i="8"/>
  <c r="R688" i="8"/>
  <c r="R689" i="8"/>
  <c r="R690" i="8"/>
  <c r="R691" i="8"/>
  <c r="R692" i="8"/>
  <c r="R693" i="8"/>
  <c r="R694" i="8"/>
  <c r="R695" i="8"/>
  <c r="R696" i="8"/>
  <c r="R697" i="8"/>
  <c r="R698" i="8"/>
  <c r="R699" i="8"/>
  <c r="R700" i="8"/>
  <c r="R701" i="8"/>
  <c r="R702" i="8"/>
  <c r="R703" i="8"/>
  <c r="R704" i="8"/>
  <c r="R705" i="8"/>
  <c r="R706" i="8"/>
  <c r="R707" i="8"/>
  <c r="R708" i="8"/>
  <c r="R709" i="8"/>
  <c r="R710" i="8"/>
  <c r="R711" i="8"/>
  <c r="R712" i="8"/>
  <c r="R713" i="8"/>
  <c r="R714" i="8"/>
  <c r="R715" i="8"/>
  <c r="R716" i="8"/>
  <c r="R717" i="8"/>
  <c r="R718" i="8"/>
  <c r="R719" i="8"/>
  <c r="R720" i="8"/>
  <c r="R721" i="8"/>
  <c r="R722" i="8"/>
  <c r="R723" i="8"/>
  <c r="R724" i="8"/>
  <c r="R725" i="8"/>
  <c r="R726" i="8"/>
  <c r="R727" i="8"/>
  <c r="R728" i="8"/>
  <c r="R729" i="8"/>
  <c r="R730" i="8"/>
  <c r="R731" i="8"/>
  <c r="R732" i="8"/>
  <c r="R733" i="8"/>
  <c r="R734" i="8"/>
  <c r="R735" i="8"/>
  <c r="R736" i="8"/>
  <c r="R737" i="8"/>
  <c r="R738" i="8"/>
  <c r="R739" i="8"/>
  <c r="R740" i="8"/>
  <c r="R741" i="8"/>
  <c r="R742" i="8"/>
  <c r="R743" i="8"/>
  <c r="R744" i="8"/>
  <c r="R745" i="8"/>
  <c r="R746" i="8"/>
  <c r="R747" i="8"/>
  <c r="R748" i="8"/>
  <c r="R749" i="8"/>
  <c r="R750" i="8"/>
  <c r="R751" i="8"/>
  <c r="R752" i="8"/>
  <c r="R753" i="8"/>
  <c r="R754" i="8"/>
  <c r="R755" i="8"/>
  <c r="R756" i="8"/>
  <c r="R757" i="8"/>
  <c r="R758" i="8"/>
  <c r="R759" i="8"/>
  <c r="R760" i="8"/>
  <c r="R761" i="8"/>
  <c r="R762" i="8"/>
  <c r="R763" i="8"/>
  <c r="R764" i="8"/>
  <c r="R765" i="8"/>
  <c r="R766" i="8"/>
  <c r="R767" i="8"/>
  <c r="R768" i="8"/>
  <c r="R769" i="8"/>
  <c r="R770" i="8"/>
  <c r="R771" i="8"/>
  <c r="R772" i="8"/>
  <c r="R773" i="8"/>
  <c r="R774" i="8"/>
  <c r="R775" i="8"/>
  <c r="R776" i="8"/>
  <c r="R777" i="8"/>
  <c r="R778" i="8"/>
  <c r="R779" i="8"/>
  <c r="R780" i="8"/>
  <c r="R781" i="8"/>
  <c r="R782" i="8"/>
  <c r="R783" i="8"/>
  <c r="R784" i="8"/>
  <c r="R785" i="8"/>
  <c r="R786" i="8"/>
  <c r="R787" i="8"/>
  <c r="R788" i="8"/>
  <c r="R789" i="8"/>
  <c r="R790" i="8"/>
  <c r="R791" i="8"/>
  <c r="R792" i="8"/>
  <c r="R793" i="8"/>
  <c r="R794" i="8"/>
  <c r="R795" i="8"/>
  <c r="R796" i="8"/>
  <c r="R797" i="8"/>
  <c r="R798" i="8"/>
  <c r="R799" i="8"/>
  <c r="R800" i="8"/>
  <c r="R801" i="8"/>
  <c r="R802" i="8"/>
  <c r="R803" i="8"/>
  <c r="R804" i="8"/>
  <c r="R805" i="8"/>
  <c r="R806" i="8"/>
  <c r="R807" i="8"/>
  <c r="R808" i="8"/>
  <c r="R809" i="8"/>
  <c r="R810" i="8"/>
  <c r="R811" i="8"/>
  <c r="R812" i="8"/>
  <c r="R813" i="8"/>
  <c r="R814" i="8"/>
  <c r="R815" i="8"/>
  <c r="R816" i="8"/>
  <c r="R817" i="8"/>
  <c r="R818" i="8"/>
  <c r="R819" i="8"/>
  <c r="R820" i="8"/>
  <c r="R821" i="8"/>
  <c r="R822" i="8"/>
  <c r="R823" i="8"/>
  <c r="R824" i="8"/>
  <c r="R825" i="8"/>
  <c r="R826" i="8"/>
  <c r="R827" i="8"/>
  <c r="R828" i="8"/>
  <c r="R829" i="8"/>
  <c r="R830" i="8"/>
  <c r="R831" i="8"/>
  <c r="R832" i="8"/>
  <c r="R833" i="8"/>
  <c r="R834" i="8"/>
  <c r="R835" i="8"/>
  <c r="R836" i="8"/>
  <c r="R837" i="8"/>
  <c r="R838" i="8"/>
  <c r="R839" i="8"/>
  <c r="R840" i="8"/>
  <c r="R841" i="8"/>
  <c r="R842" i="8"/>
  <c r="R843" i="8"/>
  <c r="R844" i="8"/>
  <c r="R845" i="8"/>
  <c r="R846" i="8"/>
  <c r="R847" i="8"/>
  <c r="R848" i="8"/>
  <c r="R849" i="8"/>
  <c r="R850" i="8"/>
  <c r="R851" i="8"/>
  <c r="R852" i="8"/>
  <c r="R853" i="8"/>
  <c r="R854" i="8"/>
  <c r="R855" i="8"/>
  <c r="R856" i="8"/>
  <c r="R857" i="8"/>
  <c r="R858" i="8"/>
  <c r="R859" i="8"/>
  <c r="R860" i="8"/>
  <c r="R861" i="8"/>
  <c r="R862" i="8"/>
  <c r="R863" i="8"/>
  <c r="R864" i="8"/>
  <c r="R865" i="8"/>
  <c r="R866" i="8"/>
  <c r="R867" i="8"/>
  <c r="R868" i="8"/>
  <c r="R869" i="8"/>
  <c r="R870" i="8"/>
  <c r="R871" i="8"/>
  <c r="R872" i="8"/>
  <c r="R873" i="8"/>
  <c r="R874" i="8"/>
  <c r="R875" i="8"/>
  <c r="R876" i="8"/>
  <c r="R877" i="8"/>
  <c r="R878" i="8"/>
  <c r="R879" i="8"/>
  <c r="R880" i="8"/>
  <c r="R881" i="8"/>
  <c r="R882" i="8"/>
  <c r="R883" i="8"/>
  <c r="R884" i="8"/>
  <c r="R885" i="8"/>
  <c r="R886" i="8"/>
  <c r="R887" i="8"/>
  <c r="R888" i="8"/>
  <c r="R889" i="8"/>
  <c r="R890" i="8"/>
  <c r="R891" i="8"/>
  <c r="R892" i="8"/>
  <c r="R893" i="8"/>
  <c r="R894" i="8"/>
  <c r="R895" i="8"/>
  <c r="R896" i="8"/>
  <c r="R897" i="8"/>
  <c r="R898" i="8"/>
  <c r="R899" i="8"/>
  <c r="R900" i="8"/>
  <c r="R901" i="8"/>
  <c r="R902" i="8"/>
  <c r="R903" i="8"/>
  <c r="R904" i="8"/>
  <c r="R905" i="8"/>
  <c r="R906" i="8"/>
  <c r="R907" i="8"/>
  <c r="R908" i="8"/>
  <c r="R909" i="8"/>
  <c r="R910" i="8"/>
  <c r="R911" i="8"/>
  <c r="R912" i="8"/>
  <c r="R913" i="8"/>
  <c r="R914" i="8"/>
  <c r="R915" i="8"/>
  <c r="R916" i="8"/>
  <c r="R917" i="8"/>
  <c r="R918" i="8"/>
  <c r="R919" i="8"/>
  <c r="R920" i="8"/>
  <c r="R921" i="8"/>
  <c r="R922" i="8"/>
  <c r="R923" i="8"/>
  <c r="R924" i="8"/>
  <c r="R925" i="8"/>
  <c r="R926" i="8"/>
  <c r="R927" i="8"/>
  <c r="R928" i="8"/>
  <c r="R929" i="8"/>
  <c r="R930" i="8"/>
  <c r="R931" i="8"/>
  <c r="R932" i="8"/>
  <c r="R933" i="8"/>
  <c r="R934" i="8"/>
  <c r="R935" i="8"/>
  <c r="R936" i="8"/>
  <c r="R937" i="8"/>
  <c r="R938" i="8"/>
  <c r="R939" i="8"/>
  <c r="R940" i="8"/>
  <c r="R941" i="8"/>
  <c r="R942" i="8"/>
  <c r="R943" i="8"/>
  <c r="R944" i="8"/>
  <c r="R945" i="8"/>
  <c r="R946" i="8"/>
  <c r="R947" i="8"/>
  <c r="R948" i="8"/>
  <c r="R949" i="8"/>
  <c r="R950" i="8"/>
  <c r="R951" i="8"/>
  <c r="R952" i="8"/>
  <c r="R953" i="8"/>
  <c r="R954" i="8"/>
  <c r="R955" i="8"/>
  <c r="R956" i="8"/>
  <c r="R957" i="8"/>
  <c r="R958" i="8"/>
  <c r="R959" i="8"/>
  <c r="R960" i="8"/>
  <c r="R961" i="8"/>
  <c r="R962" i="8"/>
  <c r="R963" i="8"/>
  <c r="R964" i="8"/>
  <c r="R965" i="8"/>
  <c r="R966" i="8"/>
  <c r="R967" i="8"/>
  <c r="R968" i="8"/>
  <c r="R969" i="8"/>
  <c r="R970" i="8"/>
  <c r="R971" i="8"/>
  <c r="R972" i="8"/>
  <c r="R973" i="8"/>
  <c r="R974" i="8"/>
  <c r="R975" i="8"/>
  <c r="R976" i="8"/>
  <c r="R977" i="8"/>
  <c r="R978" i="8"/>
  <c r="R979" i="8"/>
  <c r="R980" i="8"/>
  <c r="R981" i="8"/>
  <c r="R982" i="8"/>
  <c r="R983" i="8"/>
  <c r="R984" i="8"/>
  <c r="R985" i="8"/>
  <c r="R986" i="8"/>
  <c r="R987" i="8"/>
  <c r="R988" i="8"/>
  <c r="R989" i="8"/>
  <c r="R990" i="8"/>
  <c r="R991" i="8"/>
  <c r="R992" i="8"/>
  <c r="S992" i="8" s="1"/>
  <c r="R993" i="8"/>
  <c r="R994" i="8"/>
  <c r="R995" i="8"/>
  <c r="R996" i="8"/>
  <c r="R997" i="8"/>
  <c r="R998" i="8"/>
  <c r="R999" i="8"/>
  <c r="R1000" i="8"/>
  <c r="R1001" i="8"/>
  <c r="R1002" i="8"/>
  <c r="R1003" i="8"/>
  <c r="R1004" i="8"/>
  <c r="R1005" i="8"/>
  <c r="R1006" i="8"/>
  <c r="R1007" i="8"/>
  <c r="R1008" i="8"/>
  <c r="R1009" i="8"/>
  <c r="R1010" i="8"/>
  <c r="R1011" i="8"/>
  <c r="R1012" i="8"/>
  <c r="R1013" i="8"/>
  <c r="R1014" i="8"/>
  <c r="R1015" i="8"/>
  <c r="R1016" i="8"/>
  <c r="R1017" i="8"/>
  <c r="R1018" i="8"/>
  <c r="R1019" i="8"/>
  <c r="R1020" i="8"/>
  <c r="R1021" i="8"/>
  <c r="R1022" i="8"/>
  <c r="R1023" i="8"/>
  <c r="R1024" i="8"/>
  <c r="S1024" i="8" s="1"/>
  <c r="R1025" i="8"/>
  <c r="R1026" i="8"/>
  <c r="R1027" i="8"/>
  <c r="R1028" i="8"/>
  <c r="R1029" i="8"/>
  <c r="R1030" i="8"/>
  <c r="R1031" i="8"/>
  <c r="R1032" i="8"/>
  <c r="S1032" i="8" s="1"/>
  <c r="R1033" i="8"/>
  <c r="R1034" i="8"/>
  <c r="R1035" i="8"/>
  <c r="R1036" i="8"/>
  <c r="R1037" i="8"/>
  <c r="R1038" i="8"/>
  <c r="R1039" i="8"/>
  <c r="R1040" i="8"/>
  <c r="S1040" i="8" s="1"/>
  <c r="R1041" i="8"/>
  <c r="R1042" i="8"/>
  <c r="R1043" i="8"/>
  <c r="R1044" i="8"/>
  <c r="R1045" i="8"/>
  <c r="R1046" i="8"/>
  <c r="R1047" i="8"/>
  <c r="R1048" i="8"/>
  <c r="S1048" i="8" s="1"/>
  <c r="R1049" i="8"/>
  <c r="R1050" i="8"/>
  <c r="R1051" i="8"/>
  <c r="R1052" i="8"/>
  <c r="R1053" i="8"/>
  <c r="R1054" i="8"/>
  <c r="R1055" i="8"/>
  <c r="R1056" i="8"/>
  <c r="S1056" i="8" s="1"/>
  <c r="R1057" i="8"/>
  <c r="R1058" i="8"/>
  <c r="R1059" i="8"/>
  <c r="R1060" i="8"/>
  <c r="R1061" i="8"/>
  <c r="R1062" i="8"/>
  <c r="R1063" i="8"/>
  <c r="R1064" i="8"/>
  <c r="S1064" i="8" s="1"/>
  <c r="R1065" i="8"/>
  <c r="R1066" i="8"/>
  <c r="R1067" i="8"/>
  <c r="R1068" i="8"/>
  <c r="R1069" i="8"/>
  <c r="R1070" i="8"/>
  <c r="R1071" i="8"/>
  <c r="R1072" i="8"/>
  <c r="S1072" i="8" s="1"/>
  <c r="R1073" i="8"/>
  <c r="R1074" i="8"/>
  <c r="R1075" i="8"/>
  <c r="R1076" i="8"/>
  <c r="R1077" i="8"/>
  <c r="R1078" i="8"/>
  <c r="R1079" i="8"/>
  <c r="R1080" i="8"/>
  <c r="S1080" i="8" s="1"/>
  <c r="R1081" i="8"/>
  <c r="R1082" i="8"/>
  <c r="R1083" i="8"/>
  <c r="R1084" i="8"/>
  <c r="R1085" i="8"/>
  <c r="R1086" i="8"/>
  <c r="R1087" i="8"/>
  <c r="R1088" i="8"/>
  <c r="S1088" i="8" s="1"/>
  <c r="R1089" i="8"/>
  <c r="R1090" i="8"/>
  <c r="R1091" i="8"/>
  <c r="R1092" i="8"/>
  <c r="R1093" i="8"/>
  <c r="R1094" i="8"/>
  <c r="R1095" i="8"/>
  <c r="R1096" i="8"/>
  <c r="S1096" i="8" s="1"/>
  <c r="R1097" i="8"/>
  <c r="R1098" i="8"/>
  <c r="R1099" i="8"/>
  <c r="R1100" i="8"/>
  <c r="R1101" i="8"/>
  <c r="R1102" i="8"/>
  <c r="R1103" i="8"/>
  <c r="R1104" i="8"/>
  <c r="S1104" i="8" s="1"/>
  <c r="R1105" i="8"/>
  <c r="R1106" i="8"/>
  <c r="R1107" i="8"/>
  <c r="R1108" i="8"/>
  <c r="R1109" i="8"/>
  <c r="R1110" i="8"/>
  <c r="R1111" i="8"/>
  <c r="R1112" i="8"/>
  <c r="S1112" i="8" s="1"/>
  <c r="R1113" i="8"/>
  <c r="R1114" i="8"/>
  <c r="R1115" i="8"/>
  <c r="R1116" i="8"/>
  <c r="R1117" i="8"/>
  <c r="R1118" i="8"/>
  <c r="R1119" i="8"/>
  <c r="R1120" i="8"/>
  <c r="S1120" i="8" s="1"/>
  <c r="R1121" i="8"/>
  <c r="R1122" i="8"/>
  <c r="R1123" i="8"/>
  <c r="R1124" i="8"/>
  <c r="R1125" i="8"/>
  <c r="R1126" i="8"/>
  <c r="R1127" i="8"/>
  <c r="R1128" i="8"/>
  <c r="S1128" i="8" s="1"/>
  <c r="R1129" i="8"/>
  <c r="R1130" i="8"/>
  <c r="R1131" i="8"/>
  <c r="R1132" i="8"/>
  <c r="R1133" i="8"/>
  <c r="R1134" i="8"/>
  <c r="R1135" i="8"/>
  <c r="R1136" i="8"/>
  <c r="S1136" i="8" s="1"/>
  <c r="R1137" i="8"/>
  <c r="R1138" i="8"/>
  <c r="R1139" i="8"/>
  <c r="R1140" i="8"/>
  <c r="R1141" i="8"/>
  <c r="R1142" i="8"/>
  <c r="R1143" i="8"/>
  <c r="R1144" i="8"/>
  <c r="S1144" i="8" s="1"/>
  <c r="R1145" i="8"/>
  <c r="R1146" i="8"/>
  <c r="R1147" i="8"/>
  <c r="R1148" i="8"/>
  <c r="R1149" i="8"/>
  <c r="R1150" i="8"/>
  <c r="R1151" i="8"/>
  <c r="R1152" i="8"/>
  <c r="S1152" i="8" s="1"/>
  <c r="R1153" i="8"/>
  <c r="R1154" i="8"/>
  <c r="R1155" i="8"/>
  <c r="R1156" i="8"/>
  <c r="R1157" i="8"/>
  <c r="R1158" i="8"/>
  <c r="R1159" i="8"/>
  <c r="R1160" i="8"/>
  <c r="S1160" i="8" s="1"/>
  <c r="R1161" i="8"/>
  <c r="R1162" i="8"/>
  <c r="R1163" i="8"/>
  <c r="R1164" i="8"/>
  <c r="R1165" i="8"/>
  <c r="R1166" i="8"/>
  <c r="R1167" i="8"/>
  <c r="R1168" i="8"/>
  <c r="S1168" i="8" s="1"/>
  <c r="R1169" i="8"/>
  <c r="R1170" i="8"/>
  <c r="R1171" i="8"/>
  <c r="R1172" i="8"/>
  <c r="R1173" i="8"/>
  <c r="R1174" i="8"/>
  <c r="R1175" i="8"/>
  <c r="R1176" i="8"/>
  <c r="R1177" i="8"/>
  <c r="R1178" i="8"/>
  <c r="R1179" i="8"/>
  <c r="R1180" i="8"/>
  <c r="R1181" i="8"/>
  <c r="R1182" i="8"/>
  <c r="R1183" i="8"/>
  <c r="R1184" i="8"/>
  <c r="R1185" i="8"/>
  <c r="R1186" i="8"/>
  <c r="R1187" i="8"/>
  <c r="R1188" i="8"/>
  <c r="R1189" i="8"/>
  <c r="R1190" i="8"/>
  <c r="R1191" i="8"/>
  <c r="R1192" i="8"/>
  <c r="S1192" i="8" s="1"/>
  <c r="R1193" i="8"/>
  <c r="R1194" i="8"/>
  <c r="R1195" i="8"/>
  <c r="R1196" i="8"/>
  <c r="R1197" i="8"/>
  <c r="R1198" i="8"/>
  <c r="R1199" i="8"/>
  <c r="R1200" i="8"/>
  <c r="S1200" i="8" s="1"/>
  <c r="R1201" i="8"/>
  <c r="R1202" i="8"/>
  <c r="R1203" i="8"/>
  <c r="R1204" i="8"/>
  <c r="R1205" i="8"/>
  <c r="R1206" i="8"/>
  <c r="R1207" i="8"/>
  <c r="R1208" i="8"/>
  <c r="S1208" i="8" s="1"/>
  <c r="R1209" i="8"/>
  <c r="R1210" i="8"/>
  <c r="R1211" i="8"/>
  <c r="R1212" i="8"/>
  <c r="R1213" i="8"/>
  <c r="R1214" i="8"/>
  <c r="R1215" i="8"/>
  <c r="R1216" i="8"/>
  <c r="S1216" i="8" s="1"/>
  <c r="R1217" i="8"/>
  <c r="R1218" i="8"/>
  <c r="R1219" i="8"/>
  <c r="R1220" i="8"/>
  <c r="R1221" i="8"/>
  <c r="R1222" i="8"/>
  <c r="R1223" i="8"/>
  <c r="R1224" i="8"/>
  <c r="S1224" i="8" s="1"/>
  <c r="R1225" i="8"/>
  <c r="R1226" i="8"/>
  <c r="R1227" i="8"/>
  <c r="R1228" i="8"/>
  <c r="R1229" i="8"/>
  <c r="R1230" i="8"/>
  <c r="R1231" i="8"/>
  <c r="R1232" i="8"/>
  <c r="R1233" i="8"/>
  <c r="R1234" i="8"/>
  <c r="R1235" i="8"/>
  <c r="R1236" i="8"/>
  <c r="R1237" i="8"/>
  <c r="R1238" i="8"/>
  <c r="R1239" i="8"/>
  <c r="R1240" i="8"/>
  <c r="S1240" i="8" s="1"/>
  <c r="R1241" i="8"/>
  <c r="R1242" i="8"/>
  <c r="R1243" i="8"/>
  <c r="R1244" i="8"/>
  <c r="R1245" i="8"/>
  <c r="R1246" i="8"/>
  <c r="R1247" i="8"/>
  <c r="R1248" i="8"/>
  <c r="S1248" i="8" s="1"/>
  <c r="R1249" i="8"/>
  <c r="R1250" i="8"/>
  <c r="R1251" i="8"/>
  <c r="R1252" i="8"/>
  <c r="R1253" i="8"/>
  <c r="R1254" i="8"/>
  <c r="R1255" i="8"/>
  <c r="R1256" i="8"/>
  <c r="S1256" i="8" s="1"/>
  <c r="R1257" i="8"/>
  <c r="R1258" i="8"/>
  <c r="R1259" i="8"/>
  <c r="R1260" i="8"/>
  <c r="R1261" i="8"/>
  <c r="R1262" i="8"/>
  <c r="R1263" i="8"/>
  <c r="R1264" i="8"/>
  <c r="S1264" i="8" s="1"/>
  <c r="R1265" i="8"/>
  <c r="R1266" i="8"/>
  <c r="R1267" i="8"/>
  <c r="R1268" i="8"/>
  <c r="R1269" i="8"/>
  <c r="R1270" i="8"/>
  <c r="R1271" i="8"/>
  <c r="R1272" i="8"/>
  <c r="S1272" i="8" s="1"/>
  <c r="R1273" i="8"/>
  <c r="R1274" i="8"/>
  <c r="R1275" i="8"/>
  <c r="R1276" i="8"/>
  <c r="R1277" i="8"/>
  <c r="R1278" i="8"/>
  <c r="R1279" i="8"/>
  <c r="R1280" i="8"/>
  <c r="S1280" i="8" s="1"/>
  <c r="R1281" i="8"/>
  <c r="R1282" i="8"/>
  <c r="R1283" i="8"/>
  <c r="R1284" i="8"/>
  <c r="R1285" i="8"/>
  <c r="R1286" i="8"/>
  <c r="R1287" i="8"/>
  <c r="R1288" i="8"/>
  <c r="S1288" i="8" s="1"/>
  <c r="R1289" i="8"/>
  <c r="R1290" i="8"/>
  <c r="R1291" i="8"/>
  <c r="R1292" i="8"/>
  <c r="R1293" i="8"/>
  <c r="R1294" i="8"/>
  <c r="R1295" i="8"/>
  <c r="R1296" i="8"/>
  <c r="S1296" i="8" s="1"/>
  <c r="R1297" i="8"/>
  <c r="R1298" i="8"/>
  <c r="R1299" i="8"/>
  <c r="R1300" i="8"/>
  <c r="R1301" i="8"/>
  <c r="R1302" i="8"/>
  <c r="R1303" i="8"/>
  <c r="R1304" i="8"/>
  <c r="S1304" i="8" s="1"/>
  <c r="R1305" i="8"/>
  <c r="R1306" i="8"/>
  <c r="R1307" i="8"/>
  <c r="R1308" i="8"/>
  <c r="R1309" i="8"/>
  <c r="R1310" i="8"/>
  <c r="R1311" i="8"/>
  <c r="R1312" i="8"/>
  <c r="S1312" i="8" s="1"/>
  <c r="R1313" i="8"/>
  <c r="R1314" i="8"/>
  <c r="R1315" i="8"/>
  <c r="R1316" i="8"/>
  <c r="R1317" i="8"/>
  <c r="R1318" i="8"/>
  <c r="R1319" i="8"/>
  <c r="R1320" i="8"/>
  <c r="S1320" i="8" s="1"/>
  <c r="R1321" i="8"/>
  <c r="R1322" i="8"/>
  <c r="R1323" i="8"/>
  <c r="R1324" i="8"/>
  <c r="R1325" i="8"/>
  <c r="R1326" i="8"/>
  <c r="R1327" i="8"/>
  <c r="R1328" i="8"/>
  <c r="S1328" i="8" s="1"/>
  <c r="R1329" i="8"/>
  <c r="R1330" i="8"/>
  <c r="R1331" i="8"/>
  <c r="R1332" i="8"/>
  <c r="R1333" i="8"/>
  <c r="R1334" i="8"/>
  <c r="R1335" i="8"/>
  <c r="R1336" i="8"/>
  <c r="S1336" i="8" s="1"/>
  <c r="R1337" i="8"/>
  <c r="R1338" i="8"/>
  <c r="R1339" i="8"/>
  <c r="R1340" i="8"/>
  <c r="R1341" i="8"/>
  <c r="R1342" i="8"/>
  <c r="R1343" i="8"/>
  <c r="R1344" i="8"/>
  <c r="S1344" i="8" s="1"/>
  <c r="R1345" i="8"/>
  <c r="R1346" i="8"/>
  <c r="R1347" i="8"/>
  <c r="R1348" i="8"/>
  <c r="R1349" i="8"/>
  <c r="R1350" i="8"/>
  <c r="R1351" i="8"/>
  <c r="R1352" i="8"/>
  <c r="S1352" i="8" s="1"/>
  <c r="R1353" i="8"/>
  <c r="R1354" i="8"/>
  <c r="R1355" i="8"/>
  <c r="R1356" i="8"/>
  <c r="R1357" i="8"/>
  <c r="R1358" i="8"/>
  <c r="R1359" i="8"/>
  <c r="R1360" i="8"/>
  <c r="S1360" i="8" s="1"/>
  <c r="R1361" i="8"/>
  <c r="R1362" i="8"/>
  <c r="R1363" i="8"/>
  <c r="R1364" i="8"/>
  <c r="R1365" i="8"/>
  <c r="R1366" i="8"/>
  <c r="R1367" i="8"/>
  <c r="R1368" i="8"/>
  <c r="S1368" i="8" s="1"/>
  <c r="R1369" i="8"/>
  <c r="R1370" i="8"/>
  <c r="R1371" i="8"/>
  <c r="R1372" i="8"/>
  <c r="R1373" i="8"/>
  <c r="R1374" i="8"/>
  <c r="R1375" i="8"/>
  <c r="R1376" i="8"/>
  <c r="S1376" i="8" s="1"/>
  <c r="R1377" i="8"/>
  <c r="R1378" i="8"/>
  <c r="R1379" i="8"/>
  <c r="R1380" i="8"/>
  <c r="R1381" i="8"/>
  <c r="R1382" i="8"/>
  <c r="R1383" i="8"/>
  <c r="R1384" i="8"/>
  <c r="S1384" i="8" s="1"/>
  <c r="R1385" i="8"/>
  <c r="R1386" i="8"/>
  <c r="R1387" i="8"/>
  <c r="R1388" i="8"/>
  <c r="R1389" i="8"/>
  <c r="R1390" i="8"/>
  <c r="R1391" i="8"/>
  <c r="R1392" i="8"/>
  <c r="S1392" i="8" s="1"/>
  <c r="R1393" i="8"/>
  <c r="R1394" i="8"/>
  <c r="R1395" i="8"/>
  <c r="R1396" i="8"/>
  <c r="R1397" i="8"/>
  <c r="R1398" i="8"/>
  <c r="R1399" i="8"/>
  <c r="R1400" i="8"/>
  <c r="S1400" i="8" s="1"/>
  <c r="R1401" i="8"/>
  <c r="R1402" i="8"/>
  <c r="R1403" i="8"/>
  <c r="R1404" i="8"/>
  <c r="R1405" i="8"/>
  <c r="R1406" i="8"/>
  <c r="R1407" i="8"/>
  <c r="R1408" i="8"/>
  <c r="S1408" i="8" s="1"/>
  <c r="R1409" i="8"/>
  <c r="R1410" i="8"/>
  <c r="R1411" i="8"/>
  <c r="R1412" i="8"/>
  <c r="R1413" i="8"/>
  <c r="R1414" i="8"/>
  <c r="R1415" i="8"/>
  <c r="R1416" i="8"/>
  <c r="S1416" i="8" s="1"/>
  <c r="R1417" i="8"/>
  <c r="R1418" i="8"/>
  <c r="R1419" i="8"/>
  <c r="R1420" i="8"/>
  <c r="R1421" i="8"/>
  <c r="R1422" i="8"/>
  <c r="R1423" i="8"/>
  <c r="R1424" i="8"/>
  <c r="R1425" i="8"/>
  <c r="R1426" i="8"/>
  <c r="R1427" i="8"/>
  <c r="R1428" i="8"/>
  <c r="R1429" i="8"/>
  <c r="R1430" i="8"/>
  <c r="R1431" i="8"/>
  <c r="R1432" i="8"/>
  <c r="S1432" i="8" s="1"/>
  <c r="R1433" i="8"/>
  <c r="R1434" i="8"/>
  <c r="R1435" i="8"/>
  <c r="R1436" i="8"/>
  <c r="R1437" i="8"/>
  <c r="R1438" i="8"/>
  <c r="R1439" i="8"/>
  <c r="R1440" i="8"/>
  <c r="S1440" i="8" s="1"/>
  <c r="R1441" i="8"/>
  <c r="R1442" i="8"/>
  <c r="R1443" i="8"/>
  <c r="R1444" i="8"/>
  <c r="R1445" i="8"/>
  <c r="R1446" i="8"/>
  <c r="R1447" i="8"/>
  <c r="R1448" i="8"/>
  <c r="R1449" i="8"/>
  <c r="R1450" i="8"/>
  <c r="R1451" i="8"/>
  <c r="R1452" i="8"/>
  <c r="R1453" i="8"/>
  <c r="R1454" i="8"/>
  <c r="R1455" i="8"/>
  <c r="R1456" i="8"/>
  <c r="S1456" i="8" s="1"/>
  <c r="R1457" i="8"/>
  <c r="R1458" i="8"/>
  <c r="R1459" i="8"/>
  <c r="R1460" i="8"/>
  <c r="R1461" i="8"/>
  <c r="R1462" i="8"/>
  <c r="R1463" i="8"/>
  <c r="R1464" i="8"/>
  <c r="S1464" i="8" s="1"/>
  <c r="R1465" i="8"/>
  <c r="R1466" i="8"/>
  <c r="R1467" i="8"/>
  <c r="R1468" i="8"/>
  <c r="R1469" i="8"/>
  <c r="R1470" i="8"/>
  <c r="R1471" i="8"/>
  <c r="R1472" i="8"/>
  <c r="S1472" i="8" s="1"/>
  <c r="R1473" i="8"/>
  <c r="R1474" i="8"/>
  <c r="R1475" i="8"/>
  <c r="R1476" i="8"/>
  <c r="R1477" i="8"/>
  <c r="R1478" i="8"/>
  <c r="R1479" i="8"/>
  <c r="R1480" i="8"/>
  <c r="S1480" i="8" s="1"/>
  <c r="R1481" i="8"/>
  <c r="R1482" i="8"/>
  <c r="R1483" i="8"/>
  <c r="R1484" i="8"/>
  <c r="R1485" i="8"/>
  <c r="R1486" i="8"/>
  <c r="R1487" i="8"/>
  <c r="R1488" i="8"/>
  <c r="S1488" i="8" s="1"/>
  <c r="R1489" i="8"/>
  <c r="R1490" i="8"/>
  <c r="R1491" i="8"/>
  <c r="R1492" i="8"/>
  <c r="R1493" i="8"/>
  <c r="R1494" i="8"/>
  <c r="R1495" i="8"/>
  <c r="R1496" i="8"/>
  <c r="R1497" i="8"/>
  <c r="R1498" i="8"/>
  <c r="R1499" i="8"/>
  <c r="R1500" i="8"/>
  <c r="R1501" i="8"/>
  <c r="R1502" i="8"/>
  <c r="R1503" i="8"/>
  <c r="R1504" i="8"/>
  <c r="R1505" i="8"/>
  <c r="R1506" i="8"/>
  <c r="R1507" i="8"/>
  <c r="R1508" i="8"/>
  <c r="R1509" i="8"/>
  <c r="R1510" i="8"/>
  <c r="R1511" i="8"/>
  <c r="R1512" i="8"/>
  <c r="R1513" i="8"/>
  <c r="R1514" i="8"/>
  <c r="R1515" i="8"/>
  <c r="R1516" i="8"/>
  <c r="R1517" i="8"/>
  <c r="R1518" i="8"/>
  <c r="R1519" i="8"/>
  <c r="R1520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Q994" i="8" s="1"/>
  <c r="P995" i="8"/>
  <c r="P996" i="8"/>
  <c r="P997" i="8"/>
  <c r="P998" i="8"/>
  <c r="P999" i="8"/>
  <c r="P1000" i="8"/>
  <c r="P1001" i="8"/>
  <c r="P1002" i="8"/>
  <c r="Q1002" i="8" s="1"/>
  <c r="P1003" i="8"/>
  <c r="P1004" i="8"/>
  <c r="P1005" i="8"/>
  <c r="P1006" i="8"/>
  <c r="P1007" i="8"/>
  <c r="P1008" i="8"/>
  <c r="P1009" i="8"/>
  <c r="P1010" i="8"/>
  <c r="Q1010" i="8" s="1"/>
  <c r="P1011" i="8"/>
  <c r="P1012" i="8"/>
  <c r="P1013" i="8"/>
  <c r="P1014" i="8"/>
  <c r="P1015" i="8"/>
  <c r="P1016" i="8"/>
  <c r="P1017" i="8"/>
  <c r="P1018" i="8"/>
  <c r="Q1018" i="8" s="1"/>
  <c r="P1019" i="8"/>
  <c r="P1020" i="8"/>
  <c r="P1021" i="8"/>
  <c r="P1022" i="8"/>
  <c r="P1023" i="8"/>
  <c r="P1024" i="8"/>
  <c r="P1025" i="8"/>
  <c r="P1026" i="8"/>
  <c r="Q1026" i="8" s="1"/>
  <c r="P1027" i="8"/>
  <c r="P1028" i="8"/>
  <c r="P1029" i="8"/>
  <c r="P1030" i="8"/>
  <c r="P1031" i="8"/>
  <c r="P1032" i="8"/>
  <c r="P1033" i="8"/>
  <c r="P1034" i="8"/>
  <c r="Q1034" i="8" s="1"/>
  <c r="P1035" i="8"/>
  <c r="P1036" i="8"/>
  <c r="P1037" i="8"/>
  <c r="P1038" i="8"/>
  <c r="P1039" i="8"/>
  <c r="P1040" i="8"/>
  <c r="P1041" i="8"/>
  <c r="P1042" i="8"/>
  <c r="Q1042" i="8" s="1"/>
  <c r="P1043" i="8"/>
  <c r="P1044" i="8"/>
  <c r="P1045" i="8"/>
  <c r="P1046" i="8"/>
  <c r="P1047" i="8"/>
  <c r="P1048" i="8"/>
  <c r="P1049" i="8"/>
  <c r="P1050" i="8"/>
  <c r="Q1050" i="8" s="1"/>
  <c r="P1051" i="8"/>
  <c r="P1052" i="8"/>
  <c r="P1053" i="8"/>
  <c r="P1054" i="8"/>
  <c r="P1055" i="8"/>
  <c r="P1056" i="8"/>
  <c r="P1057" i="8"/>
  <c r="P1058" i="8"/>
  <c r="Q1058" i="8" s="1"/>
  <c r="P1059" i="8"/>
  <c r="P1060" i="8"/>
  <c r="P1061" i="8"/>
  <c r="P1062" i="8"/>
  <c r="P1063" i="8"/>
  <c r="P1064" i="8"/>
  <c r="P1065" i="8"/>
  <c r="P1066" i="8"/>
  <c r="Q1066" i="8" s="1"/>
  <c r="P1067" i="8"/>
  <c r="P1068" i="8"/>
  <c r="P1069" i="8"/>
  <c r="P1070" i="8"/>
  <c r="P1071" i="8"/>
  <c r="P1072" i="8"/>
  <c r="P1073" i="8"/>
  <c r="P1074" i="8"/>
  <c r="Q1074" i="8" s="1"/>
  <c r="P1075" i="8"/>
  <c r="P1076" i="8"/>
  <c r="P1077" i="8"/>
  <c r="P1078" i="8"/>
  <c r="P1079" i="8"/>
  <c r="P1080" i="8"/>
  <c r="P1081" i="8"/>
  <c r="P1082" i="8"/>
  <c r="Q1082" i="8" s="1"/>
  <c r="P1083" i="8"/>
  <c r="P1084" i="8"/>
  <c r="P1085" i="8"/>
  <c r="P1086" i="8"/>
  <c r="P1087" i="8"/>
  <c r="P1088" i="8"/>
  <c r="P1089" i="8"/>
  <c r="P1090" i="8"/>
  <c r="Q1090" i="8" s="1"/>
  <c r="P1091" i="8"/>
  <c r="P1092" i="8"/>
  <c r="P1093" i="8"/>
  <c r="P1094" i="8"/>
  <c r="P1095" i="8"/>
  <c r="P1096" i="8"/>
  <c r="P1097" i="8"/>
  <c r="P1098" i="8"/>
  <c r="Q1098" i="8" s="1"/>
  <c r="P1099" i="8"/>
  <c r="P1100" i="8"/>
  <c r="P1101" i="8"/>
  <c r="P1102" i="8"/>
  <c r="P1103" i="8"/>
  <c r="P1104" i="8"/>
  <c r="P1105" i="8"/>
  <c r="P1106" i="8"/>
  <c r="Q1106" i="8" s="1"/>
  <c r="P1107" i="8"/>
  <c r="P1108" i="8"/>
  <c r="P1109" i="8"/>
  <c r="P1110" i="8"/>
  <c r="P1111" i="8"/>
  <c r="P1112" i="8"/>
  <c r="P1113" i="8"/>
  <c r="P1114" i="8"/>
  <c r="Q1114" i="8" s="1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Q1130" i="8" s="1"/>
  <c r="P1131" i="8"/>
  <c r="P1132" i="8"/>
  <c r="P1133" i="8"/>
  <c r="P1134" i="8"/>
  <c r="P1135" i="8"/>
  <c r="P1136" i="8"/>
  <c r="P1137" i="8"/>
  <c r="P1138" i="8"/>
  <c r="Q1138" i="8" s="1"/>
  <c r="P1139" i="8"/>
  <c r="P1140" i="8"/>
  <c r="P1141" i="8"/>
  <c r="P1142" i="8"/>
  <c r="P1143" i="8"/>
  <c r="P1144" i="8"/>
  <c r="P1145" i="8"/>
  <c r="P1146" i="8"/>
  <c r="Q1146" i="8" s="1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Q1162" i="8" s="1"/>
  <c r="P1163" i="8"/>
  <c r="P1164" i="8"/>
  <c r="P1165" i="8"/>
  <c r="P1166" i="8"/>
  <c r="P1167" i="8"/>
  <c r="P1168" i="8"/>
  <c r="P1169" i="8"/>
  <c r="P1170" i="8"/>
  <c r="Q1170" i="8" s="1"/>
  <c r="P1171" i="8"/>
  <c r="P1172" i="8"/>
  <c r="P1173" i="8"/>
  <c r="P1174" i="8"/>
  <c r="P1175" i="8"/>
  <c r="P1176" i="8"/>
  <c r="P1177" i="8"/>
  <c r="P1178" i="8"/>
  <c r="Q1178" i="8" s="1"/>
  <c r="P1179" i="8"/>
  <c r="P1180" i="8"/>
  <c r="P1181" i="8"/>
  <c r="P1182" i="8"/>
  <c r="P1183" i="8"/>
  <c r="P1184" i="8"/>
  <c r="P1185" i="8"/>
  <c r="P1186" i="8"/>
  <c r="Q1186" i="8" s="1"/>
  <c r="P1187" i="8"/>
  <c r="P1188" i="8"/>
  <c r="P1189" i="8"/>
  <c r="P1190" i="8"/>
  <c r="P1191" i="8"/>
  <c r="P1192" i="8"/>
  <c r="P1193" i="8"/>
  <c r="P1194" i="8"/>
  <c r="Q1194" i="8" s="1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Q1298" i="8" s="1"/>
  <c r="P1299" i="8"/>
  <c r="P1300" i="8"/>
  <c r="P1301" i="8"/>
  <c r="P1302" i="8"/>
  <c r="P1303" i="8"/>
  <c r="P1304" i="8"/>
  <c r="P1305" i="8"/>
  <c r="P1306" i="8"/>
  <c r="Q1306" i="8" s="1"/>
  <c r="P1307" i="8"/>
  <c r="P1308" i="8"/>
  <c r="P1309" i="8"/>
  <c r="P1310" i="8"/>
  <c r="P1311" i="8"/>
  <c r="P1312" i="8"/>
  <c r="P1313" i="8"/>
  <c r="P1314" i="8"/>
  <c r="Q1314" i="8" s="1"/>
  <c r="P1315" i="8"/>
  <c r="P1316" i="8"/>
  <c r="P1317" i="8"/>
  <c r="P1318" i="8"/>
  <c r="P1319" i="8"/>
  <c r="P1320" i="8"/>
  <c r="P1321" i="8"/>
  <c r="P1322" i="8"/>
  <c r="Q1322" i="8" s="1"/>
  <c r="P1323" i="8"/>
  <c r="P1324" i="8"/>
  <c r="P1325" i="8"/>
  <c r="P1326" i="8"/>
  <c r="P1327" i="8"/>
  <c r="P1328" i="8"/>
  <c r="P1329" i="8"/>
  <c r="P1330" i="8"/>
  <c r="Q1330" i="8" s="1"/>
  <c r="P1331" i="8"/>
  <c r="P1332" i="8"/>
  <c r="P1333" i="8"/>
  <c r="P1334" i="8"/>
  <c r="P1335" i="8"/>
  <c r="P1336" i="8"/>
  <c r="P1337" i="8"/>
  <c r="P1338" i="8"/>
  <c r="Q1338" i="8" s="1"/>
  <c r="P1339" i="8"/>
  <c r="P1340" i="8"/>
  <c r="P1341" i="8"/>
  <c r="P1342" i="8"/>
  <c r="P1343" i="8"/>
  <c r="P1344" i="8"/>
  <c r="P1345" i="8"/>
  <c r="P1346" i="8"/>
  <c r="Q1346" i="8" s="1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Q1362" i="8" s="1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Q1378" i="8" s="1"/>
  <c r="P1379" i="8"/>
  <c r="P1380" i="8"/>
  <c r="P1381" i="8"/>
  <c r="P1382" i="8"/>
  <c r="P1383" i="8"/>
  <c r="P1384" i="8"/>
  <c r="P1385" i="8"/>
  <c r="P1386" i="8"/>
  <c r="Q1386" i="8" s="1"/>
  <c r="P1387" i="8"/>
  <c r="P1388" i="8"/>
  <c r="P1389" i="8"/>
  <c r="P1390" i="8"/>
  <c r="P1391" i="8"/>
  <c r="P1392" i="8"/>
  <c r="P1393" i="8"/>
  <c r="P1394" i="8"/>
  <c r="Q1394" i="8" s="1"/>
  <c r="P1395" i="8"/>
  <c r="P1396" i="8"/>
  <c r="P1397" i="8"/>
  <c r="P1398" i="8"/>
  <c r="P1399" i="8"/>
  <c r="P1400" i="8"/>
  <c r="P1401" i="8"/>
  <c r="P1402" i="8"/>
  <c r="Q1402" i="8" s="1"/>
  <c r="P1403" i="8"/>
  <c r="P1404" i="8"/>
  <c r="P1405" i="8"/>
  <c r="P1406" i="8"/>
  <c r="P1407" i="8"/>
  <c r="P1408" i="8"/>
  <c r="P1409" i="8"/>
  <c r="P1410" i="8"/>
  <c r="Q1410" i="8" s="1"/>
  <c r="P1411" i="8"/>
  <c r="P1412" i="8"/>
  <c r="P1413" i="8"/>
  <c r="P1414" i="8"/>
  <c r="P1415" i="8"/>
  <c r="P1416" i="8"/>
  <c r="P1417" i="8"/>
  <c r="P1418" i="8"/>
  <c r="Q1418" i="8" s="1"/>
  <c r="P1419" i="8"/>
  <c r="P1420" i="8"/>
  <c r="P1421" i="8"/>
  <c r="P1422" i="8"/>
  <c r="P1423" i="8"/>
  <c r="P1424" i="8"/>
  <c r="P1425" i="8"/>
  <c r="P1426" i="8"/>
  <c r="Q1426" i="8" s="1"/>
  <c r="P1427" i="8"/>
  <c r="P1428" i="8"/>
  <c r="P1429" i="8"/>
  <c r="P1430" i="8"/>
  <c r="P1431" i="8"/>
  <c r="P1432" i="8"/>
  <c r="P1433" i="8"/>
  <c r="P1434" i="8"/>
  <c r="Q1434" i="8" s="1"/>
  <c r="P1435" i="8"/>
  <c r="P1436" i="8"/>
  <c r="P1437" i="8"/>
  <c r="P1438" i="8"/>
  <c r="P1439" i="8"/>
  <c r="P1440" i="8"/>
  <c r="P1441" i="8"/>
  <c r="P1442" i="8"/>
  <c r="Q1442" i="8" s="1"/>
  <c r="P1443" i="8"/>
  <c r="P1444" i="8"/>
  <c r="P1445" i="8"/>
  <c r="P1446" i="8"/>
  <c r="P1447" i="8"/>
  <c r="P1448" i="8"/>
  <c r="P1449" i="8"/>
  <c r="P1450" i="8"/>
  <c r="Q1450" i="8" s="1"/>
  <c r="P1451" i="8"/>
  <c r="P1452" i="8"/>
  <c r="P1453" i="8"/>
  <c r="P1454" i="8"/>
  <c r="P1455" i="8"/>
  <c r="P1456" i="8"/>
  <c r="P1457" i="8"/>
  <c r="P1458" i="8"/>
  <c r="Q1458" i="8" s="1"/>
  <c r="P1459" i="8"/>
  <c r="P1460" i="8"/>
  <c r="P1461" i="8"/>
  <c r="P1462" i="8"/>
  <c r="P1463" i="8"/>
  <c r="P1464" i="8"/>
  <c r="P1465" i="8"/>
  <c r="P1466" i="8"/>
  <c r="Q1466" i="8" s="1"/>
  <c r="P1467" i="8"/>
  <c r="P1468" i="8"/>
  <c r="P1469" i="8"/>
  <c r="P1470" i="8"/>
  <c r="P1471" i="8"/>
  <c r="P1472" i="8"/>
  <c r="P1473" i="8"/>
  <c r="P1474" i="8"/>
  <c r="Q1474" i="8" s="1"/>
  <c r="P1475" i="8"/>
  <c r="P1476" i="8"/>
  <c r="P1477" i="8"/>
  <c r="P1478" i="8"/>
  <c r="P1479" i="8"/>
  <c r="P1480" i="8"/>
  <c r="P1481" i="8"/>
  <c r="P1482" i="8"/>
  <c r="Q1482" i="8" s="1"/>
  <c r="P1483" i="8"/>
  <c r="P1484" i="8"/>
  <c r="P1485" i="8"/>
  <c r="P1486" i="8"/>
  <c r="P1487" i="8"/>
  <c r="P1488" i="8"/>
  <c r="P1489" i="8"/>
  <c r="P1490" i="8"/>
  <c r="Q1490" i="8" s="1"/>
  <c r="P1491" i="8"/>
  <c r="P1492" i="8"/>
  <c r="P1493" i="8"/>
  <c r="P1494" i="8"/>
  <c r="P1495" i="8"/>
  <c r="P1496" i="8"/>
  <c r="P1497" i="8"/>
  <c r="P1498" i="8"/>
  <c r="Q1498" i="8" s="1"/>
  <c r="P1499" i="8"/>
  <c r="P1500" i="8"/>
  <c r="P1501" i="8"/>
  <c r="P1502" i="8"/>
  <c r="P1503" i="8"/>
  <c r="P1504" i="8"/>
  <c r="P1505" i="8"/>
  <c r="P1506" i="8"/>
  <c r="Q1506" i="8" s="1"/>
  <c r="P1507" i="8"/>
  <c r="P1508" i="8"/>
  <c r="P1509" i="8"/>
  <c r="P1510" i="8"/>
  <c r="P1511" i="8"/>
  <c r="P1512" i="8"/>
  <c r="P1513" i="8"/>
  <c r="P1514" i="8"/>
  <c r="Q1514" i="8" s="1"/>
  <c r="P1515" i="8"/>
  <c r="P1516" i="8"/>
  <c r="P1517" i="8"/>
  <c r="P1518" i="8"/>
  <c r="P1519" i="8"/>
  <c r="P1520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M996" i="8" s="1"/>
  <c r="L997" i="8"/>
  <c r="L998" i="8"/>
  <c r="L999" i="8"/>
  <c r="L1000" i="8"/>
  <c r="L1001" i="8"/>
  <c r="L1002" i="8"/>
  <c r="L1003" i="8"/>
  <c r="L1004" i="8"/>
  <c r="M1004" i="8" s="1"/>
  <c r="L1005" i="8"/>
  <c r="L1006" i="8"/>
  <c r="L1007" i="8"/>
  <c r="L1008" i="8"/>
  <c r="L1009" i="8"/>
  <c r="L1010" i="8"/>
  <c r="L1011" i="8"/>
  <c r="L1012" i="8"/>
  <c r="M1012" i="8" s="1"/>
  <c r="L1013" i="8"/>
  <c r="L1014" i="8"/>
  <c r="L1015" i="8"/>
  <c r="L1016" i="8"/>
  <c r="L1017" i="8"/>
  <c r="L1018" i="8"/>
  <c r="L1019" i="8"/>
  <c r="L1020" i="8"/>
  <c r="M1020" i="8" s="1"/>
  <c r="L1021" i="8"/>
  <c r="L1022" i="8"/>
  <c r="L1023" i="8"/>
  <c r="L1024" i="8"/>
  <c r="L1025" i="8"/>
  <c r="L1026" i="8"/>
  <c r="L1027" i="8"/>
  <c r="L1028" i="8"/>
  <c r="M1028" i="8" s="1"/>
  <c r="L1029" i="8"/>
  <c r="L1030" i="8"/>
  <c r="L1031" i="8"/>
  <c r="L1032" i="8"/>
  <c r="L1033" i="8"/>
  <c r="L1034" i="8"/>
  <c r="L1035" i="8"/>
  <c r="L1036" i="8"/>
  <c r="M1036" i="8" s="1"/>
  <c r="L1037" i="8"/>
  <c r="L1038" i="8"/>
  <c r="L1039" i="8"/>
  <c r="L1040" i="8"/>
  <c r="L1041" i="8"/>
  <c r="L1042" i="8"/>
  <c r="L1043" i="8"/>
  <c r="L1044" i="8"/>
  <c r="M1044" i="8" s="1"/>
  <c r="L1045" i="8"/>
  <c r="L1046" i="8"/>
  <c r="L1047" i="8"/>
  <c r="L1048" i="8"/>
  <c r="L1049" i="8"/>
  <c r="L1050" i="8"/>
  <c r="L1051" i="8"/>
  <c r="L1052" i="8"/>
  <c r="M1052" i="8" s="1"/>
  <c r="L1053" i="8"/>
  <c r="L1054" i="8"/>
  <c r="L1055" i="8"/>
  <c r="L1056" i="8"/>
  <c r="L1057" i="8"/>
  <c r="L1058" i="8"/>
  <c r="L1059" i="8"/>
  <c r="L1060" i="8"/>
  <c r="M1060" i="8" s="1"/>
  <c r="L1061" i="8"/>
  <c r="L1062" i="8"/>
  <c r="L1063" i="8"/>
  <c r="L1064" i="8"/>
  <c r="L1065" i="8"/>
  <c r="L1066" i="8"/>
  <c r="L1067" i="8"/>
  <c r="L1068" i="8"/>
  <c r="M1068" i="8" s="1"/>
  <c r="L1069" i="8"/>
  <c r="L1070" i="8"/>
  <c r="L1071" i="8"/>
  <c r="L1072" i="8"/>
  <c r="L1073" i="8"/>
  <c r="L1074" i="8"/>
  <c r="L1075" i="8"/>
  <c r="L1076" i="8"/>
  <c r="M1076" i="8" s="1"/>
  <c r="L1077" i="8"/>
  <c r="L1078" i="8"/>
  <c r="L1079" i="8"/>
  <c r="L1080" i="8"/>
  <c r="L1081" i="8"/>
  <c r="L1082" i="8"/>
  <c r="L1083" i="8"/>
  <c r="L1084" i="8"/>
  <c r="M1084" i="8" s="1"/>
  <c r="L1085" i="8"/>
  <c r="L1086" i="8"/>
  <c r="L1087" i="8"/>
  <c r="L1088" i="8"/>
  <c r="L1089" i="8"/>
  <c r="L1090" i="8"/>
  <c r="L1091" i="8"/>
  <c r="L1092" i="8"/>
  <c r="M1092" i="8" s="1"/>
  <c r="L1093" i="8"/>
  <c r="L1094" i="8"/>
  <c r="L1095" i="8"/>
  <c r="L1096" i="8"/>
  <c r="L1097" i="8"/>
  <c r="L1098" i="8"/>
  <c r="L1099" i="8"/>
  <c r="L1100" i="8"/>
  <c r="M1100" i="8" s="1"/>
  <c r="L1101" i="8"/>
  <c r="L1102" i="8"/>
  <c r="L1103" i="8"/>
  <c r="L1104" i="8"/>
  <c r="L1105" i="8"/>
  <c r="L1106" i="8"/>
  <c r="L1107" i="8"/>
  <c r="L1108" i="8"/>
  <c r="M1108" i="8" s="1"/>
  <c r="L1109" i="8"/>
  <c r="L1110" i="8"/>
  <c r="L1111" i="8"/>
  <c r="L1112" i="8"/>
  <c r="L1113" i="8"/>
  <c r="L1114" i="8"/>
  <c r="L1115" i="8"/>
  <c r="L1116" i="8"/>
  <c r="M1116" i="8" s="1"/>
  <c r="L1117" i="8"/>
  <c r="L1118" i="8"/>
  <c r="L1119" i="8"/>
  <c r="L1120" i="8"/>
  <c r="L1121" i="8"/>
  <c r="L1122" i="8"/>
  <c r="L1123" i="8"/>
  <c r="L1124" i="8"/>
  <c r="M1124" i="8" s="1"/>
  <c r="L1125" i="8"/>
  <c r="L1126" i="8"/>
  <c r="L1127" i="8"/>
  <c r="L1128" i="8"/>
  <c r="L1129" i="8"/>
  <c r="L1130" i="8"/>
  <c r="L1131" i="8"/>
  <c r="L1132" i="8"/>
  <c r="M1132" i="8" s="1"/>
  <c r="L1133" i="8"/>
  <c r="L1134" i="8"/>
  <c r="L1135" i="8"/>
  <c r="L1136" i="8"/>
  <c r="L1137" i="8"/>
  <c r="L1138" i="8"/>
  <c r="L1139" i="8"/>
  <c r="L1140" i="8"/>
  <c r="M1140" i="8" s="1"/>
  <c r="L1141" i="8"/>
  <c r="L1142" i="8"/>
  <c r="L1143" i="8"/>
  <c r="L1144" i="8"/>
  <c r="L1145" i="8"/>
  <c r="L1146" i="8"/>
  <c r="L1147" i="8"/>
  <c r="L1148" i="8"/>
  <c r="M1148" i="8" s="1"/>
  <c r="L1149" i="8"/>
  <c r="L1150" i="8"/>
  <c r="L1151" i="8"/>
  <c r="L1152" i="8"/>
  <c r="L1153" i="8"/>
  <c r="L1154" i="8"/>
  <c r="L1155" i="8"/>
  <c r="L1156" i="8"/>
  <c r="M1156" i="8" s="1"/>
  <c r="L1157" i="8"/>
  <c r="L1158" i="8"/>
  <c r="L1159" i="8"/>
  <c r="L1160" i="8"/>
  <c r="L1161" i="8"/>
  <c r="L1162" i="8"/>
  <c r="L1163" i="8"/>
  <c r="L1164" i="8"/>
  <c r="M1164" i="8" s="1"/>
  <c r="L1165" i="8"/>
  <c r="L1166" i="8"/>
  <c r="L1167" i="8"/>
  <c r="L1168" i="8"/>
  <c r="L1169" i="8"/>
  <c r="L1170" i="8"/>
  <c r="L1171" i="8"/>
  <c r="L1172" i="8"/>
  <c r="M1172" i="8" s="1"/>
  <c r="L1173" i="8"/>
  <c r="L1174" i="8"/>
  <c r="L1175" i="8"/>
  <c r="L1176" i="8"/>
  <c r="L1177" i="8"/>
  <c r="L1178" i="8"/>
  <c r="L1179" i="8"/>
  <c r="L1180" i="8"/>
  <c r="M1180" i="8" s="1"/>
  <c r="L1181" i="8"/>
  <c r="L1182" i="8"/>
  <c r="L1183" i="8"/>
  <c r="L1184" i="8"/>
  <c r="L1185" i="8"/>
  <c r="L1186" i="8"/>
  <c r="L1187" i="8"/>
  <c r="L1188" i="8"/>
  <c r="M1188" i="8" s="1"/>
  <c r="L1189" i="8"/>
  <c r="L1190" i="8"/>
  <c r="L1191" i="8"/>
  <c r="L1192" i="8"/>
  <c r="L1193" i="8"/>
  <c r="L1194" i="8"/>
  <c r="L1195" i="8"/>
  <c r="L1196" i="8"/>
  <c r="M1196" i="8" s="1"/>
  <c r="L1197" i="8"/>
  <c r="L1198" i="8"/>
  <c r="L1199" i="8"/>
  <c r="L1200" i="8"/>
  <c r="L1201" i="8"/>
  <c r="L1202" i="8"/>
  <c r="L1203" i="8"/>
  <c r="L1204" i="8"/>
  <c r="M1204" i="8" s="1"/>
  <c r="L1205" i="8"/>
  <c r="L1206" i="8"/>
  <c r="L1207" i="8"/>
  <c r="L1208" i="8"/>
  <c r="L1209" i="8"/>
  <c r="L1210" i="8"/>
  <c r="L1211" i="8"/>
  <c r="L1212" i="8"/>
  <c r="M1212" i="8" s="1"/>
  <c r="L1213" i="8"/>
  <c r="L1214" i="8"/>
  <c r="L1215" i="8"/>
  <c r="L1216" i="8"/>
  <c r="L1217" i="8"/>
  <c r="L1218" i="8"/>
  <c r="L1219" i="8"/>
  <c r="L1220" i="8"/>
  <c r="M1220" i="8" s="1"/>
  <c r="L1221" i="8"/>
  <c r="L1222" i="8"/>
  <c r="L1223" i="8"/>
  <c r="L1224" i="8"/>
  <c r="L1225" i="8"/>
  <c r="L1226" i="8"/>
  <c r="L1227" i="8"/>
  <c r="L1228" i="8"/>
  <c r="M1228" i="8" s="1"/>
  <c r="L1229" i="8"/>
  <c r="L1230" i="8"/>
  <c r="L1231" i="8"/>
  <c r="L1232" i="8"/>
  <c r="L1233" i="8"/>
  <c r="L1234" i="8"/>
  <c r="L1235" i="8"/>
  <c r="L1236" i="8"/>
  <c r="M1236" i="8" s="1"/>
  <c r="L1237" i="8"/>
  <c r="L1238" i="8"/>
  <c r="L1239" i="8"/>
  <c r="L1240" i="8"/>
  <c r="L1241" i="8"/>
  <c r="L1242" i="8"/>
  <c r="L1243" i="8"/>
  <c r="L1244" i="8"/>
  <c r="M1244" i="8" s="1"/>
  <c r="L1245" i="8"/>
  <c r="L1246" i="8"/>
  <c r="L1247" i="8"/>
  <c r="L1248" i="8"/>
  <c r="L1249" i="8"/>
  <c r="L1250" i="8"/>
  <c r="L1251" i="8"/>
  <c r="L1252" i="8"/>
  <c r="M1252" i="8" s="1"/>
  <c r="L1253" i="8"/>
  <c r="L1254" i="8"/>
  <c r="L1255" i="8"/>
  <c r="L1256" i="8"/>
  <c r="L1257" i="8"/>
  <c r="L1258" i="8"/>
  <c r="L1259" i="8"/>
  <c r="L1260" i="8"/>
  <c r="M1260" i="8" s="1"/>
  <c r="L1261" i="8"/>
  <c r="L1262" i="8"/>
  <c r="L1263" i="8"/>
  <c r="L1264" i="8"/>
  <c r="L1265" i="8"/>
  <c r="L1266" i="8"/>
  <c r="L1267" i="8"/>
  <c r="L1268" i="8"/>
  <c r="M1268" i="8" s="1"/>
  <c r="L1269" i="8"/>
  <c r="L1270" i="8"/>
  <c r="L1271" i="8"/>
  <c r="L1272" i="8"/>
  <c r="L1273" i="8"/>
  <c r="L1274" i="8"/>
  <c r="L1275" i="8"/>
  <c r="L1276" i="8"/>
  <c r="M1276" i="8" s="1"/>
  <c r="L1277" i="8"/>
  <c r="L1278" i="8"/>
  <c r="L1279" i="8"/>
  <c r="L1280" i="8"/>
  <c r="L1281" i="8"/>
  <c r="L1282" i="8"/>
  <c r="L1283" i="8"/>
  <c r="L1284" i="8"/>
  <c r="M1284" i="8" s="1"/>
  <c r="L1285" i="8"/>
  <c r="L1286" i="8"/>
  <c r="L1287" i="8"/>
  <c r="L1288" i="8"/>
  <c r="L1289" i="8"/>
  <c r="L1290" i="8"/>
  <c r="L1291" i="8"/>
  <c r="L1292" i="8"/>
  <c r="M1292" i="8" s="1"/>
  <c r="L1293" i="8"/>
  <c r="L1294" i="8"/>
  <c r="L1295" i="8"/>
  <c r="L1296" i="8"/>
  <c r="L1297" i="8"/>
  <c r="L1298" i="8"/>
  <c r="L1299" i="8"/>
  <c r="L1300" i="8"/>
  <c r="M1300" i="8" s="1"/>
  <c r="L1301" i="8"/>
  <c r="L1302" i="8"/>
  <c r="L1303" i="8"/>
  <c r="L1304" i="8"/>
  <c r="L1305" i="8"/>
  <c r="L1306" i="8"/>
  <c r="L1307" i="8"/>
  <c r="L1308" i="8"/>
  <c r="M1308" i="8" s="1"/>
  <c r="L1309" i="8"/>
  <c r="L1310" i="8"/>
  <c r="L1311" i="8"/>
  <c r="L1312" i="8"/>
  <c r="L1313" i="8"/>
  <c r="L1314" i="8"/>
  <c r="L1315" i="8"/>
  <c r="L1316" i="8"/>
  <c r="M1316" i="8" s="1"/>
  <c r="L1317" i="8"/>
  <c r="L1318" i="8"/>
  <c r="L1319" i="8"/>
  <c r="L1320" i="8"/>
  <c r="L1321" i="8"/>
  <c r="L1322" i="8"/>
  <c r="L1323" i="8"/>
  <c r="L1324" i="8"/>
  <c r="M1324" i="8" s="1"/>
  <c r="L1325" i="8"/>
  <c r="L1326" i="8"/>
  <c r="L1327" i="8"/>
  <c r="L1328" i="8"/>
  <c r="L1329" i="8"/>
  <c r="L1330" i="8"/>
  <c r="L1331" i="8"/>
  <c r="L1332" i="8"/>
  <c r="M1332" i="8" s="1"/>
  <c r="L1333" i="8"/>
  <c r="L1334" i="8"/>
  <c r="L1335" i="8"/>
  <c r="L1336" i="8"/>
  <c r="L1337" i="8"/>
  <c r="L1338" i="8"/>
  <c r="L1339" i="8"/>
  <c r="L1340" i="8"/>
  <c r="M1340" i="8" s="1"/>
  <c r="L1341" i="8"/>
  <c r="L1342" i="8"/>
  <c r="L1343" i="8"/>
  <c r="L1344" i="8"/>
  <c r="L1345" i="8"/>
  <c r="L1346" i="8"/>
  <c r="L1347" i="8"/>
  <c r="L1348" i="8"/>
  <c r="M1348" i="8" s="1"/>
  <c r="L1349" i="8"/>
  <c r="L1350" i="8"/>
  <c r="L1351" i="8"/>
  <c r="L1352" i="8"/>
  <c r="L1353" i="8"/>
  <c r="L1354" i="8"/>
  <c r="L1355" i="8"/>
  <c r="L1356" i="8"/>
  <c r="M1356" i="8" s="1"/>
  <c r="L1357" i="8"/>
  <c r="L1358" i="8"/>
  <c r="L1359" i="8"/>
  <c r="L1360" i="8"/>
  <c r="L1361" i="8"/>
  <c r="L1362" i="8"/>
  <c r="L1363" i="8"/>
  <c r="L1364" i="8"/>
  <c r="M1364" i="8" s="1"/>
  <c r="L1365" i="8"/>
  <c r="L1366" i="8"/>
  <c r="L1367" i="8"/>
  <c r="L1368" i="8"/>
  <c r="L1369" i="8"/>
  <c r="L1370" i="8"/>
  <c r="L1371" i="8"/>
  <c r="L1372" i="8"/>
  <c r="M1372" i="8" s="1"/>
  <c r="L1373" i="8"/>
  <c r="L1374" i="8"/>
  <c r="L1375" i="8"/>
  <c r="L1376" i="8"/>
  <c r="L1377" i="8"/>
  <c r="L1378" i="8"/>
  <c r="L1379" i="8"/>
  <c r="L1380" i="8"/>
  <c r="M1380" i="8" s="1"/>
  <c r="L1381" i="8"/>
  <c r="L1382" i="8"/>
  <c r="L1383" i="8"/>
  <c r="L1384" i="8"/>
  <c r="L1385" i="8"/>
  <c r="L1386" i="8"/>
  <c r="L1387" i="8"/>
  <c r="L1388" i="8"/>
  <c r="M1388" i="8" s="1"/>
  <c r="L1389" i="8"/>
  <c r="L1390" i="8"/>
  <c r="L1391" i="8"/>
  <c r="L1392" i="8"/>
  <c r="L1393" i="8"/>
  <c r="L1394" i="8"/>
  <c r="L1395" i="8"/>
  <c r="L1396" i="8"/>
  <c r="M1396" i="8" s="1"/>
  <c r="L1397" i="8"/>
  <c r="L1398" i="8"/>
  <c r="L1399" i="8"/>
  <c r="L1400" i="8"/>
  <c r="L1401" i="8"/>
  <c r="L1402" i="8"/>
  <c r="L1403" i="8"/>
  <c r="L1404" i="8"/>
  <c r="M1404" i="8" s="1"/>
  <c r="L1405" i="8"/>
  <c r="L1406" i="8"/>
  <c r="L1407" i="8"/>
  <c r="L1408" i="8"/>
  <c r="L1409" i="8"/>
  <c r="L1410" i="8"/>
  <c r="L1411" i="8"/>
  <c r="L1412" i="8"/>
  <c r="M1412" i="8" s="1"/>
  <c r="L1413" i="8"/>
  <c r="L1414" i="8"/>
  <c r="L1415" i="8"/>
  <c r="L1416" i="8"/>
  <c r="L1417" i="8"/>
  <c r="L1418" i="8"/>
  <c r="L1419" i="8"/>
  <c r="L1420" i="8"/>
  <c r="M1420" i="8" s="1"/>
  <c r="L1421" i="8"/>
  <c r="L1422" i="8"/>
  <c r="L1423" i="8"/>
  <c r="L1424" i="8"/>
  <c r="L1425" i="8"/>
  <c r="L1426" i="8"/>
  <c r="L1427" i="8"/>
  <c r="L1428" i="8"/>
  <c r="M1428" i="8" s="1"/>
  <c r="L1429" i="8"/>
  <c r="L1430" i="8"/>
  <c r="L1431" i="8"/>
  <c r="L1432" i="8"/>
  <c r="L1433" i="8"/>
  <c r="L1434" i="8"/>
  <c r="L1435" i="8"/>
  <c r="L1436" i="8"/>
  <c r="M1436" i="8" s="1"/>
  <c r="L1437" i="8"/>
  <c r="L1438" i="8"/>
  <c r="L1439" i="8"/>
  <c r="L1440" i="8"/>
  <c r="L1441" i="8"/>
  <c r="L1442" i="8"/>
  <c r="L1443" i="8"/>
  <c r="L1444" i="8"/>
  <c r="M1444" i="8" s="1"/>
  <c r="L1445" i="8"/>
  <c r="L1446" i="8"/>
  <c r="L1447" i="8"/>
  <c r="L1448" i="8"/>
  <c r="L1449" i="8"/>
  <c r="L1450" i="8"/>
  <c r="L1451" i="8"/>
  <c r="L1452" i="8"/>
  <c r="M1452" i="8" s="1"/>
  <c r="L1453" i="8"/>
  <c r="L1454" i="8"/>
  <c r="L1455" i="8"/>
  <c r="L1456" i="8"/>
  <c r="L1457" i="8"/>
  <c r="L1458" i="8"/>
  <c r="L1459" i="8"/>
  <c r="L1460" i="8"/>
  <c r="M1460" i="8" s="1"/>
  <c r="L1461" i="8"/>
  <c r="L1462" i="8"/>
  <c r="L1463" i="8"/>
  <c r="L1464" i="8"/>
  <c r="L1465" i="8"/>
  <c r="L1466" i="8"/>
  <c r="L1467" i="8"/>
  <c r="L1468" i="8"/>
  <c r="M1468" i="8" s="1"/>
  <c r="L1469" i="8"/>
  <c r="L1470" i="8"/>
  <c r="L1471" i="8"/>
  <c r="L1472" i="8"/>
  <c r="L1473" i="8"/>
  <c r="L1474" i="8"/>
  <c r="L1475" i="8"/>
  <c r="L1476" i="8"/>
  <c r="M1476" i="8" s="1"/>
  <c r="L1477" i="8"/>
  <c r="L1478" i="8"/>
  <c r="L1479" i="8"/>
  <c r="L1480" i="8"/>
  <c r="L1481" i="8"/>
  <c r="L1482" i="8"/>
  <c r="L1483" i="8"/>
  <c r="L1484" i="8"/>
  <c r="M1484" i="8" s="1"/>
  <c r="L1485" i="8"/>
  <c r="L1486" i="8"/>
  <c r="L1487" i="8"/>
  <c r="L1488" i="8"/>
  <c r="L1489" i="8"/>
  <c r="L1490" i="8"/>
  <c r="L1491" i="8"/>
  <c r="L1492" i="8"/>
  <c r="M1492" i="8" s="1"/>
  <c r="L1493" i="8"/>
  <c r="L1494" i="8"/>
  <c r="L1495" i="8"/>
  <c r="L1496" i="8"/>
  <c r="L1497" i="8"/>
  <c r="L1498" i="8"/>
  <c r="L1499" i="8"/>
  <c r="L1500" i="8"/>
  <c r="M1500" i="8" s="1"/>
  <c r="L1501" i="8"/>
  <c r="L1502" i="8"/>
  <c r="L1503" i="8"/>
  <c r="L1504" i="8"/>
  <c r="L1505" i="8"/>
  <c r="L1506" i="8"/>
  <c r="L1507" i="8"/>
  <c r="L1508" i="8"/>
  <c r="M1508" i="8" s="1"/>
  <c r="L1509" i="8"/>
  <c r="L1510" i="8"/>
  <c r="L1511" i="8"/>
  <c r="L1512" i="8"/>
  <c r="L1513" i="8"/>
  <c r="L1514" i="8"/>
  <c r="L1515" i="8"/>
  <c r="L1516" i="8"/>
  <c r="M1516" i="8" s="1"/>
  <c r="L1517" i="8"/>
  <c r="L1518" i="8"/>
  <c r="L1519" i="8"/>
  <c r="L1520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K998" i="8" s="1"/>
  <c r="J999" i="8"/>
  <c r="J1000" i="8"/>
  <c r="J1001" i="8"/>
  <c r="J1002" i="8"/>
  <c r="J1003" i="8"/>
  <c r="J1004" i="8"/>
  <c r="J1005" i="8"/>
  <c r="J1006" i="8"/>
  <c r="K1006" i="8" s="1"/>
  <c r="J1007" i="8"/>
  <c r="J1008" i="8"/>
  <c r="J1009" i="8"/>
  <c r="J1010" i="8"/>
  <c r="J1011" i="8"/>
  <c r="J1012" i="8"/>
  <c r="J1013" i="8"/>
  <c r="J1014" i="8"/>
  <c r="K1014" i="8" s="1"/>
  <c r="J1015" i="8"/>
  <c r="J1016" i="8"/>
  <c r="J1017" i="8"/>
  <c r="J1018" i="8"/>
  <c r="J1019" i="8"/>
  <c r="J1020" i="8"/>
  <c r="J1021" i="8"/>
  <c r="J1022" i="8"/>
  <c r="K1022" i="8" s="1"/>
  <c r="J1023" i="8"/>
  <c r="J1024" i="8"/>
  <c r="J1025" i="8"/>
  <c r="J1026" i="8"/>
  <c r="J1027" i="8"/>
  <c r="J1028" i="8"/>
  <c r="J1029" i="8"/>
  <c r="J1030" i="8"/>
  <c r="K1030" i="8" s="1"/>
  <c r="J1031" i="8"/>
  <c r="J1032" i="8"/>
  <c r="J1033" i="8"/>
  <c r="J1034" i="8"/>
  <c r="J1035" i="8"/>
  <c r="J1036" i="8"/>
  <c r="J1037" i="8"/>
  <c r="J1038" i="8"/>
  <c r="K1038" i="8" s="1"/>
  <c r="J1039" i="8"/>
  <c r="J1040" i="8"/>
  <c r="J1041" i="8"/>
  <c r="J1042" i="8"/>
  <c r="J1043" i="8"/>
  <c r="J1044" i="8"/>
  <c r="J1045" i="8"/>
  <c r="J1046" i="8"/>
  <c r="K1046" i="8" s="1"/>
  <c r="J1047" i="8"/>
  <c r="J1048" i="8"/>
  <c r="J1049" i="8"/>
  <c r="J1050" i="8"/>
  <c r="J1051" i="8"/>
  <c r="J1052" i="8"/>
  <c r="J1053" i="8"/>
  <c r="J1054" i="8"/>
  <c r="K1054" i="8" s="1"/>
  <c r="J1055" i="8"/>
  <c r="J1056" i="8"/>
  <c r="J1057" i="8"/>
  <c r="J1058" i="8"/>
  <c r="J1059" i="8"/>
  <c r="J1060" i="8"/>
  <c r="J1061" i="8"/>
  <c r="J1062" i="8"/>
  <c r="K1062" i="8" s="1"/>
  <c r="J1063" i="8"/>
  <c r="J1064" i="8"/>
  <c r="J1065" i="8"/>
  <c r="J1066" i="8"/>
  <c r="J1067" i="8"/>
  <c r="J1068" i="8"/>
  <c r="J1069" i="8"/>
  <c r="J1070" i="8"/>
  <c r="K1070" i="8" s="1"/>
  <c r="J1071" i="8"/>
  <c r="J1072" i="8"/>
  <c r="J1073" i="8"/>
  <c r="J1074" i="8"/>
  <c r="J1075" i="8"/>
  <c r="J1076" i="8"/>
  <c r="J1077" i="8"/>
  <c r="J1078" i="8"/>
  <c r="K1078" i="8" s="1"/>
  <c r="J1079" i="8"/>
  <c r="J1080" i="8"/>
  <c r="J1081" i="8"/>
  <c r="J1082" i="8"/>
  <c r="J1083" i="8"/>
  <c r="J1084" i="8"/>
  <c r="J1085" i="8"/>
  <c r="J1086" i="8"/>
  <c r="K1086" i="8" s="1"/>
  <c r="J1087" i="8"/>
  <c r="J1088" i="8"/>
  <c r="J1089" i="8"/>
  <c r="J1090" i="8"/>
  <c r="J1091" i="8"/>
  <c r="J1092" i="8"/>
  <c r="J1093" i="8"/>
  <c r="J1094" i="8"/>
  <c r="K1094" i="8" s="1"/>
  <c r="J1095" i="8"/>
  <c r="J1096" i="8"/>
  <c r="J1097" i="8"/>
  <c r="J1098" i="8"/>
  <c r="J1099" i="8"/>
  <c r="J1100" i="8"/>
  <c r="J1101" i="8"/>
  <c r="J1102" i="8"/>
  <c r="K1102" i="8" s="1"/>
  <c r="J1103" i="8"/>
  <c r="J1104" i="8"/>
  <c r="J1105" i="8"/>
  <c r="J1106" i="8"/>
  <c r="J1107" i="8"/>
  <c r="J1108" i="8"/>
  <c r="J1109" i="8"/>
  <c r="J1110" i="8"/>
  <c r="K1110" i="8" s="1"/>
  <c r="J1111" i="8"/>
  <c r="J1112" i="8"/>
  <c r="J1113" i="8"/>
  <c r="J1114" i="8"/>
  <c r="J1115" i="8"/>
  <c r="J1116" i="8"/>
  <c r="J1117" i="8"/>
  <c r="J1118" i="8"/>
  <c r="K1118" i="8" s="1"/>
  <c r="J1119" i="8"/>
  <c r="J1120" i="8"/>
  <c r="J1121" i="8"/>
  <c r="J1122" i="8"/>
  <c r="J1123" i="8"/>
  <c r="J1124" i="8"/>
  <c r="J1125" i="8"/>
  <c r="J1126" i="8"/>
  <c r="K1126" i="8" s="1"/>
  <c r="J1127" i="8"/>
  <c r="J1128" i="8"/>
  <c r="J1129" i="8"/>
  <c r="J1130" i="8"/>
  <c r="J1131" i="8"/>
  <c r="J1132" i="8"/>
  <c r="J1133" i="8"/>
  <c r="J1134" i="8"/>
  <c r="K1134" i="8" s="1"/>
  <c r="J1135" i="8"/>
  <c r="J1136" i="8"/>
  <c r="J1137" i="8"/>
  <c r="J1138" i="8"/>
  <c r="J1139" i="8"/>
  <c r="J1140" i="8"/>
  <c r="J1141" i="8"/>
  <c r="J1142" i="8"/>
  <c r="K1142" i="8" s="1"/>
  <c r="J1143" i="8"/>
  <c r="J1144" i="8"/>
  <c r="J1145" i="8"/>
  <c r="J1146" i="8"/>
  <c r="J1147" i="8"/>
  <c r="J1148" i="8"/>
  <c r="J1149" i="8"/>
  <c r="J1150" i="8"/>
  <c r="K1150" i="8" s="1"/>
  <c r="J1151" i="8"/>
  <c r="J1152" i="8"/>
  <c r="J1153" i="8"/>
  <c r="J1154" i="8"/>
  <c r="J1155" i="8"/>
  <c r="J1156" i="8"/>
  <c r="J1157" i="8"/>
  <c r="J1158" i="8"/>
  <c r="K1158" i="8" s="1"/>
  <c r="J1159" i="8"/>
  <c r="J1160" i="8"/>
  <c r="J1161" i="8"/>
  <c r="J1162" i="8"/>
  <c r="J1163" i="8"/>
  <c r="J1164" i="8"/>
  <c r="J1165" i="8"/>
  <c r="J1166" i="8"/>
  <c r="K1166" i="8" s="1"/>
  <c r="J1167" i="8"/>
  <c r="J1168" i="8"/>
  <c r="J1169" i="8"/>
  <c r="J1170" i="8"/>
  <c r="J1171" i="8"/>
  <c r="J1172" i="8"/>
  <c r="J1173" i="8"/>
  <c r="J1174" i="8"/>
  <c r="K1174" i="8" s="1"/>
  <c r="J1175" i="8"/>
  <c r="J1176" i="8"/>
  <c r="J1177" i="8"/>
  <c r="J1178" i="8"/>
  <c r="J1179" i="8"/>
  <c r="J1180" i="8"/>
  <c r="J1181" i="8"/>
  <c r="J1182" i="8"/>
  <c r="K1182" i="8" s="1"/>
  <c r="J1183" i="8"/>
  <c r="J1184" i="8"/>
  <c r="J1185" i="8"/>
  <c r="J1186" i="8"/>
  <c r="J1187" i="8"/>
  <c r="J1188" i="8"/>
  <c r="J1189" i="8"/>
  <c r="J1190" i="8"/>
  <c r="K1190" i="8" s="1"/>
  <c r="J1191" i="8"/>
  <c r="J1192" i="8"/>
  <c r="J1193" i="8"/>
  <c r="J1194" i="8"/>
  <c r="J1195" i="8"/>
  <c r="J1196" i="8"/>
  <c r="J1197" i="8"/>
  <c r="J1198" i="8"/>
  <c r="K1198" i="8" s="1"/>
  <c r="J1199" i="8"/>
  <c r="J1200" i="8"/>
  <c r="J1201" i="8"/>
  <c r="J1202" i="8"/>
  <c r="J1203" i="8"/>
  <c r="J1204" i="8"/>
  <c r="J1205" i="8"/>
  <c r="J1206" i="8"/>
  <c r="K1206" i="8" s="1"/>
  <c r="J1207" i="8"/>
  <c r="J1208" i="8"/>
  <c r="J1209" i="8"/>
  <c r="J1210" i="8"/>
  <c r="J1211" i="8"/>
  <c r="J1212" i="8"/>
  <c r="J1213" i="8"/>
  <c r="J1214" i="8"/>
  <c r="K1214" i="8" s="1"/>
  <c r="J1215" i="8"/>
  <c r="J1216" i="8"/>
  <c r="J1217" i="8"/>
  <c r="J1218" i="8"/>
  <c r="J1219" i="8"/>
  <c r="J1220" i="8"/>
  <c r="J1221" i="8"/>
  <c r="J1222" i="8"/>
  <c r="K1222" i="8" s="1"/>
  <c r="J1223" i="8"/>
  <c r="J1224" i="8"/>
  <c r="J1225" i="8"/>
  <c r="J1226" i="8"/>
  <c r="J1227" i="8"/>
  <c r="J1228" i="8"/>
  <c r="J1229" i="8"/>
  <c r="J1230" i="8"/>
  <c r="K1230" i="8" s="1"/>
  <c r="J1231" i="8"/>
  <c r="J1232" i="8"/>
  <c r="J1233" i="8"/>
  <c r="J1234" i="8"/>
  <c r="J1235" i="8"/>
  <c r="J1236" i="8"/>
  <c r="J1237" i="8"/>
  <c r="J1238" i="8"/>
  <c r="K1238" i="8" s="1"/>
  <c r="J1239" i="8"/>
  <c r="J1240" i="8"/>
  <c r="J1241" i="8"/>
  <c r="J1242" i="8"/>
  <c r="J1243" i="8"/>
  <c r="J1244" i="8"/>
  <c r="J1245" i="8"/>
  <c r="J1246" i="8"/>
  <c r="K1246" i="8" s="1"/>
  <c r="J1247" i="8"/>
  <c r="J1248" i="8"/>
  <c r="J1249" i="8"/>
  <c r="J1250" i="8"/>
  <c r="J1251" i="8"/>
  <c r="J1252" i="8"/>
  <c r="J1253" i="8"/>
  <c r="J1254" i="8"/>
  <c r="K1254" i="8" s="1"/>
  <c r="J1255" i="8"/>
  <c r="J1256" i="8"/>
  <c r="J1257" i="8"/>
  <c r="J1258" i="8"/>
  <c r="J1259" i="8"/>
  <c r="J1260" i="8"/>
  <c r="J1261" i="8"/>
  <c r="J1262" i="8"/>
  <c r="K1262" i="8" s="1"/>
  <c r="J1263" i="8"/>
  <c r="J1264" i="8"/>
  <c r="J1265" i="8"/>
  <c r="J1266" i="8"/>
  <c r="J1267" i="8"/>
  <c r="J1268" i="8"/>
  <c r="J1269" i="8"/>
  <c r="J1270" i="8"/>
  <c r="K1270" i="8" s="1"/>
  <c r="J1271" i="8"/>
  <c r="J1272" i="8"/>
  <c r="J1273" i="8"/>
  <c r="J1274" i="8"/>
  <c r="J1275" i="8"/>
  <c r="J1276" i="8"/>
  <c r="J1277" i="8"/>
  <c r="J1278" i="8"/>
  <c r="K1278" i="8" s="1"/>
  <c r="J1279" i="8"/>
  <c r="J1280" i="8"/>
  <c r="J1281" i="8"/>
  <c r="J1282" i="8"/>
  <c r="J1283" i="8"/>
  <c r="J1284" i="8"/>
  <c r="J1285" i="8"/>
  <c r="J1286" i="8"/>
  <c r="K1286" i="8" s="1"/>
  <c r="J1287" i="8"/>
  <c r="J1288" i="8"/>
  <c r="J1289" i="8"/>
  <c r="J1290" i="8"/>
  <c r="J1291" i="8"/>
  <c r="J1292" i="8"/>
  <c r="J1293" i="8"/>
  <c r="J1294" i="8"/>
  <c r="K1294" i="8" s="1"/>
  <c r="J1295" i="8"/>
  <c r="J1296" i="8"/>
  <c r="J1297" i="8"/>
  <c r="J1298" i="8"/>
  <c r="J1299" i="8"/>
  <c r="J1300" i="8"/>
  <c r="J1301" i="8"/>
  <c r="J1302" i="8"/>
  <c r="K1302" i="8" s="1"/>
  <c r="J1303" i="8"/>
  <c r="J1304" i="8"/>
  <c r="J1305" i="8"/>
  <c r="J1306" i="8"/>
  <c r="J1307" i="8"/>
  <c r="J1308" i="8"/>
  <c r="J1309" i="8"/>
  <c r="J1310" i="8"/>
  <c r="K1310" i="8" s="1"/>
  <c r="J1311" i="8"/>
  <c r="J1312" i="8"/>
  <c r="J1313" i="8"/>
  <c r="J1314" i="8"/>
  <c r="J1315" i="8"/>
  <c r="J1316" i="8"/>
  <c r="J1317" i="8"/>
  <c r="J1318" i="8"/>
  <c r="K1318" i="8" s="1"/>
  <c r="J1319" i="8"/>
  <c r="J1320" i="8"/>
  <c r="J1321" i="8"/>
  <c r="J1322" i="8"/>
  <c r="J1323" i="8"/>
  <c r="J1324" i="8"/>
  <c r="J1325" i="8"/>
  <c r="J1326" i="8"/>
  <c r="K1326" i="8" s="1"/>
  <c r="J1327" i="8"/>
  <c r="J1328" i="8"/>
  <c r="J1329" i="8"/>
  <c r="J1330" i="8"/>
  <c r="J1331" i="8"/>
  <c r="J1332" i="8"/>
  <c r="J1333" i="8"/>
  <c r="J1334" i="8"/>
  <c r="K1334" i="8" s="1"/>
  <c r="J1335" i="8"/>
  <c r="J1336" i="8"/>
  <c r="J1337" i="8"/>
  <c r="J1338" i="8"/>
  <c r="J1339" i="8"/>
  <c r="J1340" i="8"/>
  <c r="J1341" i="8"/>
  <c r="J1342" i="8"/>
  <c r="K1342" i="8" s="1"/>
  <c r="J1343" i="8"/>
  <c r="J1344" i="8"/>
  <c r="J1345" i="8"/>
  <c r="J1346" i="8"/>
  <c r="J1347" i="8"/>
  <c r="J1348" i="8"/>
  <c r="J1349" i="8"/>
  <c r="J1350" i="8"/>
  <c r="K1350" i="8" s="1"/>
  <c r="J1351" i="8"/>
  <c r="J1352" i="8"/>
  <c r="J1353" i="8"/>
  <c r="J1354" i="8"/>
  <c r="J1355" i="8"/>
  <c r="J1356" i="8"/>
  <c r="J1357" i="8"/>
  <c r="J1358" i="8"/>
  <c r="K1358" i="8" s="1"/>
  <c r="J1359" i="8"/>
  <c r="J1360" i="8"/>
  <c r="J1361" i="8"/>
  <c r="J1362" i="8"/>
  <c r="J1363" i="8"/>
  <c r="J1364" i="8"/>
  <c r="J1365" i="8"/>
  <c r="J1366" i="8"/>
  <c r="K1366" i="8" s="1"/>
  <c r="J1367" i="8"/>
  <c r="J1368" i="8"/>
  <c r="J1369" i="8"/>
  <c r="J1370" i="8"/>
  <c r="J1371" i="8"/>
  <c r="J1372" i="8"/>
  <c r="J1373" i="8"/>
  <c r="J1374" i="8"/>
  <c r="K1374" i="8" s="1"/>
  <c r="J1375" i="8"/>
  <c r="J1376" i="8"/>
  <c r="J1377" i="8"/>
  <c r="J1378" i="8"/>
  <c r="J1379" i="8"/>
  <c r="J1380" i="8"/>
  <c r="J1381" i="8"/>
  <c r="J1382" i="8"/>
  <c r="K1382" i="8" s="1"/>
  <c r="J1383" i="8"/>
  <c r="J1384" i="8"/>
  <c r="J1385" i="8"/>
  <c r="J1386" i="8"/>
  <c r="J1387" i="8"/>
  <c r="J1388" i="8"/>
  <c r="J1389" i="8"/>
  <c r="J1390" i="8"/>
  <c r="K1390" i="8" s="1"/>
  <c r="J1391" i="8"/>
  <c r="J1392" i="8"/>
  <c r="J1393" i="8"/>
  <c r="J1394" i="8"/>
  <c r="J1395" i="8"/>
  <c r="J1396" i="8"/>
  <c r="J1397" i="8"/>
  <c r="J1398" i="8"/>
  <c r="K1398" i="8" s="1"/>
  <c r="J1399" i="8"/>
  <c r="J1400" i="8"/>
  <c r="J1401" i="8"/>
  <c r="J1402" i="8"/>
  <c r="J1403" i="8"/>
  <c r="J1404" i="8"/>
  <c r="J1405" i="8"/>
  <c r="J1406" i="8"/>
  <c r="K1406" i="8" s="1"/>
  <c r="J1407" i="8"/>
  <c r="J1408" i="8"/>
  <c r="J1409" i="8"/>
  <c r="J1410" i="8"/>
  <c r="J1411" i="8"/>
  <c r="J1412" i="8"/>
  <c r="J1413" i="8"/>
  <c r="J1414" i="8"/>
  <c r="K1414" i="8" s="1"/>
  <c r="J1415" i="8"/>
  <c r="J1416" i="8"/>
  <c r="J1417" i="8"/>
  <c r="J1418" i="8"/>
  <c r="J1419" i="8"/>
  <c r="J1420" i="8"/>
  <c r="J1421" i="8"/>
  <c r="J1422" i="8"/>
  <c r="K1422" i="8" s="1"/>
  <c r="J1423" i="8"/>
  <c r="J1424" i="8"/>
  <c r="J1425" i="8"/>
  <c r="J1426" i="8"/>
  <c r="J1427" i="8"/>
  <c r="J1428" i="8"/>
  <c r="J1429" i="8"/>
  <c r="J1430" i="8"/>
  <c r="K1430" i="8" s="1"/>
  <c r="J1431" i="8"/>
  <c r="J1432" i="8"/>
  <c r="J1433" i="8"/>
  <c r="J1434" i="8"/>
  <c r="J1435" i="8"/>
  <c r="J1436" i="8"/>
  <c r="J1437" i="8"/>
  <c r="J1438" i="8"/>
  <c r="K1438" i="8" s="1"/>
  <c r="J1439" i="8"/>
  <c r="J1440" i="8"/>
  <c r="J1441" i="8"/>
  <c r="J1442" i="8"/>
  <c r="J1443" i="8"/>
  <c r="J1444" i="8"/>
  <c r="J1445" i="8"/>
  <c r="J1446" i="8"/>
  <c r="K1446" i="8" s="1"/>
  <c r="J1447" i="8"/>
  <c r="J1448" i="8"/>
  <c r="J1449" i="8"/>
  <c r="J1450" i="8"/>
  <c r="J1451" i="8"/>
  <c r="J1452" i="8"/>
  <c r="J1453" i="8"/>
  <c r="J1454" i="8"/>
  <c r="K1454" i="8" s="1"/>
  <c r="J1455" i="8"/>
  <c r="J1456" i="8"/>
  <c r="J1457" i="8"/>
  <c r="J1458" i="8"/>
  <c r="J1459" i="8"/>
  <c r="J1460" i="8"/>
  <c r="J1461" i="8"/>
  <c r="J1462" i="8"/>
  <c r="K1462" i="8" s="1"/>
  <c r="J1463" i="8"/>
  <c r="J1464" i="8"/>
  <c r="J1465" i="8"/>
  <c r="J1466" i="8"/>
  <c r="J1467" i="8"/>
  <c r="J1468" i="8"/>
  <c r="J1469" i="8"/>
  <c r="J1470" i="8"/>
  <c r="K1470" i="8" s="1"/>
  <c r="J1471" i="8"/>
  <c r="J1472" i="8"/>
  <c r="J1473" i="8"/>
  <c r="J1474" i="8"/>
  <c r="J1475" i="8"/>
  <c r="J1476" i="8"/>
  <c r="J1477" i="8"/>
  <c r="J1478" i="8"/>
  <c r="K1478" i="8" s="1"/>
  <c r="J1479" i="8"/>
  <c r="J1480" i="8"/>
  <c r="J1481" i="8"/>
  <c r="J1482" i="8"/>
  <c r="J1483" i="8"/>
  <c r="J1484" i="8"/>
  <c r="J1485" i="8"/>
  <c r="J1486" i="8"/>
  <c r="K1486" i="8" s="1"/>
  <c r="J1487" i="8"/>
  <c r="J1488" i="8"/>
  <c r="J1489" i="8"/>
  <c r="J1490" i="8"/>
  <c r="J1491" i="8"/>
  <c r="J1492" i="8"/>
  <c r="J1493" i="8"/>
  <c r="J1494" i="8"/>
  <c r="K1494" i="8" s="1"/>
  <c r="J1495" i="8"/>
  <c r="J1496" i="8"/>
  <c r="J1497" i="8"/>
  <c r="J1498" i="8"/>
  <c r="J1499" i="8"/>
  <c r="J1500" i="8"/>
  <c r="J1501" i="8"/>
  <c r="J1502" i="8"/>
  <c r="K1502" i="8" s="1"/>
  <c r="J1503" i="8"/>
  <c r="J1504" i="8"/>
  <c r="J1505" i="8"/>
  <c r="J1506" i="8"/>
  <c r="J1507" i="8"/>
  <c r="J1508" i="8"/>
  <c r="J1509" i="8"/>
  <c r="J1510" i="8"/>
  <c r="K1510" i="8" s="1"/>
  <c r="J1511" i="8"/>
  <c r="J1512" i="8"/>
  <c r="J1513" i="8"/>
  <c r="J1514" i="8"/>
  <c r="J1515" i="8"/>
  <c r="J1516" i="8"/>
  <c r="J1517" i="8"/>
  <c r="J1518" i="8"/>
  <c r="K1518" i="8" s="1"/>
  <c r="J1519" i="8"/>
  <c r="J1520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I992" i="8" s="1"/>
  <c r="H993" i="8"/>
  <c r="H994" i="8"/>
  <c r="H995" i="8"/>
  <c r="H996" i="8"/>
  <c r="I996" i="8" s="1"/>
  <c r="H997" i="8"/>
  <c r="H998" i="8"/>
  <c r="H999" i="8"/>
  <c r="H1000" i="8"/>
  <c r="I1000" i="8" s="1"/>
  <c r="H1001" i="8"/>
  <c r="H1002" i="8"/>
  <c r="H1003" i="8"/>
  <c r="H1004" i="8"/>
  <c r="I1004" i="8" s="1"/>
  <c r="H1005" i="8"/>
  <c r="H1006" i="8"/>
  <c r="H1007" i="8"/>
  <c r="H1008" i="8"/>
  <c r="H1009" i="8"/>
  <c r="H1010" i="8"/>
  <c r="H1011" i="8"/>
  <c r="H1012" i="8"/>
  <c r="I1012" i="8" s="1"/>
  <c r="H1013" i="8"/>
  <c r="H1014" i="8"/>
  <c r="H1015" i="8"/>
  <c r="H1016" i="8"/>
  <c r="I1016" i="8" s="1"/>
  <c r="H1017" i="8"/>
  <c r="H1018" i="8"/>
  <c r="H1019" i="8"/>
  <c r="H1020" i="8"/>
  <c r="I1020" i="8" s="1"/>
  <c r="H1021" i="8"/>
  <c r="H1022" i="8"/>
  <c r="H1023" i="8"/>
  <c r="H1024" i="8"/>
  <c r="I1024" i="8" s="1"/>
  <c r="H1025" i="8"/>
  <c r="H1026" i="8"/>
  <c r="H1027" i="8"/>
  <c r="H1028" i="8"/>
  <c r="I1028" i="8" s="1"/>
  <c r="H1029" i="8"/>
  <c r="H1030" i="8"/>
  <c r="H1031" i="8"/>
  <c r="H1032" i="8"/>
  <c r="I1032" i="8" s="1"/>
  <c r="H1033" i="8"/>
  <c r="H1034" i="8"/>
  <c r="H1035" i="8"/>
  <c r="H1036" i="8"/>
  <c r="I1036" i="8" s="1"/>
  <c r="H1037" i="8"/>
  <c r="H1038" i="8"/>
  <c r="H1039" i="8"/>
  <c r="H1040" i="8"/>
  <c r="I1040" i="8" s="1"/>
  <c r="H1041" i="8"/>
  <c r="H1042" i="8"/>
  <c r="H1043" i="8"/>
  <c r="H1044" i="8"/>
  <c r="I1044" i="8" s="1"/>
  <c r="H1045" i="8"/>
  <c r="H1046" i="8"/>
  <c r="H1047" i="8"/>
  <c r="H1048" i="8"/>
  <c r="I1048" i="8" s="1"/>
  <c r="H1049" i="8"/>
  <c r="H1050" i="8"/>
  <c r="H1051" i="8"/>
  <c r="H1052" i="8"/>
  <c r="I1052" i="8" s="1"/>
  <c r="H1053" i="8"/>
  <c r="H1054" i="8"/>
  <c r="H1055" i="8"/>
  <c r="H1056" i="8"/>
  <c r="I1056" i="8" s="1"/>
  <c r="H1057" i="8"/>
  <c r="H1058" i="8"/>
  <c r="H1059" i="8"/>
  <c r="H1060" i="8"/>
  <c r="I1060" i="8" s="1"/>
  <c r="H1061" i="8"/>
  <c r="H1062" i="8"/>
  <c r="H1063" i="8"/>
  <c r="H1064" i="8"/>
  <c r="I1064" i="8" s="1"/>
  <c r="H1065" i="8"/>
  <c r="H1066" i="8"/>
  <c r="H1067" i="8"/>
  <c r="H1068" i="8"/>
  <c r="I1068" i="8" s="1"/>
  <c r="H1069" i="8"/>
  <c r="H1070" i="8"/>
  <c r="H1071" i="8"/>
  <c r="H1072" i="8"/>
  <c r="I1072" i="8" s="1"/>
  <c r="H1073" i="8"/>
  <c r="H1074" i="8"/>
  <c r="H1075" i="8"/>
  <c r="H1076" i="8"/>
  <c r="I1076" i="8" s="1"/>
  <c r="H1077" i="8"/>
  <c r="H1078" i="8"/>
  <c r="H1079" i="8"/>
  <c r="H1080" i="8"/>
  <c r="I1080" i="8" s="1"/>
  <c r="H1081" i="8"/>
  <c r="H1082" i="8"/>
  <c r="H1083" i="8"/>
  <c r="H1084" i="8"/>
  <c r="I1084" i="8" s="1"/>
  <c r="H1085" i="8"/>
  <c r="H1086" i="8"/>
  <c r="H1087" i="8"/>
  <c r="H1088" i="8"/>
  <c r="I1088" i="8" s="1"/>
  <c r="H1089" i="8"/>
  <c r="H1090" i="8"/>
  <c r="H1091" i="8"/>
  <c r="H1092" i="8"/>
  <c r="I1092" i="8" s="1"/>
  <c r="H1093" i="8"/>
  <c r="H1094" i="8"/>
  <c r="H1095" i="8"/>
  <c r="H1096" i="8"/>
  <c r="I1096" i="8" s="1"/>
  <c r="H1097" i="8"/>
  <c r="H1098" i="8"/>
  <c r="H1099" i="8"/>
  <c r="H1100" i="8"/>
  <c r="I1100" i="8" s="1"/>
  <c r="H1101" i="8"/>
  <c r="H1102" i="8"/>
  <c r="H1103" i="8"/>
  <c r="H1104" i="8"/>
  <c r="I1104" i="8" s="1"/>
  <c r="H1105" i="8"/>
  <c r="H1106" i="8"/>
  <c r="H1107" i="8"/>
  <c r="H1108" i="8"/>
  <c r="I1108" i="8" s="1"/>
  <c r="H1109" i="8"/>
  <c r="H1110" i="8"/>
  <c r="H1111" i="8"/>
  <c r="H1112" i="8"/>
  <c r="I1112" i="8" s="1"/>
  <c r="H1113" i="8"/>
  <c r="H1114" i="8"/>
  <c r="H1115" i="8"/>
  <c r="H1116" i="8"/>
  <c r="I1116" i="8" s="1"/>
  <c r="H1117" i="8"/>
  <c r="H1118" i="8"/>
  <c r="H1119" i="8"/>
  <c r="H1120" i="8"/>
  <c r="I1120" i="8" s="1"/>
  <c r="H1121" i="8"/>
  <c r="H1122" i="8"/>
  <c r="H1123" i="8"/>
  <c r="H1124" i="8"/>
  <c r="I1124" i="8" s="1"/>
  <c r="H1125" i="8"/>
  <c r="H1126" i="8"/>
  <c r="H1127" i="8"/>
  <c r="H1128" i="8"/>
  <c r="I1128" i="8" s="1"/>
  <c r="H1129" i="8"/>
  <c r="H1130" i="8"/>
  <c r="H1131" i="8"/>
  <c r="H1132" i="8"/>
  <c r="I1132" i="8" s="1"/>
  <c r="H1133" i="8"/>
  <c r="H1134" i="8"/>
  <c r="H1135" i="8"/>
  <c r="H1136" i="8"/>
  <c r="I1136" i="8" s="1"/>
  <c r="H1137" i="8"/>
  <c r="H1138" i="8"/>
  <c r="H1139" i="8"/>
  <c r="H1140" i="8"/>
  <c r="I1140" i="8" s="1"/>
  <c r="H1141" i="8"/>
  <c r="H1142" i="8"/>
  <c r="H1143" i="8"/>
  <c r="H1144" i="8"/>
  <c r="I1144" i="8" s="1"/>
  <c r="H1145" i="8"/>
  <c r="H1146" i="8"/>
  <c r="H1147" i="8"/>
  <c r="H1148" i="8"/>
  <c r="I1148" i="8" s="1"/>
  <c r="H1149" i="8"/>
  <c r="H1150" i="8"/>
  <c r="H1151" i="8"/>
  <c r="H1152" i="8"/>
  <c r="I1152" i="8" s="1"/>
  <c r="H1153" i="8"/>
  <c r="H1154" i="8"/>
  <c r="H1155" i="8"/>
  <c r="H1156" i="8"/>
  <c r="I1156" i="8" s="1"/>
  <c r="H1157" i="8"/>
  <c r="H1158" i="8"/>
  <c r="H1159" i="8"/>
  <c r="H1160" i="8"/>
  <c r="I1160" i="8" s="1"/>
  <c r="H1161" i="8"/>
  <c r="H1162" i="8"/>
  <c r="H1163" i="8"/>
  <c r="H1164" i="8"/>
  <c r="I1164" i="8" s="1"/>
  <c r="H1165" i="8"/>
  <c r="H1166" i="8"/>
  <c r="H1167" i="8"/>
  <c r="H1168" i="8"/>
  <c r="I1168" i="8" s="1"/>
  <c r="H1169" i="8"/>
  <c r="H1170" i="8"/>
  <c r="H1171" i="8"/>
  <c r="H1172" i="8"/>
  <c r="I1172" i="8" s="1"/>
  <c r="H1173" i="8"/>
  <c r="H1174" i="8"/>
  <c r="H1175" i="8"/>
  <c r="H1176" i="8"/>
  <c r="I1176" i="8" s="1"/>
  <c r="H1177" i="8"/>
  <c r="H1178" i="8"/>
  <c r="H1179" i="8"/>
  <c r="H1180" i="8"/>
  <c r="I1180" i="8" s="1"/>
  <c r="H1181" i="8"/>
  <c r="H1182" i="8"/>
  <c r="H1183" i="8"/>
  <c r="H1184" i="8"/>
  <c r="I1184" i="8" s="1"/>
  <c r="H1185" i="8"/>
  <c r="H1186" i="8"/>
  <c r="H1187" i="8"/>
  <c r="H1188" i="8"/>
  <c r="I1188" i="8" s="1"/>
  <c r="H1189" i="8"/>
  <c r="H1190" i="8"/>
  <c r="H1191" i="8"/>
  <c r="H1192" i="8"/>
  <c r="I1192" i="8" s="1"/>
  <c r="H1193" i="8"/>
  <c r="H1194" i="8"/>
  <c r="H1195" i="8"/>
  <c r="H1196" i="8"/>
  <c r="I1196" i="8" s="1"/>
  <c r="H1197" i="8"/>
  <c r="H1198" i="8"/>
  <c r="H1199" i="8"/>
  <c r="H1200" i="8"/>
  <c r="I1200" i="8" s="1"/>
  <c r="H1201" i="8"/>
  <c r="H1202" i="8"/>
  <c r="H1203" i="8"/>
  <c r="H1204" i="8"/>
  <c r="I1204" i="8" s="1"/>
  <c r="H1205" i="8"/>
  <c r="H1206" i="8"/>
  <c r="H1207" i="8"/>
  <c r="H1208" i="8"/>
  <c r="I1208" i="8" s="1"/>
  <c r="H1209" i="8"/>
  <c r="H1210" i="8"/>
  <c r="H1211" i="8"/>
  <c r="H1212" i="8"/>
  <c r="I1212" i="8" s="1"/>
  <c r="H1213" i="8"/>
  <c r="H1214" i="8"/>
  <c r="H1215" i="8"/>
  <c r="H1216" i="8"/>
  <c r="I1216" i="8" s="1"/>
  <c r="H1217" i="8"/>
  <c r="H1218" i="8"/>
  <c r="H1219" i="8"/>
  <c r="H1220" i="8"/>
  <c r="I1220" i="8" s="1"/>
  <c r="H1221" i="8"/>
  <c r="H1222" i="8"/>
  <c r="H1223" i="8"/>
  <c r="H1224" i="8"/>
  <c r="I1224" i="8" s="1"/>
  <c r="H1225" i="8"/>
  <c r="H1226" i="8"/>
  <c r="H1227" i="8"/>
  <c r="H1228" i="8"/>
  <c r="I1228" i="8" s="1"/>
  <c r="H1229" i="8"/>
  <c r="H1230" i="8"/>
  <c r="H1231" i="8"/>
  <c r="H1232" i="8"/>
  <c r="I1232" i="8" s="1"/>
  <c r="H1233" i="8"/>
  <c r="H1234" i="8"/>
  <c r="H1235" i="8"/>
  <c r="H1236" i="8"/>
  <c r="I1236" i="8" s="1"/>
  <c r="H1237" i="8"/>
  <c r="H1238" i="8"/>
  <c r="H1239" i="8"/>
  <c r="H1240" i="8"/>
  <c r="I1240" i="8" s="1"/>
  <c r="H1241" i="8"/>
  <c r="H1242" i="8"/>
  <c r="H1243" i="8"/>
  <c r="H1244" i="8"/>
  <c r="I1244" i="8" s="1"/>
  <c r="H1245" i="8"/>
  <c r="H1246" i="8"/>
  <c r="H1247" i="8"/>
  <c r="H1248" i="8"/>
  <c r="I1248" i="8" s="1"/>
  <c r="H1249" i="8"/>
  <c r="H1250" i="8"/>
  <c r="H1251" i="8"/>
  <c r="H1252" i="8"/>
  <c r="I1252" i="8" s="1"/>
  <c r="H1253" i="8"/>
  <c r="H1254" i="8"/>
  <c r="H1255" i="8"/>
  <c r="H1256" i="8"/>
  <c r="I1256" i="8" s="1"/>
  <c r="H1257" i="8"/>
  <c r="H1258" i="8"/>
  <c r="H1259" i="8"/>
  <c r="H1260" i="8"/>
  <c r="I1260" i="8" s="1"/>
  <c r="H1261" i="8"/>
  <c r="H1262" i="8"/>
  <c r="H1263" i="8"/>
  <c r="H1264" i="8"/>
  <c r="I1264" i="8" s="1"/>
  <c r="H1265" i="8"/>
  <c r="H1266" i="8"/>
  <c r="H1267" i="8"/>
  <c r="H1268" i="8"/>
  <c r="I1268" i="8" s="1"/>
  <c r="H1269" i="8"/>
  <c r="H1270" i="8"/>
  <c r="H1271" i="8"/>
  <c r="H1272" i="8"/>
  <c r="I1272" i="8" s="1"/>
  <c r="H1273" i="8"/>
  <c r="H1274" i="8"/>
  <c r="H1275" i="8"/>
  <c r="H1276" i="8"/>
  <c r="I1276" i="8" s="1"/>
  <c r="H1277" i="8"/>
  <c r="H1278" i="8"/>
  <c r="H1279" i="8"/>
  <c r="H1280" i="8"/>
  <c r="I1280" i="8" s="1"/>
  <c r="H1281" i="8"/>
  <c r="H1282" i="8"/>
  <c r="H1283" i="8"/>
  <c r="H1284" i="8"/>
  <c r="I1284" i="8" s="1"/>
  <c r="H1285" i="8"/>
  <c r="H1286" i="8"/>
  <c r="H1287" i="8"/>
  <c r="H1288" i="8"/>
  <c r="I1288" i="8" s="1"/>
  <c r="H1289" i="8"/>
  <c r="H1290" i="8"/>
  <c r="H1291" i="8"/>
  <c r="H1292" i="8"/>
  <c r="I1292" i="8" s="1"/>
  <c r="H1293" i="8"/>
  <c r="H1294" i="8"/>
  <c r="H1295" i="8"/>
  <c r="H1296" i="8"/>
  <c r="I1296" i="8" s="1"/>
  <c r="H1297" i="8"/>
  <c r="H1298" i="8"/>
  <c r="H1299" i="8"/>
  <c r="H1300" i="8"/>
  <c r="I1300" i="8" s="1"/>
  <c r="H1301" i="8"/>
  <c r="H1302" i="8"/>
  <c r="H1303" i="8"/>
  <c r="H1304" i="8"/>
  <c r="I1304" i="8" s="1"/>
  <c r="H1305" i="8"/>
  <c r="H1306" i="8"/>
  <c r="H1307" i="8"/>
  <c r="H1308" i="8"/>
  <c r="I1308" i="8" s="1"/>
  <c r="H1309" i="8"/>
  <c r="H1310" i="8"/>
  <c r="H1311" i="8"/>
  <c r="H1312" i="8"/>
  <c r="I1312" i="8" s="1"/>
  <c r="H1313" i="8"/>
  <c r="H1314" i="8"/>
  <c r="H1315" i="8"/>
  <c r="H1316" i="8"/>
  <c r="I1316" i="8" s="1"/>
  <c r="H1317" i="8"/>
  <c r="H1318" i="8"/>
  <c r="H1319" i="8"/>
  <c r="H1320" i="8"/>
  <c r="I1320" i="8" s="1"/>
  <c r="H1321" i="8"/>
  <c r="H1322" i="8"/>
  <c r="H1323" i="8"/>
  <c r="H1324" i="8"/>
  <c r="I1324" i="8" s="1"/>
  <c r="H1325" i="8"/>
  <c r="H1326" i="8"/>
  <c r="H1327" i="8"/>
  <c r="H1328" i="8"/>
  <c r="I1328" i="8" s="1"/>
  <c r="H1329" i="8"/>
  <c r="H1330" i="8"/>
  <c r="H1331" i="8"/>
  <c r="H1332" i="8"/>
  <c r="I1332" i="8" s="1"/>
  <c r="H1333" i="8"/>
  <c r="H1334" i="8"/>
  <c r="H1335" i="8"/>
  <c r="H1336" i="8"/>
  <c r="I1336" i="8" s="1"/>
  <c r="H1337" i="8"/>
  <c r="H1338" i="8"/>
  <c r="H1339" i="8"/>
  <c r="H1340" i="8"/>
  <c r="I1340" i="8" s="1"/>
  <c r="H1341" i="8"/>
  <c r="H1342" i="8"/>
  <c r="H1343" i="8"/>
  <c r="H1344" i="8"/>
  <c r="I1344" i="8" s="1"/>
  <c r="H1345" i="8"/>
  <c r="H1346" i="8"/>
  <c r="H1347" i="8"/>
  <c r="H1348" i="8"/>
  <c r="I1348" i="8" s="1"/>
  <c r="H1349" i="8"/>
  <c r="H1350" i="8"/>
  <c r="H1351" i="8"/>
  <c r="H1352" i="8"/>
  <c r="I1352" i="8" s="1"/>
  <c r="H1353" i="8"/>
  <c r="H1354" i="8"/>
  <c r="H1355" i="8"/>
  <c r="H1356" i="8"/>
  <c r="I1356" i="8" s="1"/>
  <c r="H1357" i="8"/>
  <c r="H1358" i="8"/>
  <c r="H1359" i="8"/>
  <c r="H1360" i="8"/>
  <c r="I1360" i="8" s="1"/>
  <c r="H1361" i="8"/>
  <c r="H1362" i="8"/>
  <c r="H1363" i="8"/>
  <c r="H1364" i="8"/>
  <c r="I1364" i="8" s="1"/>
  <c r="H1365" i="8"/>
  <c r="H1366" i="8"/>
  <c r="H1367" i="8"/>
  <c r="H1368" i="8"/>
  <c r="I1368" i="8" s="1"/>
  <c r="H1369" i="8"/>
  <c r="H1370" i="8"/>
  <c r="H1371" i="8"/>
  <c r="H1372" i="8"/>
  <c r="I1372" i="8" s="1"/>
  <c r="H1373" i="8"/>
  <c r="H1374" i="8"/>
  <c r="H1375" i="8"/>
  <c r="H1376" i="8"/>
  <c r="I1376" i="8" s="1"/>
  <c r="H1377" i="8"/>
  <c r="H1378" i="8"/>
  <c r="H1379" i="8"/>
  <c r="H1380" i="8"/>
  <c r="I1380" i="8" s="1"/>
  <c r="H1381" i="8"/>
  <c r="H1382" i="8"/>
  <c r="H1383" i="8"/>
  <c r="H1384" i="8"/>
  <c r="I1384" i="8" s="1"/>
  <c r="H1385" i="8"/>
  <c r="H1386" i="8"/>
  <c r="H1387" i="8"/>
  <c r="H1388" i="8"/>
  <c r="I1388" i="8" s="1"/>
  <c r="H1389" i="8"/>
  <c r="H1390" i="8"/>
  <c r="H1391" i="8"/>
  <c r="H1392" i="8"/>
  <c r="I1392" i="8" s="1"/>
  <c r="H1393" i="8"/>
  <c r="H1394" i="8"/>
  <c r="H1395" i="8"/>
  <c r="H1396" i="8"/>
  <c r="I1396" i="8" s="1"/>
  <c r="H1397" i="8"/>
  <c r="H1398" i="8"/>
  <c r="H1399" i="8"/>
  <c r="H1400" i="8"/>
  <c r="I1400" i="8" s="1"/>
  <c r="H1401" i="8"/>
  <c r="H1402" i="8"/>
  <c r="H1403" i="8"/>
  <c r="H1404" i="8"/>
  <c r="I1404" i="8" s="1"/>
  <c r="H1405" i="8"/>
  <c r="H1406" i="8"/>
  <c r="H1407" i="8"/>
  <c r="H1408" i="8"/>
  <c r="I1408" i="8" s="1"/>
  <c r="H1409" i="8"/>
  <c r="H1410" i="8"/>
  <c r="H1411" i="8"/>
  <c r="H1412" i="8"/>
  <c r="I1412" i="8" s="1"/>
  <c r="H1413" i="8"/>
  <c r="H1414" i="8"/>
  <c r="H1415" i="8"/>
  <c r="H1416" i="8"/>
  <c r="I1416" i="8" s="1"/>
  <c r="H1417" i="8"/>
  <c r="H1418" i="8"/>
  <c r="H1419" i="8"/>
  <c r="H1420" i="8"/>
  <c r="I1420" i="8" s="1"/>
  <c r="H1421" i="8"/>
  <c r="H1422" i="8"/>
  <c r="H1423" i="8"/>
  <c r="H1424" i="8"/>
  <c r="I1424" i="8" s="1"/>
  <c r="H1425" i="8"/>
  <c r="H1426" i="8"/>
  <c r="H1427" i="8"/>
  <c r="H1428" i="8"/>
  <c r="I1428" i="8" s="1"/>
  <c r="H1429" i="8"/>
  <c r="H1430" i="8"/>
  <c r="H1431" i="8"/>
  <c r="H1432" i="8"/>
  <c r="I1432" i="8" s="1"/>
  <c r="H1433" i="8"/>
  <c r="H1434" i="8"/>
  <c r="H1435" i="8"/>
  <c r="H1436" i="8"/>
  <c r="I1436" i="8" s="1"/>
  <c r="H1437" i="8"/>
  <c r="H1438" i="8"/>
  <c r="H1439" i="8"/>
  <c r="H1440" i="8"/>
  <c r="I1440" i="8" s="1"/>
  <c r="H1441" i="8"/>
  <c r="H1442" i="8"/>
  <c r="H1443" i="8"/>
  <c r="H1444" i="8"/>
  <c r="I1444" i="8" s="1"/>
  <c r="H1445" i="8"/>
  <c r="H1446" i="8"/>
  <c r="H1447" i="8"/>
  <c r="H1448" i="8"/>
  <c r="I1448" i="8" s="1"/>
  <c r="H1449" i="8"/>
  <c r="H1450" i="8"/>
  <c r="H1451" i="8"/>
  <c r="H1452" i="8"/>
  <c r="I1452" i="8" s="1"/>
  <c r="H1453" i="8"/>
  <c r="H1454" i="8"/>
  <c r="H1455" i="8"/>
  <c r="H1456" i="8"/>
  <c r="I1456" i="8" s="1"/>
  <c r="H1457" i="8"/>
  <c r="H1458" i="8"/>
  <c r="H1459" i="8"/>
  <c r="H1460" i="8"/>
  <c r="I1460" i="8" s="1"/>
  <c r="H1461" i="8"/>
  <c r="H1462" i="8"/>
  <c r="H1463" i="8"/>
  <c r="H1464" i="8"/>
  <c r="I1464" i="8" s="1"/>
  <c r="H1465" i="8"/>
  <c r="H1466" i="8"/>
  <c r="H1467" i="8"/>
  <c r="H1468" i="8"/>
  <c r="I1468" i="8" s="1"/>
  <c r="H1469" i="8"/>
  <c r="H1470" i="8"/>
  <c r="H1471" i="8"/>
  <c r="H1472" i="8"/>
  <c r="I1472" i="8" s="1"/>
  <c r="H1473" i="8"/>
  <c r="H1474" i="8"/>
  <c r="H1475" i="8"/>
  <c r="H1476" i="8"/>
  <c r="I1476" i="8" s="1"/>
  <c r="H1477" i="8"/>
  <c r="H1478" i="8"/>
  <c r="H1479" i="8"/>
  <c r="H1480" i="8"/>
  <c r="I1480" i="8" s="1"/>
  <c r="H1481" i="8"/>
  <c r="H1482" i="8"/>
  <c r="H1483" i="8"/>
  <c r="H1484" i="8"/>
  <c r="I1484" i="8" s="1"/>
  <c r="H1485" i="8"/>
  <c r="I1485" i="8" s="1"/>
  <c r="H1486" i="8"/>
  <c r="H1487" i="8"/>
  <c r="H1488" i="8"/>
  <c r="I1488" i="8" s="1"/>
  <c r="H1489" i="8"/>
  <c r="H1490" i="8"/>
  <c r="H1491" i="8"/>
  <c r="H1492" i="8"/>
  <c r="I1492" i="8" s="1"/>
  <c r="H1493" i="8"/>
  <c r="I1493" i="8" s="1"/>
  <c r="H1494" i="8"/>
  <c r="H1495" i="8"/>
  <c r="H1496" i="8"/>
  <c r="I1496" i="8" s="1"/>
  <c r="H1497" i="8"/>
  <c r="H1498" i="8"/>
  <c r="H1499" i="8"/>
  <c r="H1500" i="8"/>
  <c r="I1500" i="8" s="1"/>
  <c r="H1501" i="8"/>
  <c r="I1501" i="8" s="1"/>
  <c r="H1502" i="8"/>
  <c r="H1503" i="8"/>
  <c r="H1504" i="8"/>
  <c r="I1504" i="8" s="1"/>
  <c r="H1505" i="8"/>
  <c r="H1506" i="8"/>
  <c r="H1507" i="8"/>
  <c r="H1508" i="8"/>
  <c r="I1508" i="8" s="1"/>
  <c r="H1509" i="8"/>
  <c r="I1509" i="8" s="1"/>
  <c r="H1510" i="8"/>
  <c r="H1511" i="8"/>
  <c r="H1512" i="8"/>
  <c r="I1512" i="8" s="1"/>
  <c r="H1513" i="8"/>
  <c r="H1514" i="8"/>
  <c r="H1515" i="8"/>
  <c r="H1516" i="8"/>
  <c r="I1516" i="8" s="1"/>
  <c r="H1517" i="8"/>
  <c r="I1517" i="8" s="1"/>
  <c r="H1518" i="8"/>
  <c r="H1519" i="8"/>
  <c r="H1520" i="8"/>
  <c r="I1520" i="8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G991" i="8" s="1"/>
  <c r="F992" i="8"/>
  <c r="F993" i="8"/>
  <c r="F994" i="8"/>
  <c r="G994" i="8" s="1"/>
  <c r="F995" i="8"/>
  <c r="F996" i="8"/>
  <c r="F997" i="8"/>
  <c r="F998" i="8"/>
  <c r="G998" i="8" s="1"/>
  <c r="F999" i="8"/>
  <c r="G999" i="8" s="1"/>
  <c r="F1000" i="8"/>
  <c r="F1001" i="8"/>
  <c r="F1002" i="8"/>
  <c r="G1002" i="8" s="1"/>
  <c r="F1003" i="8"/>
  <c r="F1004" i="8"/>
  <c r="F1005" i="8"/>
  <c r="F1006" i="8"/>
  <c r="G1006" i="8" s="1"/>
  <c r="F1007" i="8"/>
  <c r="G1007" i="8" s="1"/>
  <c r="F1008" i="8"/>
  <c r="F1009" i="8"/>
  <c r="F1010" i="8"/>
  <c r="G1010" i="8" s="1"/>
  <c r="F1011" i="8"/>
  <c r="F1012" i="8"/>
  <c r="F1013" i="8"/>
  <c r="F1014" i="8"/>
  <c r="G1014" i="8" s="1"/>
  <c r="F1015" i="8"/>
  <c r="G1015" i="8" s="1"/>
  <c r="F1016" i="8"/>
  <c r="F1017" i="8"/>
  <c r="F1018" i="8"/>
  <c r="G1018" i="8" s="1"/>
  <c r="F1019" i="8"/>
  <c r="F1020" i="8"/>
  <c r="F1021" i="8"/>
  <c r="F1022" i="8"/>
  <c r="G1022" i="8" s="1"/>
  <c r="F1023" i="8"/>
  <c r="G1023" i="8" s="1"/>
  <c r="F1024" i="8"/>
  <c r="F1025" i="8"/>
  <c r="F1026" i="8"/>
  <c r="G1026" i="8" s="1"/>
  <c r="F1027" i="8"/>
  <c r="F1028" i="8"/>
  <c r="F1029" i="8"/>
  <c r="F1030" i="8"/>
  <c r="G1030" i="8" s="1"/>
  <c r="F1031" i="8"/>
  <c r="G1031" i="8" s="1"/>
  <c r="F1032" i="8"/>
  <c r="F1033" i="8"/>
  <c r="F1034" i="8"/>
  <c r="G1034" i="8" s="1"/>
  <c r="F1035" i="8"/>
  <c r="F1036" i="8"/>
  <c r="F1037" i="8"/>
  <c r="F1038" i="8"/>
  <c r="G1038" i="8" s="1"/>
  <c r="F1039" i="8"/>
  <c r="G1039" i="8" s="1"/>
  <c r="F1040" i="8"/>
  <c r="F1041" i="8"/>
  <c r="F1042" i="8"/>
  <c r="G1042" i="8" s="1"/>
  <c r="F1043" i="8"/>
  <c r="F1044" i="8"/>
  <c r="F1045" i="8"/>
  <c r="F1046" i="8"/>
  <c r="G1046" i="8" s="1"/>
  <c r="F1047" i="8"/>
  <c r="G1047" i="8" s="1"/>
  <c r="F1048" i="8"/>
  <c r="F1049" i="8"/>
  <c r="F1050" i="8"/>
  <c r="G1050" i="8" s="1"/>
  <c r="F1051" i="8"/>
  <c r="F1052" i="8"/>
  <c r="F1053" i="8"/>
  <c r="F1054" i="8"/>
  <c r="G1054" i="8" s="1"/>
  <c r="F1055" i="8"/>
  <c r="G1055" i="8" s="1"/>
  <c r="F1056" i="8"/>
  <c r="F1057" i="8"/>
  <c r="F1058" i="8"/>
  <c r="G1058" i="8" s="1"/>
  <c r="F1059" i="8"/>
  <c r="F1060" i="8"/>
  <c r="F1061" i="8"/>
  <c r="F1062" i="8"/>
  <c r="G1062" i="8" s="1"/>
  <c r="F1063" i="8"/>
  <c r="G1063" i="8" s="1"/>
  <c r="F1064" i="8"/>
  <c r="F1065" i="8"/>
  <c r="F1066" i="8"/>
  <c r="G1066" i="8" s="1"/>
  <c r="F1067" i="8"/>
  <c r="F1068" i="8"/>
  <c r="F1069" i="8"/>
  <c r="F1070" i="8"/>
  <c r="G1070" i="8" s="1"/>
  <c r="F1071" i="8"/>
  <c r="G1071" i="8" s="1"/>
  <c r="F1072" i="8"/>
  <c r="F1073" i="8"/>
  <c r="F1074" i="8"/>
  <c r="G1074" i="8" s="1"/>
  <c r="F1075" i="8"/>
  <c r="F1076" i="8"/>
  <c r="F1077" i="8"/>
  <c r="F1078" i="8"/>
  <c r="G1078" i="8" s="1"/>
  <c r="F1079" i="8"/>
  <c r="G1079" i="8" s="1"/>
  <c r="F1080" i="8"/>
  <c r="F1081" i="8"/>
  <c r="F1082" i="8"/>
  <c r="G1082" i="8" s="1"/>
  <c r="F1083" i="8"/>
  <c r="F1084" i="8"/>
  <c r="F1085" i="8"/>
  <c r="F1086" i="8"/>
  <c r="G1086" i="8" s="1"/>
  <c r="F1087" i="8"/>
  <c r="G1087" i="8" s="1"/>
  <c r="F1088" i="8"/>
  <c r="F1089" i="8"/>
  <c r="F1090" i="8"/>
  <c r="G1090" i="8" s="1"/>
  <c r="F1091" i="8"/>
  <c r="F1092" i="8"/>
  <c r="F1093" i="8"/>
  <c r="F1094" i="8"/>
  <c r="G1094" i="8" s="1"/>
  <c r="F1095" i="8"/>
  <c r="G1095" i="8" s="1"/>
  <c r="F1096" i="8"/>
  <c r="F1097" i="8"/>
  <c r="F1098" i="8"/>
  <c r="G1098" i="8" s="1"/>
  <c r="F1099" i="8"/>
  <c r="F1100" i="8"/>
  <c r="F1101" i="8"/>
  <c r="F1102" i="8"/>
  <c r="G1102" i="8" s="1"/>
  <c r="F1103" i="8"/>
  <c r="G1103" i="8" s="1"/>
  <c r="F1104" i="8"/>
  <c r="F1105" i="8"/>
  <c r="F1106" i="8"/>
  <c r="G1106" i="8" s="1"/>
  <c r="F1107" i="8"/>
  <c r="F1108" i="8"/>
  <c r="F1109" i="8"/>
  <c r="F1110" i="8"/>
  <c r="G1110" i="8" s="1"/>
  <c r="F1111" i="8"/>
  <c r="G1111" i="8" s="1"/>
  <c r="F1112" i="8"/>
  <c r="F1113" i="8"/>
  <c r="F1114" i="8"/>
  <c r="G1114" i="8" s="1"/>
  <c r="F1115" i="8"/>
  <c r="F1116" i="8"/>
  <c r="F1117" i="8"/>
  <c r="F1118" i="8"/>
  <c r="G1118" i="8" s="1"/>
  <c r="F1119" i="8"/>
  <c r="G1119" i="8" s="1"/>
  <c r="F1120" i="8"/>
  <c r="F1121" i="8"/>
  <c r="F1122" i="8"/>
  <c r="G1122" i="8" s="1"/>
  <c r="F1123" i="8"/>
  <c r="F1124" i="8"/>
  <c r="F1125" i="8"/>
  <c r="F1126" i="8"/>
  <c r="G1126" i="8" s="1"/>
  <c r="F1127" i="8"/>
  <c r="G1127" i="8" s="1"/>
  <c r="F1128" i="8"/>
  <c r="F1129" i="8"/>
  <c r="F1130" i="8"/>
  <c r="G1130" i="8" s="1"/>
  <c r="F1131" i="8"/>
  <c r="F1132" i="8"/>
  <c r="F1133" i="8"/>
  <c r="F1134" i="8"/>
  <c r="G1134" i="8" s="1"/>
  <c r="F1135" i="8"/>
  <c r="G1135" i="8" s="1"/>
  <c r="F1136" i="8"/>
  <c r="F1137" i="8"/>
  <c r="F1138" i="8"/>
  <c r="G1138" i="8" s="1"/>
  <c r="F1139" i="8"/>
  <c r="F1140" i="8"/>
  <c r="F1141" i="8"/>
  <c r="F1142" i="8"/>
  <c r="G1142" i="8" s="1"/>
  <c r="F1143" i="8"/>
  <c r="G1143" i="8" s="1"/>
  <c r="F1144" i="8"/>
  <c r="F1145" i="8"/>
  <c r="F1146" i="8"/>
  <c r="G1146" i="8" s="1"/>
  <c r="F1147" i="8"/>
  <c r="F1148" i="8"/>
  <c r="F1149" i="8"/>
  <c r="F1150" i="8"/>
  <c r="G1150" i="8" s="1"/>
  <c r="F1151" i="8"/>
  <c r="G1151" i="8" s="1"/>
  <c r="F1152" i="8"/>
  <c r="F1153" i="8"/>
  <c r="F1154" i="8"/>
  <c r="G1154" i="8" s="1"/>
  <c r="F1155" i="8"/>
  <c r="F1156" i="8"/>
  <c r="F1157" i="8"/>
  <c r="F1158" i="8"/>
  <c r="G1158" i="8" s="1"/>
  <c r="F1159" i="8"/>
  <c r="G1159" i="8" s="1"/>
  <c r="F1160" i="8"/>
  <c r="F1161" i="8"/>
  <c r="F1162" i="8"/>
  <c r="G1162" i="8" s="1"/>
  <c r="F1163" i="8"/>
  <c r="F1164" i="8"/>
  <c r="F1165" i="8"/>
  <c r="F1166" i="8"/>
  <c r="G1166" i="8" s="1"/>
  <c r="F1167" i="8"/>
  <c r="G1167" i="8" s="1"/>
  <c r="F1168" i="8"/>
  <c r="F1169" i="8"/>
  <c r="F1170" i="8"/>
  <c r="G1170" i="8" s="1"/>
  <c r="F1171" i="8"/>
  <c r="F1172" i="8"/>
  <c r="F1173" i="8"/>
  <c r="F1174" i="8"/>
  <c r="G1174" i="8" s="1"/>
  <c r="F1175" i="8"/>
  <c r="G1175" i="8" s="1"/>
  <c r="F1176" i="8"/>
  <c r="F1177" i="8"/>
  <c r="F1178" i="8"/>
  <c r="G1178" i="8" s="1"/>
  <c r="F1179" i="8"/>
  <c r="F1180" i="8"/>
  <c r="F1181" i="8"/>
  <c r="F1182" i="8"/>
  <c r="G1182" i="8" s="1"/>
  <c r="F1183" i="8"/>
  <c r="G1183" i="8" s="1"/>
  <c r="F1184" i="8"/>
  <c r="F1185" i="8"/>
  <c r="F1186" i="8"/>
  <c r="G1186" i="8" s="1"/>
  <c r="F1187" i="8"/>
  <c r="F1188" i="8"/>
  <c r="F1189" i="8"/>
  <c r="F1190" i="8"/>
  <c r="G1190" i="8" s="1"/>
  <c r="F1191" i="8"/>
  <c r="G1191" i="8" s="1"/>
  <c r="F1192" i="8"/>
  <c r="F1193" i="8"/>
  <c r="F1194" i="8"/>
  <c r="G1194" i="8" s="1"/>
  <c r="F1195" i="8"/>
  <c r="F1196" i="8"/>
  <c r="F1197" i="8"/>
  <c r="F1198" i="8"/>
  <c r="G1198" i="8" s="1"/>
  <c r="F1199" i="8"/>
  <c r="G1199" i="8" s="1"/>
  <c r="F1200" i="8"/>
  <c r="F1201" i="8"/>
  <c r="F1202" i="8"/>
  <c r="G1202" i="8" s="1"/>
  <c r="F1203" i="8"/>
  <c r="F1204" i="8"/>
  <c r="F1205" i="8"/>
  <c r="F1206" i="8"/>
  <c r="G1206" i="8" s="1"/>
  <c r="F1207" i="8"/>
  <c r="G1207" i="8" s="1"/>
  <c r="F1208" i="8"/>
  <c r="F1209" i="8"/>
  <c r="F1210" i="8"/>
  <c r="G1210" i="8" s="1"/>
  <c r="F1211" i="8"/>
  <c r="F1212" i="8"/>
  <c r="F1213" i="8"/>
  <c r="F1214" i="8"/>
  <c r="G1214" i="8" s="1"/>
  <c r="F1215" i="8"/>
  <c r="G1215" i="8" s="1"/>
  <c r="F1216" i="8"/>
  <c r="F1217" i="8"/>
  <c r="F1218" i="8"/>
  <c r="G1218" i="8" s="1"/>
  <c r="F1219" i="8"/>
  <c r="F1220" i="8"/>
  <c r="F1221" i="8"/>
  <c r="F1222" i="8"/>
  <c r="G1222" i="8" s="1"/>
  <c r="F1223" i="8"/>
  <c r="G1223" i="8" s="1"/>
  <c r="F1224" i="8"/>
  <c r="F1225" i="8"/>
  <c r="F1226" i="8"/>
  <c r="G1226" i="8" s="1"/>
  <c r="F1227" i="8"/>
  <c r="F1228" i="8"/>
  <c r="F1229" i="8"/>
  <c r="F1230" i="8"/>
  <c r="G1230" i="8" s="1"/>
  <c r="F1231" i="8"/>
  <c r="G1231" i="8" s="1"/>
  <c r="F1232" i="8"/>
  <c r="F1233" i="8"/>
  <c r="F1234" i="8"/>
  <c r="G1234" i="8" s="1"/>
  <c r="F1235" i="8"/>
  <c r="F1236" i="8"/>
  <c r="F1237" i="8"/>
  <c r="F1238" i="8"/>
  <c r="G1238" i="8" s="1"/>
  <c r="F1239" i="8"/>
  <c r="G1239" i="8" s="1"/>
  <c r="F1240" i="8"/>
  <c r="F1241" i="8"/>
  <c r="F1242" i="8"/>
  <c r="F1243" i="8"/>
  <c r="F1244" i="8"/>
  <c r="F1245" i="8"/>
  <c r="F1246" i="8"/>
  <c r="G1246" i="8" s="1"/>
  <c r="F1247" i="8"/>
  <c r="G1247" i="8" s="1"/>
  <c r="F1248" i="8"/>
  <c r="F1249" i="8"/>
  <c r="F1250" i="8"/>
  <c r="F1251" i="8"/>
  <c r="F1252" i="8"/>
  <c r="F1253" i="8"/>
  <c r="F1254" i="8"/>
  <c r="G1254" i="8" s="1"/>
  <c r="F1255" i="8"/>
  <c r="G1255" i="8" s="1"/>
  <c r="F1256" i="8"/>
  <c r="F1257" i="8"/>
  <c r="F1258" i="8"/>
  <c r="F1259" i="8"/>
  <c r="F1260" i="8"/>
  <c r="F1261" i="8"/>
  <c r="F1262" i="8"/>
  <c r="G1262" i="8" s="1"/>
  <c r="F1263" i="8"/>
  <c r="G1263" i="8" s="1"/>
  <c r="F1264" i="8"/>
  <c r="F1265" i="8"/>
  <c r="F1266" i="8"/>
  <c r="F1267" i="8"/>
  <c r="F1268" i="8"/>
  <c r="F1269" i="8"/>
  <c r="F1270" i="8"/>
  <c r="G1270" i="8" s="1"/>
  <c r="F1271" i="8"/>
  <c r="G1271" i="8" s="1"/>
  <c r="F1272" i="8"/>
  <c r="F1273" i="8"/>
  <c r="F1274" i="8"/>
  <c r="G1274" i="8" s="1"/>
  <c r="F1275" i="8"/>
  <c r="F1276" i="8"/>
  <c r="F1277" i="8"/>
  <c r="F1278" i="8"/>
  <c r="G1278" i="8" s="1"/>
  <c r="F1279" i="8"/>
  <c r="G1279" i="8" s="1"/>
  <c r="F1280" i="8"/>
  <c r="F1281" i="8"/>
  <c r="F1282" i="8"/>
  <c r="G1282" i="8" s="1"/>
  <c r="F1283" i="8"/>
  <c r="F1284" i="8"/>
  <c r="F1285" i="8"/>
  <c r="F1286" i="8"/>
  <c r="G1286" i="8" s="1"/>
  <c r="F1287" i="8"/>
  <c r="G1287" i="8" s="1"/>
  <c r="F1288" i="8"/>
  <c r="F1289" i="8"/>
  <c r="F1290" i="8"/>
  <c r="G1290" i="8" s="1"/>
  <c r="F1291" i="8"/>
  <c r="F1292" i="8"/>
  <c r="F1293" i="8"/>
  <c r="F1294" i="8"/>
  <c r="G1294" i="8" s="1"/>
  <c r="F1295" i="8"/>
  <c r="G1295" i="8" s="1"/>
  <c r="F1296" i="8"/>
  <c r="F1297" i="8"/>
  <c r="F1298" i="8"/>
  <c r="G1298" i="8" s="1"/>
  <c r="F1299" i="8"/>
  <c r="F1300" i="8"/>
  <c r="F1301" i="8"/>
  <c r="F1302" i="8"/>
  <c r="G1302" i="8" s="1"/>
  <c r="F1303" i="8"/>
  <c r="G1303" i="8" s="1"/>
  <c r="F1304" i="8"/>
  <c r="F1305" i="8"/>
  <c r="F1306" i="8"/>
  <c r="G1306" i="8" s="1"/>
  <c r="F1307" i="8"/>
  <c r="F1308" i="8"/>
  <c r="F1309" i="8"/>
  <c r="F1310" i="8"/>
  <c r="G1310" i="8" s="1"/>
  <c r="F1311" i="8"/>
  <c r="G1311" i="8" s="1"/>
  <c r="F1312" i="8"/>
  <c r="F1313" i="8"/>
  <c r="F1314" i="8"/>
  <c r="G1314" i="8" s="1"/>
  <c r="F1315" i="8"/>
  <c r="F1316" i="8"/>
  <c r="F1317" i="8"/>
  <c r="F1318" i="8"/>
  <c r="G1318" i="8" s="1"/>
  <c r="F1319" i="8"/>
  <c r="G1319" i="8" s="1"/>
  <c r="F1320" i="8"/>
  <c r="F1321" i="8"/>
  <c r="F1322" i="8"/>
  <c r="G1322" i="8" s="1"/>
  <c r="F1323" i="8"/>
  <c r="F1324" i="8"/>
  <c r="F1325" i="8"/>
  <c r="F1326" i="8"/>
  <c r="G1326" i="8" s="1"/>
  <c r="F1327" i="8"/>
  <c r="G1327" i="8" s="1"/>
  <c r="F1328" i="8"/>
  <c r="F1329" i="8"/>
  <c r="F1330" i="8"/>
  <c r="G1330" i="8" s="1"/>
  <c r="F1331" i="8"/>
  <c r="F1332" i="8"/>
  <c r="F1333" i="8"/>
  <c r="F1334" i="8"/>
  <c r="G1334" i="8" s="1"/>
  <c r="F1335" i="8"/>
  <c r="G1335" i="8" s="1"/>
  <c r="F1336" i="8"/>
  <c r="F1337" i="8"/>
  <c r="F1338" i="8"/>
  <c r="G1338" i="8" s="1"/>
  <c r="F1339" i="8"/>
  <c r="F1340" i="8"/>
  <c r="F1341" i="8"/>
  <c r="F1342" i="8"/>
  <c r="G1342" i="8" s="1"/>
  <c r="F1343" i="8"/>
  <c r="G1343" i="8" s="1"/>
  <c r="F1344" i="8"/>
  <c r="F1345" i="8"/>
  <c r="F1346" i="8"/>
  <c r="G1346" i="8" s="1"/>
  <c r="F1347" i="8"/>
  <c r="F1348" i="8"/>
  <c r="F1349" i="8"/>
  <c r="F1350" i="8"/>
  <c r="G1350" i="8" s="1"/>
  <c r="F1351" i="8"/>
  <c r="G1351" i="8" s="1"/>
  <c r="F1352" i="8"/>
  <c r="F1353" i="8"/>
  <c r="F1354" i="8"/>
  <c r="G1354" i="8" s="1"/>
  <c r="F1355" i="8"/>
  <c r="F1356" i="8"/>
  <c r="F1357" i="8"/>
  <c r="F1358" i="8"/>
  <c r="G1358" i="8" s="1"/>
  <c r="F1359" i="8"/>
  <c r="G1359" i="8" s="1"/>
  <c r="F1360" i="8"/>
  <c r="F1361" i="8"/>
  <c r="F1362" i="8"/>
  <c r="G1362" i="8" s="1"/>
  <c r="F1363" i="8"/>
  <c r="F1364" i="8"/>
  <c r="F1365" i="8"/>
  <c r="F1366" i="8"/>
  <c r="G1366" i="8" s="1"/>
  <c r="F1367" i="8"/>
  <c r="G1367" i="8" s="1"/>
  <c r="F1368" i="8"/>
  <c r="F1369" i="8"/>
  <c r="F1370" i="8"/>
  <c r="G1370" i="8" s="1"/>
  <c r="F1371" i="8"/>
  <c r="F1372" i="8"/>
  <c r="F1373" i="8"/>
  <c r="F1374" i="8"/>
  <c r="G1374" i="8" s="1"/>
  <c r="F1375" i="8"/>
  <c r="G1375" i="8" s="1"/>
  <c r="F1376" i="8"/>
  <c r="F1377" i="8"/>
  <c r="F1378" i="8"/>
  <c r="F1379" i="8"/>
  <c r="F1380" i="8"/>
  <c r="F1381" i="8"/>
  <c r="F1382" i="8"/>
  <c r="G1382" i="8" s="1"/>
  <c r="F1383" i="8"/>
  <c r="G1383" i="8" s="1"/>
  <c r="F1384" i="8"/>
  <c r="F1385" i="8"/>
  <c r="F1386" i="8"/>
  <c r="G1386" i="8" s="1"/>
  <c r="F1387" i="8"/>
  <c r="F1388" i="8"/>
  <c r="F1389" i="8"/>
  <c r="F1390" i="8"/>
  <c r="G1390" i="8" s="1"/>
  <c r="F1391" i="8"/>
  <c r="G1391" i="8" s="1"/>
  <c r="F1392" i="8"/>
  <c r="F1393" i="8"/>
  <c r="F1394" i="8"/>
  <c r="G1394" i="8" s="1"/>
  <c r="F1395" i="8"/>
  <c r="F1396" i="8"/>
  <c r="F1397" i="8"/>
  <c r="F1398" i="8"/>
  <c r="G1398" i="8" s="1"/>
  <c r="F1399" i="8"/>
  <c r="G1399" i="8" s="1"/>
  <c r="F1400" i="8"/>
  <c r="F1401" i="8"/>
  <c r="F1402" i="8"/>
  <c r="G1402" i="8" s="1"/>
  <c r="F1403" i="8"/>
  <c r="F1404" i="8"/>
  <c r="F1405" i="8"/>
  <c r="F1406" i="8"/>
  <c r="G1406" i="8" s="1"/>
  <c r="F1407" i="8"/>
  <c r="G1407" i="8" s="1"/>
  <c r="F1408" i="8"/>
  <c r="F1409" i="8"/>
  <c r="F1410" i="8"/>
  <c r="G1410" i="8" s="1"/>
  <c r="F1411" i="8"/>
  <c r="F1412" i="8"/>
  <c r="F1413" i="8"/>
  <c r="F1414" i="8"/>
  <c r="G1414" i="8" s="1"/>
  <c r="F1415" i="8"/>
  <c r="G1415" i="8" s="1"/>
  <c r="F1416" i="8"/>
  <c r="F1417" i="8"/>
  <c r="F1418" i="8"/>
  <c r="G1418" i="8" s="1"/>
  <c r="F1419" i="8"/>
  <c r="F1420" i="8"/>
  <c r="F1421" i="8"/>
  <c r="F1422" i="8"/>
  <c r="G1422" i="8" s="1"/>
  <c r="F1423" i="8"/>
  <c r="G1423" i="8" s="1"/>
  <c r="F1424" i="8"/>
  <c r="F1425" i="8"/>
  <c r="F1426" i="8"/>
  <c r="G1426" i="8" s="1"/>
  <c r="F1427" i="8"/>
  <c r="F1428" i="8"/>
  <c r="F1429" i="8"/>
  <c r="F1430" i="8"/>
  <c r="G1430" i="8" s="1"/>
  <c r="F1431" i="8"/>
  <c r="G1431" i="8" s="1"/>
  <c r="F1432" i="8"/>
  <c r="F1433" i="8"/>
  <c r="F1434" i="8"/>
  <c r="G1434" i="8" s="1"/>
  <c r="F1435" i="8"/>
  <c r="F1436" i="8"/>
  <c r="F1437" i="8"/>
  <c r="F1438" i="8"/>
  <c r="G1438" i="8" s="1"/>
  <c r="F1439" i="8"/>
  <c r="G1439" i="8" s="1"/>
  <c r="F1440" i="8"/>
  <c r="F1441" i="8"/>
  <c r="F1442" i="8"/>
  <c r="G1442" i="8" s="1"/>
  <c r="F1443" i="8"/>
  <c r="F1444" i="8"/>
  <c r="F1445" i="8"/>
  <c r="F1446" i="8"/>
  <c r="G1446" i="8" s="1"/>
  <c r="F1447" i="8"/>
  <c r="G1447" i="8" s="1"/>
  <c r="F1448" i="8"/>
  <c r="F1449" i="8"/>
  <c r="F1450" i="8"/>
  <c r="G1450" i="8" s="1"/>
  <c r="F1451" i="8"/>
  <c r="F1452" i="8"/>
  <c r="F1453" i="8"/>
  <c r="F1454" i="8"/>
  <c r="G1454" i="8" s="1"/>
  <c r="F1455" i="8"/>
  <c r="G1455" i="8" s="1"/>
  <c r="F1456" i="8"/>
  <c r="F1457" i="8"/>
  <c r="F1458" i="8"/>
  <c r="G1458" i="8" s="1"/>
  <c r="F1459" i="8"/>
  <c r="F1460" i="8"/>
  <c r="F1461" i="8"/>
  <c r="F1462" i="8"/>
  <c r="G1462" i="8" s="1"/>
  <c r="F1463" i="8"/>
  <c r="G1463" i="8" s="1"/>
  <c r="F1464" i="8"/>
  <c r="F1465" i="8"/>
  <c r="F1466" i="8"/>
  <c r="G1466" i="8" s="1"/>
  <c r="F1467" i="8"/>
  <c r="F1468" i="8"/>
  <c r="F1469" i="8"/>
  <c r="F1470" i="8"/>
  <c r="G1470" i="8" s="1"/>
  <c r="F1471" i="8"/>
  <c r="G1471" i="8" s="1"/>
  <c r="F1472" i="8"/>
  <c r="F1473" i="8"/>
  <c r="F1474" i="8"/>
  <c r="G1474" i="8" s="1"/>
  <c r="F1475" i="8"/>
  <c r="F1476" i="8"/>
  <c r="F1477" i="8"/>
  <c r="F1478" i="8"/>
  <c r="G1478" i="8" s="1"/>
  <c r="F1479" i="8"/>
  <c r="G1479" i="8" s="1"/>
  <c r="F1480" i="8"/>
  <c r="F1481" i="8"/>
  <c r="F1482" i="8"/>
  <c r="G1482" i="8" s="1"/>
  <c r="F1483" i="8"/>
  <c r="F1484" i="8"/>
  <c r="F1485" i="8"/>
  <c r="F1486" i="8"/>
  <c r="G1486" i="8" s="1"/>
  <c r="F1487" i="8"/>
  <c r="G1487" i="8" s="1"/>
  <c r="F1488" i="8"/>
  <c r="F1489" i="8"/>
  <c r="F1490" i="8"/>
  <c r="G1490" i="8" s="1"/>
  <c r="F1491" i="8"/>
  <c r="F1492" i="8"/>
  <c r="F1493" i="8"/>
  <c r="F1494" i="8"/>
  <c r="G1494" i="8" s="1"/>
  <c r="F1495" i="8"/>
  <c r="G1495" i="8" s="1"/>
  <c r="F1496" i="8"/>
  <c r="F1497" i="8"/>
  <c r="F1498" i="8"/>
  <c r="G1498" i="8" s="1"/>
  <c r="F1499" i="8"/>
  <c r="F1500" i="8"/>
  <c r="F1501" i="8"/>
  <c r="F1502" i="8"/>
  <c r="G1502" i="8" s="1"/>
  <c r="F1503" i="8"/>
  <c r="G1503" i="8" s="1"/>
  <c r="F1504" i="8"/>
  <c r="F1505" i="8"/>
  <c r="F1506" i="8"/>
  <c r="G1506" i="8" s="1"/>
  <c r="F1507" i="8"/>
  <c r="F1508" i="8"/>
  <c r="F1509" i="8"/>
  <c r="F1510" i="8"/>
  <c r="G1510" i="8" s="1"/>
  <c r="F1511" i="8"/>
  <c r="G1511" i="8" s="1"/>
  <c r="F1512" i="8"/>
  <c r="F1513" i="8"/>
  <c r="F1514" i="8"/>
  <c r="G1514" i="8" s="1"/>
  <c r="F1515" i="8"/>
  <c r="F1516" i="8"/>
  <c r="F1517" i="8"/>
  <c r="F1518" i="8"/>
  <c r="G1518" i="8" s="1"/>
  <c r="F1519" i="8"/>
  <c r="G1519" i="8" s="1"/>
  <c r="F1520" i="8"/>
  <c r="AB2" i="8"/>
  <c r="Z2" i="8"/>
  <c r="X2" i="8"/>
  <c r="V2" i="8"/>
  <c r="T2" i="8"/>
  <c r="R2" i="8"/>
  <c r="P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O993" i="8" s="1"/>
  <c r="N994" i="8"/>
  <c r="O994" i="8" s="1"/>
  <c r="N995" i="8"/>
  <c r="N996" i="8"/>
  <c r="N997" i="8"/>
  <c r="N998" i="8"/>
  <c r="N999" i="8"/>
  <c r="N1000" i="8"/>
  <c r="N1001" i="8"/>
  <c r="O1001" i="8" s="1"/>
  <c r="N1002" i="8"/>
  <c r="O1002" i="8" s="1"/>
  <c r="N1003" i="8"/>
  <c r="N1004" i="8"/>
  <c r="N1005" i="8"/>
  <c r="N1006" i="8"/>
  <c r="N1007" i="8"/>
  <c r="N1008" i="8"/>
  <c r="N1009" i="8"/>
  <c r="O1009" i="8" s="1"/>
  <c r="N1010" i="8"/>
  <c r="O1010" i="8" s="1"/>
  <c r="N1011" i="8"/>
  <c r="N1012" i="8"/>
  <c r="N1013" i="8"/>
  <c r="N1014" i="8"/>
  <c r="N1015" i="8"/>
  <c r="N1016" i="8"/>
  <c r="N1017" i="8"/>
  <c r="O1017" i="8" s="1"/>
  <c r="N1018" i="8"/>
  <c r="O1018" i="8" s="1"/>
  <c r="N1019" i="8"/>
  <c r="N1020" i="8"/>
  <c r="N1021" i="8"/>
  <c r="N1022" i="8"/>
  <c r="N1023" i="8"/>
  <c r="N1024" i="8"/>
  <c r="N1025" i="8"/>
  <c r="O1025" i="8" s="1"/>
  <c r="N1026" i="8"/>
  <c r="O1026" i="8" s="1"/>
  <c r="N1027" i="8"/>
  <c r="N1028" i="8"/>
  <c r="N1029" i="8"/>
  <c r="N1030" i="8"/>
  <c r="N1031" i="8"/>
  <c r="N1032" i="8"/>
  <c r="N1033" i="8"/>
  <c r="O1033" i="8" s="1"/>
  <c r="N1034" i="8"/>
  <c r="O1034" i="8" s="1"/>
  <c r="N1035" i="8"/>
  <c r="N1036" i="8"/>
  <c r="N1037" i="8"/>
  <c r="N1038" i="8"/>
  <c r="N1039" i="8"/>
  <c r="N1040" i="8"/>
  <c r="N1041" i="8"/>
  <c r="O1041" i="8" s="1"/>
  <c r="N1042" i="8"/>
  <c r="O1042" i="8" s="1"/>
  <c r="N1043" i="8"/>
  <c r="N1044" i="8"/>
  <c r="N1045" i="8"/>
  <c r="N1046" i="8"/>
  <c r="N1047" i="8"/>
  <c r="N1048" i="8"/>
  <c r="N1049" i="8"/>
  <c r="O1049" i="8" s="1"/>
  <c r="N1050" i="8"/>
  <c r="O1050" i="8" s="1"/>
  <c r="N1051" i="8"/>
  <c r="N1052" i="8"/>
  <c r="N1053" i="8"/>
  <c r="N1054" i="8"/>
  <c r="N1055" i="8"/>
  <c r="N1056" i="8"/>
  <c r="N1057" i="8"/>
  <c r="O1057" i="8" s="1"/>
  <c r="N1058" i="8"/>
  <c r="O1058" i="8" s="1"/>
  <c r="N1059" i="8"/>
  <c r="N1060" i="8"/>
  <c r="N1061" i="8"/>
  <c r="N1062" i="8"/>
  <c r="N1063" i="8"/>
  <c r="N1064" i="8"/>
  <c r="N1065" i="8"/>
  <c r="O1065" i="8" s="1"/>
  <c r="N1066" i="8"/>
  <c r="O1066" i="8" s="1"/>
  <c r="N1067" i="8"/>
  <c r="N1068" i="8"/>
  <c r="N1069" i="8"/>
  <c r="N1070" i="8"/>
  <c r="N1071" i="8"/>
  <c r="N1072" i="8"/>
  <c r="N1073" i="8"/>
  <c r="O1073" i="8" s="1"/>
  <c r="N1074" i="8"/>
  <c r="O1074" i="8" s="1"/>
  <c r="N1075" i="8"/>
  <c r="N1076" i="8"/>
  <c r="N1077" i="8"/>
  <c r="N1078" i="8"/>
  <c r="N1079" i="8"/>
  <c r="N1080" i="8"/>
  <c r="N1081" i="8"/>
  <c r="O1081" i="8" s="1"/>
  <c r="N1082" i="8"/>
  <c r="O1082" i="8" s="1"/>
  <c r="N1083" i="8"/>
  <c r="N1084" i="8"/>
  <c r="N1085" i="8"/>
  <c r="N1086" i="8"/>
  <c r="N1087" i="8"/>
  <c r="N1088" i="8"/>
  <c r="N1089" i="8"/>
  <c r="O1089" i="8" s="1"/>
  <c r="N1090" i="8"/>
  <c r="O1090" i="8" s="1"/>
  <c r="N1091" i="8"/>
  <c r="N1092" i="8"/>
  <c r="N1093" i="8"/>
  <c r="N1094" i="8"/>
  <c r="N1095" i="8"/>
  <c r="N1096" i="8"/>
  <c r="N1097" i="8"/>
  <c r="O1097" i="8" s="1"/>
  <c r="N1098" i="8"/>
  <c r="O1098" i="8" s="1"/>
  <c r="N1099" i="8"/>
  <c r="N1100" i="8"/>
  <c r="N1101" i="8"/>
  <c r="N1102" i="8"/>
  <c r="N1103" i="8"/>
  <c r="N1104" i="8"/>
  <c r="N1105" i="8"/>
  <c r="O1105" i="8" s="1"/>
  <c r="N1106" i="8"/>
  <c r="O1106" i="8" s="1"/>
  <c r="N1107" i="8"/>
  <c r="N1108" i="8"/>
  <c r="N1109" i="8"/>
  <c r="N1110" i="8"/>
  <c r="N1111" i="8"/>
  <c r="N1112" i="8"/>
  <c r="N1113" i="8"/>
  <c r="O1113" i="8" s="1"/>
  <c r="N1114" i="8"/>
  <c r="O1114" i="8" s="1"/>
  <c r="N1115" i="8"/>
  <c r="N1116" i="8"/>
  <c r="N1117" i="8"/>
  <c r="N1118" i="8"/>
  <c r="N1119" i="8"/>
  <c r="N1120" i="8"/>
  <c r="N1121" i="8"/>
  <c r="O1121" i="8" s="1"/>
  <c r="N1122" i="8"/>
  <c r="O1122" i="8" s="1"/>
  <c r="N1123" i="8"/>
  <c r="N1124" i="8"/>
  <c r="N1125" i="8"/>
  <c r="N1126" i="8"/>
  <c r="N1127" i="8"/>
  <c r="N1128" i="8"/>
  <c r="N1129" i="8"/>
  <c r="O1129" i="8" s="1"/>
  <c r="N1130" i="8"/>
  <c r="O1130" i="8" s="1"/>
  <c r="N1131" i="8"/>
  <c r="N1132" i="8"/>
  <c r="N1133" i="8"/>
  <c r="N1134" i="8"/>
  <c r="N1135" i="8"/>
  <c r="N1136" i="8"/>
  <c r="N1137" i="8"/>
  <c r="O1137" i="8" s="1"/>
  <c r="N1138" i="8"/>
  <c r="O1138" i="8" s="1"/>
  <c r="N1139" i="8"/>
  <c r="N1140" i="8"/>
  <c r="N1141" i="8"/>
  <c r="N1142" i="8"/>
  <c r="N1143" i="8"/>
  <c r="N1144" i="8"/>
  <c r="N1145" i="8"/>
  <c r="O1145" i="8" s="1"/>
  <c r="N1146" i="8"/>
  <c r="O1146" i="8" s="1"/>
  <c r="N1147" i="8"/>
  <c r="N1148" i="8"/>
  <c r="N1149" i="8"/>
  <c r="N1150" i="8"/>
  <c r="N1151" i="8"/>
  <c r="N1152" i="8"/>
  <c r="N1153" i="8"/>
  <c r="O1153" i="8" s="1"/>
  <c r="N1154" i="8"/>
  <c r="O1154" i="8" s="1"/>
  <c r="N1155" i="8"/>
  <c r="N1156" i="8"/>
  <c r="N1157" i="8"/>
  <c r="N1158" i="8"/>
  <c r="N1159" i="8"/>
  <c r="N1160" i="8"/>
  <c r="N1161" i="8"/>
  <c r="O1161" i="8" s="1"/>
  <c r="N1162" i="8"/>
  <c r="O1162" i="8" s="1"/>
  <c r="N1163" i="8"/>
  <c r="N1164" i="8"/>
  <c r="N1165" i="8"/>
  <c r="N1166" i="8"/>
  <c r="N1167" i="8"/>
  <c r="N1168" i="8"/>
  <c r="N1169" i="8"/>
  <c r="O1169" i="8" s="1"/>
  <c r="N1170" i="8"/>
  <c r="O1170" i="8" s="1"/>
  <c r="N1171" i="8"/>
  <c r="N1172" i="8"/>
  <c r="N1173" i="8"/>
  <c r="N1174" i="8"/>
  <c r="N1175" i="8"/>
  <c r="N1176" i="8"/>
  <c r="N1177" i="8"/>
  <c r="O1177" i="8" s="1"/>
  <c r="N1178" i="8"/>
  <c r="O1178" i="8" s="1"/>
  <c r="N1179" i="8"/>
  <c r="N1180" i="8"/>
  <c r="N1181" i="8"/>
  <c r="N1182" i="8"/>
  <c r="N1183" i="8"/>
  <c r="N1184" i="8"/>
  <c r="N1185" i="8"/>
  <c r="O1185" i="8" s="1"/>
  <c r="N1186" i="8"/>
  <c r="O1186" i="8" s="1"/>
  <c r="N1187" i="8"/>
  <c r="N1188" i="8"/>
  <c r="N1189" i="8"/>
  <c r="N1190" i="8"/>
  <c r="N1191" i="8"/>
  <c r="N1192" i="8"/>
  <c r="N1193" i="8"/>
  <c r="O1193" i="8" s="1"/>
  <c r="N1194" i="8"/>
  <c r="O1194" i="8" s="1"/>
  <c r="N1195" i="8"/>
  <c r="N1196" i="8"/>
  <c r="N1197" i="8"/>
  <c r="N1198" i="8"/>
  <c r="N1199" i="8"/>
  <c r="N1200" i="8"/>
  <c r="N1201" i="8"/>
  <c r="O1201" i="8" s="1"/>
  <c r="N1202" i="8"/>
  <c r="O1202" i="8" s="1"/>
  <c r="N1203" i="8"/>
  <c r="N1204" i="8"/>
  <c r="N1205" i="8"/>
  <c r="N1206" i="8"/>
  <c r="N1207" i="8"/>
  <c r="N1208" i="8"/>
  <c r="N1209" i="8"/>
  <c r="O1209" i="8" s="1"/>
  <c r="N1210" i="8"/>
  <c r="O1210" i="8" s="1"/>
  <c r="N1211" i="8"/>
  <c r="N1212" i="8"/>
  <c r="N1213" i="8"/>
  <c r="N1214" i="8"/>
  <c r="N1215" i="8"/>
  <c r="N1216" i="8"/>
  <c r="N1217" i="8"/>
  <c r="O1217" i="8" s="1"/>
  <c r="N1218" i="8"/>
  <c r="O1218" i="8" s="1"/>
  <c r="N1219" i="8"/>
  <c r="N1220" i="8"/>
  <c r="N1221" i="8"/>
  <c r="N1222" i="8"/>
  <c r="N1223" i="8"/>
  <c r="N1224" i="8"/>
  <c r="N1225" i="8"/>
  <c r="O1225" i="8" s="1"/>
  <c r="N1226" i="8"/>
  <c r="O1226" i="8" s="1"/>
  <c r="N1227" i="8"/>
  <c r="N1228" i="8"/>
  <c r="N1229" i="8"/>
  <c r="N1230" i="8"/>
  <c r="N1231" i="8"/>
  <c r="N1232" i="8"/>
  <c r="N1233" i="8"/>
  <c r="O1233" i="8" s="1"/>
  <c r="N1234" i="8"/>
  <c r="O1234" i="8" s="1"/>
  <c r="N1235" i="8"/>
  <c r="N1236" i="8"/>
  <c r="N1237" i="8"/>
  <c r="N1238" i="8"/>
  <c r="N1239" i="8"/>
  <c r="N1240" i="8"/>
  <c r="N1241" i="8"/>
  <c r="O1241" i="8" s="1"/>
  <c r="N1242" i="8"/>
  <c r="O1242" i="8" s="1"/>
  <c r="N1243" i="8"/>
  <c r="N1244" i="8"/>
  <c r="N1245" i="8"/>
  <c r="N1246" i="8"/>
  <c r="N1247" i="8"/>
  <c r="N1248" i="8"/>
  <c r="N1249" i="8"/>
  <c r="O1249" i="8" s="1"/>
  <c r="N1250" i="8"/>
  <c r="O1250" i="8" s="1"/>
  <c r="N1251" i="8"/>
  <c r="N1252" i="8"/>
  <c r="N1253" i="8"/>
  <c r="N1254" i="8"/>
  <c r="N1255" i="8"/>
  <c r="N1256" i="8"/>
  <c r="N1257" i="8"/>
  <c r="O1257" i="8" s="1"/>
  <c r="N1258" i="8"/>
  <c r="O1258" i="8" s="1"/>
  <c r="N1259" i="8"/>
  <c r="N1260" i="8"/>
  <c r="N1261" i="8"/>
  <c r="N1262" i="8"/>
  <c r="N1263" i="8"/>
  <c r="N1264" i="8"/>
  <c r="N1265" i="8"/>
  <c r="O1265" i="8" s="1"/>
  <c r="N1266" i="8"/>
  <c r="O1266" i="8" s="1"/>
  <c r="N1267" i="8"/>
  <c r="N1268" i="8"/>
  <c r="N1269" i="8"/>
  <c r="N1270" i="8"/>
  <c r="N1271" i="8"/>
  <c r="N1272" i="8"/>
  <c r="N1273" i="8"/>
  <c r="O1273" i="8" s="1"/>
  <c r="N1274" i="8"/>
  <c r="O1274" i="8" s="1"/>
  <c r="N1275" i="8"/>
  <c r="N1276" i="8"/>
  <c r="N1277" i="8"/>
  <c r="N1278" i="8"/>
  <c r="N1279" i="8"/>
  <c r="N1280" i="8"/>
  <c r="N1281" i="8"/>
  <c r="O1281" i="8" s="1"/>
  <c r="N1282" i="8"/>
  <c r="O1282" i="8" s="1"/>
  <c r="N1283" i="8"/>
  <c r="N1284" i="8"/>
  <c r="N1285" i="8"/>
  <c r="N1286" i="8"/>
  <c r="N1287" i="8"/>
  <c r="N1288" i="8"/>
  <c r="N1289" i="8"/>
  <c r="O1289" i="8" s="1"/>
  <c r="N1290" i="8"/>
  <c r="O1290" i="8" s="1"/>
  <c r="N1291" i="8"/>
  <c r="N1292" i="8"/>
  <c r="N1293" i="8"/>
  <c r="N1294" i="8"/>
  <c r="N1295" i="8"/>
  <c r="N1296" i="8"/>
  <c r="N1297" i="8"/>
  <c r="O1297" i="8" s="1"/>
  <c r="N1298" i="8"/>
  <c r="O1298" i="8" s="1"/>
  <c r="N1299" i="8"/>
  <c r="N1300" i="8"/>
  <c r="N1301" i="8"/>
  <c r="N1302" i="8"/>
  <c r="N1303" i="8"/>
  <c r="N1304" i="8"/>
  <c r="N1305" i="8"/>
  <c r="O1305" i="8" s="1"/>
  <c r="N1306" i="8"/>
  <c r="O1306" i="8" s="1"/>
  <c r="N1307" i="8"/>
  <c r="N1308" i="8"/>
  <c r="N1309" i="8"/>
  <c r="N1310" i="8"/>
  <c r="N1311" i="8"/>
  <c r="N1312" i="8"/>
  <c r="N1313" i="8"/>
  <c r="O1313" i="8" s="1"/>
  <c r="N1314" i="8"/>
  <c r="O1314" i="8" s="1"/>
  <c r="N1315" i="8"/>
  <c r="N1316" i="8"/>
  <c r="N1317" i="8"/>
  <c r="N1318" i="8"/>
  <c r="N1319" i="8"/>
  <c r="N1320" i="8"/>
  <c r="N1321" i="8"/>
  <c r="O1321" i="8" s="1"/>
  <c r="N1322" i="8"/>
  <c r="O1322" i="8" s="1"/>
  <c r="N1323" i="8"/>
  <c r="N1324" i="8"/>
  <c r="N1325" i="8"/>
  <c r="N1326" i="8"/>
  <c r="N1327" i="8"/>
  <c r="N1328" i="8"/>
  <c r="N1329" i="8"/>
  <c r="O1329" i="8" s="1"/>
  <c r="N1330" i="8"/>
  <c r="O1330" i="8" s="1"/>
  <c r="N1331" i="8"/>
  <c r="N1332" i="8"/>
  <c r="N1333" i="8"/>
  <c r="N1334" i="8"/>
  <c r="N1335" i="8"/>
  <c r="N1336" i="8"/>
  <c r="N1337" i="8"/>
  <c r="O1337" i="8" s="1"/>
  <c r="N1338" i="8"/>
  <c r="O1338" i="8" s="1"/>
  <c r="N1339" i="8"/>
  <c r="N1340" i="8"/>
  <c r="N1341" i="8"/>
  <c r="N1342" i="8"/>
  <c r="N1343" i="8"/>
  <c r="N1344" i="8"/>
  <c r="N1345" i="8"/>
  <c r="O1345" i="8" s="1"/>
  <c r="N1346" i="8"/>
  <c r="O1346" i="8" s="1"/>
  <c r="N1347" i="8"/>
  <c r="N1348" i="8"/>
  <c r="N1349" i="8"/>
  <c r="N1350" i="8"/>
  <c r="N1351" i="8"/>
  <c r="N1352" i="8"/>
  <c r="N1353" i="8"/>
  <c r="O1353" i="8" s="1"/>
  <c r="N1354" i="8"/>
  <c r="O1354" i="8" s="1"/>
  <c r="N1355" i="8"/>
  <c r="N1356" i="8"/>
  <c r="N1357" i="8"/>
  <c r="N1358" i="8"/>
  <c r="N1359" i="8"/>
  <c r="N1360" i="8"/>
  <c r="N1361" i="8"/>
  <c r="O1361" i="8" s="1"/>
  <c r="N1362" i="8"/>
  <c r="O1362" i="8" s="1"/>
  <c r="N1363" i="8"/>
  <c r="N1364" i="8"/>
  <c r="N1365" i="8"/>
  <c r="N1366" i="8"/>
  <c r="N1367" i="8"/>
  <c r="N1368" i="8"/>
  <c r="N1369" i="8"/>
  <c r="O1369" i="8" s="1"/>
  <c r="N1370" i="8"/>
  <c r="O1370" i="8" s="1"/>
  <c r="N1371" i="8"/>
  <c r="N1372" i="8"/>
  <c r="N1373" i="8"/>
  <c r="N1374" i="8"/>
  <c r="N1375" i="8"/>
  <c r="N1376" i="8"/>
  <c r="N1377" i="8"/>
  <c r="O1377" i="8" s="1"/>
  <c r="N1378" i="8"/>
  <c r="O1378" i="8" s="1"/>
  <c r="N1379" i="8"/>
  <c r="N1380" i="8"/>
  <c r="N1381" i="8"/>
  <c r="N1382" i="8"/>
  <c r="N1383" i="8"/>
  <c r="N1384" i="8"/>
  <c r="N1385" i="8"/>
  <c r="O1385" i="8" s="1"/>
  <c r="N1386" i="8"/>
  <c r="O1386" i="8" s="1"/>
  <c r="N1387" i="8"/>
  <c r="N1388" i="8"/>
  <c r="N1389" i="8"/>
  <c r="N1390" i="8"/>
  <c r="N1391" i="8"/>
  <c r="N1392" i="8"/>
  <c r="N1393" i="8"/>
  <c r="O1393" i="8" s="1"/>
  <c r="N1394" i="8"/>
  <c r="O1394" i="8" s="1"/>
  <c r="N1395" i="8"/>
  <c r="N1396" i="8"/>
  <c r="N1397" i="8"/>
  <c r="N1398" i="8"/>
  <c r="N1399" i="8"/>
  <c r="N1400" i="8"/>
  <c r="N1401" i="8"/>
  <c r="O1401" i="8" s="1"/>
  <c r="N1402" i="8"/>
  <c r="O1402" i="8" s="1"/>
  <c r="N1403" i="8"/>
  <c r="N1404" i="8"/>
  <c r="N1405" i="8"/>
  <c r="N1406" i="8"/>
  <c r="N1407" i="8"/>
  <c r="N1408" i="8"/>
  <c r="N1409" i="8"/>
  <c r="O1409" i="8" s="1"/>
  <c r="N1410" i="8"/>
  <c r="O1410" i="8" s="1"/>
  <c r="N1411" i="8"/>
  <c r="N1412" i="8"/>
  <c r="N1413" i="8"/>
  <c r="N1414" i="8"/>
  <c r="N1415" i="8"/>
  <c r="N1416" i="8"/>
  <c r="N1417" i="8"/>
  <c r="O1417" i="8" s="1"/>
  <c r="N1418" i="8"/>
  <c r="O1418" i="8" s="1"/>
  <c r="N1419" i="8"/>
  <c r="N1420" i="8"/>
  <c r="N1421" i="8"/>
  <c r="N1422" i="8"/>
  <c r="N1423" i="8"/>
  <c r="N1424" i="8"/>
  <c r="N1425" i="8"/>
  <c r="O1425" i="8" s="1"/>
  <c r="N1426" i="8"/>
  <c r="O1426" i="8" s="1"/>
  <c r="N1427" i="8"/>
  <c r="N1428" i="8"/>
  <c r="N1429" i="8"/>
  <c r="N1430" i="8"/>
  <c r="N1431" i="8"/>
  <c r="N1432" i="8"/>
  <c r="N1433" i="8"/>
  <c r="O1433" i="8" s="1"/>
  <c r="N1434" i="8"/>
  <c r="O1434" i="8" s="1"/>
  <c r="N1435" i="8"/>
  <c r="N1436" i="8"/>
  <c r="N1437" i="8"/>
  <c r="N1438" i="8"/>
  <c r="N1439" i="8"/>
  <c r="N1440" i="8"/>
  <c r="N1441" i="8"/>
  <c r="O1441" i="8" s="1"/>
  <c r="N1442" i="8"/>
  <c r="O1442" i="8" s="1"/>
  <c r="N1443" i="8"/>
  <c r="N1444" i="8"/>
  <c r="N1445" i="8"/>
  <c r="N1446" i="8"/>
  <c r="N1447" i="8"/>
  <c r="N1448" i="8"/>
  <c r="N1449" i="8"/>
  <c r="O1449" i="8" s="1"/>
  <c r="N1450" i="8"/>
  <c r="O1450" i="8" s="1"/>
  <c r="N1451" i="8"/>
  <c r="N1452" i="8"/>
  <c r="N1453" i="8"/>
  <c r="N1454" i="8"/>
  <c r="N1455" i="8"/>
  <c r="N1456" i="8"/>
  <c r="N1457" i="8"/>
  <c r="O1457" i="8" s="1"/>
  <c r="N1458" i="8"/>
  <c r="O1458" i="8" s="1"/>
  <c r="N1459" i="8"/>
  <c r="N1460" i="8"/>
  <c r="N1461" i="8"/>
  <c r="N1462" i="8"/>
  <c r="N1463" i="8"/>
  <c r="N1464" i="8"/>
  <c r="N1465" i="8"/>
  <c r="O1465" i="8" s="1"/>
  <c r="N1466" i="8"/>
  <c r="O1466" i="8" s="1"/>
  <c r="N1467" i="8"/>
  <c r="N1468" i="8"/>
  <c r="N1469" i="8"/>
  <c r="N1470" i="8"/>
  <c r="N1471" i="8"/>
  <c r="N1472" i="8"/>
  <c r="N1473" i="8"/>
  <c r="O1473" i="8" s="1"/>
  <c r="N1474" i="8"/>
  <c r="O1474" i="8" s="1"/>
  <c r="N1475" i="8"/>
  <c r="N1476" i="8"/>
  <c r="N1477" i="8"/>
  <c r="N1478" i="8"/>
  <c r="N1479" i="8"/>
  <c r="N1480" i="8"/>
  <c r="N1481" i="8"/>
  <c r="O1481" i="8" s="1"/>
  <c r="N1482" i="8"/>
  <c r="O1482" i="8" s="1"/>
  <c r="N1483" i="8"/>
  <c r="N1484" i="8"/>
  <c r="N1485" i="8"/>
  <c r="N1486" i="8"/>
  <c r="N1487" i="8"/>
  <c r="N1488" i="8"/>
  <c r="N1489" i="8"/>
  <c r="O1489" i="8" s="1"/>
  <c r="N1490" i="8"/>
  <c r="O1490" i="8" s="1"/>
  <c r="N1491" i="8"/>
  <c r="N1492" i="8"/>
  <c r="N1493" i="8"/>
  <c r="N1494" i="8"/>
  <c r="N1495" i="8"/>
  <c r="N1496" i="8"/>
  <c r="N1497" i="8"/>
  <c r="O1497" i="8" s="1"/>
  <c r="N1498" i="8"/>
  <c r="O1498" i="8" s="1"/>
  <c r="N1499" i="8"/>
  <c r="N1500" i="8"/>
  <c r="N1501" i="8"/>
  <c r="N1502" i="8"/>
  <c r="N1503" i="8"/>
  <c r="N1504" i="8"/>
  <c r="N1505" i="8"/>
  <c r="O1505" i="8" s="1"/>
  <c r="N1506" i="8"/>
  <c r="O1506" i="8" s="1"/>
  <c r="N1507" i="8"/>
  <c r="N1508" i="8"/>
  <c r="N1509" i="8"/>
  <c r="N1510" i="8"/>
  <c r="N1511" i="8"/>
  <c r="N1512" i="8"/>
  <c r="N1513" i="8"/>
  <c r="O1513" i="8" s="1"/>
  <c r="N1514" i="8"/>
  <c r="O1514" i="8" s="1"/>
  <c r="N1515" i="8"/>
  <c r="N1516" i="8"/>
  <c r="N1517" i="8"/>
  <c r="N1518" i="8"/>
  <c r="N1519" i="8"/>
  <c r="N1520" i="8"/>
  <c r="N2" i="8"/>
  <c r="L2" i="8"/>
  <c r="J2" i="8"/>
  <c r="H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E991" i="8" s="1"/>
  <c r="D992" i="8"/>
  <c r="E992" i="8" s="1"/>
  <c r="D993" i="8"/>
  <c r="D994" i="8"/>
  <c r="D995" i="8"/>
  <c r="D996" i="8"/>
  <c r="D997" i="8"/>
  <c r="D998" i="8"/>
  <c r="D999" i="8"/>
  <c r="E999" i="8" s="1"/>
  <c r="D1000" i="8"/>
  <c r="E1000" i="8" s="1"/>
  <c r="D1001" i="8"/>
  <c r="D1002" i="8"/>
  <c r="D1003" i="8"/>
  <c r="D1004" i="8"/>
  <c r="D1005" i="8"/>
  <c r="D1006" i="8"/>
  <c r="D1007" i="8"/>
  <c r="E1007" i="8" s="1"/>
  <c r="D1008" i="8"/>
  <c r="E1008" i="8" s="1"/>
  <c r="D1009" i="8"/>
  <c r="D1010" i="8"/>
  <c r="D1011" i="8"/>
  <c r="D1012" i="8"/>
  <c r="D1013" i="8"/>
  <c r="D1014" i="8"/>
  <c r="D1015" i="8"/>
  <c r="E1015" i="8" s="1"/>
  <c r="D1016" i="8"/>
  <c r="E1016" i="8" s="1"/>
  <c r="D1017" i="8"/>
  <c r="D1018" i="8"/>
  <c r="D1019" i="8"/>
  <c r="D1020" i="8"/>
  <c r="D1021" i="8"/>
  <c r="D1022" i="8"/>
  <c r="D1023" i="8"/>
  <c r="E1023" i="8" s="1"/>
  <c r="D1024" i="8"/>
  <c r="E1024" i="8" s="1"/>
  <c r="D1025" i="8"/>
  <c r="D1026" i="8"/>
  <c r="D1027" i="8"/>
  <c r="D1028" i="8"/>
  <c r="D1029" i="8"/>
  <c r="D1030" i="8"/>
  <c r="D1031" i="8"/>
  <c r="E1031" i="8" s="1"/>
  <c r="D1032" i="8"/>
  <c r="E1032" i="8" s="1"/>
  <c r="D1033" i="8"/>
  <c r="D1034" i="8"/>
  <c r="D1035" i="8"/>
  <c r="D1036" i="8"/>
  <c r="D1037" i="8"/>
  <c r="D1038" i="8"/>
  <c r="D1039" i="8"/>
  <c r="E1039" i="8" s="1"/>
  <c r="D1040" i="8"/>
  <c r="E1040" i="8" s="1"/>
  <c r="D1041" i="8"/>
  <c r="D1042" i="8"/>
  <c r="D1043" i="8"/>
  <c r="D1044" i="8"/>
  <c r="D1045" i="8"/>
  <c r="D1046" i="8"/>
  <c r="D1047" i="8"/>
  <c r="E1047" i="8" s="1"/>
  <c r="D1048" i="8"/>
  <c r="E1048" i="8" s="1"/>
  <c r="D1049" i="8"/>
  <c r="D1050" i="8"/>
  <c r="D1051" i="8"/>
  <c r="D1052" i="8"/>
  <c r="D1053" i="8"/>
  <c r="D1054" i="8"/>
  <c r="D1055" i="8"/>
  <c r="E1055" i="8" s="1"/>
  <c r="D1056" i="8"/>
  <c r="E1056" i="8" s="1"/>
  <c r="D1057" i="8"/>
  <c r="D1058" i="8"/>
  <c r="D1059" i="8"/>
  <c r="D1060" i="8"/>
  <c r="D1061" i="8"/>
  <c r="D1062" i="8"/>
  <c r="D1063" i="8"/>
  <c r="E1063" i="8" s="1"/>
  <c r="D1064" i="8"/>
  <c r="E1064" i="8" s="1"/>
  <c r="D1065" i="8"/>
  <c r="D1066" i="8"/>
  <c r="D1067" i="8"/>
  <c r="D1068" i="8"/>
  <c r="D1069" i="8"/>
  <c r="D1070" i="8"/>
  <c r="D1071" i="8"/>
  <c r="E1071" i="8" s="1"/>
  <c r="D1072" i="8"/>
  <c r="E1072" i="8" s="1"/>
  <c r="D1073" i="8"/>
  <c r="D1074" i="8"/>
  <c r="D1075" i="8"/>
  <c r="D1076" i="8"/>
  <c r="D1077" i="8"/>
  <c r="D1078" i="8"/>
  <c r="D1079" i="8"/>
  <c r="E1079" i="8" s="1"/>
  <c r="D1080" i="8"/>
  <c r="E1080" i="8" s="1"/>
  <c r="D1081" i="8"/>
  <c r="D1082" i="8"/>
  <c r="D1083" i="8"/>
  <c r="D1084" i="8"/>
  <c r="D1085" i="8"/>
  <c r="D1086" i="8"/>
  <c r="D1087" i="8"/>
  <c r="E1087" i="8" s="1"/>
  <c r="D1088" i="8"/>
  <c r="E1088" i="8" s="1"/>
  <c r="D1089" i="8"/>
  <c r="D1090" i="8"/>
  <c r="D1091" i="8"/>
  <c r="D1092" i="8"/>
  <c r="D1093" i="8"/>
  <c r="D1094" i="8"/>
  <c r="D1095" i="8"/>
  <c r="E1095" i="8" s="1"/>
  <c r="D1096" i="8"/>
  <c r="E1096" i="8" s="1"/>
  <c r="D1097" i="8"/>
  <c r="D1098" i="8"/>
  <c r="D1099" i="8"/>
  <c r="D1100" i="8"/>
  <c r="D1101" i="8"/>
  <c r="D1102" i="8"/>
  <c r="D1103" i="8"/>
  <c r="E1103" i="8" s="1"/>
  <c r="D1104" i="8"/>
  <c r="E1104" i="8" s="1"/>
  <c r="D1105" i="8"/>
  <c r="D1106" i="8"/>
  <c r="D1107" i="8"/>
  <c r="D1108" i="8"/>
  <c r="D1109" i="8"/>
  <c r="D1110" i="8"/>
  <c r="D1111" i="8"/>
  <c r="E1111" i="8" s="1"/>
  <c r="D1112" i="8"/>
  <c r="E1112" i="8" s="1"/>
  <c r="D1113" i="8"/>
  <c r="D1114" i="8"/>
  <c r="D1115" i="8"/>
  <c r="D1116" i="8"/>
  <c r="D1117" i="8"/>
  <c r="D1118" i="8"/>
  <c r="D1119" i="8"/>
  <c r="E1119" i="8" s="1"/>
  <c r="D1120" i="8"/>
  <c r="E1120" i="8" s="1"/>
  <c r="D1121" i="8"/>
  <c r="D1122" i="8"/>
  <c r="D1123" i="8"/>
  <c r="D1124" i="8"/>
  <c r="D1125" i="8"/>
  <c r="D1126" i="8"/>
  <c r="D1127" i="8"/>
  <c r="E1127" i="8" s="1"/>
  <c r="D1128" i="8"/>
  <c r="E1128" i="8" s="1"/>
  <c r="D1129" i="8"/>
  <c r="D1130" i="8"/>
  <c r="D1131" i="8"/>
  <c r="D1132" i="8"/>
  <c r="D1133" i="8"/>
  <c r="D1134" i="8"/>
  <c r="D1135" i="8"/>
  <c r="E1135" i="8" s="1"/>
  <c r="D1136" i="8"/>
  <c r="E1136" i="8" s="1"/>
  <c r="D1137" i="8"/>
  <c r="D1138" i="8"/>
  <c r="D1139" i="8"/>
  <c r="D1140" i="8"/>
  <c r="D1141" i="8"/>
  <c r="D1142" i="8"/>
  <c r="D1143" i="8"/>
  <c r="E1143" i="8" s="1"/>
  <c r="D1144" i="8"/>
  <c r="E1144" i="8" s="1"/>
  <c r="D1145" i="8"/>
  <c r="D1146" i="8"/>
  <c r="D1147" i="8"/>
  <c r="D1148" i="8"/>
  <c r="D1149" i="8"/>
  <c r="D1150" i="8"/>
  <c r="D1151" i="8"/>
  <c r="E1151" i="8" s="1"/>
  <c r="D1152" i="8"/>
  <c r="E1152" i="8" s="1"/>
  <c r="D1153" i="8"/>
  <c r="D1154" i="8"/>
  <c r="D1155" i="8"/>
  <c r="D1156" i="8"/>
  <c r="D1157" i="8"/>
  <c r="D1158" i="8"/>
  <c r="D1159" i="8"/>
  <c r="E1159" i="8" s="1"/>
  <c r="D1160" i="8"/>
  <c r="E1160" i="8" s="1"/>
  <c r="D1161" i="8"/>
  <c r="D1162" i="8"/>
  <c r="D1163" i="8"/>
  <c r="D1164" i="8"/>
  <c r="D1165" i="8"/>
  <c r="D1166" i="8"/>
  <c r="D1167" i="8"/>
  <c r="E1167" i="8" s="1"/>
  <c r="D1168" i="8"/>
  <c r="E1168" i="8" s="1"/>
  <c r="D1169" i="8"/>
  <c r="D1170" i="8"/>
  <c r="D1171" i="8"/>
  <c r="D1172" i="8"/>
  <c r="D1173" i="8"/>
  <c r="D1174" i="8"/>
  <c r="D1175" i="8"/>
  <c r="E1175" i="8" s="1"/>
  <c r="D1176" i="8"/>
  <c r="E1176" i="8" s="1"/>
  <c r="D1177" i="8"/>
  <c r="D1178" i="8"/>
  <c r="D1179" i="8"/>
  <c r="D1180" i="8"/>
  <c r="D1181" i="8"/>
  <c r="D1182" i="8"/>
  <c r="D1183" i="8"/>
  <c r="E1183" i="8" s="1"/>
  <c r="D1184" i="8"/>
  <c r="E1184" i="8" s="1"/>
  <c r="D1185" i="8"/>
  <c r="D1186" i="8"/>
  <c r="D1187" i="8"/>
  <c r="D1188" i="8"/>
  <c r="D1189" i="8"/>
  <c r="D1190" i="8"/>
  <c r="D1191" i="8"/>
  <c r="E1191" i="8" s="1"/>
  <c r="D1192" i="8"/>
  <c r="E1192" i="8" s="1"/>
  <c r="D1193" i="8"/>
  <c r="D1194" i="8"/>
  <c r="D1195" i="8"/>
  <c r="D1196" i="8"/>
  <c r="D1197" i="8"/>
  <c r="D1198" i="8"/>
  <c r="D1199" i="8"/>
  <c r="E1199" i="8" s="1"/>
  <c r="D1200" i="8"/>
  <c r="E1200" i="8" s="1"/>
  <c r="D1201" i="8"/>
  <c r="D1202" i="8"/>
  <c r="D1203" i="8"/>
  <c r="D1204" i="8"/>
  <c r="D1205" i="8"/>
  <c r="D1206" i="8"/>
  <c r="D1207" i="8"/>
  <c r="E1207" i="8" s="1"/>
  <c r="D1208" i="8"/>
  <c r="E1208" i="8" s="1"/>
  <c r="D1209" i="8"/>
  <c r="D1210" i="8"/>
  <c r="D1211" i="8"/>
  <c r="D1212" i="8"/>
  <c r="D1213" i="8"/>
  <c r="D1214" i="8"/>
  <c r="D1215" i="8"/>
  <c r="E1215" i="8" s="1"/>
  <c r="D1216" i="8"/>
  <c r="E1216" i="8" s="1"/>
  <c r="D1217" i="8"/>
  <c r="D1218" i="8"/>
  <c r="D1219" i="8"/>
  <c r="D1220" i="8"/>
  <c r="D1221" i="8"/>
  <c r="D1222" i="8"/>
  <c r="D1223" i="8"/>
  <c r="E1223" i="8" s="1"/>
  <c r="D1224" i="8"/>
  <c r="E1224" i="8" s="1"/>
  <c r="D1225" i="8"/>
  <c r="D1226" i="8"/>
  <c r="D1227" i="8"/>
  <c r="D1228" i="8"/>
  <c r="D1229" i="8"/>
  <c r="D1230" i="8"/>
  <c r="D1231" i="8"/>
  <c r="E1231" i="8" s="1"/>
  <c r="D1232" i="8"/>
  <c r="E1232" i="8" s="1"/>
  <c r="D1233" i="8"/>
  <c r="D1234" i="8"/>
  <c r="D1235" i="8"/>
  <c r="D1236" i="8"/>
  <c r="D1237" i="8"/>
  <c r="D1238" i="8"/>
  <c r="D1239" i="8"/>
  <c r="E1239" i="8" s="1"/>
  <c r="D1240" i="8"/>
  <c r="E1240" i="8" s="1"/>
  <c r="D1241" i="8"/>
  <c r="D1242" i="8"/>
  <c r="D1243" i="8"/>
  <c r="D1244" i="8"/>
  <c r="D1245" i="8"/>
  <c r="D1246" i="8"/>
  <c r="D1247" i="8"/>
  <c r="E1247" i="8" s="1"/>
  <c r="D1248" i="8"/>
  <c r="E1248" i="8" s="1"/>
  <c r="D1249" i="8"/>
  <c r="D1250" i="8"/>
  <c r="D1251" i="8"/>
  <c r="D1252" i="8"/>
  <c r="D1253" i="8"/>
  <c r="D1254" i="8"/>
  <c r="D1255" i="8"/>
  <c r="E1255" i="8" s="1"/>
  <c r="D1256" i="8"/>
  <c r="E1256" i="8" s="1"/>
  <c r="D1257" i="8"/>
  <c r="D1258" i="8"/>
  <c r="D1259" i="8"/>
  <c r="D1260" i="8"/>
  <c r="D1261" i="8"/>
  <c r="D1262" i="8"/>
  <c r="D1263" i="8"/>
  <c r="E1263" i="8" s="1"/>
  <c r="D1264" i="8"/>
  <c r="E1264" i="8" s="1"/>
  <c r="D1265" i="8"/>
  <c r="D1266" i="8"/>
  <c r="D1267" i="8"/>
  <c r="D1268" i="8"/>
  <c r="D1269" i="8"/>
  <c r="D1270" i="8"/>
  <c r="D1271" i="8"/>
  <c r="E1271" i="8" s="1"/>
  <c r="D1272" i="8"/>
  <c r="E1272" i="8" s="1"/>
  <c r="D1273" i="8"/>
  <c r="D1274" i="8"/>
  <c r="D1275" i="8"/>
  <c r="D1276" i="8"/>
  <c r="D1277" i="8"/>
  <c r="D1278" i="8"/>
  <c r="D1279" i="8"/>
  <c r="E1279" i="8" s="1"/>
  <c r="D1280" i="8"/>
  <c r="E1280" i="8" s="1"/>
  <c r="D1281" i="8"/>
  <c r="D1282" i="8"/>
  <c r="D1283" i="8"/>
  <c r="D1284" i="8"/>
  <c r="D1285" i="8"/>
  <c r="D1286" i="8"/>
  <c r="D1287" i="8"/>
  <c r="E1287" i="8" s="1"/>
  <c r="D1288" i="8"/>
  <c r="E1288" i="8" s="1"/>
  <c r="D1289" i="8"/>
  <c r="D1290" i="8"/>
  <c r="D1291" i="8"/>
  <c r="D1292" i="8"/>
  <c r="D1293" i="8"/>
  <c r="D1294" i="8"/>
  <c r="D1295" i="8"/>
  <c r="E1295" i="8" s="1"/>
  <c r="D1296" i="8"/>
  <c r="E1296" i="8" s="1"/>
  <c r="D1297" i="8"/>
  <c r="D1298" i="8"/>
  <c r="D1299" i="8"/>
  <c r="D1300" i="8"/>
  <c r="D1301" i="8"/>
  <c r="D1302" i="8"/>
  <c r="D1303" i="8"/>
  <c r="E1303" i="8" s="1"/>
  <c r="D1304" i="8"/>
  <c r="E1304" i="8" s="1"/>
  <c r="D1305" i="8"/>
  <c r="D1306" i="8"/>
  <c r="D1307" i="8"/>
  <c r="D1308" i="8"/>
  <c r="D1309" i="8"/>
  <c r="D1310" i="8"/>
  <c r="D1311" i="8"/>
  <c r="E1311" i="8" s="1"/>
  <c r="D1312" i="8"/>
  <c r="E1312" i="8" s="1"/>
  <c r="D1313" i="8"/>
  <c r="D1314" i="8"/>
  <c r="D1315" i="8"/>
  <c r="D1316" i="8"/>
  <c r="D1317" i="8"/>
  <c r="D1318" i="8"/>
  <c r="D1319" i="8"/>
  <c r="E1319" i="8" s="1"/>
  <c r="D1320" i="8"/>
  <c r="E1320" i="8" s="1"/>
  <c r="D1321" i="8"/>
  <c r="D1322" i="8"/>
  <c r="D1323" i="8"/>
  <c r="D1324" i="8"/>
  <c r="D1325" i="8"/>
  <c r="D1326" i="8"/>
  <c r="D1327" i="8"/>
  <c r="D1328" i="8"/>
  <c r="E1328" i="8" s="1"/>
  <c r="D1329" i="8"/>
  <c r="D1330" i="8"/>
  <c r="D1331" i="8"/>
  <c r="D1332" i="8"/>
  <c r="D1333" i="8"/>
  <c r="D1334" i="8"/>
  <c r="D1335" i="8"/>
  <c r="E1335" i="8" s="1"/>
  <c r="D1336" i="8"/>
  <c r="E1336" i="8" s="1"/>
  <c r="D1337" i="8"/>
  <c r="D1338" i="8"/>
  <c r="D1339" i="8"/>
  <c r="D1340" i="8"/>
  <c r="D1341" i="8"/>
  <c r="D1342" i="8"/>
  <c r="D1343" i="8"/>
  <c r="E1343" i="8" s="1"/>
  <c r="D1344" i="8"/>
  <c r="E1344" i="8" s="1"/>
  <c r="D1345" i="8"/>
  <c r="D1346" i="8"/>
  <c r="D1347" i="8"/>
  <c r="D1348" i="8"/>
  <c r="D1349" i="8"/>
  <c r="D1350" i="8"/>
  <c r="D1351" i="8"/>
  <c r="E1351" i="8" s="1"/>
  <c r="D1352" i="8"/>
  <c r="E1352" i="8" s="1"/>
  <c r="D1353" i="8"/>
  <c r="D1354" i="8"/>
  <c r="D1355" i="8"/>
  <c r="D1356" i="8"/>
  <c r="D1357" i="8"/>
  <c r="D1358" i="8"/>
  <c r="D1359" i="8"/>
  <c r="E1359" i="8" s="1"/>
  <c r="D1360" i="8"/>
  <c r="E1360" i="8" s="1"/>
  <c r="D1361" i="8"/>
  <c r="D1362" i="8"/>
  <c r="D1363" i="8"/>
  <c r="D1364" i="8"/>
  <c r="D1365" i="8"/>
  <c r="D1366" i="8"/>
  <c r="D1367" i="8"/>
  <c r="E1367" i="8" s="1"/>
  <c r="D1368" i="8"/>
  <c r="E1368" i="8" s="1"/>
  <c r="D1369" i="8"/>
  <c r="D1370" i="8"/>
  <c r="D1371" i="8"/>
  <c r="D1372" i="8"/>
  <c r="D1373" i="8"/>
  <c r="D1374" i="8"/>
  <c r="D1375" i="8"/>
  <c r="E1375" i="8" s="1"/>
  <c r="D1376" i="8"/>
  <c r="E1376" i="8" s="1"/>
  <c r="D1377" i="8"/>
  <c r="D1378" i="8"/>
  <c r="D1379" i="8"/>
  <c r="D1380" i="8"/>
  <c r="D1381" i="8"/>
  <c r="D1382" i="8"/>
  <c r="D1383" i="8"/>
  <c r="E1383" i="8" s="1"/>
  <c r="D1384" i="8"/>
  <c r="E1384" i="8" s="1"/>
  <c r="D1385" i="8"/>
  <c r="D1386" i="8"/>
  <c r="D1387" i="8"/>
  <c r="D1388" i="8"/>
  <c r="D1389" i="8"/>
  <c r="D1390" i="8"/>
  <c r="D1391" i="8"/>
  <c r="E1391" i="8" s="1"/>
  <c r="D1392" i="8"/>
  <c r="E1392" i="8" s="1"/>
  <c r="D1393" i="8"/>
  <c r="D1394" i="8"/>
  <c r="D1395" i="8"/>
  <c r="D1396" i="8"/>
  <c r="D1397" i="8"/>
  <c r="D1398" i="8"/>
  <c r="D1399" i="8"/>
  <c r="E1399" i="8" s="1"/>
  <c r="D1400" i="8"/>
  <c r="E1400" i="8" s="1"/>
  <c r="D1401" i="8"/>
  <c r="D1402" i="8"/>
  <c r="D1403" i="8"/>
  <c r="D1404" i="8"/>
  <c r="D1405" i="8"/>
  <c r="D1406" i="8"/>
  <c r="D1407" i="8"/>
  <c r="E1407" i="8" s="1"/>
  <c r="D1408" i="8"/>
  <c r="E1408" i="8" s="1"/>
  <c r="D1409" i="8"/>
  <c r="D1410" i="8"/>
  <c r="D1411" i="8"/>
  <c r="D1412" i="8"/>
  <c r="D1413" i="8"/>
  <c r="D1414" i="8"/>
  <c r="D1415" i="8"/>
  <c r="E1415" i="8" s="1"/>
  <c r="D1416" i="8"/>
  <c r="E1416" i="8" s="1"/>
  <c r="D1417" i="8"/>
  <c r="D1418" i="8"/>
  <c r="D1419" i="8"/>
  <c r="D1420" i="8"/>
  <c r="D1421" i="8"/>
  <c r="D1422" i="8"/>
  <c r="D1423" i="8"/>
  <c r="E1423" i="8" s="1"/>
  <c r="D1424" i="8"/>
  <c r="E1424" i="8" s="1"/>
  <c r="D1425" i="8"/>
  <c r="D1426" i="8"/>
  <c r="D1427" i="8"/>
  <c r="D1428" i="8"/>
  <c r="D1429" i="8"/>
  <c r="D1430" i="8"/>
  <c r="D1431" i="8"/>
  <c r="E1431" i="8" s="1"/>
  <c r="D1432" i="8"/>
  <c r="E1432" i="8" s="1"/>
  <c r="D1433" i="8"/>
  <c r="D1434" i="8"/>
  <c r="D1435" i="8"/>
  <c r="D1436" i="8"/>
  <c r="D1437" i="8"/>
  <c r="D1438" i="8"/>
  <c r="D1439" i="8"/>
  <c r="E1439" i="8" s="1"/>
  <c r="D1440" i="8"/>
  <c r="E1440" i="8" s="1"/>
  <c r="D1441" i="8"/>
  <c r="D1442" i="8"/>
  <c r="D1443" i="8"/>
  <c r="D1444" i="8"/>
  <c r="D1445" i="8"/>
  <c r="D1446" i="8"/>
  <c r="D1447" i="8"/>
  <c r="E1447" i="8" s="1"/>
  <c r="D1448" i="8"/>
  <c r="E1448" i="8" s="1"/>
  <c r="D1449" i="8"/>
  <c r="D1450" i="8"/>
  <c r="D1451" i="8"/>
  <c r="D1452" i="8"/>
  <c r="D1453" i="8"/>
  <c r="D1454" i="8"/>
  <c r="D1455" i="8"/>
  <c r="E1455" i="8" s="1"/>
  <c r="D1456" i="8"/>
  <c r="E1456" i="8" s="1"/>
  <c r="D1457" i="8"/>
  <c r="D1458" i="8"/>
  <c r="D1459" i="8"/>
  <c r="D1460" i="8"/>
  <c r="D1461" i="8"/>
  <c r="D1462" i="8"/>
  <c r="D1463" i="8"/>
  <c r="E1463" i="8" s="1"/>
  <c r="D1464" i="8"/>
  <c r="E1464" i="8" s="1"/>
  <c r="D1465" i="8"/>
  <c r="D1466" i="8"/>
  <c r="D1467" i="8"/>
  <c r="D1468" i="8"/>
  <c r="D1469" i="8"/>
  <c r="D1470" i="8"/>
  <c r="D1471" i="8"/>
  <c r="E1471" i="8" s="1"/>
  <c r="D1472" i="8"/>
  <c r="E1472" i="8" s="1"/>
  <c r="D1473" i="8"/>
  <c r="D1474" i="8"/>
  <c r="D1475" i="8"/>
  <c r="D1476" i="8"/>
  <c r="D1477" i="8"/>
  <c r="D1478" i="8"/>
  <c r="D1479" i="8"/>
  <c r="E1479" i="8" s="1"/>
  <c r="D1480" i="8"/>
  <c r="E1480" i="8" s="1"/>
  <c r="D1481" i="8"/>
  <c r="D1482" i="8"/>
  <c r="D1483" i="8"/>
  <c r="D1484" i="8"/>
  <c r="D1485" i="8"/>
  <c r="D1486" i="8"/>
  <c r="D1487" i="8"/>
  <c r="E1487" i="8" s="1"/>
  <c r="D1488" i="8"/>
  <c r="E1488" i="8" s="1"/>
  <c r="D1489" i="8"/>
  <c r="D1490" i="8"/>
  <c r="D1491" i="8"/>
  <c r="D1492" i="8"/>
  <c r="D1493" i="8"/>
  <c r="D1494" i="8"/>
  <c r="D1495" i="8"/>
  <c r="E1495" i="8" s="1"/>
  <c r="D1496" i="8"/>
  <c r="E1496" i="8" s="1"/>
  <c r="D1497" i="8"/>
  <c r="D1498" i="8"/>
  <c r="D1499" i="8"/>
  <c r="D1500" i="8"/>
  <c r="D1501" i="8"/>
  <c r="D1502" i="8"/>
  <c r="D1503" i="8"/>
  <c r="E1503" i="8" s="1"/>
  <c r="D1504" i="8"/>
  <c r="E1504" i="8" s="1"/>
  <c r="D1505" i="8"/>
  <c r="D1506" i="8"/>
  <c r="D1507" i="8"/>
  <c r="D1508" i="8"/>
  <c r="D1509" i="8"/>
  <c r="D1510" i="8"/>
  <c r="D1511" i="8"/>
  <c r="E1511" i="8" s="1"/>
  <c r="D1512" i="8"/>
  <c r="E1512" i="8" s="1"/>
  <c r="D1513" i="8"/>
  <c r="D1514" i="8"/>
  <c r="D1515" i="8"/>
  <c r="D1516" i="8"/>
  <c r="D1517" i="8"/>
  <c r="D1518" i="8"/>
  <c r="D1519" i="8"/>
  <c r="E1519" i="8" s="1"/>
  <c r="D1520" i="8"/>
  <c r="E1520" i="8" s="1"/>
  <c r="D2" i="8"/>
  <c r="F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C991" i="8" s="1"/>
  <c r="B992" i="8"/>
  <c r="C992" i="8" s="1"/>
  <c r="B993" i="8"/>
  <c r="B994" i="8"/>
  <c r="B995" i="8"/>
  <c r="C995" i="8" s="1"/>
  <c r="B996" i="8"/>
  <c r="B997" i="8"/>
  <c r="B998" i="8"/>
  <c r="B999" i="8"/>
  <c r="C999" i="8" s="1"/>
  <c r="B1000" i="8"/>
  <c r="C1000" i="8" s="1"/>
  <c r="B1001" i="8"/>
  <c r="B1002" i="8"/>
  <c r="B1003" i="8"/>
  <c r="C1003" i="8" s="1"/>
  <c r="B1004" i="8"/>
  <c r="B1005" i="8"/>
  <c r="B1006" i="8"/>
  <c r="B1007" i="8"/>
  <c r="C1007" i="8" s="1"/>
  <c r="B1008" i="8"/>
  <c r="C1008" i="8" s="1"/>
  <c r="B1009" i="8"/>
  <c r="B1010" i="8"/>
  <c r="B1011" i="8"/>
  <c r="C1011" i="8" s="1"/>
  <c r="B1012" i="8"/>
  <c r="B1013" i="8"/>
  <c r="B1014" i="8"/>
  <c r="B1015" i="8"/>
  <c r="C1015" i="8" s="1"/>
  <c r="B1016" i="8"/>
  <c r="C1016" i="8" s="1"/>
  <c r="B1017" i="8"/>
  <c r="B1018" i="8"/>
  <c r="B1019" i="8"/>
  <c r="C1019" i="8" s="1"/>
  <c r="B1020" i="8"/>
  <c r="B1021" i="8"/>
  <c r="B1022" i="8"/>
  <c r="B1023" i="8"/>
  <c r="C1023" i="8" s="1"/>
  <c r="B1024" i="8"/>
  <c r="C1024" i="8" s="1"/>
  <c r="B1025" i="8"/>
  <c r="B1026" i="8"/>
  <c r="B1027" i="8"/>
  <c r="C1027" i="8" s="1"/>
  <c r="B1028" i="8"/>
  <c r="B1029" i="8"/>
  <c r="B1030" i="8"/>
  <c r="B1031" i="8"/>
  <c r="C1031" i="8" s="1"/>
  <c r="B1032" i="8"/>
  <c r="C1032" i="8" s="1"/>
  <c r="B1033" i="8"/>
  <c r="B1034" i="8"/>
  <c r="B1035" i="8"/>
  <c r="C1035" i="8" s="1"/>
  <c r="B1036" i="8"/>
  <c r="B1037" i="8"/>
  <c r="B1038" i="8"/>
  <c r="B1039" i="8"/>
  <c r="C1039" i="8" s="1"/>
  <c r="B1040" i="8"/>
  <c r="C1040" i="8" s="1"/>
  <c r="B1041" i="8"/>
  <c r="B1042" i="8"/>
  <c r="B1043" i="8"/>
  <c r="C1043" i="8" s="1"/>
  <c r="B1044" i="8"/>
  <c r="B1045" i="8"/>
  <c r="B1046" i="8"/>
  <c r="B1047" i="8"/>
  <c r="C1047" i="8" s="1"/>
  <c r="B1048" i="8"/>
  <c r="C1048" i="8" s="1"/>
  <c r="B1049" i="8"/>
  <c r="B1050" i="8"/>
  <c r="B1051" i="8"/>
  <c r="C1051" i="8" s="1"/>
  <c r="B1052" i="8"/>
  <c r="B1053" i="8"/>
  <c r="B1054" i="8"/>
  <c r="B1055" i="8"/>
  <c r="C1055" i="8" s="1"/>
  <c r="B1056" i="8"/>
  <c r="C1056" i="8" s="1"/>
  <c r="B1057" i="8"/>
  <c r="B1058" i="8"/>
  <c r="B1059" i="8"/>
  <c r="C1059" i="8" s="1"/>
  <c r="B1060" i="8"/>
  <c r="B1061" i="8"/>
  <c r="B1062" i="8"/>
  <c r="B1063" i="8"/>
  <c r="C1063" i="8" s="1"/>
  <c r="B1064" i="8"/>
  <c r="C1064" i="8" s="1"/>
  <c r="B1065" i="8"/>
  <c r="B1066" i="8"/>
  <c r="B1067" i="8"/>
  <c r="C1067" i="8" s="1"/>
  <c r="B1068" i="8"/>
  <c r="B1069" i="8"/>
  <c r="B1070" i="8"/>
  <c r="B1071" i="8"/>
  <c r="C1071" i="8" s="1"/>
  <c r="B1072" i="8"/>
  <c r="C1072" i="8" s="1"/>
  <c r="B1073" i="8"/>
  <c r="B1074" i="8"/>
  <c r="B1075" i="8"/>
  <c r="C1075" i="8" s="1"/>
  <c r="B1076" i="8"/>
  <c r="B1077" i="8"/>
  <c r="B1078" i="8"/>
  <c r="B1079" i="8"/>
  <c r="B1080" i="8"/>
  <c r="C1080" i="8" s="1"/>
  <c r="B1081" i="8"/>
  <c r="B1082" i="8"/>
  <c r="B1083" i="8"/>
  <c r="C1083" i="8" s="1"/>
  <c r="B1084" i="8"/>
  <c r="B1085" i="8"/>
  <c r="B1086" i="8"/>
  <c r="B1087" i="8"/>
  <c r="B1088" i="8"/>
  <c r="C1088" i="8" s="1"/>
  <c r="B1089" i="8"/>
  <c r="B1090" i="8"/>
  <c r="B1091" i="8"/>
  <c r="C1091" i="8" s="1"/>
  <c r="B1092" i="8"/>
  <c r="B1093" i="8"/>
  <c r="B1094" i="8"/>
  <c r="B1095" i="8"/>
  <c r="B1096" i="8"/>
  <c r="C1096" i="8" s="1"/>
  <c r="B1097" i="8"/>
  <c r="B1098" i="8"/>
  <c r="B1099" i="8"/>
  <c r="C1099" i="8" s="1"/>
  <c r="B1100" i="8"/>
  <c r="B1101" i="8"/>
  <c r="B1102" i="8"/>
  <c r="B1103" i="8"/>
  <c r="B1104" i="8"/>
  <c r="C1104" i="8" s="1"/>
  <c r="B1105" i="8"/>
  <c r="B1106" i="8"/>
  <c r="B1107" i="8"/>
  <c r="C1107" i="8" s="1"/>
  <c r="B1108" i="8"/>
  <c r="B1109" i="8"/>
  <c r="B1110" i="8"/>
  <c r="B1111" i="8"/>
  <c r="B1112" i="8"/>
  <c r="C1112" i="8" s="1"/>
  <c r="B1113" i="8"/>
  <c r="B1114" i="8"/>
  <c r="B1115" i="8"/>
  <c r="C1115" i="8" s="1"/>
  <c r="B1116" i="8"/>
  <c r="B1117" i="8"/>
  <c r="B1118" i="8"/>
  <c r="B1119" i="8"/>
  <c r="B1120" i="8"/>
  <c r="C1120" i="8" s="1"/>
  <c r="B1121" i="8"/>
  <c r="B1122" i="8"/>
  <c r="B1123" i="8"/>
  <c r="C1123" i="8" s="1"/>
  <c r="B1124" i="8"/>
  <c r="B1125" i="8"/>
  <c r="B1126" i="8"/>
  <c r="B1127" i="8"/>
  <c r="B1128" i="8"/>
  <c r="C1128" i="8" s="1"/>
  <c r="B1129" i="8"/>
  <c r="B1130" i="8"/>
  <c r="B1131" i="8"/>
  <c r="C1131" i="8" s="1"/>
  <c r="B1132" i="8"/>
  <c r="B1133" i="8"/>
  <c r="B1134" i="8"/>
  <c r="B1135" i="8"/>
  <c r="B1136" i="8"/>
  <c r="C1136" i="8" s="1"/>
  <c r="B1137" i="8"/>
  <c r="B1138" i="8"/>
  <c r="B1139" i="8"/>
  <c r="C1139" i="8" s="1"/>
  <c r="B1140" i="8"/>
  <c r="B1141" i="8"/>
  <c r="B1142" i="8"/>
  <c r="B1143" i="8"/>
  <c r="B1144" i="8"/>
  <c r="C1144" i="8" s="1"/>
  <c r="B1145" i="8"/>
  <c r="B1146" i="8"/>
  <c r="B1147" i="8"/>
  <c r="C1147" i="8" s="1"/>
  <c r="B1148" i="8"/>
  <c r="B1149" i="8"/>
  <c r="B1150" i="8"/>
  <c r="B1151" i="8"/>
  <c r="B1152" i="8"/>
  <c r="C1152" i="8" s="1"/>
  <c r="B1153" i="8"/>
  <c r="B1154" i="8"/>
  <c r="B1155" i="8"/>
  <c r="C1155" i="8" s="1"/>
  <c r="B1156" i="8"/>
  <c r="B1157" i="8"/>
  <c r="B1158" i="8"/>
  <c r="B1159" i="8"/>
  <c r="B1160" i="8"/>
  <c r="C1160" i="8" s="1"/>
  <c r="B1161" i="8"/>
  <c r="B1162" i="8"/>
  <c r="B1163" i="8"/>
  <c r="C1163" i="8" s="1"/>
  <c r="B1164" i="8"/>
  <c r="B1165" i="8"/>
  <c r="B1166" i="8"/>
  <c r="B1167" i="8"/>
  <c r="B1168" i="8"/>
  <c r="C1168" i="8" s="1"/>
  <c r="B1169" i="8"/>
  <c r="B1170" i="8"/>
  <c r="B1171" i="8"/>
  <c r="C1171" i="8" s="1"/>
  <c r="B1172" i="8"/>
  <c r="B1173" i="8"/>
  <c r="B1174" i="8"/>
  <c r="B1175" i="8"/>
  <c r="B1176" i="8"/>
  <c r="C1176" i="8" s="1"/>
  <c r="B1177" i="8"/>
  <c r="B1178" i="8"/>
  <c r="B1179" i="8"/>
  <c r="C1179" i="8" s="1"/>
  <c r="B1180" i="8"/>
  <c r="B1181" i="8"/>
  <c r="B1182" i="8"/>
  <c r="B1183" i="8"/>
  <c r="B1184" i="8"/>
  <c r="C1184" i="8" s="1"/>
  <c r="B1185" i="8"/>
  <c r="B1186" i="8"/>
  <c r="B1187" i="8"/>
  <c r="C1187" i="8" s="1"/>
  <c r="B1188" i="8"/>
  <c r="B1189" i="8"/>
  <c r="B1190" i="8"/>
  <c r="B1191" i="8"/>
  <c r="B1192" i="8"/>
  <c r="C1192" i="8" s="1"/>
  <c r="B1193" i="8"/>
  <c r="B1194" i="8"/>
  <c r="B1195" i="8"/>
  <c r="C1195" i="8" s="1"/>
  <c r="B1196" i="8"/>
  <c r="B1197" i="8"/>
  <c r="B1198" i="8"/>
  <c r="B1199" i="8"/>
  <c r="B1200" i="8"/>
  <c r="C1200" i="8" s="1"/>
  <c r="B1201" i="8"/>
  <c r="B1202" i="8"/>
  <c r="B1203" i="8"/>
  <c r="C1203" i="8" s="1"/>
  <c r="B1204" i="8"/>
  <c r="B1205" i="8"/>
  <c r="B1206" i="8"/>
  <c r="B1207" i="8"/>
  <c r="B1208" i="8"/>
  <c r="C1208" i="8" s="1"/>
  <c r="B1209" i="8"/>
  <c r="B1210" i="8"/>
  <c r="B1211" i="8"/>
  <c r="C1211" i="8" s="1"/>
  <c r="B1212" i="8"/>
  <c r="B1213" i="8"/>
  <c r="B1214" i="8"/>
  <c r="B1215" i="8"/>
  <c r="B1216" i="8"/>
  <c r="C1216" i="8" s="1"/>
  <c r="B1217" i="8"/>
  <c r="B1218" i="8"/>
  <c r="B1219" i="8"/>
  <c r="C1219" i="8" s="1"/>
  <c r="B1220" i="8"/>
  <c r="B1221" i="8"/>
  <c r="B1222" i="8"/>
  <c r="B1223" i="8"/>
  <c r="B1224" i="8"/>
  <c r="C1224" i="8" s="1"/>
  <c r="B1225" i="8"/>
  <c r="B1226" i="8"/>
  <c r="B1227" i="8"/>
  <c r="C1227" i="8" s="1"/>
  <c r="B1228" i="8"/>
  <c r="B1229" i="8"/>
  <c r="B1230" i="8"/>
  <c r="B1231" i="8"/>
  <c r="B1232" i="8"/>
  <c r="C1232" i="8" s="1"/>
  <c r="B1233" i="8"/>
  <c r="B1234" i="8"/>
  <c r="B1235" i="8"/>
  <c r="C1235" i="8" s="1"/>
  <c r="B1236" i="8"/>
  <c r="B1237" i="8"/>
  <c r="B1238" i="8"/>
  <c r="B1239" i="8"/>
  <c r="B1240" i="8"/>
  <c r="C1240" i="8" s="1"/>
  <c r="B1241" i="8"/>
  <c r="B1242" i="8"/>
  <c r="B1243" i="8"/>
  <c r="C1243" i="8" s="1"/>
  <c r="B1244" i="8"/>
  <c r="B1245" i="8"/>
  <c r="B1246" i="8"/>
  <c r="B1247" i="8"/>
  <c r="B1248" i="8"/>
  <c r="C1248" i="8" s="1"/>
  <c r="B1249" i="8"/>
  <c r="B1250" i="8"/>
  <c r="B1251" i="8"/>
  <c r="C1251" i="8" s="1"/>
  <c r="B1252" i="8"/>
  <c r="B1253" i="8"/>
  <c r="B1254" i="8"/>
  <c r="B1255" i="8"/>
  <c r="B1256" i="8"/>
  <c r="C1256" i="8" s="1"/>
  <c r="B1257" i="8"/>
  <c r="B1258" i="8"/>
  <c r="B1259" i="8"/>
  <c r="C1259" i="8" s="1"/>
  <c r="B1260" i="8"/>
  <c r="B1261" i="8"/>
  <c r="B1262" i="8"/>
  <c r="B1263" i="8"/>
  <c r="B1264" i="8"/>
  <c r="C1264" i="8" s="1"/>
  <c r="B1265" i="8"/>
  <c r="B1266" i="8"/>
  <c r="B1267" i="8"/>
  <c r="C1267" i="8" s="1"/>
  <c r="B1268" i="8"/>
  <c r="B1269" i="8"/>
  <c r="B1270" i="8"/>
  <c r="B1271" i="8"/>
  <c r="B1272" i="8"/>
  <c r="C1272" i="8" s="1"/>
  <c r="B1273" i="8"/>
  <c r="B1274" i="8"/>
  <c r="B1275" i="8"/>
  <c r="C1275" i="8" s="1"/>
  <c r="B1276" i="8"/>
  <c r="B1277" i="8"/>
  <c r="B1278" i="8"/>
  <c r="B1279" i="8"/>
  <c r="B1280" i="8"/>
  <c r="C1280" i="8" s="1"/>
  <c r="B1281" i="8"/>
  <c r="B1282" i="8"/>
  <c r="B1283" i="8"/>
  <c r="C1283" i="8" s="1"/>
  <c r="B1284" i="8"/>
  <c r="B1285" i="8"/>
  <c r="B1286" i="8"/>
  <c r="B1287" i="8"/>
  <c r="C1287" i="8" s="1"/>
  <c r="B1288" i="8"/>
  <c r="C1288" i="8" s="1"/>
  <c r="B1289" i="8"/>
  <c r="B1290" i="8"/>
  <c r="B1291" i="8"/>
  <c r="C1291" i="8" s="1"/>
  <c r="B1292" i="8"/>
  <c r="B1293" i="8"/>
  <c r="B1294" i="8"/>
  <c r="B1295" i="8"/>
  <c r="C1295" i="8" s="1"/>
  <c r="B1296" i="8"/>
  <c r="C1296" i="8" s="1"/>
  <c r="B1297" i="8"/>
  <c r="B1298" i="8"/>
  <c r="B1299" i="8"/>
  <c r="C1299" i="8" s="1"/>
  <c r="B1300" i="8"/>
  <c r="B1301" i="8"/>
  <c r="B1302" i="8"/>
  <c r="B1303" i="8"/>
  <c r="C1303" i="8" s="1"/>
  <c r="B1304" i="8"/>
  <c r="C1304" i="8" s="1"/>
  <c r="B1305" i="8"/>
  <c r="B1306" i="8"/>
  <c r="B1307" i="8"/>
  <c r="C1307" i="8" s="1"/>
  <c r="B1308" i="8"/>
  <c r="B1309" i="8"/>
  <c r="B1310" i="8"/>
  <c r="B1311" i="8"/>
  <c r="C1311" i="8" s="1"/>
  <c r="B1312" i="8"/>
  <c r="C1312" i="8" s="1"/>
  <c r="B1313" i="8"/>
  <c r="B1314" i="8"/>
  <c r="B1315" i="8"/>
  <c r="C1315" i="8" s="1"/>
  <c r="B1316" i="8"/>
  <c r="B1317" i="8"/>
  <c r="B1318" i="8"/>
  <c r="B1319" i="8"/>
  <c r="C1319" i="8" s="1"/>
  <c r="B1320" i="8"/>
  <c r="C1320" i="8" s="1"/>
  <c r="B1321" i="8"/>
  <c r="B1322" i="8"/>
  <c r="B1323" i="8"/>
  <c r="C1323" i="8" s="1"/>
  <c r="B1324" i="8"/>
  <c r="B1325" i="8"/>
  <c r="B1326" i="8"/>
  <c r="B1327" i="8"/>
  <c r="C1327" i="8" s="1"/>
  <c r="B1328" i="8"/>
  <c r="C1328" i="8" s="1"/>
  <c r="B1329" i="8"/>
  <c r="B1330" i="8"/>
  <c r="B1331" i="8"/>
  <c r="C1331" i="8" s="1"/>
  <c r="B1332" i="8"/>
  <c r="B1333" i="8"/>
  <c r="B1334" i="8"/>
  <c r="B1335" i="8"/>
  <c r="C1335" i="8" s="1"/>
  <c r="B1336" i="8"/>
  <c r="C1336" i="8" s="1"/>
  <c r="B1337" i="8"/>
  <c r="B1338" i="8"/>
  <c r="B1339" i="8"/>
  <c r="C1339" i="8" s="1"/>
  <c r="B1340" i="8"/>
  <c r="B1341" i="8"/>
  <c r="B1342" i="8"/>
  <c r="B1343" i="8"/>
  <c r="C1343" i="8" s="1"/>
  <c r="B1344" i="8"/>
  <c r="C1344" i="8" s="1"/>
  <c r="B1345" i="8"/>
  <c r="B1346" i="8"/>
  <c r="B1347" i="8"/>
  <c r="C1347" i="8" s="1"/>
  <c r="B1348" i="8"/>
  <c r="B1349" i="8"/>
  <c r="B1350" i="8"/>
  <c r="B1351" i="8"/>
  <c r="C1351" i="8" s="1"/>
  <c r="B1352" i="8"/>
  <c r="C1352" i="8" s="1"/>
  <c r="B1353" i="8"/>
  <c r="B1354" i="8"/>
  <c r="B1355" i="8"/>
  <c r="C1355" i="8" s="1"/>
  <c r="B1356" i="8"/>
  <c r="B1357" i="8"/>
  <c r="B1358" i="8"/>
  <c r="B1359" i="8"/>
  <c r="C1359" i="8" s="1"/>
  <c r="B1360" i="8"/>
  <c r="C1360" i="8" s="1"/>
  <c r="B1361" i="8"/>
  <c r="B1362" i="8"/>
  <c r="B1363" i="8"/>
  <c r="C1363" i="8" s="1"/>
  <c r="B1364" i="8"/>
  <c r="B1365" i="8"/>
  <c r="B1366" i="8"/>
  <c r="B1367" i="8"/>
  <c r="C1367" i="8" s="1"/>
  <c r="B1368" i="8"/>
  <c r="C1368" i="8" s="1"/>
  <c r="B1369" i="8"/>
  <c r="B1370" i="8"/>
  <c r="B1371" i="8"/>
  <c r="C1371" i="8" s="1"/>
  <c r="B1372" i="8"/>
  <c r="B1373" i="8"/>
  <c r="B1374" i="8"/>
  <c r="B1375" i="8"/>
  <c r="C1375" i="8" s="1"/>
  <c r="B1376" i="8"/>
  <c r="C1376" i="8" s="1"/>
  <c r="B1377" i="8"/>
  <c r="B1378" i="8"/>
  <c r="B1379" i="8"/>
  <c r="C1379" i="8" s="1"/>
  <c r="B1380" i="8"/>
  <c r="B1381" i="8"/>
  <c r="B1382" i="8"/>
  <c r="B1383" i="8"/>
  <c r="C1383" i="8" s="1"/>
  <c r="B1384" i="8"/>
  <c r="C1384" i="8" s="1"/>
  <c r="B1385" i="8"/>
  <c r="B1386" i="8"/>
  <c r="B1387" i="8"/>
  <c r="C1387" i="8" s="1"/>
  <c r="B1388" i="8"/>
  <c r="B1389" i="8"/>
  <c r="B1390" i="8"/>
  <c r="B1391" i="8"/>
  <c r="C1391" i="8" s="1"/>
  <c r="B1392" i="8"/>
  <c r="C1392" i="8" s="1"/>
  <c r="B1393" i="8"/>
  <c r="B1394" i="8"/>
  <c r="B1395" i="8"/>
  <c r="C1395" i="8" s="1"/>
  <c r="B1396" i="8"/>
  <c r="B1397" i="8"/>
  <c r="B1398" i="8"/>
  <c r="B1399" i="8"/>
  <c r="C1399" i="8" s="1"/>
  <c r="B1400" i="8"/>
  <c r="C1400" i="8" s="1"/>
  <c r="B1401" i="8"/>
  <c r="B1402" i="8"/>
  <c r="B1403" i="8"/>
  <c r="C1403" i="8" s="1"/>
  <c r="B1404" i="8"/>
  <c r="B1405" i="8"/>
  <c r="B1406" i="8"/>
  <c r="B1407" i="8"/>
  <c r="C1407" i="8" s="1"/>
  <c r="B1408" i="8"/>
  <c r="C1408" i="8" s="1"/>
  <c r="B1409" i="8"/>
  <c r="B1410" i="8"/>
  <c r="B1411" i="8"/>
  <c r="C1411" i="8" s="1"/>
  <c r="B1412" i="8"/>
  <c r="B1413" i="8"/>
  <c r="B1414" i="8"/>
  <c r="B1415" i="8"/>
  <c r="C1415" i="8" s="1"/>
  <c r="B1416" i="8"/>
  <c r="C1416" i="8" s="1"/>
  <c r="B1417" i="8"/>
  <c r="B1418" i="8"/>
  <c r="B1419" i="8"/>
  <c r="C1419" i="8" s="1"/>
  <c r="B1420" i="8"/>
  <c r="B1421" i="8"/>
  <c r="B1422" i="8"/>
  <c r="B1423" i="8"/>
  <c r="B1424" i="8"/>
  <c r="C1424" i="8" s="1"/>
  <c r="B1425" i="8"/>
  <c r="B1426" i="8"/>
  <c r="B1427" i="8"/>
  <c r="C1427" i="8" s="1"/>
  <c r="B1428" i="8"/>
  <c r="B1429" i="8"/>
  <c r="B1430" i="8"/>
  <c r="B1431" i="8"/>
  <c r="C1431" i="8" s="1"/>
  <c r="B1432" i="8"/>
  <c r="C1432" i="8" s="1"/>
  <c r="B1433" i="8"/>
  <c r="B1434" i="8"/>
  <c r="B1435" i="8"/>
  <c r="C1435" i="8" s="1"/>
  <c r="B1436" i="8"/>
  <c r="B1437" i="8"/>
  <c r="B1438" i="8"/>
  <c r="B1439" i="8"/>
  <c r="C1439" i="8" s="1"/>
  <c r="B1440" i="8"/>
  <c r="C1440" i="8" s="1"/>
  <c r="B1441" i="8"/>
  <c r="B1442" i="8"/>
  <c r="B1443" i="8"/>
  <c r="C1443" i="8" s="1"/>
  <c r="B1444" i="8"/>
  <c r="B1445" i="8"/>
  <c r="B1446" i="8"/>
  <c r="B1447" i="8"/>
  <c r="C1447" i="8" s="1"/>
  <c r="B1448" i="8"/>
  <c r="C1448" i="8" s="1"/>
  <c r="B1449" i="8"/>
  <c r="B1450" i="8"/>
  <c r="B1451" i="8"/>
  <c r="C1451" i="8" s="1"/>
  <c r="B1452" i="8"/>
  <c r="B1453" i="8"/>
  <c r="B1454" i="8"/>
  <c r="B1455" i="8"/>
  <c r="C1455" i="8" s="1"/>
  <c r="B1456" i="8"/>
  <c r="C1456" i="8" s="1"/>
  <c r="B1457" i="8"/>
  <c r="B1458" i="8"/>
  <c r="B1459" i="8"/>
  <c r="C1459" i="8" s="1"/>
  <c r="B1460" i="8"/>
  <c r="B1461" i="8"/>
  <c r="B1462" i="8"/>
  <c r="B1463" i="8"/>
  <c r="C1463" i="8" s="1"/>
  <c r="B1464" i="8"/>
  <c r="C1464" i="8" s="1"/>
  <c r="B1465" i="8"/>
  <c r="B1466" i="8"/>
  <c r="B1467" i="8"/>
  <c r="C1467" i="8" s="1"/>
  <c r="B1468" i="8"/>
  <c r="B1469" i="8"/>
  <c r="B1470" i="8"/>
  <c r="B1471" i="8"/>
  <c r="C1471" i="8" s="1"/>
  <c r="B1472" i="8"/>
  <c r="C1472" i="8" s="1"/>
  <c r="B1473" i="8"/>
  <c r="B1474" i="8"/>
  <c r="B1475" i="8"/>
  <c r="C1475" i="8" s="1"/>
  <c r="B1476" i="8"/>
  <c r="B1477" i="8"/>
  <c r="B1478" i="8"/>
  <c r="C1478" i="8" s="1"/>
  <c r="B1479" i="8"/>
  <c r="C1479" i="8" s="1"/>
  <c r="B1480" i="8"/>
  <c r="C1480" i="8" s="1"/>
  <c r="B1481" i="8"/>
  <c r="B1482" i="8"/>
  <c r="B1483" i="8"/>
  <c r="C1483" i="8" s="1"/>
  <c r="B1484" i="8"/>
  <c r="B1485" i="8"/>
  <c r="B1486" i="8"/>
  <c r="C1486" i="8" s="1"/>
  <c r="B1487" i="8"/>
  <c r="C1487" i="8" s="1"/>
  <c r="B1488" i="8"/>
  <c r="C1488" i="8" s="1"/>
  <c r="B1489" i="8"/>
  <c r="B1490" i="8"/>
  <c r="B1491" i="8"/>
  <c r="C1491" i="8" s="1"/>
  <c r="B1492" i="8"/>
  <c r="B1493" i="8"/>
  <c r="B1494" i="8"/>
  <c r="C1494" i="8" s="1"/>
  <c r="B1495" i="8"/>
  <c r="C1495" i="8" s="1"/>
  <c r="B1496" i="8"/>
  <c r="C1496" i="8" s="1"/>
  <c r="B1497" i="8"/>
  <c r="B1498" i="8"/>
  <c r="B1499" i="8"/>
  <c r="C1499" i="8" s="1"/>
  <c r="B1500" i="8"/>
  <c r="B1501" i="8"/>
  <c r="B1502" i="8"/>
  <c r="C1502" i="8" s="1"/>
  <c r="B1503" i="8"/>
  <c r="C1503" i="8" s="1"/>
  <c r="B1504" i="8"/>
  <c r="C1504" i="8" s="1"/>
  <c r="B1505" i="8"/>
  <c r="B1506" i="8"/>
  <c r="B1507" i="8"/>
  <c r="C1507" i="8" s="1"/>
  <c r="B1508" i="8"/>
  <c r="B1509" i="8"/>
  <c r="B1510" i="8"/>
  <c r="C1510" i="8" s="1"/>
  <c r="B1511" i="8"/>
  <c r="B1512" i="8"/>
  <c r="C1512" i="8" s="1"/>
  <c r="B1513" i="8"/>
  <c r="B1514" i="8"/>
  <c r="B1515" i="8"/>
  <c r="C1515" i="8" s="1"/>
  <c r="B1516" i="8"/>
  <c r="B1517" i="8"/>
  <c r="B1518" i="8"/>
  <c r="C1518" i="8" s="1"/>
  <c r="B1519" i="8"/>
  <c r="B1520" i="8"/>
  <c r="C1520" i="8" s="1"/>
  <c r="B2" i="8"/>
  <c r="F8" i="2"/>
  <c r="R520" i="2"/>
  <c r="S520" i="2"/>
  <c r="T520" i="2"/>
  <c r="U520" i="2"/>
  <c r="Q520" i="2"/>
  <c r="AD519" i="6"/>
  <c r="AD518" i="6"/>
  <c r="AD517" i="6"/>
  <c r="AD516" i="6"/>
  <c r="AD515" i="6"/>
  <c r="AD514" i="6"/>
  <c r="AD513" i="6"/>
  <c r="AD512" i="6"/>
  <c r="AD511" i="6"/>
  <c r="AD510" i="6"/>
  <c r="AD509" i="6"/>
  <c r="AD508" i="6"/>
  <c r="AD507" i="6"/>
  <c r="AD506" i="6"/>
  <c r="AD505" i="6"/>
  <c r="AD504" i="6"/>
  <c r="AD503" i="6"/>
  <c r="AD502" i="6"/>
  <c r="AD501" i="6"/>
  <c r="AD500" i="6"/>
  <c r="AD499" i="6"/>
  <c r="AD498" i="6"/>
  <c r="AD497" i="6"/>
  <c r="AD496" i="6"/>
  <c r="AD495" i="6"/>
  <c r="AD494" i="6"/>
  <c r="AD493" i="6"/>
  <c r="AD492" i="6"/>
  <c r="AD491" i="6"/>
  <c r="AD490" i="6"/>
  <c r="AD489" i="6"/>
  <c r="AD488" i="6"/>
  <c r="AD487" i="6"/>
  <c r="AD486" i="6"/>
  <c r="AD485" i="6"/>
  <c r="AD484" i="6"/>
  <c r="AD483" i="6"/>
  <c r="AD482" i="6"/>
  <c r="AD481" i="6"/>
  <c r="AD480" i="6"/>
  <c r="AD479" i="6"/>
  <c r="AD478" i="6"/>
  <c r="AD477" i="6"/>
  <c r="AD476" i="6"/>
  <c r="AD475" i="6"/>
  <c r="AD474" i="6"/>
  <c r="AD473" i="6"/>
  <c r="AD472" i="6"/>
  <c r="AD471" i="6"/>
  <c r="AD470" i="6"/>
  <c r="AD469" i="6"/>
  <c r="AD468" i="6"/>
  <c r="AD467" i="6"/>
  <c r="AD466" i="6"/>
  <c r="AD465" i="6"/>
  <c r="AD464" i="6"/>
  <c r="AD463" i="6"/>
  <c r="AD462" i="6"/>
  <c r="AD461" i="6"/>
  <c r="AD460" i="6"/>
  <c r="AD459" i="6"/>
  <c r="AD458" i="6"/>
  <c r="AD457" i="6"/>
  <c r="AD456" i="6"/>
  <c r="AD455" i="6"/>
  <c r="AD454" i="6"/>
  <c r="AD453" i="6"/>
  <c r="AD452" i="6"/>
  <c r="AD451" i="6"/>
  <c r="AD450" i="6"/>
  <c r="AD449" i="6"/>
  <c r="AD448" i="6"/>
  <c r="AD447" i="6"/>
  <c r="AD446" i="6"/>
  <c r="AD445" i="6"/>
  <c r="AD444" i="6"/>
  <c r="AD443" i="6"/>
  <c r="AD442" i="6"/>
  <c r="AD441" i="6"/>
  <c r="AD440" i="6"/>
  <c r="AD439" i="6"/>
  <c r="AD438" i="6"/>
  <c r="AD437" i="6"/>
  <c r="AD436" i="6"/>
  <c r="AD435" i="6"/>
  <c r="AD434" i="6"/>
  <c r="AD433" i="6"/>
  <c r="AD432" i="6"/>
  <c r="AD431" i="6"/>
  <c r="AD430" i="6"/>
  <c r="AD429" i="6"/>
  <c r="AD428" i="6"/>
  <c r="AD427" i="6"/>
  <c r="AD426" i="6"/>
  <c r="AD425" i="6"/>
  <c r="AD424" i="6"/>
  <c r="AD423" i="6"/>
  <c r="AD422" i="6"/>
  <c r="AD421" i="6"/>
  <c r="AD420" i="6"/>
  <c r="AD419" i="6"/>
  <c r="AD418" i="6"/>
  <c r="AD417" i="6"/>
  <c r="AD416" i="6"/>
  <c r="AD415" i="6"/>
  <c r="AD414" i="6"/>
  <c r="AD413" i="6"/>
  <c r="AD412" i="6"/>
  <c r="AD411" i="6"/>
  <c r="AD410" i="6"/>
  <c r="AD409" i="6"/>
  <c r="AD408" i="6"/>
  <c r="AD407" i="6"/>
  <c r="AD406" i="6"/>
  <c r="AD405" i="6"/>
  <c r="AD404" i="6"/>
  <c r="AD403" i="6"/>
  <c r="AD402" i="6"/>
  <c r="AD401" i="6"/>
  <c r="AD400" i="6"/>
  <c r="AD399" i="6"/>
  <c r="AD398" i="6"/>
  <c r="AD397" i="6"/>
  <c r="AD396" i="6"/>
  <c r="AD395" i="6"/>
  <c r="AD394" i="6"/>
  <c r="AD393" i="6"/>
  <c r="AD392" i="6"/>
  <c r="AD391" i="6"/>
  <c r="AD390" i="6"/>
  <c r="AD389" i="6"/>
  <c r="AD388" i="6"/>
  <c r="AD387" i="6"/>
  <c r="AD386" i="6"/>
  <c r="AD385" i="6"/>
  <c r="AD384" i="6"/>
  <c r="AD383" i="6"/>
  <c r="AD382" i="6"/>
  <c r="AD381" i="6"/>
  <c r="AD380" i="6"/>
  <c r="AD379" i="6"/>
  <c r="AD378" i="6"/>
  <c r="AD377" i="6"/>
  <c r="AD376" i="6"/>
  <c r="AD375" i="6"/>
  <c r="AD374" i="6"/>
  <c r="AD373" i="6"/>
  <c r="AD372" i="6"/>
  <c r="AD371" i="6"/>
  <c r="AD370" i="6"/>
  <c r="AD369" i="6"/>
  <c r="AD368" i="6"/>
  <c r="AD367" i="6"/>
  <c r="AD366" i="6"/>
  <c r="AD365" i="6"/>
  <c r="AD364" i="6"/>
  <c r="AD363" i="6"/>
  <c r="AD362" i="6"/>
  <c r="AD361" i="6"/>
  <c r="AD360" i="6"/>
  <c r="AD359" i="6"/>
  <c r="AD358" i="6"/>
  <c r="AD357" i="6"/>
  <c r="AD356" i="6"/>
  <c r="AD355" i="6"/>
  <c r="AD354" i="6"/>
  <c r="AD353" i="6"/>
  <c r="AD352" i="6"/>
  <c r="AD351" i="6"/>
  <c r="AD350" i="6"/>
  <c r="AD349" i="6"/>
  <c r="AD348" i="6"/>
  <c r="AD347" i="6"/>
  <c r="AD346" i="6"/>
  <c r="AD345" i="6"/>
  <c r="AD344" i="6"/>
  <c r="AD343" i="6"/>
  <c r="AD342" i="6"/>
  <c r="AD341" i="6"/>
  <c r="AD340" i="6"/>
  <c r="AD339" i="6"/>
  <c r="AD338" i="6"/>
  <c r="AD337" i="6"/>
  <c r="AD336" i="6"/>
  <c r="AD335" i="6"/>
  <c r="AD334" i="6"/>
  <c r="AD333" i="6"/>
  <c r="AD332" i="6"/>
  <c r="AD331" i="6"/>
  <c r="AD330" i="6"/>
  <c r="AD329" i="6"/>
  <c r="AD328" i="6"/>
  <c r="AD327" i="6"/>
  <c r="AD326" i="6"/>
  <c r="AD325" i="6"/>
  <c r="AD324" i="6"/>
  <c r="AD323" i="6"/>
  <c r="AD322" i="6"/>
  <c r="AD321" i="6"/>
  <c r="AD320" i="6"/>
  <c r="AD319" i="6"/>
  <c r="AD318" i="6"/>
  <c r="AD317" i="6"/>
  <c r="AD316" i="6"/>
  <c r="AD315" i="6"/>
  <c r="AD314" i="6"/>
  <c r="AD313" i="6"/>
  <c r="AD312" i="6"/>
  <c r="AD311" i="6"/>
  <c r="AD310" i="6"/>
  <c r="AD309" i="6"/>
  <c r="AD308" i="6"/>
  <c r="AD307" i="6"/>
  <c r="AD306" i="6"/>
  <c r="AD305" i="6"/>
  <c r="AD304" i="6"/>
  <c r="AD303" i="6"/>
  <c r="AD302" i="6"/>
  <c r="AD301" i="6"/>
  <c r="AD300" i="6"/>
  <c r="AD299" i="6"/>
  <c r="AD298" i="6"/>
  <c r="AD297" i="6"/>
  <c r="AD296" i="6"/>
  <c r="AD295" i="6"/>
  <c r="AD294" i="6"/>
  <c r="AD293" i="6"/>
  <c r="AD292" i="6"/>
  <c r="AD291" i="6"/>
  <c r="AD290" i="6"/>
  <c r="AD289" i="6"/>
  <c r="AD288" i="6"/>
  <c r="AD287" i="6"/>
  <c r="AD286" i="6"/>
  <c r="AD285" i="6"/>
  <c r="AD284" i="6"/>
  <c r="AD283" i="6"/>
  <c r="AD282" i="6"/>
  <c r="AD281" i="6"/>
  <c r="AD280" i="6"/>
  <c r="AD279" i="6"/>
  <c r="AD278" i="6"/>
  <c r="AD277" i="6"/>
  <c r="AD276" i="6"/>
  <c r="AD275" i="6"/>
  <c r="AD274" i="6"/>
  <c r="AD273" i="6"/>
  <c r="AD272" i="6"/>
  <c r="AD271" i="6"/>
  <c r="AD270" i="6"/>
  <c r="AD269" i="6"/>
  <c r="AD268" i="6"/>
  <c r="AD267" i="6"/>
  <c r="AD266" i="6"/>
  <c r="AD265" i="6"/>
  <c r="AD264" i="6"/>
  <c r="AD263" i="6"/>
  <c r="AD262" i="6"/>
  <c r="AD261" i="6"/>
  <c r="AD260" i="6"/>
  <c r="AD522" i="6" s="1"/>
  <c r="AD259" i="6"/>
  <c r="AD523" i="6" s="1"/>
  <c r="AD258" i="6"/>
  <c r="AD257" i="6"/>
  <c r="AD256" i="6"/>
  <c r="AD255" i="6"/>
  <c r="AD254" i="6"/>
  <c r="AD253" i="6"/>
  <c r="AD252" i="6"/>
  <c r="AD251" i="6"/>
  <c r="AD250" i="6"/>
  <c r="AD249" i="6"/>
  <c r="AD248" i="6"/>
  <c r="AD247" i="6"/>
  <c r="AD246" i="6"/>
  <c r="AD245" i="6"/>
  <c r="AD244" i="6"/>
  <c r="AD243" i="6"/>
  <c r="AD242" i="6"/>
  <c r="AD241" i="6"/>
  <c r="AD240" i="6"/>
  <c r="AD239" i="6"/>
  <c r="AD238" i="6"/>
  <c r="AD237" i="6"/>
  <c r="AD236" i="6"/>
  <c r="AD235" i="6"/>
  <c r="AD234" i="6"/>
  <c r="AD233" i="6"/>
  <c r="AD232" i="6"/>
  <c r="AD231" i="6"/>
  <c r="AD230" i="6"/>
  <c r="AD229" i="6"/>
  <c r="AD228" i="6"/>
  <c r="AD227" i="6"/>
  <c r="AD226" i="6"/>
  <c r="AD225" i="6"/>
  <c r="AD224" i="6"/>
  <c r="AD223" i="6"/>
  <c r="AD222" i="6"/>
  <c r="AD221" i="6"/>
  <c r="AD220" i="6"/>
  <c r="AD219" i="6"/>
  <c r="AD218" i="6"/>
  <c r="AD217" i="6"/>
  <c r="AD216" i="6"/>
  <c r="AD215" i="6"/>
  <c r="AD214" i="6"/>
  <c r="AD213" i="6"/>
  <c r="AD212" i="6"/>
  <c r="AD211" i="6"/>
  <c r="AD210" i="6"/>
  <c r="AD209" i="6"/>
  <c r="AD208" i="6"/>
  <c r="AD207" i="6"/>
  <c r="AD206" i="6"/>
  <c r="AD205" i="6"/>
  <c r="AD204" i="6"/>
  <c r="AD203" i="6"/>
  <c r="AD202" i="6"/>
  <c r="AD201" i="6"/>
  <c r="AD200" i="6"/>
  <c r="AD199" i="6"/>
  <c r="AD198" i="6"/>
  <c r="AD197" i="6"/>
  <c r="AD196" i="6"/>
  <c r="AD195" i="6"/>
  <c r="AD194" i="6"/>
  <c r="AD193" i="6"/>
  <c r="AD192" i="6"/>
  <c r="AD191" i="6"/>
  <c r="AD190" i="6"/>
  <c r="AD189" i="6"/>
  <c r="AD188" i="6"/>
  <c r="AD187" i="6"/>
  <c r="AD186" i="6"/>
  <c r="AD185" i="6"/>
  <c r="AD184" i="6"/>
  <c r="AD183" i="6"/>
  <c r="AD182" i="6"/>
  <c r="AD181" i="6"/>
  <c r="AD180" i="6"/>
  <c r="AD179" i="6"/>
  <c r="AD178" i="6"/>
  <c r="AD177" i="6"/>
  <c r="AD176" i="6"/>
  <c r="AD175" i="6"/>
  <c r="AD174" i="6"/>
  <c r="AD173" i="6"/>
  <c r="AD172" i="6"/>
  <c r="AD171" i="6"/>
  <c r="AD170" i="6"/>
  <c r="AD169" i="6"/>
  <c r="AD168" i="6"/>
  <c r="AD167" i="6"/>
  <c r="AD166" i="6"/>
  <c r="AD165" i="6"/>
  <c r="AD164" i="6"/>
  <c r="AD163" i="6"/>
  <c r="AD162" i="6"/>
  <c r="AD161" i="6"/>
  <c r="AD160" i="6"/>
  <c r="AD159" i="6"/>
  <c r="AD158" i="6"/>
  <c r="AD157" i="6"/>
  <c r="AD156" i="6"/>
  <c r="AD155" i="6"/>
  <c r="AD154" i="6"/>
  <c r="AD153" i="6"/>
  <c r="AD152" i="6"/>
  <c r="AD151" i="6"/>
  <c r="AD150" i="6"/>
  <c r="AD149" i="6"/>
  <c r="AD148" i="6"/>
  <c r="AD147" i="6"/>
  <c r="AD146" i="6"/>
  <c r="AD145" i="6"/>
  <c r="AD144" i="6"/>
  <c r="AD143" i="6"/>
  <c r="AD142" i="6"/>
  <c r="AD141" i="6"/>
  <c r="AD140" i="6"/>
  <c r="AD139" i="6"/>
  <c r="AD138" i="6"/>
  <c r="AD137" i="6"/>
  <c r="AD136" i="6"/>
  <c r="AD135" i="6"/>
  <c r="AD134" i="6"/>
  <c r="AD133" i="6"/>
  <c r="AD132" i="6"/>
  <c r="AD131" i="6"/>
  <c r="AD130" i="6"/>
  <c r="AD129" i="6"/>
  <c r="AD128" i="6"/>
  <c r="AD127" i="6"/>
  <c r="AD126" i="6"/>
  <c r="AD125" i="6"/>
  <c r="AD124" i="6"/>
  <c r="AD123" i="6"/>
  <c r="AD122" i="6"/>
  <c r="AD121" i="6"/>
  <c r="AD120" i="6"/>
  <c r="AD119" i="6"/>
  <c r="AD118" i="6"/>
  <c r="AD117" i="6"/>
  <c r="AD116" i="6"/>
  <c r="AD115" i="6"/>
  <c r="AD114" i="6"/>
  <c r="AD113" i="6"/>
  <c r="AD112" i="6"/>
  <c r="AD111" i="6"/>
  <c r="AD110" i="6"/>
  <c r="AD109" i="6"/>
  <c r="AD108" i="6"/>
  <c r="AD107" i="6"/>
  <c r="AD106" i="6"/>
  <c r="AD105" i="6"/>
  <c r="AD104" i="6"/>
  <c r="AD103" i="6"/>
  <c r="AD102" i="6"/>
  <c r="AD101" i="6"/>
  <c r="AD100" i="6"/>
  <c r="AD99" i="6"/>
  <c r="AD98" i="6"/>
  <c r="AD97" i="6"/>
  <c r="AD96" i="6"/>
  <c r="AD95" i="6"/>
  <c r="AD94" i="6"/>
  <c r="AD93" i="6"/>
  <c r="AD92" i="6"/>
  <c r="AD91" i="6"/>
  <c r="AD90" i="6"/>
  <c r="AD89" i="6"/>
  <c r="AD88" i="6"/>
  <c r="AD87" i="6"/>
  <c r="AD86" i="6"/>
  <c r="AD85" i="6"/>
  <c r="AD84" i="6"/>
  <c r="AD83" i="6"/>
  <c r="AD82" i="6"/>
  <c r="AD81" i="6"/>
  <c r="AD80" i="6"/>
  <c r="AD79" i="6"/>
  <c r="AD78" i="6"/>
  <c r="AD77" i="6"/>
  <c r="AD76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9" i="6"/>
  <c r="AD58" i="6"/>
  <c r="AD57" i="6"/>
  <c r="AD56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520" i="6" s="1"/>
  <c r="AD9" i="6"/>
  <c r="AD521" i="6" s="1"/>
  <c r="AD8" i="6"/>
  <c r="AD7" i="6"/>
  <c r="AD6" i="6"/>
  <c r="AD5" i="6"/>
  <c r="AD4" i="6"/>
  <c r="AB519" i="6"/>
  <c r="AB518" i="6"/>
  <c r="AB517" i="6"/>
  <c r="AB516" i="6"/>
  <c r="AB515" i="6"/>
  <c r="AB514" i="6"/>
  <c r="AB513" i="6"/>
  <c r="AB512" i="6"/>
  <c r="AB511" i="6"/>
  <c r="AB510" i="6"/>
  <c r="AB509" i="6"/>
  <c r="AB508" i="6"/>
  <c r="AB507" i="6"/>
  <c r="AB506" i="6"/>
  <c r="AB505" i="6"/>
  <c r="AB504" i="6"/>
  <c r="AB503" i="6"/>
  <c r="AB502" i="6"/>
  <c r="AB501" i="6"/>
  <c r="AB500" i="6"/>
  <c r="AB499" i="6"/>
  <c r="AB498" i="6"/>
  <c r="AB497" i="6"/>
  <c r="AB496" i="6"/>
  <c r="AB495" i="6"/>
  <c r="AB494" i="6"/>
  <c r="AB493" i="6"/>
  <c r="AB492" i="6"/>
  <c r="AB491" i="6"/>
  <c r="AB490" i="6"/>
  <c r="AB489" i="6"/>
  <c r="AB488" i="6"/>
  <c r="AB487" i="6"/>
  <c r="AB486" i="6"/>
  <c r="AB485" i="6"/>
  <c r="AB484" i="6"/>
  <c r="AB483" i="6"/>
  <c r="AB482" i="6"/>
  <c r="AB481" i="6"/>
  <c r="AB480" i="6"/>
  <c r="AB479" i="6"/>
  <c r="AB478" i="6"/>
  <c r="AB477" i="6"/>
  <c r="AB476" i="6"/>
  <c r="AB475" i="6"/>
  <c r="AB474" i="6"/>
  <c r="AB473" i="6"/>
  <c r="AB472" i="6"/>
  <c r="AB471" i="6"/>
  <c r="AB470" i="6"/>
  <c r="AB469" i="6"/>
  <c r="AB468" i="6"/>
  <c r="AB467" i="6"/>
  <c r="AB466" i="6"/>
  <c r="AB465" i="6"/>
  <c r="AB464" i="6"/>
  <c r="AB463" i="6"/>
  <c r="AB462" i="6"/>
  <c r="AB461" i="6"/>
  <c r="AB460" i="6"/>
  <c r="AB459" i="6"/>
  <c r="AB458" i="6"/>
  <c r="AB457" i="6"/>
  <c r="AB456" i="6"/>
  <c r="AB455" i="6"/>
  <c r="AB454" i="6"/>
  <c r="AB453" i="6"/>
  <c r="AB452" i="6"/>
  <c r="AB451" i="6"/>
  <c r="AB450" i="6"/>
  <c r="AB449" i="6"/>
  <c r="AB448" i="6"/>
  <c r="AB447" i="6"/>
  <c r="AB446" i="6"/>
  <c r="AB445" i="6"/>
  <c r="AB444" i="6"/>
  <c r="AB443" i="6"/>
  <c r="AB442" i="6"/>
  <c r="AB441" i="6"/>
  <c r="AB440" i="6"/>
  <c r="AB439" i="6"/>
  <c r="AB438" i="6"/>
  <c r="AB437" i="6"/>
  <c r="AB436" i="6"/>
  <c r="AB435" i="6"/>
  <c r="AB434" i="6"/>
  <c r="AB433" i="6"/>
  <c r="AB432" i="6"/>
  <c r="AB431" i="6"/>
  <c r="AB430" i="6"/>
  <c r="AB429" i="6"/>
  <c r="AB428" i="6"/>
  <c r="AB427" i="6"/>
  <c r="AB426" i="6"/>
  <c r="AB425" i="6"/>
  <c r="AB424" i="6"/>
  <c r="AB423" i="6"/>
  <c r="AB422" i="6"/>
  <c r="AB421" i="6"/>
  <c r="AB420" i="6"/>
  <c r="AB419" i="6"/>
  <c r="AB418" i="6"/>
  <c r="AB417" i="6"/>
  <c r="AB416" i="6"/>
  <c r="AB415" i="6"/>
  <c r="AB414" i="6"/>
  <c r="AB413" i="6"/>
  <c r="AB412" i="6"/>
  <c r="AB411" i="6"/>
  <c r="AB410" i="6"/>
  <c r="AB409" i="6"/>
  <c r="AB408" i="6"/>
  <c r="AB407" i="6"/>
  <c r="AB406" i="6"/>
  <c r="AB405" i="6"/>
  <c r="AB404" i="6"/>
  <c r="AB403" i="6"/>
  <c r="AB402" i="6"/>
  <c r="AB401" i="6"/>
  <c r="AB400" i="6"/>
  <c r="AB399" i="6"/>
  <c r="AB398" i="6"/>
  <c r="AB397" i="6"/>
  <c r="AB396" i="6"/>
  <c r="AB395" i="6"/>
  <c r="AB394" i="6"/>
  <c r="AB393" i="6"/>
  <c r="AB392" i="6"/>
  <c r="AB391" i="6"/>
  <c r="AB390" i="6"/>
  <c r="AB389" i="6"/>
  <c r="AB388" i="6"/>
  <c r="AB387" i="6"/>
  <c r="AB386" i="6"/>
  <c r="AB385" i="6"/>
  <c r="AB384" i="6"/>
  <c r="AB383" i="6"/>
  <c r="AB382" i="6"/>
  <c r="AB381" i="6"/>
  <c r="AB380" i="6"/>
  <c r="AB379" i="6"/>
  <c r="AB378" i="6"/>
  <c r="AB377" i="6"/>
  <c r="AB376" i="6"/>
  <c r="AB375" i="6"/>
  <c r="AB374" i="6"/>
  <c r="AB373" i="6"/>
  <c r="AB372" i="6"/>
  <c r="AB371" i="6"/>
  <c r="AB370" i="6"/>
  <c r="AB369" i="6"/>
  <c r="AB368" i="6"/>
  <c r="AB367" i="6"/>
  <c r="AB366" i="6"/>
  <c r="AB365" i="6"/>
  <c r="AB364" i="6"/>
  <c r="AB363" i="6"/>
  <c r="AB362" i="6"/>
  <c r="AB361" i="6"/>
  <c r="AB360" i="6"/>
  <c r="AB359" i="6"/>
  <c r="AB358" i="6"/>
  <c r="AB357" i="6"/>
  <c r="AB356" i="6"/>
  <c r="AB355" i="6"/>
  <c r="AB354" i="6"/>
  <c r="AB353" i="6"/>
  <c r="AB352" i="6"/>
  <c r="AB351" i="6"/>
  <c r="AB350" i="6"/>
  <c r="AB349" i="6"/>
  <c r="AB348" i="6"/>
  <c r="AB347" i="6"/>
  <c r="AB346" i="6"/>
  <c r="AB345" i="6"/>
  <c r="AB344" i="6"/>
  <c r="AB343" i="6"/>
  <c r="AB342" i="6"/>
  <c r="AB341" i="6"/>
  <c r="AB340" i="6"/>
  <c r="AB339" i="6"/>
  <c r="AB338" i="6"/>
  <c r="AB337" i="6"/>
  <c r="AB336" i="6"/>
  <c r="AB335" i="6"/>
  <c r="AB334" i="6"/>
  <c r="AB333" i="6"/>
  <c r="AB332" i="6"/>
  <c r="AB331" i="6"/>
  <c r="AB330" i="6"/>
  <c r="AB329" i="6"/>
  <c r="AB328" i="6"/>
  <c r="AB327" i="6"/>
  <c r="AB326" i="6"/>
  <c r="AB325" i="6"/>
  <c r="AB324" i="6"/>
  <c r="AB323" i="6"/>
  <c r="AB322" i="6"/>
  <c r="AB321" i="6"/>
  <c r="AB320" i="6"/>
  <c r="AB319" i="6"/>
  <c r="AB318" i="6"/>
  <c r="AB317" i="6"/>
  <c r="AB316" i="6"/>
  <c r="AB315" i="6"/>
  <c r="AB314" i="6"/>
  <c r="AB313" i="6"/>
  <c r="AB312" i="6"/>
  <c r="AB311" i="6"/>
  <c r="AB310" i="6"/>
  <c r="AB309" i="6"/>
  <c r="AB308" i="6"/>
  <c r="AB307" i="6"/>
  <c r="AB306" i="6"/>
  <c r="AB305" i="6"/>
  <c r="AB304" i="6"/>
  <c r="AB303" i="6"/>
  <c r="AB302" i="6"/>
  <c r="AB301" i="6"/>
  <c r="AB300" i="6"/>
  <c r="AB299" i="6"/>
  <c r="AB298" i="6"/>
  <c r="AB297" i="6"/>
  <c r="AB296" i="6"/>
  <c r="AB295" i="6"/>
  <c r="AB294" i="6"/>
  <c r="AB293" i="6"/>
  <c r="AB292" i="6"/>
  <c r="AB291" i="6"/>
  <c r="AB290" i="6"/>
  <c r="AB289" i="6"/>
  <c r="AB288" i="6"/>
  <c r="AB287" i="6"/>
  <c r="AB286" i="6"/>
  <c r="AB285" i="6"/>
  <c r="AB284" i="6"/>
  <c r="AB283" i="6"/>
  <c r="AB282" i="6"/>
  <c r="AB281" i="6"/>
  <c r="AB280" i="6"/>
  <c r="AB279" i="6"/>
  <c r="AB278" i="6"/>
  <c r="AB277" i="6"/>
  <c r="AB276" i="6"/>
  <c r="AB275" i="6"/>
  <c r="AB274" i="6"/>
  <c r="AB273" i="6"/>
  <c r="AB272" i="6"/>
  <c r="AB271" i="6"/>
  <c r="AB270" i="6"/>
  <c r="AB269" i="6"/>
  <c r="AB268" i="6"/>
  <c r="AB267" i="6"/>
  <c r="AB266" i="6"/>
  <c r="AB265" i="6"/>
  <c r="AB264" i="6"/>
  <c r="AB263" i="6"/>
  <c r="AB262" i="6"/>
  <c r="AB261" i="6"/>
  <c r="AB260" i="6"/>
  <c r="AB259" i="6"/>
  <c r="AB523" i="6" s="1"/>
  <c r="AB258" i="6"/>
  <c r="AB257" i="6"/>
  <c r="AB256" i="6"/>
  <c r="AB255" i="6"/>
  <c r="AB254" i="6"/>
  <c r="AB253" i="6"/>
  <c r="AB252" i="6"/>
  <c r="AB251" i="6"/>
  <c r="AB250" i="6"/>
  <c r="AB249" i="6"/>
  <c r="AB248" i="6"/>
  <c r="AB247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520" i="6" s="1"/>
  <c r="AB12" i="6"/>
  <c r="AB11" i="6"/>
  <c r="AB10" i="6"/>
  <c r="AB9" i="6"/>
  <c r="AB521" i="6" s="1"/>
  <c r="AB8" i="6"/>
  <c r="AB7" i="6"/>
  <c r="AB6" i="6"/>
  <c r="AB5" i="6"/>
  <c r="AB4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523" i="6" s="1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520" i="6" s="1"/>
  <c r="W9" i="6"/>
  <c r="W521" i="6" s="1"/>
  <c r="W8" i="6"/>
  <c r="W7" i="6"/>
  <c r="W6" i="6"/>
  <c r="W5" i="6"/>
  <c r="W4" i="6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AE4" i="6"/>
  <c r="AE5" i="6"/>
  <c r="AE6" i="6"/>
  <c r="AE7" i="6"/>
  <c r="AE8" i="6"/>
  <c r="AE9" i="6"/>
  <c r="AE10" i="6"/>
  <c r="AE520" i="6" s="1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522" i="6" s="1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523" i="6" s="1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523" i="6" s="1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520" i="6" s="1"/>
  <c r="S11" i="6"/>
  <c r="S10" i="6"/>
  <c r="S9" i="6"/>
  <c r="S521" i="6" s="1"/>
  <c r="S8" i="6"/>
  <c r="S7" i="6"/>
  <c r="S6" i="6"/>
  <c r="S5" i="6"/>
  <c r="S4" i="6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H7" i="2"/>
  <c r="H6" i="2"/>
  <c r="H5" i="2"/>
  <c r="H4" i="2"/>
  <c r="I4" i="2"/>
  <c r="J4" i="2" s="1"/>
  <c r="K4" i="2" s="1"/>
  <c r="L4" i="2" s="1"/>
  <c r="M4" i="2" s="1"/>
  <c r="N4" i="2" s="1"/>
  <c r="I5" i="2"/>
  <c r="J5" i="2" s="1"/>
  <c r="K5" i="2" s="1"/>
  <c r="L5" i="2" s="1"/>
  <c r="M5" i="2" s="1"/>
  <c r="N5" i="2" s="1"/>
  <c r="I6" i="2"/>
  <c r="J6" i="2" s="1"/>
  <c r="K6" i="2" s="1"/>
  <c r="L6" i="2" s="1"/>
  <c r="M6" i="2" s="1"/>
  <c r="N6" i="2" s="1"/>
  <c r="I7" i="2"/>
  <c r="J7" i="2" s="1"/>
  <c r="K7" i="2" s="1"/>
  <c r="M7" i="2" s="1"/>
  <c r="N7" i="2" s="1"/>
  <c r="N8" i="2" s="1"/>
  <c r="I3" i="2"/>
  <c r="J3" i="2" s="1"/>
  <c r="K3" i="2" s="1"/>
  <c r="L3" i="2" s="1"/>
  <c r="M3" i="2" s="1"/>
  <c r="N3" i="2" s="1"/>
  <c r="I1" i="2"/>
  <c r="H3" i="2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523" i="6" s="1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520" i="6" s="1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1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522" i="6" s="1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L9" i="1"/>
  <c r="L15" i="1"/>
  <c r="L21" i="1"/>
  <c r="L31" i="1"/>
  <c r="N4" i="1"/>
  <c r="N6" i="1"/>
  <c r="N7" i="1"/>
  <c r="N8" i="1"/>
  <c r="N10" i="1"/>
  <c r="N11" i="1"/>
  <c r="N13" i="1"/>
  <c r="N14" i="1"/>
  <c r="N16" i="1"/>
  <c r="N17" i="1"/>
  <c r="N18" i="1"/>
  <c r="N19" i="1"/>
  <c r="N20" i="1"/>
  <c r="N22" i="1"/>
  <c r="N24" i="1"/>
  <c r="N25" i="1"/>
  <c r="N26" i="1"/>
  <c r="N27" i="1"/>
  <c r="N28" i="1"/>
  <c r="N29" i="1"/>
  <c r="N30" i="1"/>
  <c r="N3" i="1"/>
  <c r="M4" i="1"/>
  <c r="M5" i="1"/>
  <c r="N5" i="1" s="1"/>
  <c r="M6" i="1"/>
  <c r="M7" i="1"/>
  <c r="M8" i="1"/>
  <c r="M9" i="1"/>
  <c r="N9" i="1" s="1"/>
  <c r="M10" i="1"/>
  <c r="M11" i="1"/>
  <c r="M12" i="1"/>
  <c r="N12" i="1" s="1"/>
  <c r="M13" i="1"/>
  <c r="M14" i="1"/>
  <c r="M15" i="1"/>
  <c r="N15" i="1" s="1"/>
  <c r="M16" i="1"/>
  <c r="M17" i="1"/>
  <c r="M18" i="1"/>
  <c r="M19" i="1"/>
  <c r="M20" i="1"/>
  <c r="M21" i="1"/>
  <c r="N21" i="1" s="1"/>
  <c r="M22" i="1"/>
  <c r="M23" i="1"/>
  <c r="N23" i="1" s="1"/>
  <c r="M24" i="1"/>
  <c r="M25" i="1"/>
  <c r="M26" i="1"/>
  <c r="M27" i="1"/>
  <c r="M28" i="1"/>
  <c r="M29" i="1"/>
  <c r="M30" i="1"/>
  <c r="M31" i="1"/>
  <c r="N31" i="1" s="1"/>
  <c r="M32" i="1"/>
  <c r="N32" i="1" s="1"/>
  <c r="M3" i="1"/>
  <c r="T4" i="6"/>
  <c r="U4" i="6"/>
  <c r="V4" i="6"/>
  <c r="X4" i="6"/>
  <c r="Y4" i="6"/>
  <c r="Z4" i="6"/>
  <c r="AA4" i="6"/>
  <c r="AC4" i="6"/>
  <c r="T5" i="6"/>
  <c r="U5" i="6"/>
  <c r="V5" i="6"/>
  <c r="X5" i="6"/>
  <c r="Y5" i="6"/>
  <c r="Z5" i="6"/>
  <c r="AA5" i="6"/>
  <c r="AC5" i="6"/>
  <c r="T6" i="6"/>
  <c r="U6" i="6"/>
  <c r="V6" i="6"/>
  <c r="X6" i="6"/>
  <c r="Y6" i="6"/>
  <c r="Z6" i="6"/>
  <c r="AA6" i="6"/>
  <c r="AC6" i="6"/>
  <c r="T7" i="6"/>
  <c r="U7" i="6"/>
  <c r="V7" i="6"/>
  <c r="X7" i="6"/>
  <c r="Y7" i="6"/>
  <c r="Z7" i="6"/>
  <c r="AA7" i="6"/>
  <c r="AC7" i="6"/>
  <c r="T8" i="6"/>
  <c r="U8" i="6"/>
  <c r="V8" i="6"/>
  <c r="X8" i="6"/>
  <c r="Y8" i="6"/>
  <c r="Z8" i="6"/>
  <c r="AA8" i="6"/>
  <c r="AC8" i="6"/>
  <c r="T9" i="6"/>
  <c r="U9" i="6"/>
  <c r="V9" i="6"/>
  <c r="X9" i="6"/>
  <c r="Y9" i="6"/>
  <c r="Z9" i="6"/>
  <c r="AA9" i="6"/>
  <c r="AC9" i="6"/>
  <c r="T10" i="6"/>
  <c r="U10" i="6"/>
  <c r="V10" i="6"/>
  <c r="X10" i="6"/>
  <c r="Y10" i="6"/>
  <c r="Z10" i="6"/>
  <c r="AA10" i="6"/>
  <c r="AC10" i="6"/>
  <c r="T11" i="6"/>
  <c r="U11" i="6"/>
  <c r="V11" i="6"/>
  <c r="X11" i="6"/>
  <c r="Y11" i="6"/>
  <c r="Z11" i="6"/>
  <c r="AA11" i="6"/>
  <c r="AC11" i="6"/>
  <c r="T12" i="6"/>
  <c r="U12" i="6"/>
  <c r="V12" i="6"/>
  <c r="X12" i="6"/>
  <c r="Y12" i="6"/>
  <c r="Z12" i="6"/>
  <c r="AA12" i="6"/>
  <c r="AC12" i="6"/>
  <c r="T13" i="6"/>
  <c r="U13" i="6"/>
  <c r="V13" i="6"/>
  <c r="X13" i="6"/>
  <c r="Y13" i="6"/>
  <c r="Z13" i="6"/>
  <c r="AA13" i="6"/>
  <c r="AC13" i="6"/>
  <c r="T14" i="6"/>
  <c r="U14" i="6"/>
  <c r="V14" i="6"/>
  <c r="X14" i="6"/>
  <c r="Y14" i="6"/>
  <c r="Z14" i="6"/>
  <c r="AA14" i="6"/>
  <c r="AC14" i="6"/>
  <c r="T15" i="6"/>
  <c r="U15" i="6"/>
  <c r="V15" i="6"/>
  <c r="X15" i="6"/>
  <c r="Y15" i="6"/>
  <c r="Z15" i="6"/>
  <c r="AA15" i="6"/>
  <c r="AC15" i="6"/>
  <c r="T16" i="6"/>
  <c r="U16" i="6"/>
  <c r="V16" i="6"/>
  <c r="X16" i="6"/>
  <c r="Y16" i="6"/>
  <c r="Z16" i="6"/>
  <c r="AA16" i="6"/>
  <c r="AC16" i="6"/>
  <c r="T17" i="6"/>
  <c r="U17" i="6"/>
  <c r="V17" i="6"/>
  <c r="X17" i="6"/>
  <c r="Y17" i="6"/>
  <c r="Z17" i="6"/>
  <c r="AA17" i="6"/>
  <c r="AC17" i="6"/>
  <c r="T18" i="6"/>
  <c r="U18" i="6"/>
  <c r="V18" i="6"/>
  <c r="X18" i="6"/>
  <c r="Y18" i="6"/>
  <c r="Z18" i="6"/>
  <c r="AA18" i="6"/>
  <c r="AC18" i="6"/>
  <c r="T19" i="6"/>
  <c r="U19" i="6"/>
  <c r="V19" i="6"/>
  <c r="X19" i="6"/>
  <c r="Y19" i="6"/>
  <c r="Z19" i="6"/>
  <c r="AA19" i="6"/>
  <c r="AC19" i="6"/>
  <c r="T20" i="6"/>
  <c r="U20" i="6"/>
  <c r="V20" i="6"/>
  <c r="X20" i="6"/>
  <c r="Y20" i="6"/>
  <c r="Z20" i="6"/>
  <c r="AA20" i="6"/>
  <c r="AC20" i="6"/>
  <c r="T21" i="6"/>
  <c r="U21" i="6"/>
  <c r="V21" i="6"/>
  <c r="X21" i="6"/>
  <c r="Y21" i="6"/>
  <c r="Z21" i="6"/>
  <c r="AA21" i="6"/>
  <c r="AC21" i="6"/>
  <c r="T22" i="6"/>
  <c r="U22" i="6"/>
  <c r="V22" i="6"/>
  <c r="X22" i="6"/>
  <c r="Y22" i="6"/>
  <c r="Z22" i="6"/>
  <c r="AA22" i="6"/>
  <c r="AC22" i="6"/>
  <c r="T23" i="6"/>
  <c r="U23" i="6"/>
  <c r="V23" i="6"/>
  <c r="X23" i="6"/>
  <c r="Y23" i="6"/>
  <c r="Z23" i="6"/>
  <c r="AA23" i="6"/>
  <c r="AC23" i="6"/>
  <c r="T24" i="6"/>
  <c r="U24" i="6"/>
  <c r="V24" i="6"/>
  <c r="X24" i="6"/>
  <c r="Y24" i="6"/>
  <c r="Z24" i="6"/>
  <c r="AA24" i="6"/>
  <c r="AC24" i="6"/>
  <c r="T25" i="6"/>
  <c r="U25" i="6"/>
  <c r="V25" i="6"/>
  <c r="X25" i="6"/>
  <c r="Y25" i="6"/>
  <c r="Z25" i="6"/>
  <c r="AA25" i="6"/>
  <c r="AC25" i="6"/>
  <c r="T26" i="6"/>
  <c r="U26" i="6"/>
  <c r="V26" i="6"/>
  <c r="X26" i="6"/>
  <c r="Y26" i="6"/>
  <c r="Z26" i="6"/>
  <c r="AA26" i="6"/>
  <c r="AC26" i="6"/>
  <c r="T27" i="6"/>
  <c r="U27" i="6"/>
  <c r="V27" i="6"/>
  <c r="X27" i="6"/>
  <c r="Y27" i="6"/>
  <c r="Z27" i="6"/>
  <c r="AA27" i="6"/>
  <c r="AC27" i="6"/>
  <c r="T28" i="6"/>
  <c r="U28" i="6"/>
  <c r="V28" i="6"/>
  <c r="X28" i="6"/>
  <c r="Y28" i="6"/>
  <c r="Z28" i="6"/>
  <c r="AA28" i="6"/>
  <c r="AC28" i="6"/>
  <c r="T29" i="6"/>
  <c r="U29" i="6"/>
  <c r="V29" i="6"/>
  <c r="X29" i="6"/>
  <c r="Y29" i="6"/>
  <c r="Z29" i="6"/>
  <c r="AA29" i="6"/>
  <c r="AC29" i="6"/>
  <c r="T30" i="6"/>
  <c r="U30" i="6"/>
  <c r="V30" i="6"/>
  <c r="X30" i="6"/>
  <c r="Y30" i="6"/>
  <c r="Z30" i="6"/>
  <c r="AA30" i="6"/>
  <c r="AC30" i="6"/>
  <c r="T31" i="6"/>
  <c r="U31" i="6"/>
  <c r="V31" i="6"/>
  <c r="X31" i="6"/>
  <c r="Y31" i="6"/>
  <c r="Z31" i="6"/>
  <c r="AA31" i="6"/>
  <c r="AC31" i="6"/>
  <c r="T32" i="6"/>
  <c r="U32" i="6"/>
  <c r="V32" i="6"/>
  <c r="X32" i="6"/>
  <c r="Y32" i="6"/>
  <c r="Z32" i="6"/>
  <c r="AA32" i="6"/>
  <c r="AC32" i="6"/>
  <c r="T33" i="6"/>
  <c r="U33" i="6"/>
  <c r="V33" i="6"/>
  <c r="X33" i="6"/>
  <c r="Y33" i="6"/>
  <c r="Z33" i="6"/>
  <c r="AA33" i="6"/>
  <c r="AC33" i="6"/>
  <c r="T34" i="6"/>
  <c r="U34" i="6"/>
  <c r="V34" i="6"/>
  <c r="X34" i="6"/>
  <c r="Y34" i="6"/>
  <c r="Z34" i="6"/>
  <c r="AA34" i="6"/>
  <c r="AC34" i="6"/>
  <c r="T35" i="6"/>
  <c r="U35" i="6"/>
  <c r="V35" i="6"/>
  <c r="X35" i="6"/>
  <c r="Y35" i="6"/>
  <c r="Z35" i="6"/>
  <c r="AA35" i="6"/>
  <c r="AC35" i="6"/>
  <c r="T36" i="6"/>
  <c r="U36" i="6"/>
  <c r="V36" i="6"/>
  <c r="X36" i="6"/>
  <c r="Y36" i="6"/>
  <c r="Z36" i="6"/>
  <c r="AA36" i="6"/>
  <c r="AC36" i="6"/>
  <c r="T37" i="6"/>
  <c r="U37" i="6"/>
  <c r="V37" i="6"/>
  <c r="X37" i="6"/>
  <c r="Y37" i="6"/>
  <c r="Z37" i="6"/>
  <c r="AA37" i="6"/>
  <c r="AC37" i="6"/>
  <c r="T38" i="6"/>
  <c r="U38" i="6"/>
  <c r="V38" i="6"/>
  <c r="X38" i="6"/>
  <c r="Y38" i="6"/>
  <c r="Z38" i="6"/>
  <c r="AA38" i="6"/>
  <c r="AC38" i="6"/>
  <c r="T39" i="6"/>
  <c r="U39" i="6"/>
  <c r="V39" i="6"/>
  <c r="X39" i="6"/>
  <c r="Y39" i="6"/>
  <c r="Z39" i="6"/>
  <c r="AA39" i="6"/>
  <c r="AC39" i="6"/>
  <c r="T40" i="6"/>
  <c r="U40" i="6"/>
  <c r="V40" i="6"/>
  <c r="X40" i="6"/>
  <c r="Y40" i="6"/>
  <c r="Z40" i="6"/>
  <c r="AA40" i="6"/>
  <c r="AC40" i="6"/>
  <c r="T41" i="6"/>
  <c r="U41" i="6"/>
  <c r="V41" i="6"/>
  <c r="X41" i="6"/>
  <c r="Y41" i="6"/>
  <c r="Z41" i="6"/>
  <c r="AA41" i="6"/>
  <c r="AC41" i="6"/>
  <c r="T42" i="6"/>
  <c r="U42" i="6"/>
  <c r="V42" i="6"/>
  <c r="X42" i="6"/>
  <c r="Y42" i="6"/>
  <c r="Z42" i="6"/>
  <c r="AA42" i="6"/>
  <c r="AC42" i="6"/>
  <c r="T43" i="6"/>
  <c r="U43" i="6"/>
  <c r="V43" i="6"/>
  <c r="X43" i="6"/>
  <c r="Y43" i="6"/>
  <c r="Z43" i="6"/>
  <c r="AA43" i="6"/>
  <c r="AC43" i="6"/>
  <c r="T44" i="6"/>
  <c r="U44" i="6"/>
  <c r="V44" i="6"/>
  <c r="X44" i="6"/>
  <c r="Y44" i="6"/>
  <c r="Z44" i="6"/>
  <c r="AA44" i="6"/>
  <c r="AC44" i="6"/>
  <c r="T45" i="6"/>
  <c r="U45" i="6"/>
  <c r="V45" i="6"/>
  <c r="X45" i="6"/>
  <c r="Y45" i="6"/>
  <c r="Z45" i="6"/>
  <c r="AA45" i="6"/>
  <c r="AC45" i="6"/>
  <c r="T46" i="6"/>
  <c r="U46" i="6"/>
  <c r="V46" i="6"/>
  <c r="X46" i="6"/>
  <c r="Y46" i="6"/>
  <c r="Z46" i="6"/>
  <c r="AA46" i="6"/>
  <c r="AC46" i="6"/>
  <c r="T47" i="6"/>
  <c r="U47" i="6"/>
  <c r="V47" i="6"/>
  <c r="X47" i="6"/>
  <c r="Y47" i="6"/>
  <c r="Z47" i="6"/>
  <c r="AA47" i="6"/>
  <c r="AC47" i="6"/>
  <c r="T48" i="6"/>
  <c r="U48" i="6"/>
  <c r="V48" i="6"/>
  <c r="X48" i="6"/>
  <c r="Y48" i="6"/>
  <c r="Z48" i="6"/>
  <c r="AA48" i="6"/>
  <c r="AC48" i="6"/>
  <c r="T49" i="6"/>
  <c r="U49" i="6"/>
  <c r="V49" i="6"/>
  <c r="X49" i="6"/>
  <c r="Y49" i="6"/>
  <c r="Z49" i="6"/>
  <c r="AA49" i="6"/>
  <c r="AC49" i="6"/>
  <c r="T50" i="6"/>
  <c r="U50" i="6"/>
  <c r="V50" i="6"/>
  <c r="X50" i="6"/>
  <c r="Y50" i="6"/>
  <c r="Z50" i="6"/>
  <c r="AA50" i="6"/>
  <c r="AC50" i="6"/>
  <c r="T51" i="6"/>
  <c r="U51" i="6"/>
  <c r="V51" i="6"/>
  <c r="X51" i="6"/>
  <c r="Y51" i="6"/>
  <c r="Z51" i="6"/>
  <c r="AA51" i="6"/>
  <c r="AC51" i="6"/>
  <c r="T52" i="6"/>
  <c r="U52" i="6"/>
  <c r="V52" i="6"/>
  <c r="X52" i="6"/>
  <c r="Y52" i="6"/>
  <c r="Z52" i="6"/>
  <c r="AA52" i="6"/>
  <c r="AC52" i="6"/>
  <c r="T53" i="6"/>
  <c r="U53" i="6"/>
  <c r="V53" i="6"/>
  <c r="X53" i="6"/>
  <c r="Y53" i="6"/>
  <c r="Z53" i="6"/>
  <c r="AA53" i="6"/>
  <c r="AC53" i="6"/>
  <c r="T54" i="6"/>
  <c r="U54" i="6"/>
  <c r="V54" i="6"/>
  <c r="X54" i="6"/>
  <c r="Y54" i="6"/>
  <c r="Z54" i="6"/>
  <c r="AA54" i="6"/>
  <c r="AC54" i="6"/>
  <c r="T55" i="6"/>
  <c r="U55" i="6"/>
  <c r="V55" i="6"/>
  <c r="X55" i="6"/>
  <c r="Y55" i="6"/>
  <c r="Z55" i="6"/>
  <c r="AA55" i="6"/>
  <c r="AC55" i="6"/>
  <c r="T56" i="6"/>
  <c r="U56" i="6"/>
  <c r="V56" i="6"/>
  <c r="X56" i="6"/>
  <c r="Y56" i="6"/>
  <c r="Z56" i="6"/>
  <c r="AA56" i="6"/>
  <c r="AC56" i="6"/>
  <c r="T57" i="6"/>
  <c r="U57" i="6"/>
  <c r="V57" i="6"/>
  <c r="X57" i="6"/>
  <c r="Y57" i="6"/>
  <c r="Z57" i="6"/>
  <c r="AA57" i="6"/>
  <c r="AC57" i="6"/>
  <c r="T58" i="6"/>
  <c r="U58" i="6"/>
  <c r="V58" i="6"/>
  <c r="X58" i="6"/>
  <c r="Y58" i="6"/>
  <c r="Z58" i="6"/>
  <c r="AA58" i="6"/>
  <c r="AC58" i="6"/>
  <c r="T59" i="6"/>
  <c r="U59" i="6"/>
  <c r="V59" i="6"/>
  <c r="X59" i="6"/>
  <c r="Y59" i="6"/>
  <c r="Z59" i="6"/>
  <c r="AA59" i="6"/>
  <c r="AC59" i="6"/>
  <c r="T60" i="6"/>
  <c r="U60" i="6"/>
  <c r="V60" i="6"/>
  <c r="X60" i="6"/>
  <c r="Y60" i="6"/>
  <c r="Z60" i="6"/>
  <c r="AA60" i="6"/>
  <c r="AC60" i="6"/>
  <c r="T61" i="6"/>
  <c r="U61" i="6"/>
  <c r="V61" i="6"/>
  <c r="X61" i="6"/>
  <c r="Y61" i="6"/>
  <c r="Z61" i="6"/>
  <c r="AA61" i="6"/>
  <c r="AC61" i="6"/>
  <c r="T62" i="6"/>
  <c r="U62" i="6"/>
  <c r="V62" i="6"/>
  <c r="X62" i="6"/>
  <c r="Y62" i="6"/>
  <c r="Z62" i="6"/>
  <c r="AA62" i="6"/>
  <c r="AC62" i="6"/>
  <c r="T63" i="6"/>
  <c r="U63" i="6"/>
  <c r="V63" i="6"/>
  <c r="X63" i="6"/>
  <c r="Y63" i="6"/>
  <c r="Z63" i="6"/>
  <c r="AA63" i="6"/>
  <c r="AC63" i="6"/>
  <c r="T64" i="6"/>
  <c r="U64" i="6"/>
  <c r="V64" i="6"/>
  <c r="X64" i="6"/>
  <c r="Y64" i="6"/>
  <c r="Z64" i="6"/>
  <c r="AA64" i="6"/>
  <c r="AC64" i="6"/>
  <c r="T65" i="6"/>
  <c r="U65" i="6"/>
  <c r="V65" i="6"/>
  <c r="X65" i="6"/>
  <c r="Y65" i="6"/>
  <c r="Z65" i="6"/>
  <c r="AA65" i="6"/>
  <c r="AC65" i="6"/>
  <c r="T66" i="6"/>
  <c r="U66" i="6"/>
  <c r="V66" i="6"/>
  <c r="X66" i="6"/>
  <c r="Y66" i="6"/>
  <c r="Z66" i="6"/>
  <c r="AA66" i="6"/>
  <c r="AC66" i="6"/>
  <c r="T67" i="6"/>
  <c r="U67" i="6"/>
  <c r="V67" i="6"/>
  <c r="X67" i="6"/>
  <c r="Y67" i="6"/>
  <c r="Z67" i="6"/>
  <c r="AA67" i="6"/>
  <c r="AC67" i="6"/>
  <c r="T68" i="6"/>
  <c r="U68" i="6"/>
  <c r="V68" i="6"/>
  <c r="X68" i="6"/>
  <c r="Y68" i="6"/>
  <c r="Z68" i="6"/>
  <c r="AA68" i="6"/>
  <c r="AC68" i="6"/>
  <c r="T69" i="6"/>
  <c r="U69" i="6"/>
  <c r="V69" i="6"/>
  <c r="X69" i="6"/>
  <c r="Y69" i="6"/>
  <c r="Z69" i="6"/>
  <c r="AA69" i="6"/>
  <c r="AC69" i="6"/>
  <c r="T70" i="6"/>
  <c r="U70" i="6"/>
  <c r="V70" i="6"/>
  <c r="X70" i="6"/>
  <c r="Y70" i="6"/>
  <c r="Z70" i="6"/>
  <c r="AA70" i="6"/>
  <c r="AC70" i="6"/>
  <c r="T71" i="6"/>
  <c r="U71" i="6"/>
  <c r="V71" i="6"/>
  <c r="X71" i="6"/>
  <c r="Y71" i="6"/>
  <c r="Z71" i="6"/>
  <c r="AA71" i="6"/>
  <c r="AC71" i="6"/>
  <c r="T72" i="6"/>
  <c r="U72" i="6"/>
  <c r="V72" i="6"/>
  <c r="X72" i="6"/>
  <c r="Y72" i="6"/>
  <c r="Z72" i="6"/>
  <c r="AA72" i="6"/>
  <c r="AC72" i="6"/>
  <c r="T73" i="6"/>
  <c r="U73" i="6"/>
  <c r="V73" i="6"/>
  <c r="X73" i="6"/>
  <c r="Y73" i="6"/>
  <c r="Z73" i="6"/>
  <c r="AA73" i="6"/>
  <c r="AC73" i="6"/>
  <c r="T74" i="6"/>
  <c r="U74" i="6"/>
  <c r="V74" i="6"/>
  <c r="X74" i="6"/>
  <c r="Y74" i="6"/>
  <c r="Z74" i="6"/>
  <c r="AA74" i="6"/>
  <c r="AC74" i="6"/>
  <c r="T75" i="6"/>
  <c r="U75" i="6"/>
  <c r="V75" i="6"/>
  <c r="X75" i="6"/>
  <c r="Y75" i="6"/>
  <c r="Z75" i="6"/>
  <c r="AA75" i="6"/>
  <c r="AC75" i="6"/>
  <c r="T76" i="6"/>
  <c r="U76" i="6"/>
  <c r="V76" i="6"/>
  <c r="X76" i="6"/>
  <c r="Y76" i="6"/>
  <c r="Z76" i="6"/>
  <c r="AA76" i="6"/>
  <c r="AC76" i="6"/>
  <c r="T77" i="6"/>
  <c r="U77" i="6"/>
  <c r="V77" i="6"/>
  <c r="X77" i="6"/>
  <c r="Y77" i="6"/>
  <c r="Z77" i="6"/>
  <c r="AA77" i="6"/>
  <c r="AC77" i="6"/>
  <c r="T78" i="6"/>
  <c r="U78" i="6"/>
  <c r="V78" i="6"/>
  <c r="X78" i="6"/>
  <c r="Y78" i="6"/>
  <c r="Z78" i="6"/>
  <c r="AA78" i="6"/>
  <c r="AC78" i="6"/>
  <c r="T79" i="6"/>
  <c r="U79" i="6"/>
  <c r="V79" i="6"/>
  <c r="X79" i="6"/>
  <c r="Y79" i="6"/>
  <c r="Z79" i="6"/>
  <c r="AA79" i="6"/>
  <c r="AC79" i="6"/>
  <c r="T80" i="6"/>
  <c r="U80" i="6"/>
  <c r="V80" i="6"/>
  <c r="X80" i="6"/>
  <c r="Y80" i="6"/>
  <c r="Z80" i="6"/>
  <c r="AA80" i="6"/>
  <c r="AC80" i="6"/>
  <c r="T81" i="6"/>
  <c r="U81" i="6"/>
  <c r="V81" i="6"/>
  <c r="X81" i="6"/>
  <c r="Y81" i="6"/>
  <c r="Z81" i="6"/>
  <c r="AA81" i="6"/>
  <c r="AC81" i="6"/>
  <c r="T82" i="6"/>
  <c r="U82" i="6"/>
  <c r="V82" i="6"/>
  <c r="X82" i="6"/>
  <c r="Y82" i="6"/>
  <c r="Z82" i="6"/>
  <c r="AA82" i="6"/>
  <c r="AC82" i="6"/>
  <c r="T83" i="6"/>
  <c r="U83" i="6"/>
  <c r="V83" i="6"/>
  <c r="X83" i="6"/>
  <c r="Y83" i="6"/>
  <c r="Z83" i="6"/>
  <c r="AA83" i="6"/>
  <c r="AC83" i="6"/>
  <c r="T84" i="6"/>
  <c r="U84" i="6"/>
  <c r="V84" i="6"/>
  <c r="X84" i="6"/>
  <c r="Y84" i="6"/>
  <c r="Z84" i="6"/>
  <c r="AA84" i="6"/>
  <c r="AC84" i="6"/>
  <c r="T85" i="6"/>
  <c r="U85" i="6"/>
  <c r="V85" i="6"/>
  <c r="X85" i="6"/>
  <c r="Y85" i="6"/>
  <c r="Z85" i="6"/>
  <c r="AA85" i="6"/>
  <c r="AC85" i="6"/>
  <c r="T86" i="6"/>
  <c r="U86" i="6"/>
  <c r="V86" i="6"/>
  <c r="X86" i="6"/>
  <c r="Y86" i="6"/>
  <c r="Z86" i="6"/>
  <c r="AA86" i="6"/>
  <c r="AC86" i="6"/>
  <c r="T87" i="6"/>
  <c r="U87" i="6"/>
  <c r="V87" i="6"/>
  <c r="X87" i="6"/>
  <c r="Y87" i="6"/>
  <c r="Z87" i="6"/>
  <c r="AA87" i="6"/>
  <c r="AC87" i="6"/>
  <c r="T88" i="6"/>
  <c r="U88" i="6"/>
  <c r="V88" i="6"/>
  <c r="X88" i="6"/>
  <c r="Y88" i="6"/>
  <c r="Z88" i="6"/>
  <c r="AA88" i="6"/>
  <c r="AC88" i="6"/>
  <c r="T89" i="6"/>
  <c r="U89" i="6"/>
  <c r="V89" i="6"/>
  <c r="X89" i="6"/>
  <c r="Y89" i="6"/>
  <c r="Z89" i="6"/>
  <c r="AA89" i="6"/>
  <c r="AC89" i="6"/>
  <c r="T90" i="6"/>
  <c r="U90" i="6"/>
  <c r="V90" i="6"/>
  <c r="X90" i="6"/>
  <c r="Y90" i="6"/>
  <c r="Z90" i="6"/>
  <c r="AA90" i="6"/>
  <c r="AC90" i="6"/>
  <c r="T91" i="6"/>
  <c r="U91" i="6"/>
  <c r="V91" i="6"/>
  <c r="X91" i="6"/>
  <c r="Y91" i="6"/>
  <c r="Z91" i="6"/>
  <c r="AA91" i="6"/>
  <c r="AC91" i="6"/>
  <c r="T92" i="6"/>
  <c r="U92" i="6"/>
  <c r="V92" i="6"/>
  <c r="X92" i="6"/>
  <c r="Y92" i="6"/>
  <c r="Z92" i="6"/>
  <c r="AA92" i="6"/>
  <c r="AC92" i="6"/>
  <c r="T93" i="6"/>
  <c r="U93" i="6"/>
  <c r="V93" i="6"/>
  <c r="X93" i="6"/>
  <c r="Y93" i="6"/>
  <c r="Z93" i="6"/>
  <c r="AA93" i="6"/>
  <c r="AC93" i="6"/>
  <c r="T94" i="6"/>
  <c r="U94" i="6"/>
  <c r="V94" i="6"/>
  <c r="X94" i="6"/>
  <c r="Y94" i="6"/>
  <c r="Z94" i="6"/>
  <c r="AA94" i="6"/>
  <c r="AC94" i="6"/>
  <c r="T95" i="6"/>
  <c r="U95" i="6"/>
  <c r="V95" i="6"/>
  <c r="X95" i="6"/>
  <c r="Y95" i="6"/>
  <c r="Z95" i="6"/>
  <c r="AA95" i="6"/>
  <c r="AC95" i="6"/>
  <c r="T96" i="6"/>
  <c r="U96" i="6"/>
  <c r="V96" i="6"/>
  <c r="X96" i="6"/>
  <c r="Y96" i="6"/>
  <c r="Z96" i="6"/>
  <c r="AA96" i="6"/>
  <c r="AC96" i="6"/>
  <c r="T97" i="6"/>
  <c r="U97" i="6"/>
  <c r="V97" i="6"/>
  <c r="X97" i="6"/>
  <c r="Y97" i="6"/>
  <c r="Z97" i="6"/>
  <c r="AA97" i="6"/>
  <c r="AC97" i="6"/>
  <c r="T98" i="6"/>
  <c r="U98" i="6"/>
  <c r="V98" i="6"/>
  <c r="X98" i="6"/>
  <c r="Y98" i="6"/>
  <c r="Z98" i="6"/>
  <c r="AA98" i="6"/>
  <c r="AC98" i="6"/>
  <c r="T99" i="6"/>
  <c r="U99" i="6"/>
  <c r="V99" i="6"/>
  <c r="X99" i="6"/>
  <c r="Y99" i="6"/>
  <c r="Z99" i="6"/>
  <c r="AA99" i="6"/>
  <c r="AC99" i="6"/>
  <c r="T100" i="6"/>
  <c r="U100" i="6"/>
  <c r="V100" i="6"/>
  <c r="X100" i="6"/>
  <c r="Y100" i="6"/>
  <c r="Z100" i="6"/>
  <c r="AA100" i="6"/>
  <c r="AC100" i="6"/>
  <c r="T101" i="6"/>
  <c r="U101" i="6"/>
  <c r="V101" i="6"/>
  <c r="X101" i="6"/>
  <c r="Y101" i="6"/>
  <c r="Z101" i="6"/>
  <c r="AA101" i="6"/>
  <c r="AC101" i="6"/>
  <c r="T102" i="6"/>
  <c r="U102" i="6"/>
  <c r="V102" i="6"/>
  <c r="X102" i="6"/>
  <c r="Y102" i="6"/>
  <c r="Z102" i="6"/>
  <c r="AA102" i="6"/>
  <c r="AC102" i="6"/>
  <c r="T103" i="6"/>
  <c r="U103" i="6"/>
  <c r="V103" i="6"/>
  <c r="X103" i="6"/>
  <c r="Y103" i="6"/>
  <c r="Z103" i="6"/>
  <c r="AA103" i="6"/>
  <c r="AC103" i="6"/>
  <c r="T104" i="6"/>
  <c r="U104" i="6"/>
  <c r="V104" i="6"/>
  <c r="X104" i="6"/>
  <c r="Y104" i="6"/>
  <c r="Z104" i="6"/>
  <c r="AA104" i="6"/>
  <c r="AC104" i="6"/>
  <c r="T105" i="6"/>
  <c r="U105" i="6"/>
  <c r="V105" i="6"/>
  <c r="X105" i="6"/>
  <c r="Y105" i="6"/>
  <c r="Z105" i="6"/>
  <c r="AA105" i="6"/>
  <c r="AC105" i="6"/>
  <c r="T106" i="6"/>
  <c r="U106" i="6"/>
  <c r="V106" i="6"/>
  <c r="X106" i="6"/>
  <c r="Y106" i="6"/>
  <c r="Z106" i="6"/>
  <c r="AA106" i="6"/>
  <c r="AC106" i="6"/>
  <c r="T107" i="6"/>
  <c r="U107" i="6"/>
  <c r="V107" i="6"/>
  <c r="X107" i="6"/>
  <c r="Y107" i="6"/>
  <c r="Z107" i="6"/>
  <c r="AA107" i="6"/>
  <c r="AC107" i="6"/>
  <c r="T108" i="6"/>
  <c r="U108" i="6"/>
  <c r="V108" i="6"/>
  <c r="X108" i="6"/>
  <c r="Y108" i="6"/>
  <c r="Z108" i="6"/>
  <c r="AA108" i="6"/>
  <c r="AC108" i="6"/>
  <c r="T109" i="6"/>
  <c r="U109" i="6"/>
  <c r="V109" i="6"/>
  <c r="X109" i="6"/>
  <c r="Y109" i="6"/>
  <c r="Z109" i="6"/>
  <c r="AA109" i="6"/>
  <c r="AC109" i="6"/>
  <c r="T110" i="6"/>
  <c r="U110" i="6"/>
  <c r="V110" i="6"/>
  <c r="X110" i="6"/>
  <c r="Y110" i="6"/>
  <c r="Z110" i="6"/>
  <c r="AA110" i="6"/>
  <c r="AC110" i="6"/>
  <c r="T111" i="6"/>
  <c r="U111" i="6"/>
  <c r="V111" i="6"/>
  <c r="X111" i="6"/>
  <c r="Y111" i="6"/>
  <c r="Z111" i="6"/>
  <c r="AA111" i="6"/>
  <c r="AC111" i="6"/>
  <c r="T112" i="6"/>
  <c r="U112" i="6"/>
  <c r="V112" i="6"/>
  <c r="X112" i="6"/>
  <c r="Y112" i="6"/>
  <c r="Z112" i="6"/>
  <c r="AA112" i="6"/>
  <c r="AC112" i="6"/>
  <c r="T113" i="6"/>
  <c r="U113" i="6"/>
  <c r="V113" i="6"/>
  <c r="X113" i="6"/>
  <c r="Y113" i="6"/>
  <c r="Z113" i="6"/>
  <c r="AA113" i="6"/>
  <c r="AC113" i="6"/>
  <c r="T114" i="6"/>
  <c r="U114" i="6"/>
  <c r="V114" i="6"/>
  <c r="X114" i="6"/>
  <c r="Y114" i="6"/>
  <c r="Z114" i="6"/>
  <c r="AA114" i="6"/>
  <c r="AC114" i="6"/>
  <c r="T115" i="6"/>
  <c r="U115" i="6"/>
  <c r="V115" i="6"/>
  <c r="X115" i="6"/>
  <c r="Y115" i="6"/>
  <c r="Z115" i="6"/>
  <c r="AA115" i="6"/>
  <c r="AC115" i="6"/>
  <c r="T116" i="6"/>
  <c r="U116" i="6"/>
  <c r="V116" i="6"/>
  <c r="X116" i="6"/>
  <c r="Y116" i="6"/>
  <c r="Z116" i="6"/>
  <c r="AA116" i="6"/>
  <c r="AC116" i="6"/>
  <c r="T117" i="6"/>
  <c r="U117" i="6"/>
  <c r="V117" i="6"/>
  <c r="X117" i="6"/>
  <c r="Y117" i="6"/>
  <c r="Z117" i="6"/>
  <c r="AA117" i="6"/>
  <c r="AC117" i="6"/>
  <c r="T118" i="6"/>
  <c r="U118" i="6"/>
  <c r="V118" i="6"/>
  <c r="X118" i="6"/>
  <c r="Y118" i="6"/>
  <c r="Z118" i="6"/>
  <c r="AA118" i="6"/>
  <c r="AC118" i="6"/>
  <c r="T119" i="6"/>
  <c r="U119" i="6"/>
  <c r="V119" i="6"/>
  <c r="X119" i="6"/>
  <c r="Y119" i="6"/>
  <c r="Z119" i="6"/>
  <c r="AA119" i="6"/>
  <c r="AC119" i="6"/>
  <c r="T120" i="6"/>
  <c r="U120" i="6"/>
  <c r="V120" i="6"/>
  <c r="X120" i="6"/>
  <c r="Y120" i="6"/>
  <c r="Z120" i="6"/>
  <c r="AA120" i="6"/>
  <c r="AC120" i="6"/>
  <c r="T121" i="6"/>
  <c r="U121" i="6"/>
  <c r="V121" i="6"/>
  <c r="X121" i="6"/>
  <c r="Y121" i="6"/>
  <c r="Z121" i="6"/>
  <c r="AA121" i="6"/>
  <c r="AC121" i="6"/>
  <c r="T122" i="6"/>
  <c r="U122" i="6"/>
  <c r="V122" i="6"/>
  <c r="X122" i="6"/>
  <c r="Y122" i="6"/>
  <c r="Z122" i="6"/>
  <c r="AA122" i="6"/>
  <c r="AC122" i="6"/>
  <c r="T123" i="6"/>
  <c r="U123" i="6"/>
  <c r="V123" i="6"/>
  <c r="X123" i="6"/>
  <c r="Y123" i="6"/>
  <c r="Z123" i="6"/>
  <c r="AA123" i="6"/>
  <c r="AC123" i="6"/>
  <c r="T124" i="6"/>
  <c r="U124" i="6"/>
  <c r="V124" i="6"/>
  <c r="X124" i="6"/>
  <c r="Y124" i="6"/>
  <c r="Z124" i="6"/>
  <c r="AA124" i="6"/>
  <c r="AC124" i="6"/>
  <c r="T125" i="6"/>
  <c r="U125" i="6"/>
  <c r="V125" i="6"/>
  <c r="X125" i="6"/>
  <c r="Y125" i="6"/>
  <c r="Z125" i="6"/>
  <c r="AA125" i="6"/>
  <c r="AC125" i="6"/>
  <c r="T126" i="6"/>
  <c r="U126" i="6"/>
  <c r="V126" i="6"/>
  <c r="X126" i="6"/>
  <c r="Y126" i="6"/>
  <c r="Z126" i="6"/>
  <c r="AA126" i="6"/>
  <c r="AC126" i="6"/>
  <c r="T127" i="6"/>
  <c r="U127" i="6"/>
  <c r="V127" i="6"/>
  <c r="X127" i="6"/>
  <c r="Y127" i="6"/>
  <c r="Z127" i="6"/>
  <c r="AA127" i="6"/>
  <c r="AC127" i="6"/>
  <c r="T128" i="6"/>
  <c r="U128" i="6"/>
  <c r="V128" i="6"/>
  <c r="X128" i="6"/>
  <c r="Y128" i="6"/>
  <c r="Z128" i="6"/>
  <c r="AA128" i="6"/>
  <c r="AC128" i="6"/>
  <c r="T129" i="6"/>
  <c r="U129" i="6"/>
  <c r="V129" i="6"/>
  <c r="X129" i="6"/>
  <c r="Y129" i="6"/>
  <c r="Z129" i="6"/>
  <c r="AA129" i="6"/>
  <c r="AC129" i="6"/>
  <c r="T130" i="6"/>
  <c r="U130" i="6"/>
  <c r="V130" i="6"/>
  <c r="X130" i="6"/>
  <c r="Y130" i="6"/>
  <c r="Z130" i="6"/>
  <c r="AA130" i="6"/>
  <c r="AC130" i="6"/>
  <c r="T131" i="6"/>
  <c r="U131" i="6"/>
  <c r="V131" i="6"/>
  <c r="X131" i="6"/>
  <c r="Y131" i="6"/>
  <c r="Z131" i="6"/>
  <c r="AA131" i="6"/>
  <c r="AC131" i="6"/>
  <c r="T132" i="6"/>
  <c r="U132" i="6"/>
  <c r="V132" i="6"/>
  <c r="X132" i="6"/>
  <c r="Y132" i="6"/>
  <c r="Z132" i="6"/>
  <c r="AA132" i="6"/>
  <c r="AC132" i="6"/>
  <c r="T133" i="6"/>
  <c r="U133" i="6"/>
  <c r="V133" i="6"/>
  <c r="X133" i="6"/>
  <c r="Y133" i="6"/>
  <c r="Z133" i="6"/>
  <c r="AA133" i="6"/>
  <c r="AC133" i="6"/>
  <c r="T134" i="6"/>
  <c r="U134" i="6"/>
  <c r="V134" i="6"/>
  <c r="X134" i="6"/>
  <c r="Y134" i="6"/>
  <c r="Z134" i="6"/>
  <c r="AA134" i="6"/>
  <c r="AC134" i="6"/>
  <c r="T135" i="6"/>
  <c r="U135" i="6"/>
  <c r="V135" i="6"/>
  <c r="X135" i="6"/>
  <c r="Y135" i="6"/>
  <c r="Z135" i="6"/>
  <c r="AA135" i="6"/>
  <c r="AC135" i="6"/>
  <c r="T136" i="6"/>
  <c r="U136" i="6"/>
  <c r="V136" i="6"/>
  <c r="X136" i="6"/>
  <c r="Y136" i="6"/>
  <c r="Z136" i="6"/>
  <c r="AA136" i="6"/>
  <c r="AC136" i="6"/>
  <c r="T137" i="6"/>
  <c r="U137" i="6"/>
  <c r="V137" i="6"/>
  <c r="X137" i="6"/>
  <c r="Y137" i="6"/>
  <c r="Z137" i="6"/>
  <c r="AA137" i="6"/>
  <c r="AC137" i="6"/>
  <c r="T138" i="6"/>
  <c r="U138" i="6"/>
  <c r="V138" i="6"/>
  <c r="X138" i="6"/>
  <c r="Y138" i="6"/>
  <c r="Z138" i="6"/>
  <c r="AA138" i="6"/>
  <c r="AC138" i="6"/>
  <c r="T139" i="6"/>
  <c r="U139" i="6"/>
  <c r="V139" i="6"/>
  <c r="X139" i="6"/>
  <c r="Y139" i="6"/>
  <c r="Z139" i="6"/>
  <c r="AA139" i="6"/>
  <c r="AC139" i="6"/>
  <c r="T140" i="6"/>
  <c r="U140" i="6"/>
  <c r="V140" i="6"/>
  <c r="X140" i="6"/>
  <c r="Y140" i="6"/>
  <c r="Z140" i="6"/>
  <c r="AA140" i="6"/>
  <c r="AC140" i="6"/>
  <c r="T141" i="6"/>
  <c r="U141" i="6"/>
  <c r="V141" i="6"/>
  <c r="X141" i="6"/>
  <c r="Y141" i="6"/>
  <c r="Z141" i="6"/>
  <c r="AA141" i="6"/>
  <c r="AC141" i="6"/>
  <c r="T142" i="6"/>
  <c r="U142" i="6"/>
  <c r="V142" i="6"/>
  <c r="X142" i="6"/>
  <c r="Y142" i="6"/>
  <c r="Z142" i="6"/>
  <c r="AA142" i="6"/>
  <c r="AC142" i="6"/>
  <c r="T143" i="6"/>
  <c r="U143" i="6"/>
  <c r="V143" i="6"/>
  <c r="X143" i="6"/>
  <c r="Y143" i="6"/>
  <c r="Z143" i="6"/>
  <c r="AA143" i="6"/>
  <c r="AC143" i="6"/>
  <c r="T144" i="6"/>
  <c r="U144" i="6"/>
  <c r="V144" i="6"/>
  <c r="X144" i="6"/>
  <c r="Y144" i="6"/>
  <c r="Z144" i="6"/>
  <c r="AA144" i="6"/>
  <c r="AC144" i="6"/>
  <c r="T145" i="6"/>
  <c r="U145" i="6"/>
  <c r="V145" i="6"/>
  <c r="X145" i="6"/>
  <c r="Y145" i="6"/>
  <c r="Z145" i="6"/>
  <c r="AA145" i="6"/>
  <c r="AC145" i="6"/>
  <c r="T146" i="6"/>
  <c r="U146" i="6"/>
  <c r="V146" i="6"/>
  <c r="X146" i="6"/>
  <c r="Y146" i="6"/>
  <c r="Z146" i="6"/>
  <c r="AA146" i="6"/>
  <c r="AC146" i="6"/>
  <c r="T147" i="6"/>
  <c r="U147" i="6"/>
  <c r="V147" i="6"/>
  <c r="X147" i="6"/>
  <c r="Y147" i="6"/>
  <c r="Z147" i="6"/>
  <c r="AA147" i="6"/>
  <c r="AC147" i="6"/>
  <c r="T148" i="6"/>
  <c r="U148" i="6"/>
  <c r="V148" i="6"/>
  <c r="X148" i="6"/>
  <c r="Y148" i="6"/>
  <c r="Z148" i="6"/>
  <c r="AA148" i="6"/>
  <c r="AC148" i="6"/>
  <c r="T149" i="6"/>
  <c r="U149" i="6"/>
  <c r="V149" i="6"/>
  <c r="X149" i="6"/>
  <c r="Y149" i="6"/>
  <c r="Z149" i="6"/>
  <c r="AA149" i="6"/>
  <c r="AC149" i="6"/>
  <c r="T150" i="6"/>
  <c r="U150" i="6"/>
  <c r="V150" i="6"/>
  <c r="X150" i="6"/>
  <c r="Y150" i="6"/>
  <c r="Z150" i="6"/>
  <c r="AA150" i="6"/>
  <c r="AC150" i="6"/>
  <c r="T151" i="6"/>
  <c r="U151" i="6"/>
  <c r="V151" i="6"/>
  <c r="X151" i="6"/>
  <c r="Y151" i="6"/>
  <c r="Z151" i="6"/>
  <c r="AA151" i="6"/>
  <c r="AC151" i="6"/>
  <c r="T152" i="6"/>
  <c r="U152" i="6"/>
  <c r="V152" i="6"/>
  <c r="X152" i="6"/>
  <c r="Y152" i="6"/>
  <c r="Z152" i="6"/>
  <c r="AA152" i="6"/>
  <c r="AC152" i="6"/>
  <c r="T153" i="6"/>
  <c r="U153" i="6"/>
  <c r="V153" i="6"/>
  <c r="X153" i="6"/>
  <c r="Y153" i="6"/>
  <c r="Z153" i="6"/>
  <c r="AA153" i="6"/>
  <c r="AC153" i="6"/>
  <c r="T154" i="6"/>
  <c r="U154" i="6"/>
  <c r="V154" i="6"/>
  <c r="X154" i="6"/>
  <c r="Y154" i="6"/>
  <c r="Z154" i="6"/>
  <c r="AA154" i="6"/>
  <c r="AC154" i="6"/>
  <c r="T155" i="6"/>
  <c r="U155" i="6"/>
  <c r="V155" i="6"/>
  <c r="X155" i="6"/>
  <c r="Y155" i="6"/>
  <c r="Z155" i="6"/>
  <c r="AA155" i="6"/>
  <c r="AC155" i="6"/>
  <c r="T156" i="6"/>
  <c r="U156" i="6"/>
  <c r="V156" i="6"/>
  <c r="X156" i="6"/>
  <c r="Y156" i="6"/>
  <c r="Z156" i="6"/>
  <c r="AA156" i="6"/>
  <c r="AC156" i="6"/>
  <c r="T157" i="6"/>
  <c r="U157" i="6"/>
  <c r="V157" i="6"/>
  <c r="X157" i="6"/>
  <c r="Y157" i="6"/>
  <c r="Z157" i="6"/>
  <c r="AA157" i="6"/>
  <c r="AC157" i="6"/>
  <c r="T158" i="6"/>
  <c r="U158" i="6"/>
  <c r="V158" i="6"/>
  <c r="X158" i="6"/>
  <c r="Y158" i="6"/>
  <c r="Z158" i="6"/>
  <c r="AA158" i="6"/>
  <c r="AC158" i="6"/>
  <c r="T159" i="6"/>
  <c r="U159" i="6"/>
  <c r="V159" i="6"/>
  <c r="X159" i="6"/>
  <c r="Y159" i="6"/>
  <c r="Z159" i="6"/>
  <c r="AA159" i="6"/>
  <c r="AC159" i="6"/>
  <c r="T160" i="6"/>
  <c r="U160" i="6"/>
  <c r="V160" i="6"/>
  <c r="X160" i="6"/>
  <c r="Y160" i="6"/>
  <c r="Z160" i="6"/>
  <c r="AA160" i="6"/>
  <c r="AC160" i="6"/>
  <c r="T161" i="6"/>
  <c r="U161" i="6"/>
  <c r="V161" i="6"/>
  <c r="X161" i="6"/>
  <c r="Y161" i="6"/>
  <c r="Z161" i="6"/>
  <c r="AA161" i="6"/>
  <c r="AC161" i="6"/>
  <c r="T162" i="6"/>
  <c r="U162" i="6"/>
  <c r="V162" i="6"/>
  <c r="X162" i="6"/>
  <c r="Y162" i="6"/>
  <c r="Z162" i="6"/>
  <c r="AA162" i="6"/>
  <c r="AC162" i="6"/>
  <c r="T163" i="6"/>
  <c r="U163" i="6"/>
  <c r="V163" i="6"/>
  <c r="X163" i="6"/>
  <c r="Y163" i="6"/>
  <c r="Z163" i="6"/>
  <c r="AA163" i="6"/>
  <c r="AC163" i="6"/>
  <c r="T164" i="6"/>
  <c r="U164" i="6"/>
  <c r="V164" i="6"/>
  <c r="X164" i="6"/>
  <c r="Y164" i="6"/>
  <c r="Z164" i="6"/>
  <c r="AA164" i="6"/>
  <c r="AC164" i="6"/>
  <c r="T165" i="6"/>
  <c r="U165" i="6"/>
  <c r="V165" i="6"/>
  <c r="X165" i="6"/>
  <c r="Y165" i="6"/>
  <c r="Z165" i="6"/>
  <c r="AA165" i="6"/>
  <c r="AC165" i="6"/>
  <c r="T166" i="6"/>
  <c r="U166" i="6"/>
  <c r="V166" i="6"/>
  <c r="X166" i="6"/>
  <c r="Y166" i="6"/>
  <c r="Z166" i="6"/>
  <c r="AA166" i="6"/>
  <c r="AC166" i="6"/>
  <c r="T167" i="6"/>
  <c r="U167" i="6"/>
  <c r="V167" i="6"/>
  <c r="X167" i="6"/>
  <c r="Y167" i="6"/>
  <c r="Z167" i="6"/>
  <c r="AA167" i="6"/>
  <c r="AC167" i="6"/>
  <c r="T168" i="6"/>
  <c r="U168" i="6"/>
  <c r="V168" i="6"/>
  <c r="X168" i="6"/>
  <c r="Y168" i="6"/>
  <c r="Z168" i="6"/>
  <c r="AA168" i="6"/>
  <c r="AC168" i="6"/>
  <c r="T169" i="6"/>
  <c r="U169" i="6"/>
  <c r="V169" i="6"/>
  <c r="X169" i="6"/>
  <c r="Y169" i="6"/>
  <c r="Z169" i="6"/>
  <c r="AA169" i="6"/>
  <c r="AC169" i="6"/>
  <c r="T170" i="6"/>
  <c r="U170" i="6"/>
  <c r="V170" i="6"/>
  <c r="X170" i="6"/>
  <c r="Y170" i="6"/>
  <c r="Z170" i="6"/>
  <c r="AA170" i="6"/>
  <c r="AC170" i="6"/>
  <c r="T171" i="6"/>
  <c r="U171" i="6"/>
  <c r="V171" i="6"/>
  <c r="X171" i="6"/>
  <c r="Y171" i="6"/>
  <c r="Z171" i="6"/>
  <c r="AA171" i="6"/>
  <c r="AC171" i="6"/>
  <c r="T172" i="6"/>
  <c r="U172" i="6"/>
  <c r="V172" i="6"/>
  <c r="X172" i="6"/>
  <c r="Y172" i="6"/>
  <c r="Z172" i="6"/>
  <c r="AA172" i="6"/>
  <c r="AC172" i="6"/>
  <c r="T173" i="6"/>
  <c r="U173" i="6"/>
  <c r="V173" i="6"/>
  <c r="X173" i="6"/>
  <c r="Y173" i="6"/>
  <c r="Z173" i="6"/>
  <c r="AA173" i="6"/>
  <c r="AC173" i="6"/>
  <c r="T174" i="6"/>
  <c r="U174" i="6"/>
  <c r="V174" i="6"/>
  <c r="X174" i="6"/>
  <c r="Y174" i="6"/>
  <c r="Z174" i="6"/>
  <c r="AA174" i="6"/>
  <c r="AC174" i="6"/>
  <c r="T175" i="6"/>
  <c r="U175" i="6"/>
  <c r="V175" i="6"/>
  <c r="X175" i="6"/>
  <c r="Y175" i="6"/>
  <c r="Z175" i="6"/>
  <c r="AA175" i="6"/>
  <c r="AC175" i="6"/>
  <c r="T176" i="6"/>
  <c r="U176" i="6"/>
  <c r="V176" i="6"/>
  <c r="X176" i="6"/>
  <c r="Y176" i="6"/>
  <c r="Z176" i="6"/>
  <c r="AA176" i="6"/>
  <c r="AC176" i="6"/>
  <c r="T177" i="6"/>
  <c r="U177" i="6"/>
  <c r="V177" i="6"/>
  <c r="X177" i="6"/>
  <c r="Y177" i="6"/>
  <c r="Z177" i="6"/>
  <c r="AA177" i="6"/>
  <c r="AC177" i="6"/>
  <c r="T178" i="6"/>
  <c r="U178" i="6"/>
  <c r="V178" i="6"/>
  <c r="X178" i="6"/>
  <c r="Y178" i="6"/>
  <c r="Z178" i="6"/>
  <c r="AA178" i="6"/>
  <c r="AC178" i="6"/>
  <c r="T179" i="6"/>
  <c r="U179" i="6"/>
  <c r="V179" i="6"/>
  <c r="X179" i="6"/>
  <c r="Y179" i="6"/>
  <c r="Z179" i="6"/>
  <c r="AA179" i="6"/>
  <c r="AC179" i="6"/>
  <c r="T180" i="6"/>
  <c r="U180" i="6"/>
  <c r="V180" i="6"/>
  <c r="X180" i="6"/>
  <c r="Y180" i="6"/>
  <c r="Z180" i="6"/>
  <c r="AA180" i="6"/>
  <c r="AC180" i="6"/>
  <c r="T181" i="6"/>
  <c r="U181" i="6"/>
  <c r="V181" i="6"/>
  <c r="X181" i="6"/>
  <c r="Y181" i="6"/>
  <c r="Z181" i="6"/>
  <c r="AA181" i="6"/>
  <c r="AC181" i="6"/>
  <c r="T182" i="6"/>
  <c r="U182" i="6"/>
  <c r="V182" i="6"/>
  <c r="X182" i="6"/>
  <c r="Y182" i="6"/>
  <c r="Z182" i="6"/>
  <c r="AA182" i="6"/>
  <c r="AC182" i="6"/>
  <c r="T183" i="6"/>
  <c r="U183" i="6"/>
  <c r="V183" i="6"/>
  <c r="X183" i="6"/>
  <c r="Y183" i="6"/>
  <c r="Z183" i="6"/>
  <c r="AA183" i="6"/>
  <c r="AC183" i="6"/>
  <c r="T184" i="6"/>
  <c r="U184" i="6"/>
  <c r="V184" i="6"/>
  <c r="X184" i="6"/>
  <c r="Y184" i="6"/>
  <c r="Z184" i="6"/>
  <c r="AA184" i="6"/>
  <c r="AC184" i="6"/>
  <c r="T185" i="6"/>
  <c r="U185" i="6"/>
  <c r="V185" i="6"/>
  <c r="X185" i="6"/>
  <c r="Y185" i="6"/>
  <c r="Z185" i="6"/>
  <c r="AA185" i="6"/>
  <c r="AC185" i="6"/>
  <c r="T186" i="6"/>
  <c r="U186" i="6"/>
  <c r="V186" i="6"/>
  <c r="X186" i="6"/>
  <c r="Y186" i="6"/>
  <c r="Z186" i="6"/>
  <c r="AA186" i="6"/>
  <c r="AC186" i="6"/>
  <c r="T187" i="6"/>
  <c r="U187" i="6"/>
  <c r="V187" i="6"/>
  <c r="X187" i="6"/>
  <c r="Y187" i="6"/>
  <c r="Z187" i="6"/>
  <c r="AA187" i="6"/>
  <c r="AC187" i="6"/>
  <c r="T188" i="6"/>
  <c r="U188" i="6"/>
  <c r="V188" i="6"/>
  <c r="X188" i="6"/>
  <c r="Y188" i="6"/>
  <c r="Z188" i="6"/>
  <c r="AA188" i="6"/>
  <c r="AC188" i="6"/>
  <c r="T189" i="6"/>
  <c r="U189" i="6"/>
  <c r="V189" i="6"/>
  <c r="X189" i="6"/>
  <c r="Y189" i="6"/>
  <c r="Z189" i="6"/>
  <c r="AA189" i="6"/>
  <c r="AC189" i="6"/>
  <c r="T190" i="6"/>
  <c r="U190" i="6"/>
  <c r="V190" i="6"/>
  <c r="X190" i="6"/>
  <c r="Y190" i="6"/>
  <c r="Z190" i="6"/>
  <c r="AA190" i="6"/>
  <c r="AC190" i="6"/>
  <c r="T191" i="6"/>
  <c r="U191" i="6"/>
  <c r="V191" i="6"/>
  <c r="X191" i="6"/>
  <c r="Y191" i="6"/>
  <c r="Z191" i="6"/>
  <c r="AA191" i="6"/>
  <c r="AC191" i="6"/>
  <c r="T192" i="6"/>
  <c r="U192" i="6"/>
  <c r="V192" i="6"/>
  <c r="X192" i="6"/>
  <c r="Y192" i="6"/>
  <c r="Z192" i="6"/>
  <c r="AA192" i="6"/>
  <c r="AC192" i="6"/>
  <c r="T193" i="6"/>
  <c r="U193" i="6"/>
  <c r="V193" i="6"/>
  <c r="X193" i="6"/>
  <c r="Y193" i="6"/>
  <c r="Z193" i="6"/>
  <c r="AA193" i="6"/>
  <c r="AC193" i="6"/>
  <c r="T194" i="6"/>
  <c r="U194" i="6"/>
  <c r="V194" i="6"/>
  <c r="X194" i="6"/>
  <c r="Y194" i="6"/>
  <c r="Z194" i="6"/>
  <c r="AA194" i="6"/>
  <c r="AC194" i="6"/>
  <c r="T195" i="6"/>
  <c r="U195" i="6"/>
  <c r="V195" i="6"/>
  <c r="X195" i="6"/>
  <c r="Y195" i="6"/>
  <c r="Z195" i="6"/>
  <c r="AA195" i="6"/>
  <c r="AC195" i="6"/>
  <c r="T196" i="6"/>
  <c r="U196" i="6"/>
  <c r="V196" i="6"/>
  <c r="X196" i="6"/>
  <c r="Y196" i="6"/>
  <c r="Z196" i="6"/>
  <c r="AA196" i="6"/>
  <c r="AC196" i="6"/>
  <c r="T197" i="6"/>
  <c r="U197" i="6"/>
  <c r="V197" i="6"/>
  <c r="X197" i="6"/>
  <c r="Y197" i="6"/>
  <c r="Z197" i="6"/>
  <c r="AA197" i="6"/>
  <c r="AC197" i="6"/>
  <c r="T198" i="6"/>
  <c r="U198" i="6"/>
  <c r="V198" i="6"/>
  <c r="X198" i="6"/>
  <c r="Y198" i="6"/>
  <c r="Z198" i="6"/>
  <c r="AA198" i="6"/>
  <c r="AC198" i="6"/>
  <c r="T199" i="6"/>
  <c r="U199" i="6"/>
  <c r="V199" i="6"/>
  <c r="X199" i="6"/>
  <c r="Y199" i="6"/>
  <c r="Z199" i="6"/>
  <c r="AA199" i="6"/>
  <c r="AC199" i="6"/>
  <c r="T200" i="6"/>
  <c r="U200" i="6"/>
  <c r="V200" i="6"/>
  <c r="X200" i="6"/>
  <c r="Y200" i="6"/>
  <c r="Z200" i="6"/>
  <c r="AA200" i="6"/>
  <c r="AC200" i="6"/>
  <c r="T201" i="6"/>
  <c r="U201" i="6"/>
  <c r="V201" i="6"/>
  <c r="X201" i="6"/>
  <c r="Y201" i="6"/>
  <c r="Z201" i="6"/>
  <c r="AA201" i="6"/>
  <c r="AC201" i="6"/>
  <c r="T202" i="6"/>
  <c r="U202" i="6"/>
  <c r="V202" i="6"/>
  <c r="X202" i="6"/>
  <c r="Y202" i="6"/>
  <c r="Z202" i="6"/>
  <c r="AA202" i="6"/>
  <c r="AC202" i="6"/>
  <c r="T203" i="6"/>
  <c r="U203" i="6"/>
  <c r="V203" i="6"/>
  <c r="X203" i="6"/>
  <c r="Y203" i="6"/>
  <c r="Z203" i="6"/>
  <c r="AA203" i="6"/>
  <c r="AC203" i="6"/>
  <c r="T204" i="6"/>
  <c r="U204" i="6"/>
  <c r="V204" i="6"/>
  <c r="X204" i="6"/>
  <c r="Y204" i="6"/>
  <c r="Z204" i="6"/>
  <c r="AA204" i="6"/>
  <c r="AC204" i="6"/>
  <c r="T205" i="6"/>
  <c r="U205" i="6"/>
  <c r="V205" i="6"/>
  <c r="X205" i="6"/>
  <c r="Y205" i="6"/>
  <c r="Z205" i="6"/>
  <c r="AA205" i="6"/>
  <c r="AC205" i="6"/>
  <c r="T206" i="6"/>
  <c r="U206" i="6"/>
  <c r="V206" i="6"/>
  <c r="X206" i="6"/>
  <c r="Y206" i="6"/>
  <c r="Z206" i="6"/>
  <c r="AA206" i="6"/>
  <c r="AC206" i="6"/>
  <c r="T207" i="6"/>
  <c r="U207" i="6"/>
  <c r="V207" i="6"/>
  <c r="X207" i="6"/>
  <c r="Y207" i="6"/>
  <c r="Z207" i="6"/>
  <c r="AA207" i="6"/>
  <c r="AC207" i="6"/>
  <c r="T208" i="6"/>
  <c r="U208" i="6"/>
  <c r="V208" i="6"/>
  <c r="X208" i="6"/>
  <c r="Y208" i="6"/>
  <c r="Z208" i="6"/>
  <c r="AA208" i="6"/>
  <c r="AC208" i="6"/>
  <c r="T209" i="6"/>
  <c r="U209" i="6"/>
  <c r="V209" i="6"/>
  <c r="X209" i="6"/>
  <c r="Y209" i="6"/>
  <c r="Z209" i="6"/>
  <c r="AA209" i="6"/>
  <c r="AC209" i="6"/>
  <c r="T210" i="6"/>
  <c r="U210" i="6"/>
  <c r="V210" i="6"/>
  <c r="X210" i="6"/>
  <c r="Y210" i="6"/>
  <c r="Z210" i="6"/>
  <c r="AA210" i="6"/>
  <c r="AC210" i="6"/>
  <c r="T211" i="6"/>
  <c r="U211" i="6"/>
  <c r="V211" i="6"/>
  <c r="X211" i="6"/>
  <c r="Y211" i="6"/>
  <c r="Z211" i="6"/>
  <c r="AA211" i="6"/>
  <c r="AC211" i="6"/>
  <c r="T212" i="6"/>
  <c r="U212" i="6"/>
  <c r="V212" i="6"/>
  <c r="X212" i="6"/>
  <c r="Y212" i="6"/>
  <c r="Z212" i="6"/>
  <c r="AA212" i="6"/>
  <c r="AC212" i="6"/>
  <c r="T213" i="6"/>
  <c r="U213" i="6"/>
  <c r="V213" i="6"/>
  <c r="X213" i="6"/>
  <c r="Y213" i="6"/>
  <c r="Z213" i="6"/>
  <c r="AA213" i="6"/>
  <c r="AC213" i="6"/>
  <c r="T214" i="6"/>
  <c r="U214" i="6"/>
  <c r="V214" i="6"/>
  <c r="X214" i="6"/>
  <c r="Y214" i="6"/>
  <c r="Z214" i="6"/>
  <c r="AA214" i="6"/>
  <c r="AC214" i="6"/>
  <c r="T215" i="6"/>
  <c r="U215" i="6"/>
  <c r="V215" i="6"/>
  <c r="X215" i="6"/>
  <c r="Y215" i="6"/>
  <c r="Z215" i="6"/>
  <c r="AA215" i="6"/>
  <c r="AC215" i="6"/>
  <c r="T216" i="6"/>
  <c r="U216" i="6"/>
  <c r="V216" i="6"/>
  <c r="X216" i="6"/>
  <c r="Y216" i="6"/>
  <c r="Z216" i="6"/>
  <c r="AA216" i="6"/>
  <c r="AC216" i="6"/>
  <c r="T217" i="6"/>
  <c r="U217" i="6"/>
  <c r="V217" i="6"/>
  <c r="X217" i="6"/>
  <c r="Y217" i="6"/>
  <c r="Z217" i="6"/>
  <c r="AA217" i="6"/>
  <c r="AC217" i="6"/>
  <c r="T218" i="6"/>
  <c r="U218" i="6"/>
  <c r="V218" i="6"/>
  <c r="X218" i="6"/>
  <c r="Y218" i="6"/>
  <c r="Z218" i="6"/>
  <c r="AA218" i="6"/>
  <c r="AC218" i="6"/>
  <c r="T219" i="6"/>
  <c r="U219" i="6"/>
  <c r="V219" i="6"/>
  <c r="X219" i="6"/>
  <c r="Y219" i="6"/>
  <c r="Z219" i="6"/>
  <c r="AA219" i="6"/>
  <c r="AC219" i="6"/>
  <c r="T220" i="6"/>
  <c r="U220" i="6"/>
  <c r="V220" i="6"/>
  <c r="X220" i="6"/>
  <c r="Y220" i="6"/>
  <c r="Z220" i="6"/>
  <c r="AA220" i="6"/>
  <c r="AC220" i="6"/>
  <c r="T221" i="6"/>
  <c r="U221" i="6"/>
  <c r="V221" i="6"/>
  <c r="X221" i="6"/>
  <c r="Y221" i="6"/>
  <c r="Z221" i="6"/>
  <c r="AA221" i="6"/>
  <c r="AC221" i="6"/>
  <c r="T222" i="6"/>
  <c r="U222" i="6"/>
  <c r="V222" i="6"/>
  <c r="X222" i="6"/>
  <c r="Y222" i="6"/>
  <c r="Z222" i="6"/>
  <c r="AA222" i="6"/>
  <c r="AC222" i="6"/>
  <c r="T223" i="6"/>
  <c r="U223" i="6"/>
  <c r="V223" i="6"/>
  <c r="X223" i="6"/>
  <c r="Y223" i="6"/>
  <c r="Z223" i="6"/>
  <c r="AA223" i="6"/>
  <c r="AC223" i="6"/>
  <c r="T224" i="6"/>
  <c r="U224" i="6"/>
  <c r="V224" i="6"/>
  <c r="X224" i="6"/>
  <c r="Y224" i="6"/>
  <c r="Z224" i="6"/>
  <c r="AA224" i="6"/>
  <c r="AC224" i="6"/>
  <c r="T225" i="6"/>
  <c r="U225" i="6"/>
  <c r="V225" i="6"/>
  <c r="X225" i="6"/>
  <c r="Y225" i="6"/>
  <c r="Z225" i="6"/>
  <c r="AA225" i="6"/>
  <c r="AC225" i="6"/>
  <c r="T226" i="6"/>
  <c r="U226" i="6"/>
  <c r="V226" i="6"/>
  <c r="X226" i="6"/>
  <c r="Y226" i="6"/>
  <c r="Z226" i="6"/>
  <c r="AA226" i="6"/>
  <c r="AC226" i="6"/>
  <c r="T227" i="6"/>
  <c r="U227" i="6"/>
  <c r="V227" i="6"/>
  <c r="X227" i="6"/>
  <c r="Y227" i="6"/>
  <c r="Z227" i="6"/>
  <c r="AA227" i="6"/>
  <c r="AC227" i="6"/>
  <c r="T228" i="6"/>
  <c r="U228" i="6"/>
  <c r="V228" i="6"/>
  <c r="X228" i="6"/>
  <c r="Y228" i="6"/>
  <c r="Z228" i="6"/>
  <c r="AA228" i="6"/>
  <c r="AC228" i="6"/>
  <c r="T229" i="6"/>
  <c r="U229" i="6"/>
  <c r="V229" i="6"/>
  <c r="X229" i="6"/>
  <c r="Y229" i="6"/>
  <c r="Z229" i="6"/>
  <c r="AA229" i="6"/>
  <c r="AC229" i="6"/>
  <c r="T230" i="6"/>
  <c r="U230" i="6"/>
  <c r="V230" i="6"/>
  <c r="X230" i="6"/>
  <c r="Y230" i="6"/>
  <c r="Z230" i="6"/>
  <c r="AA230" i="6"/>
  <c r="AC230" i="6"/>
  <c r="T231" i="6"/>
  <c r="U231" i="6"/>
  <c r="V231" i="6"/>
  <c r="X231" i="6"/>
  <c r="Y231" i="6"/>
  <c r="Z231" i="6"/>
  <c r="AA231" i="6"/>
  <c r="AC231" i="6"/>
  <c r="T232" i="6"/>
  <c r="U232" i="6"/>
  <c r="V232" i="6"/>
  <c r="X232" i="6"/>
  <c r="Y232" i="6"/>
  <c r="Z232" i="6"/>
  <c r="AA232" i="6"/>
  <c r="AC232" i="6"/>
  <c r="T233" i="6"/>
  <c r="U233" i="6"/>
  <c r="V233" i="6"/>
  <c r="X233" i="6"/>
  <c r="Y233" i="6"/>
  <c r="Z233" i="6"/>
  <c r="AA233" i="6"/>
  <c r="AC233" i="6"/>
  <c r="T234" i="6"/>
  <c r="U234" i="6"/>
  <c r="V234" i="6"/>
  <c r="X234" i="6"/>
  <c r="Y234" i="6"/>
  <c r="Z234" i="6"/>
  <c r="AA234" i="6"/>
  <c r="AC234" i="6"/>
  <c r="T235" i="6"/>
  <c r="U235" i="6"/>
  <c r="V235" i="6"/>
  <c r="X235" i="6"/>
  <c r="Y235" i="6"/>
  <c r="Z235" i="6"/>
  <c r="AA235" i="6"/>
  <c r="AC235" i="6"/>
  <c r="T236" i="6"/>
  <c r="U236" i="6"/>
  <c r="V236" i="6"/>
  <c r="X236" i="6"/>
  <c r="Y236" i="6"/>
  <c r="Z236" i="6"/>
  <c r="AA236" i="6"/>
  <c r="AC236" i="6"/>
  <c r="T237" i="6"/>
  <c r="U237" i="6"/>
  <c r="V237" i="6"/>
  <c r="X237" i="6"/>
  <c r="Y237" i="6"/>
  <c r="Z237" i="6"/>
  <c r="AA237" i="6"/>
  <c r="AC237" i="6"/>
  <c r="T238" i="6"/>
  <c r="U238" i="6"/>
  <c r="V238" i="6"/>
  <c r="X238" i="6"/>
  <c r="Y238" i="6"/>
  <c r="Z238" i="6"/>
  <c r="AA238" i="6"/>
  <c r="AC238" i="6"/>
  <c r="T239" i="6"/>
  <c r="U239" i="6"/>
  <c r="V239" i="6"/>
  <c r="X239" i="6"/>
  <c r="Y239" i="6"/>
  <c r="Z239" i="6"/>
  <c r="AA239" i="6"/>
  <c r="AC239" i="6"/>
  <c r="T240" i="6"/>
  <c r="U240" i="6"/>
  <c r="V240" i="6"/>
  <c r="X240" i="6"/>
  <c r="Y240" i="6"/>
  <c r="Z240" i="6"/>
  <c r="AA240" i="6"/>
  <c r="AC240" i="6"/>
  <c r="T241" i="6"/>
  <c r="U241" i="6"/>
  <c r="V241" i="6"/>
  <c r="X241" i="6"/>
  <c r="Y241" i="6"/>
  <c r="Z241" i="6"/>
  <c r="AA241" i="6"/>
  <c r="AC241" i="6"/>
  <c r="T242" i="6"/>
  <c r="U242" i="6"/>
  <c r="V242" i="6"/>
  <c r="X242" i="6"/>
  <c r="Y242" i="6"/>
  <c r="Z242" i="6"/>
  <c r="AA242" i="6"/>
  <c r="AC242" i="6"/>
  <c r="T243" i="6"/>
  <c r="U243" i="6"/>
  <c r="V243" i="6"/>
  <c r="X243" i="6"/>
  <c r="Y243" i="6"/>
  <c r="Z243" i="6"/>
  <c r="AA243" i="6"/>
  <c r="AC243" i="6"/>
  <c r="T244" i="6"/>
  <c r="U244" i="6"/>
  <c r="V244" i="6"/>
  <c r="X244" i="6"/>
  <c r="Y244" i="6"/>
  <c r="Z244" i="6"/>
  <c r="AA244" i="6"/>
  <c r="AC244" i="6"/>
  <c r="T245" i="6"/>
  <c r="U245" i="6"/>
  <c r="V245" i="6"/>
  <c r="X245" i="6"/>
  <c r="Y245" i="6"/>
  <c r="Z245" i="6"/>
  <c r="AA245" i="6"/>
  <c r="AC245" i="6"/>
  <c r="T246" i="6"/>
  <c r="U246" i="6"/>
  <c r="V246" i="6"/>
  <c r="X246" i="6"/>
  <c r="Y246" i="6"/>
  <c r="Z246" i="6"/>
  <c r="AA246" i="6"/>
  <c r="AC246" i="6"/>
  <c r="T247" i="6"/>
  <c r="U247" i="6"/>
  <c r="V247" i="6"/>
  <c r="X247" i="6"/>
  <c r="Y247" i="6"/>
  <c r="Z247" i="6"/>
  <c r="AA247" i="6"/>
  <c r="AC247" i="6"/>
  <c r="T248" i="6"/>
  <c r="U248" i="6"/>
  <c r="V248" i="6"/>
  <c r="X248" i="6"/>
  <c r="Y248" i="6"/>
  <c r="Z248" i="6"/>
  <c r="AA248" i="6"/>
  <c r="AC248" i="6"/>
  <c r="T249" i="6"/>
  <c r="U249" i="6"/>
  <c r="V249" i="6"/>
  <c r="X249" i="6"/>
  <c r="Y249" i="6"/>
  <c r="Z249" i="6"/>
  <c r="AA249" i="6"/>
  <c r="AC249" i="6"/>
  <c r="T250" i="6"/>
  <c r="U250" i="6"/>
  <c r="V250" i="6"/>
  <c r="X250" i="6"/>
  <c r="Y250" i="6"/>
  <c r="Z250" i="6"/>
  <c r="AA250" i="6"/>
  <c r="AC250" i="6"/>
  <c r="T251" i="6"/>
  <c r="U251" i="6"/>
  <c r="V251" i="6"/>
  <c r="X251" i="6"/>
  <c r="Y251" i="6"/>
  <c r="Z251" i="6"/>
  <c r="AA251" i="6"/>
  <c r="AC251" i="6"/>
  <c r="T252" i="6"/>
  <c r="U252" i="6"/>
  <c r="V252" i="6"/>
  <c r="X252" i="6"/>
  <c r="Y252" i="6"/>
  <c r="Z252" i="6"/>
  <c r="AA252" i="6"/>
  <c r="AC252" i="6"/>
  <c r="T253" i="6"/>
  <c r="U253" i="6"/>
  <c r="V253" i="6"/>
  <c r="X253" i="6"/>
  <c r="Y253" i="6"/>
  <c r="Z253" i="6"/>
  <c r="AA253" i="6"/>
  <c r="AC253" i="6"/>
  <c r="T254" i="6"/>
  <c r="U254" i="6"/>
  <c r="V254" i="6"/>
  <c r="X254" i="6"/>
  <c r="Y254" i="6"/>
  <c r="Z254" i="6"/>
  <c r="AA254" i="6"/>
  <c r="AC254" i="6"/>
  <c r="T255" i="6"/>
  <c r="U255" i="6"/>
  <c r="V255" i="6"/>
  <c r="X255" i="6"/>
  <c r="Y255" i="6"/>
  <c r="Z255" i="6"/>
  <c r="AA255" i="6"/>
  <c r="AC255" i="6"/>
  <c r="T256" i="6"/>
  <c r="U256" i="6"/>
  <c r="V256" i="6"/>
  <c r="X256" i="6"/>
  <c r="Y256" i="6"/>
  <c r="Z256" i="6"/>
  <c r="AA256" i="6"/>
  <c r="AC256" i="6"/>
  <c r="T257" i="6"/>
  <c r="U257" i="6"/>
  <c r="V257" i="6"/>
  <c r="X257" i="6"/>
  <c r="Y257" i="6"/>
  <c r="Z257" i="6"/>
  <c r="AA257" i="6"/>
  <c r="AC257" i="6"/>
  <c r="T258" i="6"/>
  <c r="U258" i="6"/>
  <c r="V258" i="6"/>
  <c r="X258" i="6"/>
  <c r="Y258" i="6"/>
  <c r="Z258" i="6"/>
  <c r="AA258" i="6"/>
  <c r="AC258" i="6"/>
  <c r="T259" i="6"/>
  <c r="U259" i="6"/>
  <c r="V259" i="6"/>
  <c r="X259" i="6"/>
  <c r="Y259" i="6"/>
  <c r="Z259" i="6"/>
  <c r="AA259" i="6"/>
  <c r="AC259" i="6"/>
  <c r="T260" i="6"/>
  <c r="U260" i="6"/>
  <c r="V260" i="6"/>
  <c r="X260" i="6"/>
  <c r="Y260" i="6"/>
  <c r="Z260" i="6"/>
  <c r="AA260" i="6"/>
  <c r="AC260" i="6"/>
  <c r="T261" i="6"/>
  <c r="U261" i="6"/>
  <c r="V261" i="6"/>
  <c r="X261" i="6"/>
  <c r="Y261" i="6"/>
  <c r="Z261" i="6"/>
  <c r="AA261" i="6"/>
  <c r="AC261" i="6"/>
  <c r="T262" i="6"/>
  <c r="U262" i="6"/>
  <c r="V262" i="6"/>
  <c r="X262" i="6"/>
  <c r="Y262" i="6"/>
  <c r="Z262" i="6"/>
  <c r="AA262" i="6"/>
  <c r="AC262" i="6"/>
  <c r="T263" i="6"/>
  <c r="U263" i="6"/>
  <c r="V263" i="6"/>
  <c r="X263" i="6"/>
  <c r="Y263" i="6"/>
  <c r="Z263" i="6"/>
  <c r="AA263" i="6"/>
  <c r="AC263" i="6"/>
  <c r="T264" i="6"/>
  <c r="U264" i="6"/>
  <c r="V264" i="6"/>
  <c r="X264" i="6"/>
  <c r="Y264" i="6"/>
  <c r="Z264" i="6"/>
  <c r="AA264" i="6"/>
  <c r="AC264" i="6"/>
  <c r="T265" i="6"/>
  <c r="U265" i="6"/>
  <c r="V265" i="6"/>
  <c r="X265" i="6"/>
  <c r="Y265" i="6"/>
  <c r="Z265" i="6"/>
  <c r="AA265" i="6"/>
  <c r="AC265" i="6"/>
  <c r="T266" i="6"/>
  <c r="U266" i="6"/>
  <c r="V266" i="6"/>
  <c r="X266" i="6"/>
  <c r="Y266" i="6"/>
  <c r="Z266" i="6"/>
  <c r="AA266" i="6"/>
  <c r="AC266" i="6"/>
  <c r="T267" i="6"/>
  <c r="U267" i="6"/>
  <c r="V267" i="6"/>
  <c r="X267" i="6"/>
  <c r="Y267" i="6"/>
  <c r="Z267" i="6"/>
  <c r="AA267" i="6"/>
  <c r="AC267" i="6"/>
  <c r="T268" i="6"/>
  <c r="U268" i="6"/>
  <c r="V268" i="6"/>
  <c r="X268" i="6"/>
  <c r="Y268" i="6"/>
  <c r="Z268" i="6"/>
  <c r="AA268" i="6"/>
  <c r="AC268" i="6"/>
  <c r="T269" i="6"/>
  <c r="U269" i="6"/>
  <c r="V269" i="6"/>
  <c r="X269" i="6"/>
  <c r="Y269" i="6"/>
  <c r="Z269" i="6"/>
  <c r="AA269" i="6"/>
  <c r="AC269" i="6"/>
  <c r="T270" i="6"/>
  <c r="U270" i="6"/>
  <c r="V270" i="6"/>
  <c r="X270" i="6"/>
  <c r="Y270" i="6"/>
  <c r="Z270" i="6"/>
  <c r="AA270" i="6"/>
  <c r="AC270" i="6"/>
  <c r="T271" i="6"/>
  <c r="U271" i="6"/>
  <c r="V271" i="6"/>
  <c r="X271" i="6"/>
  <c r="Y271" i="6"/>
  <c r="Z271" i="6"/>
  <c r="AA271" i="6"/>
  <c r="AC271" i="6"/>
  <c r="T272" i="6"/>
  <c r="U272" i="6"/>
  <c r="V272" i="6"/>
  <c r="X272" i="6"/>
  <c r="Y272" i="6"/>
  <c r="Z272" i="6"/>
  <c r="AA272" i="6"/>
  <c r="AC272" i="6"/>
  <c r="T273" i="6"/>
  <c r="U273" i="6"/>
  <c r="V273" i="6"/>
  <c r="X273" i="6"/>
  <c r="Y273" i="6"/>
  <c r="Z273" i="6"/>
  <c r="AA273" i="6"/>
  <c r="AC273" i="6"/>
  <c r="T274" i="6"/>
  <c r="U274" i="6"/>
  <c r="V274" i="6"/>
  <c r="X274" i="6"/>
  <c r="Y274" i="6"/>
  <c r="Z274" i="6"/>
  <c r="AA274" i="6"/>
  <c r="AC274" i="6"/>
  <c r="T275" i="6"/>
  <c r="U275" i="6"/>
  <c r="V275" i="6"/>
  <c r="X275" i="6"/>
  <c r="Y275" i="6"/>
  <c r="Z275" i="6"/>
  <c r="AA275" i="6"/>
  <c r="AC275" i="6"/>
  <c r="T276" i="6"/>
  <c r="U276" i="6"/>
  <c r="V276" i="6"/>
  <c r="X276" i="6"/>
  <c r="Y276" i="6"/>
  <c r="Z276" i="6"/>
  <c r="AA276" i="6"/>
  <c r="AC276" i="6"/>
  <c r="T277" i="6"/>
  <c r="U277" i="6"/>
  <c r="V277" i="6"/>
  <c r="X277" i="6"/>
  <c r="Y277" i="6"/>
  <c r="Z277" i="6"/>
  <c r="AA277" i="6"/>
  <c r="AC277" i="6"/>
  <c r="T278" i="6"/>
  <c r="U278" i="6"/>
  <c r="V278" i="6"/>
  <c r="X278" i="6"/>
  <c r="Y278" i="6"/>
  <c r="Z278" i="6"/>
  <c r="AA278" i="6"/>
  <c r="AC278" i="6"/>
  <c r="T279" i="6"/>
  <c r="U279" i="6"/>
  <c r="V279" i="6"/>
  <c r="X279" i="6"/>
  <c r="Y279" i="6"/>
  <c r="Z279" i="6"/>
  <c r="AA279" i="6"/>
  <c r="AC279" i="6"/>
  <c r="T280" i="6"/>
  <c r="U280" i="6"/>
  <c r="V280" i="6"/>
  <c r="X280" i="6"/>
  <c r="Y280" i="6"/>
  <c r="Z280" i="6"/>
  <c r="AA280" i="6"/>
  <c r="AC280" i="6"/>
  <c r="T281" i="6"/>
  <c r="U281" i="6"/>
  <c r="V281" i="6"/>
  <c r="X281" i="6"/>
  <c r="Y281" i="6"/>
  <c r="Z281" i="6"/>
  <c r="AA281" i="6"/>
  <c r="AC281" i="6"/>
  <c r="T282" i="6"/>
  <c r="U282" i="6"/>
  <c r="V282" i="6"/>
  <c r="X282" i="6"/>
  <c r="Y282" i="6"/>
  <c r="Z282" i="6"/>
  <c r="AA282" i="6"/>
  <c r="AC282" i="6"/>
  <c r="T283" i="6"/>
  <c r="U283" i="6"/>
  <c r="V283" i="6"/>
  <c r="X283" i="6"/>
  <c r="Y283" i="6"/>
  <c r="Z283" i="6"/>
  <c r="AA283" i="6"/>
  <c r="AC283" i="6"/>
  <c r="T284" i="6"/>
  <c r="U284" i="6"/>
  <c r="V284" i="6"/>
  <c r="X284" i="6"/>
  <c r="Y284" i="6"/>
  <c r="Z284" i="6"/>
  <c r="AA284" i="6"/>
  <c r="AC284" i="6"/>
  <c r="T285" i="6"/>
  <c r="U285" i="6"/>
  <c r="V285" i="6"/>
  <c r="X285" i="6"/>
  <c r="Y285" i="6"/>
  <c r="Z285" i="6"/>
  <c r="AA285" i="6"/>
  <c r="AC285" i="6"/>
  <c r="T286" i="6"/>
  <c r="U286" i="6"/>
  <c r="V286" i="6"/>
  <c r="X286" i="6"/>
  <c r="Y286" i="6"/>
  <c r="Z286" i="6"/>
  <c r="AA286" i="6"/>
  <c r="AC286" i="6"/>
  <c r="T287" i="6"/>
  <c r="U287" i="6"/>
  <c r="V287" i="6"/>
  <c r="X287" i="6"/>
  <c r="Y287" i="6"/>
  <c r="Z287" i="6"/>
  <c r="AA287" i="6"/>
  <c r="AC287" i="6"/>
  <c r="T288" i="6"/>
  <c r="U288" i="6"/>
  <c r="V288" i="6"/>
  <c r="X288" i="6"/>
  <c r="Y288" i="6"/>
  <c r="Z288" i="6"/>
  <c r="AA288" i="6"/>
  <c r="AC288" i="6"/>
  <c r="T289" i="6"/>
  <c r="U289" i="6"/>
  <c r="V289" i="6"/>
  <c r="X289" i="6"/>
  <c r="Y289" i="6"/>
  <c r="Z289" i="6"/>
  <c r="AA289" i="6"/>
  <c r="AC289" i="6"/>
  <c r="T290" i="6"/>
  <c r="U290" i="6"/>
  <c r="V290" i="6"/>
  <c r="X290" i="6"/>
  <c r="Y290" i="6"/>
  <c r="Z290" i="6"/>
  <c r="AA290" i="6"/>
  <c r="AC290" i="6"/>
  <c r="T291" i="6"/>
  <c r="U291" i="6"/>
  <c r="V291" i="6"/>
  <c r="X291" i="6"/>
  <c r="Y291" i="6"/>
  <c r="Z291" i="6"/>
  <c r="AA291" i="6"/>
  <c r="AC291" i="6"/>
  <c r="T292" i="6"/>
  <c r="U292" i="6"/>
  <c r="V292" i="6"/>
  <c r="X292" i="6"/>
  <c r="Y292" i="6"/>
  <c r="Z292" i="6"/>
  <c r="AA292" i="6"/>
  <c r="AC292" i="6"/>
  <c r="T293" i="6"/>
  <c r="U293" i="6"/>
  <c r="V293" i="6"/>
  <c r="X293" i="6"/>
  <c r="Y293" i="6"/>
  <c r="Z293" i="6"/>
  <c r="AA293" i="6"/>
  <c r="AC293" i="6"/>
  <c r="T294" i="6"/>
  <c r="U294" i="6"/>
  <c r="V294" i="6"/>
  <c r="X294" i="6"/>
  <c r="Y294" i="6"/>
  <c r="Z294" i="6"/>
  <c r="AA294" i="6"/>
  <c r="AC294" i="6"/>
  <c r="T295" i="6"/>
  <c r="U295" i="6"/>
  <c r="V295" i="6"/>
  <c r="X295" i="6"/>
  <c r="Y295" i="6"/>
  <c r="Z295" i="6"/>
  <c r="AA295" i="6"/>
  <c r="AC295" i="6"/>
  <c r="T296" i="6"/>
  <c r="U296" i="6"/>
  <c r="V296" i="6"/>
  <c r="X296" i="6"/>
  <c r="Y296" i="6"/>
  <c r="Z296" i="6"/>
  <c r="AA296" i="6"/>
  <c r="AC296" i="6"/>
  <c r="T297" i="6"/>
  <c r="U297" i="6"/>
  <c r="V297" i="6"/>
  <c r="X297" i="6"/>
  <c r="Y297" i="6"/>
  <c r="Z297" i="6"/>
  <c r="AA297" i="6"/>
  <c r="AC297" i="6"/>
  <c r="T298" i="6"/>
  <c r="U298" i="6"/>
  <c r="V298" i="6"/>
  <c r="X298" i="6"/>
  <c r="Y298" i="6"/>
  <c r="Z298" i="6"/>
  <c r="AA298" i="6"/>
  <c r="AC298" i="6"/>
  <c r="T299" i="6"/>
  <c r="U299" i="6"/>
  <c r="V299" i="6"/>
  <c r="X299" i="6"/>
  <c r="Y299" i="6"/>
  <c r="Z299" i="6"/>
  <c r="AA299" i="6"/>
  <c r="AC299" i="6"/>
  <c r="T300" i="6"/>
  <c r="U300" i="6"/>
  <c r="V300" i="6"/>
  <c r="X300" i="6"/>
  <c r="Y300" i="6"/>
  <c r="Z300" i="6"/>
  <c r="AA300" i="6"/>
  <c r="AC300" i="6"/>
  <c r="T301" i="6"/>
  <c r="U301" i="6"/>
  <c r="V301" i="6"/>
  <c r="X301" i="6"/>
  <c r="Y301" i="6"/>
  <c r="Z301" i="6"/>
  <c r="AA301" i="6"/>
  <c r="AC301" i="6"/>
  <c r="T302" i="6"/>
  <c r="U302" i="6"/>
  <c r="V302" i="6"/>
  <c r="X302" i="6"/>
  <c r="Y302" i="6"/>
  <c r="Z302" i="6"/>
  <c r="AA302" i="6"/>
  <c r="AC302" i="6"/>
  <c r="T303" i="6"/>
  <c r="U303" i="6"/>
  <c r="V303" i="6"/>
  <c r="X303" i="6"/>
  <c r="Y303" i="6"/>
  <c r="Z303" i="6"/>
  <c r="AA303" i="6"/>
  <c r="AC303" i="6"/>
  <c r="T304" i="6"/>
  <c r="U304" i="6"/>
  <c r="V304" i="6"/>
  <c r="X304" i="6"/>
  <c r="Y304" i="6"/>
  <c r="Z304" i="6"/>
  <c r="AA304" i="6"/>
  <c r="AC304" i="6"/>
  <c r="T305" i="6"/>
  <c r="U305" i="6"/>
  <c r="V305" i="6"/>
  <c r="X305" i="6"/>
  <c r="Y305" i="6"/>
  <c r="Z305" i="6"/>
  <c r="AA305" i="6"/>
  <c r="AC305" i="6"/>
  <c r="T306" i="6"/>
  <c r="U306" i="6"/>
  <c r="V306" i="6"/>
  <c r="X306" i="6"/>
  <c r="Y306" i="6"/>
  <c r="Z306" i="6"/>
  <c r="AA306" i="6"/>
  <c r="AC306" i="6"/>
  <c r="T307" i="6"/>
  <c r="U307" i="6"/>
  <c r="V307" i="6"/>
  <c r="X307" i="6"/>
  <c r="Y307" i="6"/>
  <c r="Z307" i="6"/>
  <c r="AA307" i="6"/>
  <c r="AC307" i="6"/>
  <c r="T308" i="6"/>
  <c r="U308" i="6"/>
  <c r="V308" i="6"/>
  <c r="X308" i="6"/>
  <c r="Y308" i="6"/>
  <c r="Z308" i="6"/>
  <c r="AA308" i="6"/>
  <c r="AC308" i="6"/>
  <c r="T309" i="6"/>
  <c r="U309" i="6"/>
  <c r="V309" i="6"/>
  <c r="X309" i="6"/>
  <c r="Y309" i="6"/>
  <c r="Z309" i="6"/>
  <c r="AA309" i="6"/>
  <c r="AC309" i="6"/>
  <c r="T310" i="6"/>
  <c r="U310" i="6"/>
  <c r="V310" i="6"/>
  <c r="X310" i="6"/>
  <c r="Y310" i="6"/>
  <c r="Z310" i="6"/>
  <c r="AA310" i="6"/>
  <c r="AC310" i="6"/>
  <c r="T311" i="6"/>
  <c r="U311" i="6"/>
  <c r="V311" i="6"/>
  <c r="X311" i="6"/>
  <c r="Y311" i="6"/>
  <c r="Z311" i="6"/>
  <c r="AA311" i="6"/>
  <c r="AC311" i="6"/>
  <c r="T312" i="6"/>
  <c r="U312" i="6"/>
  <c r="V312" i="6"/>
  <c r="X312" i="6"/>
  <c r="Y312" i="6"/>
  <c r="Z312" i="6"/>
  <c r="AA312" i="6"/>
  <c r="AC312" i="6"/>
  <c r="T313" i="6"/>
  <c r="U313" i="6"/>
  <c r="V313" i="6"/>
  <c r="X313" i="6"/>
  <c r="Y313" i="6"/>
  <c r="Z313" i="6"/>
  <c r="AA313" i="6"/>
  <c r="AC313" i="6"/>
  <c r="T314" i="6"/>
  <c r="U314" i="6"/>
  <c r="V314" i="6"/>
  <c r="X314" i="6"/>
  <c r="Y314" i="6"/>
  <c r="Z314" i="6"/>
  <c r="AA314" i="6"/>
  <c r="AC314" i="6"/>
  <c r="T315" i="6"/>
  <c r="U315" i="6"/>
  <c r="V315" i="6"/>
  <c r="X315" i="6"/>
  <c r="Y315" i="6"/>
  <c r="Z315" i="6"/>
  <c r="AA315" i="6"/>
  <c r="AC315" i="6"/>
  <c r="T316" i="6"/>
  <c r="U316" i="6"/>
  <c r="V316" i="6"/>
  <c r="X316" i="6"/>
  <c r="Y316" i="6"/>
  <c r="Z316" i="6"/>
  <c r="AA316" i="6"/>
  <c r="AC316" i="6"/>
  <c r="T317" i="6"/>
  <c r="U317" i="6"/>
  <c r="V317" i="6"/>
  <c r="X317" i="6"/>
  <c r="Y317" i="6"/>
  <c r="Z317" i="6"/>
  <c r="AA317" i="6"/>
  <c r="AC317" i="6"/>
  <c r="T318" i="6"/>
  <c r="U318" i="6"/>
  <c r="V318" i="6"/>
  <c r="X318" i="6"/>
  <c r="Y318" i="6"/>
  <c r="Z318" i="6"/>
  <c r="AA318" i="6"/>
  <c r="AC318" i="6"/>
  <c r="T319" i="6"/>
  <c r="U319" i="6"/>
  <c r="V319" i="6"/>
  <c r="X319" i="6"/>
  <c r="Y319" i="6"/>
  <c r="Z319" i="6"/>
  <c r="AA319" i="6"/>
  <c r="AC319" i="6"/>
  <c r="T320" i="6"/>
  <c r="U320" i="6"/>
  <c r="V320" i="6"/>
  <c r="X320" i="6"/>
  <c r="Y320" i="6"/>
  <c r="Z320" i="6"/>
  <c r="AA320" i="6"/>
  <c r="AC320" i="6"/>
  <c r="T321" i="6"/>
  <c r="U321" i="6"/>
  <c r="V321" i="6"/>
  <c r="X321" i="6"/>
  <c r="Y321" i="6"/>
  <c r="Z321" i="6"/>
  <c r="AA321" i="6"/>
  <c r="AC321" i="6"/>
  <c r="T322" i="6"/>
  <c r="U322" i="6"/>
  <c r="V322" i="6"/>
  <c r="X322" i="6"/>
  <c r="Y322" i="6"/>
  <c r="Z322" i="6"/>
  <c r="AA322" i="6"/>
  <c r="AC322" i="6"/>
  <c r="T323" i="6"/>
  <c r="U323" i="6"/>
  <c r="V323" i="6"/>
  <c r="X323" i="6"/>
  <c r="Y323" i="6"/>
  <c r="Z323" i="6"/>
  <c r="AA323" i="6"/>
  <c r="AC323" i="6"/>
  <c r="T324" i="6"/>
  <c r="U324" i="6"/>
  <c r="V324" i="6"/>
  <c r="X324" i="6"/>
  <c r="Y324" i="6"/>
  <c r="Z324" i="6"/>
  <c r="AA324" i="6"/>
  <c r="AC324" i="6"/>
  <c r="T325" i="6"/>
  <c r="U325" i="6"/>
  <c r="V325" i="6"/>
  <c r="X325" i="6"/>
  <c r="Y325" i="6"/>
  <c r="Z325" i="6"/>
  <c r="AA325" i="6"/>
  <c r="AC325" i="6"/>
  <c r="T326" i="6"/>
  <c r="U326" i="6"/>
  <c r="V326" i="6"/>
  <c r="X326" i="6"/>
  <c r="Y326" i="6"/>
  <c r="Z326" i="6"/>
  <c r="AA326" i="6"/>
  <c r="AC326" i="6"/>
  <c r="T327" i="6"/>
  <c r="U327" i="6"/>
  <c r="V327" i="6"/>
  <c r="X327" i="6"/>
  <c r="Y327" i="6"/>
  <c r="Z327" i="6"/>
  <c r="AA327" i="6"/>
  <c r="AC327" i="6"/>
  <c r="T328" i="6"/>
  <c r="U328" i="6"/>
  <c r="V328" i="6"/>
  <c r="X328" i="6"/>
  <c r="Y328" i="6"/>
  <c r="Z328" i="6"/>
  <c r="AA328" i="6"/>
  <c r="AC328" i="6"/>
  <c r="T329" i="6"/>
  <c r="U329" i="6"/>
  <c r="V329" i="6"/>
  <c r="X329" i="6"/>
  <c r="Y329" i="6"/>
  <c r="Z329" i="6"/>
  <c r="AA329" i="6"/>
  <c r="AC329" i="6"/>
  <c r="T330" i="6"/>
  <c r="U330" i="6"/>
  <c r="V330" i="6"/>
  <c r="X330" i="6"/>
  <c r="Y330" i="6"/>
  <c r="Z330" i="6"/>
  <c r="AA330" i="6"/>
  <c r="AC330" i="6"/>
  <c r="T331" i="6"/>
  <c r="U331" i="6"/>
  <c r="V331" i="6"/>
  <c r="X331" i="6"/>
  <c r="Y331" i="6"/>
  <c r="Z331" i="6"/>
  <c r="AA331" i="6"/>
  <c r="AC331" i="6"/>
  <c r="T332" i="6"/>
  <c r="U332" i="6"/>
  <c r="V332" i="6"/>
  <c r="X332" i="6"/>
  <c r="Y332" i="6"/>
  <c r="Z332" i="6"/>
  <c r="AA332" i="6"/>
  <c r="AC332" i="6"/>
  <c r="T333" i="6"/>
  <c r="U333" i="6"/>
  <c r="V333" i="6"/>
  <c r="X333" i="6"/>
  <c r="Y333" i="6"/>
  <c r="Z333" i="6"/>
  <c r="AA333" i="6"/>
  <c r="AC333" i="6"/>
  <c r="T334" i="6"/>
  <c r="U334" i="6"/>
  <c r="V334" i="6"/>
  <c r="X334" i="6"/>
  <c r="Y334" i="6"/>
  <c r="Z334" i="6"/>
  <c r="AA334" i="6"/>
  <c r="AC334" i="6"/>
  <c r="T335" i="6"/>
  <c r="U335" i="6"/>
  <c r="V335" i="6"/>
  <c r="X335" i="6"/>
  <c r="Y335" i="6"/>
  <c r="Z335" i="6"/>
  <c r="AA335" i="6"/>
  <c r="AC335" i="6"/>
  <c r="T336" i="6"/>
  <c r="U336" i="6"/>
  <c r="V336" i="6"/>
  <c r="X336" i="6"/>
  <c r="Y336" i="6"/>
  <c r="Z336" i="6"/>
  <c r="AA336" i="6"/>
  <c r="AC336" i="6"/>
  <c r="T337" i="6"/>
  <c r="U337" i="6"/>
  <c r="V337" i="6"/>
  <c r="X337" i="6"/>
  <c r="Y337" i="6"/>
  <c r="Z337" i="6"/>
  <c r="AA337" i="6"/>
  <c r="AC337" i="6"/>
  <c r="T338" i="6"/>
  <c r="U338" i="6"/>
  <c r="V338" i="6"/>
  <c r="X338" i="6"/>
  <c r="Y338" i="6"/>
  <c r="Z338" i="6"/>
  <c r="AA338" i="6"/>
  <c r="AC338" i="6"/>
  <c r="T339" i="6"/>
  <c r="U339" i="6"/>
  <c r="V339" i="6"/>
  <c r="X339" i="6"/>
  <c r="Y339" i="6"/>
  <c r="Z339" i="6"/>
  <c r="AA339" i="6"/>
  <c r="AC339" i="6"/>
  <c r="T340" i="6"/>
  <c r="U340" i="6"/>
  <c r="V340" i="6"/>
  <c r="X340" i="6"/>
  <c r="Y340" i="6"/>
  <c r="Z340" i="6"/>
  <c r="AA340" i="6"/>
  <c r="AC340" i="6"/>
  <c r="T341" i="6"/>
  <c r="U341" i="6"/>
  <c r="V341" i="6"/>
  <c r="X341" i="6"/>
  <c r="Y341" i="6"/>
  <c r="Z341" i="6"/>
  <c r="AA341" i="6"/>
  <c r="AC341" i="6"/>
  <c r="T342" i="6"/>
  <c r="U342" i="6"/>
  <c r="V342" i="6"/>
  <c r="X342" i="6"/>
  <c r="Y342" i="6"/>
  <c r="Z342" i="6"/>
  <c r="AA342" i="6"/>
  <c r="AC342" i="6"/>
  <c r="T343" i="6"/>
  <c r="U343" i="6"/>
  <c r="V343" i="6"/>
  <c r="X343" i="6"/>
  <c r="Y343" i="6"/>
  <c r="Z343" i="6"/>
  <c r="AA343" i="6"/>
  <c r="AC343" i="6"/>
  <c r="T344" i="6"/>
  <c r="U344" i="6"/>
  <c r="V344" i="6"/>
  <c r="X344" i="6"/>
  <c r="Y344" i="6"/>
  <c r="Z344" i="6"/>
  <c r="AA344" i="6"/>
  <c r="AC344" i="6"/>
  <c r="T345" i="6"/>
  <c r="U345" i="6"/>
  <c r="V345" i="6"/>
  <c r="X345" i="6"/>
  <c r="Y345" i="6"/>
  <c r="Z345" i="6"/>
  <c r="AA345" i="6"/>
  <c r="AC345" i="6"/>
  <c r="T346" i="6"/>
  <c r="U346" i="6"/>
  <c r="V346" i="6"/>
  <c r="X346" i="6"/>
  <c r="Y346" i="6"/>
  <c r="Z346" i="6"/>
  <c r="AA346" i="6"/>
  <c r="AC346" i="6"/>
  <c r="T347" i="6"/>
  <c r="U347" i="6"/>
  <c r="V347" i="6"/>
  <c r="X347" i="6"/>
  <c r="Y347" i="6"/>
  <c r="Z347" i="6"/>
  <c r="AA347" i="6"/>
  <c r="AC347" i="6"/>
  <c r="T348" i="6"/>
  <c r="U348" i="6"/>
  <c r="V348" i="6"/>
  <c r="X348" i="6"/>
  <c r="Y348" i="6"/>
  <c r="Z348" i="6"/>
  <c r="AA348" i="6"/>
  <c r="AC348" i="6"/>
  <c r="T349" i="6"/>
  <c r="U349" i="6"/>
  <c r="V349" i="6"/>
  <c r="X349" i="6"/>
  <c r="Y349" i="6"/>
  <c r="Z349" i="6"/>
  <c r="AA349" i="6"/>
  <c r="AC349" i="6"/>
  <c r="T350" i="6"/>
  <c r="U350" i="6"/>
  <c r="V350" i="6"/>
  <c r="X350" i="6"/>
  <c r="Y350" i="6"/>
  <c r="Z350" i="6"/>
  <c r="AA350" i="6"/>
  <c r="AC350" i="6"/>
  <c r="T351" i="6"/>
  <c r="U351" i="6"/>
  <c r="V351" i="6"/>
  <c r="X351" i="6"/>
  <c r="Y351" i="6"/>
  <c r="Z351" i="6"/>
  <c r="AA351" i="6"/>
  <c r="AC351" i="6"/>
  <c r="T352" i="6"/>
  <c r="U352" i="6"/>
  <c r="V352" i="6"/>
  <c r="X352" i="6"/>
  <c r="Y352" i="6"/>
  <c r="Z352" i="6"/>
  <c r="AA352" i="6"/>
  <c r="AC352" i="6"/>
  <c r="T353" i="6"/>
  <c r="U353" i="6"/>
  <c r="V353" i="6"/>
  <c r="X353" i="6"/>
  <c r="Y353" i="6"/>
  <c r="Z353" i="6"/>
  <c r="AA353" i="6"/>
  <c r="AC353" i="6"/>
  <c r="T354" i="6"/>
  <c r="U354" i="6"/>
  <c r="V354" i="6"/>
  <c r="X354" i="6"/>
  <c r="Y354" i="6"/>
  <c r="Z354" i="6"/>
  <c r="AA354" i="6"/>
  <c r="AC354" i="6"/>
  <c r="T355" i="6"/>
  <c r="U355" i="6"/>
  <c r="V355" i="6"/>
  <c r="X355" i="6"/>
  <c r="Y355" i="6"/>
  <c r="Z355" i="6"/>
  <c r="AA355" i="6"/>
  <c r="AC355" i="6"/>
  <c r="T356" i="6"/>
  <c r="U356" i="6"/>
  <c r="V356" i="6"/>
  <c r="X356" i="6"/>
  <c r="Y356" i="6"/>
  <c r="Z356" i="6"/>
  <c r="AA356" i="6"/>
  <c r="AC356" i="6"/>
  <c r="T357" i="6"/>
  <c r="U357" i="6"/>
  <c r="V357" i="6"/>
  <c r="X357" i="6"/>
  <c r="Y357" i="6"/>
  <c r="Z357" i="6"/>
  <c r="AA357" i="6"/>
  <c r="AC357" i="6"/>
  <c r="T358" i="6"/>
  <c r="U358" i="6"/>
  <c r="V358" i="6"/>
  <c r="X358" i="6"/>
  <c r="Y358" i="6"/>
  <c r="Z358" i="6"/>
  <c r="AA358" i="6"/>
  <c r="AC358" i="6"/>
  <c r="T359" i="6"/>
  <c r="U359" i="6"/>
  <c r="V359" i="6"/>
  <c r="X359" i="6"/>
  <c r="Y359" i="6"/>
  <c r="Z359" i="6"/>
  <c r="AA359" i="6"/>
  <c r="AC359" i="6"/>
  <c r="T360" i="6"/>
  <c r="U360" i="6"/>
  <c r="V360" i="6"/>
  <c r="X360" i="6"/>
  <c r="Y360" i="6"/>
  <c r="Z360" i="6"/>
  <c r="AA360" i="6"/>
  <c r="AC360" i="6"/>
  <c r="T361" i="6"/>
  <c r="U361" i="6"/>
  <c r="V361" i="6"/>
  <c r="X361" i="6"/>
  <c r="Y361" i="6"/>
  <c r="Z361" i="6"/>
  <c r="AA361" i="6"/>
  <c r="AC361" i="6"/>
  <c r="T362" i="6"/>
  <c r="U362" i="6"/>
  <c r="V362" i="6"/>
  <c r="X362" i="6"/>
  <c r="Y362" i="6"/>
  <c r="Z362" i="6"/>
  <c r="AA362" i="6"/>
  <c r="AC362" i="6"/>
  <c r="T363" i="6"/>
  <c r="U363" i="6"/>
  <c r="V363" i="6"/>
  <c r="X363" i="6"/>
  <c r="Y363" i="6"/>
  <c r="Z363" i="6"/>
  <c r="AA363" i="6"/>
  <c r="AC363" i="6"/>
  <c r="T364" i="6"/>
  <c r="U364" i="6"/>
  <c r="V364" i="6"/>
  <c r="X364" i="6"/>
  <c r="Y364" i="6"/>
  <c r="Z364" i="6"/>
  <c r="AA364" i="6"/>
  <c r="AC364" i="6"/>
  <c r="T365" i="6"/>
  <c r="U365" i="6"/>
  <c r="V365" i="6"/>
  <c r="X365" i="6"/>
  <c r="Y365" i="6"/>
  <c r="Z365" i="6"/>
  <c r="AA365" i="6"/>
  <c r="AC365" i="6"/>
  <c r="T366" i="6"/>
  <c r="U366" i="6"/>
  <c r="V366" i="6"/>
  <c r="X366" i="6"/>
  <c r="Y366" i="6"/>
  <c r="Z366" i="6"/>
  <c r="AA366" i="6"/>
  <c r="AC366" i="6"/>
  <c r="T367" i="6"/>
  <c r="U367" i="6"/>
  <c r="V367" i="6"/>
  <c r="X367" i="6"/>
  <c r="Y367" i="6"/>
  <c r="Z367" i="6"/>
  <c r="AA367" i="6"/>
  <c r="AC367" i="6"/>
  <c r="T368" i="6"/>
  <c r="U368" i="6"/>
  <c r="V368" i="6"/>
  <c r="X368" i="6"/>
  <c r="Y368" i="6"/>
  <c r="Z368" i="6"/>
  <c r="AA368" i="6"/>
  <c r="AC368" i="6"/>
  <c r="T369" i="6"/>
  <c r="U369" i="6"/>
  <c r="V369" i="6"/>
  <c r="X369" i="6"/>
  <c r="Y369" i="6"/>
  <c r="Z369" i="6"/>
  <c r="AA369" i="6"/>
  <c r="AC369" i="6"/>
  <c r="T370" i="6"/>
  <c r="U370" i="6"/>
  <c r="V370" i="6"/>
  <c r="X370" i="6"/>
  <c r="Y370" i="6"/>
  <c r="Z370" i="6"/>
  <c r="AA370" i="6"/>
  <c r="AC370" i="6"/>
  <c r="T371" i="6"/>
  <c r="U371" i="6"/>
  <c r="V371" i="6"/>
  <c r="X371" i="6"/>
  <c r="Y371" i="6"/>
  <c r="Z371" i="6"/>
  <c r="AA371" i="6"/>
  <c r="AC371" i="6"/>
  <c r="T372" i="6"/>
  <c r="U372" i="6"/>
  <c r="V372" i="6"/>
  <c r="X372" i="6"/>
  <c r="Y372" i="6"/>
  <c r="Z372" i="6"/>
  <c r="AA372" i="6"/>
  <c r="AC372" i="6"/>
  <c r="T373" i="6"/>
  <c r="U373" i="6"/>
  <c r="V373" i="6"/>
  <c r="X373" i="6"/>
  <c r="Y373" i="6"/>
  <c r="Z373" i="6"/>
  <c r="AA373" i="6"/>
  <c r="AC373" i="6"/>
  <c r="T374" i="6"/>
  <c r="U374" i="6"/>
  <c r="V374" i="6"/>
  <c r="X374" i="6"/>
  <c r="Y374" i="6"/>
  <c r="Z374" i="6"/>
  <c r="AA374" i="6"/>
  <c r="AC374" i="6"/>
  <c r="T375" i="6"/>
  <c r="U375" i="6"/>
  <c r="V375" i="6"/>
  <c r="X375" i="6"/>
  <c r="Y375" i="6"/>
  <c r="Z375" i="6"/>
  <c r="AA375" i="6"/>
  <c r="AC375" i="6"/>
  <c r="T376" i="6"/>
  <c r="U376" i="6"/>
  <c r="V376" i="6"/>
  <c r="X376" i="6"/>
  <c r="Y376" i="6"/>
  <c r="Z376" i="6"/>
  <c r="AA376" i="6"/>
  <c r="AC376" i="6"/>
  <c r="T377" i="6"/>
  <c r="U377" i="6"/>
  <c r="V377" i="6"/>
  <c r="X377" i="6"/>
  <c r="Y377" i="6"/>
  <c r="Z377" i="6"/>
  <c r="AA377" i="6"/>
  <c r="AC377" i="6"/>
  <c r="T378" i="6"/>
  <c r="U378" i="6"/>
  <c r="V378" i="6"/>
  <c r="X378" i="6"/>
  <c r="Y378" i="6"/>
  <c r="Z378" i="6"/>
  <c r="AA378" i="6"/>
  <c r="AC378" i="6"/>
  <c r="T379" i="6"/>
  <c r="U379" i="6"/>
  <c r="V379" i="6"/>
  <c r="X379" i="6"/>
  <c r="Y379" i="6"/>
  <c r="Z379" i="6"/>
  <c r="AA379" i="6"/>
  <c r="AC379" i="6"/>
  <c r="T380" i="6"/>
  <c r="U380" i="6"/>
  <c r="V380" i="6"/>
  <c r="X380" i="6"/>
  <c r="Y380" i="6"/>
  <c r="Z380" i="6"/>
  <c r="AA380" i="6"/>
  <c r="AC380" i="6"/>
  <c r="T381" i="6"/>
  <c r="U381" i="6"/>
  <c r="V381" i="6"/>
  <c r="X381" i="6"/>
  <c r="Y381" i="6"/>
  <c r="Z381" i="6"/>
  <c r="AA381" i="6"/>
  <c r="AC381" i="6"/>
  <c r="T382" i="6"/>
  <c r="U382" i="6"/>
  <c r="V382" i="6"/>
  <c r="X382" i="6"/>
  <c r="Y382" i="6"/>
  <c r="Z382" i="6"/>
  <c r="AA382" i="6"/>
  <c r="AC382" i="6"/>
  <c r="T383" i="6"/>
  <c r="U383" i="6"/>
  <c r="V383" i="6"/>
  <c r="X383" i="6"/>
  <c r="Y383" i="6"/>
  <c r="Z383" i="6"/>
  <c r="AA383" i="6"/>
  <c r="AC383" i="6"/>
  <c r="T384" i="6"/>
  <c r="U384" i="6"/>
  <c r="V384" i="6"/>
  <c r="X384" i="6"/>
  <c r="Y384" i="6"/>
  <c r="Z384" i="6"/>
  <c r="AA384" i="6"/>
  <c r="AC384" i="6"/>
  <c r="T385" i="6"/>
  <c r="U385" i="6"/>
  <c r="V385" i="6"/>
  <c r="X385" i="6"/>
  <c r="Y385" i="6"/>
  <c r="Z385" i="6"/>
  <c r="AA385" i="6"/>
  <c r="AC385" i="6"/>
  <c r="T386" i="6"/>
  <c r="U386" i="6"/>
  <c r="V386" i="6"/>
  <c r="X386" i="6"/>
  <c r="Y386" i="6"/>
  <c r="Z386" i="6"/>
  <c r="AA386" i="6"/>
  <c r="AC386" i="6"/>
  <c r="T387" i="6"/>
  <c r="U387" i="6"/>
  <c r="V387" i="6"/>
  <c r="X387" i="6"/>
  <c r="Y387" i="6"/>
  <c r="Z387" i="6"/>
  <c r="AA387" i="6"/>
  <c r="AC387" i="6"/>
  <c r="T388" i="6"/>
  <c r="U388" i="6"/>
  <c r="V388" i="6"/>
  <c r="X388" i="6"/>
  <c r="Y388" i="6"/>
  <c r="Z388" i="6"/>
  <c r="AA388" i="6"/>
  <c r="AC388" i="6"/>
  <c r="T389" i="6"/>
  <c r="U389" i="6"/>
  <c r="V389" i="6"/>
  <c r="X389" i="6"/>
  <c r="Y389" i="6"/>
  <c r="Z389" i="6"/>
  <c r="AA389" i="6"/>
  <c r="AC389" i="6"/>
  <c r="T390" i="6"/>
  <c r="U390" i="6"/>
  <c r="V390" i="6"/>
  <c r="X390" i="6"/>
  <c r="Y390" i="6"/>
  <c r="Z390" i="6"/>
  <c r="AA390" i="6"/>
  <c r="AC390" i="6"/>
  <c r="T391" i="6"/>
  <c r="U391" i="6"/>
  <c r="V391" i="6"/>
  <c r="X391" i="6"/>
  <c r="Y391" i="6"/>
  <c r="Z391" i="6"/>
  <c r="AA391" i="6"/>
  <c r="AC391" i="6"/>
  <c r="T392" i="6"/>
  <c r="U392" i="6"/>
  <c r="V392" i="6"/>
  <c r="X392" i="6"/>
  <c r="Y392" i="6"/>
  <c r="Z392" i="6"/>
  <c r="AA392" i="6"/>
  <c r="AC392" i="6"/>
  <c r="T393" i="6"/>
  <c r="U393" i="6"/>
  <c r="V393" i="6"/>
  <c r="X393" i="6"/>
  <c r="Y393" i="6"/>
  <c r="Z393" i="6"/>
  <c r="AA393" i="6"/>
  <c r="AC393" i="6"/>
  <c r="T394" i="6"/>
  <c r="U394" i="6"/>
  <c r="V394" i="6"/>
  <c r="X394" i="6"/>
  <c r="Y394" i="6"/>
  <c r="Z394" i="6"/>
  <c r="AA394" i="6"/>
  <c r="AC394" i="6"/>
  <c r="T395" i="6"/>
  <c r="U395" i="6"/>
  <c r="V395" i="6"/>
  <c r="X395" i="6"/>
  <c r="Y395" i="6"/>
  <c r="Z395" i="6"/>
  <c r="AA395" i="6"/>
  <c r="AC395" i="6"/>
  <c r="T396" i="6"/>
  <c r="U396" i="6"/>
  <c r="V396" i="6"/>
  <c r="X396" i="6"/>
  <c r="Y396" i="6"/>
  <c r="Z396" i="6"/>
  <c r="AA396" i="6"/>
  <c r="AC396" i="6"/>
  <c r="T397" i="6"/>
  <c r="U397" i="6"/>
  <c r="V397" i="6"/>
  <c r="X397" i="6"/>
  <c r="Y397" i="6"/>
  <c r="Z397" i="6"/>
  <c r="AA397" i="6"/>
  <c r="AC397" i="6"/>
  <c r="T398" i="6"/>
  <c r="U398" i="6"/>
  <c r="V398" i="6"/>
  <c r="X398" i="6"/>
  <c r="Y398" i="6"/>
  <c r="Z398" i="6"/>
  <c r="AA398" i="6"/>
  <c r="AC398" i="6"/>
  <c r="T399" i="6"/>
  <c r="U399" i="6"/>
  <c r="V399" i="6"/>
  <c r="X399" i="6"/>
  <c r="Y399" i="6"/>
  <c r="Z399" i="6"/>
  <c r="AA399" i="6"/>
  <c r="AC399" i="6"/>
  <c r="T400" i="6"/>
  <c r="U400" i="6"/>
  <c r="V400" i="6"/>
  <c r="X400" i="6"/>
  <c r="Y400" i="6"/>
  <c r="Z400" i="6"/>
  <c r="AA400" i="6"/>
  <c r="AC400" i="6"/>
  <c r="T401" i="6"/>
  <c r="U401" i="6"/>
  <c r="V401" i="6"/>
  <c r="X401" i="6"/>
  <c r="Y401" i="6"/>
  <c r="Z401" i="6"/>
  <c r="AA401" i="6"/>
  <c r="AC401" i="6"/>
  <c r="T402" i="6"/>
  <c r="U402" i="6"/>
  <c r="V402" i="6"/>
  <c r="X402" i="6"/>
  <c r="Y402" i="6"/>
  <c r="Z402" i="6"/>
  <c r="AA402" i="6"/>
  <c r="AC402" i="6"/>
  <c r="T403" i="6"/>
  <c r="U403" i="6"/>
  <c r="V403" i="6"/>
  <c r="X403" i="6"/>
  <c r="Y403" i="6"/>
  <c r="Z403" i="6"/>
  <c r="AA403" i="6"/>
  <c r="AC403" i="6"/>
  <c r="T404" i="6"/>
  <c r="U404" i="6"/>
  <c r="V404" i="6"/>
  <c r="X404" i="6"/>
  <c r="Y404" i="6"/>
  <c r="Z404" i="6"/>
  <c r="AA404" i="6"/>
  <c r="AC404" i="6"/>
  <c r="T405" i="6"/>
  <c r="U405" i="6"/>
  <c r="V405" i="6"/>
  <c r="X405" i="6"/>
  <c r="Y405" i="6"/>
  <c r="Z405" i="6"/>
  <c r="AA405" i="6"/>
  <c r="AC405" i="6"/>
  <c r="T406" i="6"/>
  <c r="U406" i="6"/>
  <c r="V406" i="6"/>
  <c r="X406" i="6"/>
  <c r="Y406" i="6"/>
  <c r="Z406" i="6"/>
  <c r="AA406" i="6"/>
  <c r="AC406" i="6"/>
  <c r="T407" i="6"/>
  <c r="U407" i="6"/>
  <c r="V407" i="6"/>
  <c r="X407" i="6"/>
  <c r="Y407" i="6"/>
  <c r="Z407" i="6"/>
  <c r="AA407" i="6"/>
  <c r="AC407" i="6"/>
  <c r="T408" i="6"/>
  <c r="U408" i="6"/>
  <c r="V408" i="6"/>
  <c r="X408" i="6"/>
  <c r="Y408" i="6"/>
  <c r="Z408" i="6"/>
  <c r="AA408" i="6"/>
  <c r="AC408" i="6"/>
  <c r="T409" i="6"/>
  <c r="U409" i="6"/>
  <c r="V409" i="6"/>
  <c r="X409" i="6"/>
  <c r="Y409" i="6"/>
  <c r="Z409" i="6"/>
  <c r="AA409" i="6"/>
  <c r="AC409" i="6"/>
  <c r="T410" i="6"/>
  <c r="U410" i="6"/>
  <c r="V410" i="6"/>
  <c r="X410" i="6"/>
  <c r="Y410" i="6"/>
  <c r="Z410" i="6"/>
  <c r="AA410" i="6"/>
  <c r="AC410" i="6"/>
  <c r="T411" i="6"/>
  <c r="U411" i="6"/>
  <c r="V411" i="6"/>
  <c r="X411" i="6"/>
  <c r="Y411" i="6"/>
  <c r="Z411" i="6"/>
  <c r="AA411" i="6"/>
  <c r="AC411" i="6"/>
  <c r="T412" i="6"/>
  <c r="U412" i="6"/>
  <c r="V412" i="6"/>
  <c r="X412" i="6"/>
  <c r="Y412" i="6"/>
  <c r="Z412" i="6"/>
  <c r="AA412" i="6"/>
  <c r="AC412" i="6"/>
  <c r="T413" i="6"/>
  <c r="U413" i="6"/>
  <c r="V413" i="6"/>
  <c r="X413" i="6"/>
  <c r="Y413" i="6"/>
  <c r="Z413" i="6"/>
  <c r="AA413" i="6"/>
  <c r="AC413" i="6"/>
  <c r="T414" i="6"/>
  <c r="U414" i="6"/>
  <c r="V414" i="6"/>
  <c r="X414" i="6"/>
  <c r="Y414" i="6"/>
  <c r="Z414" i="6"/>
  <c r="AA414" i="6"/>
  <c r="AC414" i="6"/>
  <c r="T415" i="6"/>
  <c r="U415" i="6"/>
  <c r="V415" i="6"/>
  <c r="X415" i="6"/>
  <c r="Y415" i="6"/>
  <c r="Z415" i="6"/>
  <c r="AA415" i="6"/>
  <c r="AC415" i="6"/>
  <c r="T416" i="6"/>
  <c r="U416" i="6"/>
  <c r="V416" i="6"/>
  <c r="X416" i="6"/>
  <c r="Y416" i="6"/>
  <c r="Z416" i="6"/>
  <c r="AA416" i="6"/>
  <c r="AC416" i="6"/>
  <c r="T417" i="6"/>
  <c r="U417" i="6"/>
  <c r="V417" i="6"/>
  <c r="X417" i="6"/>
  <c r="Y417" i="6"/>
  <c r="Z417" i="6"/>
  <c r="AA417" i="6"/>
  <c r="AC417" i="6"/>
  <c r="T418" i="6"/>
  <c r="U418" i="6"/>
  <c r="V418" i="6"/>
  <c r="X418" i="6"/>
  <c r="Y418" i="6"/>
  <c r="Z418" i="6"/>
  <c r="AA418" i="6"/>
  <c r="AC418" i="6"/>
  <c r="T419" i="6"/>
  <c r="U419" i="6"/>
  <c r="V419" i="6"/>
  <c r="X419" i="6"/>
  <c r="Y419" i="6"/>
  <c r="Z419" i="6"/>
  <c r="AA419" i="6"/>
  <c r="AC419" i="6"/>
  <c r="T420" i="6"/>
  <c r="U420" i="6"/>
  <c r="V420" i="6"/>
  <c r="X420" i="6"/>
  <c r="Y420" i="6"/>
  <c r="Z420" i="6"/>
  <c r="AA420" i="6"/>
  <c r="AC420" i="6"/>
  <c r="T421" i="6"/>
  <c r="U421" i="6"/>
  <c r="V421" i="6"/>
  <c r="X421" i="6"/>
  <c r="Y421" i="6"/>
  <c r="Z421" i="6"/>
  <c r="AA421" i="6"/>
  <c r="AC421" i="6"/>
  <c r="T422" i="6"/>
  <c r="U422" i="6"/>
  <c r="V422" i="6"/>
  <c r="X422" i="6"/>
  <c r="Y422" i="6"/>
  <c r="Z422" i="6"/>
  <c r="AA422" i="6"/>
  <c r="AC422" i="6"/>
  <c r="T423" i="6"/>
  <c r="U423" i="6"/>
  <c r="V423" i="6"/>
  <c r="X423" i="6"/>
  <c r="Y423" i="6"/>
  <c r="Z423" i="6"/>
  <c r="AA423" i="6"/>
  <c r="AC423" i="6"/>
  <c r="T424" i="6"/>
  <c r="U424" i="6"/>
  <c r="V424" i="6"/>
  <c r="X424" i="6"/>
  <c r="Y424" i="6"/>
  <c r="Z424" i="6"/>
  <c r="AA424" i="6"/>
  <c r="AC424" i="6"/>
  <c r="T425" i="6"/>
  <c r="U425" i="6"/>
  <c r="V425" i="6"/>
  <c r="X425" i="6"/>
  <c r="Y425" i="6"/>
  <c r="Z425" i="6"/>
  <c r="AA425" i="6"/>
  <c r="AC425" i="6"/>
  <c r="T426" i="6"/>
  <c r="U426" i="6"/>
  <c r="V426" i="6"/>
  <c r="X426" i="6"/>
  <c r="Y426" i="6"/>
  <c r="Z426" i="6"/>
  <c r="AA426" i="6"/>
  <c r="AC426" i="6"/>
  <c r="T427" i="6"/>
  <c r="U427" i="6"/>
  <c r="V427" i="6"/>
  <c r="X427" i="6"/>
  <c r="Y427" i="6"/>
  <c r="Z427" i="6"/>
  <c r="AA427" i="6"/>
  <c r="AC427" i="6"/>
  <c r="T428" i="6"/>
  <c r="U428" i="6"/>
  <c r="V428" i="6"/>
  <c r="X428" i="6"/>
  <c r="Y428" i="6"/>
  <c r="Z428" i="6"/>
  <c r="AA428" i="6"/>
  <c r="AC428" i="6"/>
  <c r="T429" i="6"/>
  <c r="U429" i="6"/>
  <c r="V429" i="6"/>
  <c r="X429" i="6"/>
  <c r="Y429" i="6"/>
  <c r="Z429" i="6"/>
  <c r="AA429" i="6"/>
  <c r="AC429" i="6"/>
  <c r="T430" i="6"/>
  <c r="U430" i="6"/>
  <c r="V430" i="6"/>
  <c r="X430" i="6"/>
  <c r="Y430" i="6"/>
  <c r="Z430" i="6"/>
  <c r="AA430" i="6"/>
  <c r="AC430" i="6"/>
  <c r="T431" i="6"/>
  <c r="U431" i="6"/>
  <c r="V431" i="6"/>
  <c r="X431" i="6"/>
  <c r="Y431" i="6"/>
  <c r="Z431" i="6"/>
  <c r="AA431" i="6"/>
  <c r="AC431" i="6"/>
  <c r="T432" i="6"/>
  <c r="U432" i="6"/>
  <c r="V432" i="6"/>
  <c r="X432" i="6"/>
  <c r="Y432" i="6"/>
  <c r="Z432" i="6"/>
  <c r="AA432" i="6"/>
  <c r="AC432" i="6"/>
  <c r="T433" i="6"/>
  <c r="U433" i="6"/>
  <c r="V433" i="6"/>
  <c r="X433" i="6"/>
  <c r="Y433" i="6"/>
  <c r="Z433" i="6"/>
  <c r="AA433" i="6"/>
  <c r="AC433" i="6"/>
  <c r="T434" i="6"/>
  <c r="U434" i="6"/>
  <c r="V434" i="6"/>
  <c r="X434" i="6"/>
  <c r="Y434" i="6"/>
  <c r="Z434" i="6"/>
  <c r="AA434" i="6"/>
  <c r="AC434" i="6"/>
  <c r="T435" i="6"/>
  <c r="U435" i="6"/>
  <c r="V435" i="6"/>
  <c r="X435" i="6"/>
  <c r="Y435" i="6"/>
  <c r="Z435" i="6"/>
  <c r="AA435" i="6"/>
  <c r="AC435" i="6"/>
  <c r="T436" i="6"/>
  <c r="U436" i="6"/>
  <c r="V436" i="6"/>
  <c r="X436" i="6"/>
  <c r="Y436" i="6"/>
  <c r="Z436" i="6"/>
  <c r="AA436" i="6"/>
  <c r="AC436" i="6"/>
  <c r="T437" i="6"/>
  <c r="U437" i="6"/>
  <c r="V437" i="6"/>
  <c r="X437" i="6"/>
  <c r="Y437" i="6"/>
  <c r="Z437" i="6"/>
  <c r="AA437" i="6"/>
  <c r="AC437" i="6"/>
  <c r="T438" i="6"/>
  <c r="U438" i="6"/>
  <c r="V438" i="6"/>
  <c r="X438" i="6"/>
  <c r="Y438" i="6"/>
  <c r="Z438" i="6"/>
  <c r="AA438" i="6"/>
  <c r="AC438" i="6"/>
  <c r="T439" i="6"/>
  <c r="U439" i="6"/>
  <c r="V439" i="6"/>
  <c r="X439" i="6"/>
  <c r="Y439" i="6"/>
  <c r="Z439" i="6"/>
  <c r="AA439" i="6"/>
  <c r="AC439" i="6"/>
  <c r="T440" i="6"/>
  <c r="U440" i="6"/>
  <c r="V440" i="6"/>
  <c r="X440" i="6"/>
  <c r="Y440" i="6"/>
  <c r="Z440" i="6"/>
  <c r="AA440" i="6"/>
  <c r="AC440" i="6"/>
  <c r="T441" i="6"/>
  <c r="U441" i="6"/>
  <c r="V441" i="6"/>
  <c r="X441" i="6"/>
  <c r="Y441" i="6"/>
  <c r="Z441" i="6"/>
  <c r="AA441" i="6"/>
  <c r="AC441" i="6"/>
  <c r="T442" i="6"/>
  <c r="U442" i="6"/>
  <c r="V442" i="6"/>
  <c r="X442" i="6"/>
  <c r="Y442" i="6"/>
  <c r="Z442" i="6"/>
  <c r="AA442" i="6"/>
  <c r="AC442" i="6"/>
  <c r="T443" i="6"/>
  <c r="U443" i="6"/>
  <c r="V443" i="6"/>
  <c r="X443" i="6"/>
  <c r="Y443" i="6"/>
  <c r="Z443" i="6"/>
  <c r="AA443" i="6"/>
  <c r="AC443" i="6"/>
  <c r="T444" i="6"/>
  <c r="U444" i="6"/>
  <c r="V444" i="6"/>
  <c r="X444" i="6"/>
  <c r="Y444" i="6"/>
  <c r="Z444" i="6"/>
  <c r="AA444" i="6"/>
  <c r="AC444" i="6"/>
  <c r="T445" i="6"/>
  <c r="U445" i="6"/>
  <c r="V445" i="6"/>
  <c r="X445" i="6"/>
  <c r="Y445" i="6"/>
  <c r="Z445" i="6"/>
  <c r="AA445" i="6"/>
  <c r="AC445" i="6"/>
  <c r="T446" i="6"/>
  <c r="U446" i="6"/>
  <c r="V446" i="6"/>
  <c r="X446" i="6"/>
  <c r="Y446" i="6"/>
  <c r="Z446" i="6"/>
  <c r="AA446" i="6"/>
  <c r="AC446" i="6"/>
  <c r="T447" i="6"/>
  <c r="U447" i="6"/>
  <c r="V447" i="6"/>
  <c r="X447" i="6"/>
  <c r="Y447" i="6"/>
  <c r="Z447" i="6"/>
  <c r="AA447" i="6"/>
  <c r="AC447" i="6"/>
  <c r="T448" i="6"/>
  <c r="U448" i="6"/>
  <c r="V448" i="6"/>
  <c r="X448" i="6"/>
  <c r="Y448" i="6"/>
  <c r="Z448" i="6"/>
  <c r="AA448" i="6"/>
  <c r="AC448" i="6"/>
  <c r="T449" i="6"/>
  <c r="U449" i="6"/>
  <c r="V449" i="6"/>
  <c r="X449" i="6"/>
  <c r="Y449" i="6"/>
  <c r="Z449" i="6"/>
  <c r="AA449" i="6"/>
  <c r="AC449" i="6"/>
  <c r="T450" i="6"/>
  <c r="U450" i="6"/>
  <c r="V450" i="6"/>
  <c r="X450" i="6"/>
  <c r="Y450" i="6"/>
  <c r="Z450" i="6"/>
  <c r="AA450" i="6"/>
  <c r="AC450" i="6"/>
  <c r="T451" i="6"/>
  <c r="U451" i="6"/>
  <c r="V451" i="6"/>
  <c r="X451" i="6"/>
  <c r="Y451" i="6"/>
  <c r="Z451" i="6"/>
  <c r="AA451" i="6"/>
  <c r="AC451" i="6"/>
  <c r="T452" i="6"/>
  <c r="U452" i="6"/>
  <c r="V452" i="6"/>
  <c r="X452" i="6"/>
  <c r="Y452" i="6"/>
  <c r="Z452" i="6"/>
  <c r="AA452" i="6"/>
  <c r="AC452" i="6"/>
  <c r="T453" i="6"/>
  <c r="U453" i="6"/>
  <c r="V453" i="6"/>
  <c r="X453" i="6"/>
  <c r="Y453" i="6"/>
  <c r="Z453" i="6"/>
  <c r="AA453" i="6"/>
  <c r="AC453" i="6"/>
  <c r="T454" i="6"/>
  <c r="U454" i="6"/>
  <c r="V454" i="6"/>
  <c r="X454" i="6"/>
  <c r="Y454" i="6"/>
  <c r="Z454" i="6"/>
  <c r="AA454" i="6"/>
  <c r="AC454" i="6"/>
  <c r="T455" i="6"/>
  <c r="U455" i="6"/>
  <c r="V455" i="6"/>
  <c r="X455" i="6"/>
  <c r="Y455" i="6"/>
  <c r="Z455" i="6"/>
  <c r="AA455" i="6"/>
  <c r="AC455" i="6"/>
  <c r="T456" i="6"/>
  <c r="U456" i="6"/>
  <c r="V456" i="6"/>
  <c r="X456" i="6"/>
  <c r="Y456" i="6"/>
  <c r="Z456" i="6"/>
  <c r="AA456" i="6"/>
  <c r="AC456" i="6"/>
  <c r="T457" i="6"/>
  <c r="U457" i="6"/>
  <c r="V457" i="6"/>
  <c r="X457" i="6"/>
  <c r="Y457" i="6"/>
  <c r="Z457" i="6"/>
  <c r="AA457" i="6"/>
  <c r="AC457" i="6"/>
  <c r="T458" i="6"/>
  <c r="U458" i="6"/>
  <c r="V458" i="6"/>
  <c r="X458" i="6"/>
  <c r="Y458" i="6"/>
  <c r="Z458" i="6"/>
  <c r="AA458" i="6"/>
  <c r="AC458" i="6"/>
  <c r="T459" i="6"/>
  <c r="U459" i="6"/>
  <c r="V459" i="6"/>
  <c r="X459" i="6"/>
  <c r="Y459" i="6"/>
  <c r="Z459" i="6"/>
  <c r="AA459" i="6"/>
  <c r="AC459" i="6"/>
  <c r="T460" i="6"/>
  <c r="U460" i="6"/>
  <c r="V460" i="6"/>
  <c r="X460" i="6"/>
  <c r="Y460" i="6"/>
  <c r="Z460" i="6"/>
  <c r="AA460" i="6"/>
  <c r="AC460" i="6"/>
  <c r="T461" i="6"/>
  <c r="U461" i="6"/>
  <c r="V461" i="6"/>
  <c r="X461" i="6"/>
  <c r="Y461" i="6"/>
  <c r="Z461" i="6"/>
  <c r="AA461" i="6"/>
  <c r="AC461" i="6"/>
  <c r="T462" i="6"/>
  <c r="U462" i="6"/>
  <c r="V462" i="6"/>
  <c r="X462" i="6"/>
  <c r="Y462" i="6"/>
  <c r="Z462" i="6"/>
  <c r="AA462" i="6"/>
  <c r="AC462" i="6"/>
  <c r="T463" i="6"/>
  <c r="U463" i="6"/>
  <c r="V463" i="6"/>
  <c r="X463" i="6"/>
  <c r="Y463" i="6"/>
  <c r="Z463" i="6"/>
  <c r="AA463" i="6"/>
  <c r="AC463" i="6"/>
  <c r="T464" i="6"/>
  <c r="U464" i="6"/>
  <c r="V464" i="6"/>
  <c r="X464" i="6"/>
  <c r="Y464" i="6"/>
  <c r="Z464" i="6"/>
  <c r="AA464" i="6"/>
  <c r="AC464" i="6"/>
  <c r="T465" i="6"/>
  <c r="U465" i="6"/>
  <c r="V465" i="6"/>
  <c r="X465" i="6"/>
  <c r="Y465" i="6"/>
  <c r="Z465" i="6"/>
  <c r="AA465" i="6"/>
  <c r="AC465" i="6"/>
  <c r="T466" i="6"/>
  <c r="U466" i="6"/>
  <c r="V466" i="6"/>
  <c r="X466" i="6"/>
  <c r="Y466" i="6"/>
  <c r="Z466" i="6"/>
  <c r="AA466" i="6"/>
  <c r="AC466" i="6"/>
  <c r="T467" i="6"/>
  <c r="U467" i="6"/>
  <c r="V467" i="6"/>
  <c r="X467" i="6"/>
  <c r="Y467" i="6"/>
  <c r="Z467" i="6"/>
  <c r="AA467" i="6"/>
  <c r="AC467" i="6"/>
  <c r="T468" i="6"/>
  <c r="U468" i="6"/>
  <c r="V468" i="6"/>
  <c r="X468" i="6"/>
  <c r="Y468" i="6"/>
  <c r="Z468" i="6"/>
  <c r="AA468" i="6"/>
  <c r="AC468" i="6"/>
  <c r="T469" i="6"/>
  <c r="U469" i="6"/>
  <c r="V469" i="6"/>
  <c r="X469" i="6"/>
  <c r="Y469" i="6"/>
  <c r="Z469" i="6"/>
  <c r="AA469" i="6"/>
  <c r="AC469" i="6"/>
  <c r="T470" i="6"/>
  <c r="U470" i="6"/>
  <c r="V470" i="6"/>
  <c r="X470" i="6"/>
  <c r="Y470" i="6"/>
  <c r="Z470" i="6"/>
  <c r="AA470" i="6"/>
  <c r="AC470" i="6"/>
  <c r="T471" i="6"/>
  <c r="U471" i="6"/>
  <c r="V471" i="6"/>
  <c r="X471" i="6"/>
  <c r="Y471" i="6"/>
  <c r="Z471" i="6"/>
  <c r="AA471" i="6"/>
  <c r="AC471" i="6"/>
  <c r="T472" i="6"/>
  <c r="U472" i="6"/>
  <c r="V472" i="6"/>
  <c r="X472" i="6"/>
  <c r="Y472" i="6"/>
  <c r="Z472" i="6"/>
  <c r="AA472" i="6"/>
  <c r="AC472" i="6"/>
  <c r="T473" i="6"/>
  <c r="U473" i="6"/>
  <c r="V473" i="6"/>
  <c r="X473" i="6"/>
  <c r="Y473" i="6"/>
  <c r="Z473" i="6"/>
  <c r="AA473" i="6"/>
  <c r="AC473" i="6"/>
  <c r="T474" i="6"/>
  <c r="U474" i="6"/>
  <c r="V474" i="6"/>
  <c r="X474" i="6"/>
  <c r="Y474" i="6"/>
  <c r="Z474" i="6"/>
  <c r="AA474" i="6"/>
  <c r="AC474" i="6"/>
  <c r="T475" i="6"/>
  <c r="U475" i="6"/>
  <c r="V475" i="6"/>
  <c r="X475" i="6"/>
  <c r="Y475" i="6"/>
  <c r="Z475" i="6"/>
  <c r="AA475" i="6"/>
  <c r="AC475" i="6"/>
  <c r="T476" i="6"/>
  <c r="U476" i="6"/>
  <c r="V476" i="6"/>
  <c r="X476" i="6"/>
  <c r="Y476" i="6"/>
  <c r="Z476" i="6"/>
  <c r="AA476" i="6"/>
  <c r="AC476" i="6"/>
  <c r="T477" i="6"/>
  <c r="U477" i="6"/>
  <c r="V477" i="6"/>
  <c r="X477" i="6"/>
  <c r="Y477" i="6"/>
  <c r="Z477" i="6"/>
  <c r="AA477" i="6"/>
  <c r="AC477" i="6"/>
  <c r="T478" i="6"/>
  <c r="U478" i="6"/>
  <c r="V478" i="6"/>
  <c r="X478" i="6"/>
  <c r="Y478" i="6"/>
  <c r="Z478" i="6"/>
  <c r="AA478" i="6"/>
  <c r="AC478" i="6"/>
  <c r="T479" i="6"/>
  <c r="U479" i="6"/>
  <c r="V479" i="6"/>
  <c r="X479" i="6"/>
  <c r="Y479" i="6"/>
  <c r="Z479" i="6"/>
  <c r="AA479" i="6"/>
  <c r="AC479" i="6"/>
  <c r="T480" i="6"/>
  <c r="U480" i="6"/>
  <c r="V480" i="6"/>
  <c r="X480" i="6"/>
  <c r="Y480" i="6"/>
  <c r="Z480" i="6"/>
  <c r="AA480" i="6"/>
  <c r="AC480" i="6"/>
  <c r="T481" i="6"/>
  <c r="U481" i="6"/>
  <c r="V481" i="6"/>
  <c r="X481" i="6"/>
  <c r="Y481" i="6"/>
  <c r="Z481" i="6"/>
  <c r="AA481" i="6"/>
  <c r="AC481" i="6"/>
  <c r="T482" i="6"/>
  <c r="U482" i="6"/>
  <c r="V482" i="6"/>
  <c r="X482" i="6"/>
  <c r="Y482" i="6"/>
  <c r="Z482" i="6"/>
  <c r="AA482" i="6"/>
  <c r="AC482" i="6"/>
  <c r="T483" i="6"/>
  <c r="U483" i="6"/>
  <c r="V483" i="6"/>
  <c r="X483" i="6"/>
  <c r="Y483" i="6"/>
  <c r="Z483" i="6"/>
  <c r="AA483" i="6"/>
  <c r="AC483" i="6"/>
  <c r="T484" i="6"/>
  <c r="U484" i="6"/>
  <c r="V484" i="6"/>
  <c r="X484" i="6"/>
  <c r="Y484" i="6"/>
  <c r="Z484" i="6"/>
  <c r="AA484" i="6"/>
  <c r="AC484" i="6"/>
  <c r="T485" i="6"/>
  <c r="U485" i="6"/>
  <c r="V485" i="6"/>
  <c r="X485" i="6"/>
  <c r="Y485" i="6"/>
  <c r="Z485" i="6"/>
  <c r="AA485" i="6"/>
  <c r="AC485" i="6"/>
  <c r="T486" i="6"/>
  <c r="U486" i="6"/>
  <c r="V486" i="6"/>
  <c r="X486" i="6"/>
  <c r="Y486" i="6"/>
  <c r="Z486" i="6"/>
  <c r="AA486" i="6"/>
  <c r="AC486" i="6"/>
  <c r="T487" i="6"/>
  <c r="U487" i="6"/>
  <c r="V487" i="6"/>
  <c r="X487" i="6"/>
  <c r="Y487" i="6"/>
  <c r="Z487" i="6"/>
  <c r="AA487" i="6"/>
  <c r="AC487" i="6"/>
  <c r="T488" i="6"/>
  <c r="U488" i="6"/>
  <c r="V488" i="6"/>
  <c r="X488" i="6"/>
  <c r="Y488" i="6"/>
  <c r="Z488" i="6"/>
  <c r="AA488" i="6"/>
  <c r="AC488" i="6"/>
  <c r="T489" i="6"/>
  <c r="U489" i="6"/>
  <c r="V489" i="6"/>
  <c r="X489" i="6"/>
  <c r="Y489" i="6"/>
  <c r="Z489" i="6"/>
  <c r="AA489" i="6"/>
  <c r="AC489" i="6"/>
  <c r="T490" i="6"/>
  <c r="U490" i="6"/>
  <c r="V490" i="6"/>
  <c r="X490" i="6"/>
  <c r="Y490" i="6"/>
  <c r="Z490" i="6"/>
  <c r="AA490" i="6"/>
  <c r="AC490" i="6"/>
  <c r="T491" i="6"/>
  <c r="U491" i="6"/>
  <c r="V491" i="6"/>
  <c r="X491" i="6"/>
  <c r="Y491" i="6"/>
  <c r="Z491" i="6"/>
  <c r="AA491" i="6"/>
  <c r="AC491" i="6"/>
  <c r="T492" i="6"/>
  <c r="U492" i="6"/>
  <c r="V492" i="6"/>
  <c r="X492" i="6"/>
  <c r="Y492" i="6"/>
  <c r="Z492" i="6"/>
  <c r="AA492" i="6"/>
  <c r="AC492" i="6"/>
  <c r="T493" i="6"/>
  <c r="U493" i="6"/>
  <c r="V493" i="6"/>
  <c r="X493" i="6"/>
  <c r="Y493" i="6"/>
  <c r="Z493" i="6"/>
  <c r="AA493" i="6"/>
  <c r="AC493" i="6"/>
  <c r="T494" i="6"/>
  <c r="U494" i="6"/>
  <c r="V494" i="6"/>
  <c r="X494" i="6"/>
  <c r="Y494" i="6"/>
  <c r="Z494" i="6"/>
  <c r="AA494" i="6"/>
  <c r="AC494" i="6"/>
  <c r="T495" i="6"/>
  <c r="U495" i="6"/>
  <c r="V495" i="6"/>
  <c r="X495" i="6"/>
  <c r="Y495" i="6"/>
  <c r="Z495" i="6"/>
  <c r="AA495" i="6"/>
  <c r="AC495" i="6"/>
  <c r="T496" i="6"/>
  <c r="U496" i="6"/>
  <c r="V496" i="6"/>
  <c r="X496" i="6"/>
  <c r="Y496" i="6"/>
  <c r="Z496" i="6"/>
  <c r="AA496" i="6"/>
  <c r="AC496" i="6"/>
  <c r="T497" i="6"/>
  <c r="U497" i="6"/>
  <c r="V497" i="6"/>
  <c r="X497" i="6"/>
  <c r="Y497" i="6"/>
  <c r="Z497" i="6"/>
  <c r="AA497" i="6"/>
  <c r="AC497" i="6"/>
  <c r="T498" i="6"/>
  <c r="U498" i="6"/>
  <c r="V498" i="6"/>
  <c r="X498" i="6"/>
  <c r="Y498" i="6"/>
  <c r="Z498" i="6"/>
  <c r="AA498" i="6"/>
  <c r="AC498" i="6"/>
  <c r="T499" i="6"/>
  <c r="U499" i="6"/>
  <c r="V499" i="6"/>
  <c r="X499" i="6"/>
  <c r="Y499" i="6"/>
  <c r="Z499" i="6"/>
  <c r="AA499" i="6"/>
  <c r="AC499" i="6"/>
  <c r="T500" i="6"/>
  <c r="U500" i="6"/>
  <c r="V500" i="6"/>
  <c r="X500" i="6"/>
  <c r="Y500" i="6"/>
  <c r="Z500" i="6"/>
  <c r="AA500" i="6"/>
  <c r="AC500" i="6"/>
  <c r="T501" i="6"/>
  <c r="U501" i="6"/>
  <c r="V501" i="6"/>
  <c r="X501" i="6"/>
  <c r="Y501" i="6"/>
  <c r="Z501" i="6"/>
  <c r="AA501" i="6"/>
  <c r="AC501" i="6"/>
  <c r="T502" i="6"/>
  <c r="U502" i="6"/>
  <c r="V502" i="6"/>
  <c r="X502" i="6"/>
  <c r="Y502" i="6"/>
  <c r="Z502" i="6"/>
  <c r="AA502" i="6"/>
  <c r="AC502" i="6"/>
  <c r="T503" i="6"/>
  <c r="U503" i="6"/>
  <c r="V503" i="6"/>
  <c r="X503" i="6"/>
  <c r="Y503" i="6"/>
  <c r="Z503" i="6"/>
  <c r="AA503" i="6"/>
  <c r="AC503" i="6"/>
  <c r="T504" i="6"/>
  <c r="U504" i="6"/>
  <c r="V504" i="6"/>
  <c r="X504" i="6"/>
  <c r="Y504" i="6"/>
  <c r="Z504" i="6"/>
  <c r="AA504" i="6"/>
  <c r="AC504" i="6"/>
  <c r="T505" i="6"/>
  <c r="U505" i="6"/>
  <c r="V505" i="6"/>
  <c r="X505" i="6"/>
  <c r="Y505" i="6"/>
  <c r="Z505" i="6"/>
  <c r="AA505" i="6"/>
  <c r="AC505" i="6"/>
  <c r="T506" i="6"/>
  <c r="U506" i="6"/>
  <c r="V506" i="6"/>
  <c r="X506" i="6"/>
  <c r="Y506" i="6"/>
  <c r="Z506" i="6"/>
  <c r="AA506" i="6"/>
  <c r="AC506" i="6"/>
  <c r="T507" i="6"/>
  <c r="U507" i="6"/>
  <c r="V507" i="6"/>
  <c r="X507" i="6"/>
  <c r="Y507" i="6"/>
  <c r="Z507" i="6"/>
  <c r="AA507" i="6"/>
  <c r="AC507" i="6"/>
  <c r="T508" i="6"/>
  <c r="U508" i="6"/>
  <c r="V508" i="6"/>
  <c r="X508" i="6"/>
  <c r="Y508" i="6"/>
  <c r="Z508" i="6"/>
  <c r="AA508" i="6"/>
  <c r="AC508" i="6"/>
  <c r="T509" i="6"/>
  <c r="U509" i="6"/>
  <c r="V509" i="6"/>
  <c r="X509" i="6"/>
  <c r="Y509" i="6"/>
  <c r="Z509" i="6"/>
  <c r="AA509" i="6"/>
  <c r="AC509" i="6"/>
  <c r="T510" i="6"/>
  <c r="U510" i="6"/>
  <c r="V510" i="6"/>
  <c r="X510" i="6"/>
  <c r="Y510" i="6"/>
  <c r="Z510" i="6"/>
  <c r="AA510" i="6"/>
  <c r="AC510" i="6"/>
  <c r="T511" i="6"/>
  <c r="U511" i="6"/>
  <c r="V511" i="6"/>
  <c r="X511" i="6"/>
  <c r="Y511" i="6"/>
  <c r="Z511" i="6"/>
  <c r="AA511" i="6"/>
  <c r="AC511" i="6"/>
  <c r="T512" i="6"/>
  <c r="U512" i="6"/>
  <c r="V512" i="6"/>
  <c r="X512" i="6"/>
  <c r="Y512" i="6"/>
  <c r="Z512" i="6"/>
  <c r="AA512" i="6"/>
  <c r="AC512" i="6"/>
  <c r="T513" i="6"/>
  <c r="U513" i="6"/>
  <c r="V513" i="6"/>
  <c r="X513" i="6"/>
  <c r="Y513" i="6"/>
  <c r="Z513" i="6"/>
  <c r="AA513" i="6"/>
  <c r="AC513" i="6"/>
  <c r="T514" i="6"/>
  <c r="U514" i="6"/>
  <c r="V514" i="6"/>
  <c r="X514" i="6"/>
  <c r="Y514" i="6"/>
  <c r="Z514" i="6"/>
  <c r="AA514" i="6"/>
  <c r="AC514" i="6"/>
  <c r="T515" i="6"/>
  <c r="U515" i="6"/>
  <c r="V515" i="6"/>
  <c r="X515" i="6"/>
  <c r="Y515" i="6"/>
  <c r="Z515" i="6"/>
  <c r="AA515" i="6"/>
  <c r="AC515" i="6"/>
  <c r="T516" i="6"/>
  <c r="U516" i="6"/>
  <c r="V516" i="6"/>
  <c r="X516" i="6"/>
  <c r="Y516" i="6"/>
  <c r="Z516" i="6"/>
  <c r="AA516" i="6"/>
  <c r="AC516" i="6"/>
  <c r="T517" i="6"/>
  <c r="U517" i="6"/>
  <c r="V517" i="6"/>
  <c r="X517" i="6"/>
  <c r="Y517" i="6"/>
  <c r="Z517" i="6"/>
  <c r="AA517" i="6"/>
  <c r="AC517" i="6"/>
  <c r="T518" i="6"/>
  <c r="U518" i="6"/>
  <c r="V518" i="6"/>
  <c r="X518" i="6"/>
  <c r="Y518" i="6"/>
  <c r="Z518" i="6"/>
  <c r="AA518" i="6"/>
  <c r="AC518" i="6"/>
  <c r="T519" i="6"/>
  <c r="U519" i="6"/>
  <c r="V519" i="6"/>
  <c r="X519" i="6"/>
  <c r="Y519" i="6"/>
  <c r="Z519" i="6"/>
  <c r="AA519" i="6"/>
  <c r="AC519" i="6"/>
  <c r="H3" i="10" l="1"/>
  <c r="F12" i="10"/>
  <c r="H12" i="10" s="1"/>
  <c r="K4" i="12"/>
  <c r="Y45" i="3"/>
  <c r="AB61" i="3"/>
  <c r="AB67" i="3"/>
  <c r="AB68" i="3"/>
  <c r="AB70" i="3"/>
  <c r="AB71" i="3"/>
  <c r="AB72" i="3"/>
  <c r="AB74" i="3"/>
  <c r="AB58" i="3"/>
  <c r="AB75" i="3"/>
  <c r="E28" i="11"/>
  <c r="E30" i="11" s="1"/>
  <c r="E27" i="11"/>
  <c r="E29" i="11" s="1"/>
  <c r="K5" i="12"/>
  <c r="X72" i="3"/>
  <c r="AC72" i="3" s="1"/>
  <c r="AD72" i="3" s="1"/>
  <c r="AE72" i="3" s="1"/>
  <c r="AF72" i="3" s="1"/>
  <c r="AG72" i="3" s="1"/>
  <c r="X67" i="3"/>
  <c r="AC67" i="3" s="1"/>
  <c r="AD67" i="3" s="1"/>
  <c r="AE67" i="3" s="1"/>
  <c r="AF67" i="3" s="1"/>
  <c r="AG67" i="3" s="1"/>
  <c r="X63" i="3"/>
  <c r="AC63" i="3" s="1"/>
  <c r="AD63" i="3" s="1"/>
  <c r="AE63" i="3" s="1"/>
  <c r="AF63" i="3" s="1"/>
  <c r="AG63" i="3" s="1"/>
  <c r="X75" i="3"/>
  <c r="AC75" i="3" s="1"/>
  <c r="AD75" i="3" s="1"/>
  <c r="AE75" i="3" s="1"/>
  <c r="AF75" i="3" s="1"/>
  <c r="AG75" i="3" s="1"/>
  <c r="X65" i="3"/>
  <c r="AC65" i="3" s="1"/>
  <c r="AD65" i="3" s="1"/>
  <c r="AE65" i="3" s="1"/>
  <c r="AF65" i="3" s="1"/>
  <c r="AG65" i="3" s="1"/>
  <c r="X73" i="3"/>
  <c r="AC73" i="3" s="1"/>
  <c r="AD73" i="3" s="1"/>
  <c r="AE73" i="3" s="1"/>
  <c r="AF73" i="3" s="1"/>
  <c r="AG73" i="3" s="1"/>
  <c r="X64" i="3"/>
  <c r="AC64" i="3" s="1"/>
  <c r="AD64" i="3" s="1"/>
  <c r="AE64" i="3" s="1"/>
  <c r="AF64" i="3" s="1"/>
  <c r="AG64" i="3" s="1"/>
  <c r="X71" i="3"/>
  <c r="AC71" i="3" s="1"/>
  <c r="AD71" i="3" s="1"/>
  <c r="AE71" i="3" s="1"/>
  <c r="AF71" i="3" s="1"/>
  <c r="AG71" i="3" s="1"/>
  <c r="X62" i="3"/>
  <c r="AC62" i="3" s="1"/>
  <c r="AD62" i="3" s="1"/>
  <c r="AE62" i="3" s="1"/>
  <c r="AF62" i="3" s="1"/>
  <c r="AG62" i="3" s="1"/>
  <c r="X70" i="3"/>
  <c r="AC70" i="3" s="1"/>
  <c r="AD70" i="3" s="1"/>
  <c r="AE70" i="3" s="1"/>
  <c r="AF70" i="3" s="1"/>
  <c r="AG70" i="3" s="1"/>
  <c r="X61" i="3"/>
  <c r="AC61" i="3" s="1"/>
  <c r="AD61" i="3" s="1"/>
  <c r="AE61" i="3" s="1"/>
  <c r="AF61" i="3" s="1"/>
  <c r="AG61" i="3" s="1"/>
  <c r="X69" i="3"/>
  <c r="AC69" i="3" s="1"/>
  <c r="AD69" i="3" s="1"/>
  <c r="AE69" i="3" s="1"/>
  <c r="AF69" i="3" s="1"/>
  <c r="AG69" i="3" s="1"/>
  <c r="X60" i="3"/>
  <c r="AC60" i="3" s="1"/>
  <c r="AD60" i="3" s="1"/>
  <c r="AE60" i="3" s="1"/>
  <c r="AF60" i="3" s="1"/>
  <c r="AG60" i="3" s="1"/>
  <c r="X68" i="3"/>
  <c r="AC68" i="3" s="1"/>
  <c r="AD68" i="3" s="1"/>
  <c r="AE68" i="3" s="1"/>
  <c r="AF68" i="3" s="1"/>
  <c r="AG68" i="3" s="1"/>
  <c r="X59" i="3"/>
  <c r="AC59" i="3" s="1"/>
  <c r="AD59" i="3" s="1"/>
  <c r="AE59" i="3" s="1"/>
  <c r="AF59" i="3" s="1"/>
  <c r="AG59" i="3" s="1"/>
  <c r="X74" i="3"/>
  <c r="AC74" i="3" s="1"/>
  <c r="AD74" i="3" s="1"/>
  <c r="AE74" i="3" s="1"/>
  <c r="AF74" i="3" s="1"/>
  <c r="AG74" i="3" s="1"/>
  <c r="X66" i="3"/>
  <c r="AC66" i="3" s="1"/>
  <c r="AD66" i="3" s="1"/>
  <c r="AE66" i="3" s="1"/>
  <c r="AF66" i="3" s="1"/>
  <c r="AG66" i="3" s="1"/>
  <c r="X31" i="3"/>
  <c r="F533" i="3"/>
  <c r="N533" i="3"/>
  <c r="G533" i="3"/>
  <c r="O533" i="3"/>
  <c r="H533" i="3"/>
  <c r="P533" i="3"/>
  <c r="I533" i="3"/>
  <c r="Q533" i="3"/>
  <c r="B533" i="3"/>
  <c r="J533" i="3"/>
  <c r="R533" i="3"/>
  <c r="C533" i="3"/>
  <c r="K533" i="3"/>
  <c r="D533" i="3"/>
  <c r="L533" i="3"/>
  <c r="E533" i="3"/>
  <c r="M533" i="3"/>
  <c r="A533" i="3"/>
  <c r="H33" i="5"/>
  <c r="H25" i="5"/>
  <c r="H32" i="5"/>
  <c r="H24" i="5"/>
  <c r="H31" i="5"/>
  <c r="F36" i="5"/>
  <c r="F28" i="5"/>
  <c r="F32" i="5"/>
  <c r="F24" i="5"/>
  <c r="F31" i="5"/>
  <c r="H13" i="5"/>
  <c r="H5" i="5"/>
  <c r="H12" i="5"/>
  <c r="H4" i="5"/>
  <c r="H11" i="5"/>
  <c r="F16" i="5"/>
  <c r="F8" i="5"/>
  <c r="F7" i="5"/>
  <c r="F6" i="5"/>
  <c r="F5" i="5"/>
  <c r="F12" i="5"/>
  <c r="F4" i="5"/>
  <c r="F11" i="5"/>
  <c r="G15" i="2"/>
  <c r="I13" i="2"/>
  <c r="F12" i="2"/>
  <c r="F15" i="2"/>
  <c r="H13" i="2"/>
  <c r="E12" i="2"/>
  <c r="E15" i="2"/>
  <c r="G13" i="2"/>
  <c r="I11" i="2"/>
  <c r="I14" i="2"/>
  <c r="F13" i="2"/>
  <c r="H11" i="2"/>
  <c r="H14" i="2"/>
  <c r="E13" i="2"/>
  <c r="G11" i="2"/>
  <c r="G14" i="2"/>
  <c r="I12" i="2"/>
  <c r="F11" i="2"/>
  <c r="B12" i="2" s="1" a="1"/>
  <c r="B12" i="2" s="1"/>
  <c r="B13" i="2" s="1"/>
  <c r="I15" i="2"/>
  <c r="F14" i="2"/>
  <c r="H12" i="2"/>
  <c r="AK1521" i="8"/>
  <c r="AI1521" i="8"/>
  <c r="AG1521" i="8"/>
  <c r="I1477" i="8"/>
  <c r="I1469" i="8"/>
  <c r="I1453" i="8"/>
  <c r="I1437" i="8"/>
  <c r="I1429" i="8"/>
  <c r="I1397" i="8"/>
  <c r="I1389" i="8"/>
  <c r="I1381" i="8"/>
  <c r="I1373" i="8"/>
  <c r="I1365" i="8"/>
  <c r="I1357" i="8"/>
  <c r="I1349" i="8"/>
  <c r="I1341" i="8"/>
  <c r="I1333" i="8"/>
  <c r="I1325" i="8"/>
  <c r="I1317" i="8"/>
  <c r="I1309" i="8"/>
  <c r="I1293" i="8"/>
  <c r="I1285" i="8"/>
  <c r="I1277" i="8"/>
  <c r="I1269" i="8"/>
  <c r="I1261" i="8"/>
  <c r="I1253" i="8"/>
  <c r="I1245" i="8"/>
  <c r="I1237" i="8"/>
  <c r="I1229" i="8"/>
  <c r="I1221" i="8"/>
  <c r="I1213" i="8"/>
  <c r="I1205" i="8"/>
  <c r="I1197" i="8"/>
  <c r="I1189" i="8"/>
  <c r="I1181" i="8"/>
  <c r="I1149" i="8"/>
  <c r="I1141" i="8"/>
  <c r="I1133" i="8"/>
  <c r="I1125" i="8"/>
  <c r="I1117" i="8"/>
  <c r="I1109" i="8"/>
  <c r="C1516" i="8"/>
  <c r="C1508" i="8"/>
  <c r="C1500" i="8"/>
  <c r="C1484" i="8"/>
  <c r="C1476" i="8"/>
  <c r="C1468" i="8"/>
  <c r="C1460" i="8"/>
  <c r="C1452" i="8"/>
  <c r="C1444" i="8"/>
  <c r="C1436" i="8"/>
  <c r="C1428" i="8"/>
  <c r="C1420" i="8"/>
  <c r="C1412" i="8"/>
  <c r="C1404" i="8"/>
  <c r="C1396" i="8"/>
  <c r="C1388" i="8"/>
  <c r="C1324" i="8"/>
  <c r="C1316" i="8"/>
  <c r="C1308" i="8"/>
  <c r="C1300" i="8"/>
  <c r="C1284" i="8"/>
  <c r="C1276" i="8"/>
  <c r="C1268" i="8"/>
  <c r="C1260" i="8"/>
  <c r="C1252" i="8"/>
  <c r="C1244" i="8"/>
  <c r="C1236" i="8"/>
  <c r="C1228" i="8"/>
  <c r="C1220" i="8"/>
  <c r="C1212" i="8"/>
  <c r="C1204" i="8"/>
  <c r="C1196" i="8"/>
  <c r="C1188" i="8"/>
  <c r="C1180" i="8"/>
  <c r="C1172" i="8"/>
  <c r="C1164" i="8"/>
  <c r="C1156" i="8"/>
  <c r="C1140" i="8"/>
  <c r="C1124" i="8"/>
  <c r="C1116" i="8"/>
  <c r="C1108" i="8"/>
  <c r="C1100" i="8"/>
  <c r="C1060" i="8"/>
  <c r="C1052" i="8"/>
  <c r="C1044" i="8"/>
  <c r="C1036" i="8"/>
  <c r="C1028" i="8"/>
  <c r="C1020" i="8"/>
  <c r="C1012" i="8"/>
  <c r="E1516" i="8"/>
  <c r="E1508" i="8"/>
  <c r="E1500" i="8"/>
  <c r="E1492" i="8"/>
  <c r="E1484" i="8"/>
  <c r="E1476" i="8"/>
  <c r="E1468" i="8"/>
  <c r="E1460" i="8"/>
  <c r="E1452" i="8"/>
  <c r="E1444" i="8"/>
  <c r="E1436" i="8"/>
  <c r="E1428" i="8"/>
  <c r="E1420" i="8"/>
  <c r="E1412" i="8"/>
  <c r="E1404" i="8"/>
  <c r="E1396" i="8"/>
  <c r="E1388" i="8"/>
  <c r="E1380" i="8"/>
  <c r="E1372" i="8"/>
  <c r="E1364" i="8"/>
  <c r="E1356" i="8"/>
  <c r="E1348" i="8"/>
  <c r="E1340" i="8"/>
  <c r="E1332" i="8"/>
  <c r="E1324" i="8"/>
  <c r="E1316" i="8"/>
  <c r="E1308" i="8"/>
  <c r="E1300" i="8"/>
  <c r="E1292" i="8"/>
  <c r="E1284" i="8"/>
  <c r="E1276" i="8"/>
  <c r="E1268" i="8"/>
  <c r="E1260" i="8"/>
  <c r="E1252" i="8"/>
  <c r="E1244" i="8"/>
  <c r="E1236" i="8"/>
  <c r="E1228" i="8"/>
  <c r="E1220" i="8"/>
  <c r="E1212" i="8"/>
  <c r="E1204" i="8"/>
  <c r="E1196" i="8"/>
  <c r="E1188" i="8"/>
  <c r="E1180" i="8"/>
  <c r="E1172" i="8"/>
  <c r="E1164" i="8"/>
  <c r="E1156" i="8"/>
  <c r="E1148" i="8"/>
  <c r="E1140" i="8"/>
  <c r="I1077" i="8"/>
  <c r="I1069" i="8"/>
  <c r="I1061" i="8"/>
  <c r="I1053" i="8"/>
  <c r="I1045" i="8"/>
  <c r="I1037" i="8"/>
  <c r="I1029" i="8"/>
  <c r="I1021" i="8"/>
  <c r="I1013" i="8"/>
  <c r="I1005" i="8"/>
  <c r="I997" i="8"/>
  <c r="K1515" i="8"/>
  <c r="K1507" i="8"/>
  <c r="K1499" i="8"/>
  <c r="K1491" i="8"/>
  <c r="K1483" i="8"/>
  <c r="K1475" i="8"/>
  <c r="K1467" i="8"/>
  <c r="K1459" i="8"/>
  <c r="K1451" i="8"/>
  <c r="K1443" i="8"/>
  <c r="K1435" i="8"/>
  <c r="K1427" i="8"/>
  <c r="K1419" i="8"/>
  <c r="K1411" i="8"/>
  <c r="K1403" i="8"/>
  <c r="K1395" i="8"/>
  <c r="K1387" i="8"/>
  <c r="K1379" i="8"/>
  <c r="K1371" i="8"/>
  <c r="K1363" i="8"/>
  <c r="K1355" i="8"/>
  <c r="K1347" i="8"/>
  <c r="K1339" i="8"/>
  <c r="K1331" i="8"/>
  <c r="K1323" i="8"/>
  <c r="K1315" i="8"/>
  <c r="K1307" i="8"/>
  <c r="K1299" i="8"/>
  <c r="K1291" i="8"/>
  <c r="K1283" i="8"/>
  <c r="K1275" i="8"/>
  <c r="K1267" i="8"/>
  <c r="K1259" i="8"/>
  <c r="K1251" i="8"/>
  <c r="K1243" i="8"/>
  <c r="K1235" i="8"/>
  <c r="K1227" i="8"/>
  <c r="K1219" i="8"/>
  <c r="K1211" i="8"/>
  <c r="K1203" i="8"/>
  <c r="K1195" i="8"/>
  <c r="K1187" i="8"/>
  <c r="K1179" i="8"/>
  <c r="K1171" i="8"/>
  <c r="K1163" i="8"/>
  <c r="K1155" i="8"/>
  <c r="K1147" i="8"/>
  <c r="K1139" i="8"/>
  <c r="K1131" i="8"/>
  <c r="K1123" i="8"/>
  <c r="K1115" i="8"/>
  <c r="K1107" i="8"/>
  <c r="K1099" i="8"/>
  <c r="K1091" i="8"/>
  <c r="K1083" i="8"/>
  <c r="K1075" i="8"/>
  <c r="K1067" i="8"/>
  <c r="K1059" i="8"/>
  <c r="K1051" i="8"/>
  <c r="K1043" i="8"/>
  <c r="K1035" i="8"/>
  <c r="K1027" i="8"/>
  <c r="K1019" i="8"/>
  <c r="K1011" i="8"/>
  <c r="K1003" i="8"/>
  <c r="K995" i="8"/>
  <c r="E1132" i="8"/>
  <c r="E1124" i="8"/>
  <c r="E1116" i="8"/>
  <c r="E1108" i="8"/>
  <c r="E1100" i="8"/>
  <c r="E1092" i="8"/>
  <c r="E1084" i="8"/>
  <c r="E1076" i="8"/>
  <c r="E1068" i="8"/>
  <c r="E1060" i="8"/>
  <c r="E1052" i="8"/>
  <c r="E1044" i="8"/>
  <c r="E1036" i="8"/>
  <c r="E1028" i="8"/>
  <c r="E1020" i="8"/>
  <c r="E1012" i="8"/>
  <c r="E1004" i="8"/>
  <c r="E996" i="8"/>
  <c r="I1513" i="8"/>
  <c r="I1505" i="8"/>
  <c r="I1497" i="8"/>
  <c r="I1489" i="8"/>
  <c r="I1481" i="8"/>
  <c r="I1473" i="8"/>
  <c r="I1465" i="8"/>
  <c r="I1457" i="8"/>
  <c r="I1449" i="8"/>
  <c r="I1441" i="8"/>
  <c r="I1433" i="8"/>
  <c r="I1425" i="8"/>
  <c r="I1417" i="8"/>
  <c r="I1409" i="8"/>
  <c r="I1401" i="8"/>
  <c r="I1393" i="8"/>
  <c r="I1385" i="8"/>
  <c r="I1377" i="8"/>
  <c r="I1369" i="8"/>
  <c r="I1361" i="8"/>
  <c r="I1353" i="8"/>
  <c r="I1345" i="8"/>
  <c r="I1337" i="8"/>
  <c r="I1329" i="8"/>
  <c r="I1321" i="8"/>
  <c r="I1313" i="8"/>
  <c r="I1305" i="8"/>
  <c r="I1297" i="8"/>
  <c r="I1289" i="8"/>
  <c r="I1281" i="8"/>
  <c r="I1273" i="8"/>
  <c r="I1265" i="8"/>
  <c r="I1257" i="8"/>
  <c r="I1249" i="8"/>
  <c r="I1241" i="8"/>
  <c r="I1233" i="8"/>
  <c r="I1225" i="8"/>
  <c r="I1217" i="8"/>
  <c r="I1209" i="8"/>
  <c r="I1201" i="8"/>
  <c r="I1193" i="8"/>
  <c r="I1185" i="8"/>
  <c r="I1177" i="8"/>
  <c r="I1169" i="8"/>
  <c r="I1161" i="8"/>
  <c r="I1153" i="8"/>
  <c r="I1145" i="8"/>
  <c r="I1137" i="8"/>
  <c r="I1129" i="8"/>
  <c r="I1121" i="8"/>
  <c r="I1113" i="8"/>
  <c r="I1105" i="8"/>
  <c r="I1097" i="8"/>
  <c r="I1089" i="8"/>
  <c r="I1081" i="8"/>
  <c r="I1073" i="8"/>
  <c r="I1065" i="8"/>
  <c r="I1057" i="8"/>
  <c r="I1049" i="8"/>
  <c r="I1041" i="8"/>
  <c r="I1033" i="8"/>
  <c r="I1025" i="8"/>
  <c r="I1017" i="8"/>
  <c r="I1009" i="8"/>
  <c r="I1001" i="8"/>
  <c r="I993" i="8"/>
  <c r="K1511" i="8"/>
  <c r="K1495" i="8"/>
  <c r="K1487" i="8"/>
  <c r="K1479" i="8"/>
  <c r="K1471" i="8"/>
  <c r="K1463" i="8"/>
  <c r="K1439" i="8"/>
  <c r="K1423" i="8"/>
  <c r="K1415" i="8"/>
  <c r="K1407" i="8"/>
  <c r="K1399" i="8"/>
  <c r="K1391" i="8"/>
  <c r="K1383" i="8"/>
  <c r="K1375" i="8"/>
  <c r="K1367" i="8"/>
  <c r="K1359" i="8"/>
  <c r="K1351" i="8"/>
  <c r="K1343" i="8"/>
  <c r="K1335" i="8"/>
  <c r="K1327" i="8"/>
  <c r="K1319" i="8"/>
  <c r="K1311" i="8"/>
  <c r="K1303" i="8"/>
  <c r="K1295" i="8"/>
  <c r="K1287" i="8"/>
  <c r="K1279" i="8"/>
  <c r="K1271" i="8"/>
  <c r="K1263" i="8"/>
  <c r="K1255" i="8"/>
  <c r="K1247" i="8"/>
  <c r="K1239" i="8"/>
  <c r="K1231" i="8"/>
  <c r="K1223" i="8"/>
  <c r="K1215" i="8"/>
  <c r="K1207" i="8"/>
  <c r="K1199" i="8"/>
  <c r="K1191" i="8"/>
  <c r="K1183" i="8"/>
  <c r="K1175" i="8"/>
  <c r="K1167" i="8"/>
  <c r="K1159" i="8"/>
  <c r="K1151" i="8"/>
  <c r="K1143" i="8"/>
  <c r="K1135" i="8"/>
  <c r="K1127" i="8"/>
  <c r="K1119" i="8"/>
  <c r="K1111" i="8"/>
  <c r="K1103" i="8"/>
  <c r="K1095" i="8"/>
  <c r="K1087" i="8"/>
  <c r="K1079" i="8"/>
  <c r="K1071" i="8"/>
  <c r="K1063" i="8"/>
  <c r="K1055" i="8"/>
  <c r="K1039" i="8"/>
  <c r="K1031" i="8"/>
  <c r="K1023" i="8"/>
  <c r="K1015" i="8"/>
  <c r="K1007" i="8"/>
  <c r="K999" i="8"/>
  <c r="K991" i="8"/>
  <c r="M1517" i="8"/>
  <c r="M1509" i="8"/>
  <c r="M1501" i="8"/>
  <c r="M1493" i="8"/>
  <c r="M1485" i="8"/>
  <c r="M1477" i="8"/>
  <c r="M1469" i="8"/>
  <c r="M1461" i="8"/>
  <c r="M1453" i="8"/>
  <c r="M1445" i="8"/>
  <c r="M1437" i="8"/>
  <c r="M1429" i="8"/>
  <c r="M1421" i="8"/>
  <c r="M1413" i="8"/>
  <c r="M1405" i="8"/>
  <c r="M1397" i="8"/>
  <c r="M1389" i="8"/>
  <c r="M1381" i="8"/>
  <c r="M1373" i="8"/>
  <c r="M1365" i="8"/>
  <c r="M1357" i="8"/>
  <c r="M1349" i="8"/>
  <c r="M1341" i="8"/>
  <c r="M1333" i="8"/>
  <c r="M1325" i="8"/>
  <c r="M1513" i="8"/>
  <c r="M1489" i="8"/>
  <c r="M1481" i="8"/>
  <c r="M1473" i="8"/>
  <c r="M1457" i="8"/>
  <c r="M1441" i="8"/>
  <c r="M1433" i="8"/>
  <c r="M1425" i="8"/>
  <c r="M1417" i="8"/>
  <c r="M1409" i="8"/>
  <c r="M1401" i="8"/>
  <c r="M1393" i="8"/>
  <c r="M1385" i="8"/>
  <c r="M1033" i="8"/>
  <c r="M1025" i="8"/>
  <c r="M1017" i="8"/>
  <c r="M1009" i="8"/>
  <c r="M1001" i="8"/>
  <c r="M993" i="8"/>
  <c r="S1517" i="8"/>
  <c r="S1509" i="8"/>
  <c r="S1501" i="8"/>
  <c r="S1493" i="8"/>
  <c r="S1485" i="8"/>
  <c r="S1477" i="8"/>
  <c r="S1469" i="8"/>
  <c r="S1461" i="8"/>
  <c r="S1453" i="8"/>
  <c r="S1445" i="8"/>
  <c r="S1437" i="8"/>
  <c r="S1429" i="8"/>
  <c r="S1421" i="8"/>
  <c r="S1413" i="8"/>
  <c r="S1405" i="8"/>
  <c r="S1397" i="8"/>
  <c r="S1389" i="8"/>
  <c r="S1381" i="8"/>
  <c r="S1373" i="8"/>
  <c r="S1365" i="8"/>
  <c r="S1357" i="8"/>
  <c r="S1349" i="8"/>
  <c r="S1341" i="8"/>
  <c r="S1333" i="8"/>
  <c r="S1325" i="8"/>
  <c r="S1317" i="8"/>
  <c r="S1309" i="8"/>
  <c r="S1301" i="8"/>
  <c r="S1293" i="8"/>
  <c r="S1285" i="8"/>
  <c r="S1277" i="8"/>
  <c r="S1269" i="8"/>
  <c r="S1261" i="8"/>
  <c r="S1253" i="8"/>
  <c r="S1245" i="8"/>
  <c r="S1237" i="8"/>
  <c r="S1229" i="8"/>
  <c r="S1221" i="8"/>
  <c r="S1213" i="8"/>
  <c r="S1205" i="8"/>
  <c r="S1197" i="8"/>
  <c r="S1189" i="8"/>
  <c r="S1181" i="8"/>
  <c r="S1173" i="8"/>
  <c r="S1165" i="8"/>
  <c r="S1157" i="8"/>
  <c r="S1149" i="8"/>
  <c r="S1141" i="8"/>
  <c r="S1133" i="8"/>
  <c r="S1125" i="8"/>
  <c r="S1117" i="8"/>
  <c r="S1109" i="8"/>
  <c r="S1101" i="8"/>
  <c r="S1093" i="8"/>
  <c r="S1085" i="8"/>
  <c r="S1077" i="8"/>
  <c r="S1069" i="8"/>
  <c r="S1061" i="8"/>
  <c r="S1053" i="8"/>
  <c r="S1045" i="8"/>
  <c r="S1037" i="8"/>
  <c r="S1029" i="8"/>
  <c r="S1021" i="8"/>
  <c r="S1013" i="8"/>
  <c r="S1005" i="8"/>
  <c r="S997" i="8"/>
  <c r="W1513" i="8"/>
  <c r="W1505" i="8"/>
  <c r="W1497" i="8"/>
  <c r="W1489" i="8"/>
  <c r="W1481" i="8"/>
  <c r="W1473" i="8"/>
  <c r="W1465" i="8"/>
  <c r="W1457" i="8"/>
  <c r="W1449" i="8"/>
  <c r="W1441" i="8"/>
  <c r="W1433" i="8"/>
  <c r="W1425" i="8"/>
  <c r="W1417" i="8"/>
  <c r="W1409" i="8"/>
  <c r="W1401" i="8"/>
  <c r="W1393" i="8"/>
  <c r="W1385" i="8"/>
  <c r="W1377" i="8"/>
  <c r="W1369" i="8"/>
  <c r="W1361" i="8"/>
  <c r="W1353" i="8"/>
  <c r="W1345" i="8"/>
  <c r="W1337" i="8"/>
  <c r="W1329" i="8"/>
  <c r="W1321" i="8"/>
  <c r="W1313" i="8"/>
  <c r="W1305" i="8"/>
  <c r="W1297" i="8"/>
  <c r="W1289" i="8"/>
  <c r="W1281" i="8"/>
  <c r="W1273" i="8"/>
  <c r="W1265" i="8"/>
  <c r="W1257" i="8"/>
  <c r="W1249" i="8"/>
  <c r="M1317" i="8"/>
  <c r="M1309" i="8"/>
  <c r="M1301" i="8"/>
  <c r="M1293" i="8"/>
  <c r="M1285" i="8"/>
  <c r="M1277" i="8"/>
  <c r="M1269" i="8"/>
  <c r="M1261" i="8"/>
  <c r="M1253" i="8"/>
  <c r="M1245" i="8"/>
  <c r="M1237" i="8"/>
  <c r="M1229" i="8"/>
  <c r="M1197" i="8"/>
  <c r="M1189" i="8"/>
  <c r="M1181" i="8"/>
  <c r="M1173" i="8"/>
  <c r="M1157" i="8"/>
  <c r="M1149" i="8"/>
  <c r="M1141" i="8"/>
  <c r="M1133" i="8"/>
  <c r="M1125" i="8"/>
  <c r="M1109" i="8"/>
  <c r="M1101" i="8"/>
  <c r="M1093" i="8"/>
  <c r="M1085" i="8"/>
  <c r="M1077" i="8"/>
  <c r="M1069" i="8"/>
  <c r="M1061" i="8"/>
  <c r="M1053" i="8"/>
  <c r="M1045" i="8"/>
  <c r="M1037" i="8"/>
  <c r="M1029" i="8"/>
  <c r="M1021" i="8"/>
  <c r="M1013" i="8"/>
  <c r="M1005" i="8"/>
  <c r="M997" i="8"/>
  <c r="Q1515" i="8"/>
  <c r="Q1507" i="8"/>
  <c r="Q1499" i="8"/>
  <c r="Q1491" i="8"/>
  <c r="Q1483" i="8"/>
  <c r="Q1475" i="8"/>
  <c r="Q1467" i="8"/>
  <c r="Q1459" i="8"/>
  <c r="Q1451" i="8"/>
  <c r="Q1443" i="8"/>
  <c r="Q1435" i="8"/>
  <c r="Q1427" i="8"/>
  <c r="Q1419" i="8"/>
  <c r="Q1411" i="8"/>
  <c r="Q1403" i="8"/>
  <c r="Q1395" i="8"/>
  <c r="Q1387" i="8"/>
  <c r="Q1379" i="8"/>
  <c r="Q1371" i="8"/>
  <c r="Q1363" i="8"/>
  <c r="Q1355" i="8"/>
  <c r="Q1347" i="8"/>
  <c r="Q1339" i="8"/>
  <c r="Q1331" i="8"/>
  <c r="Q1323" i="8"/>
  <c r="Q1315" i="8"/>
  <c r="Q1307" i="8"/>
  <c r="Q1299" i="8"/>
  <c r="Q1291" i="8"/>
  <c r="Q1283" i="8"/>
  <c r="Q1275" i="8"/>
  <c r="Q1267" i="8"/>
  <c r="Q1259" i="8"/>
  <c r="Q1251" i="8"/>
  <c r="Q1243" i="8"/>
  <c r="Q1235" i="8"/>
  <c r="Q1227" i="8"/>
  <c r="Q1219" i="8"/>
  <c r="Q1211" i="8"/>
  <c r="Q1203" i="8"/>
  <c r="Q1195" i="8"/>
  <c r="Q1187" i="8"/>
  <c r="Q1179" i="8"/>
  <c r="Q1171" i="8"/>
  <c r="Q1163" i="8"/>
  <c r="Q1155" i="8"/>
  <c r="Q1147" i="8"/>
  <c r="Q1139" i="8"/>
  <c r="Q1131" i="8"/>
  <c r="W1241" i="8"/>
  <c r="W1233" i="8"/>
  <c r="W1225" i="8"/>
  <c r="W1217" i="8"/>
  <c r="W1209" i="8"/>
  <c r="W1201" i="8"/>
  <c r="W1193" i="8"/>
  <c r="W1185" i="8"/>
  <c r="W1177" i="8"/>
  <c r="W1169" i="8"/>
  <c r="W1161" i="8"/>
  <c r="W1153" i="8"/>
  <c r="W1145" i="8"/>
  <c r="W1137" i="8"/>
  <c r="W1129" i="8"/>
  <c r="W1121" i="8"/>
  <c r="W1113" i="8"/>
  <c r="W1105" i="8"/>
  <c r="W1097" i="8"/>
  <c r="W1089" i="8"/>
  <c r="W1081" i="8"/>
  <c r="W1073" i="8"/>
  <c r="W1065" i="8"/>
  <c r="W1057" i="8"/>
  <c r="W1049" i="8"/>
  <c r="W1041" i="8"/>
  <c r="W1033" i="8"/>
  <c r="W1025" i="8"/>
  <c r="W1017" i="8"/>
  <c r="W1009" i="8"/>
  <c r="W1001" i="8"/>
  <c r="W993" i="8"/>
  <c r="Y1519" i="8"/>
  <c r="Y1511" i="8"/>
  <c r="Y1503" i="8"/>
  <c r="Y1495" i="8"/>
  <c r="Y1487" i="8"/>
  <c r="Y1479" i="8"/>
  <c r="Y1471" i="8"/>
  <c r="Y1463" i="8"/>
  <c r="Y1455" i="8"/>
  <c r="Y1447" i="8"/>
  <c r="Y1439" i="8"/>
  <c r="Y1431" i="8"/>
  <c r="Y1423" i="8"/>
  <c r="Y1415" i="8"/>
  <c r="Y1407" i="8"/>
  <c r="Y1399" i="8"/>
  <c r="Y1391" i="8"/>
  <c r="Y1383" i="8"/>
  <c r="Y1375" i="8"/>
  <c r="Y1367" i="8"/>
  <c r="Y1359" i="8"/>
  <c r="Y1351" i="8"/>
  <c r="Y1343" i="8"/>
  <c r="Y1335" i="8"/>
  <c r="Y1327" i="8"/>
  <c r="Y1319" i="8"/>
  <c r="Y1311" i="8"/>
  <c r="Y1303" i="8"/>
  <c r="Y1295" i="8"/>
  <c r="Y1287" i="8"/>
  <c r="Y1279" i="8"/>
  <c r="Y1271" i="8"/>
  <c r="Y1263" i="8"/>
  <c r="Y1255" i="8"/>
  <c r="Y1247" i="8"/>
  <c r="Y1239" i="8"/>
  <c r="Y1231" i="8"/>
  <c r="Y1223" i="8"/>
  <c r="Y1215" i="8"/>
  <c r="Y1207" i="8"/>
  <c r="Y1199" i="8"/>
  <c r="Y1191" i="8"/>
  <c r="Y1183" i="8"/>
  <c r="Y1175" i="8"/>
  <c r="Y1167" i="8"/>
  <c r="Y1159" i="8"/>
  <c r="Y1151" i="8"/>
  <c r="Y1143" i="8"/>
  <c r="Y1135" i="8"/>
  <c r="Y1127" i="8"/>
  <c r="Y1119" i="8"/>
  <c r="Y1111" i="8"/>
  <c r="Y1103" i="8"/>
  <c r="Y1095" i="8"/>
  <c r="Y1087" i="8"/>
  <c r="Y1079" i="8"/>
  <c r="Y1071" i="8"/>
  <c r="Y1063" i="8"/>
  <c r="Y1055" i="8"/>
  <c r="Y1047" i="8"/>
  <c r="Y1039" i="8"/>
  <c r="Y1031" i="8"/>
  <c r="Y1023" i="8"/>
  <c r="Y1015" i="8"/>
  <c r="Y1007" i="8"/>
  <c r="Y999" i="8"/>
  <c r="Y991" i="8"/>
  <c r="AA1517" i="8"/>
  <c r="AA1509" i="8"/>
  <c r="AA1501" i="8"/>
  <c r="AA1493" i="8"/>
  <c r="AA1485" i="8"/>
  <c r="AA1477" i="8"/>
  <c r="AA1453" i="8"/>
  <c r="AA1445" i="8"/>
  <c r="AA1437" i="8"/>
  <c r="AA1429" i="8"/>
  <c r="AA1421" i="8"/>
  <c r="AA1413" i="8"/>
  <c r="AA1405" i="8"/>
  <c r="AA1397" i="8"/>
  <c r="AC1515" i="8"/>
  <c r="AC1507" i="8"/>
  <c r="AC1499" i="8"/>
  <c r="AC1491" i="8"/>
  <c r="AC1483" i="8"/>
  <c r="AC1475" i="8"/>
  <c r="AC1467" i="8"/>
  <c r="AC1459" i="8"/>
  <c r="AC1451" i="8"/>
  <c r="AC1443" i="8"/>
  <c r="AC1435" i="8"/>
  <c r="AC1427" i="8"/>
  <c r="AC1419" i="8"/>
  <c r="AC1411" i="8"/>
  <c r="AC1403" i="8"/>
  <c r="AC1395" i="8"/>
  <c r="AC1387" i="8"/>
  <c r="AC1363" i="8"/>
  <c r="AC1355" i="8"/>
  <c r="AC1347" i="8"/>
  <c r="AC1331" i="8"/>
  <c r="AC1323" i="8"/>
  <c r="AC1315" i="8"/>
  <c r="AC1307" i="8"/>
  <c r="AC1299" i="8"/>
  <c r="AC1291" i="8"/>
  <c r="AC1283" i="8"/>
  <c r="AC1275" i="8"/>
  <c r="AC1267" i="8"/>
  <c r="AC1251" i="8"/>
  <c r="AC1243" i="8"/>
  <c r="AC1235" i="8"/>
  <c r="AC1227" i="8"/>
  <c r="AC1219" i="8"/>
  <c r="AC1211" i="8"/>
  <c r="AC1203" i="8"/>
  <c r="AC1195" i="8"/>
  <c r="AC1187" i="8"/>
  <c r="AC1155" i="8"/>
  <c r="AC1147" i="8"/>
  <c r="AC1139" i="8"/>
  <c r="AC1131" i="8"/>
  <c r="AC1123" i="8"/>
  <c r="AC1115" i="8"/>
  <c r="AC1107" i="8"/>
  <c r="AC1099" i="8"/>
  <c r="AC1091" i="8"/>
  <c r="AC1083" i="8"/>
  <c r="AC1075" i="8"/>
  <c r="AC1059" i="8"/>
  <c r="AC1051" i="8"/>
  <c r="AC1043" i="8"/>
  <c r="AC1035" i="8"/>
  <c r="AC1027" i="8"/>
  <c r="AC1011" i="8"/>
  <c r="AC1003" i="8"/>
  <c r="AC995" i="8"/>
  <c r="AC1325" i="8"/>
  <c r="AC1277" i="8"/>
  <c r="AE1508" i="8"/>
  <c r="AE1500" i="8"/>
  <c r="AE1492" i="8"/>
  <c r="AE1484" i="8"/>
  <c r="AE1476" i="8"/>
  <c r="AE1099" i="8"/>
  <c r="I1461" i="8"/>
  <c r="I1445" i="8"/>
  <c r="I1421" i="8"/>
  <c r="I1413" i="8"/>
  <c r="I1405" i="8"/>
  <c r="C1422" i="8"/>
  <c r="C1414" i="8"/>
  <c r="C1406" i="8"/>
  <c r="C1398" i="8"/>
  <c r="C1390" i="8"/>
  <c r="C1382" i="8"/>
  <c r="C1374" i="8"/>
  <c r="C1366" i="8"/>
  <c r="C1358" i="8"/>
  <c r="C1350" i="8"/>
  <c r="C1342" i="8"/>
  <c r="C1334" i="8"/>
  <c r="C1326" i="8"/>
  <c r="C1318" i="8"/>
  <c r="C1310" i="8"/>
  <c r="C1294" i="8"/>
  <c r="C1278" i="8"/>
  <c r="C1270" i="8"/>
  <c r="C1262" i="8"/>
  <c r="C1254" i="8"/>
  <c r="C1246" i="8"/>
  <c r="C1238" i="8"/>
  <c r="C1230" i="8"/>
  <c r="C1214" i="8"/>
  <c r="C1206" i="8"/>
  <c r="C1198" i="8"/>
  <c r="C1190" i="8"/>
  <c r="C1182" i="8"/>
  <c r="C1174" i="8"/>
  <c r="C1166" i="8"/>
  <c r="C1158" i="8"/>
  <c r="C1126" i="8"/>
  <c r="C1118" i="8"/>
  <c r="C1110" i="8"/>
  <c r="C1102" i="8"/>
  <c r="C1094" i="8"/>
  <c r="C1086" i="8"/>
  <c r="C1078" i="8"/>
  <c r="C1070" i="8"/>
  <c r="C1062" i="8"/>
  <c r="E1518" i="8"/>
  <c r="E1510" i="8"/>
  <c r="E1502" i="8"/>
  <c r="E1494" i="8"/>
  <c r="E1486" i="8"/>
  <c r="E1478" i="8"/>
  <c r="E1470" i="8"/>
  <c r="E1462" i="8"/>
  <c r="E1454" i="8"/>
  <c r="E1446" i="8"/>
  <c r="E1430" i="8"/>
  <c r="E1350" i="8"/>
  <c r="E1334" i="8"/>
  <c r="E1326" i="8"/>
  <c r="E1302" i="8"/>
  <c r="E1294" i="8"/>
  <c r="E1286" i="8"/>
  <c r="E1278" i="8"/>
  <c r="E1270" i="8"/>
  <c r="E1254" i="8"/>
  <c r="E1246" i="8"/>
  <c r="E1238" i="8"/>
  <c r="E1230" i="8"/>
  <c r="E1222" i="8"/>
  <c r="E1214" i="8"/>
  <c r="E1206" i="8"/>
  <c r="E1198" i="8"/>
  <c r="E1190" i="8"/>
  <c r="O1520" i="8"/>
  <c r="O1504" i="8"/>
  <c r="O1496" i="8"/>
  <c r="O1488" i="8"/>
  <c r="O1440" i="8"/>
  <c r="O1432" i="8"/>
  <c r="O1424" i="8"/>
  <c r="O1416" i="8"/>
  <c r="O1384" i="8"/>
  <c r="O1376" i="8"/>
  <c r="O1344" i="8"/>
  <c r="O1336" i="8"/>
  <c r="O1328" i="8"/>
  <c r="O1320" i="8"/>
  <c r="O1312" i="8"/>
  <c r="O1296" i="8"/>
  <c r="O1288" i="8"/>
  <c r="O1272" i="8"/>
  <c r="O1264" i="8"/>
  <c r="O1256" i="8"/>
  <c r="O1248" i="8"/>
  <c r="O1240" i="8"/>
  <c r="O1232" i="8"/>
  <c r="O1224" i="8"/>
  <c r="O1216" i="8"/>
  <c r="O1192" i="8"/>
  <c r="O1184" i="8"/>
  <c r="O1176" i="8"/>
  <c r="O1168" i="8"/>
  <c r="O1160" i="8"/>
  <c r="O1152" i="8"/>
  <c r="O1144" i="8"/>
  <c r="O1128" i="8"/>
  <c r="O1120" i="8"/>
  <c r="O1112" i="8"/>
  <c r="O1104" i="8"/>
  <c r="O1096" i="8"/>
  <c r="O1088" i="8"/>
  <c r="O1080" i="8"/>
  <c r="O1072" i="8"/>
  <c r="O1064" i="8"/>
  <c r="O1056" i="8"/>
  <c r="O1048" i="8"/>
  <c r="O1040" i="8"/>
  <c r="O1032" i="8"/>
  <c r="O1024" i="8"/>
  <c r="O1016" i="8"/>
  <c r="O1008" i="8"/>
  <c r="O1000" i="8"/>
  <c r="O992" i="8"/>
  <c r="G1517" i="8"/>
  <c r="G1509" i="8"/>
  <c r="G1501" i="8"/>
  <c r="G1493" i="8"/>
  <c r="G1485" i="8"/>
  <c r="G1477" i="8"/>
  <c r="G1469" i="8"/>
  <c r="G1461" i="8"/>
  <c r="G1453" i="8"/>
  <c r="G1445" i="8"/>
  <c r="G1437" i="8"/>
  <c r="G1429" i="8"/>
  <c r="G1421" i="8"/>
  <c r="G1413" i="8"/>
  <c r="G1405" i="8"/>
  <c r="G1397" i="8"/>
  <c r="G1389" i="8"/>
  <c r="G1381" i="8"/>
  <c r="G1373" i="8"/>
  <c r="G1365" i="8"/>
  <c r="G1357" i="8"/>
  <c r="G1349" i="8"/>
  <c r="G1341" i="8"/>
  <c r="G1333" i="8"/>
  <c r="G1325" i="8"/>
  <c r="G1317" i="8"/>
  <c r="G1309" i="8"/>
  <c r="G1301" i="8"/>
  <c r="G1293" i="8"/>
  <c r="G1285" i="8"/>
  <c r="G1277" i="8"/>
  <c r="G1269" i="8"/>
  <c r="G1261" i="8"/>
  <c r="G1253" i="8"/>
  <c r="G1245" i="8"/>
  <c r="G1237" i="8"/>
  <c r="G1229" i="8"/>
  <c r="G1221" i="8"/>
  <c r="G1213" i="8"/>
  <c r="G1205" i="8"/>
  <c r="G1197" i="8"/>
  <c r="G1189" i="8"/>
  <c r="G1181" i="8"/>
  <c r="G1173" i="8"/>
  <c r="G1165" i="8"/>
  <c r="G1157" i="8"/>
  <c r="G1149" i="8"/>
  <c r="G1141" i="8"/>
  <c r="G1133" i="8"/>
  <c r="G1125" i="8"/>
  <c r="G1117" i="8"/>
  <c r="G1109" i="8"/>
  <c r="G1101" i="8"/>
  <c r="G1093" i="8"/>
  <c r="G1085" i="8"/>
  <c r="G1077" i="8"/>
  <c r="G1069" i="8"/>
  <c r="G1061" i="8"/>
  <c r="G1053" i="8"/>
  <c r="G1045" i="8"/>
  <c r="G1037" i="8"/>
  <c r="G1029" i="8"/>
  <c r="G1021" i="8"/>
  <c r="G1013" i="8"/>
  <c r="G1005" i="8"/>
  <c r="G997" i="8"/>
  <c r="M1519" i="8"/>
  <c r="M1511" i="8"/>
  <c r="M1487" i="8"/>
  <c r="M1479" i="8"/>
  <c r="M1471" i="8"/>
  <c r="M1447" i="8"/>
  <c r="M1439" i="8"/>
  <c r="M1431" i="8"/>
  <c r="M1423" i="8"/>
  <c r="M1415" i="8"/>
  <c r="M1407" i="8"/>
  <c r="M1399" i="8"/>
  <c r="M1391" i="8"/>
  <c r="M1383" i="8"/>
  <c r="M1375" i="8"/>
  <c r="M1367" i="8"/>
  <c r="M1359" i="8"/>
  <c r="M1351" i="8"/>
  <c r="M1343" i="8"/>
  <c r="M1335" i="8"/>
  <c r="M1327" i="8"/>
  <c r="M1319" i="8"/>
  <c r="M1311" i="8"/>
  <c r="M1303" i="8"/>
  <c r="M1295" i="8"/>
  <c r="M1287" i="8"/>
  <c r="M1279" i="8"/>
  <c r="M1271" i="8"/>
  <c r="M1263" i="8"/>
  <c r="M1255" i="8"/>
  <c r="M1247" i="8"/>
  <c r="M1239" i="8"/>
  <c r="M1231" i="8"/>
  <c r="M1223" i="8"/>
  <c r="M1215" i="8"/>
  <c r="M1207" i="8"/>
  <c r="M1199" i="8"/>
  <c r="M1191" i="8"/>
  <c r="M1183" i="8"/>
  <c r="M1175" i="8"/>
  <c r="M1167" i="8"/>
  <c r="M1159" i="8"/>
  <c r="M1151" i="8"/>
  <c r="M1143" i="8"/>
  <c r="M1135" i="8"/>
  <c r="M1127" i="8"/>
  <c r="M1119" i="8"/>
  <c r="M1111" i="8"/>
  <c r="M1103" i="8"/>
  <c r="M1095" i="8"/>
  <c r="M1087" i="8"/>
  <c r="M1079" i="8"/>
  <c r="M1047" i="8"/>
  <c r="M1039" i="8"/>
  <c r="M1031" i="8"/>
  <c r="M1023" i="8"/>
  <c r="M1015" i="8"/>
  <c r="M1007" i="8"/>
  <c r="M999" i="8"/>
  <c r="M991" i="8"/>
  <c r="Q1517" i="8"/>
  <c r="Q1485" i="8"/>
  <c r="Q1477" i="8"/>
  <c r="Q1469" i="8"/>
  <c r="Q1429" i="8"/>
  <c r="Q1421" i="8"/>
  <c r="Q1413" i="8"/>
  <c r="Q1405" i="8"/>
  <c r="Q1397" i="8"/>
  <c r="Q1381" i="8"/>
  <c r="Q1357" i="8"/>
  <c r="Q1349" i="8"/>
  <c r="Q1341" i="8"/>
  <c r="Q1333" i="8"/>
  <c r="Q1301" i="8"/>
  <c r="Q1293" i="8"/>
  <c r="Q1285" i="8"/>
  <c r="Q1277" i="8"/>
  <c r="Q1269" i="8"/>
  <c r="E1513" i="8"/>
  <c r="E1505" i="8"/>
  <c r="E1497" i="8"/>
  <c r="E1489" i="8"/>
  <c r="E1481" i="8"/>
  <c r="E1473" i="8"/>
  <c r="E1465" i="8"/>
  <c r="E1457" i="8"/>
  <c r="E1449" i="8"/>
  <c r="E1441" i="8"/>
  <c r="E1433" i="8"/>
  <c r="E1425" i="8"/>
  <c r="E1417" i="8"/>
  <c r="E1409" i="8"/>
  <c r="E1401" i="8"/>
  <c r="E1393" i="8"/>
  <c r="E1385" i="8"/>
  <c r="E1377" i="8"/>
  <c r="E1369" i="8"/>
  <c r="E1361" i="8"/>
  <c r="E1353" i="8"/>
  <c r="E1345" i="8"/>
  <c r="E1337" i="8"/>
  <c r="E1329" i="8"/>
  <c r="E1321" i="8"/>
  <c r="E1313" i="8"/>
  <c r="E1305" i="8"/>
  <c r="E1297" i="8"/>
  <c r="E1289" i="8"/>
  <c r="E1281" i="8"/>
  <c r="E1273" i="8"/>
  <c r="E1265" i="8"/>
  <c r="E1257" i="8"/>
  <c r="E1249" i="8"/>
  <c r="E1241" i="8"/>
  <c r="E1233" i="8"/>
  <c r="E1225" i="8"/>
  <c r="E1217" i="8"/>
  <c r="E1209" i="8"/>
  <c r="E1201" i="8"/>
  <c r="E1193" i="8"/>
  <c r="E1185" i="8"/>
  <c r="E1177" i="8"/>
  <c r="E1169" i="8"/>
  <c r="E1161" i="8"/>
  <c r="E1153" i="8"/>
  <c r="E1145" i="8"/>
  <c r="E1137" i="8"/>
  <c r="E1129" i="8"/>
  <c r="E1121" i="8"/>
  <c r="E1113" i="8"/>
  <c r="E1105" i="8"/>
  <c r="E1097" i="8"/>
  <c r="E1089" i="8"/>
  <c r="E1081" i="8"/>
  <c r="E1073" i="8"/>
  <c r="E1065" i="8"/>
  <c r="E1057" i="8"/>
  <c r="E1049" i="8"/>
  <c r="E1041" i="8"/>
  <c r="E1033" i="8"/>
  <c r="E1025" i="8"/>
  <c r="E1017" i="8"/>
  <c r="E1009" i="8"/>
  <c r="E1001" i="8"/>
  <c r="E993" i="8"/>
  <c r="O1515" i="8"/>
  <c r="O1507" i="8"/>
  <c r="O1499" i="8"/>
  <c r="O1491" i="8"/>
  <c r="O1483" i="8"/>
  <c r="O1475" i="8"/>
  <c r="O1467" i="8"/>
  <c r="O1459" i="8"/>
  <c r="O1451" i="8"/>
  <c r="O1443" i="8"/>
  <c r="O1435" i="8"/>
  <c r="O1427" i="8"/>
  <c r="O1419" i="8"/>
  <c r="O1411" i="8"/>
  <c r="O1403" i="8"/>
  <c r="O1395" i="8"/>
  <c r="O1387" i="8"/>
  <c r="O1379" i="8"/>
  <c r="O1371" i="8"/>
  <c r="O1363" i="8"/>
  <c r="O1355" i="8"/>
  <c r="O1347" i="8"/>
  <c r="O1339" i="8"/>
  <c r="O1331" i="8"/>
  <c r="O1323" i="8"/>
  <c r="O1315" i="8"/>
  <c r="O1307" i="8"/>
  <c r="O1299" i="8"/>
  <c r="O1291" i="8"/>
  <c r="O1283" i="8"/>
  <c r="O1275" i="8"/>
  <c r="O1267" i="8"/>
  <c r="O1259" i="8"/>
  <c r="O1251" i="8"/>
  <c r="O1243" i="8"/>
  <c r="O1235" i="8"/>
  <c r="O1227" i="8"/>
  <c r="O1219" i="8"/>
  <c r="O1211" i="8"/>
  <c r="O1203" i="8"/>
  <c r="O1195" i="8"/>
  <c r="O1187" i="8"/>
  <c r="O1179" i="8"/>
  <c r="O1171" i="8"/>
  <c r="O1163" i="8"/>
  <c r="O1155" i="8"/>
  <c r="O1147" i="8"/>
  <c r="O1139" i="8"/>
  <c r="O1131" i="8"/>
  <c r="O1123" i="8"/>
  <c r="O1115" i="8"/>
  <c r="O1107" i="8"/>
  <c r="O1099" i="8"/>
  <c r="O1091" i="8"/>
  <c r="O1083" i="8"/>
  <c r="O1075" i="8"/>
  <c r="O1067" i="8"/>
  <c r="O1059" i="8"/>
  <c r="O1051" i="8"/>
  <c r="O1043" i="8"/>
  <c r="O1035" i="8"/>
  <c r="O1027" i="8"/>
  <c r="O1019" i="8"/>
  <c r="O1011" i="8"/>
  <c r="O1003" i="8"/>
  <c r="O995" i="8"/>
  <c r="Q1173" i="8"/>
  <c r="Q1165" i="8"/>
  <c r="Q1157" i="8"/>
  <c r="Q1149" i="8"/>
  <c r="Q1141" i="8"/>
  <c r="Q1133" i="8"/>
  <c r="Q1125" i="8"/>
  <c r="Q1117" i="8"/>
  <c r="S1515" i="8"/>
  <c r="S1507" i="8"/>
  <c r="S1499" i="8"/>
  <c r="S1491" i="8"/>
  <c r="S1483" i="8"/>
  <c r="S1475" i="8"/>
  <c r="S1467" i="8"/>
  <c r="S1459" i="8"/>
  <c r="S1451" i="8"/>
  <c r="S1427" i="8"/>
  <c r="S1419" i="8"/>
  <c r="S1411" i="8"/>
  <c r="S1403" i="8"/>
  <c r="S1395" i="8"/>
  <c r="S1379" i="8"/>
  <c r="S1283" i="8"/>
  <c r="S1275" i="8"/>
  <c r="S1267" i="8"/>
  <c r="S1259" i="8"/>
  <c r="S1235" i="8"/>
  <c r="S1227" i="8"/>
  <c r="S1219" i="8"/>
  <c r="S1211" i="8"/>
  <c r="S1195" i="8"/>
  <c r="S1187" i="8"/>
  <c r="S1179" i="8"/>
  <c r="S1171" i="8"/>
  <c r="S1163" i="8"/>
  <c r="S1155" i="8"/>
  <c r="S1147" i="8"/>
  <c r="S1139" i="8"/>
  <c r="S1131" i="8"/>
  <c r="S1123" i="8"/>
  <c r="S1059" i="8"/>
  <c r="S1043" i="8"/>
  <c r="S1035" i="8"/>
  <c r="S1027" i="8"/>
  <c r="S1011" i="8"/>
  <c r="S1003" i="8"/>
  <c r="S995" i="8"/>
  <c r="U1513" i="8"/>
  <c r="U1505" i="8"/>
  <c r="U1497" i="8"/>
  <c r="U1489" i="8"/>
  <c r="U1481" i="8"/>
  <c r="U1473" i="8"/>
  <c r="U1465" i="8"/>
  <c r="U1457" i="8"/>
  <c r="U1449" i="8"/>
  <c r="U1441" i="8"/>
  <c r="U1433" i="8"/>
  <c r="U1425" i="8"/>
  <c r="U1417" i="8"/>
  <c r="U1409" i="8"/>
  <c r="U1401" i="8"/>
  <c r="U1393" i="8"/>
  <c r="U1385" i="8"/>
  <c r="U1377" i="8"/>
  <c r="U1369" i="8"/>
  <c r="U1361" i="8"/>
  <c r="U1353" i="8"/>
  <c r="U1345" i="8"/>
  <c r="U1337" i="8"/>
  <c r="U1329" i="8"/>
  <c r="U1321" i="8"/>
  <c r="U1313" i="8"/>
  <c r="U1305" i="8"/>
  <c r="U1297" i="8"/>
  <c r="U1289" i="8"/>
  <c r="U1281" i="8"/>
  <c r="U1273" i="8"/>
  <c r="U1265" i="8"/>
  <c r="U1257" i="8"/>
  <c r="U1249" i="8"/>
  <c r="U1241" i="8"/>
  <c r="U1233" i="8"/>
  <c r="U1225" i="8"/>
  <c r="G1520" i="8"/>
  <c r="G1512" i="8"/>
  <c r="G1504" i="8"/>
  <c r="G1496" i="8"/>
  <c r="G1488" i="8"/>
  <c r="G1480" i="8"/>
  <c r="G1472" i="8"/>
  <c r="G1464" i="8"/>
  <c r="G1456" i="8"/>
  <c r="G1448" i="8"/>
  <c r="G1440" i="8"/>
  <c r="G1432" i="8"/>
  <c r="G1424" i="8"/>
  <c r="G1416" i="8"/>
  <c r="G1408" i="8"/>
  <c r="G1400" i="8"/>
  <c r="G1392" i="8"/>
  <c r="G1384" i="8"/>
  <c r="G1376" i="8"/>
  <c r="G1368" i="8"/>
  <c r="G1360" i="8"/>
  <c r="G1352" i="8"/>
  <c r="G1344" i="8"/>
  <c r="G1336" i="8"/>
  <c r="G1328" i="8"/>
  <c r="G1320" i="8"/>
  <c r="G1312" i="8"/>
  <c r="G1304" i="8"/>
  <c r="G1296" i="8"/>
  <c r="G1288" i="8"/>
  <c r="G1280" i="8"/>
  <c r="G1272" i="8"/>
  <c r="G1264" i="8"/>
  <c r="G1256" i="8"/>
  <c r="G1248" i="8"/>
  <c r="G1240" i="8"/>
  <c r="G1232" i="8"/>
  <c r="G1224" i="8"/>
  <c r="G1216" i="8"/>
  <c r="G1208" i="8"/>
  <c r="G1200" i="8"/>
  <c r="G1192" i="8"/>
  <c r="G1184" i="8"/>
  <c r="G1176" i="8"/>
  <c r="G1168" i="8"/>
  <c r="G1160" i="8"/>
  <c r="G1152" i="8"/>
  <c r="G1144" i="8"/>
  <c r="G1136" i="8"/>
  <c r="G1128" i="8"/>
  <c r="G1120" i="8"/>
  <c r="G1112" i="8"/>
  <c r="G1104" i="8"/>
  <c r="G1096" i="8"/>
  <c r="G1088" i="8"/>
  <c r="G1080" i="8"/>
  <c r="G1072" i="8"/>
  <c r="G1064" i="8"/>
  <c r="G1056" i="8"/>
  <c r="G1048" i="8"/>
  <c r="G1040" i="8"/>
  <c r="G1032" i="8"/>
  <c r="G1024" i="8"/>
  <c r="G1016" i="8"/>
  <c r="G1008" i="8"/>
  <c r="G1000" i="8"/>
  <c r="G992" i="8"/>
  <c r="I1518" i="8"/>
  <c r="I1510" i="8"/>
  <c r="I1502" i="8"/>
  <c r="I1494" i="8"/>
  <c r="I1486" i="8"/>
  <c r="I1478" i="8"/>
  <c r="I1470" i="8"/>
  <c r="I1462" i="8"/>
  <c r="I1454" i="8"/>
  <c r="I1446" i="8"/>
  <c r="I1438" i="8"/>
  <c r="I1430" i="8"/>
  <c r="I1422" i="8"/>
  <c r="I1414" i="8"/>
  <c r="I1406" i="8"/>
  <c r="I1398" i="8"/>
  <c r="I1390" i="8"/>
  <c r="I1382" i="8"/>
  <c r="I1374" i="8"/>
  <c r="I1366" i="8"/>
  <c r="I1358" i="8"/>
  <c r="I1350" i="8"/>
  <c r="I1342" i="8"/>
  <c r="I1334" i="8"/>
  <c r="I1326" i="8"/>
  <c r="I1318" i="8"/>
  <c r="I1310" i="8"/>
  <c r="I1302" i="8"/>
  <c r="I1294" i="8"/>
  <c r="I1286" i="8"/>
  <c r="I1278" i="8"/>
  <c r="I1270" i="8"/>
  <c r="I1262" i="8"/>
  <c r="I1254" i="8"/>
  <c r="I1246" i="8"/>
  <c r="I1238" i="8"/>
  <c r="I1230" i="8"/>
  <c r="I1222" i="8"/>
  <c r="I1214" i="8"/>
  <c r="I1206" i="8"/>
  <c r="I1198" i="8"/>
  <c r="I1190" i="8"/>
  <c r="I1182" i="8"/>
  <c r="I1174" i="8"/>
  <c r="I1166" i="8"/>
  <c r="I1158" i="8"/>
  <c r="I1150" i="8"/>
  <c r="I1142" i="8"/>
  <c r="I1134" i="8"/>
  <c r="I1126" i="8"/>
  <c r="I1118" i="8"/>
  <c r="I1110" i="8"/>
  <c r="I1102" i="8"/>
  <c r="I1094" i="8"/>
  <c r="I1086" i="8"/>
  <c r="I1078" i="8"/>
  <c r="I1070" i="8"/>
  <c r="I1062" i="8"/>
  <c r="I1054" i="8"/>
  <c r="I1046" i="8"/>
  <c r="I1038" i="8"/>
  <c r="I1030" i="8"/>
  <c r="I1022" i="8"/>
  <c r="I1014" i="8"/>
  <c r="I1006" i="8"/>
  <c r="I998" i="8"/>
  <c r="K1516" i="8"/>
  <c r="K1508" i="8"/>
  <c r="K1500" i="8"/>
  <c r="K1492" i="8"/>
  <c r="K1484" i="8"/>
  <c r="K1476" i="8"/>
  <c r="K1468" i="8"/>
  <c r="K1460" i="8"/>
  <c r="K1452" i="8"/>
  <c r="K1444" i="8"/>
  <c r="K1436" i="8"/>
  <c r="K1428" i="8"/>
  <c r="K1420" i="8"/>
  <c r="K1412" i="8"/>
  <c r="K1404" i="8"/>
  <c r="K1396" i="8"/>
  <c r="K1388" i="8"/>
  <c r="K1380" i="8"/>
  <c r="K1372" i="8"/>
  <c r="K1364" i="8"/>
  <c r="K1356" i="8"/>
  <c r="K1348" i="8"/>
  <c r="K1340" i="8"/>
  <c r="K1332" i="8"/>
  <c r="K1324" i="8"/>
  <c r="K1316" i="8"/>
  <c r="K1308" i="8"/>
  <c r="K1300" i="8"/>
  <c r="K1292" i="8"/>
  <c r="K1284" i="8"/>
  <c r="K1276" i="8"/>
  <c r="K1268" i="8"/>
  <c r="K1260" i="8"/>
  <c r="K1252" i="8"/>
  <c r="K1244" i="8"/>
  <c r="K1236" i="8"/>
  <c r="K1228" i="8"/>
  <c r="K1220" i="8"/>
  <c r="K1212" i="8"/>
  <c r="K1204" i="8"/>
  <c r="K1196" i="8"/>
  <c r="K1188" i="8"/>
  <c r="K1180" i="8"/>
  <c r="K1172" i="8"/>
  <c r="K1164" i="8"/>
  <c r="K1156" i="8"/>
  <c r="K1148" i="8"/>
  <c r="K1140" i="8"/>
  <c r="K1132" i="8"/>
  <c r="K1124" i="8"/>
  <c r="K1116" i="8"/>
  <c r="K1108" i="8"/>
  <c r="K1100" i="8"/>
  <c r="K1092" i="8"/>
  <c r="K1084" i="8"/>
  <c r="K1076" i="8"/>
  <c r="K1068" i="8"/>
  <c r="K1060" i="8"/>
  <c r="K1052" i="8"/>
  <c r="K1044" i="8"/>
  <c r="K1036" i="8"/>
  <c r="K1028" i="8"/>
  <c r="K1020" i="8"/>
  <c r="K1012" i="8"/>
  <c r="K1004" i="8"/>
  <c r="K996" i="8"/>
  <c r="M1514" i="8"/>
  <c r="M1506" i="8"/>
  <c r="M1498" i="8"/>
  <c r="M1490" i="8"/>
  <c r="M1482" i="8"/>
  <c r="M1474" i="8"/>
  <c r="M1466" i="8"/>
  <c r="M1458" i="8"/>
  <c r="M1450" i="8"/>
  <c r="M1442" i="8"/>
  <c r="M1434" i="8"/>
  <c r="M1426" i="8"/>
  <c r="M1418" i="8"/>
  <c r="M1410" i="8"/>
  <c r="M1402" i="8"/>
  <c r="M1386" i="8"/>
  <c r="M1378" i="8"/>
  <c r="M1370" i="8"/>
  <c r="M1362" i="8"/>
  <c r="M1354" i="8"/>
  <c r="M1346" i="8"/>
  <c r="M1338" i="8"/>
  <c r="M1330" i="8"/>
  <c r="M1322" i="8"/>
  <c r="M1314" i="8"/>
  <c r="M1306" i="8"/>
  <c r="M1298" i="8"/>
  <c r="M1290" i="8"/>
  <c r="M1282" i="8"/>
  <c r="M1274" i="8"/>
  <c r="M1266" i="8"/>
  <c r="M1258" i="8"/>
  <c r="M1250" i="8"/>
  <c r="M1242" i="8"/>
  <c r="M1234" i="8"/>
  <c r="M1226" i="8"/>
  <c r="M1218" i="8"/>
  <c r="M1210" i="8"/>
  <c r="M1202" i="8"/>
  <c r="M1194" i="8"/>
  <c r="M1186" i="8"/>
  <c r="M1178" i="8"/>
  <c r="M1170" i="8"/>
  <c r="M1162" i="8"/>
  <c r="M1154" i="8"/>
  <c r="M1146" i="8"/>
  <c r="M1138" i="8"/>
  <c r="M1130" i="8"/>
  <c r="M1122" i="8"/>
  <c r="M1114" i="8"/>
  <c r="M1106" i="8"/>
  <c r="M1098" i="8"/>
  <c r="M1090" i="8"/>
  <c r="M1082" i="8"/>
  <c r="M1074" i="8"/>
  <c r="M1066" i="8"/>
  <c r="M1058" i="8"/>
  <c r="M1050" i="8"/>
  <c r="M1042" i="8"/>
  <c r="M1034" i="8"/>
  <c r="M1026" i="8"/>
  <c r="M1018" i="8"/>
  <c r="M1010" i="8"/>
  <c r="M1002" i="8"/>
  <c r="M994" i="8"/>
  <c r="Q1520" i="8"/>
  <c r="Q1512" i="8"/>
  <c r="Q1496" i="8"/>
  <c r="Q1488" i="8"/>
  <c r="Q1480" i="8"/>
  <c r="Q1472" i="8"/>
  <c r="Q1464" i="8"/>
  <c r="Q1456" i="8"/>
  <c r="Q1448" i="8"/>
  <c r="Q1440" i="8"/>
  <c r="Q1432" i="8"/>
  <c r="Q1424" i="8"/>
  <c r="Q1416" i="8"/>
  <c r="Q1408" i="8"/>
  <c r="Q1400" i="8"/>
  <c r="Q1392" i="8"/>
  <c r="Q1376" i="8"/>
  <c r="Q1352" i="8"/>
  <c r="Q1344" i="8"/>
  <c r="Q1336" i="8"/>
  <c r="Q1320" i="8"/>
  <c r="Q1312" i="8"/>
  <c r="Q1304" i="8"/>
  <c r="Q1296" i="8"/>
  <c r="Q1288" i="8"/>
  <c r="Q1280" i="8"/>
  <c r="Q1272" i="8"/>
  <c r="Q1264" i="8"/>
  <c r="Q1256" i="8"/>
  <c r="Q1248" i="8"/>
  <c r="Q1208" i="8"/>
  <c r="Q1200" i="8"/>
  <c r="Q1192" i="8"/>
  <c r="Q1184" i="8"/>
  <c r="Q1176" i="8"/>
  <c r="Q1168" i="8"/>
  <c r="Q1160" i="8"/>
  <c r="Q1152" i="8"/>
  <c r="Q1144" i="8"/>
  <c r="Q1136" i="8"/>
  <c r="Q1128" i="8"/>
  <c r="Q1120" i="8"/>
  <c r="Q1112" i="8"/>
  <c r="Q1104" i="8"/>
  <c r="Q1096" i="8"/>
  <c r="Q1088" i="8"/>
  <c r="Q1080" i="8"/>
  <c r="Q1072" i="8"/>
  <c r="Q1064" i="8"/>
  <c r="Q1056" i="8"/>
  <c r="Q1048" i="8"/>
  <c r="Q1040" i="8"/>
  <c r="Q1032" i="8"/>
  <c r="Q1024" i="8"/>
  <c r="Q1008" i="8"/>
  <c r="U1516" i="8"/>
  <c r="U1508" i="8"/>
  <c r="U1500" i="8"/>
  <c r="U1492" i="8"/>
  <c r="U1484" i="8"/>
  <c r="U1476" i="8"/>
  <c r="U1468" i="8"/>
  <c r="U1460" i="8"/>
  <c r="U1452" i="8"/>
  <c r="U1444" i="8"/>
  <c r="U1436" i="8"/>
  <c r="U1428" i="8"/>
  <c r="U1420" i="8"/>
  <c r="U1412" i="8"/>
  <c r="U1404" i="8"/>
  <c r="U1396" i="8"/>
  <c r="U1388" i="8"/>
  <c r="U1380" i="8"/>
  <c r="U1372" i="8"/>
  <c r="U1364" i="8"/>
  <c r="U1356" i="8"/>
  <c r="U1348" i="8"/>
  <c r="U1340" i="8"/>
  <c r="U1332" i="8"/>
  <c r="U1324" i="8"/>
  <c r="U1316" i="8"/>
  <c r="U1308" i="8"/>
  <c r="U1300" i="8"/>
  <c r="U1292" i="8"/>
  <c r="U1284" i="8"/>
  <c r="U1276" i="8"/>
  <c r="U1268" i="8"/>
  <c r="U1260" i="8"/>
  <c r="U1252" i="8"/>
  <c r="U1244" i="8"/>
  <c r="U1236" i="8"/>
  <c r="U1228" i="8"/>
  <c r="U1220" i="8"/>
  <c r="U1212" i="8"/>
  <c r="U1204" i="8"/>
  <c r="U1196" i="8"/>
  <c r="U1188" i="8"/>
  <c r="U1180" i="8"/>
  <c r="U1172" i="8"/>
  <c r="U1164" i="8"/>
  <c r="U1156" i="8"/>
  <c r="U1148" i="8"/>
  <c r="U1140" i="8"/>
  <c r="U1132" i="8"/>
  <c r="U1124" i="8"/>
  <c r="U1116" i="8"/>
  <c r="U1108" i="8"/>
  <c r="U1100" i="8"/>
  <c r="U1092" i="8"/>
  <c r="U1084" i="8"/>
  <c r="U1076" i="8"/>
  <c r="U1068" i="8"/>
  <c r="U1060" i="8"/>
  <c r="U1052" i="8"/>
  <c r="U1044" i="8"/>
  <c r="U1036" i="8"/>
  <c r="U1028" i="8"/>
  <c r="U1020" i="8"/>
  <c r="U1012" i="8"/>
  <c r="U1004" i="8"/>
  <c r="U996" i="8"/>
  <c r="Y1520" i="8"/>
  <c r="Y1512" i="8"/>
  <c r="Y1504" i="8"/>
  <c r="Y1496" i="8"/>
  <c r="Y1488" i="8"/>
  <c r="Y1480" i="8"/>
  <c r="Y1472" i="8"/>
  <c r="Y1464" i="8"/>
  <c r="Y1456" i="8"/>
  <c r="Y1448" i="8"/>
  <c r="Y1440" i="8"/>
  <c r="Y1432" i="8"/>
  <c r="Y1424" i="8"/>
  <c r="Y1416" i="8"/>
  <c r="Y1408" i="8"/>
  <c r="Y1400" i="8"/>
  <c r="Y1392" i="8"/>
  <c r="Y1384" i="8"/>
  <c r="Y1376" i="8"/>
  <c r="Y1368" i="8"/>
  <c r="Y1360" i="8"/>
  <c r="Y1352" i="8"/>
  <c r="Y1344" i="8"/>
  <c r="Y1336" i="8"/>
  <c r="Y1328" i="8"/>
  <c r="Y1320" i="8"/>
  <c r="Y1312" i="8"/>
  <c r="Y1304" i="8"/>
  <c r="Y1296" i="8"/>
  <c r="Y1288" i="8"/>
  <c r="Y1280" i="8"/>
  <c r="Y1272" i="8"/>
  <c r="Y1264" i="8"/>
  <c r="Y1256" i="8"/>
  <c r="Y1248" i="8"/>
  <c r="Y1240" i="8"/>
  <c r="Y1232" i="8"/>
  <c r="Y1224" i="8"/>
  <c r="Y1216" i="8"/>
  <c r="Y1208" i="8"/>
  <c r="Y1200" i="8"/>
  <c r="Y1192" i="8"/>
  <c r="Y1184" i="8"/>
  <c r="Y1176" i="8"/>
  <c r="Y1168" i="8"/>
  <c r="Y1160" i="8"/>
  <c r="Y1152" i="8"/>
  <c r="Y1144" i="8"/>
  <c r="AC1417" i="8"/>
  <c r="AC1409" i="8"/>
  <c r="AC1401" i="8"/>
  <c r="AC1393" i="8"/>
  <c r="AC1385" i="8"/>
  <c r="AC1377" i="8"/>
  <c r="AC1369" i="8"/>
  <c r="AC1321" i="8"/>
  <c r="AC1313" i="8"/>
  <c r="AC1305" i="8"/>
  <c r="AC1297" i="8"/>
  <c r="AC1289" i="8"/>
  <c r="AC1281" i="8"/>
  <c r="AC1273" i="8"/>
  <c r="AC1249" i="8"/>
  <c r="AC1241" i="8"/>
  <c r="AC1233" i="8"/>
  <c r="AC1225" i="8"/>
  <c r="AC1217" i="8"/>
  <c r="AC1209" i="8"/>
  <c r="AC1201" i="8"/>
  <c r="AC1518" i="8"/>
  <c r="AC1510" i="8"/>
  <c r="AC1502" i="8"/>
  <c r="AC1494" i="8"/>
  <c r="AC1486" i="8"/>
  <c r="AC1478" i="8"/>
  <c r="AC1462" i="8"/>
  <c r="AC1446" i="8"/>
  <c r="AC1438" i="8"/>
  <c r="AC1430" i="8"/>
  <c r="AC1422" i="8"/>
  <c r="AC1414" i="8"/>
  <c r="AC1406" i="8"/>
  <c r="AC1398" i="8"/>
  <c r="AC1390" i="8"/>
  <c r="AC1382" i="8"/>
  <c r="AC1374" i="8"/>
  <c r="AC1254" i="8"/>
  <c r="AC1238" i="8"/>
  <c r="AC1230" i="8"/>
  <c r="AC1222" i="8"/>
  <c r="AC1214" i="8"/>
  <c r="AC1206" i="8"/>
  <c r="AC1198" i="8"/>
  <c r="Y1136" i="8"/>
  <c r="Y1128" i="8"/>
  <c r="Y1120" i="8"/>
  <c r="Y1112" i="8"/>
  <c r="Y1104" i="8"/>
  <c r="Y1096" i="8"/>
  <c r="Y1088" i="8"/>
  <c r="Y1080" i="8"/>
  <c r="Y1072" i="8"/>
  <c r="Y1064" i="8"/>
  <c r="Y1056" i="8"/>
  <c r="Y1048" i="8"/>
  <c r="Y1040" i="8"/>
  <c r="Y1032" i="8"/>
  <c r="Y1024" i="8"/>
  <c r="Y1016" i="8"/>
  <c r="Y1008" i="8"/>
  <c r="Y1000" i="8"/>
  <c r="Y992" i="8"/>
  <c r="AA1518" i="8"/>
  <c r="AA1510" i="8"/>
  <c r="AA1502" i="8"/>
  <c r="AA1494" i="8"/>
  <c r="AA1486" i="8"/>
  <c r="AA1478" i="8"/>
  <c r="AA1470" i="8"/>
  <c r="AA1462" i="8"/>
  <c r="AA1454" i="8"/>
  <c r="AA1446" i="8"/>
  <c r="AA1438" i="8"/>
  <c r="AA1430" i="8"/>
  <c r="AA1422" i="8"/>
  <c r="AA1414" i="8"/>
  <c r="AA1406" i="8"/>
  <c r="AA1398" i="8"/>
  <c r="AA1390" i="8"/>
  <c r="AA1382" i="8"/>
  <c r="AA1374" i="8"/>
  <c r="AA1366" i="8"/>
  <c r="AA1358" i="8"/>
  <c r="AA1350" i="8"/>
  <c r="AA1342" i="8"/>
  <c r="AA1334" i="8"/>
  <c r="AA1326" i="8"/>
  <c r="AA1318" i="8"/>
  <c r="AA1310" i="8"/>
  <c r="AA1302" i="8"/>
  <c r="AA1294" i="8"/>
  <c r="AA1286" i="8"/>
  <c r="AA1278" i="8"/>
  <c r="AA1270" i="8"/>
  <c r="AA1262" i="8"/>
  <c r="AA1254" i="8"/>
  <c r="AA1246" i="8"/>
  <c r="AA1238" i="8"/>
  <c r="AA1230" i="8"/>
  <c r="AA1222" i="8"/>
  <c r="AA1214" i="8"/>
  <c r="AA1206" i="8"/>
  <c r="AA1198" i="8"/>
  <c r="AA1190" i="8"/>
  <c r="AA1182" i="8"/>
  <c r="AA1174" i="8"/>
  <c r="AA1166" i="8"/>
  <c r="AA1158" i="8"/>
  <c r="AA1150" i="8"/>
  <c r="AA1142" i="8"/>
  <c r="AA1134" i="8"/>
  <c r="AA1126" i="8"/>
  <c r="AA1118" i="8"/>
  <c r="AA1110" i="8"/>
  <c r="AA1102" i="8"/>
  <c r="AA1094" i="8"/>
  <c r="AA1086" i="8"/>
  <c r="AA1078" i="8"/>
  <c r="AA1070" i="8"/>
  <c r="AA1062" i="8"/>
  <c r="AA1054" i="8"/>
  <c r="AA1046" i="8"/>
  <c r="AA1038" i="8"/>
  <c r="AA1030" i="8"/>
  <c r="AA1022" i="8"/>
  <c r="AA1014" i="8"/>
  <c r="AA1006" i="8"/>
  <c r="AA998" i="8"/>
  <c r="AC1190" i="8"/>
  <c r="AC1182" i="8"/>
  <c r="AC1174" i="8"/>
  <c r="AC1166" i="8"/>
  <c r="AC1158" i="8"/>
  <c r="AC1142" i="8"/>
  <c r="AC1134" i="8"/>
  <c r="AC1126" i="8"/>
  <c r="AC1118" i="8"/>
  <c r="AC1110" i="8"/>
  <c r="AC1102" i="8"/>
  <c r="AC1094" i="8"/>
  <c r="AC1086" i="8"/>
  <c r="AC1078" i="8"/>
  <c r="AC1070" i="8"/>
  <c r="AC1062" i="8"/>
  <c r="AC1054" i="8"/>
  <c r="AC1046" i="8"/>
  <c r="AC1038" i="8"/>
  <c r="AC1030" i="8"/>
  <c r="AC1022" i="8"/>
  <c r="AC1014" i="8"/>
  <c r="AC1006" i="8"/>
  <c r="AC998" i="8"/>
  <c r="AE1325" i="8"/>
  <c r="AE1317" i="8"/>
  <c r="AE1309" i="8"/>
  <c r="AE1301" i="8"/>
  <c r="AE1293" i="8"/>
  <c r="AE1285" i="8"/>
  <c r="AE1277" i="8"/>
  <c r="AE1269" i="8"/>
  <c r="AE1261" i="8"/>
  <c r="AE1253" i="8"/>
  <c r="AE1245" i="8"/>
  <c r="AE1237" i="8"/>
  <c r="AE1229" i="8"/>
  <c r="AE1221" i="8"/>
  <c r="AE1213" i="8"/>
  <c r="AE1205" i="8"/>
  <c r="AE1197" i="8"/>
  <c r="AE1189" i="8"/>
  <c r="AE1181" i="8"/>
  <c r="AE1173" i="8"/>
  <c r="AE1165" i="8"/>
  <c r="AE1157" i="8"/>
  <c r="AE1149" i="8"/>
  <c r="AE1141" i="8"/>
  <c r="AE1133" i="8"/>
  <c r="AE1125" i="8"/>
  <c r="AE1117" i="8"/>
  <c r="AE1109" i="8"/>
  <c r="AE1101" i="8"/>
  <c r="AE1093" i="8"/>
  <c r="AE1085" i="8"/>
  <c r="AE1077" i="8"/>
  <c r="AE1069" i="8"/>
  <c r="AE1061" i="8"/>
  <c r="AE1053" i="8"/>
  <c r="AE1045" i="8"/>
  <c r="AE1037" i="8"/>
  <c r="AE1029" i="8"/>
  <c r="AE1021" i="8"/>
  <c r="AE1013" i="8"/>
  <c r="AE1005" i="8"/>
  <c r="AE997" i="8"/>
  <c r="AC1193" i="8"/>
  <c r="AC1185" i="8"/>
  <c r="AC1177" i="8"/>
  <c r="AC1169" i="8"/>
  <c r="AC1161" i="8"/>
  <c r="AC1089" i="8"/>
  <c r="AC1081" i="8"/>
  <c r="AC1073" i="8"/>
  <c r="AC1065" i="8"/>
  <c r="AC1057" i="8"/>
  <c r="AC1049" i="8"/>
  <c r="AC1041" i="8"/>
  <c r="AC1033" i="8"/>
  <c r="AC1009" i="8"/>
  <c r="AC993" i="8"/>
  <c r="AE1520" i="8"/>
  <c r="AE1512" i="8"/>
  <c r="AE1504" i="8"/>
  <c r="AE1496" i="8"/>
  <c r="AE1488" i="8"/>
  <c r="AE1480" i="8"/>
  <c r="AE1472" i="8"/>
  <c r="AE1464" i="8"/>
  <c r="AE1456" i="8"/>
  <c r="AE1448" i="8"/>
  <c r="AE1440" i="8"/>
  <c r="AE1432" i="8"/>
  <c r="AE1424" i="8"/>
  <c r="AE1416" i="8"/>
  <c r="AE1408" i="8"/>
  <c r="AE1400" i="8"/>
  <c r="AE1392" i="8"/>
  <c r="AE1384" i="8"/>
  <c r="AE1376" i="8"/>
  <c r="AE1368" i="8"/>
  <c r="AE1360" i="8"/>
  <c r="AE1352" i="8"/>
  <c r="AE1344" i="8"/>
  <c r="AE1336" i="8"/>
  <c r="AE1328" i="8"/>
  <c r="AE1320" i="8"/>
  <c r="AE1312" i="8"/>
  <c r="AE1304" i="8"/>
  <c r="AE1296" i="8"/>
  <c r="AE1288" i="8"/>
  <c r="AE1280" i="8"/>
  <c r="AE1272" i="8"/>
  <c r="AE1264" i="8"/>
  <c r="AE1256" i="8"/>
  <c r="AE1248" i="8"/>
  <c r="AE1240" i="8"/>
  <c r="AE1232" i="8"/>
  <c r="AE1224" i="8"/>
  <c r="AE1216" i="8"/>
  <c r="AE1208" i="8"/>
  <c r="AE1200" i="8"/>
  <c r="AE1192" i="8"/>
  <c r="AE1184" i="8"/>
  <c r="AE1176" i="8"/>
  <c r="AE1168" i="8"/>
  <c r="AE1160" i="8"/>
  <c r="AE1152" i="8"/>
  <c r="AE1144" i="8"/>
  <c r="AE1136" i="8"/>
  <c r="AE1128" i="8"/>
  <c r="AE1120" i="8"/>
  <c r="AE1112" i="8"/>
  <c r="AE1104" i="8"/>
  <c r="AE1096" i="8"/>
  <c r="AE1088" i="8"/>
  <c r="AE1080" i="8"/>
  <c r="AE1072" i="8"/>
  <c r="AE1064" i="8"/>
  <c r="AE1056" i="8"/>
  <c r="AE1048" i="8"/>
  <c r="AE1040" i="8"/>
  <c r="AE1032" i="8"/>
  <c r="AE1024" i="8"/>
  <c r="AE1016" i="8"/>
  <c r="AE1008" i="8"/>
  <c r="AE1000" i="8"/>
  <c r="AE992" i="8"/>
  <c r="AE1407" i="8"/>
  <c r="AE1399" i="8"/>
  <c r="AE1391" i="8"/>
  <c r="AE1383" i="8"/>
  <c r="AE1375" i="8"/>
  <c r="AE1367" i="8"/>
  <c r="AE1359" i="8"/>
  <c r="AE1351" i="8"/>
  <c r="AE1343" i="8"/>
  <c r="AE1335" i="8"/>
  <c r="AE1327" i="8"/>
  <c r="AE1319" i="8"/>
  <c r="AE1311" i="8"/>
  <c r="AE1303" i="8"/>
  <c r="AE1295" i="8"/>
  <c r="AE1287" i="8"/>
  <c r="AE1279" i="8"/>
  <c r="AE1271" i="8"/>
  <c r="AE1263" i="8"/>
  <c r="AE1255" i="8"/>
  <c r="AE1247" i="8"/>
  <c r="AE1239" i="8"/>
  <c r="AE1231" i="8"/>
  <c r="AE1223" i="8"/>
  <c r="AE1215" i="8"/>
  <c r="AE1207" i="8"/>
  <c r="AE1199" i="8"/>
  <c r="AE1191" i="8"/>
  <c r="AE1183" i="8"/>
  <c r="AE1175" i="8"/>
  <c r="AE1167" i="8"/>
  <c r="AE1159" i="8"/>
  <c r="AE1151" i="8"/>
  <c r="AE1143" i="8"/>
  <c r="AE1135" i="8"/>
  <c r="AE1127" i="8"/>
  <c r="AE1119" i="8"/>
  <c r="AE1111" i="8"/>
  <c r="AE1103" i="8"/>
  <c r="AE1095" i="8"/>
  <c r="AE1087" i="8"/>
  <c r="AE1079" i="8"/>
  <c r="AE1071" i="8"/>
  <c r="AE1063" i="8"/>
  <c r="AE1055" i="8"/>
  <c r="AE1047" i="8"/>
  <c r="AE1039" i="8"/>
  <c r="AE1031" i="8"/>
  <c r="AE1023" i="8"/>
  <c r="AE1015" i="8"/>
  <c r="AE1007" i="8"/>
  <c r="AE999" i="8"/>
  <c r="M1117" i="8"/>
  <c r="Q1123" i="8"/>
  <c r="Q1115" i="8"/>
  <c r="Q1107" i="8"/>
  <c r="Q1099" i="8"/>
  <c r="Q1091" i="8"/>
  <c r="Q1083" i="8"/>
  <c r="Q1075" i="8"/>
  <c r="Q1067" i="8"/>
  <c r="Q1059" i="8"/>
  <c r="Q1051" i="8"/>
  <c r="Q1043" i="8"/>
  <c r="Q1035" i="8"/>
  <c r="Q1027" i="8"/>
  <c r="Q1019" i="8"/>
  <c r="Q1011" i="8"/>
  <c r="Q1003" i="8"/>
  <c r="Q995" i="8"/>
  <c r="S1425" i="8"/>
  <c r="S1401" i="8"/>
  <c r="S1393" i="8"/>
  <c r="S1385" i="8"/>
  <c r="S1377" i="8"/>
  <c r="S1369" i="8"/>
  <c r="S1361" i="8"/>
  <c r="S1353" i="8"/>
  <c r="S1345" i="8"/>
  <c r="S1337" i="8"/>
  <c r="S1329" i="8"/>
  <c r="S1321" i="8"/>
  <c r="S1313" i="8"/>
  <c r="S1305" i="8"/>
  <c r="S1297" i="8"/>
  <c r="S1289" i="8"/>
  <c r="S1281" i="8"/>
  <c r="S1273" i="8"/>
  <c r="S1265" i="8"/>
  <c r="S1257" i="8"/>
  <c r="S1249" i="8"/>
  <c r="S1241" i="8"/>
  <c r="S1233" i="8"/>
  <c r="S1225" i="8"/>
  <c r="S1217" i="8"/>
  <c r="S1209" i="8"/>
  <c r="S1201" i="8"/>
  <c r="S1193" i="8"/>
  <c r="S1185" i="8"/>
  <c r="S1177" i="8"/>
  <c r="S1169" i="8"/>
  <c r="S1161" i="8"/>
  <c r="S1153" i="8"/>
  <c r="S1145" i="8"/>
  <c r="S1137" i="8"/>
  <c r="S1129" i="8"/>
  <c r="S1121" i="8"/>
  <c r="S1113" i="8"/>
  <c r="S1105" i="8"/>
  <c r="S1097" i="8"/>
  <c r="S1089" i="8"/>
  <c r="S1081" i="8"/>
  <c r="S1073" i="8"/>
  <c r="S1065" i="8"/>
  <c r="S1057" i="8"/>
  <c r="S1049" i="8"/>
  <c r="S1041" i="8"/>
  <c r="S1033" i="8"/>
  <c r="S1025" i="8"/>
  <c r="S1017" i="8"/>
  <c r="S1009" i="8"/>
  <c r="S1001" i="8"/>
  <c r="S993" i="8"/>
  <c r="O1516" i="8"/>
  <c r="O1508" i="8"/>
  <c r="O1500" i="8"/>
  <c r="O1492" i="8"/>
  <c r="O1484" i="8"/>
  <c r="O1476" i="8"/>
  <c r="O1468" i="8"/>
  <c r="O1460" i="8"/>
  <c r="O1452" i="8"/>
  <c r="O1444" i="8"/>
  <c r="O1436" i="8"/>
  <c r="O1428" i="8"/>
  <c r="O1420" i="8"/>
  <c r="O1412" i="8"/>
  <c r="O1404" i="8"/>
  <c r="O1396" i="8"/>
  <c r="O1388" i="8"/>
  <c r="O1380" i="8"/>
  <c r="O1372" i="8"/>
  <c r="O1364" i="8"/>
  <c r="O1356" i="8"/>
  <c r="O1348" i="8"/>
  <c r="O1340" i="8"/>
  <c r="O1332" i="8"/>
  <c r="O1324" i="8"/>
  <c r="O1316" i="8"/>
  <c r="O1308" i="8"/>
  <c r="O1300" i="8"/>
  <c r="O1292" i="8"/>
  <c r="O1284" i="8"/>
  <c r="O1276" i="8"/>
  <c r="O1268" i="8"/>
  <c r="O1260" i="8"/>
  <c r="O1252" i="8"/>
  <c r="O1244" i="8"/>
  <c r="O1236" i="8"/>
  <c r="O1228" i="8"/>
  <c r="O1220" i="8"/>
  <c r="O1212" i="8"/>
  <c r="O1204" i="8"/>
  <c r="O1196" i="8"/>
  <c r="O1188" i="8"/>
  <c r="O1180" i="8"/>
  <c r="O1172" i="8"/>
  <c r="O1164" i="8"/>
  <c r="O1156" i="8"/>
  <c r="O1148" i="8"/>
  <c r="O1140" i="8"/>
  <c r="O1132" i="8"/>
  <c r="O1124" i="8"/>
  <c r="O1116" i="8"/>
  <c r="O1108" i="8"/>
  <c r="O1100" i="8"/>
  <c r="O1092" i="8"/>
  <c r="O1084" i="8"/>
  <c r="O1076" i="8"/>
  <c r="O1068" i="8"/>
  <c r="O1060" i="8"/>
  <c r="O1052" i="8"/>
  <c r="O1044" i="8"/>
  <c r="O1036" i="8"/>
  <c r="O1028" i="8"/>
  <c r="O1020" i="8"/>
  <c r="O1012" i="8"/>
  <c r="O1004" i="8"/>
  <c r="O996" i="8"/>
  <c r="G1513" i="8"/>
  <c r="G1505" i="8"/>
  <c r="G1497" i="8"/>
  <c r="G1489" i="8"/>
  <c r="G1481" i="8"/>
  <c r="G1473" i="8"/>
  <c r="G1465" i="8"/>
  <c r="G1457" i="8"/>
  <c r="G1449" i="8"/>
  <c r="G1441" i="8"/>
  <c r="G1433" i="8"/>
  <c r="G1425" i="8"/>
  <c r="G1417" i="8"/>
  <c r="G1409" i="8"/>
  <c r="G1401" i="8"/>
  <c r="G1393" i="8"/>
  <c r="G1385" i="8"/>
  <c r="G1377" i="8"/>
  <c r="G1369" i="8"/>
  <c r="G1361" i="8"/>
  <c r="G1353" i="8"/>
  <c r="G1345" i="8"/>
  <c r="G1337" i="8"/>
  <c r="G1329" i="8"/>
  <c r="G1321" i="8"/>
  <c r="G1313" i="8"/>
  <c r="G1305" i="8"/>
  <c r="G1297" i="8"/>
  <c r="G1289" i="8"/>
  <c r="G1281" i="8"/>
  <c r="G1273" i="8"/>
  <c r="G1265" i="8"/>
  <c r="G1257" i="8"/>
  <c r="G1249" i="8"/>
  <c r="G1241" i="8"/>
  <c r="G1233" i="8"/>
  <c r="G1225" i="8"/>
  <c r="G1217" i="8"/>
  <c r="G1209" i="8"/>
  <c r="G1201" i="8"/>
  <c r="G1193" i="8"/>
  <c r="G1185" i="8"/>
  <c r="G1177" i="8"/>
  <c r="G1169" i="8"/>
  <c r="G1161" i="8"/>
  <c r="G1153" i="8"/>
  <c r="G1145" i="8"/>
  <c r="G1137" i="8"/>
  <c r="G1129" i="8"/>
  <c r="G1121" i="8"/>
  <c r="G1113" i="8"/>
  <c r="G1105" i="8"/>
  <c r="G1097" i="8"/>
  <c r="G1089" i="8"/>
  <c r="G1081" i="8"/>
  <c r="G1073" i="8"/>
  <c r="G1065" i="8"/>
  <c r="G1057" i="8"/>
  <c r="G1049" i="8"/>
  <c r="G1041" i="8"/>
  <c r="G1033" i="8"/>
  <c r="G1025" i="8"/>
  <c r="G1017" i="8"/>
  <c r="G1009" i="8"/>
  <c r="G1001" i="8"/>
  <c r="G993" i="8"/>
  <c r="I1519" i="8"/>
  <c r="I1511" i="8"/>
  <c r="I1503" i="8"/>
  <c r="I1495" i="8"/>
  <c r="I1487" i="8"/>
  <c r="I1479" i="8"/>
  <c r="I1471" i="8"/>
  <c r="I1463" i="8"/>
  <c r="I1455" i="8"/>
  <c r="I1447" i="8"/>
  <c r="I1439" i="8"/>
  <c r="I1431" i="8"/>
  <c r="I1423" i="8"/>
  <c r="I1415" i="8"/>
  <c r="I1407" i="8"/>
  <c r="I1399" i="8"/>
  <c r="I1391" i="8"/>
  <c r="I1383" i="8"/>
  <c r="I1375" i="8"/>
  <c r="I1367" i="8"/>
  <c r="I1359" i="8"/>
  <c r="I1351" i="8"/>
  <c r="I1343" i="8"/>
  <c r="I1335" i="8"/>
  <c r="I1327" i="8"/>
  <c r="I1319" i="8"/>
  <c r="I1311" i="8"/>
  <c r="I1303" i="8"/>
  <c r="I1295" i="8"/>
  <c r="I1287" i="8"/>
  <c r="I1279" i="8"/>
  <c r="I1271" i="8"/>
  <c r="I1263" i="8"/>
  <c r="I1255" i="8"/>
  <c r="I1247" i="8"/>
  <c r="I1239" i="8"/>
  <c r="I1231" i="8"/>
  <c r="I1223" i="8"/>
  <c r="I1215" i="8"/>
  <c r="I1207" i="8"/>
  <c r="C1519" i="8"/>
  <c r="C1511" i="8"/>
  <c r="C1423" i="8"/>
  <c r="C1279" i="8"/>
  <c r="C1271" i="8"/>
  <c r="C1263" i="8"/>
  <c r="C1255" i="8"/>
  <c r="C1247" i="8"/>
  <c r="C1239" i="8"/>
  <c r="C1231" i="8"/>
  <c r="C1223" i="8"/>
  <c r="C1215" i="8"/>
  <c r="C1207" i="8"/>
  <c r="C1199" i="8"/>
  <c r="C1191" i="8"/>
  <c r="C1183" i="8"/>
  <c r="C1175" i="8"/>
  <c r="C1167" i="8"/>
  <c r="C1159" i="8"/>
  <c r="C1151" i="8"/>
  <c r="C1143" i="8"/>
  <c r="C1135" i="8"/>
  <c r="C1127" i="8"/>
  <c r="C1119" i="8"/>
  <c r="C1111" i="8"/>
  <c r="C1103" i="8"/>
  <c r="C1095" i="8"/>
  <c r="C1087" i="8"/>
  <c r="C1079" i="8"/>
  <c r="E1327" i="8"/>
  <c r="C1470" i="8"/>
  <c r="C1462" i="8"/>
  <c r="C1454" i="8"/>
  <c r="C1446" i="8"/>
  <c r="C1438" i="8"/>
  <c r="C1430" i="8"/>
  <c r="C1302" i="8"/>
  <c r="C1286" i="8"/>
  <c r="C1222" i="8"/>
  <c r="C1150" i="8"/>
  <c r="C1142" i="8"/>
  <c r="C1134" i="8"/>
  <c r="C1054" i="8"/>
  <c r="C1046" i="8"/>
  <c r="C1038" i="8"/>
  <c r="C1030" i="8"/>
  <c r="C1022" i="8"/>
  <c r="C1014" i="8"/>
  <c r="C1006" i="8"/>
  <c r="C998" i="8"/>
  <c r="E1438" i="8"/>
  <c r="E1422" i="8"/>
  <c r="E1414" i="8"/>
  <c r="E1406" i="8"/>
  <c r="E1398" i="8"/>
  <c r="E1390" i="8"/>
  <c r="E1382" i="8"/>
  <c r="E1374" i="8"/>
  <c r="E1366" i="8"/>
  <c r="E1358" i="8"/>
  <c r="E1342" i="8"/>
  <c r="E1318" i="8"/>
  <c r="E1310" i="8"/>
  <c r="E1262" i="8"/>
  <c r="E1182" i="8"/>
  <c r="E1174" i="8"/>
  <c r="E1166" i="8"/>
  <c r="E1158" i="8"/>
  <c r="E1150" i="8"/>
  <c r="E1142" i="8"/>
  <c r="E1134" i="8"/>
  <c r="E1126" i="8"/>
  <c r="E1118" i="8"/>
  <c r="E1110" i="8"/>
  <c r="E1102" i="8"/>
  <c r="E1094" i="8"/>
  <c r="E1086" i="8"/>
  <c r="E1078" i="8"/>
  <c r="E1070" i="8"/>
  <c r="E1062" i="8"/>
  <c r="E1054" i="8"/>
  <c r="E1046" i="8"/>
  <c r="E1038" i="8"/>
  <c r="E1030" i="8"/>
  <c r="E1022" i="8"/>
  <c r="E1014" i="8"/>
  <c r="E1006" i="8"/>
  <c r="E998" i="8"/>
  <c r="C1517" i="8"/>
  <c r="C1509" i="8"/>
  <c r="C1501" i="8"/>
  <c r="C1493" i="8"/>
  <c r="C1485" i="8"/>
  <c r="C1477" i="8"/>
  <c r="C1469" i="8"/>
  <c r="C1461" i="8"/>
  <c r="C1453" i="8"/>
  <c r="C1445" i="8"/>
  <c r="C1437" i="8"/>
  <c r="C1429" i="8"/>
  <c r="C1421" i="8"/>
  <c r="C1413" i="8"/>
  <c r="C1405" i="8"/>
  <c r="C1397" i="8"/>
  <c r="C1389" i="8"/>
  <c r="C1381" i="8"/>
  <c r="C1373" i="8"/>
  <c r="C1365" i="8"/>
  <c r="C1357" i="8"/>
  <c r="C1349" i="8"/>
  <c r="C1341" i="8"/>
  <c r="C1333" i="8"/>
  <c r="C1325" i="8"/>
  <c r="C1317" i="8"/>
  <c r="C1309" i="8"/>
  <c r="C1301" i="8"/>
  <c r="C1293" i="8"/>
  <c r="C1285" i="8"/>
  <c r="C1277" i="8"/>
  <c r="C1269" i="8"/>
  <c r="C1261" i="8"/>
  <c r="C1253" i="8"/>
  <c r="C1245" i="8"/>
  <c r="C1237" i="8"/>
  <c r="C1229" i="8"/>
  <c r="C1221" i="8"/>
  <c r="C1213" i="8"/>
  <c r="C1205" i="8"/>
  <c r="C1197" i="8"/>
  <c r="C1189" i="8"/>
  <c r="C1181" i="8"/>
  <c r="C1173" i="8"/>
  <c r="C1165" i="8"/>
  <c r="C1157" i="8"/>
  <c r="C1149" i="8"/>
  <c r="C1141" i="8"/>
  <c r="C1133" i="8"/>
  <c r="C1125" i="8"/>
  <c r="C1117" i="8"/>
  <c r="C1109" i="8"/>
  <c r="C1101" i="8"/>
  <c r="C1093" i="8"/>
  <c r="C1085" i="8"/>
  <c r="C1077" i="8"/>
  <c r="C1069" i="8"/>
  <c r="C1061" i="8"/>
  <c r="C1053" i="8"/>
  <c r="C1045" i="8"/>
  <c r="C1037" i="8"/>
  <c r="C1029" i="8"/>
  <c r="C1021" i="8"/>
  <c r="C1013" i="8"/>
  <c r="C1005" i="8"/>
  <c r="C997" i="8"/>
  <c r="E1517" i="8"/>
  <c r="E1509" i="8"/>
  <c r="E1501" i="8"/>
  <c r="E1493" i="8"/>
  <c r="E1485" i="8"/>
  <c r="E1477" i="8"/>
  <c r="E1469" i="8"/>
  <c r="E1461" i="8"/>
  <c r="E1453" i="8"/>
  <c r="E1445" i="8"/>
  <c r="E1429" i="8"/>
  <c r="E1421" i="8"/>
  <c r="E1413" i="8"/>
  <c r="E1405" i="8"/>
  <c r="E1397" i="8"/>
  <c r="E1389" i="8"/>
  <c r="E1381" i="8"/>
  <c r="E1373" i="8"/>
  <c r="E1365" i="8"/>
  <c r="E1357" i="8"/>
  <c r="E1349" i="8"/>
  <c r="E1341" i="8"/>
  <c r="E1333" i="8"/>
  <c r="E1325" i="8"/>
  <c r="E1293" i="8"/>
  <c r="E1285" i="8"/>
  <c r="E1277" i="8"/>
  <c r="E1269" i="8"/>
  <c r="E1261" i="8"/>
  <c r="E1253" i="8"/>
  <c r="E1245" i="8"/>
  <c r="E1237" i="8"/>
  <c r="E1141" i="8"/>
  <c r="E1133" i="8"/>
  <c r="E1125" i="8"/>
  <c r="E1117" i="8"/>
  <c r="E1109" i="8"/>
  <c r="E1101" i="8"/>
  <c r="E1093" i="8"/>
  <c r="E1085" i="8"/>
  <c r="E1053" i="8"/>
  <c r="E1045" i="8"/>
  <c r="E1037" i="8"/>
  <c r="E1029" i="8"/>
  <c r="E1021" i="8"/>
  <c r="E1013" i="8"/>
  <c r="E1005" i="8"/>
  <c r="E997" i="8"/>
  <c r="O1519" i="8"/>
  <c r="O1511" i="8"/>
  <c r="O1503" i="8"/>
  <c r="U1519" i="8"/>
  <c r="U1511" i="8"/>
  <c r="U1503" i="8"/>
  <c r="U1495" i="8"/>
  <c r="U1487" i="8"/>
  <c r="U1479" i="8"/>
  <c r="U1471" i="8"/>
  <c r="U1463" i="8"/>
  <c r="U1455" i="8"/>
  <c r="U1447" i="8"/>
  <c r="U1439" i="8"/>
  <c r="U1415" i="8"/>
  <c r="U1399" i="8"/>
  <c r="U1391" i="8"/>
  <c r="U1375" i="8"/>
  <c r="U1367" i="8"/>
  <c r="U1359" i="8"/>
  <c r="U1351" i="8"/>
  <c r="U1311" i="8"/>
  <c r="U1303" i="8"/>
  <c r="U1295" i="8"/>
  <c r="U1287" i="8"/>
  <c r="U1279" i="8"/>
  <c r="U1271" i="8"/>
  <c r="U1263" i="8"/>
  <c r="U1255" i="8"/>
  <c r="U1247" i="8"/>
  <c r="U1239" i="8"/>
  <c r="U1231" i="8"/>
  <c r="U1191" i="8"/>
  <c r="U1183" i="8"/>
  <c r="U1175" i="8"/>
  <c r="U1167" i="8"/>
  <c r="U1135" i="8"/>
  <c r="U1119" i="8"/>
  <c r="U1111" i="8"/>
  <c r="U1103" i="8"/>
  <c r="U1095" i="8"/>
  <c r="U1087" i="8"/>
  <c r="U1079" i="8"/>
  <c r="U1071" i="8"/>
  <c r="U1063" i="8"/>
  <c r="U1039" i="8"/>
  <c r="U1031" i="8"/>
  <c r="U1023" i="8"/>
  <c r="U1015" i="8"/>
  <c r="U1007" i="8"/>
  <c r="U999" i="8"/>
  <c r="U991" i="8"/>
  <c r="I1199" i="8"/>
  <c r="I1191" i="8"/>
  <c r="I1183" i="8"/>
  <c r="I1175" i="8"/>
  <c r="I1167" i="8"/>
  <c r="I1159" i="8"/>
  <c r="I1151" i="8"/>
  <c r="I1143" i="8"/>
  <c r="I1135" i="8"/>
  <c r="I1127" i="8"/>
  <c r="I1119" i="8"/>
  <c r="I1111" i="8"/>
  <c r="I1103" i="8"/>
  <c r="I1095" i="8"/>
  <c r="I1087" i="8"/>
  <c r="I1079" i="8"/>
  <c r="I1071" i="8"/>
  <c r="I1063" i="8"/>
  <c r="I1055" i="8"/>
  <c r="I1047" i="8"/>
  <c r="I1039" i="8"/>
  <c r="I1031" i="8"/>
  <c r="I1023" i="8"/>
  <c r="I1015" i="8"/>
  <c r="I1007" i="8"/>
  <c r="I999" i="8"/>
  <c r="I991" i="8"/>
  <c r="K1517" i="8"/>
  <c r="K1509" i="8"/>
  <c r="K1501" i="8"/>
  <c r="K1493" i="8"/>
  <c r="K1485" i="8"/>
  <c r="K1477" i="8"/>
  <c r="K1469" i="8"/>
  <c r="K1461" i="8"/>
  <c r="K1453" i="8"/>
  <c r="K1445" i="8"/>
  <c r="K1437" i="8"/>
  <c r="K1429" i="8"/>
  <c r="K1421" i="8"/>
  <c r="K1413" i="8"/>
  <c r="K1405" i="8"/>
  <c r="K1397" i="8"/>
  <c r="K1389" i="8"/>
  <c r="K1381" i="8"/>
  <c r="K1373" i="8"/>
  <c r="K1365" i="8"/>
  <c r="K1357" i="8"/>
  <c r="K1349" i="8"/>
  <c r="K1341" i="8"/>
  <c r="K1333" i="8"/>
  <c r="K1325" i="8"/>
  <c r="K1317" i="8"/>
  <c r="K1309" i="8"/>
  <c r="K1301" i="8"/>
  <c r="K1293" i="8"/>
  <c r="K1285" i="8"/>
  <c r="K1277" i="8"/>
  <c r="K1269" i="8"/>
  <c r="K1261" i="8"/>
  <c r="K1253" i="8"/>
  <c r="K1245" i="8"/>
  <c r="K1237" i="8"/>
  <c r="K1229" i="8"/>
  <c r="K1221" i="8"/>
  <c r="K1213" i="8"/>
  <c r="K1205" i="8"/>
  <c r="K1197" i="8"/>
  <c r="K1189" i="8"/>
  <c r="K1181" i="8"/>
  <c r="K1173" i="8"/>
  <c r="K1165" i="8"/>
  <c r="K1157" i="8"/>
  <c r="K1149" i="8"/>
  <c r="K1141" i="8"/>
  <c r="K1133" i="8"/>
  <c r="K1125" i="8"/>
  <c r="K1117" i="8"/>
  <c r="K1109" i="8"/>
  <c r="K1101" i="8"/>
  <c r="K1093" i="8"/>
  <c r="K1085" i="8"/>
  <c r="K1077" i="8"/>
  <c r="K1069" i="8"/>
  <c r="K1061" i="8"/>
  <c r="K1053" i="8"/>
  <c r="K1045" i="8"/>
  <c r="K1037" i="8"/>
  <c r="K1029" i="8"/>
  <c r="K1021" i="8"/>
  <c r="K1013" i="8"/>
  <c r="K1005" i="8"/>
  <c r="K997" i="8"/>
  <c r="M1515" i="8"/>
  <c r="M1507" i="8"/>
  <c r="M1499" i="8"/>
  <c r="M1491" i="8"/>
  <c r="M1483" i="8"/>
  <c r="M1475" i="8"/>
  <c r="M1467" i="8"/>
  <c r="M1443" i="8"/>
  <c r="M1435" i="8"/>
  <c r="M1427" i="8"/>
  <c r="M1419" i="8"/>
  <c r="M1411" i="8"/>
  <c r="M1403" i="8"/>
  <c r="M1395" i="8"/>
  <c r="M1387" i="8"/>
  <c r="M1379" i="8"/>
  <c r="M1371" i="8"/>
  <c r="M1363" i="8"/>
  <c r="M1355" i="8"/>
  <c r="M1347" i="8"/>
  <c r="M1339" i="8"/>
  <c r="M1331" i="8"/>
  <c r="M1323" i="8"/>
  <c r="M1315" i="8"/>
  <c r="M1307" i="8"/>
  <c r="M1299" i="8"/>
  <c r="M1291" i="8"/>
  <c r="M1283" i="8"/>
  <c r="M1275" i="8"/>
  <c r="M1267" i="8"/>
  <c r="M1259" i="8"/>
  <c r="M1251" i="8"/>
  <c r="M1243" i="8"/>
  <c r="M1235" i="8"/>
  <c r="M1227" i="8"/>
  <c r="M1219" i="8"/>
  <c r="M1211" i="8"/>
  <c r="M1203" i="8"/>
  <c r="M1195" i="8"/>
  <c r="M1187" i="8"/>
  <c r="M1179" i="8"/>
  <c r="M1171" i="8"/>
  <c r="M1163" i="8"/>
  <c r="M1155" i="8"/>
  <c r="M1147" i="8"/>
  <c r="M1139" i="8"/>
  <c r="M1131" i="8"/>
  <c r="M1123" i="8"/>
  <c r="M1115" i="8"/>
  <c r="M1107" i="8"/>
  <c r="M1099" i="8"/>
  <c r="M1091" i="8"/>
  <c r="M1075" i="8"/>
  <c r="M1059" i="8"/>
  <c r="M1051" i="8"/>
  <c r="M1043" i="8"/>
  <c r="M1027" i="8"/>
  <c r="M1019" i="8"/>
  <c r="M1011" i="8"/>
  <c r="M1003" i="8"/>
  <c r="M995" i="8"/>
  <c r="Q1465" i="8"/>
  <c r="Q1457" i="8"/>
  <c r="Q1449" i="8"/>
  <c r="Q1433" i="8"/>
  <c r="Q1417" i="8"/>
  <c r="Q1393" i="8"/>
  <c r="Q1385" i="8"/>
  <c r="Q1377" i="8"/>
  <c r="Q1369" i="8"/>
  <c r="Q1361" i="8"/>
  <c r="Q1353" i="8"/>
  <c r="Q1345" i="8"/>
  <c r="Q1337" i="8"/>
  <c r="Q1329" i="8"/>
  <c r="Q1321" i="8"/>
  <c r="Q1313" i="8"/>
  <c r="O1464" i="8"/>
  <c r="O1456" i="8"/>
  <c r="O1448" i="8"/>
  <c r="O1408" i="8"/>
  <c r="O1400" i="8"/>
  <c r="O1392" i="8"/>
  <c r="O1368" i="8"/>
  <c r="O1360" i="8"/>
  <c r="O1495" i="8"/>
  <c r="O1487" i="8"/>
  <c r="O1479" i="8"/>
  <c r="O1471" i="8"/>
  <c r="O1463" i="8"/>
  <c r="O1455" i="8"/>
  <c r="O1447" i="8"/>
  <c r="O1439" i="8"/>
  <c r="O1431" i="8"/>
  <c r="O1423" i="8"/>
  <c r="O1415" i="8"/>
  <c r="O1407" i="8"/>
  <c r="O1399" i="8"/>
  <c r="O1391" i="8"/>
  <c r="O1383" i="8"/>
  <c r="O1375" i="8"/>
  <c r="O1367" i="8"/>
  <c r="O1359" i="8"/>
  <c r="O1351" i="8"/>
  <c r="O1343" i="8"/>
  <c r="O1335" i="8"/>
  <c r="O1327" i="8"/>
  <c r="O1319" i="8"/>
  <c r="O1311" i="8"/>
  <c r="O1303" i="8"/>
  <c r="O1295" i="8"/>
  <c r="O1287" i="8"/>
  <c r="O1279" i="8"/>
  <c r="O1271" i="8"/>
  <c r="O1263" i="8"/>
  <c r="O1255" i="8"/>
  <c r="O1247" i="8"/>
  <c r="O1239" i="8"/>
  <c r="O1231" i="8"/>
  <c r="O1223" i="8"/>
  <c r="O1215" i="8"/>
  <c r="O1207" i="8"/>
  <c r="O1199" i="8"/>
  <c r="O1191" i="8"/>
  <c r="O1183" i="8"/>
  <c r="O1175" i="8"/>
  <c r="O1167" i="8"/>
  <c r="O1159" i="8"/>
  <c r="O1151" i="8"/>
  <c r="O1143" i="8"/>
  <c r="O1135" i="8"/>
  <c r="O1127" i="8"/>
  <c r="O1119" i="8"/>
  <c r="O1111" i="8"/>
  <c r="O1103" i="8"/>
  <c r="O1095" i="8"/>
  <c r="O1087" i="8"/>
  <c r="O1079" i="8"/>
  <c r="O1071" i="8"/>
  <c r="O1063" i="8"/>
  <c r="O1055" i="8"/>
  <c r="O1047" i="8"/>
  <c r="O1039" i="8"/>
  <c r="O1031" i="8"/>
  <c r="O1023" i="8"/>
  <c r="O1015" i="8"/>
  <c r="O1007" i="8"/>
  <c r="O999" i="8"/>
  <c r="O991" i="8"/>
  <c r="K1520" i="8"/>
  <c r="K1512" i="8"/>
  <c r="K1504" i="8"/>
  <c r="K1496" i="8"/>
  <c r="K1488" i="8"/>
  <c r="K1480" i="8"/>
  <c r="K1472" i="8"/>
  <c r="K1464" i="8"/>
  <c r="K1456" i="8"/>
  <c r="K1448" i="8"/>
  <c r="K1440" i="8"/>
  <c r="K1432" i="8"/>
  <c r="K1424" i="8"/>
  <c r="K1416" i="8"/>
  <c r="K1408" i="8"/>
  <c r="K1400" i="8"/>
  <c r="K1392" i="8"/>
  <c r="K1384" i="8"/>
  <c r="K1376" i="8"/>
  <c r="K1368" i="8"/>
  <c r="K1360" i="8"/>
  <c r="K1352" i="8"/>
  <c r="K1344" i="8"/>
  <c r="K1336" i="8"/>
  <c r="K1328" i="8"/>
  <c r="K1320" i="8"/>
  <c r="K1312" i="8"/>
  <c r="Q1297" i="8"/>
  <c r="Q1289" i="8"/>
  <c r="Q1281" i="8"/>
  <c r="Q1273" i="8"/>
  <c r="Q1265" i="8"/>
  <c r="Q1257" i="8"/>
  <c r="Q1249" i="8"/>
  <c r="Q1241" i="8"/>
  <c r="Q1233" i="8"/>
  <c r="Q1225" i="8"/>
  <c r="Q1217" i="8"/>
  <c r="Q1209" i="8"/>
  <c r="Q1201" i="8"/>
  <c r="Q1193" i="8"/>
  <c r="Q1177" i="8"/>
  <c r="Q1169" i="8"/>
  <c r="Q1145" i="8"/>
  <c r="Q1137" i="8"/>
  <c r="Q1121" i="8"/>
  <c r="Q1113" i="8"/>
  <c r="Q1105" i="8"/>
  <c r="Q1097" i="8"/>
  <c r="Q1089" i="8"/>
  <c r="Q1081" i="8"/>
  <c r="Q1073" i="8"/>
  <c r="Q1065" i="8"/>
  <c r="Q1057" i="8"/>
  <c r="Q1049" i="8"/>
  <c r="Q1041" i="8"/>
  <c r="Q1033" i="8"/>
  <c r="Q1025" i="8"/>
  <c r="Q1017" i="8"/>
  <c r="Q1009" i="8"/>
  <c r="Q1001" i="8"/>
  <c r="Q993" i="8"/>
  <c r="S1503" i="8"/>
  <c r="S1479" i="8"/>
  <c r="S1471" i="8"/>
  <c r="S1463" i="8"/>
  <c r="S1455" i="8"/>
  <c r="S1447" i="8"/>
  <c r="S1439" i="8"/>
  <c r="S1431" i="8"/>
  <c r="S1423" i="8"/>
  <c r="S1415" i="8"/>
  <c r="S1407" i="8"/>
  <c r="S1391" i="8"/>
  <c r="S1383" i="8"/>
  <c r="S1375" i="8"/>
  <c r="S1367" i="8"/>
  <c r="S1359" i="8"/>
  <c r="S1351" i="8"/>
  <c r="S1343" i="8"/>
  <c r="S1327" i="8"/>
  <c r="S1303" i="8"/>
  <c r="S1295" i="8"/>
  <c r="S1263" i="8"/>
  <c r="S1255" i="8"/>
  <c r="S1239" i="8"/>
  <c r="S1231" i="8"/>
  <c r="S1223" i="8"/>
  <c r="S1215" i="8"/>
  <c r="S1207" i="8"/>
  <c r="S1191" i="8"/>
  <c r="S1183" i="8"/>
  <c r="S1175" i="8"/>
  <c r="S1167" i="8"/>
  <c r="S1159" i="8"/>
  <c r="S1151" i="8"/>
  <c r="S1143" i="8"/>
  <c r="S1135" i="8"/>
  <c r="S1127" i="8"/>
  <c r="S1119" i="8"/>
  <c r="S1111" i="8"/>
  <c r="S1103" i="8"/>
  <c r="S1095" i="8"/>
  <c r="S1055" i="8"/>
  <c r="S1047" i="8"/>
  <c r="S1039" i="8"/>
  <c r="S1031" i="8"/>
  <c r="S1023" i="8"/>
  <c r="S1015" i="8"/>
  <c r="S1007" i="8"/>
  <c r="S999" i="8"/>
  <c r="S991" i="8"/>
  <c r="K1034" i="8"/>
  <c r="K1026" i="8"/>
  <c r="K1018" i="8"/>
  <c r="K1010" i="8"/>
  <c r="K1002" i="8"/>
  <c r="K994" i="8"/>
  <c r="Q1518" i="8"/>
  <c r="Q1510" i="8"/>
  <c r="Q1502" i="8"/>
  <c r="Q1494" i="8"/>
  <c r="Q1486" i="8"/>
  <c r="Q1478" i="8"/>
  <c r="Q1470" i="8"/>
  <c r="Q1462" i="8"/>
  <c r="Q1454" i="8"/>
  <c r="Q1446" i="8"/>
  <c r="Q1438" i="8"/>
  <c r="Q1430" i="8"/>
  <c r="Q1422" i="8"/>
  <c r="Q1414" i="8"/>
  <c r="Q1406" i="8"/>
  <c r="Q1398" i="8"/>
  <c r="Q1390" i="8"/>
  <c r="Q1382" i="8"/>
  <c r="Q1374" i="8"/>
  <c r="Q1366" i="8"/>
  <c r="Q1358" i="8"/>
  <c r="Q1350" i="8"/>
  <c r="Q1342" i="8"/>
  <c r="Q1334" i="8"/>
  <c r="Q1326" i="8"/>
  <c r="Q1318" i="8"/>
  <c r="Q1310" i="8"/>
  <c r="Q1302" i="8"/>
  <c r="Q1294" i="8"/>
  <c r="Q1286" i="8"/>
  <c r="Q1278" i="8"/>
  <c r="Q1270" i="8"/>
  <c r="Q1262" i="8"/>
  <c r="Q1254" i="8"/>
  <c r="Q1246" i="8"/>
  <c r="Q1238" i="8"/>
  <c r="M1503" i="8"/>
  <c r="M1495" i="8"/>
  <c r="M1463" i="8"/>
  <c r="M1455" i="8"/>
  <c r="M1071" i="8"/>
  <c r="M1063" i="8"/>
  <c r="M1055" i="8"/>
  <c r="Q1509" i="8"/>
  <c r="Q1493" i="8"/>
  <c r="Q1461" i="8"/>
  <c r="Q1453" i="8"/>
  <c r="Q1445" i="8"/>
  <c r="Q1437" i="8"/>
  <c r="Q1389" i="8"/>
  <c r="Q1373" i="8"/>
  <c r="Q1365" i="8"/>
  <c r="Q1325" i="8"/>
  <c r="Q1317" i="8"/>
  <c r="Q1309" i="8"/>
  <c r="Q1261" i="8"/>
  <c r="Q1253" i="8"/>
  <c r="Q1245" i="8"/>
  <c r="Q1237" i="8"/>
  <c r="Q1229" i="8"/>
  <c r="Q1221" i="8"/>
  <c r="Q1213" i="8"/>
  <c r="K1304" i="8"/>
  <c r="K1296" i="8"/>
  <c r="K1288" i="8"/>
  <c r="K1280" i="8"/>
  <c r="K1272" i="8"/>
  <c r="K1264" i="8"/>
  <c r="K1256" i="8"/>
  <c r="K1248" i="8"/>
  <c r="K1240" i="8"/>
  <c r="K1232" i="8"/>
  <c r="K1224" i="8"/>
  <c r="K1216" i="8"/>
  <c r="K1208" i="8"/>
  <c r="K1200" i="8"/>
  <c r="K1192" i="8"/>
  <c r="K1184" i="8"/>
  <c r="K1176" i="8"/>
  <c r="K1168" i="8"/>
  <c r="K1160" i="8"/>
  <c r="K1152" i="8"/>
  <c r="K1144" i="8"/>
  <c r="K1136" i="8"/>
  <c r="K1128" i="8"/>
  <c r="K1120" i="8"/>
  <c r="K1112" i="8"/>
  <c r="K1104" i="8"/>
  <c r="K1096" i="8"/>
  <c r="K1088" i="8"/>
  <c r="K1080" i="8"/>
  <c r="K1072" i="8"/>
  <c r="K1064" i="8"/>
  <c r="K1056" i="8"/>
  <c r="K1048" i="8"/>
  <c r="K1040" i="8"/>
  <c r="K1032" i="8"/>
  <c r="K1024" i="8"/>
  <c r="K1016" i="8"/>
  <c r="K1008" i="8"/>
  <c r="K1000" i="8"/>
  <c r="K992" i="8"/>
  <c r="M1518" i="8"/>
  <c r="M1510" i="8"/>
  <c r="M1502" i="8"/>
  <c r="M1494" i="8"/>
  <c r="M1486" i="8"/>
  <c r="M1478" i="8"/>
  <c r="M1470" i="8"/>
  <c r="M1462" i="8"/>
  <c r="M1454" i="8"/>
  <c r="M1446" i="8"/>
  <c r="M1438" i="8"/>
  <c r="M1430" i="8"/>
  <c r="M1422" i="8"/>
  <c r="M1414" i="8"/>
  <c r="M1406" i="8"/>
  <c r="M1358" i="8"/>
  <c r="M1350" i="8"/>
  <c r="M1342" i="8"/>
  <c r="M1334" i="8"/>
  <c r="M1326" i="8"/>
  <c r="M1318" i="8"/>
  <c r="M1310" i="8"/>
  <c r="M1302" i="8"/>
  <c r="M1294" i="8"/>
  <c r="M1286" i="8"/>
  <c r="M1278" i="8"/>
  <c r="M1270" i="8"/>
  <c r="M1262" i="8"/>
  <c r="M1254" i="8"/>
  <c r="M1246" i="8"/>
  <c r="M1238" i="8"/>
  <c r="M1230" i="8"/>
  <c r="M1222" i="8"/>
  <c r="M1214" i="8"/>
  <c r="M1206" i="8"/>
  <c r="M1198" i="8"/>
  <c r="M1190" i="8"/>
  <c r="M1182" i="8"/>
  <c r="M1174" i="8"/>
  <c r="M1166" i="8"/>
  <c r="M1158" i="8"/>
  <c r="M1150" i="8"/>
  <c r="M1142" i="8"/>
  <c r="M1134" i="8"/>
  <c r="M1126" i="8"/>
  <c r="M1118" i="8"/>
  <c r="M1110" i="8"/>
  <c r="M1086" i="8"/>
  <c r="M1078" i="8"/>
  <c r="M1070" i="8"/>
  <c r="M1062" i="8"/>
  <c r="M1054" i="8"/>
  <c r="M1046" i="8"/>
  <c r="M1038" i="8"/>
  <c r="M1030" i="8"/>
  <c r="M1022" i="8"/>
  <c r="M1014" i="8"/>
  <c r="M1006" i="8"/>
  <c r="M998" i="8"/>
  <c r="Q1516" i="8"/>
  <c r="Q1508" i="8"/>
  <c r="Q1500" i="8"/>
  <c r="Q1492" i="8"/>
  <c r="Q1484" i="8"/>
  <c r="Q1476" i="8"/>
  <c r="Q1468" i="8"/>
  <c r="Q1460" i="8"/>
  <c r="Q1452" i="8"/>
  <c r="Q1444" i="8"/>
  <c r="Q1436" i="8"/>
  <c r="Q1428" i="8"/>
  <c r="Q1420" i="8"/>
  <c r="Q1412" i="8"/>
  <c r="Q1404" i="8"/>
  <c r="Q1396" i="8"/>
  <c r="Q1388" i="8"/>
  <c r="Q1380" i="8"/>
  <c r="Q1372" i="8"/>
  <c r="Q1364" i="8"/>
  <c r="Q1356" i="8"/>
  <c r="Q1348" i="8"/>
  <c r="Q1340" i="8"/>
  <c r="Q1332" i="8"/>
  <c r="Q1324" i="8"/>
  <c r="Q1316" i="8"/>
  <c r="Q1308" i="8"/>
  <c r="Q1300" i="8"/>
  <c r="Q1292" i="8"/>
  <c r="Q1284" i="8"/>
  <c r="Q1276" i="8"/>
  <c r="Q1260" i="8"/>
  <c r="Q1252" i="8"/>
  <c r="Q1244" i="8"/>
  <c r="Q1228" i="8"/>
  <c r="Q1220" i="8"/>
  <c r="Q1212" i="8"/>
  <c r="Q1204" i="8"/>
  <c r="Q1196" i="8"/>
  <c r="Q1188" i="8"/>
  <c r="Q1180" i="8"/>
  <c r="Q1172" i="8"/>
  <c r="Q1164" i="8"/>
  <c r="Q1156" i="8"/>
  <c r="Q1148" i="8"/>
  <c r="Q1140" i="8"/>
  <c r="Q1132" i="8"/>
  <c r="Q1124" i="8"/>
  <c r="Q1116" i="8"/>
  <c r="Q1108" i="8"/>
  <c r="W1515" i="8"/>
  <c r="W1507" i="8"/>
  <c r="W1499" i="8"/>
  <c r="W1491" i="8"/>
  <c r="W1483" i="8"/>
  <c r="W1475" i="8"/>
  <c r="W1467" i="8"/>
  <c r="W1459" i="8"/>
  <c r="W1451" i="8"/>
  <c r="W1443" i="8"/>
  <c r="W1435" i="8"/>
  <c r="W1427" i="8"/>
  <c r="W1419" i="8"/>
  <c r="W1411" i="8"/>
  <c r="W1403" i="8"/>
  <c r="W1395" i="8"/>
  <c r="W1387" i="8"/>
  <c r="W1379" i="8"/>
  <c r="W1371" i="8"/>
  <c r="W1363" i="8"/>
  <c r="W1355" i="8"/>
  <c r="W1347" i="8"/>
  <c r="W1339" i="8"/>
  <c r="W1331" i="8"/>
  <c r="W1323" i="8"/>
  <c r="W1315" i="8"/>
  <c r="W1307" i="8"/>
  <c r="W1299" i="8"/>
  <c r="W1291" i="8"/>
  <c r="W1283" i="8"/>
  <c r="W1275" i="8"/>
  <c r="W1267" i="8"/>
  <c r="W1259" i="8"/>
  <c r="W1251" i="8"/>
  <c r="W1243" i="8"/>
  <c r="W1235" i="8"/>
  <c r="W1227" i="8"/>
  <c r="W1219" i="8"/>
  <c r="W1211" i="8"/>
  <c r="W1203" i="8"/>
  <c r="W1195" i="8"/>
  <c r="W1187" i="8"/>
  <c r="W1179" i="8"/>
  <c r="W1171" i="8"/>
  <c r="W1163" i="8"/>
  <c r="W1155" i="8"/>
  <c r="W1147" i="8"/>
  <c r="W1139" i="8"/>
  <c r="W1131" i="8"/>
  <c r="W1123" i="8"/>
  <c r="W1115" i="8"/>
  <c r="W1107" i="8"/>
  <c r="W1099" i="8"/>
  <c r="W1091" i="8"/>
  <c r="W1083" i="8"/>
  <c r="W1075" i="8"/>
  <c r="W1067" i="8"/>
  <c r="W1059" i="8"/>
  <c r="W1051" i="8"/>
  <c r="W1043" i="8"/>
  <c r="W1035" i="8"/>
  <c r="W1027" i="8"/>
  <c r="W1019" i="8"/>
  <c r="W1011" i="8"/>
  <c r="W1003" i="8"/>
  <c r="W995" i="8"/>
  <c r="Q1230" i="8"/>
  <c r="Q1222" i="8"/>
  <c r="Q1214" i="8"/>
  <c r="Q1206" i="8"/>
  <c r="Q1198" i="8"/>
  <c r="Q1190" i="8"/>
  <c r="Q1182" i="8"/>
  <c r="Q1174" i="8"/>
  <c r="Q1166" i="8"/>
  <c r="Q1158" i="8"/>
  <c r="Q1150" i="8"/>
  <c r="Q1142" i="8"/>
  <c r="Q1134" i="8"/>
  <c r="Q1126" i="8"/>
  <c r="Q1118" i="8"/>
  <c r="Q1110" i="8"/>
  <c r="Q1102" i="8"/>
  <c r="Q1094" i="8"/>
  <c r="Q1086" i="8"/>
  <c r="Q1078" i="8"/>
  <c r="Q1070" i="8"/>
  <c r="Q1062" i="8"/>
  <c r="Q1054" i="8"/>
  <c r="Q1046" i="8"/>
  <c r="Q1038" i="8"/>
  <c r="Q1030" i="8"/>
  <c r="Q1022" i="8"/>
  <c r="Q1014" i="8"/>
  <c r="Q1006" i="8"/>
  <c r="Q998" i="8"/>
  <c r="S1516" i="8"/>
  <c r="S1508" i="8"/>
  <c r="S1500" i="8"/>
  <c r="S1492" i="8"/>
  <c r="S1484" i="8"/>
  <c r="S1476" i="8"/>
  <c r="S1468" i="8"/>
  <c r="S1460" i="8"/>
  <c r="S1452" i="8"/>
  <c r="S1444" i="8"/>
  <c r="S1436" i="8"/>
  <c r="S1428" i="8"/>
  <c r="S1420" i="8"/>
  <c r="S1412" i="8"/>
  <c r="S1404" i="8"/>
  <c r="S1396" i="8"/>
  <c r="S1388" i="8"/>
  <c r="S1372" i="8"/>
  <c r="S1364" i="8"/>
  <c r="S1356" i="8"/>
  <c r="S1348" i="8"/>
  <c r="S1340" i="8"/>
  <c r="S1332" i="8"/>
  <c r="S1324" i="8"/>
  <c r="S1316" i="8"/>
  <c r="S1308" i="8"/>
  <c r="S1300" i="8"/>
  <c r="S1292" i="8"/>
  <c r="S1284" i="8"/>
  <c r="S1276" i="8"/>
  <c r="S1260" i="8"/>
  <c r="S1252" i="8"/>
  <c r="S1244" i="8"/>
  <c r="S1228" i="8"/>
  <c r="S1220" i="8"/>
  <c r="S1212" i="8"/>
  <c r="S1204" i="8"/>
  <c r="S1196" i="8"/>
  <c r="S1188" i="8"/>
  <c r="S1180" i="8"/>
  <c r="S1172" i="8"/>
  <c r="S1164" i="8"/>
  <c r="S1156" i="8"/>
  <c r="S1148" i="8"/>
  <c r="S1140" i="8"/>
  <c r="S1132" i="8"/>
  <c r="S1124" i="8"/>
  <c r="S1116" i="8"/>
  <c r="S1108" i="8"/>
  <c r="S1100" i="8"/>
  <c r="S1092" i="8"/>
  <c r="S1084" i="8"/>
  <c r="S1076" i="8"/>
  <c r="S1068" i="8"/>
  <c r="S1060" i="8"/>
  <c r="S1052" i="8"/>
  <c r="S1044" i="8"/>
  <c r="S1036" i="8"/>
  <c r="S1028" i="8"/>
  <c r="S1020" i="8"/>
  <c r="S1012" i="8"/>
  <c r="S1004" i="8"/>
  <c r="S996" i="8"/>
  <c r="U1514" i="8"/>
  <c r="U1506" i="8"/>
  <c r="U1498" i="8"/>
  <c r="U1490" i="8"/>
  <c r="U1482" i="8"/>
  <c r="U1474" i="8"/>
  <c r="U1466" i="8"/>
  <c r="U1458" i="8"/>
  <c r="U1450" i="8"/>
  <c r="U1442" i="8"/>
  <c r="U1434" i="8"/>
  <c r="U1426" i="8"/>
  <c r="U1418" i="8"/>
  <c r="U1410" i="8"/>
  <c r="U1402" i="8"/>
  <c r="U1394" i="8"/>
  <c r="U1386" i="8"/>
  <c r="U1378" i="8"/>
  <c r="U1370" i="8"/>
  <c r="U1362" i="8"/>
  <c r="U1354" i="8"/>
  <c r="U1346" i="8"/>
  <c r="U1338" i="8"/>
  <c r="U1330" i="8"/>
  <c r="U1322" i="8"/>
  <c r="U1314" i="8"/>
  <c r="U1306" i="8"/>
  <c r="U1298" i="8"/>
  <c r="U1290" i="8"/>
  <c r="U1282" i="8"/>
  <c r="U1274" i="8"/>
  <c r="U1266" i="8"/>
  <c r="U1258" i="8"/>
  <c r="U1250" i="8"/>
  <c r="U1242" i="8"/>
  <c r="U1234" i="8"/>
  <c r="U1226" i="8"/>
  <c r="U1218" i="8"/>
  <c r="U1210" i="8"/>
  <c r="U1202" i="8"/>
  <c r="U1194" i="8"/>
  <c r="U1186" i="8"/>
  <c r="U1178" i="8"/>
  <c r="U1170" i="8"/>
  <c r="U1162" i="8"/>
  <c r="U1154" i="8"/>
  <c r="U1146" i="8"/>
  <c r="U1138" i="8"/>
  <c r="U1130" i="8"/>
  <c r="U1122" i="8"/>
  <c r="U1114" i="8"/>
  <c r="U1106" i="8"/>
  <c r="U1098" i="8"/>
  <c r="U1090" i="8"/>
  <c r="U1082" i="8"/>
  <c r="U1074" i="8"/>
  <c r="U1066" i="8"/>
  <c r="U1058" i="8"/>
  <c r="U1050" i="8"/>
  <c r="U1042" i="8"/>
  <c r="U1034" i="8"/>
  <c r="U1026" i="8"/>
  <c r="U1018" i="8"/>
  <c r="U1010" i="8"/>
  <c r="U1002" i="8"/>
  <c r="U994" i="8"/>
  <c r="Q1109" i="8"/>
  <c r="Q1101" i="8"/>
  <c r="Q1093" i="8"/>
  <c r="Q1085" i="8"/>
  <c r="Q1077" i="8"/>
  <c r="Q1069" i="8"/>
  <c r="Q1061" i="8"/>
  <c r="Q1053" i="8"/>
  <c r="Q1045" i="8"/>
  <c r="Q1037" i="8"/>
  <c r="S1443" i="8"/>
  <c r="S1435" i="8"/>
  <c r="S1387" i="8"/>
  <c r="S1371" i="8"/>
  <c r="S1363" i="8"/>
  <c r="S1355" i="8"/>
  <c r="S1347" i="8"/>
  <c r="S1339" i="8"/>
  <c r="S1331" i="8"/>
  <c r="S1323" i="8"/>
  <c r="S1315" i="8"/>
  <c r="S1307" i="8"/>
  <c r="S1299" i="8"/>
  <c r="S1291" i="8"/>
  <c r="S1251" i="8"/>
  <c r="S1243" i="8"/>
  <c r="S1203" i="8"/>
  <c r="S1115" i="8"/>
  <c r="S1107" i="8"/>
  <c r="S1099" i="8"/>
  <c r="S1091" i="8"/>
  <c r="S1083" i="8"/>
  <c r="S1075" i="8"/>
  <c r="S1067" i="8"/>
  <c r="S1051" i="8"/>
  <c r="S1019" i="8"/>
  <c r="U1193" i="8"/>
  <c r="U1185" i="8"/>
  <c r="U1177" i="8"/>
  <c r="U1169" i="8"/>
  <c r="U1161" i="8"/>
  <c r="U1153" i="8"/>
  <c r="U1145" i="8"/>
  <c r="U1137" i="8"/>
  <c r="U1129" i="8"/>
  <c r="U1121" i="8"/>
  <c r="U1113" i="8"/>
  <c r="U1105" i="8"/>
  <c r="U1097" i="8"/>
  <c r="U1089" i="8"/>
  <c r="U1081" i="8"/>
  <c r="U1073" i="8"/>
  <c r="U1065" i="8"/>
  <c r="U1057" i="8"/>
  <c r="U1049" i="8"/>
  <c r="U1041" i="8"/>
  <c r="U1033" i="8"/>
  <c r="U1025" i="8"/>
  <c r="U1017" i="8"/>
  <c r="U1009" i="8"/>
  <c r="U1001" i="8"/>
  <c r="U993" i="8"/>
  <c r="W1519" i="8"/>
  <c r="W1511" i="8"/>
  <c r="W1503" i="8"/>
  <c r="W1495" i="8"/>
  <c r="W1487" i="8"/>
  <c r="W1479" i="8"/>
  <c r="W1471" i="8"/>
  <c r="W1463" i="8"/>
  <c r="W1455" i="8"/>
  <c r="W1447" i="8"/>
  <c r="W1439" i="8"/>
  <c r="W1431" i="8"/>
  <c r="W1423" i="8"/>
  <c r="W1415" i="8"/>
  <c r="W1407" i="8"/>
  <c r="W1399" i="8"/>
  <c r="W1391" i="8"/>
  <c r="W1383" i="8"/>
  <c r="W1375" i="8"/>
  <c r="W1367" i="8"/>
  <c r="W1359" i="8"/>
  <c r="W1351" i="8"/>
  <c r="W1343" i="8"/>
  <c r="Q1100" i="8"/>
  <c r="Q1092" i="8"/>
  <c r="Q1084" i="8"/>
  <c r="Q1076" i="8"/>
  <c r="Q1068" i="8"/>
  <c r="Q1060" i="8"/>
  <c r="Q1052" i="8"/>
  <c r="Q1044" i="8"/>
  <c r="Q1036" i="8"/>
  <c r="Q1028" i="8"/>
  <c r="Q1020" i="8"/>
  <c r="Q1012" i="8"/>
  <c r="Q1004" i="8"/>
  <c r="Q996" i="8"/>
  <c r="S1514" i="8"/>
  <c r="S1506" i="8"/>
  <c r="S1498" i="8"/>
  <c r="S1490" i="8"/>
  <c r="S1482" i="8"/>
  <c r="S1474" i="8"/>
  <c r="S1466" i="8"/>
  <c r="S1458" i="8"/>
  <c r="S1450" i="8"/>
  <c r="S1442" i="8"/>
  <c r="S1434" i="8"/>
  <c r="S1426" i="8"/>
  <c r="S1418" i="8"/>
  <c r="S1410" i="8"/>
  <c r="S1402" i="8"/>
  <c r="S1394" i="8"/>
  <c r="S1386" i="8"/>
  <c r="S1378" i="8"/>
  <c r="S1370" i="8"/>
  <c r="S1362" i="8"/>
  <c r="S1354" i="8"/>
  <c r="S1346" i="8"/>
  <c r="S1338" i="8"/>
  <c r="S1330" i="8"/>
  <c r="S1322" i="8"/>
  <c r="S1314" i="8"/>
  <c r="S1306" i="8"/>
  <c r="S1298" i="8"/>
  <c r="S1290" i="8"/>
  <c r="S1282" i="8"/>
  <c r="S1274" i="8"/>
  <c r="S1266" i="8"/>
  <c r="S1258" i="8"/>
  <c r="S1250" i="8"/>
  <c r="S1242" i="8"/>
  <c r="S1234" i="8"/>
  <c r="S1226" i="8"/>
  <c r="S1218" i="8"/>
  <c r="S1210" i="8"/>
  <c r="S1202" i="8"/>
  <c r="S1194" i="8"/>
  <c r="S1186" i="8"/>
  <c r="S1178" i="8"/>
  <c r="S1170" i="8"/>
  <c r="S1162" i="8"/>
  <c r="S1154" i="8"/>
  <c r="S1146" i="8"/>
  <c r="S1138" i="8"/>
  <c r="S1130" i="8"/>
  <c r="S1122" i="8"/>
  <c r="S1114" i="8"/>
  <c r="S1106" i="8"/>
  <c r="S1098" i="8"/>
  <c r="S1090" i="8"/>
  <c r="S1082" i="8"/>
  <c r="S1074" i="8"/>
  <c r="S1066" i="8"/>
  <c r="S1058" i="8"/>
  <c r="S1050" i="8"/>
  <c r="S1042" i="8"/>
  <c r="S1034" i="8"/>
  <c r="S1026" i="8"/>
  <c r="S1018" i="8"/>
  <c r="S1010" i="8"/>
  <c r="S1002" i="8"/>
  <c r="S994" i="8"/>
  <c r="U1520" i="8"/>
  <c r="U1512" i="8"/>
  <c r="U1504" i="8"/>
  <c r="U1496" i="8"/>
  <c r="U1456" i="8"/>
  <c r="U1448" i="8"/>
  <c r="U1408" i="8"/>
  <c r="U1400" i="8"/>
  <c r="U1392" i="8"/>
  <c r="U1384" i="8"/>
  <c r="U1376" i="8"/>
  <c r="U1368" i="8"/>
  <c r="U1360" i="8"/>
  <c r="U1344" i="8"/>
  <c r="U1336" i="8"/>
  <c r="U1320" i="8"/>
  <c r="U1296" i="8"/>
  <c r="U1288" i="8"/>
  <c r="U1280" i="8"/>
  <c r="U1272" i="8"/>
  <c r="U1264" i="8"/>
  <c r="U1256" i="8"/>
  <c r="U1248" i="8"/>
  <c r="U1224" i="8"/>
  <c r="U1216" i="8"/>
  <c r="U1200" i="8"/>
  <c r="U1176" i="8"/>
  <c r="U1168" i="8"/>
  <c r="U1160" i="8"/>
  <c r="U1152" i="8"/>
  <c r="U1144" i="8"/>
  <c r="U1136" i="8"/>
  <c r="U1128" i="8"/>
  <c r="U1120" i="8"/>
  <c r="U1032" i="8"/>
  <c r="U1024" i="8"/>
  <c r="U1016" i="8"/>
  <c r="U1008" i="8"/>
  <c r="U1000" i="8"/>
  <c r="U992" i="8"/>
  <c r="W1518" i="8"/>
  <c r="W1510" i="8"/>
  <c r="W1502" i="8"/>
  <c r="W1494" i="8"/>
  <c r="W1478" i="8"/>
  <c r="W1470" i="8"/>
  <c r="W1462" i="8"/>
  <c r="W1454" i="8"/>
  <c r="W1446" i="8"/>
  <c r="W1438" i="8"/>
  <c r="W1414" i="8"/>
  <c r="W1406" i="8"/>
  <c r="W1398" i="8"/>
  <c r="W1390" i="8"/>
  <c r="W1382" i="8"/>
  <c r="W1358" i="8"/>
  <c r="W1350" i="8"/>
  <c r="W1342" i="8"/>
  <c r="W1302" i="8"/>
  <c r="W1294" i="8"/>
  <c r="W1286" i="8"/>
  <c r="W1278" i="8"/>
  <c r="W1520" i="8"/>
  <c r="W1512" i="8"/>
  <c r="W1504" i="8"/>
  <c r="W1496" i="8"/>
  <c r="W1488" i="8"/>
  <c r="W1480" i="8"/>
  <c r="W1472" i="8"/>
  <c r="W1464" i="8"/>
  <c r="W1456" i="8"/>
  <c r="W1448" i="8"/>
  <c r="W1440" i="8"/>
  <c r="W1432" i="8"/>
  <c r="W1424" i="8"/>
  <c r="W1416" i="8"/>
  <c r="W1408" i="8"/>
  <c r="W1400" i="8"/>
  <c r="W1392" i="8"/>
  <c r="W1384" i="8"/>
  <c r="W1376" i="8"/>
  <c r="W1368" i="8"/>
  <c r="W1360" i="8"/>
  <c r="W1352" i="8"/>
  <c r="W1344" i="8"/>
  <c r="W1336" i="8"/>
  <c r="W1328" i="8"/>
  <c r="W1320" i="8"/>
  <c r="W1312" i="8"/>
  <c r="W1304" i="8"/>
  <c r="W1296" i="8"/>
  <c r="W1288" i="8"/>
  <c r="W1280" i="8"/>
  <c r="W1272" i="8"/>
  <c r="W1264" i="8"/>
  <c r="W1256" i="8"/>
  <c r="W1248" i="8"/>
  <c r="W1240" i="8"/>
  <c r="W1232" i="8"/>
  <c r="W1224" i="8"/>
  <c r="W1216" i="8"/>
  <c r="W1208" i="8"/>
  <c r="W1200" i="8"/>
  <c r="W1192" i="8"/>
  <c r="W1184" i="8"/>
  <c r="W1176" i="8"/>
  <c r="W1168" i="8"/>
  <c r="W1160" i="8"/>
  <c r="W1152" i="8"/>
  <c r="W1144" i="8"/>
  <c r="W1136" i="8"/>
  <c r="W1128" i="8"/>
  <c r="W1120" i="8"/>
  <c r="W1112" i="8"/>
  <c r="W1104" i="8"/>
  <c r="W1096" i="8"/>
  <c r="W1088" i="8"/>
  <c r="W1080" i="8"/>
  <c r="W1072" i="8"/>
  <c r="W1064" i="8"/>
  <c r="W1056" i="8"/>
  <c r="W1048" i="8"/>
  <c r="W1040" i="8"/>
  <c r="W1032" i="8"/>
  <c r="W1024" i="8"/>
  <c r="W1016" i="8"/>
  <c r="W1008" i="8"/>
  <c r="W1000" i="8"/>
  <c r="W992" i="8"/>
  <c r="Y1518" i="8"/>
  <c r="Y1510" i="8"/>
  <c r="Y1502" i="8"/>
  <c r="Y1494" i="8"/>
  <c r="Y1486" i="8"/>
  <c r="Y1478" i="8"/>
  <c r="Y1470" i="8"/>
  <c r="Y1462" i="8"/>
  <c r="Y1454" i="8"/>
  <c r="Y1446" i="8"/>
  <c r="Y1390" i="8"/>
  <c r="Y1382" i="8"/>
  <c r="Y1374" i="8"/>
  <c r="Y1366" i="8"/>
  <c r="Y1358" i="8"/>
  <c r="Y1350" i="8"/>
  <c r="Y1342" i="8"/>
  <c r="Y1334" i="8"/>
  <c r="Y1326" i="8"/>
  <c r="Y1318" i="8"/>
  <c r="Y1310" i="8"/>
  <c r="Y1302" i="8"/>
  <c r="Y1294" i="8"/>
  <c r="Y1286" i="8"/>
  <c r="Y1278" i="8"/>
  <c r="Y1270" i="8"/>
  <c r="Y1262" i="8"/>
  <c r="Y1254" i="8"/>
  <c r="Y1246" i="8"/>
  <c r="Y1238" i="8"/>
  <c r="Y1230" i="8"/>
  <c r="Y1222" i="8"/>
  <c r="Y1190" i="8"/>
  <c r="Y1182" i="8"/>
  <c r="Y1174" i="8"/>
  <c r="Y1166" i="8"/>
  <c r="Y1158" i="8"/>
  <c r="Y1150" i="8"/>
  <c r="Y1142" i="8"/>
  <c r="Y1134" i="8"/>
  <c r="Y1126" i="8"/>
  <c r="Y1118" i="8"/>
  <c r="Y1110" i="8"/>
  <c r="Y1086" i="8"/>
  <c r="Y1078" i="8"/>
  <c r="Y1070" i="8"/>
  <c r="Y1062" i="8"/>
  <c r="W1335" i="8"/>
  <c r="W1327" i="8"/>
  <c r="W1319" i="8"/>
  <c r="W1311" i="8"/>
  <c r="W1303" i="8"/>
  <c r="W1295" i="8"/>
  <c r="W1287" i="8"/>
  <c r="W1279" i="8"/>
  <c r="W1271" i="8"/>
  <c r="W1263" i="8"/>
  <c r="W1255" i="8"/>
  <c r="W1247" i="8"/>
  <c r="W1239" i="8"/>
  <c r="W1231" i="8"/>
  <c r="W1223" i="8"/>
  <c r="W1215" i="8"/>
  <c r="W1207" i="8"/>
  <c r="W1199" i="8"/>
  <c r="W1191" i="8"/>
  <c r="W1183" i="8"/>
  <c r="W1175" i="8"/>
  <c r="W1167" i="8"/>
  <c r="W1159" i="8"/>
  <c r="W1151" i="8"/>
  <c r="W1143" i="8"/>
  <c r="W1135" i="8"/>
  <c r="W1127" i="8"/>
  <c r="W1119" i="8"/>
  <c r="W1111" i="8"/>
  <c r="W1103" i="8"/>
  <c r="W1095" i="8"/>
  <c r="W1087" i="8"/>
  <c r="W1079" i="8"/>
  <c r="W1071" i="8"/>
  <c r="W1063" i="8"/>
  <c r="W1055" i="8"/>
  <c r="W1047" i="8"/>
  <c r="W1039" i="8"/>
  <c r="W1031" i="8"/>
  <c r="W1023" i="8"/>
  <c r="W1015" i="8"/>
  <c r="W1007" i="8"/>
  <c r="W999" i="8"/>
  <c r="W991" i="8"/>
  <c r="Y1485" i="8"/>
  <c r="Y1477" i="8"/>
  <c r="Y1469" i="8"/>
  <c r="Y1461" i="8"/>
  <c r="Y1445" i="8"/>
  <c r="Y1437" i="8"/>
  <c r="Y1429" i="8"/>
  <c r="Y1421" i="8"/>
  <c r="Y1413" i="8"/>
  <c r="Y1405" i="8"/>
  <c r="Y1397" i="8"/>
  <c r="Y1389" i="8"/>
  <c r="Y1381" i="8"/>
  <c r="Y1373" i="8"/>
  <c r="Y1213" i="8"/>
  <c r="Y1141" i="8"/>
  <c r="Y1133" i="8"/>
  <c r="Y1093" i="8"/>
  <c r="W1270" i="8"/>
  <c r="W1254" i="8"/>
  <c r="W1246" i="8"/>
  <c r="W1230" i="8"/>
  <c r="W1222" i="8"/>
  <c r="W1206" i="8"/>
  <c r="W1198" i="8"/>
  <c r="W1190" i="8"/>
  <c r="W1182" i="8"/>
  <c r="W1174" i="8"/>
  <c r="W1166" i="8"/>
  <c r="W1158" i="8"/>
  <c r="W1150" i="8"/>
  <c r="W1142" i="8"/>
  <c r="W1126" i="8"/>
  <c r="W1118" i="8"/>
  <c r="W1110" i="8"/>
  <c r="W1102" i="8"/>
  <c r="W1094" i="8"/>
  <c r="W1086" i="8"/>
  <c r="W1078" i="8"/>
  <c r="W1070" i="8"/>
  <c r="W1062" i="8"/>
  <c r="W1054" i="8"/>
  <c r="W1046" i="8"/>
  <c r="W1038" i="8"/>
  <c r="W1030" i="8"/>
  <c r="W1022" i="8"/>
  <c r="W1006" i="8"/>
  <c r="W998" i="8"/>
  <c r="Y1516" i="8"/>
  <c r="Y1508" i="8"/>
  <c r="Y1500" i="8"/>
  <c r="Y1492" i="8"/>
  <c r="Y1484" i="8"/>
  <c r="Y1476" i="8"/>
  <c r="Y1468" i="8"/>
  <c r="Y1460" i="8"/>
  <c r="Y1452" i="8"/>
  <c r="Y1444" i="8"/>
  <c r="Y1436" i="8"/>
  <c r="Y1428" i="8"/>
  <c r="Y1420" i="8"/>
  <c r="Y1412" i="8"/>
  <c r="Y1404" i="8"/>
  <c r="Y1396" i="8"/>
  <c r="Y1388" i="8"/>
  <c r="Y1380" i="8"/>
  <c r="Y1372" i="8"/>
  <c r="Y1356" i="8"/>
  <c r="Y1348" i="8"/>
  <c r="Y1340" i="8"/>
  <c r="Y1332" i="8"/>
  <c r="Y1324" i="8"/>
  <c r="Y1316" i="8"/>
  <c r="Y1308" i="8"/>
  <c r="Y1300" i="8"/>
  <c r="Y1292" i="8"/>
  <c r="Y1284" i="8"/>
  <c r="Y1276" i="8"/>
  <c r="Y1268" i="8"/>
  <c r="Y1244" i="8"/>
  <c r="Y1236" i="8"/>
  <c r="Y1228" i="8"/>
  <c r="Y1220" i="8"/>
  <c r="Y1204" i="8"/>
  <c r="Y1196" i="8"/>
  <c r="Y1188" i="8"/>
  <c r="Y1180" i="8"/>
  <c r="Y1172" i="8"/>
  <c r="Y1164" i="8"/>
  <c r="Y1156" i="8"/>
  <c r="Y1148" i="8"/>
  <c r="Y1140" i="8"/>
  <c r="Y1132" i="8"/>
  <c r="Y1124" i="8"/>
  <c r="Y1116" i="8"/>
  <c r="Y1084" i="8"/>
  <c r="Y1076" i="8"/>
  <c r="Y1068" i="8"/>
  <c r="Y1060" i="8"/>
  <c r="Y1052" i="8"/>
  <c r="Y1044" i="8"/>
  <c r="Y1036" i="8"/>
  <c r="Y1028" i="8"/>
  <c r="AC1183" i="8"/>
  <c r="AC1087" i="8"/>
  <c r="AA1519" i="8"/>
  <c r="AA1511" i="8"/>
  <c r="AA1503" i="8"/>
  <c r="AA1495" i="8"/>
  <c r="AA1487" i="8"/>
  <c r="AA1479" i="8"/>
  <c r="AA1471" i="8"/>
  <c r="AA1463" i="8"/>
  <c r="AA1455" i="8"/>
  <c r="AA1447" i="8"/>
  <c r="AA1431" i="8"/>
  <c r="AA1423" i="8"/>
  <c r="AA1415" i="8"/>
  <c r="AA1407" i="8"/>
  <c r="AA1399" i="8"/>
  <c r="AA1391" i="8"/>
  <c r="AA1383" i="8"/>
  <c r="AA1375" i="8"/>
  <c r="AA1367" i="8"/>
  <c r="AA1359" i="8"/>
  <c r="AA1351" i="8"/>
  <c r="AA1343" i="8"/>
  <c r="AA1335" i="8"/>
  <c r="AA1327" i="8"/>
  <c r="AA1319" i="8"/>
  <c r="AA1311" i="8"/>
  <c r="AA1271" i="8"/>
  <c r="AA1263" i="8"/>
  <c r="AA1255" i="8"/>
  <c r="AA1247" i="8"/>
  <c r="AA1239" i="8"/>
  <c r="AA1231" i="8"/>
  <c r="AA1223" i="8"/>
  <c r="AA1215" i="8"/>
  <c r="AA1207" i="8"/>
  <c r="AA1199" i="8"/>
  <c r="AA1191" i="8"/>
  <c r="AA1183" i="8"/>
  <c r="AA1175" i="8"/>
  <c r="AA1167" i="8"/>
  <c r="AA1159" i="8"/>
  <c r="AA1151" i="8"/>
  <c r="AA1143" i="8"/>
  <c r="AA1135" i="8"/>
  <c r="AA1127" i="8"/>
  <c r="AA1119" i="8"/>
  <c r="AA1111" i="8"/>
  <c r="AA1095" i="8"/>
  <c r="AA1087" i="8"/>
  <c r="AA1079" i="8"/>
  <c r="AA1071" i="8"/>
  <c r="AA1063" i="8"/>
  <c r="AA1055" i="8"/>
  <c r="AA1047" i="8"/>
  <c r="AA1039" i="8"/>
  <c r="AA1015" i="8"/>
  <c r="AA1007" i="8"/>
  <c r="AA999" i="8"/>
  <c r="AA991" i="8"/>
  <c r="AC1517" i="8"/>
  <c r="AC1509" i="8"/>
  <c r="AC1501" i="8"/>
  <c r="AC1493" i="8"/>
  <c r="AC1485" i="8"/>
  <c r="AC1477" i="8"/>
  <c r="AC1469" i="8"/>
  <c r="AC1461" i="8"/>
  <c r="AC1453" i="8"/>
  <c r="AC1445" i="8"/>
  <c r="AC1437" i="8"/>
  <c r="AC1429" i="8"/>
  <c r="Y1054" i="8"/>
  <c r="Y1046" i="8"/>
  <c r="Y1038" i="8"/>
  <c r="Y1030" i="8"/>
  <c r="Y1022" i="8"/>
  <c r="Y1014" i="8"/>
  <c r="Y1006" i="8"/>
  <c r="Y998" i="8"/>
  <c r="AA1516" i="8"/>
  <c r="AA1508" i="8"/>
  <c r="AA1500" i="8"/>
  <c r="AA1492" i="8"/>
  <c r="AA1484" i="8"/>
  <c r="AA1476" i="8"/>
  <c r="AA1468" i="8"/>
  <c r="AA1460" i="8"/>
  <c r="AA1452" i="8"/>
  <c r="AA1444" i="8"/>
  <c r="AA1436" i="8"/>
  <c r="AA1428" i="8"/>
  <c r="AA1420" i="8"/>
  <c r="AA1412" i="8"/>
  <c r="AA1396" i="8"/>
  <c r="AA1388" i="8"/>
  <c r="AA1380" i="8"/>
  <c r="AA1372" i="8"/>
  <c r="AA1364" i="8"/>
  <c r="AA1356" i="8"/>
  <c r="AA1348" i="8"/>
  <c r="AA1340" i="8"/>
  <c r="AA1332" i="8"/>
  <c r="AA1324" i="8"/>
  <c r="AA1316" i="8"/>
  <c r="AA1308" i="8"/>
  <c r="AA1300" i="8"/>
  <c r="AA1292" i="8"/>
  <c r="AA1284" i="8"/>
  <c r="AA1276" i="8"/>
  <c r="AA1268" i="8"/>
  <c r="AA1260" i="8"/>
  <c r="AA1252" i="8"/>
  <c r="AA1244" i="8"/>
  <c r="AA1236" i="8"/>
  <c r="AA1228" i="8"/>
  <c r="AA1220" i="8"/>
  <c r="AA1212" i="8"/>
  <c r="AA1204" i="8"/>
  <c r="AA1196" i="8"/>
  <c r="AA1188" i="8"/>
  <c r="AA1180" i="8"/>
  <c r="AA1172" i="8"/>
  <c r="AA1164" i="8"/>
  <c r="AA1156" i="8"/>
  <c r="AA1148" i="8"/>
  <c r="AA1140" i="8"/>
  <c r="AA1132" i="8"/>
  <c r="AA1124" i="8"/>
  <c r="AA1116" i="8"/>
  <c r="AA1108" i="8"/>
  <c r="AA1100" i="8"/>
  <c r="AA1092" i="8"/>
  <c r="AA1084" i="8"/>
  <c r="AA1076" i="8"/>
  <c r="AA1068" i="8"/>
  <c r="AA1060" i="8"/>
  <c r="AA1052" i="8"/>
  <c r="AA1044" i="8"/>
  <c r="AA1036" i="8"/>
  <c r="AA1028" i="8"/>
  <c r="AA1020" i="8"/>
  <c r="AA1012" i="8"/>
  <c r="AA1004" i="8"/>
  <c r="AA996" i="8"/>
  <c r="AC1514" i="8"/>
  <c r="AC1506" i="8"/>
  <c r="AC1498" i="8"/>
  <c r="AC1490" i="8"/>
  <c r="AC1482" i="8"/>
  <c r="AC1474" i="8"/>
  <c r="AC1458" i="8"/>
  <c r="AC1450" i="8"/>
  <c r="AC1442" i="8"/>
  <c r="AC1434" i="8"/>
  <c r="AC1426" i="8"/>
  <c r="AC1418" i="8"/>
  <c r="AA1491" i="8"/>
  <c r="AA995" i="8"/>
  <c r="AC1449" i="8"/>
  <c r="AC1441" i="8"/>
  <c r="AC1433" i="8"/>
  <c r="AC1361" i="8"/>
  <c r="AC1353" i="8"/>
  <c r="AC1345" i="8"/>
  <c r="AC1337" i="8"/>
  <c r="AC1329" i="8"/>
  <c r="AC1265" i="8"/>
  <c r="AC1257" i="8"/>
  <c r="AC1153" i="8"/>
  <c r="AC1145" i="8"/>
  <c r="AC1137" i="8"/>
  <c r="AC1129" i="8"/>
  <c r="AC1121" i="8"/>
  <c r="AC1113" i="8"/>
  <c r="AC1105" i="8"/>
  <c r="AC1097" i="8"/>
  <c r="AC1025" i="8"/>
  <c r="AC1017" i="8"/>
  <c r="AC1001" i="8"/>
  <c r="AC1520" i="8"/>
  <c r="AC1512" i="8"/>
  <c r="AC1504" i="8"/>
  <c r="AC1496" i="8"/>
  <c r="AC1488" i="8"/>
  <c r="AC1480" i="8"/>
  <c r="AC1472" i="8"/>
  <c r="AC1464" i="8"/>
  <c r="AC1456" i="8"/>
  <c r="AC1448" i="8"/>
  <c r="AC1440" i="8"/>
  <c r="AC1432" i="8"/>
  <c r="AC1424" i="8"/>
  <c r="AC1416" i="8"/>
  <c r="AC1408" i="8"/>
  <c r="AC1400" i="8"/>
  <c r="AC1392" i="8"/>
  <c r="AC1384" i="8"/>
  <c r="AC1376" i="8"/>
  <c r="AC1368" i="8"/>
  <c r="AC1360" i="8"/>
  <c r="AC1352" i="8"/>
  <c r="AC1344" i="8"/>
  <c r="AC1336" i="8"/>
  <c r="AC1328" i="8"/>
  <c r="AC1320" i="8"/>
  <c r="AC1312" i="8"/>
  <c r="AC1304" i="8"/>
  <c r="AC1296" i="8"/>
  <c r="AC1288" i="8"/>
  <c r="AC1280" i="8"/>
  <c r="AC1272" i="8"/>
  <c r="AC1264" i="8"/>
  <c r="AC1256" i="8"/>
  <c r="AC1248" i="8"/>
  <c r="AC1240" i="8"/>
  <c r="AC1232" i="8"/>
  <c r="AC1224" i="8"/>
  <c r="AC1216" i="8"/>
  <c r="AC1208" i="8"/>
  <c r="AC1200" i="8"/>
  <c r="AC1192" i="8"/>
  <c r="AC1184" i="8"/>
  <c r="AC1176" i="8"/>
  <c r="AC1168" i="8"/>
  <c r="AC1160" i="8"/>
  <c r="AC1152" i="8"/>
  <c r="AC1144" i="8"/>
  <c r="AC1136" i="8"/>
  <c r="AC1128" i="8"/>
  <c r="AC1120" i="8"/>
  <c r="AC1112" i="8"/>
  <c r="AC1104" i="8"/>
  <c r="AC1096" i="8"/>
  <c r="AC1088" i="8"/>
  <c r="AC1080" i="8"/>
  <c r="AC1072" i="8"/>
  <c r="AC1064" i="8"/>
  <c r="AC1056" i="8"/>
  <c r="AC1048" i="8"/>
  <c r="AC1040" i="8"/>
  <c r="AC1032" i="8"/>
  <c r="AC1024" i="8"/>
  <c r="AC1016" i="8"/>
  <c r="AC1008" i="8"/>
  <c r="AC1000" i="8"/>
  <c r="AC992" i="8"/>
  <c r="AE1519" i="8"/>
  <c r="AE1511" i="8"/>
  <c r="AE1503" i="8"/>
  <c r="AE1495" i="8"/>
  <c r="AE1487" i="8"/>
  <c r="AE1479" i="8"/>
  <c r="AE1471" i="8"/>
  <c r="AE1463" i="8"/>
  <c r="AE1455" i="8"/>
  <c r="AE1447" i="8"/>
  <c r="AE1439" i="8"/>
  <c r="AE1431" i="8"/>
  <c r="AE1423" i="8"/>
  <c r="AE1415" i="8"/>
  <c r="AC1410" i="8"/>
  <c r="AC1402" i="8"/>
  <c r="AC1394" i="8"/>
  <c r="AC1386" i="8"/>
  <c r="AC1378" i="8"/>
  <c r="AC1370" i="8"/>
  <c r="AC1362" i="8"/>
  <c r="AC1354" i="8"/>
  <c r="AC1346" i="8"/>
  <c r="AC1338" i="8"/>
  <c r="AC1330" i="8"/>
  <c r="AC1322" i="8"/>
  <c r="AC1314" i="8"/>
  <c r="AC1306" i="8"/>
  <c r="AC1298" i="8"/>
  <c r="AC1290" i="8"/>
  <c r="AC1282" i="8"/>
  <c r="AC1274" i="8"/>
  <c r="AC1266" i="8"/>
  <c r="AC1258" i="8"/>
  <c r="AC1250" i="8"/>
  <c r="AC1242" i="8"/>
  <c r="AC1234" i="8"/>
  <c r="AC1210" i="8"/>
  <c r="AC1202" i="8"/>
  <c r="AC1194" i="8"/>
  <c r="AC1186" i="8"/>
  <c r="AC1178" i="8"/>
  <c r="AC1170" i="8"/>
  <c r="AC1162" i="8"/>
  <c r="AC1154" i="8"/>
  <c r="AC1146" i="8"/>
  <c r="AC1138" i="8"/>
  <c r="AC1130" i="8"/>
  <c r="AC1122" i="8"/>
  <c r="AC1114" i="8"/>
  <c r="AC1106" i="8"/>
  <c r="AC1098" i="8"/>
  <c r="AC1090" i="8"/>
  <c r="AC1082" i="8"/>
  <c r="AC1074" i="8"/>
  <c r="AC1066" i="8"/>
  <c r="AC1058" i="8"/>
  <c r="AC1050" i="8"/>
  <c r="AC1042" i="8"/>
  <c r="AC1034" i="8"/>
  <c r="AC1026" i="8"/>
  <c r="AC1018" i="8"/>
  <c r="AC1010" i="8"/>
  <c r="AC1002" i="8"/>
  <c r="AC994" i="8"/>
  <c r="AE1145" i="8"/>
  <c r="AE1137" i="8"/>
  <c r="AE1129" i="8"/>
  <c r="AE1121" i="8"/>
  <c r="AE1113" i="8"/>
  <c r="AE1105" i="8"/>
  <c r="AE1097" i="8"/>
  <c r="AE1089" i="8"/>
  <c r="AE1081" i="8"/>
  <c r="AE1073" i="8"/>
  <c r="AE1065" i="8"/>
  <c r="AE1057" i="8"/>
  <c r="AE1049" i="8"/>
  <c r="AE1041" i="8"/>
  <c r="AE1033" i="8"/>
  <c r="AE1025" i="8"/>
  <c r="AE1017" i="8"/>
  <c r="AE1009" i="8"/>
  <c r="AE1001" i="8"/>
  <c r="AE993" i="8"/>
  <c r="AE1333" i="8"/>
  <c r="AC1379" i="8"/>
  <c r="AC1371" i="8"/>
  <c r="AC1339" i="8"/>
  <c r="AC1259" i="8"/>
  <c r="AC1179" i="8"/>
  <c r="AC1171" i="8"/>
  <c r="AC1163" i="8"/>
  <c r="AC1067" i="8"/>
  <c r="AC1019" i="8"/>
  <c r="AE1018" i="8"/>
  <c r="AE1002" i="8"/>
  <c r="C1513" i="8"/>
  <c r="C1505" i="8"/>
  <c r="C1497" i="8"/>
  <c r="C1489" i="8"/>
  <c r="C1481" i="8"/>
  <c r="C1473" i="8"/>
  <c r="C1465" i="8"/>
  <c r="C1457" i="8"/>
  <c r="C1449" i="8"/>
  <c r="C1441" i="8"/>
  <c r="C1433" i="8"/>
  <c r="C1425" i="8"/>
  <c r="C1417" i="8"/>
  <c r="C1409" i="8"/>
  <c r="C1401" i="8"/>
  <c r="C1393" i="8"/>
  <c r="C1385" i="8"/>
  <c r="C1377" i="8"/>
  <c r="C1369" i="8"/>
  <c r="C1361" i="8"/>
  <c r="C1353" i="8"/>
  <c r="C1345" i="8"/>
  <c r="C1337" i="8"/>
  <c r="C1329" i="8"/>
  <c r="C1321" i="8"/>
  <c r="C1313" i="8"/>
  <c r="C1305" i="8"/>
  <c r="C1297" i="8"/>
  <c r="C1289" i="8"/>
  <c r="C1281" i="8"/>
  <c r="C1273" i="8"/>
  <c r="C1265" i="8"/>
  <c r="C1257" i="8"/>
  <c r="C1249" i="8"/>
  <c r="C1241" i="8"/>
  <c r="C1233" i="8"/>
  <c r="C1225" i="8"/>
  <c r="C1217" i="8"/>
  <c r="C1209" i="8"/>
  <c r="C1201" i="8"/>
  <c r="C1193" i="8"/>
  <c r="C1185" i="8"/>
  <c r="C1177" i="8"/>
  <c r="C1169" i="8"/>
  <c r="C1161" i="8"/>
  <c r="C1153" i="8"/>
  <c r="C1145" i="8"/>
  <c r="C1137" i="8"/>
  <c r="C1129" i="8"/>
  <c r="C1121" i="8"/>
  <c r="C1113" i="8"/>
  <c r="C1105" i="8"/>
  <c r="C1097" i="8"/>
  <c r="C1089" i="8"/>
  <c r="C1081" i="8"/>
  <c r="C1073" i="8"/>
  <c r="C1065" i="8"/>
  <c r="C1057" i="8"/>
  <c r="C1049" i="8"/>
  <c r="C1041" i="8"/>
  <c r="C1033" i="8"/>
  <c r="C1025" i="8"/>
  <c r="C1017" i="8"/>
  <c r="C1009" i="8"/>
  <c r="C1001" i="8"/>
  <c r="C993" i="8"/>
  <c r="E1514" i="8"/>
  <c r="E1506" i="8"/>
  <c r="E1498" i="8"/>
  <c r="E1490" i="8"/>
  <c r="E1482" i="8"/>
  <c r="E1474" i="8"/>
  <c r="E1466" i="8"/>
  <c r="E1458" i="8"/>
  <c r="E1450" i="8"/>
  <c r="E1442" i="8"/>
  <c r="E1434" i="8"/>
  <c r="E1426" i="8"/>
  <c r="E1418" i="8"/>
  <c r="E1410" i="8"/>
  <c r="E1402" i="8"/>
  <c r="E1394" i="8"/>
  <c r="E1386" i="8"/>
  <c r="E1378" i="8"/>
  <c r="E1370" i="8"/>
  <c r="E1362" i="8"/>
  <c r="E1354" i="8"/>
  <c r="E1346" i="8"/>
  <c r="E1338" i="8"/>
  <c r="E1330" i="8"/>
  <c r="E1322" i="8"/>
  <c r="E1314" i="8"/>
  <c r="E1306" i="8"/>
  <c r="E1298" i="8"/>
  <c r="E1290" i="8"/>
  <c r="E1282" i="8"/>
  <c r="E1274" i="8"/>
  <c r="E1266" i="8"/>
  <c r="E1258" i="8"/>
  <c r="E1250" i="8"/>
  <c r="E1242" i="8"/>
  <c r="E1234" i="8"/>
  <c r="E1226" i="8"/>
  <c r="E1218" i="8"/>
  <c r="E1210" i="8"/>
  <c r="E1202" i="8"/>
  <c r="E1194" i="8"/>
  <c r="E1186" i="8"/>
  <c r="E1178" i="8"/>
  <c r="E1170" i="8"/>
  <c r="E1162" i="8"/>
  <c r="E1154" i="8"/>
  <c r="E1146" i="8"/>
  <c r="E1138" i="8"/>
  <c r="E1130" i="8"/>
  <c r="E1122" i="8"/>
  <c r="E1114" i="8"/>
  <c r="E1106" i="8"/>
  <c r="E1098" i="8"/>
  <c r="E1090" i="8"/>
  <c r="E1082" i="8"/>
  <c r="E1074" i="8"/>
  <c r="E1066" i="8"/>
  <c r="E1058" i="8"/>
  <c r="E1050" i="8"/>
  <c r="E1042" i="8"/>
  <c r="E1034" i="8"/>
  <c r="E1026" i="8"/>
  <c r="E1018" i="8"/>
  <c r="E1010" i="8"/>
  <c r="E1002" i="8"/>
  <c r="E994" i="8"/>
  <c r="O1517" i="8"/>
  <c r="O1509" i="8"/>
  <c r="O1501" i="8"/>
  <c r="O1493" i="8"/>
  <c r="O1485" i="8"/>
  <c r="O1477" i="8"/>
  <c r="O1469" i="8"/>
  <c r="O1461" i="8"/>
  <c r="O1453" i="8"/>
  <c r="O1445" i="8"/>
  <c r="O1437" i="8"/>
  <c r="O1429" i="8"/>
  <c r="O1421" i="8"/>
  <c r="O1413" i="8"/>
  <c r="O1405" i="8"/>
  <c r="O1397" i="8"/>
  <c r="O1389" i="8"/>
  <c r="O1381" i="8"/>
  <c r="O1373" i="8"/>
  <c r="O1365" i="8"/>
  <c r="O1357" i="8"/>
  <c r="O1349" i="8"/>
  <c r="O1341" i="8"/>
  <c r="O1333" i="8"/>
  <c r="O1325" i="8"/>
  <c r="O1317" i="8"/>
  <c r="O1309" i="8"/>
  <c r="O1301" i="8"/>
  <c r="O1293" i="8"/>
  <c r="O1285" i="8"/>
  <c r="O1277" i="8"/>
  <c r="O1269" i="8"/>
  <c r="O1261" i="8"/>
  <c r="O1253" i="8"/>
  <c r="O1245" i="8"/>
  <c r="O1237" i="8"/>
  <c r="O1229" i="8"/>
  <c r="O1221" i="8"/>
  <c r="O1213" i="8"/>
  <c r="O1205" i="8"/>
  <c r="O1197" i="8"/>
  <c r="O1189" i="8"/>
  <c r="O1181" i="8"/>
  <c r="O1173" i="8"/>
  <c r="O1165" i="8"/>
  <c r="O1157" i="8"/>
  <c r="O1149" i="8"/>
  <c r="O1141" i="8"/>
  <c r="O1133" i="8"/>
  <c r="O1125" i="8"/>
  <c r="O1117" i="8"/>
  <c r="O1109" i="8"/>
  <c r="O1101" i="8"/>
  <c r="O1093" i="8"/>
  <c r="O1085" i="8"/>
  <c r="O1077" i="8"/>
  <c r="O1069" i="8"/>
  <c r="O1061" i="8"/>
  <c r="O1053" i="8"/>
  <c r="O1045" i="8"/>
  <c r="O1037" i="8"/>
  <c r="O1029" i="8"/>
  <c r="O1021" i="8"/>
  <c r="O1013" i="8"/>
  <c r="O1005" i="8"/>
  <c r="O997" i="8"/>
  <c r="G1515" i="8"/>
  <c r="G1507" i="8"/>
  <c r="G1499" i="8"/>
  <c r="G1491" i="8"/>
  <c r="G1483" i="8"/>
  <c r="G1475" i="8"/>
  <c r="G1467" i="8"/>
  <c r="G1459" i="8"/>
  <c r="G1451" i="8"/>
  <c r="G1443" i="8"/>
  <c r="G1435" i="8"/>
  <c r="G1427" i="8"/>
  <c r="G1419" i="8"/>
  <c r="G1411" i="8"/>
  <c r="G1403" i="8"/>
  <c r="G1395" i="8"/>
  <c r="G1387" i="8"/>
  <c r="G1379" i="8"/>
  <c r="G1371" i="8"/>
  <c r="G1363" i="8"/>
  <c r="G1355" i="8"/>
  <c r="G1347" i="8"/>
  <c r="G1339" i="8"/>
  <c r="G1331" i="8"/>
  <c r="G1323" i="8"/>
  <c r="G1315" i="8"/>
  <c r="G1307" i="8"/>
  <c r="G1299" i="8"/>
  <c r="G1291" i="8"/>
  <c r="G1283" i="8"/>
  <c r="G1275" i="8"/>
  <c r="G1267" i="8"/>
  <c r="G1259" i="8"/>
  <c r="G1251" i="8"/>
  <c r="G1243" i="8"/>
  <c r="G1235" i="8"/>
  <c r="G1227" i="8"/>
  <c r="G1219" i="8"/>
  <c r="G1211" i="8"/>
  <c r="G1203" i="8"/>
  <c r="G1195" i="8"/>
  <c r="G1187" i="8"/>
  <c r="G1179" i="8"/>
  <c r="G1171" i="8"/>
  <c r="G1163" i="8"/>
  <c r="G1155" i="8"/>
  <c r="G1147" i="8"/>
  <c r="G1139" i="8"/>
  <c r="G1131" i="8"/>
  <c r="G1123" i="8"/>
  <c r="G1115" i="8"/>
  <c r="G1107" i="8"/>
  <c r="G1099" i="8"/>
  <c r="G1091" i="8"/>
  <c r="G1083" i="8"/>
  <c r="G1075" i="8"/>
  <c r="G1067" i="8"/>
  <c r="G1059" i="8"/>
  <c r="G1051" i="8"/>
  <c r="G1043" i="8"/>
  <c r="G1035" i="8"/>
  <c r="G1027" i="8"/>
  <c r="G1019" i="8"/>
  <c r="G1011" i="8"/>
  <c r="G1003" i="8"/>
  <c r="G995" i="8"/>
  <c r="I1514" i="8"/>
  <c r="I1506" i="8"/>
  <c r="I1498" i="8"/>
  <c r="I1490" i="8"/>
  <c r="I1482" i="8"/>
  <c r="I1474" i="8"/>
  <c r="I1466" i="8"/>
  <c r="I1458" i="8"/>
  <c r="I1450" i="8"/>
  <c r="I1442" i="8"/>
  <c r="I1434" i="8"/>
  <c r="I1426" i="8"/>
  <c r="I1418" i="8"/>
  <c r="I1410" i="8"/>
  <c r="I1402" i="8"/>
  <c r="I1394" i="8"/>
  <c r="I1386" i="8"/>
  <c r="I1378" i="8"/>
  <c r="I1370" i="8"/>
  <c r="I1362" i="8"/>
  <c r="I1354" i="8"/>
  <c r="I1346" i="8"/>
  <c r="I1338" i="8"/>
  <c r="I1330" i="8"/>
  <c r="I1322" i="8"/>
  <c r="I1314" i="8"/>
  <c r="I1306" i="8"/>
  <c r="I1298" i="8"/>
  <c r="I1290" i="8"/>
  <c r="I1282" i="8"/>
  <c r="I1274" i="8"/>
  <c r="I1266" i="8"/>
  <c r="I1258" i="8"/>
  <c r="I1250" i="8"/>
  <c r="I1242" i="8"/>
  <c r="I1234" i="8"/>
  <c r="I1226" i="8"/>
  <c r="I1218" i="8"/>
  <c r="I1210" i="8"/>
  <c r="I1202" i="8"/>
  <c r="I1194" i="8"/>
  <c r="I1186" i="8"/>
  <c r="I1178" i="8"/>
  <c r="I1170" i="8"/>
  <c r="I1162" i="8"/>
  <c r="I1154" i="8"/>
  <c r="I1146" i="8"/>
  <c r="I1138" i="8"/>
  <c r="I1130" i="8"/>
  <c r="I1122" i="8"/>
  <c r="I1114" i="8"/>
  <c r="I1106" i="8"/>
  <c r="I1098" i="8"/>
  <c r="I1090" i="8"/>
  <c r="I1082" i="8"/>
  <c r="I1074" i="8"/>
  <c r="I1066" i="8"/>
  <c r="I1058" i="8"/>
  <c r="I1050" i="8"/>
  <c r="I1042" i="8"/>
  <c r="I1034" i="8"/>
  <c r="I1026" i="8"/>
  <c r="I1018" i="8"/>
  <c r="I1010" i="8"/>
  <c r="I1002" i="8"/>
  <c r="I994" i="8"/>
  <c r="K1513" i="8"/>
  <c r="K1505" i="8"/>
  <c r="K1497" i="8"/>
  <c r="K1489" i="8"/>
  <c r="K1481" i="8"/>
  <c r="K1473" i="8"/>
  <c r="K1465" i="8"/>
  <c r="K1457" i="8"/>
  <c r="K1449" i="8"/>
  <c r="K1441" i="8"/>
  <c r="K1433" i="8"/>
  <c r="K1425" i="8"/>
  <c r="K1417" i="8"/>
  <c r="K1409" i="8"/>
  <c r="K1401" i="8"/>
  <c r="K1393" i="8"/>
  <c r="K1385" i="8"/>
  <c r="K1377" i="8"/>
  <c r="K1369" i="8"/>
  <c r="K1361" i="8"/>
  <c r="K1353" i="8"/>
  <c r="K1345" i="8"/>
  <c r="K1337" i="8"/>
  <c r="K1329" i="8"/>
  <c r="K1321" i="8"/>
  <c r="K1313" i="8"/>
  <c r="K1305" i="8"/>
  <c r="K1297" i="8"/>
  <c r="K1289" i="8"/>
  <c r="K1281" i="8"/>
  <c r="K1273" i="8"/>
  <c r="K1265" i="8"/>
  <c r="K1257" i="8"/>
  <c r="K1249" i="8"/>
  <c r="K1241" i="8"/>
  <c r="K1233" i="8"/>
  <c r="K1225" i="8"/>
  <c r="K1217" i="8"/>
  <c r="K1209" i="8"/>
  <c r="K1201" i="8"/>
  <c r="K1193" i="8"/>
  <c r="K1185" i="8"/>
  <c r="K1177" i="8"/>
  <c r="K1169" i="8"/>
  <c r="K1161" i="8"/>
  <c r="K1153" i="8"/>
  <c r="K1145" i="8"/>
  <c r="K1137" i="8"/>
  <c r="K1129" i="8"/>
  <c r="K1121" i="8"/>
  <c r="K1113" i="8"/>
  <c r="K1105" i="8"/>
  <c r="K1097" i="8"/>
  <c r="K1089" i="8"/>
  <c r="K1081" i="8"/>
  <c r="K1073" i="8"/>
  <c r="K1065" i="8"/>
  <c r="G1378" i="8"/>
  <c r="G1266" i="8"/>
  <c r="G1258" i="8"/>
  <c r="G1250" i="8"/>
  <c r="G1242" i="8"/>
  <c r="I1008" i="8"/>
  <c r="K1519" i="8"/>
  <c r="K1503" i="8"/>
  <c r="K1455" i="8"/>
  <c r="K1447" i="8"/>
  <c r="K1431" i="8"/>
  <c r="K1047" i="8"/>
  <c r="M1398" i="8"/>
  <c r="M1390" i="8"/>
  <c r="M1382" i="8"/>
  <c r="M1374" i="8"/>
  <c r="M1366" i="8"/>
  <c r="M1102" i="8"/>
  <c r="M1094" i="8"/>
  <c r="Q1501" i="8"/>
  <c r="Q1205" i="8"/>
  <c r="Q1197" i="8"/>
  <c r="Q1189" i="8"/>
  <c r="Q1181" i="8"/>
  <c r="Q1029" i="8"/>
  <c r="Q1021" i="8"/>
  <c r="Q1013" i="8"/>
  <c r="Q1005" i="8"/>
  <c r="Q997" i="8"/>
  <c r="S1380" i="8"/>
  <c r="S1268" i="8"/>
  <c r="S1236" i="8"/>
  <c r="U1515" i="8"/>
  <c r="U1507" i="8"/>
  <c r="U1499" i="8"/>
  <c r="U1491" i="8"/>
  <c r="U1483" i="8"/>
  <c r="U1475" i="8"/>
  <c r="U1467" i="8"/>
  <c r="U1459" i="8"/>
  <c r="U1451" i="8"/>
  <c r="U1443" i="8"/>
  <c r="U1435" i="8"/>
  <c r="U1427" i="8"/>
  <c r="U1419" i="8"/>
  <c r="U1411" i="8"/>
  <c r="U1403" i="8"/>
  <c r="U1395" i="8"/>
  <c r="U1387" i="8"/>
  <c r="U1379" i="8"/>
  <c r="U1371" i="8"/>
  <c r="U1363" i="8"/>
  <c r="U1355" i="8"/>
  <c r="U1347" i="8"/>
  <c r="U1339" i="8"/>
  <c r="U1331" i="8"/>
  <c r="U1323" i="8"/>
  <c r="U1315" i="8"/>
  <c r="U1307" i="8"/>
  <c r="U1299" i="8"/>
  <c r="U1291" i="8"/>
  <c r="U1283" i="8"/>
  <c r="U1275" i="8"/>
  <c r="U1267" i="8"/>
  <c r="U1259" i="8"/>
  <c r="U1251" i="8"/>
  <c r="U1243" i="8"/>
  <c r="U1235" i="8"/>
  <c r="U1227" i="8"/>
  <c r="U1219" i="8"/>
  <c r="M1221" i="8"/>
  <c r="M1213" i="8"/>
  <c r="M1205" i="8"/>
  <c r="M1165" i="8"/>
  <c r="Q1268" i="8"/>
  <c r="Q1236" i="8"/>
  <c r="C1492" i="8"/>
  <c r="C1380" i="8"/>
  <c r="C1372" i="8"/>
  <c r="C1364" i="8"/>
  <c r="C1356" i="8"/>
  <c r="C1348" i="8"/>
  <c r="C1340" i="8"/>
  <c r="C1332" i="8"/>
  <c r="C1292" i="8"/>
  <c r="C1148" i="8"/>
  <c r="C1132" i="8"/>
  <c r="C1092" i="8"/>
  <c r="C1084" i="8"/>
  <c r="C1076" i="8"/>
  <c r="C1068" i="8"/>
  <c r="C1004" i="8"/>
  <c r="C996" i="8"/>
  <c r="E1437" i="8"/>
  <c r="E1317" i="8"/>
  <c r="E1309" i="8"/>
  <c r="E1301" i="8"/>
  <c r="E1229" i="8"/>
  <c r="E1221" i="8"/>
  <c r="E1213" i="8"/>
  <c r="E1205" i="8"/>
  <c r="E1197" i="8"/>
  <c r="E1189" i="8"/>
  <c r="E1181" i="8"/>
  <c r="E1173" i="8"/>
  <c r="E1165" i="8"/>
  <c r="E1157" i="8"/>
  <c r="E1149" i="8"/>
  <c r="E1077" i="8"/>
  <c r="E1069" i="8"/>
  <c r="E1061" i="8"/>
  <c r="O1512" i="8"/>
  <c r="O1480" i="8"/>
  <c r="O1472" i="8"/>
  <c r="O1352" i="8"/>
  <c r="O1304" i="8"/>
  <c r="O1280" i="8"/>
  <c r="O1208" i="8"/>
  <c r="O1200" i="8"/>
  <c r="O1136" i="8"/>
  <c r="I1301" i="8"/>
  <c r="I1173" i="8"/>
  <c r="I1165" i="8"/>
  <c r="I1157" i="8"/>
  <c r="I1101" i="8"/>
  <c r="I1093" i="8"/>
  <c r="I1085" i="8"/>
  <c r="C1514" i="8"/>
  <c r="C1506" i="8"/>
  <c r="C1498" i="8"/>
  <c r="C1490" i="8"/>
  <c r="C1482" i="8"/>
  <c r="C1474" i="8"/>
  <c r="C1466" i="8"/>
  <c r="C1458" i="8"/>
  <c r="C1450" i="8"/>
  <c r="C1442" i="8"/>
  <c r="C1434" i="8"/>
  <c r="C1426" i="8"/>
  <c r="C1418" i="8"/>
  <c r="C1410" i="8"/>
  <c r="C1402" i="8"/>
  <c r="C1394" i="8"/>
  <c r="C1386" i="8"/>
  <c r="C1378" i="8"/>
  <c r="C1370" i="8"/>
  <c r="C1362" i="8"/>
  <c r="C1354" i="8"/>
  <c r="C1346" i="8"/>
  <c r="C1338" i="8"/>
  <c r="C1330" i="8"/>
  <c r="C1322" i="8"/>
  <c r="C1314" i="8"/>
  <c r="C1306" i="8"/>
  <c r="C1298" i="8"/>
  <c r="C1290" i="8"/>
  <c r="C1282" i="8"/>
  <c r="C1274" i="8"/>
  <c r="C1266" i="8"/>
  <c r="C1258" i="8"/>
  <c r="C1250" i="8"/>
  <c r="C1242" i="8"/>
  <c r="C1234" i="8"/>
  <c r="C1226" i="8"/>
  <c r="C1218" i="8"/>
  <c r="C1210" i="8"/>
  <c r="C1202" i="8"/>
  <c r="C1194" i="8"/>
  <c r="C1186" i="8"/>
  <c r="C1178" i="8"/>
  <c r="C1170" i="8"/>
  <c r="C1162" i="8"/>
  <c r="C1154" i="8"/>
  <c r="C1146" i="8"/>
  <c r="C1138" i="8"/>
  <c r="C1130" i="8"/>
  <c r="C1122" i="8"/>
  <c r="C1114" i="8"/>
  <c r="C1106" i="8"/>
  <c r="C1098" i="8"/>
  <c r="C1090" i="8"/>
  <c r="C1082" i="8"/>
  <c r="C1074" i="8"/>
  <c r="C1066" i="8"/>
  <c r="C1058" i="8"/>
  <c r="C1050" i="8"/>
  <c r="C1042" i="8"/>
  <c r="C1034" i="8"/>
  <c r="C1026" i="8"/>
  <c r="C1018" i="8"/>
  <c r="C1010" i="8"/>
  <c r="C1002" i="8"/>
  <c r="C994" i="8"/>
  <c r="E1515" i="8"/>
  <c r="E1507" i="8"/>
  <c r="E1499" i="8"/>
  <c r="E1491" i="8"/>
  <c r="E1483" i="8"/>
  <c r="E1475" i="8"/>
  <c r="E1467" i="8"/>
  <c r="E1459" i="8"/>
  <c r="E1451" i="8"/>
  <c r="E1443" i="8"/>
  <c r="E1435" i="8"/>
  <c r="E1427" i="8"/>
  <c r="E1419" i="8"/>
  <c r="E1411" i="8"/>
  <c r="E1403" i="8"/>
  <c r="E1395" i="8"/>
  <c r="E1387" i="8"/>
  <c r="E1379" i="8"/>
  <c r="E1371" i="8"/>
  <c r="E1363" i="8"/>
  <c r="E1355" i="8"/>
  <c r="E1347" i="8"/>
  <c r="E1339" i="8"/>
  <c r="E1331" i="8"/>
  <c r="E1323" i="8"/>
  <c r="E1315" i="8"/>
  <c r="E1307" i="8"/>
  <c r="E1299" i="8"/>
  <c r="E1291" i="8"/>
  <c r="E1283" i="8"/>
  <c r="E1275" i="8"/>
  <c r="E1267" i="8"/>
  <c r="E1259" i="8"/>
  <c r="E1251" i="8"/>
  <c r="E1243" i="8"/>
  <c r="E1235" i="8"/>
  <c r="E1227" i="8"/>
  <c r="E1219" i="8"/>
  <c r="E1211" i="8"/>
  <c r="E1203" i="8"/>
  <c r="E1195" i="8"/>
  <c r="E1187" i="8"/>
  <c r="E1179" i="8"/>
  <c r="E1171" i="8"/>
  <c r="E1163" i="8"/>
  <c r="E1155" i="8"/>
  <c r="E1147" i="8"/>
  <c r="E1139" i="8"/>
  <c r="E1131" i="8"/>
  <c r="E1123" i="8"/>
  <c r="E1115" i="8"/>
  <c r="E1107" i="8"/>
  <c r="E1099" i="8"/>
  <c r="E1091" i="8"/>
  <c r="E1083" i="8"/>
  <c r="E1075" i="8"/>
  <c r="E1067" i="8"/>
  <c r="E1059" i="8"/>
  <c r="E1051" i="8"/>
  <c r="E1043" i="8"/>
  <c r="E1035" i="8"/>
  <c r="E1027" i="8"/>
  <c r="E1019" i="8"/>
  <c r="E1011" i="8"/>
  <c r="E1003" i="8"/>
  <c r="E995" i="8"/>
  <c r="O1518" i="8"/>
  <c r="O1510" i="8"/>
  <c r="O1502" i="8"/>
  <c r="O1494" i="8"/>
  <c r="O1486" i="8"/>
  <c r="O1478" i="8"/>
  <c r="O1470" i="8"/>
  <c r="O1462" i="8"/>
  <c r="O1454" i="8"/>
  <c r="O1446" i="8"/>
  <c r="O1438" i="8"/>
  <c r="O1430" i="8"/>
  <c r="O1422" i="8"/>
  <c r="O1414" i="8"/>
  <c r="O1406" i="8"/>
  <c r="O1398" i="8"/>
  <c r="O1390" i="8"/>
  <c r="O1382" i="8"/>
  <c r="O1374" i="8"/>
  <c r="O1366" i="8"/>
  <c r="O1358" i="8"/>
  <c r="O1350" i="8"/>
  <c r="O1342" i="8"/>
  <c r="O1334" i="8"/>
  <c r="O1326" i="8"/>
  <c r="O1318" i="8"/>
  <c r="O1310" i="8"/>
  <c r="O1302" i="8"/>
  <c r="O1294" i="8"/>
  <c r="O1286" i="8"/>
  <c r="O1278" i="8"/>
  <c r="O1270" i="8"/>
  <c r="O1262" i="8"/>
  <c r="O1254" i="8"/>
  <c r="O1246" i="8"/>
  <c r="O1238" i="8"/>
  <c r="O1230" i="8"/>
  <c r="O1222" i="8"/>
  <c r="O1214" i="8"/>
  <c r="O1206" i="8"/>
  <c r="O1198" i="8"/>
  <c r="O1190" i="8"/>
  <c r="O1182" i="8"/>
  <c r="O1174" i="8"/>
  <c r="O1166" i="8"/>
  <c r="O1158" i="8"/>
  <c r="O1150" i="8"/>
  <c r="O1142" i="8"/>
  <c r="O1134" i="8"/>
  <c r="O1126" i="8"/>
  <c r="O1118" i="8"/>
  <c r="O1110" i="8"/>
  <c r="O1102" i="8"/>
  <c r="O1094" i="8"/>
  <c r="O1086" i="8"/>
  <c r="O1078" i="8"/>
  <c r="O1070" i="8"/>
  <c r="O1062" i="8"/>
  <c r="O1054" i="8"/>
  <c r="O1046" i="8"/>
  <c r="O1038" i="8"/>
  <c r="O1030" i="8"/>
  <c r="O1022" i="8"/>
  <c r="O1014" i="8"/>
  <c r="O1006" i="8"/>
  <c r="O998" i="8"/>
  <c r="G1516" i="8"/>
  <c r="G1508" i="8"/>
  <c r="G1500" i="8"/>
  <c r="G1492" i="8"/>
  <c r="G1484" i="8"/>
  <c r="G1476" i="8"/>
  <c r="G1468" i="8"/>
  <c r="G1460" i="8"/>
  <c r="G1452" i="8"/>
  <c r="G1444" i="8"/>
  <c r="G1436" i="8"/>
  <c r="G1428" i="8"/>
  <c r="G1420" i="8"/>
  <c r="G1412" i="8"/>
  <c r="G1404" i="8"/>
  <c r="G1396" i="8"/>
  <c r="G1388" i="8"/>
  <c r="G1380" i="8"/>
  <c r="G1372" i="8"/>
  <c r="G1364" i="8"/>
  <c r="G1356" i="8"/>
  <c r="G1348" i="8"/>
  <c r="G1340" i="8"/>
  <c r="G1332" i="8"/>
  <c r="G1324" i="8"/>
  <c r="G1316" i="8"/>
  <c r="G1308" i="8"/>
  <c r="G1300" i="8"/>
  <c r="G1292" i="8"/>
  <c r="G1284" i="8"/>
  <c r="G1276" i="8"/>
  <c r="G1268" i="8"/>
  <c r="G1260" i="8"/>
  <c r="G1252" i="8"/>
  <c r="G1244" i="8"/>
  <c r="G1236" i="8"/>
  <c r="G1228" i="8"/>
  <c r="G1220" i="8"/>
  <c r="G1212" i="8"/>
  <c r="G1204" i="8"/>
  <c r="G1196" i="8"/>
  <c r="G1188" i="8"/>
  <c r="G1180" i="8"/>
  <c r="G1172" i="8"/>
  <c r="G1164" i="8"/>
  <c r="G1156" i="8"/>
  <c r="G1148" i="8"/>
  <c r="G1140" i="8"/>
  <c r="G1132" i="8"/>
  <c r="G1124" i="8"/>
  <c r="G1116" i="8"/>
  <c r="G1108" i="8"/>
  <c r="G1100" i="8"/>
  <c r="G1092" i="8"/>
  <c r="G1084" i="8"/>
  <c r="G1076" i="8"/>
  <c r="G1068" i="8"/>
  <c r="G1060" i="8"/>
  <c r="G1052" i="8"/>
  <c r="G1044" i="8"/>
  <c r="G1036" i="8"/>
  <c r="G1028" i="8"/>
  <c r="G1020" i="8"/>
  <c r="G1012" i="8"/>
  <c r="G1004" i="8"/>
  <c r="G996" i="8"/>
  <c r="I1515" i="8"/>
  <c r="I1507" i="8"/>
  <c r="I1499" i="8"/>
  <c r="I1491" i="8"/>
  <c r="I1483" i="8"/>
  <c r="I1475" i="8"/>
  <c r="I1467" i="8"/>
  <c r="I1459" i="8"/>
  <c r="I1451" i="8"/>
  <c r="I1443" i="8"/>
  <c r="I1435" i="8"/>
  <c r="I1427" i="8"/>
  <c r="I1419" i="8"/>
  <c r="I1411" i="8"/>
  <c r="I1403" i="8"/>
  <c r="I1395" i="8"/>
  <c r="I1387" i="8"/>
  <c r="I1379" i="8"/>
  <c r="I1371" i="8"/>
  <c r="I1363" i="8"/>
  <c r="I1355" i="8"/>
  <c r="I1347" i="8"/>
  <c r="I1339" i="8"/>
  <c r="I1331" i="8"/>
  <c r="I1323" i="8"/>
  <c r="I1315" i="8"/>
  <c r="I1307" i="8"/>
  <c r="I1299" i="8"/>
  <c r="I1291" i="8"/>
  <c r="I1283" i="8"/>
  <c r="I1275" i="8"/>
  <c r="I1267" i="8"/>
  <c r="I1259" i="8"/>
  <c r="I1251" i="8"/>
  <c r="I1243" i="8"/>
  <c r="I1235" i="8"/>
  <c r="I1227" i="8"/>
  <c r="I1219" i="8"/>
  <c r="I1211" i="8"/>
  <c r="I1203" i="8"/>
  <c r="I1195" i="8"/>
  <c r="I1187" i="8"/>
  <c r="I1179" i="8"/>
  <c r="I1171" i="8"/>
  <c r="I1163" i="8"/>
  <c r="I1155" i="8"/>
  <c r="I1147" i="8"/>
  <c r="I1139" i="8"/>
  <c r="I1131" i="8"/>
  <c r="I1123" i="8"/>
  <c r="I1115" i="8"/>
  <c r="I1107" i="8"/>
  <c r="I1099" i="8"/>
  <c r="I1091" i="8"/>
  <c r="I1083" i="8"/>
  <c r="I1075" i="8"/>
  <c r="I1067" i="8"/>
  <c r="I1059" i="8"/>
  <c r="I1051" i="8"/>
  <c r="I1043" i="8"/>
  <c r="I1035" i="8"/>
  <c r="I1027" i="8"/>
  <c r="I1019" i="8"/>
  <c r="I1011" i="8"/>
  <c r="I1003" i="8"/>
  <c r="I995" i="8"/>
  <c r="K1514" i="8"/>
  <c r="K1506" i="8"/>
  <c r="K1498" i="8"/>
  <c r="K1490" i="8"/>
  <c r="K1482" i="8"/>
  <c r="K1474" i="8"/>
  <c r="K1466" i="8"/>
  <c r="K1458" i="8"/>
  <c r="K1450" i="8"/>
  <c r="K1442" i="8"/>
  <c r="K1434" i="8"/>
  <c r="K1426" i="8"/>
  <c r="K1418" i="8"/>
  <c r="K1410" i="8"/>
  <c r="K1402" i="8"/>
  <c r="K1394" i="8"/>
  <c r="K1386" i="8"/>
  <c r="K1378" i="8"/>
  <c r="K1370" i="8"/>
  <c r="K1362" i="8"/>
  <c r="K1354" i="8"/>
  <c r="K1346" i="8"/>
  <c r="K1338" i="8"/>
  <c r="K1330" i="8"/>
  <c r="K1322" i="8"/>
  <c r="K1314" i="8"/>
  <c r="K1306" i="8"/>
  <c r="K1298" i="8"/>
  <c r="K1290" i="8"/>
  <c r="K1282" i="8"/>
  <c r="K1274" i="8"/>
  <c r="K1266" i="8"/>
  <c r="K1258" i="8"/>
  <c r="K1250" i="8"/>
  <c r="K1242" i="8"/>
  <c r="K1234" i="8"/>
  <c r="K1226" i="8"/>
  <c r="K1218" i="8"/>
  <c r="K1210" i="8"/>
  <c r="K1202" i="8"/>
  <c r="K1194" i="8"/>
  <c r="K1186" i="8"/>
  <c r="K1178" i="8"/>
  <c r="K1170" i="8"/>
  <c r="K1162" i="8"/>
  <c r="K1154" i="8"/>
  <c r="K1146" i="8"/>
  <c r="K1138" i="8"/>
  <c r="K1130" i="8"/>
  <c r="K1122" i="8"/>
  <c r="K1114" i="8"/>
  <c r="K1106" i="8"/>
  <c r="K1098" i="8"/>
  <c r="K1090" i="8"/>
  <c r="K1082" i="8"/>
  <c r="K1074" i="8"/>
  <c r="K1066" i="8"/>
  <c r="K1057" i="8"/>
  <c r="K1049" i="8"/>
  <c r="K1041" i="8"/>
  <c r="K1033" i="8"/>
  <c r="K1025" i="8"/>
  <c r="K1017" i="8"/>
  <c r="K1009" i="8"/>
  <c r="K1001" i="8"/>
  <c r="K993" i="8"/>
  <c r="M1520" i="8"/>
  <c r="M1512" i="8"/>
  <c r="M1504" i="8"/>
  <c r="M1496" i="8"/>
  <c r="M1488" i="8"/>
  <c r="M1480" i="8"/>
  <c r="M1472" i="8"/>
  <c r="M1464" i="8"/>
  <c r="M1456" i="8"/>
  <c r="M1448" i="8"/>
  <c r="M1440" i="8"/>
  <c r="M1432" i="8"/>
  <c r="M1424" i="8"/>
  <c r="M1416" i="8"/>
  <c r="M1408" i="8"/>
  <c r="M1400" i="8"/>
  <c r="M1392" i="8"/>
  <c r="M1384" i="8"/>
  <c r="M1376" i="8"/>
  <c r="M1368" i="8"/>
  <c r="M1360" i="8"/>
  <c r="M1352" i="8"/>
  <c r="M1344" i="8"/>
  <c r="M1336" i="8"/>
  <c r="M1328" i="8"/>
  <c r="M1320" i="8"/>
  <c r="M1312" i="8"/>
  <c r="M1304" i="8"/>
  <c r="M1296" i="8"/>
  <c r="M1288" i="8"/>
  <c r="M1280" i="8"/>
  <c r="M1272" i="8"/>
  <c r="M1264" i="8"/>
  <c r="M1256" i="8"/>
  <c r="M1248" i="8"/>
  <c r="M1240" i="8"/>
  <c r="M1232" i="8"/>
  <c r="M1224" i="8"/>
  <c r="M1216" i="8"/>
  <c r="M1208" i="8"/>
  <c r="M1200" i="8"/>
  <c r="M1192" i="8"/>
  <c r="M1184" i="8"/>
  <c r="M1176" i="8"/>
  <c r="M1168" i="8"/>
  <c r="M1160" i="8"/>
  <c r="M1152" i="8"/>
  <c r="M1144" i="8"/>
  <c r="M1136" i="8"/>
  <c r="M1128" i="8"/>
  <c r="M1120" i="8"/>
  <c r="M1112" i="8"/>
  <c r="M1104" i="8"/>
  <c r="M1096" i="8"/>
  <c r="M1088" i="8"/>
  <c r="M1080" i="8"/>
  <c r="M1072" i="8"/>
  <c r="M1064" i="8"/>
  <c r="M1056" i="8"/>
  <c r="M1048" i="8"/>
  <c r="M1040" i="8"/>
  <c r="M1032" i="8"/>
  <c r="M1024" i="8"/>
  <c r="M1016" i="8"/>
  <c r="M1008" i="8"/>
  <c r="M1000" i="8"/>
  <c r="M992" i="8"/>
  <c r="Q1519" i="8"/>
  <c r="Q1511" i="8"/>
  <c r="Q1503" i="8"/>
  <c r="Q1495" i="8"/>
  <c r="Q1487" i="8"/>
  <c r="Q1479" i="8"/>
  <c r="Q1471" i="8"/>
  <c r="Q1463" i="8"/>
  <c r="Q1455" i="8"/>
  <c r="Q1447" i="8"/>
  <c r="Q1439" i="8"/>
  <c r="Q1431" i="8"/>
  <c r="Q1423" i="8"/>
  <c r="Q1415" i="8"/>
  <c r="Q1407" i="8"/>
  <c r="Q1399" i="8"/>
  <c r="Q1391" i="8"/>
  <c r="Q1383" i="8"/>
  <c r="Q1375" i="8"/>
  <c r="Q1367" i="8"/>
  <c r="Q1359" i="8"/>
  <c r="Q1351" i="8"/>
  <c r="Q1343" i="8"/>
  <c r="Q1335" i="8"/>
  <c r="Q1327" i="8"/>
  <c r="Q1319" i="8"/>
  <c r="Q1311" i="8"/>
  <c r="Q1303" i="8"/>
  <c r="Q1295" i="8"/>
  <c r="Q1287" i="8"/>
  <c r="Q1279" i="8"/>
  <c r="Q1271" i="8"/>
  <c r="Q1263" i="8"/>
  <c r="Q1255" i="8"/>
  <c r="Q1247" i="8"/>
  <c r="Q1239" i="8"/>
  <c r="Q1231" i="8"/>
  <c r="Q1223" i="8"/>
  <c r="Q1215" i="8"/>
  <c r="Q1207" i="8"/>
  <c r="Q1199" i="8"/>
  <c r="Q1191" i="8"/>
  <c r="Q1183" i="8"/>
  <c r="Q1175" i="8"/>
  <c r="Q1167" i="8"/>
  <c r="Q1159" i="8"/>
  <c r="Q1151" i="8"/>
  <c r="Q1143" i="8"/>
  <c r="Q1135" i="8"/>
  <c r="Q1127" i="8"/>
  <c r="Q1119" i="8"/>
  <c r="Q1111" i="8"/>
  <c r="Q1103" i="8"/>
  <c r="Q1095" i="8"/>
  <c r="Q1087" i="8"/>
  <c r="Q1079" i="8"/>
  <c r="Q1071" i="8"/>
  <c r="Q1063" i="8"/>
  <c r="Q1055" i="8"/>
  <c r="Q1047" i="8"/>
  <c r="Q1039" i="8"/>
  <c r="Q1031" i="8"/>
  <c r="Q1023" i="8"/>
  <c r="Q1015" i="8"/>
  <c r="Q1007" i="8"/>
  <c r="Q999" i="8"/>
  <c r="Q991" i="8"/>
  <c r="S1518" i="8"/>
  <c r="S1510" i="8"/>
  <c r="S1502" i="8"/>
  <c r="S1494" i="8"/>
  <c r="S1486" i="8"/>
  <c r="S1478" i="8"/>
  <c r="S1470" i="8"/>
  <c r="S1462" i="8"/>
  <c r="S1454" i="8"/>
  <c r="S1446" i="8"/>
  <c r="S1438" i="8"/>
  <c r="S1430" i="8"/>
  <c r="S1422" i="8"/>
  <c r="S1414" i="8"/>
  <c r="S1406" i="8"/>
  <c r="S1398" i="8"/>
  <c r="S1390" i="8"/>
  <c r="S1382" i="8"/>
  <c r="S1374" i="8"/>
  <c r="S1366" i="8"/>
  <c r="S1358" i="8"/>
  <c r="S1350" i="8"/>
  <c r="S1342" i="8"/>
  <c r="S1334" i="8"/>
  <c r="S1326" i="8"/>
  <c r="S1318" i="8"/>
  <c r="S1310" i="8"/>
  <c r="S1302" i="8"/>
  <c r="S1294" i="8"/>
  <c r="S1286" i="8"/>
  <c r="S1278" i="8"/>
  <c r="S1270" i="8"/>
  <c r="S1262" i="8"/>
  <c r="S1254" i="8"/>
  <c r="S1246" i="8"/>
  <c r="S1238" i="8"/>
  <c r="S1230" i="8"/>
  <c r="S1222" i="8"/>
  <c r="S1214" i="8"/>
  <c r="S1206" i="8"/>
  <c r="S1198" i="8"/>
  <c r="S1190" i="8"/>
  <c r="S1182" i="8"/>
  <c r="S1174" i="8"/>
  <c r="S1166" i="8"/>
  <c r="S1158" i="8"/>
  <c r="S1150" i="8"/>
  <c r="S1142" i="8"/>
  <c r="S1134" i="8"/>
  <c r="S1126" i="8"/>
  <c r="S1118" i="8"/>
  <c r="S1110" i="8"/>
  <c r="S1102" i="8"/>
  <c r="S1094" i="8"/>
  <c r="S1086" i="8"/>
  <c r="S1078" i="8"/>
  <c r="S1070" i="8"/>
  <c r="S1062" i="8"/>
  <c r="S1054" i="8"/>
  <c r="S1046" i="8"/>
  <c r="S1038" i="8"/>
  <c r="S1030" i="8"/>
  <c r="S1022" i="8"/>
  <c r="S1014" i="8"/>
  <c r="S1006" i="8"/>
  <c r="S998" i="8"/>
  <c r="U1517" i="8"/>
  <c r="U1509" i="8"/>
  <c r="U1501" i="8"/>
  <c r="U1493" i="8"/>
  <c r="U1485" i="8"/>
  <c r="U1477" i="8"/>
  <c r="U1469" i="8"/>
  <c r="U1461" i="8"/>
  <c r="U1453" i="8"/>
  <c r="U1445" i="8"/>
  <c r="U1437" i="8"/>
  <c r="U1429" i="8"/>
  <c r="U1421" i="8"/>
  <c r="U1413" i="8"/>
  <c r="U1405" i="8"/>
  <c r="U1397" i="8"/>
  <c r="U1389" i="8"/>
  <c r="U1381" i="8"/>
  <c r="U1373" i="8"/>
  <c r="U1365" i="8"/>
  <c r="U1357" i="8"/>
  <c r="U1349" i="8"/>
  <c r="U1341" i="8"/>
  <c r="U1333" i="8"/>
  <c r="U1325" i="8"/>
  <c r="U1317" i="8"/>
  <c r="U1309" i="8"/>
  <c r="U1301" i="8"/>
  <c r="U1293" i="8"/>
  <c r="U1285" i="8"/>
  <c r="U1277" i="8"/>
  <c r="U1269" i="8"/>
  <c r="U1261" i="8"/>
  <c r="U1253" i="8"/>
  <c r="U1245" i="8"/>
  <c r="U1237" i="8"/>
  <c r="U1229" i="8"/>
  <c r="U1221" i="8"/>
  <c r="U1213" i="8"/>
  <c r="U1205" i="8"/>
  <c r="U1197" i="8"/>
  <c r="U1189" i="8"/>
  <c r="U1181" i="8"/>
  <c r="U1173" i="8"/>
  <c r="U1165" i="8"/>
  <c r="U1157" i="8"/>
  <c r="U1149" i="8"/>
  <c r="U1141" i="8"/>
  <c r="U1133" i="8"/>
  <c r="U1125" i="8"/>
  <c r="U1117" i="8"/>
  <c r="U1109" i="8"/>
  <c r="U1101" i="8"/>
  <c r="U1093" i="8"/>
  <c r="U1085" i="8"/>
  <c r="U1077" i="8"/>
  <c r="U1069" i="8"/>
  <c r="U1061" i="8"/>
  <c r="U1053" i="8"/>
  <c r="U1045" i="8"/>
  <c r="U1037" i="8"/>
  <c r="U1029" i="8"/>
  <c r="U1021" i="8"/>
  <c r="U1013" i="8"/>
  <c r="U1005" i="8"/>
  <c r="U997" i="8"/>
  <c r="W1516" i="8"/>
  <c r="W1508" i="8"/>
  <c r="W1500" i="8"/>
  <c r="W1492" i="8"/>
  <c r="W1484" i="8"/>
  <c r="W1476" i="8"/>
  <c r="W1468" i="8"/>
  <c r="W1460" i="8"/>
  <c r="W1452" i="8"/>
  <c r="W1444" i="8"/>
  <c r="W1436" i="8"/>
  <c r="W1428" i="8"/>
  <c r="W1420" i="8"/>
  <c r="W1412" i="8"/>
  <c r="W1404" i="8"/>
  <c r="W1396" i="8"/>
  <c r="W1388" i="8"/>
  <c r="W1380" i="8"/>
  <c r="W1372" i="8"/>
  <c r="W1364" i="8"/>
  <c r="W1356" i="8"/>
  <c r="W1348" i="8"/>
  <c r="W1340" i="8"/>
  <c r="W1332" i="8"/>
  <c r="W1324" i="8"/>
  <c r="W1316" i="8"/>
  <c r="W1308" i="8"/>
  <c r="W1300" i="8"/>
  <c r="W1292" i="8"/>
  <c r="W1284" i="8"/>
  <c r="W1276" i="8"/>
  <c r="W1268" i="8"/>
  <c r="W1260" i="8"/>
  <c r="W1252" i="8"/>
  <c r="W1244" i="8"/>
  <c r="W1236" i="8"/>
  <c r="W1228" i="8"/>
  <c r="W1220" i="8"/>
  <c r="W1212" i="8"/>
  <c r="W1204" i="8"/>
  <c r="W1196" i="8"/>
  <c r="W1188" i="8"/>
  <c r="W1180" i="8"/>
  <c r="W1172" i="8"/>
  <c r="W1164" i="8"/>
  <c r="W1156" i="8"/>
  <c r="W1148" i="8"/>
  <c r="W1140" i="8"/>
  <c r="W1132" i="8"/>
  <c r="W1124" i="8"/>
  <c r="W1116" i="8"/>
  <c r="W1108" i="8"/>
  <c r="W1100" i="8"/>
  <c r="W1092" i="8"/>
  <c r="W1084" i="8"/>
  <c r="W1076" i="8"/>
  <c r="W1068" i="8"/>
  <c r="W1060" i="8"/>
  <c r="W1052" i="8"/>
  <c r="W1044" i="8"/>
  <c r="W1036" i="8"/>
  <c r="W1028" i="8"/>
  <c r="W1020" i="8"/>
  <c r="W1012" i="8"/>
  <c r="W1004" i="8"/>
  <c r="W996" i="8"/>
  <c r="U1211" i="8"/>
  <c r="U1203" i="8"/>
  <c r="U1195" i="8"/>
  <c r="U1187" i="8"/>
  <c r="U1179" i="8"/>
  <c r="U1171" i="8"/>
  <c r="U1163" i="8"/>
  <c r="U1155" i="8"/>
  <c r="U1147" i="8"/>
  <c r="U1139" i="8"/>
  <c r="U1131" i="8"/>
  <c r="U1123" i="8"/>
  <c r="U1115" i="8"/>
  <c r="U1107" i="8"/>
  <c r="U1099" i="8"/>
  <c r="U1091" i="8"/>
  <c r="U1083" i="8"/>
  <c r="U1075" i="8"/>
  <c r="U1067" i="8"/>
  <c r="U1059" i="8"/>
  <c r="U1051" i="8"/>
  <c r="U1043" i="8"/>
  <c r="U1035" i="8"/>
  <c r="U1027" i="8"/>
  <c r="U1019" i="8"/>
  <c r="U1011" i="8"/>
  <c r="U1003" i="8"/>
  <c r="U995" i="8"/>
  <c r="W1514" i="8"/>
  <c r="W1506" i="8"/>
  <c r="W1498" i="8"/>
  <c r="W1490" i="8"/>
  <c r="W1482" i="8"/>
  <c r="W1474" i="8"/>
  <c r="W1466" i="8"/>
  <c r="W1458" i="8"/>
  <c r="W1450" i="8"/>
  <c r="W1442" i="8"/>
  <c r="W1434" i="8"/>
  <c r="W1426" i="8"/>
  <c r="W1418" i="8"/>
  <c r="W1410" i="8"/>
  <c r="W1402" i="8"/>
  <c r="W1394" i="8"/>
  <c r="W1386" i="8"/>
  <c r="W1378" i="8"/>
  <c r="W1370" i="8"/>
  <c r="W1362" i="8"/>
  <c r="W1354" i="8"/>
  <c r="W1346" i="8"/>
  <c r="W1338" i="8"/>
  <c r="W1330" i="8"/>
  <c r="W1322" i="8"/>
  <c r="W1314" i="8"/>
  <c r="W1306" i="8"/>
  <c r="W1298" i="8"/>
  <c r="W1290" i="8"/>
  <c r="W1282" i="8"/>
  <c r="W1274" i="8"/>
  <c r="W1266" i="8"/>
  <c r="W1258" i="8"/>
  <c r="W1250" i="8"/>
  <c r="W1242" i="8"/>
  <c r="W1234" i="8"/>
  <c r="W1226" i="8"/>
  <c r="W1218" i="8"/>
  <c r="W1210" i="8"/>
  <c r="W1202" i="8"/>
  <c r="W1194" i="8"/>
  <c r="W1186" i="8"/>
  <c r="W1178" i="8"/>
  <c r="W1170" i="8"/>
  <c r="W1162" i="8"/>
  <c r="W1154" i="8"/>
  <c r="W1146" i="8"/>
  <c r="W1138" i="8"/>
  <c r="W1130" i="8"/>
  <c r="W1122" i="8"/>
  <c r="W1114" i="8"/>
  <c r="W1106" i="8"/>
  <c r="W1098" i="8"/>
  <c r="W1090" i="8"/>
  <c r="W1082" i="8"/>
  <c r="W1074" i="8"/>
  <c r="W1066" i="8"/>
  <c r="W1058" i="8"/>
  <c r="W1050" i="8"/>
  <c r="W1042" i="8"/>
  <c r="W1034" i="8"/>
  <c r="W1026" i="8"/>
  <c r="W1018" i="8"/>
  <c r="W1010" i="8"/>
  <c r="W1002" i="8"/>
  <c r="W994" i="8"/>
  <c r="Y1513" i="8"/>
  <c r="Y1505" i="8"/>
  <c r="Y1497" i="8"/>
  <c r="Y1489" i="8"/>
  <c r="Y1481" i="8"/>
  <c r="Y1473" i="8"/>
  <c r="Y1465" i="8"/>
  <c r="Y1457" i="8"/>
  <c r="Y1449" i="8"/>
  <c r="Y1441" i="8"/>
  <c r="Y1433" i="8"/>
  <c r="Y1425" i="8"/>
  <c r="Y1417" i="8"/>
  <c r="Y1409" i="8"/>
  <c r="Y1401" i="8"/>
  <c r="Y1393" i="8"/>
  <c r="Y1385" i="8"/>
  <c r="Y1377" i="8"/>
  <c r="Y1369" i="8"/>
  <c r="Y1361" i="8"/>
  <c r="Y1353" i="8"/>
  <c r="Y1345" i="8"/>
  <c r="Y1337" i="8"/>
  <c r="Y1329" i="8"/>
  <c r="Y1321" i="8"/>
  <c r="Y1313" i="8"/>
  <c r="Y1305" i="8"/>
  <c r="Y1297" i="8"/>
  <c r="Y1289" i="8"/>
  <c r="Y1281" i="8"/>
  <c r="Y1273" i="8"/>
  <c r="Y1265" i="8"/>
  <c r="Y1257" i="8"/>
  <c r="Y1249" i="8"/>
  <c r="Y1241" i="8"/>
  <c r="Y1233" i="8"/>
  <c r="Y1225" i="8"/>
  <c r="Y1217" i="8"/>
  <c r="Y1209" i="8"/>
  <c r="Y1201" i="8"/>
  <c r="Y1193" i="8"/>
  <c r="Y1185" i="8"/>
  <c r="Y1177" i="8"/>
  <c r="Y1169" i="8"/>
  <c r="Y1161" i="8"/>
  <c r="Y1153" i="8"/>
  <c r="Y1145" i="8"/>
  <c r="Y1137" i="8"/>
  <c r="M1459" i="8"/>
  <c r="M1451" i="8"/>
  <c r="M1083" i="8"/>
  <c r="M1067" i="8"/>
  <c r="M1035" i="8"/>
  <c r="Q1370" i="8"/>
  <c r="Q1354" i="8"/>
  <c r="Q1290" i="8"/>
  <c r="Q1282" i="8"/>
  <c r="Q1274" i="8"/>
  <c r="Q1266" i="8"/>
  <c r="Q1258" i="8"/>
  <c r="Q1250" i="8"/>
  <c r="Q1242" i="8"/>
  <c r="Q1234" i="8"/>
  <c r="Q1226" i="8"/>
  <c r="Q1218" i="8"/>
  <c r="Q1210" i="8"/>
  <c r="Q1202" i="8"/>
  <c r="Q1154" i="8"/>
  <c r="Q1122" i="8"/>
  <c r="S1513" i="8"/>
  <c r="S1505" i="8"/>
  <c r="S1497" i="8"/>
  <c r="S1489" i="8"/>
  <c r="S1481" i="8"/>
  <c r="S1473" i="8"/>
  <c r="S1465" i="8"/>
  <c r="S1457" i="8"/>
  <c r="S1449" i="8"/>
  <c r="S1441" i="8"/>
  <c r="S1433" i="8"/>
  <c r="S1417" i="8"/>
  <c r="S1409" i="8"/>
  <c r="U1488" i="8"/>
  <c r="U1480" i="8"/>
  <c r="U1472" i="8"/>
  <c r="U1464" i="8"/>
  <c r="U1440" i="8"/>
  <c r="U1432" i="8"/>
  <c r="U1424" i="8"/>
  <c r="U1416" i="8"/>
  <c r="U1352" i="8"/>
  <c r="U1328" i="8"/>
  <c r="U1312" i="8"/>
  <c r="U1304" i="8"/>
  <c r="U1240" i="8"/>
  <c r="U1232" i="8"/>
  <c r="U1208" i="8"/>
  <c r="U1192" i="8"/>
  <c r="U1184" i="8"/>
  <c r="U1112" i="8"/>
  <c r="U1104" i="8"/>
  <c r="U1096" i="8"/>
  <c r="U1088" i="8"/>
  <c r="U1080" i="8"/>
  <c r="U1072" i="8"/>
  <c r="U1064" i="8"/>
  <c r="U1056" i="8"/>
  <c r="U1048" i="8"/>
  <c r="U1040" i="8"/>
  <c r="M1394" i="8"/>
  <c r="Q1513" i="8"/>
  <c r="Q1505" i="8"/>
  <c r="Q1497" i="8"/>
  <c r="Q1489" i="8"/>
  <c r="Q1481" i="8"/>
  <c r="Q1473" i="8"/>
  <c r="Q1441" i="8"/>
  <c r="Q1425" i="8"/>
  <c r="Q1409" i="8"/>
  <c r="Q1401" i="8"/>
  <c r="Q1305" i="8"/>
  <c r="Q1185" i="8"/>
  <c r="Q1161" i="8"/>
  <c r="Q1153" i="8"/>
  <c r="Q1129" i="8"/>
  <c r="S1520" i="8"/>
  <c r="S1512" i="8"/>
  <c r="S1504" i="8"/>
  <c r="S1496" i="8"/>
  <c r="S1448" i="8"/>
  <c r="S1424" i="8"/>
  <c r="S1232" i="8"/>
  <c r="S1184" i="8"/>
  <c r="S1176" i="8"/>
  <c r="S1016" i="8"/>
  <c r="S1008" i="8"/>
  <c r="S1000" i="8"/>
  <c r="U1431" i="8"/>
  <c r="U1423" i="8"/>
  <c r="U1407" i="8"/>
  <c r="U1383" i="8"/>
  <c r="U1343" i="8"/>
  <c r="U1335" i="8"/>
  <c r="U1327" i="8"/>
  <c r="U1319" i="8"/>
  <c r="U1223" i="8"/>
  <c r="U1215" i="8"/>
  <c r="U1207" i="8"/>
  <c r="U1199" i="8"/>
  <c r="U1159" i="8"/>
  <c r="U1151" i="8"/>
  <c r="U1143" i="8"/>
  <c r="U1127" i="8"/>
  <c r="U1055" i="8"/>
  <c r="U1047" i="8"/>
  <c r="W1486" i="8"/>
  <c r="W1430" i="8"/>
  <c r="W1422" i="8"/>
  <c r="W1374" i="8"/>
  <c r="W1366" i="8"/>
  <c r="W1334" i="8"/>
  <c r="W1326" i="8"/>
  <c r="W1318" i="8"/>
  <c r="W1310" i="8"/>
  <c r="W1262" i="8"/>
  <c r="W1238" i="8"/>
  <c r="W1214" i="8"/>
  <c r="W1134" i="8"/>
  <c r="W1014" i="8"/>
  <c r="K1058" i="8"/>
  <c r="K1050" i="8"/>
  <c r="K1042" i="8"/>
  <c r="M1505" i="8"/>
  <c r="M1497" i="8"/>
  <c r="M1465" i="8"/>
  <c r="M1449" i="8"/>
  <c r="M1377" i="8"/>
  <c r="M1369" i="8"/>
  <c r="M1361" i="8"/>
  <c r="M1353" i="8"/>
  <c r="M1345" i="8"/>
  <c r="M1337" i="8"/>
  <c r="M1329" i="8"/>
  <c r="M1321" i="8"/>
  <c r="M1313" i="8"/>
  <c r="M1305" i="8"/>
  <c r="M1297" i="8"/>
  <c r="M1289" i="8"/>
  <c r="M1281" i="8"/>
  <c r="M1273" i="8"/>
  <c r="M1265" i="8"/>
  <c r="M1257" i="8"/>
  <c r="M1249" i="8"/>
  <c r="M1241" i="8"/>
  <c r="M1233" i="8"/>
  <c r="M1225" i="8"/>
  <c r="M1217" i="8"/>
  <c r="M1209" i="8"/>
  <c r="M1201" i="8"/>
  <c r="M1193" i="8"/>
  <c r="M1185" i="8"/>
  <c r="M1177" i="8"/>
  <c r="M1169" i="8"/>
  <c r="M1161" i="8"/>
  <c r="M1153" i="8"/>
  <c r="M1145" i="8"/>
  <c r="M1137" i="8"/>
  <c r="M1129" i="8"/>
  <c r="M1121" i="8"/>
  <c r="M1113" i="8"/>
  <c r="M1105" i="8"/>
  <c r="M1097" i="8"/>
  <c r="M1089" i="8"/>
  <c r="M1081" i="8"/>
  <c r="M1073" i="8"/>
  <c r="M1065" i="8"/>
  <c r="M1057" i="8"/>
  <c r="M1049" i="8"/>
  <c r="M1041" i="8"/>
  <c r="Q1504" i="8"/>
  <c r="Q1384" i="8"/>
  <c r="Q1368" i="8"/>
  <c r="Q1360" i="8"/>
  <c r="Q1328" i="8"/>
  <c r="Q1240" i="8"/>
  <c r="Q1232" i="8"/>
  <c r="Q1224" i="8"/>
  <c r="Q1216" i="8"/>
  <c r="Q1016" i="8"/>
  <c r="Q1000" i="8"/>
  <c r="Q992" i="8"/>
  <c r="S1519" i="8"/>
  <c r="S1511" i="8"/>
  <c r="S1495" i="8"/>
  <c r="S1487" i="8"/>
  <c r="S1399" i="8"/>
  <c r="S1335" i="8"/>
  <c r="S1319" i="8"/>
  <c r="S1311" i="8"/>
  <c r="S1287" i="8"/>
  <c r="S1279" i="8"/>
  <c r="S1271" i="8"/>
  <c r="S1247" i="8"/>
  <c r="S1199" i="8"/>
  <c r="S1087" i="8"/>
  <c r="S1079" i="8"/>
  <c r="S1071" i="8"/>
  <c r="S1063" i="8"/>
  <c r="U1518" i="8"/>
  <c r="U1510" i="8"/>
  <c r="U1502" i="8"/>
  <c r="U1470" i="8"/>
  <c r="U1462" i="8"/>
  <c r="U1374" i="8"/>
  <c r="U1366" i="8"/>
  <c r="U1350" i="8"/>
  <c r="U1302" i="8"/>
  <c r="U1286" i="8"/>
  <c r="U1278" i="8"/>
  <c r="U1270" i="8"/>
  <c r="U1262" i="8"/>
  <c r="U1254" i="8"/>
  <c r="U1246" i="8"/>
  <c r="U1238" i="8"/>
  <c r="U1038" i="8"/>
  <c r="W1517" i="8"/>
  <c r="W1509" i="8"/>
  <c r="W1501" i="8"/>
  <c r="W1493" i="8"/>
  <c r="W1485" i="8"/>
  <c r="W1477" i="8"/>
  <c r="W1469" i="8"/>
  <c r="W1461" i="8"/>
  <c r="W1453" i="8"/>
  <c r="W1445" i="8"/>
  <c r="W1437" i="8"/>
  <c r="W1429" i="8"/>
  <c r="W1421" i="8"/>
  <c r="W1413" i="8"/>
  <c r="W1405" i="8"/>
  <c r="W1397" i="8"/>
  <c r="W1389" i="8"/>
  <c r="W1381" i="8"/>
  <c r="W1373" i="8"/>
  <c r="W1365" i="8"/>
  <c r="W1357" i="8"/>
  <c r="W1349" i="8"/>
  <c r="W1341" i="8"/>
  <c r="W1333" i="8"/>
  <c r="W1325" i="8"/>
  <c r="W1317" i="8"/>
  <c r="W1309" i="8"/>
  <c r="W1301" i="8"/>
  <c r="W1293" i="8"/>
  <c r="W1285" i="8"/>
  <c r="W1277" i="8"/>
  <c r="W1269" i="8"/>
  <c r="W1261" i="8"/>
  <c r="W1253" i="8"/>
  <c r="W1245" i="8"/>
  <c r="W1237" i="8"/>
  <c r="W1229" i="8"/>
  <c r="W1221" i="8"/>
  <c r="W1213" i="8"/>
  <c r="W1205" i="8"/>
  <c r="W1197" i="8"/>
  <c r="W1189" i="8"/>
  <c r="W1181" i="8"/>
  <c r="W1173" i="8"/>
  <c r="W1165" i="8"/>
  <c r="W1157" i="8"/>
  <c r="W1149" i="8"/>
  <c r="W1141" i="8"/>
  <c r="W1133" i="8"/>
  <c r="W1125" i="8"/>
  <c r="W1117" i="8"/>
  <c r="W1109" i="8"/>
  <c r="W1101" i="8"/>
  <c r="W1093" i="8"/>
  <c r="W1085" i="8"/>
  <c r="W1077" i="8"/>
  <c r="W1069" i="8"/>
  <c r="W1061" i="8"/>
  <c r="W1053" i="8"/>
  <c r="W1045" i="8"/>
  <c r="W1037" i="8"/>
  <c r="W1029" i="8"/>
  <c r="W1021" i="8"/>
  <c r="W1013" i="8"/>
  <c r="W1005" i="8"/>
  <c r="W997" i="8"/>
  <c r="Y1515" i="8"/>
  <c r="Y1507" i="8"/>
  <c r="Y1499" i="8"/>
  <c r="Y1491" i="8"/>
  <c r="Y1483" i="8"/>
  <c r="Y1475" i="8"/>
  <c r="Y1467" i="8"/>
  <c r="Y1459" i="8"/>
  <c r="Y1451" i="8"/>
  <c r="Y1443" i="8"/>
  <c r="Y1435" i="8"/>
  <c r="Y1427" i="8"/>
  <c r="Y1419" i="8"/>
  <c r="Y1411" i="8"/>
  <c r="Y1403" i="8"/>
  <c r="Y1395" i="8"/>
  <c r="Y1387" i="8"/>
  <c r="Y1379" i="8"/>
  <c r="Y1371" i="8"/>
  <c r="Y1363" i="8"/>
  <c r="Y1355" i="8"/>
  <c r="Y1347" i="8"/>
  <c r="Y1339" i="8"/>
  <c r="Y1331" i="8"/>
  <c r="Y1323" i="8"/>
  <c r="Y1315" i="8"/>
  <c r="Y1307" i="8"/>
  <c r="Y1299" i="8"/>
  <c r="Y1291" i="8"/>
  <c r="Y1283" i="8"/>
  <c r="Y1275" i="8"/>
  <c r="Y1267" i="8"/>
  <c r="Y1259" i="8"/>
  <c r="Y1251" i="8"/>
  <c r="Y1243" i="8"/>
  <c r="Y1235" i="8"/>
  <c r="Y1227" i="8"/>
  <c r="Y1219" i="8"/>
  <c r="Y1211" i="8"/>
  <c r="Y1203" i="8"/>
  <c r="Y1195" i="8"/>
  <c r="Y1187" i="8"/>
  <c r="Y1179" i="8"/>
  <c r="Y1171" i="8"/>
  <c r="Y1163" i="8"/>
  <c r="Y1155" i="8"/>
  <c r="Y1147" i="8"/>
  <c r="Y1139" i="8"/>
  <c r="Y1131" i="8"/>
  <c r="Y1123" i="8"/>
  <c r="Y1115" i="8"/>
  <c r="Y1107" i="8"/>
  <c r="Y1099" i="8"/>
  <c r="Y1091" i="8"/>
  <c r="Y1083" i="8"/>
  <c r="Y1075" i="8"/>
  <c r="Y1067" i="8"/>
  <c r="Y1059" i="8"/>
  <c r="Y1051" i="8"/>
  <c r="Y1043" i="8"/>
  <c r="Y1035" i="8"/>
  <c r="Y1027" i="8"/>
  <c r="Y1019" i="8"/>
  <c r="Y1011" i="8"/>
  <c r="Y1003" i="8"/>
  <c r="Y995" i="8"/>
  <c r="AA1514" i="8"/>
  <c r="AA1506" i="8"/>
  <c r="AA1498" i="8"/>
  <c r="AA1490" i="8"/>
  <c r="AA1482" i="8"/>
  <c r="AA1474" i="8"/>
  <c r="AA1466" i="8"/>
  <c r="AA1458" i="8"/>
  <c r="AA1450" i="8"/>
  <c r="AA1442" i="8"/>
  <c r="AA1434" i="8"/>
  <c r="AA1426" i="8"/>
  <c r="AA1418" i="8"/>
  <c r="AA1410" i="8"/>
  <c r="AA1402" i="8"/>
  <c r="AA1394" i="8"/>
  <c r="AA1386" i="8"/>
  <c r="AA1378" i="8"/>
  <c r="AA1370" i="8"/>
  <c r="AA1362" i="8"/>
  <c r="AA1354" i="8"/>
  <c r="AA1346" i="8"/>
  <c r="AA1338" i="8"/>
  <c r="AA1330" i="8"/>
  <c r="AA1322" i="8"/>
  <c r="AA1314" i="8"/>
  <c r="AA1306" i="8"/>
  <c r="AA1298" i="8"/>
  <c r="AA1290" i="8"/>
  <c r="AA1282" i="8"/>
  <c r="AA1274" i="8"/>
  <c r="AA1266" i="8"/>
  <c r="AA1258" i="8"/>
  <c r="AA1250" i="8"/>
  <c r="AA1242" i="8"/>
  <c r="AA1234" i="8"/>
  <c r="AA1226" i="8"/>
  <c r="AA1218" i="8"/>
  <c r="AA1210" i="8"/>
  <c r="AA1202" i="8"/>
  <c r="AA1194" i="8"/>
  <c r="AA1186" i="8"/>
  <c r="AA1178" i="8"/>
  <c r="AA1170" i="8"/>
  <c r="AA1162" i="8"/>
  <c r="AA1154" i="8"/>
  <c r="AA1146" i="8"/>
  <c r="AA1138" i="8"/>
  <c r="AA1130" i="8"/>
  <c r="AA1122" i="8"/>
  <c r="AA1114" i="8"/>
  <c r="AA1106" i="8"/>
  <c r="AA1098" i="8"/>
  <c r="AA1090" i="8"/>
  <c r="AA1082" i="8"/>
  <c r="AA1074" i="8"/>
  <c r="AA1066" i="8"/>
  <c r="AA1058" i="8"/>
  <c r="AA1050" i="8"/>
  <c r="AA1042" i="8"/>
  <c r="AA1034" i="8"/>
  <c r="AA1026" i="8"/>
  <c r="AA1018" i="8"/>
  <c r="AA1010" i="8"/>
  <c r="AA1002" i="8"/>
  <c r="AA994" i="8"/>
  <c r="Y1129" i="8"/>
  <c r="Y1121" i="8"/>
  <c r="Y1113" i="8"/>
  <c r="Y1105" i="8"/>
  <c r="Y1097" i="8"/>
  <c r="Y1089" i="8"/>
  <c r="Y1081" i="8"/>
  <c r="Y1073" i="8"/>
  <c r="Y1065" i="8"/>
  <c r="Y1057" i="8"/>
  <c r="Y1049" i="8"/>
  <c r="Y1041" i="8"/>
  <c r="Y1033" i="8"/>
  <c r="Y1025" i="8"/>
  <c r="Y1017" i="8"/>
  <c r="Y1009" i="8"/>
  <c r="Y1001" i="8"/>
  <c r="Y993" i="8"/>
  <c r="AA1520" i="8"/>
  <c r="AA1512" i="8"/>
  <c r="AA1504" i="8"/>
  <c r="AA1496" i="8"/>
  <c r="AA1488" i="8"/>
  <c r="AA1480" i="8"/>
  <c r="AA1472" i="8"/>
  <c r="AA1464" i="8"/>
  <c r="AA1456" i="8"/>
  <c r="AA1448" i="8"/>
  <c r="AA1440" i="8"/>
  <c r="AA1432" i="8"/>
  <c r="AA1424" i="8"/>
  <c r="AA1416" i="8"/>
  <c r="AA1408" i="8"/>
  <c r="AA1400" i="8"/>
  <c r="AA1392" i="8"/>
  <c r="AA1384" i="8"/>
  <c r="AA1376" i="8"/>
  <c r="AA1368" i="8"/>
  <c r="AA1360" i="8"/>
  <c r="AA1352" i="8"/>
  <c r="AA1344" i="8"/>
  <c r="AA1336" i="8"/>
  <c r="AA1328" i="8"/>
  <c r="AA1320" i="8"/>
  <c r="AA1312" i="8"/>
  <c r="AA1304" i="8"/>
  <c r="AA1296" i="8"/>
  <c r="AA1288" i="8"/>
  <c r="AA1280" i="8"/>
  <c r="AA1272" i="8"/>
  <c r="AA1264" i="8"/>
  <c r="AA1256" i="8"/>
  <c r="AA1248" i="8"/>
  <c r="AA1240" i="8"/>
  <c r="AA1232" i="8"/>
  <c r="AA1224" i="8"/>
  <c r="AA1216" i="8"/>
  <c r="AA1208" i="8"/>
  <c r="AA1200" i="8"/>
  <c r="AA1192" i="8"/>
  <c r="AA1184" i="8"/>
  <c r="AA1176" i="8"/>
  <c r="AA1168" i="8"/>
  <c r="AA1160" i="8"/>
  <c r="AA1152" i="8"/>
  <c r="AA1144" i="8"/>
  <c r="AA1136" i="8"/>
  <c r="AA1128" i="8"/>
  <c r="AA1120" i="8"/>
  <c r="AA1112" i="8"/>
  <c r="AA1104" i="8"/>
  <c r="AA1096" i="8"/>
  <c r="AA1088" i="8"/>
  <c r="AA1080" i="8"/>
  <c r="AA1072" i="8"/>
  <c r="AA1064" i="8"/>
  <c r="AA1056" i="8"/>
  <c r="AA1048" i="8"/>
  <c r="AA1040" i="8"/>
  <c r="AA1032" i="8"/>
  <c r="AA1024" i="8"/>
  <c r="AA1016" i="8"/>
  <c r="AA1008" i="8"/>
  <c r="AA1000" i="8"/>
  <c r="AA992" i="8"/>
  <c r="AA1439" i="8"/>
  <c r="AA1303" i="8"/>
  <c r="AA1295" i="8"/>
  <c r="AA1287" i="8"/>
  <c r="AA1279" i="8"/>
  <c r="AA1103" i="8"/>
  <c r="AA1031" i="8"/>
  <c r="AA1023" i="8"/>
  <c r="AC1470" i="8"/>
  <c r="AC1454" i="8"/>
  <c r="AC1366" i="8"/>
  <c r="Y1438" i="8"/>
  <c r="Y1430" i="8"/>
  <c r="Y1422" i="8"/>
  <c r="Y1414" i="8"/>
  <c r="Y1406" i="8"/>
  <c r="Y1398" i="8"/>
  <c r="Y1214" i="8"/>
  <c r="Y1206" i="8"/>
  <c r="Y1198" i="8"/>
  <c r="Y1102" i="8"/>
  <c r="Y1094" i="8"/>
  <c r="AA1469" i="8"/>
  <c r="AA1461" i="8"/>
  <c r="AA1389" i="8"/>
  <c r="AA1381" i="8"/>
  <c r="AA1373" i="8"/>
  <c r="AA1365" i="8"/>
  <c r="AA1357" i="8"/>
  <c r="AA1349" i="8"/>
  <c r="AA1341" i="8"/>
  <c r="AA1333" i="8"/>
  <c r="AA1325" i="8"/>
  <c r="AA1317" i="8"/>
  <c r="AA1309" i="8"/>
  <c r="AA1301" i="8"/>
  <c r="AA1293" i="8"/>
  <c r="AA1285" i="8"/>
  <c r="AA1277" i="8"/>
  <c r="AA1269" i="8"/>
  <c r="AA1261" i="8"/>
  <c r="AA1253" i="8"/>
  <c r="AA1245" i="8"/>
  <c r="AA1237" i="8"/>
  <c r="AA1229" i="8"/>
  <c r="AA1221" i="8"/>
  <c r="AA1213" i="8"/>
  <c r="AA1205" i="8"/>
  <c r="AA1197" i="8"/>
  <c r="AA1189" i="8"/>
  <c r="AA1181" i="8"/>
  <c r="AA1173" i="8"/>
  <c r="AA1165" i="8"/>
  <c r="AA1157" i="8"/>
  <c r="AA1149" i="8"/>
  <c r="AA1141" i="8"/>
  <c r="AA1133" i="8"/>
  <c r="AA1125" i="8"/>
  <c r="AA1117" i="8"/>
  <c r="AA1109" i="8"/>
  <c r="AA1101" i="8"/>
  <c r="AA1093" i="8"/>
  <c r="AA1085" i="8"/>
  <c r="AA1077" i="8"/>
  <c r="AA1069" i="8"/>
  <c r="AA1061" i="8"/>
  <c r="AA1053" i="8"/>
  <c r="AA1045" i="8"/>
  <c r="AA1037" i="8"/>
  <c r="AA1029" i="8"/>
  <c r="AA1021" i="8"/>
  <c r="AA1013" i="8"/>
  <c r="AA1005" i="8"/>
  <c r="AA997" i="8"/>
  <c r="AC1516" i="8"/>
  <c r="AC1508" i="8"/>
  <c r="AC1500" i="8"/>
  <c r="AC1492" i="8"/>
  <c r="AC1484" i="8"/>
  <c r="AC1476" i="8"/>
  <c r="AC1468" i="8"/>
  <c r="AC1460" i="8"/>
  <c r="AC1452" i="8"/>
  <c r="AC1444" i="8"/>
  <c r="AC1436" i="8"/>
  <c r="AC1428" i="8"/>
  <c r="AC1420" i="8"/>
  <c r="AC1412" i="8"/>
  <c r="AC1404" i="8"/>
  <c r="AC1396" i="8"/>
  <c r="AC1388" i="8"/>
  <c r="AC1380" i="8"/>
  <c r="AC1372" i="8"/>
  <c r="AC1364" i="8"/>
  <c r="AC1356" i="8"/>
  <c r="Y1517" i="8"/>
  <c r="Y1509" i="8"/>
  <c r="Y1501" i="8"/>
  <c r="Y1493" i="8"/>
  <c r="Y1453" i="8"/>
  <c r="Y1365" i="8"/>
  <c r="Y1357" i="8"/>
  <c r="Y1349" i="8"/>
  <c r="Y1341" i="8"/>
  <c r="Y1333" i="8"/>
  <c r="Y1325" i="8"/>
  <c r="Y1317" i="8"/>
  <c r="Y1309" i="8"/>
  <c r="Y1301" i="8"/>
  <c r="Y1293" i="8"/>
  <c r="Y1285" i="8"/>
  <c r="Y1277" i="8"/>
  <c r="Y1269" i="8"/>
  <c r="Y1261" i="8"/>
  <c r="Y1253" i="8"/>
  <c r="Y1245" i="8"/>
  <c r="Y1237" i="8"/>
  <c r="Y1229" i="8"/>
  <c r="Y1221" i="8"/>
  <c r="Y1205" i="8"/>
  <c r="Y1125" i="8"/>
  <c r="Y1085" i="8"/>
  <c r="Y1077" i="8"/>
  <c r="Y1037" i="8"/>
  <c r="Y1029" i="8"/>
  <c r="AA1404" i="8"/>
  <c r="Y1364" i="8"/>
  <c r="Y1260" i="8"/>
  <c r="Y1252" i="8"/>
  <c r="Y1212" i="8"/>
  <c r="Y1108" i="8"/>
  <c r="Y1100" i="8"/>
  <c r="Y1092" i="8"/>
  <c r="Y1020" i="8"/>
  <c r="Y1012" i="8"/>
  <c r="Y1004" i="8"/>
  <c r="Y996" i="8"/>
  <c r="AA1483" i="8"/>
  <c r="AA1475" i="8"/>
  <c r="AA1467" i="8"/>
  <c r="AA1459" i="8"/>
  <c r="AA1451" i="8"/>
  <c r="AA1443" i="8"/>
  <c r="AA1435" i="8"/>
  <c r="AA1427" i="8"/>
  <c r="AA1419" i="8"/>
  <c r="AA1411" i="8"/>
  <c r="AA1403" i="8"/>
  <c r="AA1395" i="8"/>
  <c r="AA1387" i="8"/>
  <c r="AA1379" i="8"/>
  <c r="AA1363" i="8"/>
  <c r="AA1243" i="8"/>
  <c r="AA1235" i="8"/>
  <c r="AA1227" i="8"/>
  <c r="AA1219" i="8"/>
  <c r="AA1211" i="8"/>
  <c r="AA1203" i="8"/>
  <c r="AA1195" i="8"/>
  <c r="AA1171" i="8"/>
  <c r="AA1123" i="8"/>
  <c r="AA1115" i="8"/>
  <c r="AA1107" i="8"/>
  <c r="AA1099" i="8"/>
  <c r="AA1027" i="8"/>
  <c r="AC1519" i="8"/>
  <c r="AC1511" i="8"/>
  <c r="AC1503" i="8"/>
  <c r="AC1495" i="8"/>
  <c r="AC1487" i="8"/>
  <c r="AC1479" i="8"/>
  <c r="AC1471" i="8"/>
  <c r="AC1463" i="8"/>
  <c r="AC1455" i="8"/>
  <c r="AC1447" i="8"/>
  <c r="AC1439" i="8"/>
  <c r="AC1431" i="8"/>
  <c r="AC1423" i="8"/>
  <c r="AC1415" i="8"/>
  <c r="AC1407" i="8"/>
  <c r="AC1399" i="8"/>
  <c r="AC1391" i="8"/>
  <c r="AC1383" i="8"/>
  <c r="AC1375" i="8"/>
  <c r="AC1367" i="8"/>
  <c r="AC1359" i="8"/>
  <c r="AC1351" i="8"/>
  <c r="AC1343" i="8"/>
  <c r="AC1335" i="8"/>
  <c r="AC1327" i="8"/>
  <c r="AC1358" i="8"/>
  <c r="AC1350" i="8"/>
  <c r="AC1342" i="8"/>
  <c r="AC1334" i="8"/>
  <c r="AC1326" i="8"/>
  <c r="AC1349" i="8"/>
  <c r="AC1341" i="8"/>
  <c r="AC1333" i="8"/>
  <c r="AC1348" i="8"/>
  <c r="AC1340" i="8"/>
  <c r="AC1332" i="8"/>
  <c r="AC1324" i="8"/>
  <c r="AC1316" i="8"/>
  <c r="AC1466" i="8"/>
  <c r="AC1226" i="8"/>
  <c r="AC1218" i="8"/>
  <c r="AC1308" i="8"/>
  <c r="AC1300" i="8"/>
  <c r="AC1292" i="8"/>
  <c r="AC1284" i="8"/>
  <c r="AC1276" i="8"/>
  <c r="AC1268" i="8"/>
  <c r="AC1260" i="8"/>
  <c r="AC1252" i="8"/>
  <c r="AC1244" i="8"/>
  <c r="AC1236" i="8"/>
  <c r="AC1228" i="8"/>
  <c r="AC1220" i="8"/>
  <c r="AC1212" i="8"/>
  <c r="AC1204" i="8"/>
  <c r="AC1196" i="8"/>
  <c r="AC1188" i="8"/>
  <c r="AC1180" i="8"/>
  <c r="AC1172" i="8"/>
  <c r="AC1164" i="8"/>
  <c r="AC1156" i="8"/>
  <c r="AC1148" i="8"/>
  <c r="AC1140" i="8"/>
  <c r="AC1132" i="8"/>
  <c r="AC1124" i="8"/>
  <c r="AC1116" i="8"/>
  <c r="AC1108" i="8"/>
  <c r="AC1100" i="8"/>
  <c r="AC1092" i="8"/>
  <c r="AC1084" i="8"/>
  <c r="AC1076" i="8"/>
  <c r="AC1068" i="8"/>
  <c r="AC1060" i="8"/>
  <c r="AC1052" i="8"/>
  <c r="AC1044" i="8"/>
  <c r="AC1036" i="8"/>
  <c r="AC1028" i="8"/>
  <c r="AC1020" i="8"/>
  <c r="AC1012" i="8"/>
  <c r="AC1004" i="8"/>
  <c r="AC996" i="8"/>
  <c r="AC1319" i="8"/>
  <c r="AC1311" i="8"/>
  <c r="AC1303" i="8"/>
  <c r="AC1295" i="8"/>
  <c r="AC1287" i="8"/>
  <c r="AC1279" i="8"/>
  <c r="AC1271" i="8"/>
  <c r="AC1263" i="8"/>
  <c r="AC1215" i="8"/>
  <c r="AC1207" i="8"/>
  <c r="AC1119" i="8"/>
  <c r="AC1079" i="8"/>
  <c r="AC1071" i="8"/>
  <c r="AC1063" i="8"/>
  <c r="AC1055" i="8"/>
  <c r="AC1318" i="8"/>
  <c r="AC1310" i="8"/>
  <c r="AC1302" i="8"/>
  <c r="AC1294" i="8"/>
  <c r="AC1286" i="8"/>
  <c r="AC1278" i="8"/>
  <c r="AC1270" i="8"/>
  <c r="AC1262" i="8"/>
  <c r="AC1246" i="8"/>
  <c r="AC1150" i="8"/>
  <c r="AC1229" i="8"/>
  <c r="AC1221" i="8"/>
  <c r="AC1165" i="8"/>
  <c r="AC1117" i="8"/>
  <c r="AC1085" i="8"/>
  <c r="AC1077" i="8"/>
  <c r="AC1069" i="8"/>
  <c r="AC1061" i="8"/>
  <c r="AC1053" i="8"/>
  <c r="AC1045" i="8"/>
  <c r="AC1037" i="8"/>
  <c r="AC1029" i="8"/>
  <c r="AC1021" i="8"/>
  <c r="AC1013" i="8"/>
  <c r="AC1005" i="8"/>
  <c r="AC997" i="8"/>
  <c r="AE1513" i="8"/>
  <c r="AE1505" i="8"/>
  <c r="AE1497" i="8"/>
  <c r="AE1489" i="8"/>
  <c r="AE1481" i="8"/>
  <c r="AE1473" i="8"/>
  <c r="AE1465" i="8"/>
  <c r="AE1457" i="8"/>
  <c r="AE1449" i="8"/>
  <c r="AE1441" i="8"/>
  <c r="AE1433" i="8"/>
  <c r="AE1425" i="8"/>
  <c r="AE1417" i="8"/>
  <c r="AE1409" i="8"/>
  <c r="AE1401" i="8"/>
  <c r="AE1393" i="8"/>
  <c r="AE1385" i="8"/>
  <c r="AE1377" i="8"/>
  <c r="AE1369" i="8"/>
  <c r="AE1361" i="8"/>
  <c r="AE1353" i="8"/>
  <c r="AE1345" i="8"/>
  <c r="AE1337" i="8"/>
  <c r="AE1329" i="8"/>
  <c r="AE1321" i="8"/>
  <c r="AE1313" i="8"/>
  <c r="AE1305" i="8"/>
  <c r="AE1297" i="8"/>
  <c r="AE1289" i="8"/>
  <c r="AE1281" i="8"/>
  <c r="AE1273" i="8"/>
  <c r="AE1265" i="8"/>
  <c r="AE1257" i="8"/>
  <c r="AE1249" i="8"/>
  <c r="AE1241" i="8"/>
  <c r="AE1233" i="8"/>
  <c r="AE1225" i="8"/>
  <c r="AE1217" i="8"/>
  <c r="AE1209" i="8"/>
  <c r="AE1201" i="8"/>
  <c r="AE1193" i="8"/>
  <c r="AE1185" i="8"/>
  <c r="AE1514" i="8"/>
  <c r="AE1506" i="8"/>
  <c r="AE1498" i="8"/>
  <c r="AE1490" i="8"/>
  <c r="AE1482" i="8"/>
  <c r="AE1474" i="8"/>
  <c r="AE1466" i="8"/>
  <c r="AE1458" i="8"/>
  <c r="AE1450" i="8"/>
  <c r="AE1442" i="8"/>
  <c r="AE1434" i="8"/>
  <c r="AE1426" i="8"/>
  <c r="AE1418" i="8"/>
  <c r="AE1410" i="8"/>
  <c r="AE1402" i="8"/>
  <c r="AE1394" i="8"/>
  <c r="AE1386" i="8"/>
  <c r="AE1378" i="8"/>
  <c r="AE1370" i="8"/>
  <c r="AE1362" i="8"/>
  <c r="AE1354" i="8"/>
  <c r="AE1346" i="8"/>
  <c r="AE1338" i="8"/>
  <c r="AE1331" i="8"/>
  <c r="AE1330" i="8"/>
  <c r="AE1323" i="8"/>
  <c r="AE1322" i="8"/>
  <c r="AE1315" i="8"/>
  <c r="AE1314" i="8"/>
  <c r="AE1307" i="8"/>
  <c r="AE1306" i="8"/>
  <c r="AE1299" i="8"/>
  <c r="AE1298" i="8"/>
  <c r="AE1291" i="8"/>
  <c r="AE1290" i="8"/>
  <c r="AE1283" i="8"/>
  <c r="AE1282" i="8"/>
  <c r="AE1275" i="8"/>
  <c r="AE1274" i="8"/>
  <c r="AE1267" i="8"/>
  <c r="AE1266" i="8"/>
  <c r="AE1259" i="8"/>
  <c r="AE1258" i="8"/>
  <c r="AE1251" i="8"/>
  <c r="AE1250" i="8"/>
  <c r="AE1243" i="8"/>
  <c r="AE1242" i="8"/>
  <c r="AE1235" i="8"/>
  <c r="AE1234" i="8"/>
  <c r="AE1003" i="8"/>
  <c r="AE1227" i="8"/>
  <c r="AE1226" i="8"/>
  <c r="AE1219" i="8"/>
  <c r="AE1218" i="8"/>
  <c r="AE1211" i="8"/>
  <c r="AE1210" i="8"/>
  <c r="AE1203" i="8"/>
  <c r="AE1202" i="8"/>
  <c r="AE1195" i="8"/>
  <c r="AE1194" i="8"/>
  <c r="AE1187" i="8"/>
  <c r="AE1186" i="8"/>
  <c r="AE1179" i="8"/>
  <c r="AE1178" i="8"/>
  <c r="AE1171" i="8"/>
  <c r="AE1170" i="8"/>
  <c r="AE1163" i="8"/>
  <c r="AE1162" i="8"/>
  <c r="AE1155" i="8"/>
  <c r="AE1154" i="8"/>
  <c r="AE1147" i="8"/>
  <c r="AE1146" i="8"/>
  <c r="AE1139" i="8"/>
  <c r="AE1138" i="8"/>
  <c r="AE1130" i="8"/>
  <c r="AE1122" i="8"/>
  <c r="AE1123" i="8"/>
  <c r="AE1114" i="8"/>
  <c r="AE1106" i="8"/>
  <c r="AE1107" i="8"/>
  <c r="AE1098" i="8"/>
  <c r="AE1090" i="8"/>
  <c r="AE1091" i="8"/>
  <c r="AE1082" i="8"/>
  <c r="AE1083" i="8"/>
  <c r="AE1074" i="8"/>
  <c r="AE1075" i="8"/>
  <c r="AE1066" i="8"/>
  <c r="AE1067" i="8"/>
  <c r="AE1058" i="8"/>
  <c r="AE1059" i="8"/>
  <c r="AE1050" i="8"/>
  <c r="AE1051" i="8"/>
  <c r="AE1042" i="8"/>
  <c r="AE1043" i="8"/>
  <c r="AE1034" i="8"/>
  <c r="AE1035" i="8"/>
  <c r="AE1026" i="8"/>
  <c r="AE1027" i="8"/>
  <c r="AE1010" i="8"/>
  <c r="AE1011" i="8"/>
  <c r="AE994" i="8"/>
  <c r="AE995" i="8"/>
  <c r="AE1177" i="8"/>
  <c r="AE1169" i="8"/>
  <c r="AE1161" i="8"/>
  <c r="AE1153" i="8"/>
  <c r="AE991" i="8"/>
  <c r="AE1515" i="8"/>
  <c r="AE1507" i="8"/>
  <c r="AE1499" i="8"/>
  <c r="AE1491" i="8"/>
  <c r="AE1483" i="8"/>
  <c r="AE1475" i="8"/>
  <c r="AE1467" i="8"/>
  <c r="AE1459" i="8"/>
  <c r="AE1451" i="8"/>
  <c r="AE1443" i="8"/>
  <c r="AE1435" i="8"/>
  <c r="AE1427" i="8"/>
  <c r="AE1419" i="8"/>
  <c r="AE1411" i="8"/>
  <c r="AE1403" i="8"/>
  <c r="AE1395" i="8"/>
  <c r="AE1387" i="8"/>
  <c r="AE1379" i="8"/>
  <c r="AE1371" i="8"/>
  <c r="AE1363" i="8"/>
  <c r="AE1355" i="8"/>
  <c r="AE1347" i="8"/>
  <c r="AE1339" i="8"/>
  <c r="AE1517" i="8"/>
  <c r="AE1509" i="8"/>
  <c r="AE1501" i="8"/>
  <c r="AE1493" i="8"/>
  <c r="AE1485" i="8"/>
  <c r="AE1477" i="8"/>
  <c r="AE1469" i="8"/>
  <c r="AE1461" i="8"/>
  <c r="AE1453" i="8"/>
  <c r="AE1445" i="8"/>
  <c r="AE1437" i="8"/>
  <c r="AE1429" i="8"/>
  <c r="AE1421" i="8"/>
  <c r="AE1413" i="8"/>
  <c r="AE1405" i="8"/>
  <c r="AE1397" i="8"/>
  <c r="AE1389" i="8"/>
  <c r="AE1388" i="8"/>
  <c r="AE1381" i="8"/>
  <c r="AE1380" i="8"/>
  <c r="AE1373" i="8"/>
  <c r="AE1372" i="8"/>
  <c r="AE1365" i="8"/>
  <c r="AE1364" i="8"/>
  <c r="AE1357" i="8"/>
  <c r="AE1356" i="8"/>
  <c r="AE1349" i="8"/>
  <c r="AE1348" i="8"/>
  <c r="AE1341" i="8"/>
  <c r="AE1340" i="8"/>
  <c r="AE1332" i="8"/>
  <c r="AB522" i="6"/>
  <c r="W522" i="6"/>
  <c r="AE521" i="6"/>
  <c r="S522" i="6"/>
  <c r="AF522" i="6"/>
  <c r="AG523" i="6"/>
  <c r="AG521" i="6"/>
  <c r="AG520" i="6"/>
  <c r="N33" i="1"/>
  <c r="AA523" i="6"/>
  <c r="Z522" i="6"/>
  <c r="X520" i="6"/>
  <c r="V522" i="6"/>
  <c r="Y522" i="6"/>
  <c r="X522" i="6"/>
  <c r="V520" i="6"/>
  <c r="AC520" i="6"/>
  <c r="U520" i="6"/>
  <c r="V523" i="6"/>
  <c r="T520" i="6"/>
  <c r="AC523" i="6"/>
  <c r="U523" i="6"/>
  <c r="AA521" i="6"/>
  <c r="T523" i="6"/>
  <c r="Z521" i="6"/>
  <c r="AA522" i="6"/>
  <c r="Y521" i="6"/>
  <c r="Z523" i="6"/>
  <c r="AC522" i="6"/>
  <c r="U522" i="6"/>
  <c r="Y523" i="6"/>
  <c r="X521" i="6"/>
  <c r="AA520" i="6"/>
  <c r="T522" i="6"/>
  <c r="X523" i="6"/>
  <c r="Z520" i="6"/>
  <c r="V521" i="6"/>
  <c r="Y520" i="6"/>
  <c r="AC521" i="6"/>
  <c r="U521" i="6"/>
  <c r="T521" i="6"/>
  <c r="F28" i="10" l="1"/>
  <c r="H28" i="10"/>
  <c r="H29" i="10"/>
  <c r="F29" i="10"/>
  <c r="F33" i="10"/>
  <c r="F34" i="10" s="1"/>
  <c r="F32" i="10"/>
  <c r="K28" i="12"/>
  <c r="K30" i="12" s="1"/>
  <c r="K27" i="12"/>
  <c r="K29" i="12" s="1"/>
  <c r="X81" i="3"/>
  <c r="X82" i="3" s="1"/>
  <c r="X78" i="3"/>
  <c r="X12" i="3" a="1"/>
  <c r="AH24" i="3" s="1"/>
  <c r="AC1521" i="8"/>
  <c r="AA1522" i="8"/>
  <c r="I1521" i="8"/>
  <c r="C1522" i="8"/>
  <c r="Y1521" i="8"/>
  <c r="W1522" i="8"/>
  <c r="M1522" i="8"/>
  <c r="G1522" i="8"/>
  <c r="O1521" i="8"/>
  <c r="K1521" i="8"/>
  <c r="U1521" i="8"/>
  <c r="S1522" i="8"/>
  <c r="AE1522" i="8"/>
  <c r="AA1521" i="8"/>
  <c r="E1522" i="8"/>
  <c r="G1521" i="8"/>
  <c r="K1522" i="8"/>
  <c r="M1521" i="8"/>
  <c r="AC1522" i="8"/>
  <c r="S1521" i="8"/>
  <c r="U1522" i="8"/>
  <c r="W1521" i="8"/>
  <c r="Y1522" i="8"/>
  <c r="E1521" i="8"/>
  <c r="I1522" i="8"/>
  <c r="Q1522" i="8"/>
  <c r="Q1521" i="8"/>
  <c r="O1522" i="8"/>
  <c r="C1521" i="8"/>
  <c r="AE1521" i="8"/>
  <c r="I25" i="5"/>
  <c r="I14" i="10" l="1"/>
  <c r="J14" i="10" s="1"/>
  <c r="I23" i="10"/>
  <c r="J23" i="10" s="1"/>
  <c r="I4" i="10"/>
  <c r="J4" i="10" s="1"/>
  <c r="I15" i="10"/>
  <c r="J15" i="10" s="1"/>
  <c r="I24" i="10"/>
  <c r="J24" i="10" s="1"/>
  <c r="I7" i="10"/>
  <c r="J7" i="10" s="1"/>
  <c r="I16" i="10"/>
  <c r="J16" i="10" s="1"/>
  <c r="I3" i="10"/>
  <c r="I10" i="10"/>
  <c r="J10" i="10" s="1"/>
  <c r="I8" i="10"/>
  <c r="J8" i="10" s="1"/>
  <c r="I18" i="10"/>
  <c r="J18" i="10" s="1"/>
  <c r="I19" i="10"/>
  <c r="J19" i="10" s="1"/>
  <c r="I11" i="10"/>
  <c r="J11" i="10" s="1"/>
  <c r="I20" i="10"/>
  <c r="J20" i="10" s="1"/>
  <c r="I13" i="10"/>
  <c r="J13" i="10" s="1"/>
  <c r="I22" i="10"/>
  <c r="J22" i="10" s="1"/>
  <c r="I12" i="10"/>
  <c r="J12" i="10" s="1"/>
  <c r="I21" i="10"/>
  <c r="J21" i="10" s="1"/>
  <c r="I9" i="10"/>
  <c r="J9" i="10" s="1"/>
  <c r="I6" i="10"/>
  <c r="J6" i="10" s="1"/>
  <c r="I5" i="10"/>
  <c r="I17" i="10"/>
  <c r="J17" i="10" s="1"/>
  <c r="F31" i="10"/>
  <c r="K20" i="10"/>
  <c r="L20" i="10" s="1"/>
  <c r="K15" i="10"/>
  <c r="L15" i="10" s="1"/>
  <c r="K21" i="10"/>
  <c r="L21" i="10" s="1"/>
  <c r="K6" i="10"/>
  <c r="L6" i="10" s="1"/>
  <c r="K4" i="10"/>
  <c r="L4" i="10" s="1"/>
  <c r="K16" i="10"/>
  <c r="L16" i="10" s="1"/>
  <c r="K7" i="10"/>
  <c r="L7" i="10" s="1"/>
  <c r="K10" i="10"/>
  <c r="L10" i="10" s="1"/>
  <c r="K14" i="10"/>
  <c r="L14" i="10" s="1"/>
  <c r="K23" i="10"/>
  <c r="L23" i="10" s="1"/>
  <c r="K18" i="10"/>
  <c r="L18" i="10" s="1"/>
  <c r="K5" i="10"/>
  <c r="L5" i="10" s="1"/>
  <c r="K9" i="10"/>
  <c r="L9" i="10" s="1"/>
  <c r="K13" i="10"/>
  <c r="L13" i="10" s="1"/>
  <c r="K17" i="10"/>
  <c r="L17" i="10" s="1"/>
  <c r="K11" i="10"/>
  <c r="L11" i="10" s="1"/>
  <c r="K3" i="10"/>
  <c r="L3" i="10" s="1"/>
  <c r="K19" i="10"/>
  <c r="L19" i="10" s="1"/>
  <c r="K8" i="10"/>
  <c r="L8" i="10" s="1"/>
  <c r="K22" i="10"/>
  <c r="L22" i="10" s="1"/>
  <c r="K24" i="10"/>
  <c r="L24" i="10" s="1"/>
  <c r="K12" i="10"/>
  <c r="L12" i="10" s="1"/>
  <c r="H31" i="10"/>
  <c r="H37" i="10" s="1"/>
  <c r="H30" i="10"/>
  <c r="F37" i="10" s="1"/>
  <c r="F30" i="10"/>
  <c r="F36" i="10" s="1"/>
  <c r="X79" i="3"/>
  <c r="X80" i="3" s="1"/>
  <c r="AA24" i="3"/>
  <c r="AJ18" i="3"/>
  <c r="AA16" i="3"/>
  <c r="AJ25" i="3"/>
  <c r="AK21" i="3"/>
  <c r="AJ17" i="3"/>
  <c r="AF24" i="3"/>
  <c r="AD14" i="3"/>
  <c r="AO21" i="3"/>
  <c r="AK16" i="3"/>
  <c r="AK13" i="3"/>
  <c r="Z19" i="3"/>
  <c r="AH12" i="3"/>
  <c r="AO24" i="3"/>
  <c r="AG27" i="3"/>
  <c r="AD18" i="3"/>
  <c r="AJ13" i="3"/>
  <c r="AF20" i="3"/>
  <c r="AE20" i="3"/>
  <c r="AO17" i="3"/>
  <c r="AK12" i="3"/>
  <c r="AB27" i="3"/>
  <c r="AC12" i="3"/>
  <c r="AA15" i="3"/>
  <c r="AF22" i="3"/>
  <c r="AF28" i="3"/>
  <c r="X15" i="3"/>
  <c r="AJ15" i="3"/>
  <c r="Y18" i="3"/>
  <c r="AK17" i="3"/>
  <c r="AC15" i="3"/>
  <c r="AF27" i="3"/>
  <c r="Z28" i="3"/>
  <c r="AO12" i="3"/>
  <c r="Z17" i="3"/>
  <c r="Y15" i="3"/>
  <c r="Z13" i="3"/>
  <c r="X12" i="3"/>
  <c r="AJ22" i="3"/>
  <c r="AM29" i="3"/>
  <c r="AO13" i="3"/>
  <c r="AL23" i="3"/>
  <c r="AN15" i="3"/>
  <c r="AH19" i="3"/>
  <c r="AK26" i="3"/>
  <c r="AI26" i="3"/>
  <c r="AJ20" i="3"/>
  <c r="AL12" i="3"/>
  <c r="AF16" i="3"/>
  <c r="AI23" i="3"/>
  <c r="AC17" i="3"/>
  <c r="AH17" i="3"/>
  <c r="AM27" i="3"/>
  <c r="AD13" i="3"/>
  <c r="AG20" i="3"/>
  <c r="AH28" i="3"/>
  <c r="AF14" i="3"/>
  <c r="AK24" i="3"/>
  <c r="AE28" i="3"/>
  <c r="AE17" i="3"/>
  <c r="AF25" i="3"/>
  <c r="AO29" i="3"/>
  <c r="AI21" i="3"/>
  <c r="AI18" i="3"/>
  <c r="AC18" i="3"/>
  <c r="AD26" i="3"/>
  <c r="AB12" i="3"/>
  <c r="AG22" i="3"/>
  <c r="AC21" i="3"/>
  <c r="AM17" i="3"/>
  <c r="AN25" i="3"/>
  <c r="AE12" i="3"/>
  <c r="Y22" i="3"/>
  <c r="AO19" i="3"/>
  <c r="AK18" i="3"/>
  <c r="AL26" i="3"/>
  <c r="AJ12" i="3"/>
  <c r="AO22" i="3"/>
  <c r="AI22" i="3"/>
  <c r="AB26" i="3"/>
  <c r="X13" i="3"/>
  <c r="AG17" i="3"/>
  <c r="AD27" i="3"/>
  <c r="AF19" i="3"/>
  <c r="Z23" i="3"/>
  <c r="AA14" i="3"/>
  <c r="AE14" i="3"/>
  <c r="AB24" i="3"/>
  <c r="AD16" i="3"/>
  <c r="X20" i="3"/>
  <c r="AA27" i="3"/>
  <c r="AO27" i="3"/>
  <c r="Z21" i="3"/>
  <c r="AB13" i="3"/>
  <c r="AN16" i="3"/>
  <c r="Y24" i="3"/>
  <c r="AA18" i="3"/>
  <c r="X18" i="3"/>
  <c r="AC28" i="3"/>
  <c r="AL13" i="3"/>
  <c r="AO20" i="3"/>
  <c r="X29" i="3"/>
  <c r="AN14" i="3"/>
  <c r="AA25" i="3"/>
  <c r="AJ14" i="3"/>
  <c r="AM21" i="3"/>
  <c r="AN29" i="3"/>
  <c r="AL15" i="3"/>
  <c r="Y26" i="3"/>
  <c r="AB14" i="3"/>
  <c r="AE21" i="3"/>
  <c r="AF29" i="3"/>
  <c r="AD15" i="3"/>
  <c r="AI25" i="3"/>
  <c r="Z15" i="3"/>
  <c r="AC22" i="3"/>
  <c r="AI14" i="3"/>
  <c r="AB16" i="3"/>
  <c r="AG26" i="3"/>
  <c r="AL29" i="3"/>
  <c r="AH16" i="3"/>
  <c r="Y21" i="3"/>
  <c r="AN26" i="3"/>
  <c r="Z18" i="3"/>
  <c r="AL18" i="3"/>
  <c r="AK23" i="3"/>
  <c r="AB18" i="3"/>
  <c r="AJ28" i="3"/>
  <c r="AM26" i="3"/>
  <c r="AE23" i="3"/>
  <c r="Y23" i="3"/>
  <c r="AN18" i="3"/>
  <c r="AI29" i="3"/>
  <c r="Z12" i="3"/>
  <c r="AG14" i="3"/>
  <c r="AG24" i="3"/>
  <c r="AN27" i="3"/>
  <c r="AK29" i="3"/>
  <c r="AE13" i="3"/>
  <c r="AN23" i="3"/>
  <c r="AJ24" i="3"/>
  <c r="AG19" i="3"/>
  <c r="AN19" i="3"/>
  <c r="AH13" i="3"/>
  <c r="AH20" i="3"/>
  <c r="AJ26" i="3"/>
  <c r="AO26" i="3"/>
  <c r="AA28" i="3"/>
  <c r="AK22" i="3"/>
  <c r="AH22" i="3"/>
  <c r="AD29" i="3"/>
  <c r="AB15" i="3"/>
  <c r="AO18" i="3"/>
  <c r="AO28" i="3"/>
  <c r="Z29" i="3"/>
  <c r="AM13" i="3"/>
  <c r="Z25" i="3"/>
  <c r="AA22" i="3"/>
  <c r="X14" i="3"/>
  <c r="X21" i="3"/>
  <c r="AE27" i="3"/>
  <c r="X17" i="3"/>
  <c r="AI24" i="3"/>
  <c r="AJ19" i="3"/>
  <c r="AC23" i="3"/>
  <c r="AL17" i="3"/>
  <c r="AI16" i="3"/>
  <c r="AL24" i="3"/>
  <c r="Y19" i="3"/>
  <c r="AL20" i="3"/>
  <c r="AH21" i="3"/>
  <c r="AF21" i="3"/>
  <c r="AL16" i="3"/>
  <c r="Y29" i="3"/>
  <c r="AF17" i="3"/>
  <c r="AH23" i="3"/>
  <c r="AM23" i="3"/>
  <c r="Y25" i="3"/>
  <c r="AF13" i="3"/>
  <c r="AF12" i="3"/>
  <c r="AM19" i="3"/>
  <c r="AM24" i="3"/>
  <c r="AI15" i="3"/>
  <c r="AM12" i="3"/>
  <c r="AO14" i="3"/>
  <c r="AF26" i="3"/>
  <c r="AF18" i="3"/>
  <c r="AO25" i="3"/>
  <c r="AK20" i="3"/>
  <c r="AC25" i="3"/>
  <c r="AI19" i="3"/>
  <c r="AE19" i="3"/>
  <c r="AI20" i="3"/>
  <c r="AE29" i="3"/>
  <c r="AL28" i="3"/>
  <c r="AH29" i="3"/>
  <c r="AI12" i="3"/>
  <c r="AC14" i="3"/>
  <c r="Z22" i="3"/>
  <c r="AN22" i="3"/>
  <c r="AL22" i="3"/>
  <c r="AN28" i="3"/>
  <c r="Z14" i="3"/>
  <c r="AE26" i="3"/>
  <c r="AL14" i="3"/>
  <c r="AN20" i="3"/>
  <c r="AA21" i="3"/>
  <c r="AE22" i="3"/>
  <c r="AG23" i="3"/>
  <c r="Y27" i="3"/>
  <c r="AA17" i="3"/>
  <c r="AE18" i="3"/>
  <c r="Y20" i="3"/>
  <c r="AO15" i="3"/>
  <c r="AA13" i="3"/>
  <c r="AE16" i="3"/>
  <c r="Y16" i="3"/>
  <c r="AH26" i="3"/>
  <c r="AB20" i="3"/>
  <c r="AJ23" i="3"/>
  <c r="AH15" i="3"/>
  <c r="AM15" i="3"/>
  <c r="Y17" i="3"/>
  <c r="AM25" i="3"/>
  <c r="AB25" i="3"/>
  <c r="X26" i="3"/>
  <c r="AM20" i="3"/>
  <c r="AK25" i="3"/>
  <c r="AH18" i="3"/>
  <c r="AD19" i="3"/>
  <c r="AB19" i="3"/>
  <c r="AD25" i="3"/>
  <c r="AK28" i="3"/>
  <c r="AM22" i="3"/>
  <c r="AA26" i="3"/>
  <c r="AD17" i="3"/>
  <c r="AI17" i="3"/>
  <c r="AM18" i="3"/>
  <c r="AI27" i="3"/>
  <c r="AM16" i="3"/>
  <c r="AI13" i="3"/>
  <c r="AM14" i="3"/>
  <c r="AG16" i="3"/>
  <c r="X27" i="3"/>
  <c r="AL27" i="3"/>
  <c r="AJ27" i="3"/>
  <c r="AG12" i="3"/>
  <c r="X23" i="3"/>
  <c r="AJ16" i="3"/>
  <c r="Z20" i="3"/>
  <c r="AJ29" i="3"/>
  <c r="AG13" i="3"/>
  <c r="AJ21" i="3"/>
  <c r="AD22" i="3"/>
  <c r="AC27" i="3"/>
  <c r="AL21" i="3"/>
  <c r="AC19" i="3"/>
  <c r="Y28" i="3"/>
  <c r="Y14" i="3"/>
  <c r="AO16" i="3"/>
  <c r="AB28" i="3"/>
  <c r="AF23" i="3"/>
  <c r="Z24" i="3"/>
  <c r="AD12" i="3"/>
  <c r="AC26" i="3"/>
  <c r="Z26" i="3"/>
  <c r="AC29" i="3"/>
  <c r="AN24" i="3"/>
  <c r="AK15" i="3"/>
  <c r="AD23" i="3"/>
  <c r="AB23" i="3"/>
  <c r="AH14" i="3"/>
  <c r="AD21" i="3"/>
  <c r="AA20" i="3"/>
  <c r="AD28" i="3"/>
  <c r="AA12" i="3"/>
  <c r="AD24" i="3"/>
  <c r="X25" i="3"/>
  <c r="AD20" i="3"/>
  <c r="Z27" i="3"/>
  <c r="AI28" i="3"/>
  <c r="X16" i="3"/>
  <c r="AA19" i="3"/>
  <c r="X19" i="3"/>
  <c r="AL19" i="3"/>
  <c r="AL25" i="3"/>
  <c r="AA29" i="3"/>
  <c r="AM28" i="3"/>
  <c r="AE15" i="3"/>
  <c r="AE25" i="3"/>
  <c r="AH25" i="3"/>
  <c r="AE24" i="3"/>
  <c r="AH27" i="3"/>
  <c r="AF15" i="3"/>
  <c r="AK27" i="3"/>
  <c r="Z16" i="3"/>
  <c r="AB22" i="3"/>
  <c r="AG18" i="3"/>
  <c r="AK19" i="3"/>
  <c r="AG28" i="3"/>
  <c r="AB29" i="3"/>
  <c r="AC13" i="3"/>
  <c r="Y13" i="3"/>
  <c r="AK14" i="3"/>
  <c r="AB21" i="3"/>
  <c r="X22" i="3"/>
  <c r="AN21" i="3"/>
  <c r="X28" i="3"/>
  <c r="AB17" i="3"/>
  <c r="AG29" i="3"/>
  <c r="AN17" i="3"/>
  <c r="X24" i="3"/>
  <c r="AC24" i="3"/>
  <c r="AG25" i="3"/>
  <c r="AN13" i="3"/>
  <c r="AN12" i="3"/>
  <c r="AC20" i="3"/>
  <c r="AG21" i="3"/>
  <c r="AA23" i="3"/>
  <c r="AO23" i="3"/>
  <c r="AC16" i="3"/>
  <c r="AG15" i="3"/>
  <c r="Y12" i="3"/>
  <c r="G16" i="5"/>
  <c r="G17" i="5"/>
  <c r="G15" i="5"/>
  <c r="D3" i="2" s="1"/>
  <c r="I17" i="5"/>
  <c r="I16" i="5"/>
  <c r="I15" i="5"/>
  <c r="E3" i="2" s="1"/>
  <c r="G23" i="5"/>
  <c r="G37" i="5"/>
  <c r="G36" i="5"/>
  <c r="G35" i="5"/>
  <c r="I23" i="5"/>
  <c r="I36" i="5"/>
  <c r="I37" i="5"/>
  <c r="I35" i="5"/>
  <c r="I34" i="5"/>
  <c r="I33" i="5"/>
  <c r="I31" i="5"/>
  <c r="G32" i="5"/>
  <c r="I30" i="5"/>
  <c r="I24" i="5"/>
  <c r="I26" i="5"/>
  <c r="I29" i="5"/>
  <c r="I32" i="5"/>
  <c r="G26" i="5"/>
  <c r="I27" i="5"/>
  <c r="G33" i="5"/>
  <c r="I28" i="5"/>
  <c r="G25" i="5"/>
  <c r="J25" i="5" s="1"/>
  <c r="G31" i="5"/>
  <c r="G28" i="5"/>
  <c r="G30" i="5"/>
  <c r="G34" i="5"/>
  <c r="G24" i="5"/>
  <c r="G29" i="5"/>
  <c r="G27" i="5"/>
  <c r="H4" i="1"/>
  <c r="P4" i="1" s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P32" i="1" s="1"/>
  <c r="H3" i="1"/>
  <c r="E33" i="1"/>
  <c r="E4" i="1" s="1"/>
  <c r="I4" i="1" s="1"/>
  <c r="J37" i="10" l="1"/>
  <c r="F35" i="10"/>
  <c r="I28" i="10"/>
  <c r="J5" i="10"/>
  <c r="J3" i="10"/>
  <c r="I29" i="10"/>
  <c r="X32" i="3" a="1"/>
  <c r="X32" i="3" s="1"/>
  <c r="X33" i="3" s="1"/>
  <c r="X34" i="3" s="1"/>
  <c r="X35" i="3" s="1"/>
  <c r="J16" i="5"/>
  <c r="J17" i="5"/>
  <c r="J15" i="5"/>
  <c r="J34" i="5"/>
  <c r="J37" i="5"/>
  <c r="J27" i="5"/>
  <c r="J23" i="5"/>
  <c r="J36" i="5"/>
  <c r="J33" i="5"/>
  <c r="J32" i="5"/>
  <c r="J29" i="5"/>
  <c r="J35" i="5"/>
  <c r="J26" i="5"/>
  <c r="J31" i="5"/>
  <c r="J30" i="5"/>
  <c r="J24" i="5"/>
  <c r="J28" i="5"/>
  <c r="I6" i="5"/>
  <c r="G4" i="5"/>
  <c r="E19" i="1"/>
  <c r="I19" i="1" s="1"/>
  <c r="E11" i="1"/>
  <c r="I11" i="1" s="1"/>
  <c r="E7" i="1"/>
  <c r="I7" i="1" s="1"/>
  <c r="J7" i="1" s="1"/>
  <c r="E27" i="1"/>
  <c r="I27" i="1" s="1"/>
  <c r="J4" i="1"/>
  <c r="K4" i="1" s="1"/>
  <c r="L4" i="1" s="1"/>
  <c r="J27" i="1"/>
  <c r="J11" i="1"/>
  <c r="J19" i="1"/>
  <c r="E6" i="1"/>
  <c r="E26" i="1"/>
  <c r="E18" i="1"/>
  <c r="E10" i="1"/>
  <c r="E3" i="1"/>
  <c r="E25" i="1"/>
  <c r="E17" i="1"/>
  <c r="E9" i="1"/>
  <c r="E32" i="1"/>
  <c r="E24" i="1"/>
  <c r="E16" i="1"/>
  <c r="E8" i="1"/>
  <c r="E31" i="1"/>
  <c r="E23" i="1"/>
  <c r="E15" i="1"/>
  <c r="E30" i="1"/>
  <c r="E22" i="1"/>
  <c r="E14" i="1"/>
  <c r="E29" i="1"/>
  <c r="E21" i="1"/>
  <c r="E13" i="1"/>
  <c r="E5" i="1"/>
  <c r="E28" i="1"/>
  <c r="E20" i="1"/>
  <c r="E12" i="1"/>
  <c r="I30" i="10" l="1"/>
  <c r="J28" i="10"/>
  <c r="I31" i="10"/>
  <c r="J29" i="10"/>
  <c r="O19" i="1"/>
  <c r="P19" i="1" s="1"/>
  <c r="K19" i="1"/>
  <c r="L19" i="1" s="1"/>
  <c r="O27" i="1"/>
  <c r="P27" i="1" s="1"/>
  <c r="K27" i="1"/>
  <c r="L27" i="1" s="1"/>
  <c r="O11" i="1"/>
  <c r="P11" i="1" s="1"/>
  <c r="K11" i="1"/>
  <c r="L11" i="1" s="1"/>
  <c r="O7" i="1"/>
  <c r="P7" i="1" s="1"/>
  <c r="K7" i="1"/>
  <c r="L7" i="1" s="1"/>
  <c r="G11" i="5"/>
  <c r="G8" i="5"/>
  <c r="G14" i="5"/>
  <c r="D6" i="2" s="1"/>
  <c r="G13" i="5"/>
  <c r="I13" i="5"/>
  <c r="G12" i="5"/>
  <c r="D5" i="2" s="1"/>
  <c r="G10" i="5"/>
  <c r="G7" i="5"/>
  <c r="D7" i="2" s="1"/>
  <c r="G6" i="5"/>
  <c r="J6" i="5" s="1"/>
  <c r="G3" i="5"/>
  <c r="D4" i="2" s="1"/>
  <c r="G5" i="5"/>
  <c r="I5" i="5"/>
  <c r="I10" i="5"/>
  <c r="I4" i="5"/>
  <c r="J4" i="5" s="1"/>
  <c r="I9" i="5"/>
  <c r="I14" i="5"/>
  <c r="E6" i="2" s="1"/>
  <c r="G9" i="5"/>
  <c r="I8" i="5"/>
  <c r="I11" i="5"/>
  <c r="I7" i="5"/>
  <c r="E7" i="2" s="1"/>
  <c r="I3" i="5"/>
  <c r="E4" i="2" s="1"/>
  <c r="I12" i="5"/>
  <c r="E5" i="2" s="1"/>
  <c r="I12" i="1"/>
  <c r="J12" i="1" s="1"/>
  <c r="I32" i="1"/>
  <c r="J32" i="1" s="1"/>
  <c r="K32" i="1" s="1"/>
  <c r="I20" i="1"/>
  <c r="J20" i="1" s="1"/>
  <c r="I30" i="1"/>
  <c r="J30" i="1" s="1"/>
  <c r="I5" i="1"/>
  <c r="J5" i="1" s="1"/>
  <c r="I23" i="1"/>
  <c r="J23" i="1" s="1"/>
  <c r="I25" i="1"/>
  <c r="J25" i="1" s="1"/>
  <c r="I13" i="1"/>
  <c r="J13" i="1" s="1"/>
  <c r="I24" i="1"/>
  <c r="J24" i="1" s="1"/>
  <c r="I22" i="1"/>
  <c r="J22" i="1" s="1"/>
  <c r="I6" i="1"/>
  <c r="J6" i="1" s="1"/>
  <c r="I9" i="1"/>
  <c r="J9" i="1" s="1"/>
  <c r="I28" i="1"/>
  <c r="J28" i="1" s="1"/>
  <c r="I17" i="1"/>
  <c r="J17" i="1" s="1"/>
  <c r="I31" i="1"/>
  <c r="J31" i="1" s="1"/>
  <c r="I3" i="1"/>
  <c r="J3" i="1" s="1"/>
  <c r="I21" i="1"/>
  <c r="J21" i="1" s="1"/>
  <c r="I8" i="1"/>
  <c r="J8" i="1" s="1"/>
  <c r="I10" i="1"/>
  <c r="J10" i="1" s="1"/>
  <c r="I14" i="1"/>
  <c r="J14" i="1" s="1"/>
  <c r="I26" i="1"/>
  <c r="J26" i="1" s="1"/>
  <c r="I15" i="1"/>
  <c r="J15" i="1" s="1"/>
  <c r="I29" i="1"/>
  <c r="J29" i="1" s="1"/>
  <c r="I16" i="1"/>
  <c r="J16" i="1" s="1"/>
  <c r="I18" i="1"/>
  <c r="J18" i="1" s="1"/>
  <c r="K28" i="10" l="1"/>
  <c r="J30" i="10"/>
  <c r="F38" i="10" s="1"/>
  <c r="K29" i="10"/>
  <c r="J31" i="10"/>
  <c r="H38" i="10" s="1"/>
  <c r="B11" i="2"/>
  <c r="C11" i="2" s="1"/>
  <c r="O8" i="1"/>
  <c r="P8" i="1" s="1"/>
  <c r="K8" i="1"/>
  <c r="L8" i="1" s="1"/>
  <c r="O22" i="1"/>
  <c r="P22" i="1" s="1"/>
  <c r="K22" i="1"/>
  <c r="L22" i="1" s="1"/>
  <c r="O18" i="1"/>
  <c r="P18" i="1" s="1"/>
  <c r="K18" i="1"/>
  <c r="L18" i="1" s="1"/>
  <c r="O21" i="1"/>
  <c r="P21" i="1" s="1"/>
  <c r="K21" i="1"/>
  <c r="O24" i="1"/>
  <c r="P24" i="1" s="1"/>
  <c r="K24" i="1"/>
  <c r="L24" i="1" s="1"/>
  <c r="O12" i="1"/>
  <c r="P12" i="1" s="1"/>
  <c r="K12" i="1"/>
  <c r="O16" i="1"/>
  <c r="P16" i="1" s="1"/>
  <c r="K16" i="1"/>
  <c r="L16" i="1" s="1"/>
  <c r="O3" i="1"/>
  <c r="P3" i="1" s="1"/>
  <c r="K3" i="1"/>
  <c r="L3" i="1" s="1"/>
  <c r="O13" i="1"/>
  <c r="P13" i="1" s="1"/>
  <c r="K13" i="1"/>
  <c r="L13" i="1" s="1"/>
  <c r="O29" i="1"/>
  <c r="P29" i="1" s="1"/>
  <c r="K29" i="1"/>
  <c r="L29" i="1" s="1"/>
  <c r="O31" i="1"/>
  <c r="P31" i="1" s="1"/>
  <c r="K31" i="1"/>
  <c r="O25" i="1"/>
  <c r="P25" i="1" s="1"/>
  <c r="K25" i="1"/>
  <c r="L25" i="1" s="1"/>
  <c r="O15" i="1"/>
  <c r="P15" i="1" s="1"/>
  <c r="K15" i="1"/>
  <c r="O17" i="1"/>
  <c r="P17" i="1" s="1"/>
  <c r="K17" i="1"/>
  <c r="L17" i="1" s="1"/>
  <c r="O23" i="1"/>
  <c r="P23" i="1" s="1"/>
  <c r="K23" i="1"/>
  <c r="O26" i="1"/>
  <c r="P26" i="1" s="1"/>
  <c r="K26" i="1"/>
  <c r="L26" i="1" s="1"/>
  <c r="O28" i="1"/>
  <c r="P28" i="1" s="1"/>
  <c r="K28" i="1"/>
  <c r="L28" i="1" s="1"/>
  <c r="O5" i="1"/>
  <c r="P5" i="1" s="1"/>
  <c r="K5" i="1"/>
  <c r="O14" i="1"/>
  <c r="P14" i="1" s="1"/>
  <c r="K14" i="1"/>
  <c r="L14" i="1" s="1"/>
  <c r="O9" i="1"/>
  <c r="P9" i="1" s="1"/>
  <c r="K9" i="1"/>
  <c r="O30" i="1"/>
  <c r="P30" i="1" s="1"/>
  <c r="K30" i="1"/>
  <c r="L30" i="1" s="1"/>
  <c r="O10" i="1"/>
  <c r="P10" i="1" s="1"/>
  <c r="K10" i="1"/>
  <c r="O6" i="1"/>
  <c r="P6" i="1" s="1"/>
  <c r="K6" i="1"/>
  <c r="L6" i="1" s="1"/>
  <c r="O20" i="1"/>
  <c r="P20" i="1" s="1"/>
  <c r="K20" i="1"/>
  <c r="L20" i="1" s="1"/>
  <c r="J10" i="5"/>
  <c r="J14" i="5"/>
  <c r="J12" i="5"/>
  <c r="J13" i="5"/>
  <c r="J5" i="5"/>
  <c r="J3" i="5"/>
  <c r="J9" i="5"/>
  <c r="J11" i="5"/>
  <c r="J8" i="5"/>
  <c r="J7" i="5"/>
  <c r="J38" i="10" l="1"/>
  <c r="L29" i="10"/>
  <c r="L31" i="10" s="1"/>
  <c r="H39" i="10" s="1"/>
  <c r="K31" i="10"/>
  <c r="L28" i="10"/>
  <c r="L30" i="10" s="1"/>
  <c r="F39" i="10" s="1"/>
  <c r="J39" i="10" s="1"/>
  <c r="K30" i="10"/>
  <c r="P3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<sst xmlns="http://schemas.openxmlformats.org/spreadsheetml/2006/main" count="572" uniqueCount="264">
  <si>
    <t xml:space="preserve">Stock </t>
  </si>
  <si>
    <t>UBL</t>
  </si>
  <si>
    <t>MEBL</t>
  </si>
  <si>
    <t>SNGP</t>
  </si>
  <si>
    <t>FFC</t>
  </si>
  <si>
    <t>BAHL</t>
  </si>
  <si>
    <t>EFERT</t>
  </si>
  <si>
    <t>MCB</t>
  </si>
  <si>
    <t>MARI</t>
  </si>
  <si>
    <t>BAFL</t>
  </si>
  <si>
    <t>APL</t>
  </si>
  <si>
    <t>ATRL</t>
  </si>
  <si>
    <t>AVN</t>
  </si>
  <si>
    <t>EPCL</t>
  </si>
  <si>
    <t>CHCC</t>
  </si>
  <si>
    <t>FCCL</t>
  </si>
  <si>
    <t>KAPCO</t>
  </si>
  <si>
    <t>MTL</t>
  </si>
  <si>
    <t>TRG</t>
  </si>
  <si>
    <t>POL</t>
  </si>
  <si>
    <t>PSO</t>
  </si>
  <si>
    <t>MLCF</t>
  </si>
  <si>
    <t>DGKC</t>
  </si>
  <si>
    <t>PIOC</t>
  </si>
  <si>
    <t>HBL</t>
  </si>
  <si>
    <t>HUBC</t>
  </si>
  <si>
    <t>PPL</t>
  </si>
  <si>
    <t>ENGRO</t>
  </si>
  <si>
    <t>SYS</t>
  </si>
  <si>
    <t>OGDC</t>
  </si>
  <si>
    <t>LUCK</t>
  </si>
  <si>
    <t>Sr.No</t>
  </si>
  <si>
    <t>Sector</t>
  </si>
  <si>
    <t>M-Cap</t>
  </si>
  <si>
    <t>Weight (Mcap)</t>
  </si>
  <si>
    <t>Price</t>
  </si>
  <si>
    <t>Price/share</t>
  </si>
  <si>
    <t>Fee/share</t>
  </si>
  <si>
    <t>Cost/share</t>
  </si>
  <si>
    <t>Allocated Amount</t>
  </si>
  <si>
    <t>Shares</t>
  </si>
  <si>
    <t>Cleaned Shares</t>
  </si>
  <si>
    <t>Amount Invested</t>
  </si>
  <si>
    <t>Total M-Cap =</t>
  </si>
  <si>
    <t xml:space="preserve">Total Amount Available </t>
  </si>
  <si>
    <t xml:space="preserve">Total Amount Invested </t>
  </si>
  <si>
    <t>Stock</t>
  </si>
  <si>
    <t xml:space="preserve">Sector </t>
  </si>
  <si>
    <t>Average Daily Returns</t>
  </si>
  <si>
    <t>Annualized Returns</t>
  </si>
  <si>
    <t>Daily Risk</t>
  </si>
  <si>
    <t>Annualized Risk</t>
  </si>
  <si>
    <t>Commercial Banks</t>
  </si>
  <si>
    <t xml:space="preserve">Name </t>
  </si>
  <si>
    <t>Meezan Bank Limited</t>
  </si>
  <si>
    <t>Current Price</t>
  </si>
  <si>
    <t>United Bank Limited</t>
  </si>
  <si>
    <t>SCBL</t>
  </si>
  <si>
    <t>Standerd Charterterd Bank Ltd.</t>
  </si>
  <si>
    <t>HMB</t>
  </si>
  <si>
    <t>Habib Metropolitan Bank</t>
  </si>
  <si>
    <t>KTML</t>
  </si>
  <si>
    <t>Kohinoor Textile Mills Limited</t>
  </si>
  <si>
    <t>Textile Composite</t>
  </si>
  <si>
    <t>PRL</t>
  </si>
  <si>
    <t>Pakistan Refinery Limited</t>
  </si>
  <si>
    <t>Refinery</t>
  </si>
  <si>
    <t>Attock Refinery Limited</t>
  </si>
  <si>
    <t>Maple Leaf Cement Factory Ltd.</t>
  </si>
  <si>
    <t>Cement</t>
  </si>
  <si>
    <t>AIRLINK</t>
  </si>
  <si>
    <t>Ari Link Communication Limited</t>
  </si>
  <si>
    <t>Tech</t>
  </si>
  <si>
    <t xml:space="preserve">TPL </t>
  </si>
  <si>
    <t>TPL Corp Ltd.</t>
  </si>
  <si>
    <t>Pakistan Petroleum Ltd.</t>
  </si>
  <si>
    <t>Oil and Gas</t>
  </si>
  <si>
    <t>GATM</t>
  </si>
  <si>
    <t>Gul Ahmed Texitile</t>
  </si>
  <si>
    <t>Date</t>
  </si>
  <si>
    <t>Prices</t>
  </si>
  <si>
    <t>Airlink start</t>
  </si>
  <si>
    <t>Returns</t>
  </si>
  <si>
    <t>Daily Returns</t>
  </si>
  <si>
    <t xml:space="preserve">Daily risk </t>
  </si>
  <si>
    <t>Daily Returns - Last year</t>
  </si>
  <si>
    <t>Daily Risk - Last year</t>
  </si>
  <si>
    <t>AICL</t>
  </si>
  <si>
    <t>Adamjee Insurace Company ltd.</t>
  </si>
  <si>
    <t>Insurance</t>
  </si>
  <si>
    <t>International Industries Limited</t>
  </si>
  <si>
    <t>Engineering</t>
  </si>
  <si>
    <t xml:space="preserve"> Sharpe </t>
  </si>
  <si>
    <t>Daily Returns - Six month</t>
  </si>
  <si>
    <t>Return and Risk - 1 Year</t>
  </si>
  <si>
    <t>Return and Risk - 2 Year</t>
  </si>
  <si>
    <t>ENGRO CORPORATION</t>
  </si>
  <si>
    <t>Selection Active 2</t>
  </si>
  <si>
    <t>Selection Active 3</t>
  </si>
  <si>
    <t>Shares/500</t>
  </si>
  <si>
    <t>Cleaned Shares/500</t>
  </si>
  <si>
    <t>LUCKY CORE</t>
  </si>
  <si>
    <t xml:space="preserve">Personal Portfolio </t>
  </si>
  <si>
    <t>Annualized Return</t>
  </si>
  <si>
    <t xml:space="preserve">Weight </t>
  </si>
  <si>
    <t>Fertilizers</t>
  </si>
  <si>
    <t>Name</t>
  </si>
  <si>
    <t>Price+Fee</t>
  </si>
  <si>
    <t>Amount Available</t>
  </si>
  <si>
    <t>Total Available</t>
  </si>
  <si>
    <t>Portfolio Return</t>
  </si>
  <si>
    <t>Portfolio Risk</t>
  </si>
  <si>
    <t>COV MATRIX</t>
  </si>
  <si>
    <t>Portfolio Variance</t>
  </si>
  <si>
    <t>Notes</t>
  </si>
  <si>
    <t>Passive confirmed</t>
  </si>
  <si>
    <t>actice 2 - play with it go nuts</t>
  </si>
  <si>
    <t>acitve 3 - disciplined portfolio</t>
  </si>
  <si>
    <t xml:space="preserve">investment thesis? Sector analysis </t>
  </si>
  <si>
    <t>connect to pakistan ideology</t>
  </si>
  <si>
    <t>tech why</t>
  </si>
  <si>
    <t xml:space="preserve">budget connect </t>
  </si>
  <si>
    <t xml:space="preserve">multiple sectors </t>
  </si>
  <si>
    <t xml:space="preserve">pick and choose stocks on a certain base </t>
  </si>
  <si>
    <t>growth investor?</t>
  </si>
  <si>
    <t>defend your selection criteria</t>
  </si>
  <si>
    <t>have a reason for each selection</t>
  </si>
  <si>
    <t>and why you did not choose a certain stock</t>
  </si>
  <si>
    <t>first choose 12 stocks approx</t>
  </si>
  <si>
    <t>then put in solver</t>
  </si>
  <si>
    <t xml:space="preserve">top down approach industry -&gt; stock -&gt; </t>
  </si>
  <si>
    <t>Date KSE</t>
  </si>
  <si>
    <t>Close KSE</t>
  </si>
  <si>
    <t>Date MEBL</t>
  </si>
  <si>
    <t>close MEBL</t>
  </si>
  <si>
    <t>date UBL</t>
  </si>
  <si>
    <t>Close Ubl</t>
  </si>
  <si>
    <t>Date SCBPL</t>
  </si>
  <si>
    <t>Close SCPBL</t>
  </si>
  <si>
    <t>Date HMB</t>
  </si>
  <si>
    <t>Close HMB</t>
  </si>
  <si>
    <t>Date ATRL</t>
  </si>
  <si>
    <t>close ATRL</t>
  </si>
  <si>
    <t>Close MLCF</t>
  </si>
  <si>
    <t>date MLCF</t>
  </si>
  <si>
    <t>Date Airlink</t>
  </si>
  <si>
    <t>Close AIRLINK</t>
  </si>
  <si>
    <t>date PRL</t>
  </si>
  <si>
    <t>close PRL</t>
  </si>
  <si>
    <t>date TPL</t>
  </si>
  <si>
    <t>Close TPL</t>
  </si>
  <si>
    <t>Date TOWL</t>
  </si>
  <si>
    <t>Close TOWL</t>
  </si>
  <si>
    <t>Date KTML</t>
  </si>
  <si>
    <t>Close KTMl</t>
  </si>
  <si>
    <t>Date AICL</t>
  </si>
  <si>
    <t>Close AICL</t>
  </si>
  <si>
    <t>Date IGIHL</t>
  </si>
  <si>
    <t>Close IGIHL</t>
  </si>
  <si>
    <t>Date LUCK</t>
  </si>
  <si>
    <t>Close LUCK</t>
  </si>
  <si>
    <t>r</t>
  </si>
  <si>
    <t>Risk</t>
  </si>
  <si>
    <t>Return</t>
  </si>
  <si>
    <t>Close INDU</t>
  </si>
  <si>
    <t>Date INDU</t>
  </si>
  <si>
    <t>Date NML</t>
  </si>
  <si>
    <t>Close NML</t>
  </si>
  <si>
    <t>Date SYS</t>
  </si>
  <si>
    <t>Close SYS</t>
  </si>
  <si>
    <t>Date ATBA</t>
  </si>
  <si>
    <t>Close ATBA</t>
  </si>
  <si>
    <t>date PABC</t>
  </si>
  <si>
    <t>Close PABC</t>
  </si>
  <si>
    <t>SCBPL</t>
  </si>
  <si>
    <t>TPL</t>
  </si>
  <si>
    <t>TOWL</t>
  </si>
  <si>
    <t>IGIHL</t>
  </si>
  <si>
    <t>INDU</t>
  </si>
  <si>
    <t>NML</t>
  </si>
  <si>
    <t>ATBA</t>
  </si>
  <si>
    <t>Risk (Daily)</t>
  </si>
  <si>
    <t>Average Daily Return</t>
  </si>
  <si>
    <t>Annualized</t>
  </si>
  <si>
    <t>Weights</t>
  </si>
  <si>
    <t xml:space="preserve">Portfolio Variance </t>
  </si>
  <si>
    <t>Portfolio Risk - daily</t>
  </si>
  <si>
    <t>Portfolio Risk - Annualized</t>
  </si>
  <si>
    <t>CB</t>
  </si>
  <si>
    <t>REF</t>
  </si>
  <si>
    <t>CEM</t>
  </si>
  <si>
    <t>TECH</t>
  </si>
  <si>
    <t>TEXT</t>
  </si>
  <si>
    <t>INSUR</t>
  </si>
  <si>
    <t>AUTO</t>
  </si>
  <si>
    <t>AUTO-A</t>
  </si>
  <si>
    <t>Sector Weights</t>
  </si>
  <si>
    <t>Commercial Banks (CB)</t>
  </si>
  <si>
    <t>Refinery (REF)</t>
  </si>
  <si>
    <t>Technology (TECH)</t>
  </si>
  <si>
    <t>Cement (CEM)</t>
  </si>
  <si>
    <t>Textile Composite (TEXT)</t>
  </si>
  <si>
    <t>Automobile (AUTO)</t>
  </si>
  <si>
    <t>Automobile Accessories (AUTO-A)</t>
  </si>
  <si>
    <t>Insurance (INSUR)</t>
  </si>
  <si>
    <t>Sharpe Ratio</t>
  </si>
  <si>
    <t>Total</t>
  </si>
  <si>
    <t>Max</t>
  </si>
  <si>
    <t>Covariance Matrix</t>
  </si>
  <si>
    <t>STOCKS</t>
  </si>
  <si>
    <t>Investment Available</t>
  </si>
  <si>
    <t xml:space="preserve">No of Shares </t>
  </si>
  <si>
    <t>Number of shares /100</t>
  </si>
  <si>
    <t xml:space="preserve">Investment through Cleaned </t>
  </si>
  <si>
    <t>Allocation</t>
  </si>
  <si>
    <t>{=&gt;Maximizing Sharpe Ratio Throuh Solver</t>
  </si>
  <si>
    <t>DATE</t>
  </si>
  <si>
    <t>Portfolio Value</t>
  </si>
  <si>
    <t>Cash</t>
  </si>
  <si>
    <t>Portfolio - Cash</t>
  </si>
  <si>
    <t>KIBOR Rate</t>
  </si>
  <si>
    <t>Total Portfolio Value</t>
  </si>
  <si>
    <t>Overall Portfolio Daily Return</t>
  </si>
  <si>
    <t>Return on Portal</t>
  </si>
  <si>
    <t>Value in Percentage</t>
  </si>
  <si>
    <t>Transaction Charges</t>
  </si>
  <si>
    <t>Cost</t>
  </si>
  <si>
    <t xml:space="preserve">Price </t>
  </si>
  <si>
    <t xml:space="preserve">Total Investment </t>
  </si>
  <si>
    <t>Total Cash</t>
  </si>
  <si>
    <t xml:space="preserve">Stock Investment </t>
  </si>
  <si>
    <t>Cash Percentage</t>
  </si>
  <si>
    <t xml:space="preserve">After Rebalancing </t>
  </si>
  <si>
    <t>Before Rebalancing</t>
  </si>
  <si>
    <t>Total Portfolio Value (Rebalancing Day)</t>
  </si>
  <si>
    <t>Transaction Charges (0.15%)</t>
  </si>
  <si>
    <t xml:space="preserve">Capital Available after Diluting </t>
  </si>
  <si>
    <t>KIBOR Earnings</t>
  </si>
  <si>
    <t>Benchmark (KSE-100)</t>
  </si>
  <si>
    <t>E(Rp)</t>
  </si>
  <si>
    <t>Rm</t>
  </si>
  <si>
    <t>Beta</t>
  </si>
  <si>
    <t>Benchmark (KSE-30)</t>
  </si>
  <si>
    <t>Average Returns</t>
  </si>
  <si>
    <t>Risk (SD)</t>
  </si>
  <si>
    <t>Correlation</t>
  </si>
  <si>
    <t>Covariance</t>
  </si>
  <si>
    <t>Treynor Ratio</t>
  </si>
  <si>
    <t>Alpha</t>
  </si>
  <si>
    <t>CAPM</t>
  </si>
  <si>
    <t>J-Alpha</t>
  </si>
  <si>
    <t>M-Alpha</t>
  </si>
  <si>
    <t>M2 Returns</t>
  </si>
  <si>
    <t>Risk-Free Rate</t>
  </si>
  <si>
    <t>Alpha TE:</t>
  </si>
  <si>
    <t xml:space="preserve">J-Alpha TE: </t>
  </si>
  <si>
    <t>M-Alpha TE:</t>
  </si>
  <si>
    <t>M-Alpha IR:</t>
  </si>
  <si>
    <t>J-Alpha IR:</t>
  </si>
  <si>
    <t>Alpha IR:</t>
  </si>
  <si>
    <t>M-Alpha Returns:</t>
  </si>
  <si>
    <t>J-Alpha Returns:</t>
  </si>
  <si>
    <t>Alpha Returns:</t>
  </si>
  <si>
    <t>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</si>
</sst>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Rs&quot;* #,##0_);_(&quot;Rs&quot;* \(#,##0\);_(&quot;Rs&quot;* &quot;-&quot;_);_(@_)"/>
    <numFmt numFmtId="41" formatCode="_(* #,##0_);_(* \(#,##0\);_(* &quot;-&quot;_);_(@_)"/>
    <numFmt numFmtId="43" formatCode="_(* #,##0.00_);_(* \(#,##0.00\);_(* &quot;-&quot;??_);_(@_)"/>
    <numFmt numFmtId="164" formatCode="0.000%"/>
    <numFmt numFmtId="165" formatCode="0.00000%"/>
    <numFmt numFmtId="166" formatCode="&quot;Rs&quot;#,##0.00"/>
    <numFmt numFmtId="167" formatCode="0.000"/>
    <numFmt numFmtId="168" formatCode="0.0000%"/>
    <numFmt numFmtId="169" formatCode="0.0000000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12529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32526"/>
      <name val="Helvetica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0"/>
      <color theme="1"/>
      <name val="Helvetica Neue"/>
      <family val="2"/>
    </font>
    <font>
      <b/>
      <sz val="12"/>
      <color theme="1"/>
      <name val="Avenir Next Condensed Regular"/>
    </font>
    <font>
      <sz val="12"/>
      <color theme="1"/>
      <name val="Avenir Next Condensed Regular"/>
    </font>
    <font>
      <b/>
      <i/>
      <sz val="12"/>
      <color theme="1"/>
      <name val="Avenir Next Condensed Regular"/>
    </font>
    <font>
      <b/>
      <sz val="12"/>
      <color rgb="FF000000"/>
      <name val="Avenir Next Condensed Regular"/>
    </font>
    <font>
      <b/>
      <i/>
      <sz val="12"/>
      <color rgb="FF000000"/>
      <name val="Avenir Next Condensed Regular"/>
    </font>
    <font>
      <b/>
      <sz val="12"/>
      <color theme="1"/>
      <name val="Avenir Next Condensed Demi Bold"/>
      <family val="2"/>
    </font>
    <font>
      <b/>
      <sz val="12"/>
      <color rgb="FF000000"/>
      <name val="Avenir Next Condensed Demi Bold"/>
      <family val="2"/>
    </font>
    <font>
      <i/>
      <sz val="12"/>
      <color theme="1"/>
      <name val="Avenir Next Condensed Regular"/>
    </font>
    <font>
      <sz val="12"/>
      <color rgb="FF000000"/>
      <name val="Avenir Next Condensed Regular"/>
    </font>
  </fonts>
  <fills count="1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darkDown">
        <fgColor theme="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4" borderId="29">
      <alignment horizontal="center"/>
    </xf>
  </cellStyleXfs>
  <cellXfs count="261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/>
    <xf numFmtId="9" fontId="0" fillId="0" borderId="0" xfId="3" applyFont="1"/>
    <xf numFmtId="10" fontId="0" fillId="0" borderId="0" xfId="3" applyNumberFormat="1" applyFont="1"/>
    <xf numFmtId="165" fontId="0" fillId="0" borderId="0" xfId="3" applyNumberFormat="1" applyFont="1"/>
    <xf numFmtId="10" fontId="0" fillId="0" borderId="0" xfId="3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166" fontId="0" fillId="0" borderId="1" xfId="0" applyNumberFormat="1" applyBorder="1" applyAlignment="1">
      <alignment horizontal="right"/>
    </xf>
    <xf numFmtId="2" fontId="0" fillId="0" borderId="1" xfId="3" applyNumberFormat="1" applyFon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66" fontId="0" fillId="0" borderId="4" xfId="0" applyNumberFormat="1" applyBorder="1" applyAlignment="1">
      <alignment horizontal="right"/>
    </xf>
    <xf numFmtId="166" fontId="0" fillId="0" borderId="8" xfId="0" applyNumberFormat="1" applyBorder="1" applyAlignment="1">
      <alignment horizontal="right"/>
    </xf>
    <xf numFmtId="166" fontId="0" fillId="0" borderId="13" xfId="0" applyNumberFormat="1" applyBorder="1" applyAlignment="1">
      <alignment horizontal="right"/>
    </xf>
    <xf numFmtId="2" fontId="0" fillId="0" borderId="13" xfId="3" applyNumberFormat="1" applyFont="1" applyBorder="1" applyAlignment="1">
      <alignment horizontal="right"/>
    </xf>
    <xf numFmtId="2" fontId="0" fillId="0" borderId="13" xfId="0" applyNumberFormat="1" applyBorder="1" applyAlignment="1">
      <alignment horizontal="right"/>
    </xf>
    <xf numFmtId="166" fontId="0" fillId="0" borderId="14" xfId="0" applyNumberFormat="1" applyBorder="1" applyAlignment="1">
      <alignment horizontal="right"/>
    </xf>
    <xf numFmtId="166" fontId="0" fillId="0" borderId="22" xfId="0" applyNumberFormat="1" applyBorder="1" applyAlignment="1">
      <alignment horizontal="right"/>
    </xf>
    <xf numFmtId="166" fontId="0" fillId="0" borderId="23" xfId="0" applyNumberFormat="1" applyBorder="1" applyAlignment="1">
      <alignment horizontal="right"/>
    </xf>
    <xf numFmtId="166" fontId="0" fillId="0" borderId="24" xfId="0" applyNumberFormat="1" applyBorder="1" applyAlignment="1">
      <alignment horizontal="right"/>
    </xf>
    <xf numFmtId="166" fontId="0" fillId="0" borderId="12" xfId="0" applyNumberFormat="1" applyBorder="1" applyAlignment="1">
      <alignment horizontal="right"/>
    </xf>
    <xf numFmtId="166" fontId="0" fillId="0" borderId="3" xfId="0" applyNumberFormat="1" applyBorder="1" applyAlignment="1">
      <alignment horizontal="right"/>
    </xf>
    <xf numFmtId="166" fontId="0" fillId="0" borderId="5" xfId="0" applyNumberFormat="1" applyBorder="1" applyAlignment="1">
      <alignment horizontal="right"/>
    </xf>
    <xf numFmtId="2" fontId="0" fillId="0" borderId="6" xfId="3" applyNumberFormat="1" applyFont="1" applyBorder="1" applyAlignment="1">
      <alignment horizontal="right"/>
    </xf>
    <xf numFmtId="2" fontId="0" fillId="0" borderId="6" xfId="0" applyNumberFormat="1" applyBorder="1" applyAlignment="1">
      <alignment horizontal="right"/>
    </xf>
    <xf numFmtId="166" fontId="0" fillId="0" borderId="7" xfId="0" applyNumberFormat="1" applyBorder="1" applyAlignment="1">
      <alignment horizontal="right"/>
    </xf>
    <xf numFmtId="166" fontId="0" fillId="0" borderId="15" xfId="0" applyNumberFormat="1" applyBorder="1" applyAlignment="1">
      <alignment horizontal="right"/>
    </xf>
    <xf numFmtId="166" fontId="0" fillId="0" borderId="16" xfId="0" applyNumberFormat="1" applyBorder="1" applyAlignment="1">
      <alignment horizontal="right"/>
    </xf>
    <xf numFmtId="166" fontId="0" fillId="0" borderId="17" xfId="0" applyNumberFormat="1" applyBorder="1" applyAlignment="1">
      <alignment horizontal="right"/>
    </xf>
    <xf numFmtId="4" fontId="3" fillId="0" borderId="12" xfId="0" applyNumberFormat="1" applyFont="1" applyBorder="1" applyAlignment="1">
      <alignment horizontal="center"/>
    </xf>
    <xf numFmtId="10" fontId="0" fillId="0" borderId="14" xfId="3" applyNumberFormat="1" applyFont="1" applyBorder="1" applyAlignment="1">
      <alignment horizontal="right"/>
    </xf>
    <xf numFmtId="4" fontId="3" fillId="0" borderId="3" xfId="0" applyNumberFormat="1" applyFont="1" applyBorder="1" applyAlignment="1">
      <alignment horizontal="center"/>
    </xf>
    <xf numFmtId="10" fontId="0" fillId="0" borderId="4" xfId="3" applyNumberFormat="1" applyFont="1" applyBorder="1" applyAlignment="1">
      <alignment horizontal="right"/>
    </xf>
    <xf numFmtId="4" fontId="0" fillId="0" borderId="3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10" fontId="0" fillId="0" borderId="7" xfId="3" applyNumberFormat="1" applyFont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10" fontId="2" fillId="3" borderId="11" xfId="3" applyNumberFormat="1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" fillId="4" borderId="29" xfId="4">
      <alignment horizontal="center"/>
    </xf>
    <xf numFmtId="42" fontId="2" fillId="0" borderId="11" xfId="2" applyFont="1" applyBorder="1" applyAlignment="1">
      <alignment horizontal="center"/>
    </xf>
    <xf numFmtId="166" fontId="2" fillId="0" borderId="11" xfId="0" applyNumberFormat="1" applyFont="1" applyBorder="1" applyAlignment="1">
      <alignment horizontal="center"/>
    </xf>
    <xf numFmtId="4" fontId="2" fillId="0" borderId="11" xfId="0" applyNumberFormat="1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/>
    </xf>
    <xf numFmtId="0" fontId="2" fillId="5" borderId="20" xfId="0" applyFont="1" applyFill="1" applyBorder="1" applyAlignment="1">
      <alignment horizontal="center"/>
    </xf>
    <xf numFmtId="0" fontId="1" fillId="4" borderId="2" xfId="4" applyBorder="1">
      <alignment horizontal="center"/>
    </xf>
    <xf numFmtId="15" fontId="0" fillId="0" borderId="0" xfId="0" applyNumberFormat="1"/>
    <xf numFmtId="0" fontId="0" fillId="0" borderId="34" xfId="0" applyBorder="1"/>
    <xf numFmtId="10" fontId="0" fillId="0" borderId="30" xfId="3" applyNumberFormat="1" applyFont="1" applyBorder="1"/>
    <xf numFmtId="0" fontId="0" fillId="0" borderId="35" xfId="0" applyBorder="1"/>
    <xf numFmtId="10" fontId="0" fillId="0" borderId="0" xfId="3" applyNumberFormat="1" applyFont="1" applyBorder="1"/>
    <xf numFmtId="0" fontId="0" fillId="0" borderId="37" xfId="0" applyBorder="1"/>
    <xf numFmtId="10" fontId="0" fillId="0" borderId="31" xfId="3" applyNumberFormat="1" applyFont="1" applyBorder="1"/>
    <xf numFmtId="0" fontId="1" fillId="4" borderId="32" xfId="4" applyBorder="1">
      <alignment horizontal="center"/>
    </xf>
    <xf numFmtId="0" fontId="1" fillId="4" borderId="33" xfId="4" applyBorder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167" fontId="0" fillId="0" borderId="0" xfId="3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6" borderId="0" xfId="3" applyNumberFormat="1" applyFont="1" applyFill="1" applyAlignment="1">
      <alignment horizontal="center" vertical="center"/>
    </xf>
    <xf numFmtId="10" fontId="0" fillId="6" borderId="0" xfId="3" applyNumberFormat="1" applyFont="1" applyFill="1" applyAlignment="1">
      <alignment horizontal="center" vertical="center"/>
    </xf>
    <xf numFmtId="167" fontId="0" fillId="6" borderId="0" xfId="3" applyNumberFormat="1" applyFont="1" applyFill="1" applyAlignment="1">
      <alignment horizontal="center" vertical="center"/>
    </xf>
    <xf numFmtId="164" fontId="0" fillId="2" borderId="0" xfId="3" applyNumberFormat="1" applyFont="1" applyFill="1" applyAlignment="1">
      <alignment horizontal="center" vertical="center"/>
    </xf>
    <xf numFmtId="167" fontId="0" fillId="2" borderId="0" xfId="3" applyNumberFormat="1" applyFont="1" applyFill="1" applyAlignment="1">
      <alignment horizontal="center" vertical="center"/>
    </xf>
    <xf numFmtId="10" fontId="0" fillId="2" borderId="0" xfId="3" applyNumberFormat="1" applyFont="1" applyFill="1" applyAlignment="1">
      <alignment horizontal="center" vertical="center"/>
    </xf>
    <xf numFmtId="0" fontId="5" fillId="0" borderId="0" xfId="0" applyFont="1"/>
    <xf numFmtId="0" fontId="2" fillId="0" borderId="9" xfId="0" applyFont="1" applyBorder="1"/>
    <xf numFmtId="0" fontId="2" fillId="0" borderId="28" xfId="0" applyFont="1" applyBorder="1"/>
    <xf numFmtId="0" fontId="2" fillId="0" borderId="10" xfId="0" applyFont="1" applyBorder="1"/>
    <xf numFmtId="41" fontId="2" fillId="0" borderId="28" xfId="1" applyFont="1" applyBorder="1" applyAlignment="1"/>
    <xf numFmtId="2" fontId="0" fillId="6" borderId="13" xfId="3" applyNumberFormat="1" applyFont="1" applyFill="1" applyBorder="1" applyAlignment="1">
      <alignment horizontal="right"/>
    </xf>
    <xf numFmtId="164" fontId="0" fillId="7" borderId="0" xfId="3" applyNumberFormat="1" applyFont="1" applyFill="1" applyAlignment="1">
      <alignment horizontal="center" vertical="center"/>
    </xf>
    <xf numFmtId="164" fontId="0" fillId="8" borderId="0" xfId="3" applyNumberFormat="1" applyFont="1" applyFill="1" applyAlignment="1">
      <alignment horizontal="center" vertical="center"/>
    </xf>
    <xf numFmtId="10" fontId="0" fillId="0" borderId="0" xfId="3" applyNumberFormat="1" applyFont="1" applyAlignment="1">
      <alignment horizontal="center" vertical="center"/>
    </xf>
    <xf numFmtId="2" fontId="0" fillId="0" borderId="0" xfId="0" applyNumberFormat="1"/>
    <xf numFmtId="3" fontId="0" fillId="0" borderId="0" xfId="0" applyNumberFormat="1"/>
    <xf numFmtId="41" fontId="0" fillId="0" borderId="0" xfId="1" applyFont="1"/>
    <xf numFmtId="41" fontId="0" fillId="0" borderId="0" xfId="0" applyNumberFormat="1"/>
    <xf numFmtId="0" fontId="2" fillId="0" borderId="0" xfId="0" applyFont="1" applyAlignment="1">
      <alignment horizontal="center"/>
    </xf>
    <xf numFmtId="0" fontId="9" fillId="0" borderId="0" xfId="0" applyFont="1"/>
    <xf numFmtId="15" fontId="8" fillId="0" borderId="0" xfId="0" applyNumberFormat="1" applyFont="1"/>
    <xf numFmtId="0" fontId="8" fillId="0" borderId="0" xfId="0" applyFont="1"/>
    <xf numFmtId="0" fontId="9" fillId="0" borderId="0" xfId="0" applyFont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64" fontId="0" fillId="9" borderId="0" xfId="3" applyNumberFormat="1" applyFont="1" applyFill="1"/>
    <xf numFmtId="0" fontId="10" fillId="0" borderId="0" xfId="0" applyFont="1" applyAlignment="1">
      <alignment horizontal="center"/>
    </xf>
    <xf numFmtId="0" fontId="6" fillId="10" borderId="0" xfId="0" applyFont="1" applyFill="1" applyAlignment="1">
      <alignment horizontal="right"/>
    </xf>
    <xf numFmtId="0" fontId="7" fillId="10" borderId="0" xfId="0" applyFont="1" applyFill="1"/>
    <xf numFmtId="164" fontId="7" fillId="10" borderId="0" xfId="3" applyNumberFormat="1" applyFont="1" applyFill="1"/>
    <xf numFmtId="164" fontId="7" fillId="11" borderId="0" xfId="3" applyNumberFormat="1" applyFont="1" applyFill="1" applyAlignment="1">
      <alignment horizontal="right"/>
    </xf>
    <xf numFmtId="164" fontId="7" fillId="11" borderId="0" xfId="3" applyNumberFormat="1" applyFont="1" applyFill="1"/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0" fontId="11" fillId="0" borderId="0" xfId="3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10" fontId="12" fillId="0" borderId="0" xfId="0" applyNumberFormat="1" applyFont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10" fontId="12" fillId="0" borderId="33" xfId="0" applyNumberFormat="1" applyFont="1" applyBorder="1" applyAlignment="1">
      <alignment horizontal="center"/>
    </xf>
    <xf numFmtId="10" fontId="12" fillId="0" borderId="42" xfId="0" applyNumberFormat="1" applyFont="1" applyBorder="1" applyAlignment="1">
      <alignment horizontal="center"/>
    </xf>
    <xf numFmtId="0" fontId="13" fillId="0" borderId="43" xfId="0" applyFont="1" applyBorder="1" applyAlignment="1">
      <alignment horizontal="left"/>
    </xf>
    <xf numFmtId="0" fontId="15" fillId="0" borderId="44" xfId="0" applyFont="1" applyBorder="1" applyAlignment="1">
      <alignment horizontal="left"/>
    </xf>
    <xf numFmtId="0" fontId="13" fillId="0" borderId="44" xfId="0" applyFont="1" applyBorder="1" applyAlignment="1">
      <alignment horizontal="left"/>
    </xf>
    <xf numFmtId="0" fontId="13" fillId="0" borderId="45" xfId="0" applyFont="1" applyBorder="1" applyAlignment="1">
      <alignment horizontal="left"/>
    </xf>
    <xf numFmtId="10" fontId="12" fillId="0" borderId="18" xfId="3" applyNumberFormat="1" applyFont="1" applyBorder="1" applyAlignment="1">
      <alignment horizontal="center"/>
    </xf>
    <xf numFmtId="10" fontId="12" fillId="0" borderId="19" xfId="3" applyNumberFormat="1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4" fillId="0" borderId="28" xfId="0" applyFont="1" applyBorder="1" applyAlignment="1">
      <alignment horizontal="center"/>
    </xf>
    <xf numFmtId="169" fontId="12" fillId="11" borderId="0" xfId="3" applyNumberFormat="1" applyFont="1" applyFill="1" applyBorder="1" applyAlignment="1">
      <alignment horizontal="center"/>
    </xf>
    <xf numFmtId="169" fontId="12" fillId="11" borderId="36" xfId="3" applyNumberFormat="1" applyFont="1" applyFill="1" applyBorder="1" applyAlignment="1">
      <alignment horizontal="center"/>
    </xf>
    <xf numFmtId="169" fontId="12" fillId="11" borderId="31" xfId="3" applyNumberFormat="1" applyFont="1" applyFill="1" applyBorder="1" applyAlignment="1">
      <alignment horizontal="center"/>
    </xf>
    <xf numFmtId="169" fontId="12" fillId="11" borderId="39" xfId="3" applyNumberFormat="1" applyFont="1" applyFill="1" applyBorder="1" applyAlignment="1">
      <alignment horizontal="center"/>
    </xf>
    <xf numFmtId="0" fontId="11" fillId="0" borderId="46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168" fontId="12" fillId="9" borderId="0" xfId="3" applyNumberFormat="1" applyFont="1" applyFill="1" applyBorder="1" applyAlignment="1">
      <alignment horizontal="center"/>
    </xf>
    <xf numFmtId="168" fontId="12" fillId="9" borderId="36" xfId="3" applyNumberFormat="1" applyFont="1" applyFill="1" applyBorder="1" applyAlignment="1">
      <alignment horizontal="center"/>
    </xf>
    <xf numFmtId="10" fontId="12" fillId="9" borderId="0" xfId="3" applyNumberFormat="1" applyFont="1" applyFill="1" applyBorder="1" applyAlignment="1">
      <alignment horizontal="center"/>
    </xf>
    <xf numFmtId="10" fontId="12" fillId="9" borderId="36" xfId="3" applyNumberFormat="1" applyFont="1" applyFill="1" applyBorder="1" applyAlignment="1">
      <alignment horizontal="center"/>
    </xf>
    <xf numFmtId="168" fontId="12" fillId="5" borderId="0" xfId="3" applyNumberFormat="1" applyFont="1" applyFill="1" applyBorder="1" applyAlignment="1">
      <alignment horizontal="center"/>
    </xf>
    <xf numFmtId="168" fontId="12" fillId="5" borderId="36" xfId="3" applyNumberFormat="1" applyFont="1" applyFill="1" applyBorder="1" applyAlignment="1">
      <alignment horizontal="center"/>
    </xf>
    <xf numFmtId="10" fontId="12" fillId="5" borderId="0" xfId="3" applyNumberFormat="1" applyFont="1" applyFill="1" applyBorder="1" applyAlignment="1">
      <alignment horizontal="center"/>
    </xf>
    <xf numFmtId="10" fontId="12" fillId="5" borderId="36" xfId="3" applyNumberFormat="1" applyFont="1" applyFill="1" applyBorder="1" applyAlignment="1">
      <alignment horizontal="center"/>
    </xf>
    <xf numFmtId="0" fontId="12" fillId="0" borderId="20" xfId="3" applyNumberFormat="1" applyFont="1" applyBorder="1" applyAlignment="1">
      <alignment horizontal="center"/>
    </xf>
    <xf numFmtId="0" fontId="1" fillId="4" borderId="34" xfId="4" applyBorder="1">
      <alignment horizontal="center"/>
    </xf>
    <xf numFmtId="0" fontId="1" fillId="4" borderId="38" xfId="4" applyBorder="1">
      <alignment horizontal="center"/>
    </xf>
    <xf numFmtId="0" fontId="1" fillId="4" borderId="35" xfId="4" applyBorder="1">
      <alignment horizontal="center"/>
    </xf>
    <xf numFmtId="0" fontId="1" fillId="4" borderId="36" xfId="4" applyBorder="1">
      <alignment horizontal="center"/>
    </xf>
    <xf numFmtId="164" fontId="14" fillId="12" borderId="40" xfId="3" applyNumberFormat="1" applyFont="1" applyFill="1" applyBorder="1" applyAlignment="1">
      <alignment horizontal="center"/>
    </xf>
    <xf numFmtId="164" fontId="11" fillId="12" borderId="29" xfId="3" applyNumberFormat="1" applyFont="1" applyFill="1" applyBorder="1" applyAlignment="1">
      <alignment horizontal="center"/>
    </xf>
    <xf numFmtId="164" fontId="14" fillId="12" borderId="29" xfId="3" applyNumberFormat="1" applyFont="1" applyFill="1" applyBorder="1" applyAlignment="1">
      <alignment horizontal="center"/>
    </xf>
    <xf numFmtId="164" fontId="14" fillId="12" borderId="41" xfId="3" applyNumberFormat="1" applyFont="1" applyFill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2" fillId="0" borderId="42" xfId="0" applyFont="1" applyBorder="1" applyAlignment="1">
      <alignment horizontal="center"/>
    </xf>
    <xf numFmtId="43" fontId="12" fillId="0" borderId="0" xfId="0" applyNumberFormat="1" applyFont="1" applyAlignment="1">
      <alignment horizontal="center"/>
    </xf>
    <xf numFmtId="41" fontId="12" fillId="0" borderId="13" xfId="1" applyFont="1" applyBorder="1" applyAlignment="1">
      <alignment horizontal="center"/>
    </xf>
    <xf numFmtId="0" fontId="11" fillId="0" borderId="0" xfId="0" applyFont="1" applyAlignment="1">
      <alignment horizontal="left"/>
    </xf>
    <xf numFmtId="10" fontId="11" fillId="13" borderId="41" xfId="3" applyNumberFormat="1" applyFont="1" applyFill="1" applyBorder="1" applyAlignment="1">
      <alignment horizontal="center"/>
    </xf>
    <xf numFmtId="0" fontId="16" fillId="0" borderId="4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0" fontId="11" fillId="13" borderId="29" xfId="3" applyNumberFormat="1" applyFont="1" applyFill="1" applyBorder="1" applyAlignment="1">
      <alignment horizontal="center"/>
    </xf>
    <xf numFmtId="164" fontId="14" fillId="0" borderId="30" xfId="3" applyNumberFormat="1" applyFont="1" applyFill="1" applyBorder="1" applyAlignment="1">
      <alignment horizontal="center"/>
    </xf>
    <xf numFmtId="164" fontId="12" fillId="0" borderId="0" xfId="3" applyNumberFormat="1" applyFont="1" applyFill="1" applyAlignment="1">
      <alignment horizontal="center"/>
    </xf>
    <xf numFmtId="164" fontId="12" fillId="12" borderId="35" xfId="3" applyNumberFormat="1" applyFont="1" applyFill="1" applyBorder="1" applyAlignment="1">
      <alignment horizontal="center"/>
    </xf>
    <xf numFmtId="164" fontId="12" fillId="12" borderId="0" xfId="3" applyNumberFormat="1" applyFont="1" applyFill="1" applyBorder="1" applyAlignment="1">
      <alignment horizontal="center"/>
    </xf>
    <xf numFmtId="164" fontId="12" fillId="12" borderId="36" xfId="3" applyNumberFormat="1" applyFont="1" applyFill="1" applyBorder="1" applyAlignment="1">
      <alignment horizontal="center"/>
    </xf>
    <xf numFmtId="164" fontId="12" fillId="12" borderId="37" xfId="3" applyNumberFormat="1" applyFont="1" applyFill="1" applyBorder="1" applyAlignment="1">
      <alignment horizontal="center"/>
    </xf>
    <xf numFmtId="164" fontId="12" fillId="12" borderId="31" xfId="3" applyNumberFormat="1" applyFont="1" applyFill="1" applyBorder="1" applyAlignment="1">
      <alignment horizontal="center"/>
    </xf>
    <xf numFmtId="164" fontId="12" fillId="12" borderId="39" xfId="3" applyNumberFormat="1" applyFont="1" applyFill="1" applyBorder="1" applyAlignment="1">
      <alignment horizontal="center"/>
    </xf>
    <xf numFmtId="164" fontId="12" fillId="0" borderId="40" xfId="0" applyNumberFormat="1" applyFont="1" applyBorder="1" applyAlignment="1">
      <alignment horizontal="center"/>
    </xf>
    <xf numFmtId="164" fontId="12" fillId="0" borderId="29" xfId="0" applyNumberFormat="1" applyFont="1" applyBorder="1" applyAlignment="1">
      <alignment horizontal="center"/>
    </xf>
    <xf numFmtId="164" fontId="12" fillId="0" borderId="41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6" xfId="0" applyBorder="1" applyAlignment="1">
      <alignment horizontal="center"/>
    </xf>
    <xf numFmtId="10" fontId="0" fillId="0" borderId="35" xfId="3" applyNumberFormat="1" applyFont="1" applyBorder="1" applyAlignment="1">
      <alignment horizontal="center"/>
    </xf>
    <xf numFmtId="10" fontId="0" fillId="0" borderId="0" xfId="3" applyNumberFormat="1" applyFont="1" applyAlignment="1">
      <alignment horizontal="center"/>
    </xf>
    <xf numFmtId="0" fontId="0" fillId="0" borderId="0" xfId="0" applyAlignment="1">
      <alignment horizontal="center" vertical="center"/>
    </xf>
    <xf numFmtId="16" fontId="0" fillId="0" borderId="0" xfId="0" applyNumberFormat="1"/>
    <xf numFmtId="164" fontId="0" fillId="0" borderId="0" xfId="3" applyNumberFormat="1" applyFont="1"/>
    <xf numFmtId="43" fontId="0" fillId="0" borderId="0" xfId="0" applyNumberFormat="1"/>
    <xf numFmtId="1" fontId="12" fillId="0" borderId="0" xfId="0" applyNumberFormat="1" applyFont="1" applyAlignment="1">
      <alignment horizontal="center"/>
    </xf>
    <xf numFmtId="0" fontId="12" fillId="0" borderId="48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1" fillId="0" borderId="41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14" fillId="0" borderId="50" xfId="0" applyFont="1" applyBorder="1" applyAlignment="1">
      <alignment horizontal="center"/>
    </xf>
    <xf numFmtId="0" fontId="11" fillId="0" borderId="44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10" fontId="11" fillId="0" borderId="48" xfId="3" applyNumberFormat="1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1" fillId="0" borderId="49" xfId="0" applyFont="1" applyBorder="1" applyAlignment="1">
      <alignment horizontal="center"/>
    </xf>
    <xf numFmtId="10" fontId="12" fillId="0" borderId="3" xfId="3" applyNumberFormat="1" applyFont="1" applyBorder="1" applyAlignment="1">
      <alignment horizontal="center"/>
    </xf>
    <xf numFmtId="10" fontId="12" fillId="0" borderId="5" xfId="3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12" fillId="0" borderId="0" xfId="0" applyNumberFormat="1" applyFont="1" applyBorder="1" applyAlignment="1">
      <alignment horizontal="center"/>
    </xf>
    <xf numFmtId="10" fontId="12" fillId="0" borderId="12" xfId="3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43" fontId="12" fillId="0" borderId="49" xfId="0" applyNumberFormat="1" applyFont="1" applyBorder="1" applyAlignment="1"/>
    <xf numFmtId="43" fontId="12" fillId="0" borderId="4" xfId="0" applyNumberFormat="1" applyFont="1" applyBorder="1" applyAlignment="1"/>
    <xf numFmtId="164" fontId="12" fillId="0" borderId="4" xfId="0" applyNumberFormat="1" applyFont="1" applyBorder="1" applyAlignment="1"/>
    <xf numFmtId="164" fontId="12" fillId="0" borderId="7" xfId="0" applyNumberFormat="1" applyFont="1" applyBorder="1" applyAlignment="1"/>
    <xf numFmtId="2" fontId="12" fillId="0" borderId="13" xfId="0" applyNumberFormat="1" applyFont="1" applyBorder="1" applyAlignment="1">
      <alignment horizontal="center"/>
    </xf>
    <xf numFmtId="2" fontId="12" fillId="0" borderId="14" xfId="3" applyNumberFormat="1" applyFon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2" fillId="0" borderId="6" xfId="0" applyNumberFormat="1" applyFont="1" applyBorder="1" applyAlignment="1">
      <alignment horizontal="center"/>
    </xf>
    <xf numFmtId="3" fontId="12" fillId="0" borderId="4" xfId="0" applyNumberFormat="1" applyFont="1" applyBorder="1" applyAlignment="1"/>
    <xf numFmtId="167" fontId="12" fillId="0" borderId="4" xfId="0" applyNumberFormat="1" applyFont="1" applyBorder="1" applyAlignment="1"/>
    <xf numFmtId="41" fontId="12" fillId="0" borderId="7" xfId="1" applyFont="1" applyBorder="1" applyAlignment="1"/>
    <xf numFmtId="0" fontId="12" fillId="0" borderId="12" xfId="0" applyFont="1" applyBorder="1" applyAlignment="1">
      <alignment horizontal="center"/>
    </xf>
    <xf numFmtId="43" fontId="12" fillId="0" borderId="14" xfId="0" applyNumberFormat="1" applyFont="1" applyBorder="1" applyAlignment="1"/>
    <xf numFmtId="0" fontId="11" fillId="0" borderId="9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2" fillId="0" borderId="0" xfId="0" applyFont="1"/>
    <xf numFmtId="10" fontId="12" fillId="0" borderId="0" xfId="3" applyNumberFormat="1" applyFont="1"/>
    <xf numFmtId="0" fontId="11" fillId="0" borderId="0" xfId="0" applyFont="1"/>
    <xf numFmtId="2" fontId="12" fillId="0" borderId="0" xfId="3" applyNumberFormat="1" applyFont="1"/>
    <xf numFmtId="0" fontId="11" fillId="0" borderId="0" xfId="0" applyFont="1" applyFill="1" applyAlignment="1">
      <alignment horizontal="center"/>
    </xf>
    <xf numFmtId="10" fontId="11" fillId="0" borderId="0" xfId="3" applyNumberFormat="1" applyFont="1" applyFill="1" applyAlignment="1">
      <alignment horizontal="center"/>
    </xf>
    <xf numFmtId="16" fontId="12" fillId="0" borderId="0" xfId="0" applyNumberFormat="1" applyFont="1" applyFill="1" applyAlignment="1">
      <alignment horizontal="center"/>
    </xf>
    <xf numFmtId="10" fontId="12" fillId="0" borderId="0" xfId="3" applyNumberFormat="1" applyFont="1" applyFill="1" applyAlignment="1">
      <alignment horizontal="center"/>
    </xf>
    <xf numFmtId="10" fontId="12" fillId="0" borderId="0" xfId="0" applyNumberFormat="1" applyFont="1" applyFill="1" applyAlignment="1">
      <alignment horizontal="center"/>
    </xf>
    <xf numFmtId="41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0" fontId="19" fillId="0" borderId="0" xfId="0" applyNumberFormat="1" applyFont="1" applyFill="1" applyAlignment="1">
      <alignment horizontal="center"/>
    </xf>
    <xf numFmtId="164" fontId="19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0" fontId="18" fillId="0" borderId="0" xfId="3" applyNumberFormat="1" applyFont="1" applyFill="1" applyBorder="1" applyAlignment="1">
      <alignment horizontal="center"/>
    </xf>
    <xf numFmtId="164" fontId="18" fillId="0" borderId="0" xfId="3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9" fontId="18" fillId="0" borderId="0" xfId="3" applyFont="1" applyFill="1" applyBorder="1" applyAlignment="1">
      <alignment horizontal="center"/>
    </xf>
    <xf numFmtId="0" fontId="11" fillId="0" borderId="35" xfId="0" applyFont="1" applyFill="1" applyBorder="1" applyAlignment="1">
      <alignment horizontal="center"/>
    </xf>
    <xf numFmtId="164" fontId="18" fillId="0" borderId="36" xfId="0" applyNumberFormat="1" applyFont="1" applyFill="1" applyBorder="1" applyAlignment="1">
      <alignment horizontal="center"/>
    </xf>
    <xf numFmtId="10" fontId="18" fillId="0" borderId="36" xfId="3" applyNumberFormat="1" applyFont="1" applyFill="1" applyBorder="1" applyAlignment="1">
      <alignment horizontal="center"/>
    </xf>
    <xf numFmtId="0" fontId="18" fillId="0" borderId="36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1" fillId="0" borderId="37" xfId="0" applyFont="1" applyFill="1" applyBorder="1" applyAlignment="1">
      <alignment horizontal="center"/>
    </xf>
    <xf numFmtId="9" fontId="18" fillId="0" borderId="31" xfId="3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/>
    </xf>
    <xf numFmtId="0" fontId="11" fillId="0" borderId="33" xfId="0" applyFont="1" applyFill="1" applyBorder="1" applyAlignment="1">
      <alignment horizontal="center"/>
    </xf>
    <xf numFmtId="0" fontId="11" fillId="0" borderId="42" xfId="0" applyFont="1" applyFill="1" applyBorder="1" applyAlignment="1">
      <alignment horizontal="center"/>
    </xf>
    <xf numFmtId="0" fontId="11" fillId="0" borderId="29" xfId="0" applyFont="1" applyFill="1" applyBorder="1" applyAlignment="1">
      <alignment horizontal="center"/>
    </xf>
    <xf numFmtId="0" fontId="11" fillId="0" borderId="41" xfId="0" applyFont="1" applyFill="1" applyBorder="1" applyAlignment="1">
      <alignment horizontal="center"/>
    </xf>
    <xf numFmtId="0" fontId="11" fillId="0" borderId="32" xfId="0" applyFont="1" applyFill="1" applyBorder="1" applyAlignment="1">
      <alignment horizontal="center"/>
    </xf>
    <xf numFmtId="164" fontId="18" fillId="0" borderId="30" xfId="0" applyNumberFormat="1" applyFont="1" applyFill="1" applyBorder="1" applyAlignment="1">
      <alignment horizontal="center"/>
    </xf>
    <xf numFmtId="10" fontId="18" fillId="0" borderId="30" xfId="0" applyNumberFormat="1" applyFont="1" applyFill="1" applyBorder="1" applyAlignment="1">
      <alignment horizontal="center"/>
    </xf>
    <xf numFmtId="164" fontId="18" fillId="0" borderId="38" xfId="0" applyNumberFormat="1" applyFont="1" applyFill="1" applyBorder="1" applyAlignment="1">
      <alignment horizontal="center"/>
    </xf>
    <xf numFmtId="164" fontId="18" fillId="0" borderId="31" xfId="3" applyNumberFormat="1" applyFont="1" applyFill="1" applyBorder="1" applyAlignment="1">
      <alignment horizontal="center"/>
    </xf>
    <xf numFmtId="10" fontId="18" fillId="0" borderId="31" xfId="3" applyNumberFormat="1" applyFont="1" applyFill="1" applyBorder="1" applyAlignment="1">
      <alignment horizontal="center"/>
    </xf>
    <xf numFmtId="10" fontId="18" fillId="0" borderId="39" xfId="3" applyNumberFormat="1" applyFont="1" applyFill="1" applyBorder="1" applyAlignment="1">
      <alignment horizontal="center"/>
    </xf>
    <xf numFmtId="167" fontId="18" fillId="0" borderId="36" xfId="0" applyNumberFormat="1" applyFont="1" applyFill="1" applyBorder="1" applyAlignment="1">
      <alignment horizontal="center"/>
    </xf>
    <xf numFmtId="10" fontId="18" fillId="0" borderId="31" xfId="0" applyNumberFormat="1" applyFont="1" applyFill="1" applyBorder="1" applyAlignment="1">
      <alignment horizontal="center"/>
    </xf>
    <xf numFmtId="0" fontId="11" fillId="0" borderId="34" xfId="0" applyFont="1" applyFill="1" applyBorder="1" applyAlignment="1">
      <alignment horizontal="center"/>
    </xf>
    <xf numFmtId="167" fontId="18" fillId="0" borderId="32" xfId="0" applyNumberFormat="1" applyFont="1" applyFill="1" applyBorder="1" applyAlignment="1">
      <alignment horizontal="center"/>
    </xf>
    <xf numFmtId="167" fontId="18" fillId="0" borderId="33" xfId="0" applyNumberFormat="1" applyFont="1" applyFill="1" applyBorder="1" applyAlignment="1">
      <alignment horizontal="center"/>
    </xf>
    <xf numFmtId="167" fontId="18" fillId="0" borderId="42" xfId="0" applyNumberFormat="1" applyFont="1" applyFill="1" applyBorder="1" applyAlignment="1">
      <alignment horizontal="center"/>
    </xf>
  </cellXfs>
  <cellStyles count="5">
    <cellStyle name="Comma [0]" xfId="1" builtinId="6"/>
    <cellStyle name="Currency [0]" xfId="2" builtinId="7"/>
    <cellStyle name="Empty" xfId="4" xr:uid="{82BC1597-5587-5446-9598-30E323E21566}"/>
    <cellStyle name="Normal" xfId="0" builtinId="0"/>
    <cellStyle name="Per 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B8D5A-A7BF-474D-BF49-ECD0A1067EA1}">
  <dimension ref="B2:B19"/>
  <sheetViews>
    <sheetView workbookViewId="0">
      <selection activeCell="B21" sqref="B21"/>
    </sheetView>
  </sheetViews>
  <sheetFormatPr baseColWidth="10" defaultRowHeight="16"/>
  <sheetData>
    <row r="2" spans="2:2">
      <c r="B2" t="s">
        <v>114</v>
      </c>
    </row>
    <row r="3" spans="2:2">
      <c r="B3" t="s">
        <v>115</v>
      </c>
    </row>
    <row r="4" spans="2:2">
      <c r="B4" t="s">
        <v>116</v>
      </c>
    </row>
    <row r="5" spans="2:2">
      <c r="B5" t="s">
        <v>117</v>
      </c>
    </row>
    <row r="6" spans="2:2">
      <c r="B6" t="s">
        <v>118</v>
      </c>
    </row>
    <row r="7" spans="2:2">
      <c r="B7" t="s">
        <v>119</v>
      </c>
    </row>
    <row r="8" spans="2:2">
      <c r="B8" t="s">
        <v>120</v>
      </c>
    </row>
    <row r="9" spans="2:2">
      <c r="B9" t="s">
        <v>121</v>
      </c>
    </row>
    <row r="10" spans="2:2">
      <c r="B10" t="s">
        <v>122</v>
      </c>
    </row>
    <row r="11" spans="2:2">
      <c r="B11" t="s">
        <v>123</v>
      </c>
    </row>
    <row r="12" spans="2:2">
      <c r="B12" t="s">
        <v>124</v>
      </c>
    </row>
    <row r="13" spans="2:2">
      <c r="B13" t="s">
        <v>125</v>
      </c>
    </row>
    <row r="14" spans="2:2">
      <c r="B14" t="s">
        <v>126</v>
      </c>
    </row>
    <row r="15" spans="2:2">
      <c r="B15" t="s">
        <v>127</v>
      </c>
    </row>
    <row r="17" spans="2:2">
      <c r="B17" t="s">
        <v>128</v>
      </c>
    </row>
    <row r="18" spans="2:2">
      <c r="B18" t="s">
        <v>129</v>
      </c>
    </row>
    <row r="19" spans="2:2">
      <c r="B19" t="s">
        <v>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95D6-6891-094E-9355-E5F74A8C21E5}">
  <sheetPr>
    <tabColor theme="7"/>
  </sheetPr>
  <dimension ref="A1:R1483"/>
  <sheetViews>
    <sheetView zoomScale="111" zoomScaleNormal="111" workbookViewId="0">
      <selection activeCell="I5" sqref="I5"/>
    </sheetView>
  </sheetViews>
  <sheetFormatPr baseColWidth="10" defaultRowHeight="16" outlineLevelCol="1"/>
  <cols>
    <col min="1" max="1" width="5.6640625" style="62" bestFit="1" customWidth="1"/>
    <col min="2" max="2" width="7.6640625" style="62" bestFit="1" customWidth="1"/>
    <col min="3" max="3" width="27.6640625" style="62" bestFit="1" customWidth="1"/>
    <col min="4" max="4" width="16.5" style="62" bestFit="1" customWidth="1"/>
    <col min="5" max="5" width="11.6640625" style="62" bestFit="1" customWidth="1"/>
    <col min="6" max="6" width="19.33203125" style="62" customWidth="1" outlineLevel="1"/>
    <col min="7" max="7" width="17.1640625" style="62" customWidth="1" outlineLevel="1"/>
    <col min="8" max="8" width="9" style="62" customWidth="1" outlineLevel="1"/>
    <col min="9" max="9" width="14" style="62" customWidth="1" outlineLevel="1"/>
    <col min="10" max="10" width="16.6640625" style="62" bestFit="1" customWidth="1"/>
    <col min="11" max="11" width="19.33203125" style="62" customWidth="1"/>
    <col min="12" max="12" width="17.1640625" style="62" customWidth="1"/>
    <col min="13" max="13" width="9" style="62" customWidth="1"/>
    <col min="14" max="14" width="14" style="62" customWidth="1"/>
    <col min="15" max="15" width="14.33203125" style="62" bestFit="1" customWidth="1"/>
    <col min="16" max="16" width="14.33203125" style="62" customWidth="1"/>
    <col min="17" max="17" width="79.1640625" style="62" bestFit="1" customWidth="1"/>
    <col min="18" max="18" width="10.6640625" style="62" bestFit="1" customWidth="1"/>
    <col min="19" max="16384" width="10.83203125" style="62"/>
  </cols>
  <sheetData>
    <row r="1" spans="1:16">
      <c r="A1" s="172" t="s">
        <v>95</v>
      </c>
      <c r="B1" s="172"/>
      <c r="C1" s="172"/>
      <c r="D1" s="172"/>
      <c r="E1" s="172"/>
      <c r="F1" s="172"/>
      <c r="G1" s="172"/>
      <c r="H1" s="172"/>
      <c r="I1" s="172"/>
      <c r="J1" s="172"/>
      <c r="K1" s="62" t="s">
        <v>97</v>
      </c>
      <c r="L1" s="62" t="s">
        <v>98</v>
      </c>
    </row>
    <row r="2" spans="1:16">
      <c r="A2" s="62" t="s">
        <v>31</v>
      </c>
      <c r="B2" s="62" t="s">
        <v>46</v>
      </c>
      <c r="C2" s="62" t="s">
        <v>53</v>
      </c>
      <c r="D2" s="62" t="s">
        <v>47</v>
      </c>
      <c r="E2" s="62" t="s">
        <v>55</v>
      </c>
      <c r="F2" s="63" t="s">
        <v>48</v>
      </c>
      <c r="G2" s="63" t="s">
        <v>49</v>
      </c>
      <c r="H2" s="63" t="s">
        <v>50</v>
      </c>
      <c r="I2" s="63" t="s">
        <v>51</v>
      </c>
      <c r="J2" s="63" t="s">
        <v>92</v>
      </c>
    </row>
    <row r="3" spans="1:16">
      <c r="A3" s="62">
        <v>1</v>
      </c>
      <c r="B3" s="62" t="s">
        <v>2</v>
      </c>
      <c r="C3" s="62" t="s">
        <v>54</v>
      </c>
      <c r="D3" s="62" t="s">
        <v>52</v>
      </c>
      <c r="E3" s="62">
        <v>145.99</v>
      </c>
      <c r="F3" s="66">
        <f t="array" ref="F3:F17">TRANSPOSE(Returns!S520:AG520)</f>
        <v>3.1708654730359579E-4</v>
      </c>
      <c r="G3" s="66">
        <f>(1+F3)^252-1</f>
        <v>8.317131821140844E-2</v>
      </c>
      <c r="H3" s="67">
        <f t="array" ref="H3:H17">TRANSPOSE(Returns!S521:AG521)</f>
        <v>1.6667848428622692E-2</v>
      </c>
      <c r="I3" s="67">
        <f>H3*SQRT(252)</f>
        <v>0.26459389099592617</v>
      </c>
      <c r="J3" s="68">
        <f>G3/I3</f>
        <v>0.31433574637098854</v>
      </c>
      <c r="P3" s="64"/>
    </row>
    <row r="4" spans="1:16">
      <c r="A4" s="62">
        <v>2</v>
      </c>
      <c r="B4" s="62" t="s">
        <v>1</v>
      </c>
      <c r="C4" s="62" t="s">
        <v>56</v>
      </c>
      <c r="D4" s="62" t="s">
        <v>52</v>
      </c>
      <c r="E4" s="62">
        <v>161.43</v>
      </c>
      <c r="F4" s="66">
        <v>4.3298669313000376E-4</v>
      </c>
      <c r="G4" s="79">
        <f t="shared" ref="G4:G17" si="0">(1+F4)^252-1</f>
        <v>0.11526163914099841</v>
      </c>
      <c r="H4" s="67">
        <v>1.757020476767613E-2</v>
      </c>
      <c r="I4" s="67">
        <f t="shared" ref="I4:I17" si="1">H4*SQRT(252)</f>
        <v>0.27891835379851465</v>
      </c>
      <c r="J4" s="68">
        <f t="shared" ref="J4:J17" si="2">G4/I4</f>
        <v>0.41324508613822253</v>
      </c>
      <c r="P4" s="64"/>
    </row>
    <row r="5" spans="1:16">
      <c r="A5" s="62">
        <v>3</v>
      </c>
      <c r="B5" s="62" t="s">
        <v>57</v>
      </c>
      <c r="C5" s="62" t="s">
        <v>58</v>
      </c>
      <c r="D5" s="62" t="s">
        <v>52</v>
      </c>
      <c r="E5" s="62">
        <v>32.49</v>
      </c>
      <c r="F5" s="66">
        <v>3.1264029566498407E-4</v>
      </c>
      <c r="G5" s="66">
        <f t="shared" si="0"/>
        <v>8.19587342930157E-2</v>
      </c>
      <c r="H5" s="67">
        <v>2.722356061751785E-2</v>
      </c>
      <c r="I5" s="67">
        <f t="shared" si="1"/>
        <v>0.43216062717386527</v>
      </c>
      <c r="J5" s="68">
        <f t="shared" si="2"/>
        <v>0.18964877672681266</v>
      </c>
      <c r="P5" s="64"/>
    </row>
    <row r="6" spans="1:16">
      <c r="A6" s="62">
        <v>4</v>
      </c>
      <c r="B6" s="62" t="s">
        <v>59</v>
      </c>
      <c r="C6" s="62" t="s">
        <v>60</v>
      </c>
      <c r="D6" s="62" t="s">
        <v>52</v>
      </c>
      <c r="E6" s="62">
        <v>46.5</v>
      </c>
      <c r="F6" s="66">
        <v>3.4961219331763643E-4</v>
      </c>
      <c r="G6" s="66">
        <f t="shared" si="0"/>
        <v>9.2082993152524217E-2</v>
      </c>
      <c r="H6" s="67">
        <v>1.9211436692429876E-2</v>
      </c>
      <c r="I6" s="67">
        <f t="shared" si="1"/>
        <v>0.30497210289858434</v>
      </c>
      <c r="J6" s="68">
        <f t="shared" si="2"/>
        <v>0.30193907008978316</v>
      </c>
      <c r="P6" s="64"/>
    </row>
    <row r="7" spans="1:16">
      <c r="A7" s="62">
        <v>5</v>
      </c>
      <c r="B7" s="62" t="s">
        <v>61</v>
      </c>
      <c r="C7" s="62" t="s">
        <v>62</v>
      </c>
      <c r="D7" s="62" t="s">
        <v>63</v>
      </c>
      <c r="E7" s="62">
        <v>80.05</v>
      </c>
      <c r="F7" s="66">
        <v>3.1267411255178542E-4</v>
      </c>
      <c r="G7" s="66">
        <f t="shared" si="0"/>
        <v>8.1967951746364953E-2</v>
      </c>
      <c r="H7" s="67">
        <v>2.5911850706025603E-2</v>
      </c>
      <c r="I7" s="67">
        <f t="shared" si="1"/>
        <v>0.41133787786546305</v>
      </c>
      <c r="J7" s="68">
        <f t="shared" si="2"/>
        <v>0.19927158707512549</v>
      </c>
      <c r="P7" s="64"/>
    </row>
    <row r="8" spans="1:16">
      <c r="A8" s="62">
        <v>6</v>
      </c>
      <c r="B8" s="62" t="s">
        <v>77</v>
      </c>
      <c r="C8" s="62" t="s">
        <v>78</v>
      </c>
      <c r="D8" s="62" t="s">
        <v>63</v>
      </c>
      <c r="E8" s="62">
        <v>21.3</v>
      </c>
      <c r="F8" s="66">
        <v>-1.4699477639749084E-3</v>
      </c>
      <c r="G8" s="78">
        <f t="shared" si="0"/>
        <v>-0.309748570831621</v>
      </c>
      <c r="H8" s="67">
        <v>2.1824986081514813E-2</v>
      </c>
      <c r="I8" s="67">
        <f t="shared" si="1"/>
        <v>0.34646091323480555</v>
      </c>
      <c r="J8" s="68">
        <f t="shared" si="2"/>
        <v>-0.89403612066823934</v>
      </c>
      <c r="P8" s="64"/>
    </row>
    <row r="9" spans="1:16">
      <c r="A9" s="62">
        <v>7</v>
      </c>
      <c r="B9" s="62" t="s">
        <v>64</v>
      </c>
      <c r="C9" s="62" t="s">
        <v>65</v>
      </c>
      <c r="D9" s="62" t="s">
        <v>66</v>
      </c>
      <c r="E9" s="62">
        <v>24.75</v>
      </c>
      <c r="F9" s="66">
        <v>1.2966620541237472E-3</v>
      </c>
      <c r="G9" s="79">
        <f t="shared" si="0"/>
        <v>0.3861736377718763</v>
      </c>
      <c r="H9" s="67">
        <v>2.8148243662974491E-2</v>
      </c>
      <c r="I9" s="67">
        <f t="shared" si="1"/>
        <v>0.44683951545288192</v>
      </c>
      <c r="J9" s="68">
        <f t="shared" si="2"/>
        <v>0.86423340912560209</v>
      </c>
      <c r="P9" s="64"/>
    </row>
    <row r="10" spans="1:16">
      <c r="A10" s="62">
        <v>8</v>
      </c>
      <c r="B10" s="62" t="s">
        <v>11</v>
      </c>
      <c r="C10" s="62" t="s">
        <v>67</v>
      </c>
      <c r="D10" s="62" t="s">
        <v>66</v>
      </c>
      <c r="E10" s="62">
        <v>297.08999999999997</v>
      </c>
      <c r="F10" s="66">
        <v>1.4717524340255525E-3</v>
      </c>
      <c r="G10" s="79">
        <f t="shared" si="0"/>
        <v>0.44861649258573344</v>
      </c>
      <c r="H10" s="67">
        <v>2.7182588880104962E-2</v>
      </c>
      <c r="I10" s="67">
        <f t="shared" si="1"/>
        <v>0.43151022100600478</v>
      </c>
      <c r="J10" s="68">
        <f t="shared" si="2"/>
        <v>1.0396427958064303</v>
      </c>
      <c r="P10" s="64"/>
    </row>
    <row r="11" spans="1:16">
      <c r="A11" s="62">
        <v>9</v>
      </c>
      <c r="B11" s="62" t="s">
        <v>21</v>
      </c>
      <c r="C11" s="62" t="s">
        <v>68</v>
      </c>
      <c r="D11" s="62" t="s">
        <v>69</v>
      </c>
      <c r="E11" s="62">
        <v>38.5</v>
      </c>
      <c r="F11" s="66">
        <v>3.1732105321087307E-4</v>
      </c>
      <c r="G11" s="66">
        <f t="shared" si="0"/>
        <v>8.3235310341958524E-2</v>
      </c>
      <c r="H11" s="67">
        <v>2.5170296956296776E-2</v>
      </c>
      <c r="I11" s="67">
        <f t="shared" si="1"/>
        <v>0.39956607703204361</v>
      </c>
      <c r="J11" s="68">
        <f t="shared" si="2"/>
        <v>0.20831425670624032</v>
      </c>
      <c r="P11" s="64"/>
    </row>
    <row r="12" spans="1:16">
      <c r="A12" s="62">
        <v>10</v>
      </c>
      <c r="B12" s="62" t="s">
        <v>70</v>
      </c>
      <c r="C12" s="62" t="s">
        <v>71</v>
      </c>
      <c r="D12" s="62" t="s">
        <v>72</v>
      </c>
      <c r="E12" s="62">
        <v>60.52</v>
      </c>
      <c r="F12" s="66">
        <v>3.3445373310984108E-4</v>
      </c>
      <c r="G12" s="66">
        <f t="shared" si="0"/>
        <v>8.792068897469596E-2</v>
      </c>
      <c r="H12" s="67">
        <v>2.7924775300927383E-2</v>
      </c>
      <c r="I12" s="67">
        <f t="shared" si="1"/>
        <v>0.44329206518167635</v>
      </c>
      <c r="J12" s="68">
        <f t="shared" si="2"/>
        <v>0.19833580584994914</v>
      </c>
      <c r="P12" s="64"/>
    </row>
    <row r="13" spans="1:16">
      <c r="A13" s="62">
        <v>11</v>
      </c>
      <c r="B13" s="62" t="s">
        <v>73</v>
      </c>
      <c r="C13" s="62" t="s">
        <v>74</v>
      </c>
      <c r="D13" s="62" t="s">
        <v>72</v>
      </c>
      <c r="E13" s="62">
        <v>6.25</v>
      </c>
      <c r="F13" s="66">
        <v>-1.309881381522537E-3</v>
      </c>
      <c r="G13" s="78">
        <f t="shared" si="0"/>
        <v>-0.2812965732686068</v>
      </c>
      <c r="H13" s="67">
        <v>3.3295297483098001E-2</v>
      </c>
      <c r="I13" s="67">
        <f t="shared" si="1"/>
        <v>0.52854646180915266</v>
      </c>
      <c r="J13" s="68">
        <f t="shared" si="2"/>
        <v>-0.53220784471011606</v>
      </c>
      <c r="P13" s="64"/>
    </row>
    <row r="14" spans="1:16">
      <c r="A14" s="62">
        <v>12</v>
      </c>
      <c r="B14" s="62" t="s">
        <v>26</v>
      </c>
      <c r="C14" s="62" t="s">
        <v>75</v>
      </c>
      <c r="D14" s="62" t="s">
        <v>76</v>
      </c>
      <c r="E14" s="62">
        <v>90.77</v>
      </c>
      <c r="F14" s="66">
        <v>6.3470872439768094E-4</v>
      </c>
      <c r="G14" s="79">
        <f t="shared" si="0"/>
        <v>0.17338866824464572</v>
      </c>
      <c r="H14" s="67">
        <v>2.3921095492173871E-2</v>
      </c>
      <c r="I14" s="67">
        <f t="shared" si="1"/>
        <v>0.37973561856312171</v>
      </c>
      <c r="J14" s="68">
        <f t="shared" si="2"/>
        <v>0.45660364677069165</v>
      </c>
      <c r="P14" s="64"/>
    </row>
    <row r="15" spans="1:16">
      <c r="A15" s="62">
        <v>13</v>
      </c>
      <c r="B15" s="62" t="s">
        <v>87</v>
      </c>
      <c r="C15" s="62" t="s">
        <v>88</v>
      </c>
      <c r="D15" s="62" t="s">
        <v>89</v>
      </c>
      <c r="E15" s="62">
        <v>35.82</v>
      </c>
      <c r="F15" s="63">
        <v>3.2019995083974235E-4</v>
      </c>
      <c r="G15" s="66">
        <f t="shared" si="0"/>
        <v>8.4021212810716062E-2</v>
      </c>
      <c r="H15" s="63">
        <v>2.0235454783777623E-2</v>
      </c>
      <c r="I15" s="67">
        <f t="shared" si="1"/>
        <v>0.32122788614500736</v>
      </c>
      <c r="J15" s="68">
        <f t="shared" si="2"/>
        <v>0.26156263647916156</v>
      </c>
    </row>
    <row r="16" spans="1:16">
      <c r="A16" s="62">
        <v>14</v>
      </c>
      <c r="B16" s="62" t="s">
        <v>30</v>
      </c>
      <c r="C16" s="62" t="s">
        <v>90</v>
      </c>
      <c r="D16" s="62" t="s">
        <v>69</v>
      </c>
      <c r="E16" s="62">
        <v>114.5</v>
      </c>
      <c r="F16" s="63">
        <v>-5.9269662069085656E-5</v>
      </c>
      <c r="G16" s="78">
        <f t="shared" si="0"/>
        <v>-1.4825402805859866E-2</v>
      </c>
      <c r="H16" s="63">
        <v>1.9289532298891042E-2</v>
      </c>
      <c r="I16" s="67">
        <f t="shared" si="1"/>
        <v>0.30621183221768244</v>
      </c>
      <c r="J16" s="68">
        <f t="shared" si="2"/>
        <v>-4.8415512550542654E-2</v>
      </c>
    </row>
    <row r="17" spans="1:10">
      <c r="A17" s="62">
        <v>15</v>
      </c>
      <c r="B17" s="62" t="s">
        <v>27</v>
      </c>
      <c r="C17" s="62" t="s">
        <v>96</v>
      </c>
      <c r="D17" s="62" t="s">
        <v>105</v>
      </c>
      <c r="E17" s="62">
        <v>118.37</v>
      </c>
      <c r="F17" s="63">
        <v>1.5332493302098796E-4</v>
      </c>
      <c r="G17" s="66">
        <f t="shared" si="0"/>
        <v>3.9390954927372768E-2</v>
      </c>
      <c r="H17" s="63">
        <v>1.5818766783900682E-2</v>
      </c>
      <c r="I17" s="67">
        <f t="shared" si="1"/>
        <v>0.25111513774758137</v>
      </c>
      <c r="J17" s="68">
        <f t="shared" si="2"/>
        <v>0.15686411930677072</v>
      </c>
    </row>
    <row r="21" spans="1:10">
      <c r="A21" s="172" t="s">
        <v>94</v>
      </c>
      <c r="B21" s="172"/>
      <c r="C21" s="172"/>
      <c r="D21" s="172"/>
      <c r="E21" s="172"/>
      <c r="F21" s="172"/>
      <c r="G21" s="172"/>
      <c r="H21" s="172"/>
      <c r="I21" s="172"/>
      <c r="J21" s="172"/>
    </row>
    <row r="22" spans="1:10">
      <c r="A22" s="62" t="s">
        <v>31</v>
      </c>
      <c r="B22" s="62" t="s">
        <v>46</v>
      </c>
      <c r="C22" s="62" t="s">
        <v>53</v>
      </c>
      <c r="D22" s="62" t="s">
        <v>47</v>
      </c>
      <c r="E22" s="62" t="s">
        <v>55</v>
      </c>
      <c r="F22" s="65" t="s">
        <v>48</v>
      </c>
      <c r="G22" s="65" t="s">
        <v>49</v>
      </c>
      <c r="H22" s="65" t="s">
        <v>50</v>
      </c>
      <c r="I22" s="65" t="s">
        <v>51</v>
      </c>
      <c r="J22" s="65" t="s">
        <v>92</v>
      </c>
    </row>
    <row r="23" spans="1:10">
      <c r="A23" s="62">
        <v>1</v>
      </c>
      <c r="B23" s="62" t="s">
        <v>2</v>
      </c>
      <c r="C23" s="62" t="s">
        <v>54</v>
      </c>
      <c r="D23" s="62" t="s">
        <v>52</v>
      </c>
      <c r="E23" s="62">
        <v>145.99</v>
      </c>
      <c r="F23" s="69">
        <f t="array" ref="F23:F37">TRANSPOSE(Returns!S522:AG522)</f>
        <v>1.3875515461107039E-3</v>
      </c>
      <c r="G23" s="79">
        <f>(1+F23)^252-1</f>
        <v>0.41824561598775056</v>
      </c>
      <c r="H23" s="70">
        <f t="array" ref="H23:H37">TRANSPOSE(Returns!S523:AG523)</f>
        <v>1.6584386009676277E-2</v>
      </c>
      <c r="I23" s="71">
        <f>H23*SQRT(252)</f>
        <v>0.2632689661698136</v>
      </c>
      <c r="J23" s="70">
        <f>G23/I23</f>
        <v>1.5886628115445025</v>
      </c>
    </row>
    <row r="24" spans="1:10">
      <c r="A24" s="62">
        <v>2</v>
      </c>
      <c r="B24" s="62" t="s">
        <v>1</v>
      </c>
      <c r="C24" s="62" t="s">
        <v>56</v>
      </c>
      <c r="D24" s="62" t="s">
        <v>52</v>
      </c>
      <c r="E24" s="62">
        <v>161.43</v>
      </c>
      <c r="F24" s="69">
        <v>1.7736517627051729E-3</v>
      </c>
      <c r="G24" s="79">
        <f t="shared" ref="G24:G37" si="3">(1+F24)^252-1</f>
        <v>0.56293323774934456</v>
      </c>
      <c r="H24" s="70">
        <v>2.0100800661034979E-2</v>
      </c>
      <c r="I24" s="71">
        <f t="shared" ref="I24:I37" si="4">H24*SQRT(252)</f>
        <v>0.31909031821428774</v>
      </c>
      <c r="J24" s="70">
        <f t="shared" ref="J24:J37" si="5">G24/I24</f>
        <v>1.7641815047841787</v>
      </c>
    </row>
    <row r="25" spans="1:10">
      <c r="A25" s="62">
        <v>3</v>
      </c>
      <c r="B25" s="62" t="s">
        <v>57</v>
      </c>
      <c r="C25" s="62" t="s">
        <v>58</v>
      </c>
      <c r="D25" s="62" t="s">
        <v>52</v>
      </c>
      <c r="E25" s="62">
        <v>32.49</v>
      </c>
      <c r="F25" s="69">
        <v>2.133405002688213E-3</v>
      </c>
      <c r="G25" s="79">
        <f t="shared" si="3"/>
        <v>0.71094422500522136</v>
      </c>
      <c r="H25" s="70">
        <v>2.512570623684773E-2</v>
      </c>
      <c r="I25" s="71">
        <f t="shared" si="4"/>
        <v>0.3988582213053819</v>
      </c>
      <c r="J25" s="70">
        <f t="shared" si="5"/>
        <v>1.782448466721948</v>
      </c>
    </row>
    <row r="26" spans="1:10">
      <c r="A26" s="62">
        <v>4</v>
      </c>
      <c r="B26" s="62" t="s">
        <v>59</v>
      </c>
      <c r="C26" s="62" t="s">
        <v>60</v>
      </c>
      <c r="D26" s="62" t="s">
        <v>52</v>
      </c>
      <c r="E26" s="62">
        <v>46.5</v>
      </c>
      <c r="F26" s="69">
        <v>1.2221488148364606E-3</v>
      </c>
      <c r="G26" s="79">
        <f t="shared" si="3"/>
        <v>0.36041997186974939</v>
      </c>
      <c r="H26" s="70">
        <v>2.1372083172056817E-2</v>
      </c>
      <c r="I26" s="71">
        <f t="shared" si="4"/>
        <v>0.33927130243590481</v>
      </c>
      <c r="J26" s="70">
        <f t="shared" si="5"/>
        <v>1.0623355682664612</v>
      </c>
    </row>
    <row r="27" spans="1:10">
      <c r="A27" s="62">
        <v>5</v>
      </c>
      <c r="B27" s="62" t="s">
        <v>61</v>
      </c>
      <c r="C27" s="62" t="s">
        <v>62</v>
      </c>
      <c r="D27" s="62" t="s">
        <v>63</v>
      </c>
      <c r="E27" s="62">
        <v>80.05</v>
      </c>
      <c r="F27" s="69">
        <v>1.7869411617730425E-3</v>
      </c>
      <c r="G27" s="79">
        <f t="shared" si="3"/>
        <v>0.56816683074945185</v>
      </c>
      <c r="H27" s="70">
        <v>2.4412950997834224E-2</v>
      </c>
      <c r="I27" s="71">
        <f t="shared" si="4"/>
        <v>0.38754358265685301</v>
      </c>
      <c r="J27" s="70">
        <f t="shared" si="5"/>
        <v>1.4660720914388874</v>
      </c>
    </row>
    <row r="28" spans="1:10">
      <c r="A28" s="62">
        <v>6</v>
      </c>
      <c r="B28" s="62" t="s">
        <v>77</v>
      </c>
      <c r="C28" s="62" t="s">
        <v>78</v>
      </c>
      <c r="D28" s="62" t="s">
        <v>63</v>
      </c>
      <c r="E28" s="62">
        <v>21.3</v>
      </c>
      <c r="F28" s="69">
        <v>-7.2376558551325758E-4</v>
      </c>
      <c r="G28" s="69">
        <f t="shared" si="3"/>
        <v>-0.16677783094690979</v>
      </c>
      <c r="H28" s="70">
        <v>2.4279080148819958E-2</v>
      </c>
      <c r="I28" s="71">
        <f t="shared" si="4"/>
        <v>0.3854184488110961</v>
      </c>
      <c r="J28" s="70">
        <f t="shared" si="5"/>
        <v>-0.43271885780603114</v>
      </c>
    </row>
    <row r="29" spans="1:10">
      <c r="A29" s="62">
        <v>7</v>
      </c>
      <c r="B29" s="62" t="s">
        <v>64</v>
      </c>
      <c r="C29" s="62" t="s">
        <v>65</v>
      </c>
      <c r="D29" s="62" t="s">
        <v>66</v>
      </c>
      <c r="E29" s="62">
        <v>24.75</v>
      </c>
      <c r="F29" s="69">
        <v>1.8813987108512069E-3</v>
      </c>
      <c r="G29" s="79">
        <f t="shared" si="3"/>
        <v>0.60587220108454765</v>
      </c>
      <c r="H29" s="70">
        <v>2.4683863943999636E-2</v>
      </c>
      <c r="I29" s="71">
        <f t="shared" si="4"/>
        <v>0.39184419235186208</v>
      </c>
      <c r="J29" s="70">
        <f t="shared" si="5"/>
        <v>1.5462069182347256</v>
      </c>
    </row>
    <row r="30" spans="1:10">
      <c r="A30" s="62">
        <v>8</v>
      </c>
      <c r="B30" s="62" t="s">
        <v>11</v>
      </c>
      <c r="C30" s="62" t="s">
        <v>67</v>
      </c>
      <c r="D30" s="62" t="s">
        <v>66</v>
      </c>
      <c r="E30" s="62">
        <v>297.08999999999997</v>
      </c>
      <c r="F30" s="69">
        <v>2.5017711516946966E-3</v>
      </c>
      <c r="G30" s="79">
        <f t="shared" si="3"/>
        <v>0.87697047357766444</v>
      </c>
      <c r="H30" s="70">
        <v>2.3885115409309286E-2</v>
      </c>
      <c r="I30" s="71">
        <f t="shared" si="4"/>
        <v>0.37916445245465463</v>
      </c>
      <c r="J30" s="70">
        <f t="shared" si="5"/>
        <v>2.3129026676954743</v>
      </c>
    </row>
    <row r="31" spans="1:10">
      <c r="A31" s="62">
        <v>9</v>
      </c>
      <c r="B31" s="62" t="s">
        <v>21</v>
      </c>
      <c r="C31" s="62" t="s">
        <v>68</v>
      </c>
      <c r="D31" s="62" t="s">
        <v>69</v>
      </c>
      <c r="E31" s="62">
        <v>38.5</v>
      </c>
      <c r="F31" s="69">
        <v>1.6853586781794684E-3</v>
      </c>
      <c r="G31" s="79">
        <f t="shared" si="3"/>
        <v>0.52860093247599749</v>
      </c>
      <c r="H31" s="70">
        <v>2.199081533051167E-2</v>
      </c>
      <c r="I31" s="71">
        <f t="shared" si="4"/>
        <v>0.34909337095248333</v>
      </c>
      <c r="J31" s="70">
        <f t="shared" si="5"/>
        <v>1.5142107426266418</v>
      </c>
    </row>
    <row r="32" spans="1:10">
      <c r="A32" s="62">
        <v>10</v>
      </c>
      <c r="B32" s="62" t="s">
        <v>70</v>
      </c>
      <c r="C32" s="62" t="s">
        <v>71</v>
      </c>
      <c r="D32" s="62" t="s">
        <v>72</v>
      </c>
      <c r="E32" s="62">
        <v>60.52</v>
      </c>
      <c r="F32" s="69">
        <v>2.6113275594947653E-3</v>
      </c>
      <c r="G32" s="79">
        <f t="shared" si="3"/>
        <v>0.92937639604893918</v>
      </c>
      <c r="H32" s="70">
        <v>3.0603248242349189E-2</v>
      </c>
      <c r="I32" s="71">
        <f t="shared" si="4"/>
        <v>0.48581150496018299</v>
      </c>
      <c r="J32" s="70">
        <f t="shared" si="5"/>
        <v>1.9130390831833237</v>
      </c>
    </row>
    <row r="33" spans="1:10">
      <c r="A33" s="62">
        <v>11</v>
      </c>
      <c r="B33" s="62" t="s">
        <v>73</v>
      </c>
      <c r="C33" s="62" t="s">
        <v>74</v>
      </c>
      <c r="D33" s="62" t="s">
        <v>72</v>
      </c>
      <c r="E33" s="62">
        <v>6.25</v>
      </c>
      <c r="F33" s="69">
        <v>-4.257198100764206E-5</v>
      </c>
      <c r="G33" s="69">
        <f t="shared" si="3"/>
        <v>-1.0671023895263088E-2</v>
      </c>
      <c r="H33" s="70">
        <v>2.8664049359747958E-2</v>
      </c>
      <c r="I33" s="71">
        <f t="shared" si="4"/>
        <v>0.45502767704383978</v>
      </c>
      <c r="J33" s="70">
        <f t="shared" si="5"/>
        <v>-2.3451373254016337E-2</v>
      </c>
    </row>
    <row r="34" spans="1:10">
      <c r="A34" s="62">
        <v>12</v>
      </c>
      <c r="B34" s="62" t="s">
        <v>26</v>
      </c>
      <c r="C34" s="62" t="s">
        <v>75</v>
      </c>
      <c r="D34" s="62" t="s">
        <v>76</v>
      </c>
      <c r="E34" s="62">
        <v>90.77</v>
      </c>
      <c r="F34" s="69">
        <v>2.5311726425548513E-3</v>
      </c>
      <c r="G34" s="79">
        <f t="shared" si="3"/>
        <v>0.89089375653531033</v>
      </c>
      <c r="H34" s="70">
        <v>2.7002725990625996E-2</v>
      </c>
      <c r="I34" s="71">
        <f t="shared" si="4"/>
        <v>0.42865498615209979</v>
      </c>
      <c r="J34" s="70">
        <f t="shared" si="5"/>
        <v>2.078346888094273</v>
      </c>
    </row>
    <row r="35" spans="1:10">
      <c r="A35" s="62">
        <v>13</v>
      </c>
      <c r="B35" s="62" t="s">
        <v>87</v>
      </c>
      <c r="C35" s="62" t="s">
        <v>88</v>
      </c>
      <c r="D35" s="62" t="s">
        <v>89</v>
      </c>
      <c r="E35" s="62">
        <v>35.82</v>
      </c>
      <c r="F35" s="65">
        <v>8.236439551591937E-4</v>
      </c>
      <c r="G35" s="69">
        <f t="shared" si="3"/>
        <v>0.23056430231562186</v>
      </c>
      <c r="H35" s="65">
        <v>1.9448617935701205E-2</v>
      </c>
      <c r="I35" s="71">
        <f t="shared" si="4"/>
        <v>0.30873723841065465</v>
      </c>
      <c r="J35" s="70">
        <f t="shared" si="5"/>
        <v>0.74679783851971193</v>
      </c>
    </row>
    <row r="36" spans="1:10">
      <c r="A36" s="62">
        <v>14</v>
      </c>
      <c r="B36" s="62" t="s">
        <v>30</v>
      </c>
      <c r="C36" s="62" t="s">
        <v>101</v>
      </c>
      <c r="D36" s="62" t="s">
        <v>91</v>
      </c>
      <c r="E36" s="62">
        <v>114.5</v>
      </c>
      <c r="F36" s="65">
        <v>1.4534364581259437E-3</v>
      </c>
      <c r="G36" s="69">
        <f t="shared" si="3"/>
        <v>0.44195534778276291</v>
      </c>
      <c r="H36" s="65">
        <v>1.739378382925871E-2</v>
      </c>
      <c r="I36" s="71">
        <f t="shared" si="4"/>
        <v>0.27611775822381185</v>
      </c>
      <c r="J36" s="70">
        <f t="shared" si="5"/>
        <v>1.6006045776473696</v>
      </c>
    </row>
    <row r="37" spans="1:10">
      <c r="A37" s="62">
        <v>15</v>
      </c>
      <c r="B37" s="62" t="s">
        <v>27</v>
      </c>
      <c r="C37" s="62" t="s">
        <v>96</v>
      </c>
      <c r="D37" s="62" t="s">
        <v>89</v>
      </c>
      <c r="E37" s="62">
        <v>118.37</v>
      </c>
      <c r="F37" s="65">
        <v>9.2411224855508487E-4</v>
      </c>
      <c r="G37" s="69">
        <f t="shared" si="3"/>
        <v>0.26208958858109987</v>
      </c>
      <c r="H37" s="65">
        <v>1.8148424226394271E-2</v>
      </c>
      <c r="I37" s="71">
        <f t="shared" si="4"/>
        <v>0.28809730314443416</v>
      </c>
      <c r="J37" s="70">
        <f t="shared" si="5"/>
        <v>0.90972593537157953</v>
      </c>
    </row>
    <row r="1483" spans="18:18">
      <c r="R1483" s="62" t="s">
        <v>81</v>
      </c>
    </row>
  </sheetData>
  <mergeCells count="2">
    <mergeCell ref="A21:J21"/>
    <mergeCell ref="A1:J1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0F2DD-C811-4248-984B-2E88C8654EC8}">
  <sheetPr>
    <tabColor theme="9"/>
  </sheetPr>
  <dimension ref="A1:AN2018"/>
  <sheetViews>
    <sheetView workbookViewId="0">
      <selection activeCell="A8" sqref="A8"/>
    </sheetView>
  </sheetViews>
  <sheetFormatPr baseColWidth="10" defaultRowHeight="16"/>
  <cols>
    <col min="16" max="16" width="12.83203125" bestFit="1" customWidth="1"/>
  </cols>
  <sheetData>
    <row r="1" spans="1:40">
      <c r="A1" s="86" t="s">
        <v>131</v>
      </c>
      <c r="B1" s="86" t="s">
        <v>132</v>
      </c>
      <c r="C1" s="86" t="s">
        <v>133</v>
      </c>
      <c r="D1" s="86" t="s">
        <v>134</v>
      </c>
      <c r="E1" s="86" t="s">
        <v>135</v>
      </c>
      <c r="F1" s="86" t="s">
        <v>136</v>
      </c>
      <c r="G1" s="86" t="s">
        <v>137</v>
      </c>
      <c r="H1" s="86" t="s">
        <v>138</v>
      </c>
      <c r="I1" s="86" t="s">
        <v>139</v>
      </c>
      <c r="J1" s="86" t="s">
        <v>140</v>
      </c>
      <c r="K1" s="86" t="s">
        <v>141</v>
      </c>
      <c r="L1" s="86" t="s">
        <v>142</v>
      </c>
      <c r="M1" s="86" t="s">
        <v>144</v>
      </c>
      <c r="N1" s="86" t="s">
        <v>143</v>
      </c>
      <c r="O1" s="86" t="s">
        <v>145</v>
      </c>
      <c r="P1" s="86" t="s">
        <v>146</v>
      </c>
      <c r="Q1" s="86" t="s">
        <v>147</v>
      </c>
      <c r="R1" s="86" t="s">
        <v>148</v>
      </c>
      <c r="S1" s="86" t="s">
        <v>149</v>
      </c>
      <c r="T1" s="86" t="s">
        <v>150</v>
      </c>
      <c r="U1" s="86" t="s">
        <v>151</v>
      </c>
      <c r="V1" s="86" t="s">
        <v>152</v>
      </c>
      <c r="W1" s="86" t="s">
        <v>153</v>
      </c>
      <c r="X1" s="86" t="s">
        <v>154</v>
      </c>
      <c r="Y1" s="86" t="s">
        <v>155</v>
      </c>
      <c r="Z1" s="86" t="s">
        <v>156</v>
      </c>
      <c r="AA1" s="86" t="s">
        <v>157</v>
      </c>
      <c r="AB1" s="86" t="s">
        <v>158</v>
      </c>
      <c r="AC1" s="86" t="s">
        <v>159</v>
      </c>
      <c r="AD1" s="86" t="s">
        <v>160</v>
      </c>
      <c r="AE1" s="86" t="s">
        <v>165</v>
      </c>
      <c r="AF1" s="86" t="s">
        <v>164</v>
      </c>
      <c r="AG1" s="86" t="s">
        <v>166</v>
      </c>
      <c r="AH1" s="86" t="s">
        <v>167</v>
      </c>
      <c r="AI1" s="86" t="s">
        <v>168</v>
      </c>
      <c r="AJ1" s="86" t="s">
        <v>169</v>
      </c>
      <c r="AK1" s="86" t="s">
        <v>170</v>
      </c>
      <c r="AL1" s="86" t="s">
        <v>171</v>
      </c>
      <c r="AM1" s="86" t="s">
        <v>172</v>
      </c>
      <c r="AN1" s="86" t="s">
        <v>173</v>
      </c>
    </row>
    <row r="2" spans="1:40">
      <c r="A2" s="87">
        <v>43010</v>
      </c>
      <c r="B2" s="88">
        <v>21375.07</v>
      </c>
      <c r="C2" s="87">
        <v>42278</v>
      </c>
      <c r="D2" s="88">
        <v>50.95</v>
      </c>
      <c r="E2" s="87">
        <v>42278</v>
      </c>
      <c r="F2" s="88">
        <v>151.27000000000001</v>
      </c>
      <c r="G2" s="87">
        <v>42278</v>
      </c>
      <c r="H2" s="88">
        <v>21.7</v>
      </c>
      <c r="I2" s="87">
        <v>42278</v>
      </c>
      <c r="J2" s="88">
        <v>29.5</v>
      </c>
      <c r="K2" s="87">
        <v>42278</v>
      </c>
      <c r="L2" s="88">
        <v>195.33</v>
      </c>
      <c r="M2" s="87">
        <v>42278</v>
      </c>
      <c r="N2" s="88">
        <v>71.05</v>
      </c>
      <c r="O2" s="87">
        <v>44461</v>
      </c>
      <c r="P2" s="88">
        <v>76.86</v>
      </c>
      <c r="Q2" s="87">
        <v>42278</v>
      </c>
      <c r="R2" s="88">
        <v>42</v>
      </c>
      <c r="S2" s="87">
        <v>42278</v>
      </c>
      <c r="T2" s="88">
        <v>16.11</v>
      </c>
      <c r="U2" s="87">
        <v>42307</v>
      </c>
      <c r="V2" s="88">
        <v>42</v>
      </c>
      <c r="W2" s="87">
        <v>42278</v>
      </c>
      <c r="X2" s="88">
        <v>72.72</v>
      </c>
      <c r="Y2" s="87">
        <v>42278</v>
      </c>
      <c r="Z2" s="88">
        <v>53.97</v>
      </c>
      <c r="AA2" s="87">
        <v>42278</v>
      </c>
      <c r="AB2" s="88">
        <v>221.95</v>
      </c>
      <c r="AC2" s="87">
        <v>44470</v>
      </c>
      <c r="AD2" s="88">
        <v>712.31</v>
      </c>
      <c r="AE2" s="87">
        <v>43010</v>
      </c>
      <c r="AF2" s="88">
        <v>1698.15</v>
      </c>
      <c r="AG2" s="87">
        <v>43010</v>
      </c>
      <c r="AH2" s="88">
        <v>147.16</v>
      </c>
      <c r="AI2" s="87">
        <v>43010</v>
      </c>
      <c r="AJ2" s="88">
        <v>77</v>
      </c>
      <c r="AK2" s="87">
        <v>43011</v>
      </c>
      <c r="AL2" s="88">
        <v>700</v>
      </c>
    </row>
    <row r="3" spans="1:40">
      <c r="A3" s="87">
        <v>43011</v>
      </c>
      <c r="B3" s="88">
        <v>20843.93</v>
      </c>
      <c r="C3" s="87">
        <v>42279</v>
      </c>
      <c r="D3" s="88">
        <v>51.62</v>
      </c>
      <c r="E3" s="87">
        <v>42279</v>
      </c>
      <c r="F3" s="88">
        <v>152.03</v>
      </c>
      <c r="G3" s="87">
        <v>42279</v>
      </c>
      <c r="H3" s="88">
        <v>21.41</v>
      </c>
      <c r="I3" s="87">
        <v>42279</v>
      </c>
      <c r="J3" s="88">
        <v>29.47</v>
      </c>
      <c r="K3" s="87">
        <v>42279</v>
      </c>
      <c r="L3" s="88">
        <v>197.91</v>
      </c>
      <c r="M3" s="87">
        <v>42279</v>
      </c>
      <c r="N3" s="88">
        <v>70.59</v>
      </c>
      <c r="O3" s="87">
        <v>44462</v>
      </c>
      <c r="P3" s="88">
        <v>76.69</v>
      </c>
      <c r="Q3" s="87">
        <v>42279</v>
      </c>
      <c r="R3" s="88">
        <v>41.74</v>
      </c>
      <c r="S3" s="87">
        <v>42279</v>
      </c>
      <c r="T3" s="88">
        <v>16.739999999999998</v>
      </c>
      <c r="U3" s="87">
        <v>42312</v>
      </c>
      <c r="V3" s="88">
        <v>43.99</v>
      </c>
      <c r="W3" s="87">
        <v>42279</v>
      </c>
      <c r="X3" s="88">
        <v>73.25</v>
      </c>
      <c r="Y3" s="87">
        <v>42279</v>
      </c>
      <c r="Z3" s="88">
        <v>56.24</v>
      </c>
      <c r="AA3" s="87">
        <v>42279</v>
      </c>
      <c r="AB3" s="88">
        <v>219.5</v>
      </c>
      <c r="AC3" s="87">
        <v>44473</v>
      </c>
      <c r="AD3" s="88">
        <v>704.36</v>
      </c>
      <c r="AE3" s="87">
        <v>43011</v>
      </c>
      <c r="AF3" s="88">
        <v>1670</v>
      </c>
      <c r="AG3" s="87">
        <v>43011</v>
      </c>
      <c r="AH3" s="88">
        <v>141.19999999999999</v>
      </c>
      <c r="AI3" s="87">
        <v>43011</v>
      </c>
      <c r="AJ3" s="88">
        <v>74.150000000000006</v>
      </c>
      <c r="AK3" s="87">
        <v>43013</v>
      </c>
      <c r="AL3" s="88">
        <v>689</v>
      </c>
    </row>
    <row r="4" spans="1:40">
      <c r="A4" s="87">
        <v>43012</v>
      </c>
      <c r="B4" s="88">
        <v>20513.89</v>
      </c>
      <c r="C4" s="87">
        <v>42282</v>
      </c>
      <c r="D4" s="88">
        <v>51.92</v>
      </c>
      <c r="E4" s="87">
        <v>42282</v>
      </c>
      <c r="F4" s="88">
        <v>154.83000000000001</v>
      </c>
      <c r="G4" s="87">
        <v>42283</v>
      </c>
      <c r="H4" s="88">
        <v>21.69</v>
      </c>
      <c r="I4" s="87">
        <v>42282</v>
      </c>
      <c r="J4" s="88">
        <v>29.5</v>
      </c>
      <c r="K4" s="87">
        <v>42282</v>
      </c>
      <c r="L4" s="88">
        <v>194.34</v>
      </c>
      <c r="M4" s="87">
        <v>42282</v>
      </c>
      <c r="N4" s="88">
        <v>69.88</v>
      </c>
      <c r="O4" s="87">
        <v>44463</v>
      </c>
      <c r="P4" s="88">
        <v>76.87</v>
      </c>
      <c r="Q4" s="87">
        <v>42282</v>
      </c>
      <c r="R4" s="88">
        <v>40.58</v>
      </c>
      <c r="S4" s="87">
        <v>42282</v>
      </c>
      <c r="T4" s="88">
        <v>16.809999999999999</v>
      </c>
      <c r="U4" s="87">
        <v>42313</v>
      </c>
      <c r="V4" s="88">
        <v>45.9</v>
      </c>
      <c r="W4" s="87">
        <v>42282</v>
      </c>
      <c r="X4" s="88">
        <v>73</v>
      </c>
      <c r="Y4" s="87">
        <v>42282</v>
      </c>
      <c r="Z4" s="88">
        <v>55.16</v>
      </c>
      <c r="AA4" s="87">
        <v>42282</v>
      </c>
      <c r="AB4" s="88">
        <v>221.17</v>
      </c>
      <c r="AC4" s="87">
        <v>44474</v>
      </c>
      <c r="AD4" s="88">
        <v>679.69</v>
      </c>
      <c r="AE4" s="87">
        <v>43012</v>
      </c>
      <c r="AF4" s="88">
        <v>1603.38</v>
      </c>
      <c r="AG4" s="87">
        <v>43012</v>
      </c>
      <c r="AH4" s="88">
        <v>136.72999999999999</v>
      </c>
      <c r="AI4" s="87">
        <v>43012</v>
      </c>
      <c r="AJ4" s="88">
        <v>70.61</v>
      </c>
      <c r="AK4" s="87">
        <v>43014</v>
      </c>
      <c r="AL4" s="88">
        <v>669.71</v>
      </c>
    </row>
    <row r="5" spans="1:40">
      <c r="A5" s="87">
        <v>43013</v>
      </c>
      <c r="B5" s="88">
        <v>20554.36</v>
      </c>
      <c r="C5" s="87">
        <v>42283</v>
      </c>
      <c r="D5" s="88">
        <v>51.99</v>
      </c>
      <c r="E5" s="87">
        <v>42283</v>
      </c>
      <c r="F5" s="88">
        <v>157.13999999999999</v>
      </c>
      <c r="G5" s="87">
        <v>42285</v>
      </c>
      <c r="H5" s="88">
        <v>21.99</v>
      </c>
      <c r="I5" s="87">
        <v>42283</v>
      </c>
      <c r="J5" s="88">
        <v>29.49</v>
      </c>
      <c r="K5" s="87">
        <v>42283</v>
      </c>
      <c r="L5" s="88">
        <v>197.44</v>
      </c>
      <c r="M5" s="87">
        <v>42283</v>
      </c>
      <c r="N5" s="88">
        <v>70.400000000000006</v>
      </c>
      <c r="O5" s="87">
        <v>44466</v>
      </c>
      <c r="P5" s="88">
        <v>74.77</v>
      </c>
      <c r="Q5" s="87">
        <v>42283</v>
      </c>
      <c r="R5" s="88">
        <v>41.1</v>
      </c>
      <c r="S5" s="87">
        <v>42283</v>
      </c>
      <c r="T5" s="88">
        <v>16.8</v>
      </c>
      <c r="U5" s="87">
        <v>42321</v>
      </c>
      <c r="V5" s="88">
        <v>45</v>
      </c>
      <c r="W5" s="87">
        <v>42283</v>
      </c>
      <c r="X5" s="88">
        <v>72.17</v>
      </c>
      <c r="Y5" s="87">
        <v>42283</v>
      </c>
      <c r="Z5" s="88">
        <v>55.85</v>
      </c>
      <c r="AA5" s="87">
        <v>42283</v>
      </c>
      <c r="AB5" s="88">
        <v>222.5</v>
      </c>
      <c r="AC5" s="87">
        <v>44475</v>
      </c>
      <c r="AD5" s="88">
        <v>672.76</v>
      </c>
      <c r="AE5" s="87">
        <v>43013</v>
      </c>
      <c r="AF5" s="88">
        <v>1622.68</v>
      </c>
      <c r="AG5" s="87">
        <v>43013</v>
      </c>
      <c r="AH5" s="88">
        <v>141.12</v>
      </c>
      <c r="AI5" s="87">
        <v>43013</v>
      </c>
      <c r="AJ5" s="88">
        <v>69.12</v>
      </c>
      <c r="AK5" s="87">
        <v>43017</v>
      </c>
      <c r="AL5" s="88">
        <v>668.85</v>
      </c>
    </row>
    <row r="6" spans="1:40">
      <c r="A6" s="87">
        <v>43014</v>
      </c>
      <c r="B6" s="88">
        <v>21037.62</v>
      </c>
      <c r="C6" s="87">
        <v>42284</v>
      </c>
      <c r="D6" s="88">
        <v>51</v>
      </c>
      <c r="E6" s="87">
        <v>42284</v>
      </c>
      <c r="F6" s="88">
        <v>156.72999999999999</v>
      </c>
      <c r="G6" s="87">
        <v>42286</v>
      </c>
      <c r="H6" s="88">
        <v>22.73</v>
      </c>
      <c r="I6" s="87">
        <v>42284</v>
      </c>
      <c r="J6" s="88">
        <v>29.67</v>
      </c>
      <c r="K6" s="87">
        <v>42284</v>
      </c>
      <c r="L6" s="88">
        <v>201.69</v>
      </c>
      <c r="M6" s="87">
        <v>42284</v>
      </c>
      <c r="N6" s="88">
        <v>69.739999999999995</v>
      </c>
      <c r="O6" s="87">
        <v>44467</v>
      </c>
      <c r="P6" s="88">
        <v>74.37</v>
      </c>
      <c r="Q6" s="87">
        <v>42284</v>
      </c>
      <c r="R6" s="88">
        <v>42.32</v>
      </c>
      <c r="S6" s="87">
        <v>42284</v>
      </c>
      <c r="T6" s="88">
        <v>16.739999999999998</v>
      </c>
      <c r="U6" s="87">
        <v>42332</v>
      </c>
      <c r="V6" s="88">
        <v>43.99</v>
      </c>
      <c r="W6" s="87">
        <v>42284</v>
      </c>
      <c r="X6" s="88">
        <v>70.66</v>
      </c>
      <c r="Y6" s="87">
        <v>42284</v>
      </c>
      <c r="Z6" s="88">
        <v>56.19</v>
      </c>
      <c r="AA6" s="87">
        <v>42284</v>
      </c>
      <c r="AB6" s="88">
        <v>228.08</v>
      </c>
      <c r="AC6" s="87">
        <v>44476</v>
      </c>
      <c r="AD6" s="88">
        <v>669.02</v>
      </c>
      <c r="AE6" s="87">
        <v>43014</v>
      </c>
      <c r="AF6" s="88">
        <v>1670.02</v>
      </c>
      <c r="AG6" s="87">
        <v>43014</v>
      </c>
      <c r="AH6" s="88">
        <v>146.13</v>
      </c>
      <c r="AI6" s="87">
        <v>43014</v>
      </c>
      <c r="AJ6" s="88">
        <v>70.13</v>
      </c>
      <c r="AK6" s="87">
        <v>43018</v>
      </c>
      <c r="AL6" s="88">
        <v>667.13</v>
      </c>
    </row>
    <row r="7" spans="1:40">
      <c r="A7" s="87">
        <v>43017</v>
      </c>
      <c r="B7" s="88">
        <v>20914.43</v>
      </c>
      <c r="C7" s="87">
        <v>42285</v>
      </c>
      <c r="D7" s="88">
        <v>50.19</v>
      </c>
      <c r="E7" s="87">
        <v>42285</v>
      </c>
      <c r="F7" s="88">
        <v>157.85</v>
      </c>
      <c r="G7" s="87">
        <v>42289</v>
      </c>
      <c r="H7" s="88">
        <v>22.84</v>
      </c>
      <c r="I7" s="87">
        <v>42285</v>
      </c>
      <c r="J7" s="88">
        <v>29.45</v>
      </c>
      <c r="K7" s="87">
        <v>42285</v>
      </c>
      <c r="L7" s="88">
        <v>198.95</v>
      </c>
      <c r="M7" s="87">
        <v>42285</v>
      </c>
      <c r="N7" s="88">
        <v>71.33</v>
      </c>
      <c r="O7" s="87">
        <v>44468</v>
      </c>
      <c r="P7" s="88">
        <v>71.89</v>
      </c>
      <c r="Q7" s="87">
        <v>42285</v>
      </c>
      <c r="R7" s="88">
        <v>41.61</v>
      </c>
      <c r="S7" s="87">
        <v>42285</v>
      </c>
      <c r="T7" s="88">
        <v>16.899999999999999</v>
      </c>
      <c r="U7" s="87">
        <v>42338</v>
      </c>
      <c r="V7" s="88">
        <v>41</v>
      </c>
      <c r="W7" s="87">
        <v>42285</v>
      </c>
      <c r="X7" s="88">
        <v>72.03</v>
      </c>
      <c r="Y7" s="87">
        <v>42285</v>
      </c>
      <c r="Z7" s="88">
        <v>56.07</v>
      </c>
      <c r="AA7" s="87">
        <v>42285</v>
      </c>
      <c r="AB7" s="88">
        <v>237.97</v>
      </c>
      <c r="AC7" s="87">
        <v>44477</v>
      </c>
      <c r="AD7" s="88">
        <v>660.48</v>
      </c>
      <c r="AE7" s="87">
        <v>43017</v>
      </c>
      <c r="AF7" s="88">
        <v>1703.11</v>
      </c>
      <c r="AG7" s="87">
        <v>43017</v>
      </c>
      <c r="AH7" s="88">
        <v>142.29</v>
      </c>
      <c r="AI7" s="87">
        <v>43017</v>
      </c>
      <c r="AJ7" s="88">
        <v>70.97</v>
      </c>
      <c r="AK7" s="87">
        <v>43019</v>
      </c>
      <c r="AL7" s="88">
        <v>656.35</v>
      </c>
    </row>
    <row r="8" spans="1:40">
      <c r="A8" s="87">
        <v>43018</v>
      </c>
      <c r="B8" s="88">
        <v>20619.43</v>
      </c>
      <c r="C8" s="87">
        <v>42286</v>
      </c>
      <c r="D8" s="88">
        <v>50.23</v>
      </c>
      <c r="E8" s="87">
        <v>42286</v>
      </c>
      <c r="F8" s="88">
        <v>161.97</v>
      </c>
      <c r="G8" s="87">
        <v>42290</v>
      </c>
      <c r="H8" s="88">
        <v>22.48</v>
      </c>
      <c r="I8" s="87">
        <v>42286</v>
      </c>
      <c r="J8" s="88">
        <v>29.5</v>
      </c>
      <c r="K8" s="87">
        <v>42286</v>
      </c>
      <c r="L8" s="88">
        <v>203.39</v>
      </c>
      <c r="M8" s="87">
        <v>42286</v>
      </c>
      <c r="N8" s="88">
        <v>73.510000000000005</v>
      </c>
      <c r="O8" s="87">
        <v>44469</v>
      </c>
      <c r="P8" s="88">
        <v>72.069999999999993</v>
      </c>
      <c r="Q8" s="87">
        <v>42286</v>
      </c>
      <c r="R8" s="88">
        <v>42.11</v>
      </c>
      <c r="S8" s="87">
        <v>42286</v>
      </c>
      <c r="T8" s="88">
        <v>17.29</v>
      </c>
      <c r="U8" s="87">
        <v>42342</v>
      </c>
      <c r="V8" s="88">
        <v>43.05</v>
      </c>
      <c r="W8" s="87">
        <v>42286</v>
      </c>
      <c r="X8" s="88">
        <v>74</v>
      </c>
      <c r="Y8" s="87">
        <v>42286</v>
      </c>
      <c r="Z8" s="88">
        <v>55.57</v>
      </c>
      <c r="AA8" s="87">
        <v>42286</v>
      </c>
      <c r="AB8" s="88">
        <v>233.29</v>
      </c>
      <c r="AC8" s="87">
        <v>44480</v>
      </c>
      <c r="AD8" s="88">
        <v>650.69000000000005</v>
      </c>
      <c r="AE8" s="87">
        <v>43018</v>
      </c>
      <c r="AF8" s="88">
        <v>1713.59</v>
      </c>
      <c r="AG8" s="87">
        <v>43018</v>
      </c>
      <c r="AH8" s="88">
        <v>142.46</v>
      </c>
      <c r="AI8" s="87">
        <v>43018</v>
      </c>
      <c r="AJ8" s="88">
        <v>70</v>
      </c>
      <c r="AK8" s="87">
        <v>43020</v>
      </c>
      <c r="AL8" s="88">
        <v>664</v>
      </c>
    </row>
    <row r="9" spans="1:40">
      <c r="A9" s="87">
        <v>43019</v>
      </c>
      <c r="B9" s="88">
        <v>20480.62</v>
      </c>
      <c r="C9" s="87">
        <v>42289</v>
      </c>
      <c r="D9" s="88">
        <v>50.11</v>
      </c>
      <c r="E9" s="87">
        <v>42289</v>
      </c>
      <c r="F9" s="88">
        <v>167.88</v>
      </c>
      <c r="G9" s="87">
        <v>42291</v>
      </c>
      <c r="H9" s="88">
        <v>22.22</v>
      </c>
      <c r="I9" s="87">
        <v>42289</v>
      </c>
      <c r="J9" s="88">
        <v>29.3</v>
      </c>
      <c r="K9" s="87">
        <v>42289</v>
      </c>
      <c r="L9" s="88">
        <v>205.53</v>
      </c>
      <c r="M9" s="87">
        <v>42289</v>
      </c>
      <c r="N9" s="88">
        <v>72.97</v>
      </c>
      <c r="O9" s="87">
        <v>44470</v>
      </c>
      <c r="P9" s="88">
        <v>72.760000000000005</v>
      </c>
      <c r="Q9" s="87">
        <v>42289</v>
      </c>
      <c r="R9" s="88">
        <v>41.88</v>
      </c>
      <c r="S9" s="87">
        <v>42289</v>
      </c>
      <c r="T9" s="88">
        <v>17.690000000000001</v>
      </c>
      <c r="U9" s="87">
        <v>42423</v>
      </c>
      <c r="V9" s="88">
        <v>40.950000000000003</v>
      </c>
      <c r="W9" s="87">
        <v>42289</v>
      </c>
      <c r="X9" s="88">
        <v>74.48</v>
      </c>
      <c r="Y9" s="87">
        <v>42289</v>
      </c>
      <c r="Z9" s="88">
        <v>55.94</v>
      </c>
      <c r="AA9" s="87">
        <v>42289</v>
      </c>
      <c r="AB9" s="88">
        <v>229.1</v>
      </c>
      <c r="AC9" s="87">
        <v>44481</v>
      </c>
      <c r="AD9" s="88">
        <v>651.80999999999995</v>
      </c>
      <c r="AE9" s="87">
        <v>43019</v>
      </c>
      <c r="AF9" s="88">
        <v>1741.33</v>
      </c>
      <c r="AG9" s="87">
        <v>43019</v>
      </c>
      <c r="AH9" s="88">
        <v>142.27000000000001</v>
      </c>
      <c r="AI9" s="87">
        <v>43019</v>
      </c>
      <c r="AJ9" s="88">
        <v>71</v>
      </c>
      <c r="AK9" s="87">
        <v>43021</v>
      </c>
      <c r="AL9" s="88">
        <v>668</v>
      </c>
    </row>
    <row r="10" spans="1:40">
      <c r="A10" s="87">
        <v>43020</v>
      </c>
      <c r="B10" s="88">
        <v>20326</v>
      </c>
      <c r="C10" s="87">
        <v>42290</v>
      </c>
      <c r="D10" s="88">
        <v>49.93</v>
      </c>
      <c r="E10" s="87">
        <v>42290</v>
      </c>
      <c r="F10" s="88">
        <v>166.82</v>
      </c>
      <c r="G10" s="87">
        <v>42292</v>
      </c>
      <c r="H10" s="88">
        <v>22.25</v>
      </c>
      <c r="I10" s="87">
        <v>42290</v>
      </c>
      <c r="J10" s="88">
        <v>29.91</v>
      </c>
      <c r="K10" s="87">
        <v>42290</v>
      </c>
      <c r="L10" s="88">
        <v>203.44</v>
      </c>
      <c r="M10" s="87">
        <v>42290</v>
      </c>
      <c r="N10" s="88">
        <v>72.83</v>
      </c>
      <c r="O10" s="87">
        <v>44473</v>
      </c>
      <c r="P10" s="88">
        <v>72.7</v>
      </c>
      <c r="Q10" s="87">
        <v>42290</v>
      </c>
      <c r="R10" s="88">
        <v>40.909999999999997</v>
      </c>
      <c r="S10" s="87">
        <v>42290</v>
      </c>
      <c r="T10" s="88">
        <v>17.2</v>
      </c>
      <c r="U10" s="87">
        <v>42425</v>
      </c>
      <c r="V10" s="88">
        <v>45.13</v>
      </c>
      <c r="W10" s="87">
        <v>42290</v>
      </c>
      <c r="X10" s="88">
        <v>74.930000000000007</v>
      </c>
      <c r="Y10" s="87">
        <v>42290</v>
      </c>
      <c r="Z10" s="88">
        <v>55.3</v>
      </c>
      <c r="AA10" s="87">
        <v>42290</v>
      </c>
      <c r="AB10" s="88">
        <v>231.98</v>
      </c>
      <c r="AC10" s="87">
        <v>44482</v>
      </c>
      <c r="AD10" s="88">
        <v>641.38</v>
      </c>
      <c r="AE10" s="87">
        <v>43020</v>
      </c>
      <c r="AF10" s="88">
        <v>1741.69</v>
      </c>
      <c r="AG10" s="87">
        <v>43020</v>
      </c>
      <c r="AH10" s="88">
        <v>141.36000000000001</v>
      </c>
      <c r="AI10" s="87">
        <v>43020</v>
      </c>
      <c r="AJ10" s="88">
        <v>68.55</v>
      </c>
      <c r="AK10" s="87">
        <v>43024</v>
      </c>
      <c r="AL10" s="88">
        <v>699.95</v>
      </c>
    </row>
    <row r="11" spans="1:40">
      <c r="A11" s="87">
        <v>43021</v>
      </c>
      <c r="B11" s="88">
        <v>20209.740000000002</v>
      </c>
      <c r="C11" s="87">
        <v>42291</v>
      </c>
      <c r="D11" s="88">
        <v>50</v>
      </c>
      <c r="E11" s="87">
        <v>42291</v>
      </c>
      <c r="F11" s="88">
        <v>163.36000000000001</v>
      </c>
      <c r="G11" s="87">
        <v>42293</v>
      </c>
      <c r="H11" s="88">
        <v>22.31</v>
      </c>
      <c r="I11" s="87">
        <v>42291</v>
      </c>
      <c r="J11" s="88">
        <v>29.88</v>
      </c>
      <c r="K11" s="87">
        <v>42291</v>
      </c>
      <c r="L11" s="88">
        <v>203.74</v>
      </c>
      <c r="M11" s="87">
        <v>42291</v>
      </c>
      <c r="N11" s="88">
        <v>72.459999999999994</v>
      </c>
      <c r="O11" s="87">
        <v>44474</v>
      </c>
      <c r="P11" s="88">
        <v>71</v>
      </c>
      <c r="Q11" s="87">
        <v>42291</v>
      </c>
      <c r="R11" s="88">
        <v>40.93</v>
      </c>
      <c r="S11" s="87">
        <v>42291</v>
      </c>
      <c r="T11" s="88">
        <v>17.04</v>
      </c>
      <c r="U11" s="87">
        <v>42426</v>
      </c>
      <c r="V11" s="88">
        <v>47.38</v>
      </c>
      <c r="W11" s="87">
        <v>42291</v>
      </c>
      <c r="X11" s="88">
        <v>75.489999999999995</v>
      </c>
      <c r="Y11" s="87">
        <v>42291</v>
      </c>
      <c r="Z11" s="88">
        <v>55.49</v>
      </c>
      <c r="AA11" s="87">
        <v>42291</v>
      </c>
      <c r="AB11" s="88">
        <v>230</v>
      </c>
      <c r="AC11" s="87">
        <v>44483</v>
      </c>
      <c r="AD11" s="88">
        <v>673.84</v>
      </c>
      <c r="AE11" s="87">
        <v>43021</v>
      </c>
      <c r="AF11" s="88">
        <v>1699.18</v>
      </c>
      <c r="AG11" s="87">
        <v>43021</v>
      </c>
      <c r="AH11" s="88">
        <v>139.30000000000001</v>
      </c>
      <c r="AI11" s="87">
        <v>43021</v>
      </c>
      <c r="AJ11" s="88">
        <v>67</v>
      </c>
      <c r="AK11" s="87">
        <v>43025</v>
      </c>
      <c r="AL11" s="88">
        <v>700</v>
      </c>
    </row>
    <row r="12" spans="1:40">
      <c r="A12" s="87">
        <v>43024</v>
      </c>
      <c r="B12" s="88">
        <v>20715.11</v>
      </c>
      <c r="C12" s="87">
        <v>42292</v>
      </c>
      <c r="D12" s="88">
        <v>49.75</v>
      </c>
      <c r="E12" s="87">
        <v>42292</v>
      </c>
      <c r="F12" s="88">
        <v>163.55000000000001</v>
      </c>
      <c r="G12" s="87">
        <v>42296</v>
      </c>
      <c r="H12" s="88">
        <v>22.92</v>
      </c>
      <c r="I12" s="87">
        <v>42292</v>
      </c>
      <c r="J12" s="88">
        <v>30.56</v>
      </c>
      <c r="K12" s="87">
        <v>42292</v>
      </c>
      <c r="L12" s="88">
        <v>202.41</v>
      </c>
      <c r="M12" s="87">
        <v>42292</v>
      </c>
      <c r="N12" s="88">
        <v>72.72</v>
      </c>
      <c r="O12" s="87">
        <v>44475</v>
      </c>
      <c r="P12" s="88">
        <v>71.09</v>
      </c>
      <c r="Q12" s="87">
        <v>42292</v>
      </c>
      <c r="R12" s="88">
        <v>42.33</v>
      </c>
      <c r="S12" s="87">
        <v>42292</v>
      </c>
      <c r="T12" s="88">
        <v>17.059999999999999</v>
      </c>
      <c r="U12" s="87">
        <v>42429</v>
      </c>
      <c r="V12" s="88">
        <v>45.02</v>
      </c>
      <c r="W12" s="87">
        <v>42292</v>
      </c>
      <c r="X12" s="88">
        <v>76.66</v>
      </c>
      <c r="Y12" s="87">
        <v>42292</v>
      </c>
      <c r="Z12" s="88">
        <v>55.97</v>
      </c>
      <c r="AA12" s="87">
        <v>42292</v>
      </c>
      <c r="AB12" s="88">
        <v>230</v>
      </c>
      <c r="AC12" s="87">
        <v>44484</v>
      </c>
      <c r="AD12" s="88">
        <v>682.29</v>
      </c>
      <c r="AE12" s="87">
        <v>43024</v>
      </c>
      <c r="AF12" s="88">
        <v>1736.1</v>
      </c>
      <c r="AG12" s="87">
        <v>43024</v>
      </c>
      <c r="AH12" s="88">
        <v>142.46</v>
      </c>
      <c r="AI12" s="87">
        <v>43024</v>
      </c>
      <c r="AJ12" s="88">
        <v>68.05</v>
      </c>
      <c r="AK12" s="87">
        <v>43027</v>
      </c>
      <c r="AL12" s="88">
        <v>702</v>
      </c>
    </row>
    <row r="13" spans="1:40">
      <c r="A13" s="87">
        <v>43025</v>
      </c>
      <c r="B13" s="88">
        <v>20679.419999999998</v>
      </c>
      <c r="C13" s="87">
        <v>42293</v>
      </c>
      <c r="D13" s="88">
        <v>49.82</v>
      </c>
      <c r="E13" s="87">
        <v>42293</v>
      </c>
      <c r="F13" s="88">
        <v>163.29</v>
      </c>
      <c r="G13" s="87">
        <v>42297</v>
      </c>
      <c r="H13" s="88">
        <v>22.93</v>
      </c>
      <c r="I13" s="87">
        <v>42293</v>
      </c>
      <c r="J13" s="88">
        <v>31.01</v>
      </c>
      <c r="K13" s="87">
        <v>42293</v>
      </c>
      <c r="L13" s="88">
        <v>201.94</v>
      </c>
      <c r="M13" s="87">
        <v>42293</v>
      </c>
      <c r="N13" s="88">
        <v>72.64</v>
      </c>
      <c r="O13" s="87">
        <v>44476</v>
      </c>
      <c r="P13" s="88">
        <v>70.75</v>
      </c>
      <c r="Q13" s="87">
        <v>42293</v>
      </c>
      <c r="R13" s="88">
        <v>44.44</v>
      </c>
      <c r="S13" s="87">
        <v>42293</v>
      </c>
      <c r="T13" s="88">
        <v>17.04</v>
      </c>
      <c r="U13" s="87">
        <v>42430</v>
      </c>
      <c r="V13" s="88">
        <v>45.98</v>
      </c>
      <c r="W13" s="87">
        <v>42293</v>
      </c>
      <c r="X13" s="88">
        <v>77.180000000000007</v>
      </c>
      <c r="Y13" s="87">
        <v>42293</v>
      </c>
      <c r="Z13" s="88">
        <v>55.94</v>
      </c>
      <c r="AA13" s="87">
        <v>42293</v>
      </c>
      <c r="AB13" s="88">
        <v>228.23</v>
      </c>
      <c r="AC13" s="87">
        <v>44487</v>
      </c>
      <c r="AD13" s="88">
        <v>680.01</v>
      </c>
      <c r="AE13" s="87">
        <v>43025</v>
      </c>
      <c r="AF13" s="88">
        <v>1773.9</v>
      </c>
      <c r="AG13" s="87">
        <v>43025</v>
      </c>
      <c r="AH13" s="88">
        <v>139.94999999999999</v>
      </c>
      <c r="AI13" s="87">
        <v>43025</v>
      </c>
      <c r="AJ13" s="88">
        <v>65.66</v>
      </c>
      <c r="AK13" s="87">
        <v>43028</v>
      </c>
      <c r="AL13" s="88">
        <v>710</v>
      </c>
    </row>
    <row r="14" spans="1:40">
      <c r="A14" s="87">
        <v>43026</v>
      </c>
      <c r="B14" s="88">
        <v>20742.400000000001</v>
      </c>
      <c r="C14" s="87">
        <v>42296</v>
      </c>
      <c r="D14" s="88">
        <v>50</v>
      </c>
      <c r="E14" s="87">
        <v>42296</v>
      </c>
      <c r="F14" s="88">
        <v>163.72</v>
      </c>
      <c r="G14" s="87">
        <v>42298</v>
      </c>
      <c r="H14" s="88">
        <v>22.87</v>
      </c>
      <c r="I14" s="87">
        <v>42296</v>
      </c>
      <c r="J14" s="88">
        <v>32.56</v>
      </c>
      <c r="K14" s="87">
        <v>42296</v>
      </c>
      <c r="L14" s="88">
        <v>199.42</v>
      </c>
      <c r="M14" s="87">
        <v>42296</v>
      </c>
      <c r="N14" s="88">
        <v>70.55</v>
      </c>
      <c r="O14" s="87">
        <v>44477</v>
      </c>
      <c r="P14" s="88">
        <v>70.78</v>
      </c>
      <c r="Q14" s="87">
        <v>42296</v>
      </c>
      <c r="R14" s="88">
        <v>43.12</v>
      </c>
      <c r="S14" s="87">
        <v>42296</v>
      </c>
      <c r="T14" s="88">
        <v>17.07</v>
      </c>
      <c r="U14" s="87">
        <v>42431</v>
      </c>
      <c r="V14" s="88">
        <v>43.69</v>
      </c>
      <c r="W14" s="87">
        <v>42296</v>
      </c>
      <c r="X14" s="88">
        <v>77.09</v>
      </c>
      <c r="Y14" s="87">
        <v>42296</v>
      </c>
      <c r="Z14" s="88">
        <v>56.62</v>
      </c>
      <c r="AA14" s="87">
        <v>42296</v>
      </c>
      <c r="AB14" s="88">
        <v>229.87</v>
      </c>
      <c r="AC14" s="87">
        <v>44489</v>
      </c>
      <c r="AD14" s="88">
        <v>701.39</v>
      </c>
      <c r="AE14" s="87">
        <v>43026</v>
      </c>
      <c r="AF14" s="88">
        <v>1789.33</v>
      </c>
      <c r="AG14" s="87">
        <v>43026</v>
      </c>
      <c r="AH14" s="88">
        <v>139.6</v>
      </c>
      <c r="AI14" s="87">
        <v>43026</v>
      </c>
      <c r="AJ14" s="88">
        <v>65.05</v>
      </c>
      <c r="AK14" s="87">
        <v>43031</v>
      </c>
      <c r="AL14" s="88">
        <v>674.5</v>
      </c>
    </row>
    <row r="15" spans="1:40">
      <c r="A15" s="87">
        <v>43027</v>
      </c>
      <c r="B15" s="88">
        <v>21112.36</v>
      </c>
      <c r="C15" s="87">
        <v>42297</v>
      </c>
      <c r="D15" s="88">
        <v>50</v>
      </c>
      <c r="E15" s="87">
        <v>42297</v>
      </c>
      <c r="F15" s="88">
        <v>163.51</v>
      </c>
      <c r="G15" s="87">
        <v>42303</v>
      </c>
      <c r="H15" s="88">
        <v>22.53</v>
      </c>
      <c r="I15" s="87">
        <v>42297</v>
      </c>
      <c r="J15" s="88">
        <v>31.88</v>
      </c>
      <c r="K15" s="87">
        <v>42297</v>
      </c>
      <c r="L15" s="88">
        <v>196.98</v>
      </c>
      <c r="M15" s="87">
        <v>42297</v>
      </c>
      <c r="N15" s="88">
        <v>69.27</v>
      </c>
      <c r="O15" s="87">
        <v>44480</v>
      </c>
      <c r="P15" s="88">
        <v>67.89</v>
      </c>
      <c r="Q15" s="87">
        <v>42297</v>
      </c>
      <c r="R15" s="88">
        <v>42.34</v>
      </c>
      <c r="S15" s="87">
        <v>42297</v>
      </c>
      <c r="T15" s="88">
        <v>16.850000000000001</v>
      </c>
      <c r="U15" s="87">
        <v>42438</v>
      </c>
      <c r="V15" s="88">
        <v>44.98</v>
      </c>
      <c r="W15" s="87">
        <v>42297</v>
      </c>
      <c r="X15" s="88">
        <v>73.599999999999994</v>
      </c>
      <c r="Y15" s="87">
        <v>42297</v>
      </c>
      <c r="Z15" s="88">
        <v>56.98</v>
      </c>
      <c r="AA15" s="87">
        <v>42297</v>
      </c>
      <c r="AB15" s="88">
        <v>226.59</v>
      </c>
      <c r="AC15" s="87">
        <v>44490</v>
      </c>
      <c r="AD15" s="88">
        <v>706.79</v>
      </c>
      <c r="AE15" s="87">
        <v>43027</v>
      </c>
      <c r="AF15" s="88">
        <v>1781.32</v>
      </c>
      <c r="AG15" s="87">
        <v>43027</v>
      </c>
      <c r="AH15" s="88">
        <v>139.18</v>
      </c>
      <c r="AI15" s="87">
        <v>43027</v>
      </c>
      <c r="AJ15" s="88">
        <v>68.3</v>
      </c>
      <c r="AK15" s="87">
        <v>43032</v>
      </c>
      <c r="AL15" s="88">
        <v>640.78</v>
      </c>
    </row>
    <row r="16" spans="1:40">
      <c r="A16" s="87">
        <v>43028</v>
      </c>
      <c r="B16" s="88">
        <v>21416.69</v>
      </c>
      <c r="C16" s="87">
        <v>42298</v>
      </c>
      <c r="D16" s="88">
        <v>49.18</v>
      </c>
      <c r="E16" s="87">
        <v>42298</v>
      </c>
      <c r="F16" s="88">
        <v>163.85</v>
      </c>
      <c r="G16" s="87">
        <v>42304</v>
      </c>
      <c r="H16" s="88">
        <v>22.25</v>
      </c>
      <c r="I16" s="87">
        <v>42298</v>
      </c>
      <c r="J16" s="88">
        <v>32</v>
      </c>
      <c r="K16" s="87">
        <v>42298</v>
      </c>
      <c r="L16" s="88">
        <v>198.18</v>
      </c>
      <c r="M16" s="87">
        <v>42298</v>
      </c>
      <c r="N16" s="88">
        <v>69.88</v>
      </c>
      <c r="O16" s="87">
        <v>44481</v>
      </c>
      <c r="P16" s="88">
        <v>67.42</v>
      </c>
      <c r="Q16" s="87">
        <v>42298</v>
      </c>
      <c r="R16" s="88">
        <v>42.04</v>
      </c>
      <c r="S16" s="87">
        <v>42298</v>
      </c>
      <c r="T16" s="88">
        <v>16.87</v>
      </c>
      <c r="U16" s="87">
        <v>42440</v>
      </c>
      <c r="V16" s="88">
        <v>47.22</v>
      </c>
      <c r="W16" s="87">
        <v>42298</v>
      </c>
      <c r="X16" s="88">
        <v>73.03</v>
      </c>
      <c r="Y16" s="87">
        <v>42298</v>
      </c>
      <c r="Z16" s="88">
        <v>56.33</v>
      </c>
      <c r="AA16" s="87">
        <v>42298</v>
      </c>
      <c r="AB16" s="88">
        <v>223</v>
      </c>
      <c r="AC16" s="87">
        <v>44491</v>
      </c>
      <c r="AD16" s="88">
        <v>708.82</v>
      </c>
      <c r="AE16" s="87">
        <v>43028</v>
      </c>
      <c r="AF16" s="88">
        <v>1785.14</v>
      </c>
      <c r="AG16" s="87">
        <v>43028</v>
      </c>
      <c r="AH16" s="88">
        <v>143.38999999999999</v>
      </c>
      <c r="AI16" s="87">
        <v>43028</v>
      </c>
      <c r="AJ16" s="88">
        <v>70.599999999999994</v>
      </c>
      <c r="AK16" s="87">
        <v>43033</v>
      </c>
      <c r="AL16" s="88">
        <v>608.75</v>
      </c>
    </row>
    <row r="17" spans="1:38">
      <c r="A17" s="87">
        <v>43031</v>
      </c>
      <c r="B17" s="88">
        <v>21037.88</v>
      </c>
      <c r="C17" s="87">
        <v>42299</v>
      </c>
      <c r="D17" s="88">
        <v>47.97</v>
      </c>
      <c r="E17" s="87">
        <v>42299</v>
      </c>
      <c r="F17" s="88">
        <v>163.55000000000001</v>
      </c>
      <c r="G17" s="87">
        <v>42305</v>
      </c>
      <c r="H17" s="88">
        <v>22.47</v>
      </c>
      <c r="I17" s="87">
        <v>42299</v>
      </c>
      <c r="J17" s="88">
        <v>32</v>
      </c>
      <c r="K17" s="87">
        <v>42299</v>
      </c>
      <c r="L17" s="88">
        <v>197.06</v>
      </c>
      <c r="M17" s="87">
        <v>42299</v>
      </c>
      <c r="N17" s="88">
        <v>69.56</v>
      </c>
      <c r="O17" s="87">
        <v>44482</v>
      </c>
      <c r="P17" s="88">
        <v>66.56</v>
      </c>
      <c r="Q17" s="87">
        <v>42299</v>
      </c>
      <c r="R17" s="88">
        <v>43.15</v>
      </c>
      <c r="S17" s="87">
        <v>42299</v>
      </c>
      <c r="T17" s="88">
        <v>17.03</v>
      </c>
      <c r="U17" s="87">
        <v>42443</v>
      </c>
      <c r="V17" s="88">
        <v>48.95</v>
      </c>
      <c r="W17" s="87">
        <v>42299</v>
      </c>
      <c r="X17" s="88">
        <v>73</v>
      </c>
      <c r="Y17" s="87">
        <v>42299</v>
      </c>
      <c r="Z17" s="88">
        <v>56.84</v>
      </c>
      <c r="AA17" s="87">
        <v>42299</v>
      </c>
      <c r="AB17" s="88">
        <v>224</v>
      </c>
      <c r="AC17" s="87">
        <v>44494</v>
      </c>
      <c r="AD17" s="88">
        <v>708.82</v>
      </c>
      <c r="AE17" s="87">
        <v>43031</v>
      </c>
      <c r="AF17" s="88">
        <v>1770</v>
      </c>
      <c r="AG17" s="87">
        <v>43031</v>
      </c>
      <c r="AH17" s="88">
        <v>139.53</v>
      </c>
      <c r="AI17" s="87">
        <v>43031</v>
      </c>
      <c r="AJ17" s="88">
        <v>69.2</v>
      </c>
      <c r="AK17" s="87">
        <v>43034</v>
      </c>
      <c r="AL17" s="88">
        <v>578.32000000000005</v>
      </c>
    </row>
    <row r="18" spans="1:38">
      <c r="A18" s="87">
        <v>43032</v>
      </c>
      <c r="B18" s="88">
        <v>20950.87</v>
      </c>
      <c r="C18" s="87">
        <v>42303</v>
      </c>
      <c r="D18" s="88">
        <v>47.72</v>
      </c>
      <c r="E18" s="87">
        <v>42303</v>
      </c>
      <c r="F18" s="88">
        <v>163.27000000000001</v>
      </c>
      <c r="G18" s="87">
        <v>42306</v>
      </c>
      <c r="H18" s="88">
        <v>22.15</v>
      </c>
      <c r="I18" s="87">
        <v>42303</v>
      </c>
      <c r="J18" s="88">
        <v>31.56</v>
      </c>
      <c r="K18" s="87">
        <v>42303</v>
      </c>
      <c r="L18" s="88">
        <v>194.32</v>
      </c>
      <c r="M18" s="87">
        <v>42303</v>
      </c>
      <c r="N18" s="88">
        <v>69.66</v>
      </c>
      <c r="O18" s="87">
        <v>44483</v>
      </c>
      <c r="P18" s="88">
        <v>69.84</v>
      </c>
      <c r="Q18" s="87">
        <v>42303</v>
      </c>
      <c r="R18" s="88">
        <v>42.07</v>
      </c>
      <c r="S18" s="87">
        <v>42303</v>
      </c>
      <c r="T18" s="88">
        <v>16.52</v>
      </c>
      <c r="U18" s="87">
        <v>42445</v>
      </c>
      <c r="V18" s="88">
        <v>49.49</v>
      </c>
      <c r="W18" s="87">
        <v>42303</v>
      </c>
      <c r="X18" s="88">
        <v>73.02</v>
      </c>
      <c r="Y18" s="87">
        <v>42303</v>
      </c>
      <c r="Z18" s="88">
        <v>56.38</v>
      </c>
      <c r="AA18" s="87">
        <v>42303</v>
      </c>
      <c r="AB18" s="88">
        <v>223.86</v>
      </c>
      <c r="AC18" s="87">
        <v>44495</v>
      </c>
      <c r="AD18" s="88">
        <v>698</v>
      </c>
      <c r="AE18" s="87">
        <v>43032</v>
      </c>
      <c r="AF18" s="88">
        <v>1770.05</v>
      </c>
      <c r="AG18" s="87">
        <v>43032</v>
      </c>
      <c r="AH18" s="88">
        <v>140.65</v>
      </c>
      <c r="AI18" s="87">
        <v>43032</v>
      </c>
      <c r="AJ18" s="88">
        <v>70</v>
      </c>
      <c r="AK18" s="87">
        <v>43038</v>
      </c>
      <c r="AL18" s="88">
        <v>572</v>
      </c>
    </row>
    <row r="19" spans="1:38">
      <c r="A19" s="87">
        <v>43033</v>
      </c>
      <c r="B19" s="88">
        <v>21133.86</v>
      </c>
      <c r="C19" s="87">
        <v>42304</v>
      </c>
      <c r="D19" s="88">
        <v>47.05</v>
      </c>
      <c r="E19" s="87">
        <v>42304</v>
      </c>
      <c r="F19" s="88">
        <v>163.07</v>
      </c>
      <c r="G19" s="87">
        <v>42307</v>
      </c>
      <c r="H19" s="88">
        <v>22.27</v>
      </c>
      <c r="I19" s="87">
        <v>42304</v>
      </c>
      <c r="J19" s="88">
        <v>31.91</v>
      </c>
      <c r="K19" s="87">
        <v>42304</v>
      </c>
      <c r="L19" s="88">
        <v>195.17</v>
      </c>
      <c r="M19" s="87">
        <v>42304</v>
      </c>
      <c r="N19" s="88">
        <v>70.260000000000005</v>
      </c>
      <c r="O19" s="87">
        <v>44484</v>
      </c>
      <c r="P19" s="88">
        <v>69.069999999999993</v>
      </c>
      <c r="Q19" s="87">
        <v>42304</v>
      </c>
      <c r="R19" s="88">
        <v>42.2</v>
      </c>
      <c r="S19" s="87">
        <v>42304</v>
      </c>
      <c r="T19" s="88">
        <v>16.309999999999999</v>
      </c>
      <c r="U19" s="87">
        <v>42451</v>
      </c>
      <c r="V19" s="88">
        <v>46.27</v>
      </c>
      <c r="W19" s="87">
        <v>42304</v>
      </c>
      <c r="X19" s="88">
        <v>72.010000000000005</v>
      </c>
      <c r="Y19" s="87">
        <v>42304</v>
      </c>
      <c r="Z19" s="88">
        <v>56.86</v>
      </c>
      <c r="AA19" s="87">
        <v>42304</v>
      </c>
      <c r="AB19" s="88">
        <v>221.03</v>
      </c>
      <c r="AC19" s="87">
        <v>44496</v>
      </c>
      <c r="AD19" s="88">
        <v>714.97</v>
      </c>
      <c r="AE19" s="87">
        <v>43033</v>
      </c>
      <c r="AF19" s="88">
        <v>1800</v>
      </c>
      <c r="AG19" s="87">
        <v>43033</v>
      </c>
      <c r="AH19" s="88">
        <v>139.97</v>
      </c>
      <c r="AI19" s="87">
        <v>43033</v>
      </c>
      <c r="AJ19" s="88">
        <v>73.400000000000006</v>
      </c>
      <c r="AK19" s="87">
        <v>43039</v>
      </c>
      <c r="AL19" s="88">
        <v>551.64</v>
      </c>
    </row>
    <row r="20" spans="1:38">
      <c r="A20" s="87">
        <v>43034</v>
      </c>
      <c r="B20" s="88">
        <v>21047.88</v>
      </c>
      <c r="C20" s="87">
        <v>42305</v>
      </c>
      <c r="D20" s="88">
        <v>47.04</v>
      </c>
      <c r="E20" s="87">
        <v>42305</v>
      </c>
      <c r="F20" s="88">
        <v>163</v>
      </c>
      <c r="G20" s="87">
        <v>42310</v>
      </c>
      <c r="H20" s="88">
        <v>21.16</v>
      </c>
      <c r="I20" s="87">
        <v>42305</v>
      </c>
      <c r="J20" s="88">
        <v>31.99</v>
      </c>
      <c r="K20" s="87">
        <v>42305</v>
      </c>
      <c r="L20" s="88">
        <v>195.83</v>
      </c>
      <c r="M20" s="87">
        <v>42305</v>
      </c>
      <c r="N20" s="88">
        <v>70.86</v>
      </c>
      <c r="O20" s="87">
        <v>44487</v>
      </c>
      <c r="P20" s="88">
        <v>67.83</v>
      </c>
      <c r="Q20" s="87">
        <v>42305</v>
      </c>
      <c r="R20" s="88">
        <v>42.19</v>
      </c>
      <c r="S20" s="87">
        <v>42305</v>
      </c>
      <c r="T20" s="88">
        <v>16.28</v>
      </c>
      <c r="U20" s="87">
        <v>42453</v>
      </c>
      <c r="V20" s="88">
        <v>43.96</v>
      </c>
      <c r="W20" s="87">
        <v>42305</v>
      </c>
      <c r="X20" s="88">
        <v>72.17</v>
      </c>
      <c r="Y20" s="87">
        <v>42305</v>
      </c>
      <c r="Z20" s="88">
        <v>56.72</v>
      </c>
      <c r="AA20" s="87">
        <v>42305</v>
      </c>
      <c r="AB20" s="88">
        <v>221.44</v>
      </c>
      <c r="AC20" s="87">
        <v>44497</v>
      </c>
      <c r="AD20" s="88">
        <v>734.32</v>
      </c>
      <c r="AE20" s="87">
        <v>43034</v>
      </c>
      <c r="AF20" s="88">
        <v>1775.21</v>
      </c>
      <c r="AG20" s="87">
        <v>43034</v>
      </c>
      <c r="AH20" s="88">
        <v>136.04</v>
      </c>
      <c r="AI20" s="87">
        <v>43034</v>
      </c>
      <c r="AJ20" s="88">
        <v>72.52</v>
      </c>
      <c r="AK20" s="87">
        <v>43040</v>
      </c>
      <c r="AL20" s="88">
        <v>552.74</v>
      </c>
    </row>
    <row r="21" spans="1:38">
      <c r="A21" s="87">
        <v>43035</v>
      </c>
      <c r="B21" s="88">
        <v>20871.36</v>
      </c>
      <c r="C21" s="87">
        <v>42306</v>
      </c>
      <c r="D21" s="88">
        <v>47.64</v>
      </c>
      <c r="E21" s="87">
        <v>42306</v>
      </c>
      <c r="F21" s="88">
        <v>164.18</v>
      </c>
      <c r="G21" s="87">
        <v>42311</v>
      </c>
      <c r="H21" s="88">
        <v>21.79</v>
      </c>
      <c r="I21" s="87">
        <v>42306</v>
      </c>
      <c r="J21" s="88">
        <v>31.71</v>
      </c>
      <c r="K21" s="87">
        <v>42306</v>
      </c>
      <c r="L21" s="88">
        <v>197.37</v>
      </c>
      <c r="M21" s="87">
        <v>42306</v>
      </c>
      <c r="N21" s="88">
        <v>71.3</v>
      </c>
      <c r="O21" s="87">
        <v>44489</v>
      </c>
      <c r="P21" s="88">
        <v>66.55</v>
      </c>
      <c r="Q21" s="87">
        <v>42306</v>
      </c>
      <c r="R21" s="88">
        <v>42.36</v>
      </c>
      <c r="S21" s="87">
        <v>42306</v>
      </c>
      <c r="T21" s="88">
        <v>16.04</v>
      </c>
      <c r="U21" s="87">
        <v>42457</v>
      </c>
      <c r="V21" s="88">
        <v>45.1</v>
      </c>
      <c r="W21" s="87">
        <v>42306</v>
      </c>
      <c r="X21" s="88">
        <v>72.88</v>
      </c>
      <c r="Y21" s="87">
        <v>42306</v>
      </c>
      <c r="Z21" s="88">
        <v>56.99</v>
      </c>
      <c r="AA21" s="87">
        <v>42306</v>
      </c>
      <c r="AB21" s="88">
        <v>232.44</v>
      </c>
      <c r="AC21" s="87">
        <v>44498</v>
      </c>
      <c r="AD21" s="88">
        <v>772.78</v>
      </c>
      <c r="AE21" s="87">
        <v>43035</v>
      </c>
      <c r="AF21" s="88">
        <v>1772.24</v>
      </c>
      <c r="AG21" s="87">
        <v>43035</v>
      </c>
      <c r="AH21" s="88">
        <v>133.69999999999999</v>
      </c>
      <c r="AI21" s="87">
        <v>43035</v>
      </c>
      <c r="AJ21" s="88">
        <v>74.05</v>
      </c>
      <c r="AK21" s="87">
        <v>43041</v>
      </c>
      <c r="AL21" s="88">
        <v>554.75</v>
      </c>
    </row>
    <row r="22" spans="1:38">
      <c r="A22" s="87">
        <v>43038</v>
      </c>
      <c r="B22" s="88">
        <v>20432.32</v>
      </c>
      <c r="C22" s="87">
        <v>42307</v>
      </c>
      <c r="D22" s="88">
        <v>47.1</v>
      </c>
      <c r="E22" s="87">
        <v>42307</v>
      </c>
      <c r="F22" s="88">
        <v>164.12</v>
      </c>
      <c r="G22" s="87">
        <v>42312</v>
      </c>
      <c r="H22" s="88">
        <v>22.13</v>
      </c>
      <c r="I22" s="87">
        <v>42307</v>
      </c>
      <c r="J22" s="88">
        <v>32.090000000000003</v>
      </c>
      <c r="K22" s="87">
        <v>42307</v>
      </c>
      <c r="L22" s="88">
        <v>194.91</v>
      </c>
      <c r="M22" s="87">
        <v>42307</v>
      </c>
      <c r="N22" s="88">
        <v>71.05</v>
      </c>
      <c r="O22" s="87">
        <v>44490</v>
      </c>
      <c r="P22" s="88">
        <v>67.61</v>
      </c>
      <c r="Q22" s="87">
        <v>42307</v>
      </c>
      <c r="R22" s="88">
        <v>41.66</v>
      </c>
      <c r="S22" s="87">
        <v>42307</v>
      </c>
      <c r="T22" s="88">
        <v>16.22</v>
      </c>
      <c r="U22" s="87">
        <v>42467</v>
      </c>
      <c r="V22" s="88">
        <v>42.87</v>
      </c>
      <c r="W22" s="87">
        <v>42307</v>
      </c>
      <c r="X22" s="88">
        <v>72.5</v>
      </c>
      <c r="Y22" s="87">
        <v>42307</v>
      </c>
      <c r="Z22" s="88">
        <v>57.08</v>
      </c>
      <c r="AA22" s="87">
        <v>42307</v>
      </c>
      <c r="AB22" s="88">
        <v>243.6</v>
      </c>
      <c r="AC22" s="87">
        <v>44501</v>
      </c>
      <c r="AD22" s="88">
        <v>790.31</v>
      </c>
      <c r="AE22" s="87">
        <v>43038</v>
      </c>
      <c r="AF22" s="88">
        <v>1726.2</v>
      </c>
      <c r="AG22" s="87">
        <v>43038</v>
      </c>
      <c r="AH22" s="88">
        <v>133.26</v>
      </c>
      <c r="AI22" s="87">
        <v>43038</v>
      </c>
      <c r="AJ22" s="88">
        <v>72.5</v>
      </c>
      <c r="AK22" s="87">
        <v>43042</v>
      </c>
      <c r="AL22" s="88">
        <v>567</v>
      </c>
    </row>
    <row r="23" spans="1:38">
      <c r="A23" s="87">
        <v>43039</v>
      </c>
      <c r="B23" s="88">
        <v>19995.400000000001</v>
      </c>
      <c r="C23" s="87">
        <v>42310</v>
      </c>
      <c r="D23" s="88">
        <v>47.58</v>
      </c>
      <c r="E23" s="87">
        <v>42310</v>
      </c>
      <c r="F23" s="88">
        <v>164.02</v>
      </c>
      <c r="G23" s="87">
        <v>42313</v>
      </c>
      <c r="H23" s="88">
        <v>22.02</v>
      </c>
      <c r="I23" s="87">
        <v>42310</v>
      </c>
      <c r="J23" s="88">
        <v>32.26</v>
      </c>
      <c r="K23" s="87">
        <v>42310</v>
      </c>
      <c r="L23" s="88">
        <v>194.16</v>
      </c>
      <c r="M23" s="87">
        <v>42310</v>
      </c>
      <c r="N23" s="88">
        <v>72.319999999999993</v>
      </c>
      <c r="O23" s="87">
        <v>44491</v>
      </c>
      <c r="P23" s="88">
        <v>65.59</v>
      </c>
      <c r="Q23" s="87">
        <v>42310</v>
      </c>
      <c r="R23" s="88">
        <v>41.16</v>
      </c>
      <c r="S23" s="87">
        <v>42310</v>
      </c>
      <c r="T23" s="88">
        <v>15.9</v>
      </c>
      <c r="U23" s="87">
        <v>42471</v>
      </c>
      <c r="V23" s="88">
        <v>41.06</v>
      </c>
      <c r="W23" s="87">
        <v>42310</v>
      </c>
      <c r="X23" s="88">
        <v>72.81</v>
      </c>
      <c r="Y23" s="87">
        <v>42310</v>
      </c>
      <c r="Z23" s="88">
        <v>56.34</v>
      </c>
      <c r="AA23" s="87">
        <v>42310</v>
      </c>
      <c r="AB23" s="88">
        <v>240.27</v>
      </c>
      <c r="AC23" s="87">
        <v>44502</v>
      </c>
      <c r="AD23" s="88">
        <v>780.1</v>
      </c>
      <c r="AE23" s="87">
        <v>43039</v>
      </c>
      <c r="AF23" s="88">
        <v>1700.89</v>
      </c>
      <c r="AG23" s="87">
        <v>43039</v>
      </c>
      <c r="AH23" s="88">
        <v>130.03</v>
      </c>
      <c r="AI23" s="87">
        <v>43039</v>
      </c>
      <c r="AJ23" s="88">
        <v>69.56</v>
      </c>
      <c r="AK23" s="87">
        <v>43045</v>
      </c>
      <c r="AL23" s="88">
        <v>538.83000000000004</v>
      </c>
    </row>
    <row r="24" spans="1:38">
      <c r="A24" s="87">
        <v>43040</v>
      </c>
      <c r="B24" s="88">
        <v>20514.400000000001</v>
      </c>
      <c r="C24" s="87">
        <v>42311</v>
      </c>
      <c r="D24" s="88">
        <v>47.5</v>
      </c>
      <c r="E24" s="87">
        <v>42311</v>
      </c>
      <c r="F24" s="88">
        <v>164.49</v>
      </c>
      <c r="G24" s="87">
        <v>42314</v>
      </c>
      <c r="H24" s="88">
        <v>21.95</v>
      </c>
      <c r="I24" s="87">
        <v>42311</v>
      </c>
      <c r="J24" s="88">
        <v>32.520000000000003</v>
      </c>
      <c r="K24" s="87">
        <v>42311</v>
      </c>
      <c r="L24" s="88">
        <v>194.71</v>
      </c>
      <c r="M24" s="87">
        <v>42311</v>
      </c>
      <c r="N24" s="88">
        <v>72.12</v>
      </c>
      <c r="O24" s="87">
        <v>44494</v>
      </c>
      <c r="P24" s="88">
        <v>65.59</v>
      </c>
      <c r="Q24" s="87">
        <v>42311</v>
      </c>
      <c r="R24" s="88">
        <v>41.2</v>
      </c>
      <c r="S24" s="87">
        <v>42311</v>
      </c>
      <c r="T24" s="88">
        <v>15.99</v>
      </c>
      <c r="U24" s="87">
        <v>42475</v>
      </c>
      <c r="V24" s="88">
        <v>43.05</v>
      </c>
      <c r="W24" s="87">
        <v>42311</v>
      </c>
      <c r="X24" s="88">
        <v>74</v>
      </c>
      <c r="Y24" s="87">
        <v>42311</v>
      </c>
      <c r="Z24" s="88">
        <v>58.3</v>
      </c>
      <c r="AA24" s="87">
        <v>42311</v>
      </c>
      <c r="AB24" s="88">
        <v>244.88</v>
      </c>
      <c r="AC24" s="87">
        <v>44503</v>
      </c>
      <c r="AD24" s="88">
        <v>769.02</v>
      </c>
      <c r="AE24" s="87">
        <v>43040</v>
      </c>
      <c r="AF24" s="88">
        <v>1711.99</v>
      </c>
      <c r="AG24" s="87">
        <v>43040</v>
      </c>
      <c r="AH24" s="88">
        <v>136</v>
      </c>
      <c r="AI24" s="87">
        <v>43040</v>
      </c>
      <c r="AJ24" s="88">
        <v>73.03</v>
      </c>
      <c r="AK24" s="87">
        <v>43046</v>
      </c>
      <c r="AL24" s="88">
        <v>523.33000000000004</v>
      </c>
    </row>
    <row r="25" spans="1:38">
      <c r="A25" s="87">
        <v>43041</v>
      </c>
      <c r="B25" s="88">
        <v>20597.71</v>
      </c>
      <c r="C25" s="87">
        <v>42312</v>
      </c>
      <c r="D25" s="88">
        <v>48.21</v>
      </c>
      <c r="E25" s="87">
        <v>42312</v>
      </c>
      <c r="F25" s="88">
        <v>164.26</v>
      </c>
      <c r="G25" s="87">
        <v>42318</v>
      </c>
      <c r="H25" s="88">
        <v>22.45</v>
      </c>
      <c r="I25" s="87">
        <v>42312</v>
      </c>
      <c r="J25" s="88">
        <v>32.700000000000003</v>
      </c>
      <c r="K25" s="87">
        <v>42312</v>
      </c>
      <c r="L25" s="88">
        <v>196.38</v>
      </c>
      <c r="M25" s="87">
        <v>42312</v>
      </c>
      <c r="N25" s="88">
        <v>74.790000000000006</v>
      </c>
      <c r="O25" s="87">
        <v>44495</v>
      </c>
      <c r="P25" s="88">
        <v>62.43</v>
      </c>
      <c r="Q25" s="87">
        <v>42312</v>
      </c>
      <c r="R25" s="88">
        <v>41.49</v>
      </c>
      <c r="S25" s="87">
        <v>42312</v>
      </c>
      <c r="T25" s="88">
        <v>16.02</v>
      </c>
      <c r="U25" s="87">
        <v>42481</v>
      </c>
      <c r="V25" s="88">
        <v>43.25</v>
      </c>
      <c r="W25" s="87">
        <v>42312</v>
      </c>
      <c r="X25" s="88">
        <v>74.59</v>
      </c>
      <c r="Y25" s="87">
        <v>42312</v>
      </c>
      <c r="Z25" s="88">
        <v>58.65</v>
      </c>
      <c r="AA25" s="87">
        <v>42312</v>
      </c>
      <c r="AB25" s="88">
        <v>246.84</v>
      </c>
      <c r="AC25" s="87">
        <v>44504</v>
      </c>
      <c r="AD25" s="88">
        <v>760.07</v>
      </c>
      <c r="AE25" s="87">
        <v>43041</v>
      </c>
      <c r="AF25" s="88">
        <v>1715.43</v>
      </c>
      <c r="AG25" s="87">
        <v>43041</v>
      </c>
      <c r="AH25" s="88">
        <v>136.44999999999999</v>
      </c>
      <c r="AI25" s="87">
        <v>43042</v>
      </c>
      <c r="AJ25" s="88">
        <v>74</v>
      </c>
      <c r="AK25" s="87">
        <v>43047</v>
      </c>
      <c r="AL25" s="88">
        <v>546.78</v>
      </c>
    </row>
    <row r="26" spans="1:38">
      <c r="A26" s="87">
        <v>43042</v>
      </c>
      <c r="B26" s="88">
        <v>20939.98</v>
      </c>
      <c r="C26" s="87">
        <v>42313</v>
      </c>
      <c r="D26" s="88">
        <v>48</v>
      </c>
      <c r="E26" s="87">
        <v>42313</v>
      </c>
      <c r="F26" s="88">
        <v>163.96</v>
      </c>
      <c r="G26" s="87">
        <v>42319</v>
      </c>
      <c r="H26" s="88">
        <v>22.46</v>
      </c>
      <c r="I26" s="87">
        <v>42313</v>
      </c>
      <c r="J26" s="88">
        <v>32.6</v>
      </c>
      <c r="K26" s="87">
        <v>42313</v>
      </c>
      <c r="L26" s="88">
        <v>198.93</v>
      </c>
      <c r="M26" s="87">
        <v>42313</v>
      </c>
      <c r="N26" s="88">
        <v>74.489999999999995</v>
      </c>
      <c r="O26" s="87">
        <v>44496</v>
      </c>
      <c r="P26" s="88">
        <v>61.7</v>
      </c>
      <c r="Q26" s="87">
        <v>42313</v>
      </c>
      <c r="R26" s="88">
        <v>43.56</v>
      </c>
      <c r="S26" s="87">
        <v>42313</v>
      </c>
      <c r="T26" s="88">
        <v>15.91</v>
      </c>
      <c r="U26" s="87">
        <v>42482</v>
      </c>
      <c r="V26" s="88">
        <v>43.25</v>
      </c>
      <c r="W26" s="87">
        <v>42313</v>
      </c>
      <c r="X26" s="88">
        <v>74.099999999999994</v>
      </c>
      <c r="Y26" s="87">
        <v>42313</v>
      </c>
      <c r="Z26" s="88">
        <v>57.9</v>
      </c>
      <c r="AA26" s="87">
        <v>42313</v>
      </c>
      <c r="AB26" s="88">
        <v>246</v>
      </c>
      <c r="AC26" s="87">
        <v>44505</v>
      </c>
      <c r="AD26" s="88">
        <v>764.13</v>
      </c>
      <c r="AE26" s="87">
        <v>43042</v>
      </c>
      <c r="AF26" s="88">
        <v>1736.29</v>
      </c>
      <c r="AG26" s="87">
        <v>43042</v>
      </c>
      <c r="AH26" s="88">
        <v>140.04</v>
      </c>
      <c r="AI26" s="87">
        <v>43045</v>
      </c>
      <c r="AJ26" s="88">
        <v>73</v>
      </c>
      <c r="AK26" s="87">
        <v>43048</v>
      </c>
      <c r="AL26" s="88">
        <v>574</v>
      </c>
    </row>
    <row r="27" spans="1:38">
      <c r="A27" s="87">
        <v>43045</v>
      </c>
      <c r="B27" s="88">
        <v>20942.75</v>
      </c>
      <c r="C27" s="87">
        <v>42314</v>
      </c>
      <c r="D27" s="88">
        <v>48.5</v>
      </c>
      <c r="E27" s="87">
        <v>42314</v>
      </c>
      <c r="F27" s="88">
        <v>163.81</v>
      </c>
      <c r="G27" s="87">
        <v>42320</v>
      </c>
      <c r="H27" s="88">
        <v>22.5</v>
      </c>
      <c r="I27" s="87">
        <v>42314</v>
      </c>
      <c r="J27" s="88">
        <v>32.630000000000003</v>
      </c>
      <c r="K27" s="87">
        <v>42314</v>
      </c>
      <c r="L27" s="88">
        <v>197.24</v>
      </c>
      <c r="M27" s="87">
        <v>42314</v>
      </c>
      <c r="N27" s="88">
        <v>74.319999999999993</v>
      </c>
      <c r="O27" s="87">
        <v>44497</v>
      </c>
      <c r="P27" s="88">
        <v>62.15</v>
      </c>
      <c r="Q27" s="87">
        <v>42314</v>
      </c>
      <c r="R27" s="88">
        <v>45.73</v>
      </c>
      <c r="S27" s="87">
        <v>42314</v>
      </c>
      <c r="T27" s="88">
        <v>15.69</v>
      </c>
      <c r="U27" s="87">
        <v>42485</v>
      </c>
      <c r="V27" s="88">
        <v>45.41</v>
      </c>
      <c r="W27" s="87">
        <v>42314</v>
      </c>
      <c r="X27" s="88">
        <v>72.819999999999993</v>
      </c>
      <c r="Y27" s="87">
        <v>42314</v>
      </c>
      <c r="Z27" s="88">
        <v>58.02</v>
      </c>
      <c r="AA27" s="87">
        <v>42314</v>
      </c>
      <c r="AB27" s="88">
        <v>249.8</v>
      </c>
      <c r="AC27" s="87">
        <v>44508</v>
      </c>
      <c r="AD27" s="88">
        <v>772.72</v>
      </c>
      <c r="AE27" s="87">
        <v>43045</v>
      </c>
      <c r="AF27" s="88">
        <v>1737.5</v>
      </c>
      <c r="AG27" s="87">
        <v>43045</v>
      </c>
      <c r="AH27" s="88">
        <v>141.55000000000001</v>
      </c>
      <c r="AI27" s="87">
        <v>43046</v>
      </c>
      <c r="AJ27" s="88">
        <v>73.150000000000006</v>
      </c>
      <c r="AK27" s="87">
        <v>43049</v>
      </c>
      <c r="AL27" s="88">
        <v>572.99</v>
      </c>
    </row>
    <row r="28" spans="1:38">
      <c r="A28" s="87">
        <v>43046</v>
      </c>
      <c r="B28" s="88">
        <v>20953.84</v>
      </c>
      <c r="C28" s="87">
        <v>42317</v>
      </c>
      <c r="D28" s="88">
        <v>48.65</v>
      </c>
      <c r="E28" s="87">
        <v>42317</v>
      </c>
      <c r="F28" s="88">
        <v>163.36000000000001</v>
      </c>
      <c r="G28" s="87">
        <v>42321</v>
      </c>
      <c r="H28" s="88">
        <v>21.53</v>
      </c>
      <c r="I28" s="87">
        <v>42317</v>
      </c>
      <c r="J28" s="88">
        <v>32.65</v>
      </c>
      <c r="K28" s="87">
        <v>42317</v>
      </c>
      <c r="L28" s="88">
        <v>195.85</v>
      </c>
      <c r="M28" s="87">
        <v>42317</v>
      </c>
      <c r="N28" s="88">
        <v>73.459999999999994</v>
      </c>
      <c r="O28" s="87">
        <v>44498</v>
      </c>
      <c r="P28" s="88">
        <v>63.03</v>
      </c>
      <c r="Q28" s="87">
        <v>42317</v>
      </c>
      <c r="R28" s="88">
        <v>47.27</v>
      </c>
      <c r="S28" s="87">
        <v>42317</v>
      </c>
      <c r="T28" s="88">
        <v>15.69</v>
      </c>
      <c r="U28" s="87">
        <v>42486</v>
      </c>
      <c r="V28" s="88">
        <v>44</v>
      </c>
      <c r="W28" s="87">
        <v>42317</v>
      </c>
      <c r="X28" s="88">
        <v>72.5</v>
      </c>
      <c r="Y28" s="87">
        <v>42317</v>
      </c>
      <c r="Z28" s="88">
        <v>57.37</v>
      </c>
      <c r="AA28" s="87">
        <v>42317</v>
      </c>
      <c r="AB28" s="88">
        <v>245.44</v>
      </c>
      <c r="AC28" s="87">
        <v>44509</v>
      </c>
      <c r="AD28" s="88">
        <v>768.17</v>
      </c>
      <c r="AE28" s="87">
        <v>43046</v>
      </c>
      <c r="AF28" s="88">
        <v>1746.16</v>
      </c>
      <c r="AG28" s="87">
        <v>43046</v>
      </c>
      <c r="AH28" s="88">
        <v>141.81</v>
      </c>
      <c r="AI28" s="87">
        <v>43047</v>
      </c>
      <c r="AJ28" s="88">
        <v>73.5</v>
      </c>
      <c r="AK28" s="87">
        <v>43052</v>
      </c>
      <c r="AL28" s="88">
        <v>591.9</v>
      </c>
    </row>
    <row r="29" spans="1:38">
      <c r="A29" s="87">
        <v>43047</v>
      </c>
      <c r="B29" s="88">
        <v>21075.97</v>
      </c>
      <c r="C29" s="87">
        <v>42318</v>
      </c>
      <c r="D29" s="88">
        <v>48.33</v>
      </c>
      <c r="E29" s="87">
        <v>42318</v>
      </c>
      <c r="F29" s="88">
        <v>161.56</v>
      </c>
      <c r="G29" s="87">
        <v>42324</v>
      </c>
      <c r="H29" s="88">
        <v>21.5</v>
      </c>
      <c r="I29" s="87">
        <v>42318</v>
      </c>
      <c r="J29" s="88">
        <v>32.549999999999997</v>
      </c>
      <c r="K29" s="87">
        <v>42318</v>
      </c>
      <c r="L29" s="88">
        <v>194.26</v>
      </c>
      <c r="M29" s="87">
        <v>42318</v>
      </c>
      <c r="N29" s="88">
        <v>71.040000000000006</v>
      </c>
      <c r="O29" s="87">
        <v>44501</v>
      </c>
      <c r="P29" s="88">
        <v>65.95</v>
      </c>
      <c r="Q29" s="87">
        <v>42318</v>
      </c>
      <c r="R29" s="88">
        <v>46.96</v>
      </c>
      <c r="S29" s="87">
        <v>42318</v>
      </c>
      <c r="T29" s="88">
        <v>15.18</v>
      </c>
      <c r="U29" s="87">
        <v>42487</v>
      </c>
      <c r="V29" s="88">
        <v>43</v>
      </c>
      <c r="W29" s="87">
        <v>42318</v>
      </c>
      <c r="X29" s="88">
        <v>72.45</v>
      </c>
      <c r="Y29" s="87">
        <v>42318</v>
      </c>
      <c r="Z29" s="88">
        <v>56.84</v>
      </c>
      <c r="AA29" s="87">
        <v>42318</v>
      </c>
      <c r="AB29" s="88">
        <v>245.19</v>
      </c>
      <c r="AC29" s="87">
        <v>44510</v>
      </c>
      <c r="AD29" s="88">
        <v>763.55</v>
      </c>
      <c r="AE29" s="87">
        <v>43047</v>
      </c>
      <c r="AF29" s="88">
        <v>1777.23</v>
      </c>
      <c r="AG29" s="87">
        <v>43047</v>
      </c>
      <c r="AH29" s="88">
        <v>143.97999999999999</v>
      </c>
      <c r="AI29" s="87">
        <v>43048</v>
      </c>
      <c r="AJ29" s="88">
        <v>74</v>
      </c>
      <c r="AK29" s="87">
        <v>43053</v>
      </c>
      <c r="AL29" s="88">
        <v>575</v>
      </c>
    </row>
    <row r="30" spans="1:38">
      <c r="A30" s="87">
        <v>43048</v>
      </c>
      <c r="B30" s="88">
        <v>21342.25</v>
      </c>
      <c r="C30" s="87">
        <v>42319</v>
      </c>
      <c r="D30" s="88">
        <v>48.25</v>
      </c>
      <c r="E30" s="87">
        <v>42319</v>
      </c>
      <c r="F30" s="88">
        <v>161.27000000000001</v>
      </c>
      <c r="G30" s="87">
        <v>42325</v>
      </c>
      <c r="H30" s="88">
        <v>22</v>
      </c>
      <c r="I30" s="87">
        <v>42319</v>
      </c>
      <c r="J30" s="88">
        <v>31.55</v>
      </c>
      <c r="K30" s="87">
        <v>42319</v>
      </c>
      <c r="L30" s="88">
        <v>197.04</v>
      </c>
      <c r="M30" s="87">
        <v>42319</v>
      </c>
      <c r="N30" s="88">
        <v>71.91</v>
      </c>
      <c r="O30" s="87">
        <v>44502</v>
      </c>
      <c r="P30" s="88">
        <v>66.650000000000006</v>
      </c>
      <c r="Q30" s="87">
        <v>42319</v>
      </c>
      <c r="R30" s="88">
        <v>47.66</v>
      </c>
      <c r="S30" s="87">
        <v>42319</v>
      </c>
      <c r="T30" s="88">
        <v>14.88</v>
      </c>
      <c r="U30" s="87">
        <v>42488</v>
      </c>
      <c r="V30" s="88">
        <v>43</v>
      </c>
      <c r="W30" s="87">
        <v>42319</v>
      </c>
      <c r="X30" s="88">
        <v>71.27</v>
      </c>
      <c r="Y30" s="87">
        <v>42319</v>
      </c>
      <c r="Z30" s="88">
        <v>56.59</v>
      </c>
      <c r="AA30" s="87">
        <v>42319</v>
      </c>
      <c r="AB30" s="88">
        <v>245.96</v>
      </c>
      <c r="AC30" s="87">
        <v>44511</v>
      </c>
      <c r="AD30" s="88">
        <v>756.72</v>
      </c>
      <c r="AE30" s="87">
        <v>43048</v>
      </c>
      <c r="AF30" s="88">
        <v>1775.55</v>
      </c>
      <c r="AG30" s="87">
        <v>43048</v>
      </c>
      <c r="AH30" s="88">
        <v>147.36000000000001</v>
      </c>
      <c r="AI30" s="87">
        <v>43049</v>
      </c>
      <c r="AJ30" s="88">
        <v>73.900000000000006</v>
      </c>
      <c r="AK30" s="87">
        <v>43054</v>
      </c>
      <c r="AL30" s="88">
        <v>590</v>
      </c>
    </row>
    <row r="31" spans="1:38">
      <c r="A31" s="87">
        <v>43049</v>
      </c>
      <c r="B31" s="88">
        <v>21103.3</v>
      </c>
      <c r="C31" s="87">
        <v>42320</v>
      </c>
      <c r="D31" s="88">
        <v>48.43</v>
      </c>
      <c r="E31" s="87">
        <v>42320</v>
      </c>
      <c r="F31" s="88">
        <v>162.78</v>
      </c>
      <c r="G31" s="87">
        <v>42326</v>
      </c>
      <c r="H31" s="88">
        <v>22</v>
      </c>
      <c r="I31" s="87">
        <v>42320</v>
      </c>
      <c r="J31" s="88">
        <v>32.06</v>
      </c>
      <c r="K31" s="87">
        <v>42320</v>
      </c>
      <c r="L31" s="88">
        <v>205.82</v>
      </c>
      <c r="M31" s="87">
        <v>42320</v>
      </c>
      <c r="N31" s="88">
        <v>72.83</v>
      </c>
      <c r="O31" s="87">
        <v>44503</v>
      </c>
      <c r="P31" s="88">
        <v>66.650000000000006</v>
      </c>
      <c r="Q31" s="87">
        <v>42320</v>
      </c>
      <c r="R31" s="88">
        <v>47.3</v>
      </c>
      <c r="S31" s="87">
        <v>42320</v>
      </c>
      <c r="T31" s="88">
        <v>15.12</v>
      </c>
      <c r="U31" s="87">
        <v>42489</v>
      </c>
      <c r="V31" s="88">
        <v>40.869999999999997</v>
      </c>
      <c r="W31" s="87">
        <v>42320</v>
      </c>
      <c r="X31" s="88">
        <v>72.959999999999994</v>
      </c>
      <c r="Y31" s="87">
        <v>42320</v>
      </c>
      <c r="Z31" s="88">
        <v>57.97</v>
      </c>
      <c r="AA31" s="87">
        <v>42320</v>
      </c>
      <c r="AB31" s="88">
        <v>258.25</v>
      </c>
      <c r="AC31" s="87">
        <v>44512</v>
      </c>
      <c r="AD31" s="88">
        <v>740.46</v>
      </c>
      <c r="AE31" s="87">
        <v>43049</v>
      </c>
      <c r="AF31" s="88">
        <v>1754</v>
      </c>
      <c r="AG31" s="87">
        <v>43049</v>
      </c>
      <c r="AH31" s="88">
        <v>145.76</v>
      </c>
      <c r="AI31" s="87">
        <v>43053</v>
      </c>
      <c r="AJ31" s="88">
        <v>72.5</v>
      </c>
      <c r="AK31" s="87">
        <v>43055</v>
      </c>
      <c r="AL31" s="88">
        <v>580</v>
      </c>
    </row>
    <row r="32" spans="1:38">
      <c r="A32" s="87">
        <v>43052</v>
      </c>
      <c r="B32" s="88">
        <v>21007.86</v>
      </c>
      <c r="C32" s="87">
        <v>42321</v>
      </c>
      <c r="D32" s="88">
        <v>47.96</v>
      </c>
      <c r="E32" s="87">
        <v>42321</v>
      </c>
      <c r="F32" s="88">
        <v>163.02000000000001</v>
      </c>
      <c r="G32" s="87">
        <v>42328</v>
      </c>
      <c r="H32" s="88">
        <v>21.6</v>
      </c>
      <c r="I32" s="87">
        <v>42321</v>
      </c>
      <c r="J32" s="88">
        <v>31.78</v>
      </c>
      <c r="K32" s="87">
        <v>42321</v>
      </c>
      <c r="L32" s="88">
        <v>202.3</v>
      </c>
      <c r="M32" s="87">
        <v>42321</v>
      </c>
      <c r="N32" s="88">
        <v>72.47</v>
      </c>
      <c r="O32" s="87">
        <v>44504</v>
      </c>
      <c r="P32" s="88">
        <v>66.52</v>
      </c>
      <c r="Q32" s="87">
        <v>42321</v>
      </c>
      <c r="R32" s="88">
        <v>46.61</v>
      </c>
      <c r="S32" s="87">
        <v>42321</v>
      </c>
      <c r="T32" s="88">
        <v>16.079999999999998</v>
      </c>
      <c r="U32" s="87">
        <v>42492</v>
      </c>
      <c r="V32" s="88">
        <v>38.979999999999997</v>
      </c>
      <c r="W32" s="87">
        <v>42321</v>
      </c>
      <c r="X32" s="88">
        <v>71.849999999999994</v>
      </c>
      <c r="Y32" s="87">
        <v>42321</v>
      </c>
      <c r="Z32" s="88">
        <v>57.86</v>
      </c>
      <c r="AA32" s="87">
        <v>42321</v>
      </c>
      <c r="AB32" s="88">
        <v>263.24</v>
      </c>
      <c r="AC32" s="87">
        <v>44515</v>
      </c>
      <c r="AD32" s="88">
        <v>731.37</v>
      </c>
      <c r="AE32" s="87">
        <v>43052</v>
      </c>
      <c r="AF32" s="88">
        <v>1755</v>
      </c>
      <c r="AG32" s="87">
        <v>43052</v>
      </c>
      <c r="AH32" s="88">
        <v>145.29</v>
      </c>
      <c r="AI32" s="87">
        <v>43055</v>
      </c>
      <c r="AJ32" s="88">
        <v>71</v>
      </c>
      <c r="AK32" s="87">
        <v>43056</v>
      </c>
      <c r="AL32" s="88">
        <v>576.9</v>
      </c>
    </row>
    <row r="33" spans="1:38">
      <c r="A33" s="87">
        <v>43053</v>
      </c>
      <c r="B33" s="88">
        <v>20835.45</v>
      </c>
      <c r="C33" s="87">
        <v>42324</v>
      </c>
      <c r="D33" s="88">
        <v>47.2</v>
      </c>
      <c r="E33" s="87">
        <v>42324</v>
      </c>
      <c r="F33" s="88">
        <v>161.97999999999999</v>
      </c>
      <c r="G33" s="87">
        <v>42331</v>
      </c>
      <c r="H33" s="88">
        <v>21.53</v>
      </c>
      <c r="I33" s="87">
        <v>42324</v>
      </c>
      <c r="J33" s="88">
        <v>31.84</v>
      </c>
      <c r="K33" s="87">
        <v>42324</v>
      </c>
      <c r="L33" s="88">
        <v>201.85</v>
      </c>
      <c r="M33" s="87">
        <v>42324</v>
      </c>
      <c r="N33" s="88">
        <v>72.239999999999995</v>
      </c>
      <c r="O33" s="87">
        <v>44505</v>
      </c>
      <c r="P33" s="88">
        <v>65.94</v>
      </c>
      <c r="Q33" s="87">
        <v>42324</v>
      </c>
      <c r="R33" s="88">
        <v>47.35</v>
      </c>
      <c r="S33" s="87">
        <v>42324</v>
      </c>
      <c r="T33" s="88">
        <v>16.37</v>
      </c>
      <c r="U33" s="87">
        <v>42495</v>
      </c>
      <c r="V33" s="88">
        <v>40.92</v>
      </c>
      <c r="W33" s="87">
        <v>42324</v>
      </c>
      <c r="X33" s="88">
        <v>72.3</v>
      </c>
      <c r="Y33" s="87">
        <v>42324</v>
      </c>
      <c r="Z33" s="88">
        <v>57.58</v>
      </c>
      <c r="AA33" s="87">
        <v>42324</v>
      </c>
      <c r="AB33" s="88">
        <v>262.42</v>
      </c>
      <c r="AC33" s="87">
        <v>44516</v>
      </c>
      <c r="AD33" s="88">
        <v>761.47</v>
      </c>
      <c r="AE33" s="87">
        <v>43053</v>
      </c>
      <c r="AF33" s="88">
        <v>1777.73</v>
      </c>
      <c r="AG33" s="87">
        <v>43053</v>
      </c>
      <c r="AH33" s="88">
        <v>146.69</v>
      </c>
      <c r="AI33" s="87">
        <v>43056</v>
      </c>
      <c r="AJ33" s="88">
        <v>71</v>
      </c>
      <c r="AK33" s="87">
        <v>43061</v>
      </c>
      <c r="AL33" s="88">
        <v>576</v>
      </c>
    </row>
    <row r="34" spans="1:38">
      <c r="A34" s="87">
        <v>43054</v>
      </c>
      <c r="B34" s="88">
        <v>20600.490000000002</v>
      </c>
      <c r="C34" s="87">
        <v>42325</v>
      </c>
      <c r="D34" s="88">
        <v>46.96</v>
      </c>
      <c r="E34" s="87">
        <v>42325</v>
      </c>
      <c r="F34" s="88">
        <v>161.99</v>
      </c>
      <c r="G34" s="87">
        <v>42332</v>
      </c>
      <c r="H34" s="88">
        <v>21.5</v>
      </c>
      <c r="I34" s="87">
        <v>42325</v>
      </c>
      <c r="J34" s="88">
        <v>31.65</v>
      </c>
      <c r="K34" s="87">
        <v>42325</v>
      </c>
      <c r="L34" s="88">
        <v>202.08</v>
      </c>
      <c r="M34" s="87">
        <v>42325</v>
      </c>
      <c r="N34" s="88">
        <v>72.900000000000006</v>
      </c>
      <c r="O34" s="87">
        <v>44508</v>
      </c>
      <c r="P34" s="88">
        <v>65.8</v>
      </c>
      <c r="Q34" s="87">
        <v>42325</v>
      </c>
      <c r="R34" s="88">
        <v>49.71</v>
      </c>
      <c r="S34" s="87">
        <v>42325</v>
      </c>
      <c r="T34" s="88">
        <v>16.489999999999998</v>
      </c>
      <c r="U34" s="87">
        <v>42496</v>
      </c>
      <c r="V34" s="88">
        <v>42.89</v>
      </c>
      <c r="W34" s="87">
        <v>42325</v>
      </c>
      <c r="X34" s="88">
        <v>73.5</v>
      </c>
      <c r="Y34" s="87">
        <v>42325</v>
      </c>
      <c r="Z34" s="88">
        <v>57.59</v>
      </c>
      <c r="AA34" s="87">
        <v>42325</v>
      </c>
      <c r="AB34" s="88">
        <v>256.98</v>
      </c>
      <c r="AC34" s="87">
        <v>44517</v>
      </c>
      <c r="AD34" s="88">
        <v>737.39</v>
      </c>
      <c r="AE34" s="87">
        <v>43054</v>
      </c>
      <c r="AF34" s="88">
        <v>1760.78</v>
      </c>
      <c r="AG34" s="87">
        <v>43054</v>
      </c>
      <c r="AH34" s="88">
        <v>146.91999999999999</v>
      </c>
      <c r="AI34" s="87">
        <v>43059</v>
      </c>
      <c r="AJ34" s="88">
        <v>70.02</v>
      </c>
      <c r="AK34" s="87">
        <v>43063</v>
      </c>
      <c r="AL34" s="88">
        <v>548.6</v>
      </c>
    </row>
    <row r="35" spans="1:38">
      <c r="A35" s="87">
        <v>43055</v>
      </c>
      <c r="B35" s="88">
        <v>20692.47</v>
      </c>
      <c r="C35" s="87">
        <v>42326</v>
      </c>
      <c r="D35" s="88">
        <v>46.75</v>
      </c>
      <c r="E35" s="87">
        <v>42326</v>
      </c>
      <c r="F35" s="88">
        <v>162.02000000000001</v>
      </c>
      <c r="G35" s="87">
        <v>42333</v>
      </c>
      <c r="H35" s="88">
        <v>21</v>
      </c>
      <c r="I35" s="87">
        <v>42326</v>
      </c>
      <c r="J35" s="88">
        <v>31.56</v>
      </c>
      <c r="K35" s="87">
        <v>42326</v>
      </c>
      <c r="L35" s="88">
        <v>208.89</v>
      </c>
      <c r="M35" s="87">
        <v>42326</v>
      </c>
      <c r="N35" s="88">
        <v>72.400000000000006</v>
      </c>
      <c r="O35" s="87">
        <v>44509</v>
      </c>
      <c r="P35" s="88">
        <v>64.87</v>
      </c>
      <c r="Q35" s="87">
        <v>42326</v>
      </c>
      <c r="R35" s="88">
        <v>52.19</v>
      </c>
      <c r="S35" s="87">
        <v>42326</v>
      </c>
      <c r="T35" s="88">
        <v>16.48</v>
      </c>
      <c r="U35" s="87">
        <v>42501</v>
      </c>
      <c r="V35" s="88">
        <v>43</v>
      </c>
      <c r="W35" s="87">
        <v>42326</v>
      </c>
      <c r="X35" s="88">
        <v>72.95</v>
      </c>
      <c r="Y35" s="87">
        <v>42326</v>
      </c>
      <c r="Z35" s="88">
        <v>57.82</v>
      </c>
      <c r="AA35" s="87">
        <v>42326</v>
      </c>
      <c r="AB35" s="88">
        <v>256.01</v>
      </c>
      <c r="AC35" s="87">
        <v>44518</v>
      </c>
      <c r="AD35" s="88">
        <v>754.14</v>
      </c>
      <c r="AE35" s="87">
        <v>43055</v>
      </c>
      <c r="AF35" s="88">
        <v>1746.95</v>
      </c>
      <c r="AG35" s="87">
        <v>43055</v>
      </c>
      <c r="AH35" s="88">
        <v>146.41999999999999</v>
      </c>
      <c r="AI35" s="87">
        <v>43060</v>
      </c>
      <c r="AJ35" s="88">
        <v>71</v>
      </c>
      <c r="AK35" s="87">
        <v>43066</v>
      </c>
      <c r="AL35" s="88">
        <v>562</v>
      </c>
    </row>
    <row r="36" spans="1:38">
      <c r="A36" s="87">
        <v>43056</v>
      </c>
      <c r="B36" s="88">
        <v>20662.509999999998</v>
      </c>
      <c r="C36" s="87">
        <v>42327</v>
      </c>
      <c r="D36" s="88">
        <v>46.89</v>
      </c>
      <c r="E36" s="87">
        <v>42327</v>
      </c>
      <c r="F36" s="88">
        <v>162.32</v>
      </c>
      <c r="G36" s="87">
        <v>42334</v>
      </c>
      <c r="H36" s="88">
        <v>21.2</v>
      </c>
      <c r="I36" s="87">
        <v>42327</v>
      </c>
      <c r="J36" s="88">
        <v>31.53</v>
      </c>
      <c r="K36" s="87">
        <v>42327</v>
      </c>
      <c r="L36" s="88">
        <v>207.14</v>
      </c>
      <c r="M36" s="87">
        <v>42327</v>
      </c>
      <c r="N36" s="88">
        <v>72.040000000000006</v>
      </c>
      <c r="O36" s="87">
        <v>44510</v>
      </c>
      <c r="P36" s="88">
        <v>64.930000000000007</v>
      </c>
      <c r="Q36" s="87">
        <v>42327</v>
      </c>
      <c r="R36" s="88">
        <v>53.97</v>
      </c>
      <c r="S36" s="87">
        <v>42327</v>
      </c>
      <c r="T36" s="88">
        <v>17.09</v>
      </c>
      <c r="U36" s="87">
        <v>42506</v>
      </c>
      <c r="V36" s="88">
        <v>43</v>
      </c>
      <c r="W36" s="87">
        <v>42327</v>
      </c>
      <c r="X36" s="88">
        <v>73.040000000000006</v>
      </c>
      <c r="Y36" s="87">
        <v>42327</v>
      </c>
      <c r="Z36" s="88">
        <v>57.39</v>
      </c>
      <c r="AA36" s="87">
        <v>42327</v>
      </c>
      <c r="AB36" s="88">
        <v>259.48</v>
      </c>
      <c r="AC36" s="87">
        <v>44519</v>
      </c>
      <c r="AD36" s="88">
        <v>768.32</v>
      </c>
      <c r="AE36" s="87">
        <v>43056</v>
      </c>
      <c r="AF36" s="88">
        <v>1751</v>
      </c>
      <c r="AG36" s="87">
        <v>43056</v>
      </c>
      <c r="AH36" s="88">
        <v>145.77000000000001</v>
      </c>
      <c r="AI36" s="87">
        <v>43061</v>
      </c>
      <c r="AJ36" s="88">
        <v>72.5</v>
      </c>
      <c r="AK36" s="87">
        <v>43067</v>
      </c>
      <c r="AL36" s="88">
        <v>568.48</v>
      </c>
    </row>
    <row r="37" spans="1:38">
      <c r="A37" s="87">
        <v>43059</v>
      </c>
      <c r="B37" s="88">
        <v>20405.849999999999</v>
      </c>
      <c r="C37" s="87">
        <v>42328</v>
      </c>
      <c r="D37" s="88">
        <v>46.12</v>
      </c>
      <c r="E37" s="87">
        <v>42328</v>
      </c>
      <c r="F37" s="88">
        <v>162.65</v>
      </c>
      <c r="G37" s="87">
        <v>42340</v>
      </c>
      <c r="H37" s="88">
        <v>21.98</v>
      </c>
      <c r="I37" s="87">
        <v>42328</v>
      </c>
      <c r="J37" s="88">
        <v>31.9</v>
      </c>
      <c r="K37" s="87">
        <v>42328</v>
      </c>
      <c r="L37" s="88">
        <v>206.36</v>
      </c>
      <c r="M37" s="87">
        <v>42328</v>
      </c>
      <c r="N37" s="88">
        <v>71.819999999999993</v>
      </c>
      <c r="O37" s="87">
        <v>44511</v>
      </c>
      <c r="P37" s="88">
        <v>64.849999999999994</v>
      </c>
      <c r="Q37" s="87">
        <v>42328</v>
      </c>
      <c r="R37" s="88">
        <v>52.73</v>
      </c>
      <c r="S37" s="87">
        <v>42328</v>
      </c>
      <c r="T37" s="88">
        <v>17.03</v>
      </c>
      <c r="U37" s="87">
        <v>42520</v>
      </c>
      <c r="V37" s="88">
        <v>41</v>
      </c>
      <c r="W37" s="87">
        <v>42328</v>
      </c>
      <c r="X37" s="88">
        <v>73.599999999999994</v>
      </c>
      <c r="Y37" s="87">
        <v>42328</v>
      </c>
      <c r="Z37" s="88">
        <v>57.63</v>
      </c>
      <c r="AA37" s="87">
        <v>42328</v>
      </c>
      <c r="AB37" s="88">
        <v>258.25</v>
      </c>
      <c r="AC37" s="87">
        <v>44522</v>
      </c>
      <c r="AD37" s="88">
        <v>733.26</v>
      </c>
      <c r="AE37" s="87">
        <v>43059</v>
      </c>
      <c r="AF37" s="88">
        <v>1744.68</v>
      </c>
      <c r="AG37" s="87">
        <v>43059</v>
      </c>
      <c r="AH37" s="88">
        <v>141.69</v>
      </c>
      <c r="AI37" s="87">
        <v>43063</v>
      </c>
      <c r="AJ37" s="88">
        <v>72.2</v>
      </c>
      <c r="AK37" s="87">
        <v>43069</v>
      </c>
      <c r="AL37" s="88">
        <v>540.05999999999995</v>
      </c>
    </row>
    <row r="38" spans="1:38">
      <c r="A38" s="87">
        <v>43060</v>
      </c>
      <c r="B38" s="88">
        <v>20545.95</v>
      </c>
      <c r="C38" s="87">
        <v>42331</v>
      </c>
      <c r="D38" s="88">
        <v>46.48</v>
      </c>
      <c r="E38" s="87">
        <v>42331</v>
      </c>
      <c r="F38" s="88">
        <v>164.05</v>
      </c>
      <c r="G38" s="87">
        <v>42345</v>
      </c>
      <c r="H38" s="88">
        <v>21.51</v>
      </c>
      <c r="I38" s="87">
        <v>42331</v>
      </c>
      <c r="J38" s="88">
        <v>30.63</v>
      </c>
      <c r="K38" s="87">
        <v>42331</v>
      </c>
      <c r="L38" s="88">
        <v>206.7</v>
      </c>
      <c r="M38" s="87">
        <v>42331</v>
      </c>
      <c r="N38" s="88">
        <v>70.430000000000007</v>
      </c>
      <c r="O38" s="87">
        <v>44512</v>
      </c>
      <c r="P38" s="88">
        <v>63.58</v>
      </c>
      <c r="Q38" s="87">
        <v>42331</v>
      </c>
      <c r="R38" s="88">
        <v>52</v>
      </c>
      <c r="S38" s="87">
        <v>42331</v>
      </c>
      <c r="T38" s="88">
        <v>16.739999999999998</v>
      </c>
      <c r="U38" s="87">
        <v>42529</v>
      </c>
      <c r="V38" s="88">
        <v>42.99</v>
      </c>
      <c r="W38" s="87">
        <v>42332</v>
      </c>
      <c r="X38" s="88">
        <v>72.010000000000005</v>
      </c>
      <c r="Y38" s="87">
        <v>42331</v>
      </c>
      <c r="Z38" s="88">
        <v>56.95</v>
      </c>
      <c r="AA38" s="87">
        <v>42331</v>
      </c>
      <c r="AB38" s="88">
        <v>252.5</v>
      </c>
      <c r="AC38" s="87">
        <v>44523</v>
      </c>
      <c r="AD38" s="88">
        <v>719.69</v>
      </c>
      <c r="AE38" s="87">
        <v>43060</v>
      </c>
      <c r="AF38" s="88">
        <v>1738.8</v>
      </c>
      <c r="AG38" s="87">
        <v>43060</v>
      </c>
      <c r="AH38" s="88">
        <v>142.94</v>
      </c>
      <c r="AI38" s="87">
        <v>43066</v>
      </c>
      <c r="AJ38" s="88">
        <v>73.25</v>
      </c>
      <c r="AK38" s="87">
        <v>43073</v>
      </c>
      <c r="AL38" s="88">
        <v>513.05999999999995</v>
      </c>
    </row>
    <row r="39" spans="1:38">
      <c r="A39" s="87">
        <v>43061</v>
      </c>
      <c r="B39" s="88">
        <v>20491.05</v>
      </c>
      <c r="C39" s="87">
        <v>42332</v>
      </c>
      <c r="D39" s="88">
        <v>46.48</v>
      </c>
      <c r="E39" s="87">
        <v>42332</v>
      </c>
      <c r="F39" s="88">
        <v>162.71</v>
      </c>
      <c r="G39" s="87">
        <v>42347</v>
      </c>
      <c r="H39" s="88">
        <v>21.21</v>
      </c>
      <c r="I39" s="87">
        <v>42332</v>
      </c>
      <c r="J39" s="88">
        <v>30.85</v>
      </c>
      <c r="K39" s="87">
        <v>42332</v>
      </c>
      <c r="L39" s="88">
        <v>204.18</v>
      </c>
      <c r="M39" s="87">
        <v>42332</v>
      </c>
      <c r="N39" s="88">
        <v>70.03</v>
      </c>
      <c r="O39" s="87">
        <v>44515</v>
      </c>
      <c r="P39" s="88">
        <v>62.03</v>
      </c>
      <c r="Q39" s="87">
        <v>42332</v>
      </c>
      <c r="R39" s="88">
        <v>49.92</v>
      </c>
      <c r="S39" s="87">
        <v>42332</v>
      </c>
      <c r="T39" s="88">
        <v>16.260000000000002</v>
      </c>
      <c r="U39" s="87">
        <v>42550</v>
      </c>
      <c r="V39" s="88">
        <v>44.86</v>
      </c>
      <c r="W39" s="87">
        <v>42333</v>
      </c>
      <c r="X39" s="88">
        <v>72.38</v>
      </c>
      <c r="Y39" s="87">
        <v>42332</v>
      </c>
      <c r="Z39" s="88">
        <v>56.24</v>
      </c>
      <c r="AA39" s="87">
        <v>42332</v>
      </c>
      <c r="AB39" s="88">
        <v>249.87</v>
      </c>
      <c r="AC39" s="87">
        <v>44524</v>
      </c>
      <c r="AD39" s="88">
        <v>691.96</v>
      </c>
      <c r="AE39" s="87">
        <v>43061</v>
      </c>
      <c r="AF39" s="88">
        <v>1747.22</v>
      </c>
      <c r="AG39" s="87">
        <v>43061</v>
      </c>
      <c r="AH39" s="88">
        <v>143.04</v>
      </c>
      <c r="AI39" s="87">
        <v>43067</v>
      </c>
      <c r="AJ39" s="88">
        <v>72.2</v>
      </c>
      <c r="AK39" s="87">
        <v>43074</v>
      </c>
      <c r="AL39" s="88">
        <v>514.99</v>
      </c>
    </row>
    <row r="40" spans="1:38">
      <c r="A40" s="87">
        <v>43062</v>
      </c>
      <c r="B40" s="88">
        <v>20303.68</v>
      </c>
      <c r="C40" s="87">
        <v>42333</v>
      </c>
      <c r="D40" s="88">
        <v>46.5</v>
      </c>
      <c r="E40" s="87">
        <v>42333</v>
      </c>
      <c r="F40" s="88">
        <v>161.97999999999999</v>
      </c>
      <c r="G40" s="87">
        <v>42348</v>
      </c>
      <c r="H40" s="88">
        <v>21.73</v>
      </c>
      <c r="I40" s="87">
        <v>42333</v>
      </c>
      <c r="J40" s="88">
        <v>30.98</v>
      </c>
      <c r="K40" s="87">
        <v>42333</v>
      </c>
      <c r="L40" s="88">
        <v>202.5</v>
      </c>
      <c r="M40" s="87">
        <v>42333</v>
      </c>
      <c r="N40" s="88">
        <v>69.040000000000006</v>
      </c>
      <c r="O40" s="87">
        <v>44516</v>
      </c>
      <c r="P40" s="88">
        <v>62.1</v>
      </c>
      <c r="Q40" s="87">
        <v>42333</v>
      </c>
      <c r="R40" s="88">
        <v>50.86</v>
      </c>
      <c r="S40" s="87">
        <v>42333</v>
      </c>
      <c r="T40" s="88">
        <v>15.9</v>
      </c>
      <c r="U40" s="87">
        <v>42569</v>
      </c>
      <c r="V40" s="88">
        <v>42.62</v>
      </c>
      <c r="W40" s="87">
        <v>42334</v>
      </c>
      <c r="X40" s="88">
        <v>72</v>
      </c>
      <c r="Y40" s="87">
        <v>42333</v>
      </c>
      <c r="Z40" s="88">
        <v>56.32</v>
      </c>
      <c r="AA40" s="87">
        <v>42333</v>
      </c>
      <c r="AB40" s="88">
        <v>247.91</v>
      </c>
      <c r="AC40" s="87">
        <v>44525</v>
      </c>
      <c r="AD40" s="88">
        <v>681.1</v>
      </c>
      <c r="AE40" s="87">
        <v>43062</v>
      </c>
      <c r="AF40" s="88">
        <v>1737.27</v>
      </c>
      <c r="AG40" s="87">
        <v>43062</v>
      </c>
      <c r="AH40" s="88">
        <v>143.44999999999999</v>
      </c>
      <c r="AI40" s="87">
        <v>43068</v>
      </c>
      <c r="AJ40" s="88">
        <v>72</v>
      </c>
      <c r="AK40" s="87">
        <v>43076</v>
      </c>
      <c r="AL40" s="88">
        <v>489.25</v>
      </c>
    </row>
    <row r="41" spans="1:38">
      <c r="A41" s="87">
        <v>43063</v>
      </c>
      <c r="B41" s="88">
        <v>20329.900000000001</v>
      </c>
      <c r="C41" s="87">
        <v>42334</v>
      </c>
      <c r="D41" s="88">
        <v>46.56</v>
      </c>
      <c r="E41" s="87">
        <v>42334</v>
      </c>
      <c r="F41" s="88">
        <v>160.46</v>
      </c>
      <c r="G41" s="87">
        <v>42352</v>
      </c>
      <c r="H41" s="88">
        <v>21.75</v>
      </c>
      <c r="I41" s="87">
        <v>42334</v>
      </c>
      <c r="J41" s="88">
        <v>30.91</v>
      </c>
      <c r="K41" s="87">
        <v>42334</v>
      </c>
      <c r="L41" s="88">
        <v>201.44</v>
      </c>
      <c r="M41" s="87">
        <v>42334</v>
      </c>
      <c r="N41" s="88">
        <v>68.09</v>
      </c>
      <c r="O41" s="87">
        <v>44517</v>
      </c>
      <c r="P41" s="88">
        <v>61.95</v>
      </c>
      <c r="Q41" s="87">
        <v>42334</v>
      </c>
      <c r="R41" s="88">
        <v>49.89</v>
      </c>
      <c r="S41" s="87">
        <v>42334</v>
      </c>
      <c r="T41" s="88">
        <v>15.95</v>
      </c>
      <c r="U41" s="87">
        <v>42571</v>
      </c>
      <c r="V41" s="88">
        <v>43</v>
      </c>
      <c r="W41" s="87">
        <v>42335</v>
      </c>
      <c r="X41" s="88">
        <v>70.5</v>
      </c>
      <c r="Y41" s="87">
        <v>42334</v>
      </c>
      <c r="Z41" s="88">
        <v>56.51</v>
      </c>
      <c r="AA41" s="87">
        <v>42334</v>
      </c>
      <c r="AB41" s="88">
        <v>242.11</v>
      </c>
      <c r="AC41" s="87">
        <v>44526</v>
      </c>
      <c r="AD41" s="88">
        <v>693.31</v>
      </c>
      <c r="AE41" s="87">
        <v>43063</v>
      </c>
      <c r="AF41" s="88">
        <v>1719.97</v>
      </c>
      <c r="AG41" s="87">
        <v>43063</v>
      </c>
      <c r="AH41" s="88">
        <v>140.44999999999999</v>
      </c>
      <c r="AI41" s="87">
        <v>43069</v>
      </c>
      <c r="AJ41" s="88">
        <v>72.03</v>
      </c>
      <c r="AK41" s="87">
        <v>43077</v>
      </c>
      <c r="AL41" s="88">
        <v>488.95</v>
      </c>
    </row>
    <row r="42" spans="1:38">
      <c r="A42" s="87">
        <v>43066</v>
      </c>
      <c r="B42" s="88">
        <v>20187.3</v>
      </c>
      <c r="C42" s="87">
        <v>42335</v>
      </c>
      <c r="D42" s="88">
        <v>47</v>
      </c>
      <c r="E42" s="87">
        <v>42335</v>
      </c>
      <c r="F42" s="88">
        <v>160.53</v>
      </c>
      <c r="G42" s="87">
        <v>42353</v>
      </c>
      <c r="H42" s="88">
        <v>22.45</v>
      </c>
      <c r="I42" s="87">
        <v>42335</v>
      </c>
      <c r="J42" s="88">
        <v>30.75</v>
      </c>
      <c r="K42" s="87">
        <v>42335</v>
      </c>
      <c r="L42" s="88">
        <v>198.87</v>
      </c>
      <c r="M42" s="87">
        <v>42335</v>
      </c>
      <c r="N42" s="88">
        <v>67.34</v>
      </c>
      <c r="O42" s="87">
        <v>44518</v>
      </c>
      <c r="P42" s="88">
        <v>64.430000000000007</v>
      </c>
      <c r="Q42" s="87">
        <v>42335</v>
      </c>
      <c r="R42" s="88">
        <v>49.34</v>
      </c>
      <c r="S42" s="87">
        <v>42335</v>
      </c>
      <c r="T42" s="88">
        <v>15.99</v>
      </c>
      <c r="U42" s="87">
        <v>42577</v>
      </c>
      <c r="V42" s="88">
        <v>41</v>
      </c>
      <c r="W42" s="87">
        <v>42338</v>
      </c>
      <c r="X42" s="88">
        <v>67.05</v>
      </c>
      <c r="Y42" s="87">
        <v>42335</v>
      </c>
      <c r="Z42" s="88">
        <v>56.24</v>
      </c>
      <c r="AA42" s="87">
        <v>42335</v>
      </c>
      <c r="AB42" s="88">
        <v>243.15</v>
      </c>
      <c r="AC42" s="87">
        <v>44529</v>
      </c>
      <c r="AD42" s="88">
        <v>725.77</v>
      </c>
      <c r="AE42" s="87">
        <v>43066</v>
      </c>
      <c r="AF42" s="88">
        <v>1710.55</v>
      </c>
      <c r="AG42" s="87">
        <v>43066</v>
      </c>
      <c r="AH42" s="88">
        <v>138.65</v>
      </c>
      <c r="AI42" s="87">
        <v>43074</v>
      </c>
      <c r="AJ42" s="88">
        <v>72</v>
      </c>
      <c r="AK42" s="87">
        <v>43080</v>
      </c>
      <c r="AL42" s="88">
        <v>478</v>
      </c>
    </row>
    <row r="43" spans="1:38">
      <c r="A43" s="87">
        <v>43067</v>
      </c>
      <c r="B43" s="88">
        <v>19979.47</v>
      </c>
      <c r="C43" s="87">
        <v>42338</v>
      </c>
      <c r="D43" s="88">
        <v>46</v>
      </c>
      <c r="E43" s="87">
        <v>42338</v>
      </c>
      <c r="F43" s="88">
        <v>159.22999999999999</v>
      </c>
      <c r="G43" s="87">
        <v>42355</v>
      </c>
      <c r="H43" s="88">
        <v>21.61</v>
      </c>
      <c r="I43" s="87">
        <v>42338</v>
      </c>
      <c r="J43" s="88">
        <v>30.13</v>
      </c>
      <c r="K43" s="87">
        <v>42338</v>
      </c>
      <c r="L43" s="88">
        <v>194.8</v>
      </c>
      <c r="M43" s="87">
        <v>42338</v>
      </c>
      <c r="N43" s="88">
        <v>64.7</v>
      </c>
      <c r="O43" s="87">
        <v>44519</v>
      </c>
      <c r="P43" s="88">
        <v>64.09</v>
      </c>
      <c r="Q43" s="87">
        <v>42338</v>
      </c>
      <c r="R43" s="88">
        <v>47.6</v>
      </c>
      <c r="S43" s="87">
        <v>42338</v>
      </c>
      <c r="T43" s="88">
        <v>15.5</v>
      </c>
      <c r="U43" s="87">
        <v>42579</v>
      </c>
      <c r="V43" s="88">
        <v>40.99</v>
      </c>
      <c r="W43" s="87">
        <v>42339</v>
      </c>
      <c r="X43" s="88">
        <v>63.7</v>
      </c>
      <c r="Y43" s="87">
        <v>42338</v>
      </c>
      <c r="Z43" s="88">
        <v>55.84</v>
      </c>
      <c r="AA43" s="87">
        <v>42338</v>
      </c>
      <c r="AB43" s="88">
        <v>232.77</v>
      </c>
      <c r="AC43" s="87">
        <v>44530</v>
      </c>
      <c r="AD43" s="88">
        <v>713.05</v>
      </c>
      <c r="AE43" s="87">
        <v>43067</v>
      </c>
      <c r="AF43" s="88">
        <v>1709.96</v>
      </c>
      <c r="AG43" s="87">
        <v>43067</v>
      </c>
      <c r="AH43" s="88">
        <v>136.76</v>
      </c>
      <c r="AI43" s="87">
        <v>43075</v>
      </c>
      <c r="AJ43" s="88">
        <v>70.7</v>
      </c>
      <c r="AK43" s="87">
        <v>43081</v>
      </c>
      <c r="AL43" s="88">
        <v>488.95</v>
      </c>
    </row>
    <row r="44" spans="1:38">
      <c r="A44" s="87">
        <v>43068</v>
      </c>
      <c r="B44" s="88">
        <v>19985.68</v>
      </c>
      <c r="C44" s="87">
        <v>42339</v>
      </c>
      <c r="D44" s="88">
        <v>45.07</v>
      </c>
      <c r="E44" s="87">
        <v>42339</v>
      </c>
      <c r="F44" s="88">
        <v>157.43</v>
      </c>
      <c r="G44" s="87">
        <v>42356</v>
      </c>
      <c r="H44" s="88">
        <v>22</v>
      </c>
      <c r="I44" s="87">
        <v>42339</v>
      </c>
      <c r="J44" s="88">
        <v>30.05</v>
      </c>
      <c r="K44" s="87">
        <v>42339</v>
      </c>
      <c r="L44" s="88">
        <v>188.67</v>
      </c>
      <c r="M44" s="87">
        <v>42339</v>
      </c>
      <c r="N44" s="88">
        <v>64.48</v>
      </c>
      <c r="O44" s="87">
        <v>44522</v>
      </c>
      <c r="P44" s="88">
        <v>62.25</v>
      </c>
      <c r="Q44" s="87">
        <v>42339</v>
      </c>
      <c r="R44" s="88">
        <v>45.22</v>
      </c>
      <c r="S44" s="87">
        <v>42339</v>
      </c>
      <c r="T44" s="88">
        <v>14.57</v>
      </c>
      <c r="U44" s="87">
        <v>42585</v>
      </c>
      <c r="V44" s="88">
        <v>42.98</v>
      </c>
      <c r="W44" s="87">
        <v>42340</v>
      </c>
      <c r="X44" s="88">
        <v>66.150000000000006</v>
      </c>
      <c r="Y44" s="87">
        <v>42339</v>
      </c>
      <c r="Z44" s="88">
        <v>55.39</v>
      </c>
      <c r="AA44" s="87">
        <v>42339</v>
      </c>
      <c r="AB44" s="88">
        <v>222.19</v>
      </c>
      <c r="AC44" s="87">
        <v>44531</v>
      </c>
      <c r="AD44" s="88">
        <v>729.25</v>
      </c>
      <c r="AE44" s="87">
        <v>43068</v>
      </c>
      <c r="AF44" s="88">
        <v>1720.33</v>
      </c>
      <c r="AG44" s="87">
        <v>43068</v>
      </c>
      <c r="AH44" s="88">
        <v>139.12</v>
      </c>
      <c r="AI44" s="87">
        <v>43076</v>
      </c>
      <c r="AJ44" s="88">
        <v>67.17</v>
      </c>
      <c r="AK44" s="87">
        <v>43082</v>
      </c>
      <c r="AL44" s="88">
        <v>498.54</v>
      </c>
    </row>
    <row r="45" spans="1:38">
      <c r="A45" s="87">
        <v>43069</v>
      </c>
      <c r="B45" s="88">
        <v>20108.91</v>
      </c>
      <c r="C45" s="87">
        <v>42340</v>
      </c>
      <c r="D45" s="88">
        <v>45.1</v>
      </c>
      <c r="E45" s="87">
        <v>42340</v>
      </c>
      <c r="F45" s="88">
        <v>157.52000000000001</v>
      </c>
      <c r="G45" s="87">
        <v>42361</v>
      </c>
      <c r="H45" s="88">
        <v>21.21</v>
      </c>
      <c r="I45" s="87">
        <v>42340</v>
      </c>
      <c r="J45" s="88">
        <v>30.48</v>
      </c>
      <c r="K45" s="87">
        <v>42340</v>
      </c>
      <c r="L45" s="88">
        <v>198.1</v>
      </c>
      <c r="M45" s="87">
        <v>42340</v>
      </c>
      <c r="N45" s="88">
        <v>67.2</v>
      </c>
      <c r="O45" s="87">
        <v>44523</v>
      </c>
      <c r="P45" s="88">
        <v>60.03</v>
      </c>
      <c r="Q45" s="87">
        <v>42340</v>
      </c>
      <c r="R45" s="88">
        <v>46.94</v>
      </c>
      <c r="S45" s="87">
        <v>42340</v>
      </c>
      <c r="T45" s="88">
        <v>15.25</v>
      </c>
      <c r="U45" s="87">
        <v>42591</v>
      </c>
      <c r="V45" s="88">
        <v>43.99</v>
      </c>
      <c r="W45" s="87">
        <v>42341</v>
      </c>
      <c r="X45" s="88">
        <v>67.75</v>
      </c>
      <c r="Y45" s="87">
        <v>42340</v>
      </c>
      <c r="Z45" s="88">
        <v>56.53</v>
      </c>
      <c r="AA45" s="87">
        <v>42340</v>
      </c>
      <c r="AB45" s="88">
        <v>233.26</v>
      </c>
      <c r="AC45" s="87">
        <v>44532</v>
      </c>
      <c r="AD45" s="88">
        <v>674.56</v>
      </c>
      <c r="AE45" s="87">
        <v>43069</v>
      </c>
      <c r="AF45" s="88">
        <v>1741.04</v>
      </c>
      <c r="AG45" s="87">
        <v>43069</v>
      </c>
      <c r="AH45" s="88">
        <v>141.22999999999999</v>
      </c>
      <c r="AI45" s="87">
        <v>43077</v>
      </c>
      <c r="AJ45" s="88">
        <v>70.260000000000005</v>
      </c>
      <c r="AK45" s="87">
        <v>43083</v>
      </c>
      <c r="AL45" s="88">
        <v>477.72</v>
      </c>
    </row>
    <row r="46" spans="1:38">
      <c r="A46" s="87">
        <v>43073</v>
      </c>
      <c r="B46" s="88">
        <v>20140.580000000002</v>
      </c>
      <c r="C46" s="87">
        <v>42341</v>
      </c>
      <c r="D46" s="88">
        <v>45.1</v>
      </c>
      <c r="E46" s="87">
        <v>42341</v>
      </c>
      <c r="F46" s="88">
        <v>154.33000000000001</v>
      </c>
      <c r="G46" s="87">
        <v>42366</v>
      </c>
      <c r="H46" s="88">
        <v>21.36</v>
      </c>
      <c r="I46" s="87">
        <v>42342</v>
      </c>
      <c r="J46" s="88">
        <v>30.76</v>
      </c>
      <c r="K46" s="87">
        <v>42341</v>
      </c>
      <c r="L46" s="88">
        <v>197.69</v>
      </c>
      <c r="M46" s="87">
        <v>42341</v>
      </c>
      <c r="N46" s="88">
        <v>67.69</v>
      </c>
      <c r="O46" s="87">
        <v>44524</v>
      </c>
      <c r="P46" s="88">
        <v>59.33</v>
      </c>
      <c r="Q46" s="87">
        <v>42341</v>
      </c>
      <c r="R46" s="88">
        <v>46.39</v>
      </c>
      <c r="S46" s="87">
        <v>42341</v>
      </c>
      <c r="T46" s="88">
        <v>15.15</v>
      </c>
      <c r="U46" s="87">
        <v>42592</v>
      </c>
      <c r="V46" s="88">
        <v>41.8</v>
      </c>
      <c r="W46" s="87">
        <v>42342</v>
      </c>
      <c r="X46" s="88">
        <v>68</v>
      </c>
      <c r="Y46" s="87">
        <v>42341</v>
      </c>
      <c r="Z46" s="88">
        <v>56.09</v>
      </c>
      <c r="AA46" s="87">
        <v>42341</v>
      </c>
      <c r="AB46" s="88">
        <v>228.6</v>
      </c>
      <c r="AC46" s="87">
        <v>44533</v>
      </c>
      <c r="AD46" s="88">
        <v>647.94000000000005</v>
      </c>
      <c r="AE46" s="87">
        <v>43073</v>
      </c>
      <c r="AF46" s="88">
        <v>1730.37</v>
      </c>
      <c r="AG46" s="87">
        <v>43073</v>
      </c>
      <c r="AH46" s="88">
        <v>142.13</v>
      </c>
      <c r="AI46" s="87">
        <v>43080</v>
      </c>
      <c r="AJ46" s="88">
        <v>67.459999999999994</v>
      </c>
      <c r="AK46" s="87">
        <v>43084</v>
      </c>
      <c r="AL46" s="88">
        <v>490</v>
      </c>
    </row>
    <row r="47" spans="1:38">
      <c r="A47" s="87">
        <v>43074</v>
      </c>
      <c r="B47" s="88">
        <v>20009.78</v>
      </c>
      <c r="C47" s="87">
        <v>42342</v>
      </c>
      <c r="D47" s="88">
        <v>45.12</v>
      </c>
      <c r="E47" s="87">
        <v>42342</v>
      </c>
      <c r="F47" s="88">
        <v>153.53</v>
      </c>
      <c r="G47" s="87">
        <v>42367</v>
      </c>
      <c r="H47" s="88">
        <v>21.35</v>
      </c>
      <c r="I47" s="87">
        <v>42345</v>
      </c>
      <c r="J47" s="88">
        <v>31</v>
      </c>
      <c r="K47" s="87">
        <v>42342</v>
      </c>
      <c r="L47" s="88">
        <v>202.21</v>
      </c>
      <c r="M47" s="87">
        <v>42342</v>
      </c>
      <c r="N47" s="88">
        <v>67.63</v>
      </c>
      <c r="O47" s="87">
        <v>44525</v>
      </c>
      <c r="P47" s="88">
        <v>59.97</v>
      </c>
      <c r="Q47" s="87">
        <v>42342</v>
      </c>
      <c r="R47" s="88">
        <v>47.21</v>
      </c>
      <c r="S47" s="87">
        <v>42342</v>
      </c>
      <c r="T47" s="88">
        <v>15.6</v>
      </c>
      <c r="U47" s="87">
        <v>42594</v>
      </c>
      <c r="V47" s="88">
        <v>43.29</v>
      </c>
      <c r="W47" s="87">
        <v>42345</v>
      </c>
      <c r="X47" s="88">
        <v>70</v>
      </c>
      <c r="Y47" s="87">
        <v>42342</v>
      </c>
      <c r="Z47" s="88">
        <v>55.94</v>
      </c>
      <c r="AA47" s="87">
        <v>42342</v>
      </c>
      <c r="AB47" s="88">
        <v>238.75</v>
      </c>
      <c r="AC47" s="87">
        <v>44536</v>
      </c>
      <c r="AD47" s="88">
        <v>651.54999999999995</v>
      </c>
      <c r="AE47" s="87">
        <v>43074</v>
      </c>
      <c r="AF47" s="88">
        <v>1750.12</v>
      </c>
      <c r="AG47" s="87">
        <v>43074</v>
      </c>
      <c r="AH47" s="88">
        <v>142.51</v>
      </c>
      <c r="AI47" s="87">
        <v>43081</v>
      </c>
      <c r="AJ47" s="88">
        <v>66.290000000000006</v>
      </c>
      <c r="AK47" s="87">
        <v>43089</v>
      </c>
      <c r="AL47" s="88">
        <v>470</v>
      </c>
    </row>
    <row r="48" spans="1:38">
      <c r="A48" s="87">
        <v>43075</v>
      </c>
      <c r="B48" s="88">
        <v>19996.84</v>
      </c>
      <c r="C48" s="87">
        <v>42346</v>
      </c>
      <c r="D48" s="88">
        <v>46.37</v>
      </c>
      <c r="E48" s="87">
        <v>42345</v>
      </c>
      <c r="F48" s="88">
        <v>152.28</v>
      </c>
      <c r="G48" s="87">
        <v>42369</v>
      </c>
      <c r="H48" s="88">
        <v>21.9</v>
      </c>
      <c r="I48" s="87">
        <v>42346</v>
      </c>
      <c r="J48" s="88">
        <v>31.03</v>
      </c>
      <c r="K48" s="87">
        <v>42345</v>
      </c>
      <c r="L48" s="88">
        <v>200.16</v>
      </c>
      <c r="M48" s="87">
        <v>42345</v>
      </c>
      <c r="N48" s="88">
        <v>68.989999999999995</v>
      </c>
      <c r="O48" s="87">
        <v>44526</v>
      </c>
      <c r="P48" s="88">
        <v>59.98</v>
      </c>
      <c r="Q48" s="87">
        <v>42345</v>
      </c>
      <c r="R48" s="88">
        <v>46.77</v>
      </c>
      <c r="S48" s="87">
        <v>42345</v>
      </c>
      <c r="T48" s="88">
        <v>15.53</v>
      </c>
      <c r="U48" s="87">
        <v>42611</v>
      </c>
      <c r="V48" s="88">
        <v>40.75</v>
      </c>
      <c r="W48" s="87">
        <v>42346</v>
      </c>
      <c r="X48" s="88">
        <v>68.989999999999995</v>
      </c>
      <c r="Y48" s="87">
        <v>42345</v>
      </c>
      <c r="Z48" s="88">
        <v>55.97</v>
      </c>
      <c r="AA48" s="87">
        <v>42345</v>
      </c>
      <c r="AB48" s="88">
        <v>243</v>
      </c>
      <c r="AC48" s="87">
        <v>44537</v>
      </c>
      <c r="AD48" s="88">
        <v>663.59</v>
      </c>
      <c r="AE48" s="87">
        <v>43075</v>
      </c>
      <c r="AF48" s="88">
        <v>1758.8</v>
      </c>
      <c r="AG48" s="87">
        <v>43075</v>
      </c>
      <c r="AH48" s="88">
        <v>142.12</v>
      </c>
      <c r="AI48" s="87">
        <v>43082</v>
      </c>
      <c r="AJ48" s="88">
        <v>69.599999999999994</v>
      </c>
      <c r="AK48" s="87">
        <v>43090</v>
      </c>
      <c r="AL48" s="88">
        <v>485.23</v>
      </c>
    </row>
    <row r="49" spans="1:38">
      <c r="A49" s="87">
        <v>43076</v>
      </c>
      <c r="B49" s="88">
        <v>19325.97</v>
      </c>
      <c r="C49" s="87">
        <v>42347</v>
      </c>
      <c r="D49" s="88">
        <v>45.25</v>
      </c>
      <c r="E49" s="87">
        <v>42346</v>
      </c>
      <c r="F49" s="88">
        <v>152.72999999999999</v>
      </c>
      <c r="G49" s="87">
        <v>42370</v>
      </c>
      <c r="H49" s="88">
        <v>22.49</v>
      </c>
      <c r="I49" s="87">
        <v>42347</v>
      </c>
      <c r="J49" s="88">
        <v>31.25</v>
      </c>
      <c r="K49" s="87">
        <v>42346</v>
      </c>
      <c r="L49" s="88">
        <v>201.15</v>
      </c>
      <c r="M49" s="87">
        <v>42346</v>
      </c>
      <c r="N49" s="88">
        <v>69.959999999999994</v>
      </c>
      <c r="O49" s="87">
        <v>44529</v>
      </c>
      <c r="P49" s="88">
        <v>62.9</v>
      </c>
      <c r="Q49" s="87">
        <v>42346</v>
      </c>
      <c r="R49" s="88">
        <v>46.63</v>
      </c>
      <c r="S49" s="87">
        <v>42346</v>
      </c>
      <c r="T49" s="88">
        <v>15.42</v>
      </c>
      <c r="U49" s="87">
        <v>42618</v>
      </c>
      <c r="V49" s="88">
        <v>41</v>
      </c>
      <c r="W49" s="87">
        <v>42347</v>
      </c>
      <c r="X49" s="88">
        <v>68.23</v>
      </c>
      <c r="Y49" s="87">
        <v>42346</v>
      </c>
      <c r="Z49" s="88">
        <v>56.92</v>
      </c>
      <c r="AA49" s="87">
        <v>42346</v>
      </c>
      <c r="AB49" s="88">
        <v>240.87</v>
      </c>
      <c r="AC49" s="87">
        <v>44538</v>
      </c>
      <c r="AD49" s="88">
        <v>650.30999999999995</v>
      </c>
      <c r="AE49" s="87">
        <v>43076</v>
      </c>
      <c r="AF49" s="88">
        <v>1750</v>
      </c>
      <c r="AG49" s="87">
        <v>43076</v>
      </c>
      <c r="AH49" s="88">
        <v>139.21</v>
      </c>
      <c r="AI49" s="87">
        <v>43083</v>
      </c>
      <c r="AJ49" s="88">
        <v>66.81</v>
      </c>
      <c r="AK49" s="87">
        <v>43091</v>
      </c>
      <c r="AL49" s="88">
        <v>461</v>
      </c>
    </row>
    <row r="50" spans="1:38">
      <c r="A50" s="87">
        <v>43077</v>
      </c>
      <c r="B50" s="88">
        <v>19490.71</v>
      </c>
      <c r="C50" s="87">
        <v>42348</v>
      </c>
      <c r="D50" s="88">
        <v>46</v>
      </c>
      <c r="E50" s="87">
        <v>42347</v>
      </c>
      <c r="F50" s="88">
        <v>153.94999999999999</v>
      </c>
      <c r="G50" s="87">
        <v>42373</v>
      </c>
      <c r="H50" s="88">
        <v>21.41</v>
      </c>
      <c r="I50" s="87">
        <v>42348</v>
      </c>
      <c r="J50" s="88">
        <v>31.49</v>
      </c>
      <c r="K50" s="87">
        <v>42347</v>
      </c>
      <c r="L50" s="88">
        <v>207.62</v>
      </c>
      <c r="M50" s="87">
        <v>42347</v>
      </c>
      <c r="N50" s="88">
        <v>70.36</v>
      </c>
      <c r="O50" s="87">
        <v>44530</v>
      </c>
      <c r="P50" s="88">
        <v>59.92</v>
      </c>
      <c r="Q50" s="87">
        <v>42347</v>
      </c>
      <c r="R50" s="88">
        <v>47.74</v>
      </c>
      <c r="S50" s="87">
        <v>42347</v>
      </c>
      <c r="T50" s="88">
        <v>15.64</v>
      </c>
      <c r="U50" s="87">
        <v>42621</v>
      </c>
      <c r="V50" s="88">
        <v>41.97</v>
      </c>
      <c r="W50" s="87">
        <v>42348</v>
      </c>
      <c r="X50" s="88">
        <v>68.92</v>
      </c>
      <c r="Y50" s="87">
        <v>42347</v>
      </c>
      <c r="Z50" s="88">
        <v>57.89</v>
      </c>
      <c r="AA50" s="87">
        <v>42347</v>
      </c>
      <c r="AB50" s="88">
        <v>247.6</v>
      </c>
      <c r="AC50" s="87">
        <v>44539</v>
      </c>
      <c r="AD50" s="88">
        <v>630.92999999999995</v>
      </c>
      <c r="AE50" s="87">
        <v>43077</v>
      </c>
      <c r="AF50" s="88">
        <v>1699.2</v>
      </c>
      <c r="AG50" s="87">
        <v>43077</v>
      </c>
      <c r="AH50" s="88">
        <v>142.47999999999999</v>
      </c>
      <c r="AI50" s="87">
        <v>43084</v>
      </c>
      <c r="AJ50" s="88">
        <v>68</v>
      </c>
      <c r="AK50" s="87">
        <v>43095</v>
      </c>
      <c r="AL50" s="88">
        <v>477.95</v>
      </c>
    </row>
    <row r="51" spans="1:38">
      <c r="A51" s="87">
        <v>43080</v>
      </c>
      <c r="B51" s="88">
        <v>19166.04</v>
      </c>
      <c r="C51" s="87">
        <v>42349</v>
      </c>
      <c r="D51" s="88">
        <v>46</v>
      </c>
      <c r="E51" s="87">
        <v>42348</v>
      </c>
      <c r="F51" s="88">
        <v>159.41999999999999</v>
      </c>
      <c r="G51" s="87">
        <v>42374</v>
      </c>
      <c r="H51" s="88">
        <v>21.7</v>
      </c>
      <c r="I51" s="87">
        <v>42349</v>
      </c>
      <c r="J51" s="88">
        <v>31.5</v>
      </c>
      <c r="K51" s="87">
        <v>42348</v>
      </c>
      <c r="L51" s="88">
        <v>205.73</v>
      </c>
      <c r="M51" s="87">
        <v>42348</v>
      </c>
      <c r="N51" s="88">
        <v>70.33</v>
      </c>
      <c r="O51" s="87">
        <v>44531</v>
      </c>
      <c r="P51" s="88">
        <v>62.43</v>
      </c>
      <c r="Q51" s="87">
        <v>42348</v>
      </c>
      <c r="R51" s="88">
        <v>48.06</v>
      </c>
      <c r="S51" s="87">
        <v>42348</v>
      </c>
      <c r="T51" s="88">
        <v>15.72</v>
      </c>
      <c r="U51" s="87">
        <v>42628</v>
      </c>
      <c r="V51" s="88">
        <v>41.5</v>
      </c>
      <c r="W51" s="87">
        <v>42349</v>
      </c>
      <c r="X51" s="88">
        <v>69.95</v>
      </c>
      <c r="Y51" s="87">
        <v>42348</v>
      </c>
      <c r="Z51" s="88">
        <v>57.97</v>
      </c>
      <c r="AA51" s="87">
        <v>42348</v>
      </c>
      <c r="AB51" s="88">
        <v>243.84</v>
      </c>
      <c r="AC51" s="87">
        <v>44540</v>
      </c>
      <c r="AD51" s="88">
        <v>634.15</v>
      </c>
      <c r="AE51" s="87">
        <v>43080</v>
      </c>
      <c r="AF51" s="88">
        <v>1680.93</v>
      </c>
      <c r="AG51" s="87">
        <v>43080</v>
      </c>
      <c r="AH51" s="88">
        <v>142.41</v>
      </c>
      <c r="AI51" s="87">
        <v>43087</v>
      </c>
      <c r="AJ51" s="88">
        <v>67.010000000000005</v>
      </c>
      <c r="AK51" s="87">
        <v>43096</v>
      </c>
      <c r="AL51" s="88">
        <v>463.51</v>
      </c>
    </row>
    <row r="52" spans="1:38">
      <c r="A52" s="87">
        <v>43081</v>
      </c>
      <c r="B52" s="88">
        <v>19273.38</v>
      </c>
      <c r="C52" s="87">
        <v>42353</v>
      </c>
      <c r="D52" s="88">
        <v>45.9</v>
      </c>
      <c r="E52" s="87">
        <v>42349</v>
      </c>
      <c r="F52" s="88">
        <v>159.38</v>
      </c>
      <c r="G52" s="87">
        <v>42375</v>
      </c>
      <c r="H52" s="88">
        <v>21.36</v>
      </c>
      <c r="I52" s="87">
        <v>42352</v>
      </c>
      <c r="J52" s="88">
        <v>31.15</v>
      </c>
      <c r="K52" s="87">
        <v>42349</v>
      </c>
      <c r="L52" s="88">
        <v>202.25</v>
      </c>
      <c r="M52" s="87">
        <v>42349</v>
      </c>
      <c r="N52" s="88">
        <v>69.89</v>
      </c>
      <c r="O52" s="87">
        <v>44532</v>
      </c>
      <c r="P52" s="88">
        <v>57.75</v>
      </c>
      <c r="Q52" s="87">
        <v>42349</v>
      </c>
      <c r="R52" s="88">
        <v>48.58</v>
      </c>
      <c r="S52" s="87">
        <v>42349</v>
      </c>
      <c r="T52" s="88">
        <v>16.25</v>
      </c>
      <c r="U52" s="87">
        <v>42642</v>
      </c>
      <c r="V52" s="88">
        <v>41.5</v>
      </c>
      <c r="W52" s="87">
        <v>42353</v>
      </c>
      <c r="X52" s="88">
        <v>66.5</v>
      </c>
      <c r="Y52" s="87">
        <v>42349</v>
      </c>
      <c r="Z52" s="88">
        <v>57.29</v>
      </c>
      <c r="AA52" s="87">
        <v>42349</v>
      </c>
      <c r="AB52" s="88">
        <v>240</v>
      </c>
      <c r="AC52" s="87">
        <v>44543</v>
      </c>
      <c r="AD52" s="88">
        <v>631.59</v>
      </c>
      <c r="AE52" s="87">
        <v>43081</v>
      </c>
      <c r="AF52" s="88">
        <v>1661.97</v>
      </c>
      <c r="AG52" s="87">
        <v>43081</v>
      </c>
      <c r="AH52" s="88">
        <v>142.66999999999999</v>
      </c>
      <c r="AI52" s="87">
        <v>43089</v>
      </c>
      <c r="AJ52" s="88">
        <v>66.5</v>
      </c>
      <c r="AK52" s="87">
        <v>43097</v>
      </c>
      <c r="AL52" s="88">
        <v>477.77</v>
      </c>
    </row>
    <row r="53" spans="1:38">
      <c r="A53" s="87">
        <v>43082</v>
      </c>
      <c r="B53" s="88">
        <v>19402.7</v>
      </c>
      <c r="C53" s="87">
        <v>42354</v>
      </c>
      <c r="D53" s="88">
        <v>45.99</v>
      </c>
      <c r="E53" s="87">
        <v>42352</v>
      </c>
      <c r="F53" s="88">
        <v>158.87</v>
      </c>
      <c r="G53" s="87">
        <v>42376</v>
      </c>
      <c r="H53" s="88">
        <v>21.7</v>
      </c>
      <c r="I53" s="87">
        <v>42353</v>
      </c>
      <c r="J53" s="88">
        <v>31.2</v>
      </c>
      <c r="K53" s="87">
        <v>42352</v>
      </c>
      <c r="L53" s="88">
        <v>199.96</v>
      </c>
      <c r="M53" s="87">
        <v>42352</v>
      </c>
      <c r="N53" s="88">
        <v>70.59</v>
      </c>
      <c r="O53" s="87">
        <v>44533</v>
      </c>
      <c r="P53" s="88">
        <v>55.24</v>
      </c>
      <c r="Q53" s="87">
        <v>42352</v>
      </c>
      <c r="R53" s="88">
        <v>47.45</v>
      </c>
      <c r="S53" s="87">
        <v>42352</v>
      </c>
      <c r="T53" s="88">
        <v>15.63</v>
      </c>
      <c r="U53" s="87">
        <v>42643</v>
      </c>
      <c r="V53" s="88">
        <v>39.61</v>
      </c>
      <c r="W53" s="87">
        <v>42354</v>
      </c>
      <c r="X53" s="88">
        <v>67.83</v>
      </c>
      <c r="Y53" s="87">
        <v>42352</v>
      </c>
      <c r="Z53" s="88">
        <v>56.64</v>
      </c>
      <c r="AA53" s="87">
        <v>42352</v>
      </c>
      <c r="AB53" s="88">
        <v>239.42</v>
      </c>
      <c r="AC53" s="87">
        <v>44544</v>
      </c>
      <c r="AD53" s="88">
        <v>640.41</v>
      </c>
      <c r="AE53" s="87">
        <v>43082</v>
      </c>
      <c r="AF53" s="88">
        <v>1662</v>
      </c>
      <c r="AG53" s="87">
        <v>43082</v>
      </c>
      <c r="AH53" s="88">
        <v>146.01</v>
      </c>
      <c r="AI53" s="87">
        <v>43090</v>
      </c>
      <c r="AJ53" s="88">
        <v>68.84</v>
      </c>
      <c r="AK53" s="87">
        <v>43098</v>
      </c>
      <c r="AL53" s="88">
        <v>484.17</v>
      </c>
    </row>
    <row r="54" spans="1:38">
      <c r="A54" s="87">
        <v>43083</v>
      </c>
      <c r="B54" s="88">
        <v>19060.28</v>
      </c>
      <c r="C54" s="87">
        <v>42355</v>
      </c>
      <c r="D54" s="88">
        <v>46</v>
      </c>
      <c r="E54" s="87">
        <v>42353</v>
      </c>
      <c r="F54" s="88">
        <v>154.52000000000001</v>
      </c>
      <c r="G54" s="87">
        <v>42377</v>
      </c>
      <c r="H54" s="88">
        <v>21.7</v>
      </c>
      <c r="I54" s="87">
        <v>42354</v>
      </c>
      <c r="J54" s="88">
        <v>31.44</v>
      </c>
      <c r="K54" s="87">
        <v>42353</v>
      </c>
      <c r="L54" s="88">
        <v>197.23</v>
      </c>
      <c r="M54" s="87">
        <v>42353</v>
      </c>
      <c r="N54" s="88">
        <v>69.930000000000007</v>
      </c>
      <c r="O54" s="87">
        <v>44536</v>
      </c>
      <c r="P54" s="88">
        <v>54.82</v>
      </c>
      <c r="Q54" s="87">
        <v>42353</v>
      </c>
      <c r="R54" s="88">
        <v>47.61</v>
      </c>
      <c r="S54" s="87">
        <v>42353</v>
      </c>
      <c r="T54" s="88">
        <v>14.9</v>
      </c>
      <c r="U54" s="87">
        <v>42646</v>
      </c>
      <c r="V54" s="88">
        <v>40</v>
      </c>
      <c r="W54" s="87">
        <v>42355</v>
      </c>
      <c r="X54" s="88">
        <v>68</v>
      </c>
      <c r="Y54" s="87">
        <v>42353</v>
      </c>
      <c r="Z54" s="88">
        <v>56.95</v>
      </c>
      <c r="AA54" s="87">
        <v>42353</v>
      </c>
      <c r="AB54" s="88">
        <v>238</v>
      </c>
      <c r="AC54" s="87">
        <v>44545</v>
      </c>
      <c r="AD54" s="88">
        <v>685.85</v>
      </c>
      <c r="AE54" s="87">
        <v>43083</v>
      </c>
      <c r="AF54" s="88">
        <v>1690</v>
      </c>
      <c r="AG54" s="87">
        <v>43083</v>
      </c>
      <c r="AH54" s="88">
        <v>139.27000000000001</v>
      </c>
      <c r="AI54" s="87">
        <v>43091</v>
      </c>
      <c r="AJ54" s="88">
        <v>69.31</v>
      </c>
      <c r="AK54" s="87">
        <v>43102</v>
      </c>
      <c r="AL54" s="88">
        <v>480</v>
      </c>
    </row>
    <row r="55" spans="1:38">
      <c r="A55" s="87">
        <v>43084</v>
      </c>
      <c r="B55" s="88">
        <v>19280.2</v>
      </c>
      <c r="C55" s="87">
        <v>42356</v>
      </c>
      <c r="D55" s="88">
        <v>46</v>
      </c>
      <c r="E55" s="87">
        <v>42354</v>
      </c>
      <c r="F55" s="88">
        <v>156.9</v>
      </c>
      <c r="G55" s="87">
        <v>42380</v>
      </c>
      <c r="H55" s="88">
        <v>20.94</v>
      </c>
      <c r="I55" s="87">
        <v>42355</v>
      </c>
      <c r="J55" s="88">
        <v>31.5</v>
      </c>
      <c r="K55" s="87">
        <v>42354</v>
      </c>
      <c r="L55" s="88">
        <v>199.45</v>
      </c>
      <c r="M55" s="87">
        <v>42354</v>
      </c>
      <c r="N55" s="88">
        <v>71.209999999999994</v>
      </c>
      <c r="O55" s="87">
        <v>44537</v>
      </c>
      <c r="P55" s="88">
        <v>55.51</v>
      </c>
      <c r="Q55" s="87">
        <v>42354</v>
      </c>
      <c r="R55" s="88">
        <v>47.17</v>
      </c>
      <c r="S55" s="87">
        <v>42354</v>
      </c>
      <c r="T55" s="88">
        <v>15.22</v>
      </c>
      <c r="U55" s="87">
        <v>42647</v>
      </c>
      <c r="V55" s="88">
        <v>38.26</v>
      </c>
      <c r="W55" s="87">
        <v>42356</v>
      </c>
      <c r="X55" s="88">
        <v>68</v>
      </c>
      <c r="Y55" s="87">
        <v>42354</v>
      </c>
      <c r="Z55" s="88">
        <v>56.88</v>
      </c>
      <c r="AA55" s="87">
        <v>42354</v>
      </c>
      <c r="AB55" s="88">
        <v>239.5</v>
      </c>
      <c r="AC55" s="87">
        <v>44546</v>
      </c>
      <c r="AD55" s="88">
        <v>664.56</v>
      </c>
      <c r="AE55" s="87">
        <v>43084</v>
      </c>
      <c r="AF55" s="88">
        <v>1680.91</v>
      </c>
      <c r="AG55" s="87">
        <v>43084</v>
      </c>
      <c r="AH55" s="88">
        <v>142.13</v>
      </c>
      <c r="AI55" s="87">
        <v>43095</v>
      </c>
      <c r="AJ55" s="88">
        <v>67.94</v>
      </c>
      <c r="AK55" s="87">
        <v>43103</v>
      </c>
      <c r="AL55" s="88">
        <v>488.75</v>
      </c>
    </row>
    <row r="56" spans="1:38">
      <c r="A56" s="87">
        <v>43087</v>
      </c>
      <c r="B56" s="88">
        <v>19084.32</v>
      </c>
      <c r="C56" s="87">
        <v>42359</v>
      </c>
      <c r="D56" s="88">
        <v>45.4</v>
      </c>
      <c r="E56" s="87">
        <v>42355</v>
      </c>
      <c r="F56" s="88">
        <v>157.96</v>
      </c>
      <c r="G56" s="87">
        <v>42381</v>
      </c>
      <c r="H56" s="88">
        <v>21</v>
      </c>
      <c r="I56" s="87">
        <v>42356</v>
      </c>
      <c r="J56" s="88">
        <v>31.45</v>
      </c>
      <c r="K56" s="87">
        <v>42355</v>
      </c>
      <c r="L56" s="88">
        <v>199.3</v>
      </c>
      <c r="M56" s="87">
        <v>42355</v>
      </c>
      <c r="N56" s="88">
        <v>71.84</v>
      </c>
      <c r="O56" s="87">
        <v>44538</v>
      </c>
      <c r="P56" s="88">
        <v>54.59</v>
      </c>
      <c r="Q56" s="87">
        <v>42355</v>
      </c>
      <c r="R56" s="88">
        <v>47.33</v>
      </c>
      <c r="S56" s="87">
        <v>42355</v>
      </c>
      <c r="T56" s="88">
        <v>15.43</v>
      </c>
      <c r="U56" s="87">
        <v>42648</v>
      </c>
      <c r="V56" s="88">
        <v>40</v>
      </c>
      <c r="W56" s="87">
        <v>42359</v>
      </c>
      <c r="X56" s="88">
        <v>66.31</v>
      </c>
      <c r="Y56" s="87">
        <v>42355</v>
      </c>
      <c r="Z56" s="88">
        <v>57.13</v>
      </c>
      <c r="AA56" s="87">
        <v>42355</v>
      </c>
      <c r="AB56" s="88">
        <v>240.01</v>
      </c>
      <c r="AC56" s="87">
        <v>44547</v>
      </c>
      <c r="AD56" s="88">
        <v>674.58</v>
      </c>
      <c r="AE56" s="87">
        <v>43087</v>
      </c>
      <c r="AF56" s="88">
        <v>1679.98</v>
      </c>
      <c r="AG56" s="87">
        <v>43087</v>
      </c>
      <c r="AH56" s="88">
        <v>140.52000000000001</v>
      </c>
      <c r="AI56" s="87">
        <v>43096</v>
      </c>
      <c r="AJ56" s="88">
        <v>71.02</v>
      </c>
      <c r="AK56" s="87">
        <v>43104</v>
      </c>
      <c r="AL56" s="88">
        <v>481.3</v>
      </c>
    </row>
    <row r="57" spans="1:38">
      <c r="A57" s="87">
        <v>43088</v>
      </c>
      <c r="B57" s="88">
        <v>18875.48</v>
      </c>
      <c r="C57" s="87">
        <v>42360</v>
      </c>
      <c r="D57" s="88">
        <v>45.4</v>
      </c>
      <c r="E57" s="87">
        <v>42356</v>
      </c>
      <c r="F57" s="88">
        <v>156.1</v>
      </c>
      <c r="G57" s="87">
        <v>42382</v>
      </c>
      <c r="H57" s="88">
        <v>20.85</v>
      </c>
      <c r="I57" s="87">
        <v>42359</v>
      </c>
      <c r="J57" s="88">
        <v>31.25</v>
      </c>
      <c r="K57" s="87">
        <v>42356</v>
      </c>
      <c r="L57" s="88">
        <v>197.07</v>
      </c>
      <c r="M57" s="87">
        <v>42356</v>
      </c>
      <c r="N57" s="88">
        <v>71.02</v>
      </c>
      <c r="O57" s="87">
        <v>44539</v>
      </c>
      <c r="P57" s="88">
        <v>54.63</v>
      </c>
      <c r="Q57" s="87">
        <v>42356</v>
      </c>
      <c r="R57" s="88">
        <v>46.75</v>
      </c>
      <c r="S57" s="87">
        <v>42356</v>
      </c>
      <c r="T57" s="88">
        <v>15.16</v>
      </c>
      <c r="U57" s="87">
        <v>42649</v>
      </c>
      <c r="V57" s="88">
        <v>39</v>
      </c>
      <c r="W57" s="87">
        <v>42360</v>
      </c>
      <c r="X57" s="88">
        <v>64.17</v>
      </c>
      <c r="Y57" s="87">
        <v>42356</v>
      </c>
      <c r="Z57" s="88">
        <v>57.12</v>
      </c>
      <c r="AA57" s="87">
        <v>42356</v>
      </c>
      <c r="AB57" s="88">
        <v>240.04</v>
      </c>
      <c r="AC57" s="87">
        <v>44550</v>
      </c>
      <c r="AD57" s="88">
        <v>693.74</v>
      </c>
      <c r="AE57" s="87">
        <v>43088</v>
      </c>
      <c r="AF57" s="88">
        <v>1670.44</v>
      </c>
      <c r="AG57" s="87">
        <v>43088</v>
      </c>
      <c r="AH57" s="88">
        <v>138.21</v>
      </c>
      <c r="AI57" s="87">
        <v>43097</v>
      </c>
      <c r="AJ57" s="88">
        <v>74.489999999999995</v>
      </c>
      <c r="AK57" s="87">
        <v>43105</v>
      </c>
      <c r="AL57" s="88">
        <v>499.2</v>
      </c>
    </row>
    <row r="58" spans="1:38">
      <c r="A58" s="87">
        <v>43089</v>
      </c>
      <c r="B58" s="88">
        <v>19069.689999999999</v>
      </c>
      <c r="C58" s="87">
        <v>42361</v>
      </c>
      <c r="D58" s="88">
        <v>45.5</v>
      </c>
      <c r="E58" s="87">
        <v>42359</v>
      </c>
      <c r="F58" s="88">
        <v>155.29</v>
      </c>
      <c r="G58" s="87">
        <v>42383</v>
      </c>
      <c r="H58" s="88">
        <v>21.49</v>
      </c>
      <c r="I58" s="87">
        <v>42360</v>
      </c>
      <c r="J58" s="88">
        <v>31.32</v>
      </c>
      <c r="K58" s="87">
        <v>42359</v>
      </c>
      <c r="L58" s="88">
        <v>206.84</v>
      </c>
      <c r="M58" s="87">
        <v>42359</v>
      </c>
      <c r="N58" s="88">
        <v>70.91</v>
      </c>
      <c r="O58" s="87">
        <v>44540</v>
      </c>
      <c r="P58" s="88">
        <v>54.24</v>
      </c>
      <c r="Q58" s="87">
        <v>42359</v>
      </c>
      <c r="R58" s="88">
        <v>47.57</v>
      </c>
      <c r="S58" s="87">
        <v>42359</v>
      </c>
      <c r="T58" s="88">
        <v>15.05</v>
      </c>
      <c r="U58" s="87">
        <v>42650</v>
      </c>
      <c r="V58" s="88">
        <v>38</v>
      </c>
      <c r="W58" s="87">
        <v>42361</v>
      </c>
      <c r="X58" s="88">
        <v>66</v>
      </c>
      <c r="Y58" s="87">
        <v>42359</v>
      </c>
      <c r="Z58" s="88">
        <v>57.42</v>
      </c>
      <c r="AA58" s="87">
        <v>42359</v>
      </c>
      <c r="AB58" s="88">
        <v>241.1</v>
      </c>
      <c r="AC58" s="87">
        <v>44551</v>
      </c>
      <c r="AD58" s="88">
        <v>691.09</v>
      </c>
      <c r="AE58" s="87">
        <v>43089</v>
      </c>
      <c r="AF58" s="88">
        <v>1678.32</v>
      </c>
      <c r="AG58" s="87">
        <v>43089</v>
      </c>
      <c r="AH58" s="88">
        <v>139.12</v>
      </c>
      <c r="AI58" s="87">
        <v>43098</v>
      </c>
      <c r="AJ58" s="88">
        <v>73.92</v>
      </c>
      <c r="AK58" s="87">
        <v>43108</v>
      </c>
      <c r="AL58" s="88">
        <v>500</v>
      </c>
    </row>
    <row r="59" spans="1:38">
      <c r="A59" s="87">
        <v>43090</v>
      </c>
      <c r="B59" s="88">
        <v>19368.11</v>
      </c>
      <c r="C59" s="87">
        <v>42366</v>
      </c>
      <c r="D59" s="88">
        <v>45.5</v>
      </c>
      <c r="E59" s="87">
        <v>42360</v>
      </c>
      <c r="F59" s="88">
        <v>154.61000000000001</v>
      </c>
      <c r="G59" s="87">
        <v>42384</v>
      </c>
      <c r="H59" s="88">
        <v>21</v>
      </c>
      <c r="I59" s="87">
        <v>42361</v>
      </c>
      <c r="J59" s="88">
        <v>31</v>
      </c>
      <c r="K59" s="87">
        <v>42360</v>
      </c>
      <c r="L59" s="88">
        <v>208.07</v>
      </c>
      <c r="M59" s="87">
        <v>42360</v>
      </c>
      <c r="N59" s="88">
        <v>71</v>
      </c>
      <c r="O59" s="87">
        <v>44543</v>
      </c>
      <c r="P59" s="88">
        <v>52.9</v>
      </c>
      <c r="Q59" s="87">
        <v>42360</v>
      </c>
      <c r="R59" s="88">
        <v>46.87</v>
      </c>
      <c r="S59" s="87">
        <v>42360</v>
      </c>
      <c r="T59" s="88">
        <v>14.9</v>
      </c>
      <c r="U59" s="87">
        <v>42653</v>
      </c>
      <c r="V59" s="88">
        <v>38.61</v>
      </c>
      <c r="W59" s="87">
        <v>42366</v>
      </c>
      <c r="X59" s="88">
        <v>69</v>
      </c>
      <c r="Y59" s="87">
        <v>42360</v>
      </c>
      <c r="Z59" s="88">
        <v>57.75</v>
      </c>
      <c r="AA59" s="87">
        <v>42360</v>
      </c>
      <c r="AB59" s="88">
        <v>241.05</v>
      </c>
      <c r="AC59" s="87">
        <v>44552</v>
      </c>
      <c r="AD59" s="88">
        <v>684.48</v>
      </c>
      <c r="AE59" s="87">
        <v>43090</v>
      </c>
      <c r="AF59" s="88">
        <v>1689.99</v>
      </c>
      <c r="AG59" s="87">
        <v>43090</v>
      </c>
      <c r="AH59" s="88">
        <v>139.78</v>
      </c>
      <c r="AI59" s="87">
        <v>43101</v>
      </c>
      <c r="AJ59" s="88">
        <v>75</v>
      </c>
      <c r="AK59" s="87">
        <v>43109</v>
      </c>
      <c r="AL59" s="88">
        <v>500</v>
      </c>
    </row>
    <row r="60" spans="1:38">
      <c r="A60" s="87">
        <v>43091</v>
      </c>
      <c r="B60" s="88">
        <v>19778.59</v>
      </c>
      <c r="C60" s="87">
        <v>42367</v>
      </c>
      <c r="D60" s="88">
        <v>45.4</v>
      </c>
      <c r="E60" s="87">
        <v>42361</v>
      </c>
      <c r="F60" s="88">
        <v>153.63</v>
      </c>
      <c r="G60" s="87">
        <v>42387</v>
      </c>
      <c r="H60" s="88">
        <v>21.5</v>
      </c>
      <c r="I60" s="87">
        <v>42366</v>
      </c>
      <c r="J60" s="88">
        <v>30.99</v>
      </c>
      <c r="K60" s="87">
        <v>42361</v>
      </c>
      <c r="L60" s="88">
        <v>213.11</v>
      </c>
      <c r="M60" s="87">
        <v>42361</v>
      </c>
      <c r="N60" s="88">
        <v>71.42</v>
      </c>
      <c r="O60" s="87">
        <v>44544</v>
      </c>
      <c r="P60" s="88">
        <v>53.5</v>
      </c>
      <c r="Q60" s="87">
        <v>42361</v>
      </c>
      <c r="R60" s="88">
        <v>46.28</v>
      </c>
      <c r="S60" s="87">
        <v>42361</v>
      </c>
      <c r="T60" s="88">
        <v>14.83</v>
      </c>
      <c r="U60" s="87">
        <v>42656</v>
      </c>
      <c r="V60" s="88">
        <v>38.9</v>
      </c>
      <c r="W60" s="87">
        <v>42367</v>
      </c>
      <c r="X60" s="88">
        <v>70.11</v>
      </c>
      <c r="Y60" s="87">
        <v>42361</v>
      </c>
      <c r="Z60" s="88">
        <v>57.18</v>
      </c>
      <c r="AA60" s="87">
        <v>42361</v>
      </c>
      <c r="AB60" s="88">
        <v>240</v>
      </c>
      <c r="AC60" s="87">
        <v>44553</v>
      </c>
      <c r="AD60" s="88">
        <v>683.66</v>
      </c>
      <c r="AE60" s="87">
        <v>43091</v>
      </c>
      <c r="AF60" s="88">
        <v>1680.53</v>
      </c>
      <c r="AG60" s="87">
        <v>43091</v>
      </c>
      <c r="AH60" s="88">
        <v>146.35</v>
      </c>
      <c r="AI60" s="87">
        <v>43102</v>
      </c>
      <c r="AJ60" s="88">
        <v>75.319999999999993</v>
      </c>
      <c r="AK60" s="87">
        <v>43110</v>
      </c>
      <c r="AL60" s="88">
        <v>501.19</v>
      </c>
    </row>
    <row r="61" spans="1:38">
      <c r="A61" s="87">
        <v>43095</v>
      </c>
      <c r="B61" s="88">
        <v>19752.830000000002</v>
      </c>
      <c r="C61" s="87">
        <v>42368</v>
      </c>
      <c r="D61" s="88">
        <v>45.75</v>
      </c>
      <c r="E61" s="87">
        <v>42366</v>
      </c>
      <c r="F61" s="88">
        <v>153.97</v>
      </c>
      <c r="G61" s="87">
        <v>42388</v>
      </c>
      <c r="H61" s="88">
        <v>20.7</v>
      </c>
      <c r="I61" s="87">
        <v>42367</v>
      </c>
      <c r="J61" s="88">
        <v>30.56</v>
      </c>
      <c r="K61" s="87">
        <v>42366</v>
      </c>
      <c r="L61" s="88">
        <v>211.2</v>
      </c>
      <c r="M61" s="87">
        <v>42366</v>
      </c>
      <c r="N61" s="88">
        <v>72.11</v>
      </c>
      <c r="O61" s="87">
        <v>44545</v>
      </c>
      <c r="P61" s="88">
        <v>56.78</v>
      </c>
      <c r="Q61" s="87">
        <v>42366</v>
      </c>
      <c r="R61" s="88">
        <v>45.98</v>
      </c>
      <c r="S61" s="87">
        <v>42366</v>
      </c>
      <c r="T61" s="88">
        <v>15.1</v>
      </c>
      <c r="U61" s="87">
        <v>42657</v>
      </c>
      <c r="V61" s="88">
        <v>37.5</v>
      </c>
      <c r="W61" s="87">
        <v>42368</v>
      </c>
      <c r="X61" s="88">
        <v>70.5</v>
      </c>
      <c r="Y61" s="87">
        <v>42366</v>
      </c>
      <c r="Z61" s="88">
        <v>57.76</v>
      </c>
      <c r="AA61" s="87">
        <v>42366</v>
      </c>
      <c r="AB61" s="88">
        <v>236.14</v>
      </c>
      <c r="AC61" s="87">
        <v>44554</v>
      </c>
      <c r="AD61" s="88">
        <v>678.35</v>
      </c>
      <c r="AE61" s="87">
        <v>43095</v>
      </c>
      <c r="AF61" s="88">
        <v>1679.91</v>
      </c>
      <c r="AG61" s="87">
        <v>43095</v>
      </c>
      <c r="AH61" s="88">
        <v>145.54</v>
      </c>
      <c r="AI61" s="87">
        <v>43103</v>
      </c>
      <c r="AJ61" s="88">
        <v>72.75</v>
      </c>
      <c r="AK61" s="87">
        <v>43111</v>
      </c>
      <c r="AL61" s="88">
        <v>504.35</v>
      </c>
    </row>
    <row r="62" spans="1:38">
      <c r="A62" s="87">
        <v>43096</v>
      </c>
      <c r="B62" s="88">
        <v>20115.77</v>
      </c>
      <c r="C62" s="87">
        <v>42370</v>
      </c>
      <c r="D62" s="88">
        <v>46.5</v>
      </c>
      <c r="E62" s="87">
        <v>42367</v>
      </c>
      <c r="F62" s="88">
        <v>153.93</v>
      </c>
      <c r="G62" s="87">
        <v>42390</v>
      </c>
      <c r="H62" s="88">
        <v>21</v>
      </c>
      <c r="I62" s="87">
        <v>42368</v>
      </c>
      <c r="J62" s="88">
        <v>30.26</v>
      </c>
      <c r="K62" s="87">
        <v>42367</v>
      </c>
      <c r="L62" s="88">
        <v>211.62</v>
      </c>
      <c r="M62" s="87">
        <v>42367</v>
      </c>
      <c r="N62" s="88">
        <v>72.5</v>
      </c>
      <c r="O62" s="87">
        <v>44546</v>
      </c>
      <c r="P62" s="88">
        <v>55.07</v>
      </c>
      <c r="Q62" s="87">
        <v>42367</v>
      </c>
      <c r="R62" s="88">
        <v>45.45</v>
      </c>
      <c r="S62" s="87">
        <v>42367</v>
      </c>
      <c r="T62" s="88">
        <v>15.01</v>
      </c>
      <c r="U62" s="87">
        <v>42661</v>
      </c>
      <c r="V62" s="88">
        <v>37</v>
      </c>
      <c r="W62" s="87">
        <v>42369</v>
      </c>
      <c r="X62" s="88">
        <v>71.5</v>
      </c>
      <c r="Y62" s="87">
        <v>42367</v>
      </c>
      <c r="Z62" s="88">
        <v>57.44</v>
      </c>
      <c r="AA62" s="87">
        <v>42367</v>
      </c>
      <c r="AB62" s="88">
        <v>235.12</v>
      </c>
      <c r="AC62" s="87">
        <v>44557</v>
      </c>
      <c r="AD62" s="88">
        <v>676.52</v>
      </c>
      <c r="AE62" s="87">
        <v>43096</v>
      </c>
      <c r="AF62" s="88">
        <v>1688.05</v>
      </c>
      <c r="AG62" s="87">
        <v>43096</v>
      </c>
      <c r="AH62" s="88">
        <v>149.99</v>
      </c>
      <c r="AI62" s="87">
        <v>43104</v>
      </c>
      <c r="AJ62" s="88">
        <v>74.010000000000005</v>
      </c>
      <c r="AK62" s="87">
        <v>43112</v>
      </c>
      <c r="AL62" s="88">
        <v>499.06</v>
      </c>
    </row>
    <row r="63" spans="1:38">
      <c r="A63" s="87">
        <v>43097</v>
      </c>
      <c r="B63" s="88">
        <v>20212.63</v>
      </c>
      <c r="C63" s="87">
        <v>42373</v>
      </c>
      <c r="D63" s="88">
        <v>46.5</v>
      </c>
      <c r="E63" s="87">
        <v>42368</v>
      </c>
      <c r="F63" s="88">
        <v>154.75</v>
      </c>
      <c r="G63" s="87">
        <v>42396</v>
      </c>
      <c r="H63" s="88">
        <v>20.41</v>
      </c>
      <c r="I63" s="87">
        <v>42369</v>
      </c>
      <c r="J63" s="88">
        <v>30.47</v>
      </c>
      <c r="K63" s="87">
        <v>42368</v>
      </c>
      <c r="L63" s="88">
        <v>213.62</v>
      </c>
      <c r="M63" s="87">
        <v>42368</v>
      </c>
      <c r="N63" s="88">
        <v>73.08</v>
      </c>
      <c r="O63" s="87">
        <v>44547</v>
      </c>
      <c r="P63" s="88">
        <v>56.32</v>
      </c>
      <c r="Q63" s="87">
        <v>42368</v>
      </c>
      <c r="R63" s="88">
        <v>45.51</v>
      </c>
      <c r="S63" s="87">
        <v>42368</v>
      </c>
      <c r="T63" s="88">
        <v>14.99</v>
      </c>
      <c r="U63" s="87">
        <v>42671</v>
      </c>
      <c r="V63" s="88">
        <v>37.5</v>
      </c>
      <c r="W63" s="87">
        <v>42370</v>
      </c>
      <c r="X63" s="88">
        <v>72.290000000000006</v>
      </c>
      <c r="Y63" s="87">
        <v>42368</v>
      </c>
      <c r="Z63" s="88">
        <v>56.73</v>
      </c>
      <c r="AA63" s="87">
        <v>42368</v>
      </c>
      <c r="AB63" s="88">
        <v>238.5</v>
      </c>
      <c r="AC63" s="87">
        <v>44558</v>
      </c>
      <c r="AD63" s="88">
        <v>678.37</v>
      </c>
      <c r="AE63" s="87">
        <v>43097</v>
      </c>
      <c r="AF63" s="88">
        <v>1686.66</v>
      </c>
      <c r="AG63" s="87">
        <v>43097</v>
      </c>
      <c r="AH63" s="88">
        <v>152.29</v>
      </c>
      <c r="AI63" s="87">
        <v>43105</v>
      </c>
      <c r="AJ63" s="88">
        <v>76.52</v>
      </c>
      <c r="AK63" s="87">
        <v>43115</v>
      </c>
      <c r="AL63" s="88">
        <v>499.5</v>
      </c>
    </row>
    <row r="64" spans="1:38">
      <c r="A64" s="87">
        <v>43098</v>
      </c>
      <c r="B64" s="88">
        <v>20215.669999999998</v>
      </c>
      <c r="C64" s="87">
        <v>42374</v>
      </c>
      <c r="D64" s="88">
        <v>47</v>
      </c>
      <c r="E64" s="87">
        <v>42369</v>
      </c>
      <c r="F64" s="88">
        <v>154.94999999999999</v>
      </c>
      <c r="G64" s="87">
        <v>42397</v>
      </c>
      <c r="H64" s="88">
        <v>20.55</v>
      </c>
      <c r="I64" s="87">
        <v>42370</v>
      </c>
      <c r="J64" s="88">
        <v>30.82</v>
      </c>
      <c r="K64" s="87">
        <v>42369</v>
      </c>
      <c r="L64" s="88">
        <v>211.88</v>
      </c>
      <c r="M64" s="87">
        <v>42369</v>
      </c>
      <c r="N64" s="88">
        <v>74.58</v>
      </c>
      <c r="O64" s="87">
        <v>44550</v>
      </c>
      <c r="P64" s="88">
        <v>56.21</v>
      </c>
      <c r="Q64" s="87">
        <v>42369</v>
      </c>
      <c r="R64" s="88">
        <v>45.21</v>
      </c>
      <c r="S64" s="87">
        <v>42369</v>
      </c>
      <c r="T64" s="88">
        <v>14.93</v>
      </c>
      <c r="U64" s="87">
        <v>42684</v>
      </c>
      <c r="V64" s="88">
        <v>35.630000000000003</v>
      </c>
      <c r="W64" s="87">
        <v>42373</v>
      </c>
      <c r="X64" s="88">
        <v>72.13</v>
      </c>
      <c r="Y64" s="87">
        <v>42369</v>
      </c>
      <c r="Z64" s="88">
        <v>56.51</v>
      </c>
      <c r="AA64" s="87">
        <v>42369</v>
      </c>
      <c r="AB64" s="88">
        <v>236.57</v>
      </c>
      <c r="AC64" s="87">
        <v>44559</v>
      </c>
      <c r="AD64" s="88">
        <v>680.85</v>
      </c>
      <c r="AE64" s="87">
        <v>43098</v>
      </c>
      <c r="AF64" s="88">
        <v>1680.17</v>
      </c>
      <c r="AG64" s="87">
        <v>43098</v>
      </c>
      <c r="AH64" s="88">
        <v>149.5</v>
      </c>
      <c r="AI64" s="87">
        <v>43108</v>
      </c>
      <c r="AJ64" s="88">
        <v>80.319999999999993</v>
      </c>
      <c r="AK64" s="87">
        <v>43116</v>
      </c>
      <c r="AL64" s="88">
        <v>491.5</v>
      </c>
    </row>
    <row r="65" spans="1:38">
      <c r="A65" s="87">
        <v>43101</v>
      </c>
      <c r="B65" s="88">
        <v>20369.23</v>
      </c>
      <c r="C65" s="87">
        <v>42375</v>
      </c>
      <c r="D65" s="88">
        <v>46.2</v>
      </c>
      <c r="E65" s="87">
        <v>42370</v>
      </c>
      <c r="F65" s="88">
        <v>155.86000000000001</v>
      </c>
      <c r="G65" s="87">
        <v>42401</v>
      </c>
      <c r="H65" s="88">
        <v>21.1</v>
      </c>
      <c r="I65" s="87">
        <v>42373</v>
      </c>
      <c r="J65" s="88">
        <v>30.55</v>
      </c>
      <c r="K65" s="87">
        <v>42370</v>
      </c>
      <c r="L65" s="88">
        <v>217.79</v>
      </c>
      <c r="M65" s="87">
        <v>42370</v>
      </c>
      <c r="N65" s="88">
        <v>78.3</v>
      </c>
      <c r="O65" s="87">
        <v>44551</v>
      </c>
      <c r="P65" s="88">
        <v>56.53</v>
      </c>
      <c r="Q65" s="87">
        <v>42370</v>
      </c>
      <c r="R65" s="88">
        <v>45.91</v>
      </c>
      <c r="S65" s="87">
        <v>42370</v>
      </c>
      <c r="T65" s="88">
        <v>14.99</v>
      </c>
      <c r="U65" s="87">
        <v>42685</v>
      </c>
      <c r="V65" s="88">
        <v>35.15</v>
      </c>
      <c r="W65" s="87">
        <v>42374</v>
      </c>
      <c r="X65" s="88">
        <v>72.16</v>
      </c>
      <c r="Y65" s="87">
        <v>42370</v>
      </c>
      <c r="Z65" s="88">
        <v>57.37</v>
      </c>
      <c r="AA65" s="87">
        <v>42370</v>
      </c>
      <c r="AB65" s="88">
        <v>240</v>
      </c>
      <c r="AC65" s="87">
        <v>44560</v>
      </c>
      <c r="AD65" s="88">
        <v>678.28</v>
      </c>
      <c r="AE65" s="87">
        <v>43101</v>
      </c>
      <c r="AF65" s="88">
        <v>1686.99</v>
      </c>
      <c r="AG65" s="87">
        <v>43101</v>
      </c>
      <c r="AH65" s="88">
        <v>151.38</v>
      </c>
      <c r="AI65" s="87">
        <v>43109</v>
      </c>
      <c r="AJ65" s="88">
        <v>82.98</v>
      </c>
      <c r="AK65" s="87">
        <v>43117</v>
      </c>
      <c r="AL65" s="88">
        <v>498.99</v>
      </c>
    </row>
    <row r="66" spans="1:38">
      <c r="A66" s="87">
        <v>43102</v>
      </c>
      <c r="B66" s="88">
        <v>20804.48</v>
      </c>
      <c r="C66" s="87">
        <v>42376</v>
      </c>
      <c r="D66" s="88">
        <v>46.21</v>
      </c>
      <c r="E66" s="87">
        <v>42373</v>
      </c>
      <c r="F66" s="88">
        <v>155.35</v>
      </c>
      <c r="G66" s="87">
        <v>42402</v>
      </c>
      <c r="H66" s="88">
        <v>21.93</v>
      </c>
      <c r="I66" s="87">
        <v>42374</v>
      </c>
      <c r="J66" s="88">
        <v>30.81</v>
      </c>
      <c r="K66" s="87">
        <v>42373</v>
      </c>
      <c r="L66" s="88">
        <v>216.5</v>
      </c>
      <c r="M66" s="87">
        <v>42373</v>
      </c>
      <c r="N66" s="88">
        <v>79.38</v>
      </c>
      <c r="O66" s="87">
        <v>44552</v>
      </c>
      <c r="P66" s="88">
        <v>56.47</v>
      </c>
      <c r="Q66" s="87">
        <v>42373</v>
      </c>
      <c r="R66" s="88">
        <v>45.66</v>
      </c>
      <c r="S66" s="87">
        <v>42373</v>
      </c>
      <c r="T66" s="88">
        <v>14.74</v>
      </c>
      <c r="U66" s="87">
        <v>42688</v>
      </c>
      <c r="V66" s="88">
        <v>35.01</v>
      </c>
      <c r="W66" s="87">
        <v>42375</v>
      </c>
      <c r="X66" s="88">
        <v>72.900000000000006</v>
      </c>
      <c r="Y66" s="87">
        <v>42373</v>
      </c>
      <c r="Z66" s="88">
        <v>57.1</v>
      </c>
      <c r="AA66" s="87">
        <v>42373</v>
      </c>
      <c r="AB66" s="88">
        <v>236.75</v>
      </c>
      <c r="AC66" s="87">
        <v>44561</v>
      </c>
      <c r="AD66" s="88">
        <v>679.28</v>
      </c>
      <c r="AE66" s="87">
        <v>43102</v>
      </c>
      <c r="AF66" s="88">
        <v>1710.24</v>
      </c>
      <c r="AG66" s="87">
        <v>43102</v>
      </c>
      <c r="AH66" s="88">
        <v>154.36000000000001</v>
      </c>
      <c r="AI66" s="87">
        <v>43110</v>
      </c>
      <c r="AJ66" s="88">
        <v>83.9</v>
      </c>
      <c r="AK66" s="87">
        <v>43118</v>
      </c>
      <c r="AL66" s="88">
        <v>494.39</v>
      </c>
    </row>
    <row r="67" spans="1:38">
      <c r="A67" s="87">
        <v>43103</v>
      </c>
      <c r="B67" s="88">
        <v>20915.71</v>
      </c>
      <c r="C67" s="87">
        <v>42377</v>
      </c>
      <c r="D67" s="88">
        <v>46</v>
      </c>
      <c r="E67" s="87">
        <v>42374</v>
      </c>
      <c r="F67" s="88">
        <v>154.91999999999999</v>
      </c>
      <c r="G67" s="87">
        <v>42403</v>
      </c>
      <c r="H67" s="88">
        <v>21.4</v>
      </c>
      <c r="I67" s="87">
        <v>42375</v>
      </c>
      <c r="J67" s="88">
        <v>31</v>
      </c>
      <c r="K67" s="87">
        <v>42374</v>
      </c>
      <c r="L67" s="88">
        <v>215.02</v>
      </c>
      <c r="M67" s="87">
        <v>42374</v>
      </c>
      <c r="N67" s="88">
        <v>80.459999999999994</v>
      </c>
      <c r="O67" s="87">
        <v>44553</v>
      </c>
      <c r="P67" s="88">
        <v>57.54</v>
      </c>
      <c r="Q67" s="87">
        <v>42374</v>
      </c>
      <c r="R67" s="88">
        <v>44.13</v>
      </c>
      <c r="S67" s="87">
        <v>42374</v>
      </c>
      <c r="T67" s="88">
        <v>14.29</v>
      </c>
      <c r="U67" s="87">
        <v>42699</v>
      </c>
      <c r="V67" s="88">
        <v>33.75</v>
      </c>
      <c r="W67" s="87">
        <v>42376</v>
      </c>
      <c r="X67" s="88">
        <v>73.260000000000005</v>
      </c>
      <c r="Y67" s="87">
        <v>42374</v>
      </c>
      <c r="Z67" s="88">
        <v>56.95</v>
      </c>
      <c r="AA67" s="87">
        <v>42374</v>
      </c>
      <c r="AB67" s="88">
        <v>236.88</v>
      </c>
      <c r="AC67" s="87">
        <v>44564</v>
      </c>
      <c r="AD67" s="88">
        <v>689.09</v>
      </c>
      <c r="AE67" s="87">
        <v>43103</v>
      </c>
      <c r="AF67" s="88">
        <v>1720.14</v>
      </c>
      <c r="AG67" s="87">
        <v>43103</v>
      </c>
      <c r="AH67" s="88">
        <v>155.16</v>
      </c>
      <c r="AI67" s="87">
        <v>43111</v>
      </c>
      <c r="AJ67" s="88">
        <v>82.88</v>
      </c>
      <c r="AK67" s="87">
        <v>43119</v>
      </c>
      <c r="AL67" s="88">
        <v>496.68</v>
      </c>
    </row>
    <row r="68" spans="1:38">
      <c r="A68" s="87">
        <v>43104</v>
      </c>
      <c r="B68" s="88">
        <v>21166.799999999999</v>
      </c>
      <c r="C68" s="87">
        <v>42380</v>
      </c>
      <c r="D68" s="88">
        <v>46</v>
      </c>
      <c r="E68" s="87">
        <v>42375</v>
      </c>
      <c r="F68" s="88">
        <v>154.79</v>
      </c>
      <c r="G68" s="87">
        <v>42404</v>
      </c>
      <c r="H68" s="88">
        <v>21.5</v>
      </c>
      <c r="I68" s="87">
        <v>42376</v>
      </c>
      <c r="J68" s="88">
        <v>31.04</v>
      </c>
      <c r="K68" s="87">
        <v>42375</v>
      </c>
      <c r="L68" s="88">
        <v>215.37</v>
      </c>
      <c r="M68" s="87">
        <v>42375</v>
      </c>
      <c r="N68" s="88">
        <v>80.62</v>
      </c>
      <c r="O68" s="87">
        <v>44554</v>
      </c>
      <c r="P68" s="88">
        <v>56.08</v>
      </c>
      <c r="Q68" s="87">
        <v>42375</v>
      </c>
      <c r="R68" s="88">
        <v>44.63</v>
      </c>
      <c r="S68" s="87">
        <v>42375</v>
      </c>
      <c r="T68" s="88">
        <v>14.28</v>
      </c>
      <c r="U68" s="87">
        <v>42702</v>
      </c>
      <c r="V68" s="88">
        <v>35.42</v>
      </c>
      <c r="W68" s="87">
        <v>42380</v>
      </c>
      <c r="X68" s="88">
        <v>72.400000000000006</v>
      </c>
      <c r="Y68" s="87">
        <v>42375</v>
      </c>
      <c r="Z68" s="88">
        <v>57.47</v>
      </c>
      <c r="AA68" s="87">
        <v>42375</v>
      </c>
      <c r="AB68" s="88">
        <v>236.88</v>
      </c>
      <c r="AC68" s="87">
        <v>44565</v>
      </c>
      <c r="AD68" s="88">
        <v>701.27</v>
      </c>
      <c r="AE68" s="87">
        <v>43104</v>
      </c>
      <c r="AF68" s="88">
        <v>1738.48</v>
      </c>
      <c r="AG68" s="87">
        <v>43104</v>
      </c>
      <c r="AH68" s="88">
        <v>154.77000000000001</v>
      </c>
      <c r="AI68" s="87">
        <v>43112</v>
      </c>
      <c r="AJ68" s="88">
        <v>82.61</v>
      </c>
      <c r="AK68" s="87">
        <v>43122</v>
      </c>
      <c r="AL68" s="88">
        <v>499.39</v>
      </c>
    </row>
    <row r="69" spans="1:38">
      <c r="A69" s="87">
        <v>43105</v>
      </c>
      <c r="B69" s="88">
        <v>21457.95</v>
      </c>
      <c r="C69" s="87">
        <v>42381</v>
      </c>
      <c r="D69" s="88">
        <v>45.98</v>
      </c>
      <c r="E69" s="87">
        <v>42376</v>
      </c>
      <c r="F69" s="88">
        <v>153.58000000000001</v>
      </c>
      <c r="G69" s="87">
        <v>42409</v>
      </c>
      <c r="H69" s="88">
        <v>22.4</v>
      </c>
      <c r="I69" s="87">
        <v>42377</v>
      </c>
      <c r="J69" s="88">
        <v>31</v>
      </c>
      <c r="K69" s="87">
        <v>42376</v>
      </c>
      <c r="L69" s="88">
        <v>209.28</v>
      </c>
      <c r="M69" s="87">
        <v>42376</v>
      </c>
      <c r="N69" s="88">
        <v>80.06</v>
      </c>
      <c r="O69" s="87">
        <v>44557</v>
      </c>
      <c r="P69" s="88">
        <v>55.99</v>
      </c>
      <c r="Q69" s="87">
        <v>42376</v>
      </c>
      <c r="R69" s="88">
        <v>43.5</v>
      </c>
      <c r="S69" s="87">
        <v>42376</v>
      </c>
      <c r="T69" s="88">
        <v>13.99</v>
      </c>
      <c r="U69" s="87">
        <v>42703</v>
      </c>
      <c r="V69" s="88">
        <v>36</v>
      </c>
      <c r="W69" s="87">
        <v>42381</v>
      </c>
      <c r="X69" s="88">
        <v>72.36</v>
      </c>
      <c r="Y69" s="87">
        <v>42376</v>
      </c>
      <c r="Z69" s="88">
        <v>57.41</v>
      </c>
      <c r="AA69" s="87">
        <v>42376</v>
      </c>
      <c r="AB69" s="88">
        <v>235</v>
      </c>
      <c r="AC69" s="87">
        <v>44566</v>
      </c>
      <c r="AD69" s="88">
        <v>693.79</v>
      </c>
      <c r="AE69" s="87">
        <v>43105</v>
      </c>
      <c r="AF69" s="88">
        <v>1759.39</v>
      </c>
      <c r="AG69" s="87">
        <v>43105</v>
      </c>
      <c r="AH69" s="88">
        <v>157.91</v>
      </c>
      <c r="AI69" s="87">
        <v>43115</v>
      </c>
      <c r="AJ69" s="88">
        <v>81.99</v>
      </c>
      <c r="AK69" s="87">
        <v>43123</v>
      </c>
      <c r="AL69" s="88">
        <v>501.16</v>
      </c>
    </row>
    <row r="70" spans="1:38">
      <c r="A70" s="87">
        <v>43108</v>
      </c>
      <c r="B70" s="88">
        <v>21760.91</v>
      </c>
      <c r="C70" s="87">
        <v>42383</v>
      </c>
      <c r="D70" s="88">
        <v>45</v>
      </c>
      <c r="E70" s="87">
        <v>42377</v>
      </c>
      <c r="F70" s="88">
        <v>152.96</v>
      </c>
      <c r="G70" s="87">
        <v>42410</v>
      </c>
      <c r="H70" s="88">
        <v>21.4</v>
      </c>
      <c r="I70" s="87">
        <v>42380</v>
      </c>
      <c r="J70" s="88">
        <v>30.81</v>
      </c>
      <c r="K70" s="87">
        <v>42377</v>
      </c>
      <c r="L70" s="88">
        <v>206.53</v>
      </c>
      <c r="M70" s="87">
        <v>42377</v>
      </c>
      <c r="N70" s="88">
        <v>79.05</v>
      </c>
      <c r="O70" s="87">
        <v>44558</v>
      </c>
      <c r="P70" s="88">
        <v>55.83</v>
      </c>
      <c r="Q70" s="87">
        <v>42377</v>
      </c>
      <c r="R70" s="88">
        <v>43.36</v>
      </c>
      <c r="S70" s="87">
        <v>42377</v>
      </c>
      <c r="T70" s="88">
        <v>13.81</v>
      </c>
      <c r="U70" s="87">
        <v>42704</v>
      </c>
      <c r="V70" s="88">
        <v>36.200000000000003</v>
      </c>
      <c r="W70" s="87">
        <v>42382</v>
      </c>
      <c r="X70" s="88">
        <v>72.06</v>
      </c>
      <c r="Y70" s="87">
        <v>42377</v>
      </c>
      <c r="Z70" s="88">
        <v>57.92</v>
      </c>
      <c r="AA70" s="87">
        <v>42377</v>
      </c>
      <c r="AB70" s="88">
        <v>235.8</v>
      </c>
      <c r="AC70" s="87">
        <v>44567</v>
      </c>
      <c r="AD70" s="88">
        <v>688.28</v>
      </c>
      <c r="AE70" s="87">
        <v>43108</v>
      </c>
      <c r="AF70" s="88">
        <v>1785.19</v>
      </c>
      <c r="AG70" s="87">
        <v>43108</v>
      </c>
      <c r="AH70" s="88">
        <v>160.94</v>
      </c>
      <c r="AI70" s="87">
        <v>43116</v>
      </c>
      <c r="AJ70" s="88">
        <v>80.72</v>
      </c>
      <c r="AK70" s="87">
        <v>43124</v>
      </c>
      <c r="AL70" s="88">
        <v>503.9</v>
      </c>
    </row>
    <row r="71" spans="1:38">
      <c r="A71" s="87">
        <v>43109</v>
      </c>
      <c r="B71" s="88">
        <v>21592.26</v>
      </c>
      <c r="C71" s="87">
        <v>42384</v>
      </c>
      <c r="D71" s="88">
        <v>45.99</v>
      </c>
      <c r="E71" s="87">
        <v>42380</v>
      </c>
      <c r="F71" s="88">
        <v>151.97999999999999</v>
      </c>
      <c r="G71" s="87">
        <v>42411</v>
      </c>
      <c r="H71" s="88">
        <v>21.32</v>
      </c>
      <c r="I71" s="87">
        <v>42381</v>
      </c>
      <c r="J71" s="88">
        <v>30.65</v>
      </c>
      <c r="K71" s="87">
        <v>42380</v>
      </c>
      <c r="L71" s="88">
        <v>203.11</v>
      </c>
      <c r="M71" s="87">
        <v>42380</v>
      </c>
      <c r="N71" s="88">
        <v>80.27</v>
      </c>
      <c r="O71" s="87">
        <v>44559</v>
      </c>
      <c r="P71" s="88">
        <v>59.53</v>
      </c>
      <c r="Q71" s="87">
        <v>42380</v>
      </c>
      <c r="R71" s="88">
        <v>41.99</v>
      </c>
      <c r="S71" s="87">
        <v>42380</v>
      </c>
      <c r="T71" s="88">
        <v>12.81</v>
      </c>
      <c r="U71" s="87">
        <v>42705</v>
      </c>
      <c r="V71" s="88">
        <v>35.15</v>
      </c>
      <c r="W71" s="87">
        <v>42383</v>
      </c>
      <c r="X71" s="88">
        <v>71.95</v>
      </c>
      <c r="Y71" s="87">
        <v>42380</v>
      </c>
      <c r="Z71" s="88">
        <v>57.35</v>
      </c>
      <c r="AA71" s="87">
        <v>42380</v>
      </c>
      <c r="AB71" s="88">
        <v>235</v>
      </c>
      <c r="AC71" s="87">
        <v>44568</v>
      </c>
      <c r="AD71" s="88">
        <v>688.59</v>
      </c>
      <c r="AE71" s="87">
        <v>43109</v>
      </c>
      <c r="AF71" s="88">
        <v>1751.48</v>
      </c>
      <c r="AG71" s="87">
        <v>43109</v>
      </c>
      <c r="AH71" s="88">
        <v>165.76</v>
      </c>
      <c r="AI71" s="87">
        <v>43117</v>
      </c>
      <c r="AJ71" s="88">
        <v>83</v>
      </c>
      <c r="AK71" s="87">
        <v>43125</v>
      </c>
      <c r="AL71" s="88">
        <v>499.39</v>
      </c>
    </row>
    <row r="72" spans="1:38">
      <c r="A72" s="87">
        <v>43110</v>
      </c>
      <c r="B72" s="88">
        <v>22035.21</v>
      </c>
      <c r="C72" s="87">
        <v>42387</v>
      </c>
      <c r="D72" s="88">
        <v>44.42</v>
      </c>
      <c r="E72" s="87">
        <v>42381</v>
      </c>
      <c r="F72" s="88">
        <v>151.88</v>
      </c>
      <c r="G72" s="87">
        <v>42415</v>
      </c>
      <c r="H72" s="88">
        <v>21</v>
      </c>
      <c r="I72" s="87">
        <v>42382</v>
      </c>
      <c r="J72" s="88">
        <v>31.3</v>
      </c>
      <c r="K72" s="87">
        <v>42381</v>
      </c>
      <c r="L72" s="88">
        <v>204.67</v>
      </c>
      <c r="M72" s="87">
        <v>42381</v>
      </c>
      <c r="N72" s="88">
        <v>81.290000000000006</v>
      </c>
      <c r="O72" s="87">
        <v>44560</v>
      </c>
      <c r="P72" s="88">
        <v>59.87</v>
      </c>
      <c r="Q72" s="87">
        <v>42381</v>
      </c>
      <c r="R72" s="88">
        <v>41.29</v>
      </c>
      <c r="S72" s="87">
        <v>42381</v>
      </c>
      <c r="T72" s="88">
        <v>11.82</v>
      </c>
      <c r="U72" s="87">
        <v>42706</v>
      </c>
      <c r="V72" s="88">
        <v>36.9</v>
      </c>
      <c r="W72" s="87">
        <v>42384</v>
      </c>
      <c r="X72" s="88">
        <v>68.400000000000006</v>
      </c>
      <c r="Y72" s="87">
        <v>42381</v>
      </c>
      <c r="Z72" s="88">
        <v>57.15</v>
      </c>
      <c r="AA72" s="87">
        <v>42381</v>
      </c>
      <c r="AB72" s="88">
        <v>235</v>
      </c>
      <c r="AC72" s="87">
        <v>44571</v>
      </c>
      <c r="AD72" s="88">
        <v>696.65</v>
      </c>
      <c r="AE72" s="87">
        <v>43110</v>
      </c>
      <c r="AF72" s="88">
        <v>1761.81</v>
      </c>
      <c r="AG72" s="87">
        <v>43110</v>
      </c>
      <c r="AH72" s="88">
        <v>164.86</v>
      </c>
      <c r="AI72" s="87">
        <v>43118</v>
      </c>
      <c r="AJ72" s="88">
        <v>83</v>
      </c>
      <c r="AK72" s="87">
        <v>43126</v>
      </c>
      <c r="AL72" s="88">
        <v>504.98</v>
      </c>
    </row>
    <row r="73" spans="1:38">
      <c r="A73" s="87">
        <v>43111</v>
      </c>
      <c r="B73" s="88">
        <v>21900.2</v>
      </c>
      <c r="C73" s="87">
        <v>42388</v>
      </c>
      <c r="D73" s="88">
        <v>44.04</v>
      </c>
      <c r="E73" s="87">
        <v>42382</v>
      </c>
      <c r="F73" s="88">
        <v>150.66999999999999</v>
      </c>
      <c r="G73" s="87">
        <v>42416</v>
      </c>
      <c r="H73" s="88">
        <v>21</v>
      </c>
      <c r="I73" s="87">
        <v>42383</v>
      </c>
      <c r="J73" s="88">
        <v>30.69</v>
      </c>
      <c r="K73" s="87">
        <v>42382</v>
      </c>
      <c r="L73" s="88">
        <v>204.71</v>
      </c>
      <c r="M73" s="87">
        <v>42382</v>
      </c>
      <c r="N73" s="88">
        <v>81.44</v>
      </c>
      <c r="O73" s="87">
        <v>44561</v>
      </c>
      <c r="P73" s="88">
        <v>58.06</v>
      </c>
      <c r="Q73" s="87">
        <v>42382</v>
      </c>
      <c r="R73" s="88">
        <v>39.590000000000003</v>
      </c>
      <c r="S73" s="87">
        <v>42382</v>
      </c>
      <c r="T73" s="88">
        <v>12.01</v>
      </c>
      <c r="U73" s="87">
        <v>42709</v>
      </c>
      <c r="V73" s="88">
        <v>38</v>
      </c>
      <c r="W73" s="87">
        <v>42387</v>
      </c>
      <c r="X73" s="88">
        <v>66.75</v>
      </c>
      <c r="Y73" s="87">
        <v>42382</v>
      </c>
      <c r="Z73" s="88">
        <v>57.06</v>
      </c>
      <c r="AA73" s="87">
        <v>42382</v>
      </c>
      <c r="AB73" s="88">
        <v>234.3</v>
      </c>
      <c r="AC73" s="87">
        <v>44572</v>
      </c>
      <c r="AD73" s="88">
        <v>690.03</v>
      </c>
      <c r="AE73" s="87">
        <v>43111</v>
      </c>
      <c r="AF73" s="88">
        <v>1768.29</v>
      </c>
      <c r="AG73" s="87">
        <v>43111</v>
      </c>
      <c r="AH73" s="88">
        <v>161.11000000000001</v>
      </c>
      <c r="AI73" s="87">
        <v>43119</v>
      </c>
      <c r="AJ73" s="88">
        <v>82.9</v>
      </c>
      <c r="AK73" s="87">
        <v>43129</v>
      </c>
      <c r="AL73" s="88">
        <v>500</v>
      </c>
    </row>
    <row r="74" spans="1:38">
      <c r="A74" s="87">
        <v>43112</v>
      </c>
      <c r="B74" s="88">
        <v>21671.01</v>
      </c>
      <c r="C74" s="87">
        <v>42389</v>
      </c>
      <c r="D74" s="88">
        <v>44.25</v>
      </c>
      <c r="E74" s="87">
        <v>42383</v>
      </c>
      <c r="F74" s="88">
        <v>147.72999999999999</v>
      </c>
      <c r="G74" s="87">
        <v>42418</v>
      </c>
      <c r="H74" s="88">
        <v>21</v>
      </c>
      <c r="I74" s="87">
        <v>42384</v>
      </c>
      <c r="J74" s="88">
        <v>30.49</v>
      </c>
      <c r="K74" s="87">
        <v>42383</v>
      </c>
      <c r="L74" s="88">
        <v>197.22</v>
      </c>
      <c r="M74" s="87">
        <v>42383</v>
      </c>
      <c r="N74" s="88">
        <v>79.489999999999995</v>
      </c>
      <c r="O74" s="87">
        <v>44564</v>
      </c>
      <c r="P74" s="88">
        <v>59.16</v>
      </c>
      <c r="Q74" s="87">
        <v>42383</v>
      </c>
      <c r="R74" s="88">
        <v>37.64</v>
      </c>
      <c r="S74" s="87">
        <v>42383</v>
      </c>
      <c r="T74" s="88">
        <v>11.01</v>
      </c>
      <c r="U74" s="87">
        <v>42710</v>
      </c>
      <c r="V74" s="88">
        <v>36.1</v>
      </c>
      <c r="W74" s="87">
        <v>42388</v>
      </c>
      <c r="X74" s="88">
        <v>70.03</v>
      </c>
      <c r="Y74" s="87">
        <v>42383</v>
      </c>
      <c r="Z74" s="88">
        <v>56.47</v>
      </c>
      <c r="AA74" s="87">
        <v>42383</v>
      </c>
      <c r="AB74" s="88">
        <v>235</v>
      </c>
      <c r="AC74" s="87">
        <v>44573</v>
      </c>
      <c r="AD74" s="88">
        <v>685.26</v>
      </c>
      <c r="AE74" s="87">
        <v>43112</v>
      </c>
      <c r="AF74" s="88">
        <v>1756.46</v>
      </c>
      <c r="AG74" s="87">
        <v>43112</v>
      </c>
      <c r="AH74" s="88">
        <v>161.49</v>
      </c>
      <c r="AI74" s="87">
        <v>43122</v>
      </c>
      <c r="AJ74" s="88">
        <v>83.03</v>
      </c>
      <c r="AK74" s="87">
        <v>43130</v>
      </c>
      <c r="AL74" s="88">
        <v>500</v>
      </c>
    </row>
    <row r="75" spans="1:38">
      <c r="A75" s="87">
        <v>43115</v>
      </c>
      <c r="B75" s="88">
        <v>21360.34</v>
      </c>
      <c r="C75" s="87">
        <v>42390</v>
      </c>
      <c r="D75" s="88">
        <v>44.73</v>
      </c>
      <c r="E75" s="87">
        <v>42384</v>
      </c>
      <c r="F75" s="88">
        <v>144.53</v>
      </c>
      <c r="G75" s="87">
        <v>42419</v>
      </c>
      <c r="H75" s="88">
        <v>20.51</v>
      </c>
      <c r="I75" s="87">
        <v>42387</v>
      </c>
      <c r="J75" s="88">
        <v>31.09</v>
      </c>
      <c r="K75" s="87">
        <v>42384</v>
      </c>
      <c r="L75" s="88">
        <v>192.75</v>
      </c>
      <c r="M75" s="87">
        <v>42384</v>
      </c>
      <c r="N75" s="88">
        <v>79.22</v>
      </c>
      <c r="O75" s="87">
        <v>44565</v>
      </c>
      <c r="P75" s="88">
        <v>61.16</v>
      </c>
      <c r="Q75" s="87">
        <v>42384</v>
      </c>
      <c r="R75" s="88">
        <v>35.86</v>
      </c>
      <c r="S75" s="87">
        <v>42384</v>
      </c>
      <c r="T75" s="88">
        <v>10.57</v>
      </c>
      <c r="U75" s="87">
        <v>42711</v>
      </c>
      <c r="V75" s="88">
        <v>35</v>
      </c>
      <c r="W75" s="87">
        <v>42389</v>
      </c>
      <c r="X75" s="88">
        <v>73.430000000000007</v>
      </c>
      <c r="Y75" s="87">
        <v>42384</v>
      </c>
      <c r="Z75" s="88">
        <v>55.82</v>
      </c>
      <c r="AA75" s="87">
        <v>42384</v>
      </c>
      <c r="AB75" s="88">
        <v>235</v>
      </c>
      <c r="AC75" s="87">
        <v>44574</v>
      </c>
      <c r="AD75" s="88">
        <v>679.94</v>
      </c>
      <c r="AE75" s="87">
        <v>43115</v>
      </c>
      <c r="AF75" s="88">
        <v>1745.61</v>
      </c>
      <c r="AG75" s="87">
        <v>43115</v>
      </c>
      <c r="AH75" s="88">
        <v>161.97</v>
      </c>
      <c r="AI75" s="87">
        <v>43123</v>
      </c>
      <c r="AJ75" s="88">
        <v>82.01</v>
      </c>
      <c r="AK75" s="87">
        <v>43131</v>
      </c>
      <c r="AL75" s="88">
        <v>480.75</v>
      </c>
    </row>
    <row r="76" spans="1:38">
      <c r="A76" s="87">
        <v>43116</v>
      </c>
      <c r="B76" s="88">
        <v>21753.279999999999</v>
      </c>
      <c r="C76" s="87">
        <v>42391</v>
      </c>
      <c r="D76" s="88">
        <v>44.99</v>
      </c>
      <c r="E76" s="87">
        <v>42387</v>
      </c>
      <c r="F76" s="88">
        <v>146.54</v>
      </c>
      <c r="G76" s="87">
        <v>42422</v>
      </c>
      <c r="H76" s="88">
        <v>21.44</v>
      </c>
      <c r="I76" s="87">
        <v>42388</v>
      </c>
      <c r="J76" s="88">
        <v>30.86</v>
      </c>
      <c r="K76" s="87">
        <v>42387</v>
      </c>
      <c r="L76" s="88">
        <v>190.37</v>
      </c>
      <c r="M76" s="87">
        <v>42387</v>
      </c>
      <c r="N76" s="88">
        <v>79.13</v>
      </c>
      <c r="O76" s="87">
        <v>44566</v>
      </c>
      <c r="P76" s="88">
        <v>62.79</v>
      </c>
      <c r="Q76" s="87">
        <v>42387</v>
      </c>
      <c r="R76" s="88">
        <v>35.47</v>
      </c>
      <c r="S76" s="87">
        <v>42387</v>
      </c>
      <c r="T76" s="88">
        <v>10.4</v>
      </c>
      <c r="U76" s="87">
        <v>42712</v>
      </c>
      <c r="V76" s="88">
        <v>33.5</v>
      </c>
      <c r="W76" s="87">
        <v>42390</v>
      </c>
      <c r="X76" s="88">
        <v>77.02</v>
      </c>
      <c r="Y76" s="87">
        <v>42387</v>
      </c>
      <c r="Z76" s="88">
        <v>55.02</v>
      </c>
      <c r="AA76" s="87">
        <v>42387</v>
      </c>
      <c r="AB76" s="88">
        <v>232.32</v>
      </c>
      <c r="AC76" s="87">
        <v>44575</v>
      </c>
      <c r="AD76" s="88">
        <v>674.92</v>
      </c>
      <c r="AE76" s="87">
        <v>43116</v>
      </c>
      <c r="AF76" s="88">
        <v>1755.49</v>
      </c>
      <c r="AG76" s="87">
        <v>43116</v>
      </c>
      <c r="AH76" s="88">
        <v>163.22999999999999</v>
      </c>
      <c r="AI76" s="87">
        <v>43124</v>
      </c>
      <c r="AJ76" s="88">
        <v>84.64</v>
      </c>
      <c r="AK76" s="87">
        <v>43132</v>
      </c>
      <c r="AL76" s="88">
        <v>487.44</v>
      </c>
    </row>
    <row r="77" spans="1:38">
      <c r="A77" s="87">
        <v>43117</v>
      </c>
      <c r="B77" s="88">
        <v>21983.5</v>
      </c>
      <c r="C77" s="87">
        <v>42394</v>
      </c>
      <c r="D77" s="88">
        <v>44.53</v>
      </c>
      <c r="E77" s="87">
        <v>42388</v>
      </c>
      <c r="F77" s="88">
        <v>149.71</v>
      </c>
      <c r="G77" s="87">
        <v>42424</v>
      </c>
      <c r="H77" s="88">
        <v>21</v>
      </c>
      <c r="I77" s="87">
        <v>42389</v>
      </c>
      <c r="J77" s="88">
        <v>31.37</v>
      </c>
      <c r="K77" s="87">
        <v>42388</v>
      </c>
      <c r="L77" s="88">
        <v>199.28</v>
      </c>
      <c r="M77" s="87">
        <v>42388</v>
      </c>
      <c r="N77" s="88">
        <v>81.599999999999994</v>
      </c>
      <c r="O77" s="87">
        <v>44567</v>
      </c>
      <c r="P77" s="88">
        <v>60.06</v>
      </c>
      <c r="Q77" s="87">
        <v>42388</v>
      </c>
      <c r="R77" s="88">
        <v>37.229999999999997</v>
      </c>
      <c r="S77" s="87">
        <v>42388</v>
      </c>
      <c r="T77" s="88">
        <v>11.12</v>
      </c>
      <c r="U77" s="87">
        <v>42713</v>
      </c>
      <c r="V77" s="88">
        <v>32.65</v>
      </c>
      <c r="W77" s="87">
        <v>42391</v>
      </c>
      <c r="X77" s="88">
        <v>77.06</v>
      </c>
      <c r="Y77" s="87">
        <v>42388</v>
      </c>
      <c r="Z77" s="88">
        <v>55.37</v>
      </c>
      <c r="AA77" s="87">
        <v>42388</v>
      </c>
      <c r="AB77" s="88">
        <v>235</v>
      </c>
      <c r="AC77" s="87">
        <v>44578</v>
      </c>
      <c r="AD77" s="88">
        <v>682.66</v>
      </c>
      <c r="AE77" s="87">
        <v>43117</v>
      </c>
      <c r="AF77" s="88">
        <v>1760.48</v>
      </c>
      <c r="AG77" s="87">
        <v>43117</v>
      </c>
      <c r="AH77" s="88">
        <v>168.72</v>
      </c>
      <c r="AI77" s="87">
        <v>43125</v>
      </c>
      <c r="AJ77" s="88">
        <v>84.94</v>
      </c>
      <c r="AK77" s="87">
        <v>43133</v>
      </c>
      <c r="AL77" s="88">
        <v>478.69</v>
      </c>
    </row>
    <row r="78" spans="1:38">
      <c r="A78" s="87">
        <v>43118</v>
      </c>
      <c r="B78" s="88">
        <v>22105.41</v>
      </c>
      <c r="C78" s="87">
        <v>42395</v>
      </c>
      <c r="D78" s="88">
        <v>43.61</v>
      </c>
      <c r="E78" s="87">
        <v>42389</v>
      </c>
      <c r="F78" s="88">
        <v>147.25</v>
      </c>
      <c r="G78" s="87">
        <v>42425</v>
      </c>
      <c r="H78" s="88">
        <v>20.5</v>
      </c>
      <c r="I78" s="87">
        <v>42390</v>
      </c>
      <c r="J78" s="88">
        <v>31.1</v>
      </c>
      <c r="K78" s="87">
        <v>42389</v>
      </c>
      <c r="L78" s="88">
        <v>197.98</v>
      </c>
      <c r="M78" s="87">
        <v>42389</v>
      </c>
      <c r="N78" s="88">
        <v>82.23</v>
      </c>
      <c r="O78" s="87">
        <v>44568</v>
      </c>
      <c r="P78" s="88">
        <v>61.39</v>
      </c>
      <c r="Q78" s="87">
        <v>42389</v>
      </c>
      <c r="R78" s="88">
        <v>37.869999999999997</v>
      </c>
      <c r="S78" s="87">
        <v>42389</v>
      </c>
      <c r="T78" s="88">
        <v>11.81</v>
      </c>
      <c r="U78" s="87">
        <v>42717</v>
      </c>
      <c r="V78" s="88">
        <v>34.25</v>
      </c>
      <c r="W78" s="87">
        <v>42394</v>
      </c>
      <c r="X78" s="88">
        <v>76.28</v>
      </c>
      <c r="Y78" s="87">
        <v>42389</v>
      </c>
      <c r="Z78" s="88">
        <v>54.41</v>
      </c>
      <c r="AA78" s="87">
        <v>42389</v>
      </c>
      <c r="AB78" s="88">
        <v>233</v>
      </c>
      <c r="AC78" s="87">
        <v>44579</v>
      </c>
      <c r="AD78" s="88">
        <v>674.59</v>
      </c>
      <c r="AE78" s="87">
        <v>43118</v>
      </c>
      <c r="AF78" s="88">
        <v>1770.12</v>
      </c>
      <c r="AG78" s="87">
        <v>43118</v>
      </c>
      <c r="AH78" s="88">
        <v>164.83</v>
      </c>
      <c r="AI78" s="87">
        <v>43126</v>
      </c>
      <c r="AJ78" s="88">
        <v>87.21</v>
      </c>
      <c r="AK78" s="87">
        <v>43137</v>
      </c>
      <c r="AL78" s="88">
        <v>486.45</v>
      </c>
    </row>
    <row r="79" spans="1:38">
      <c r="A79" s="87">
        <v>43119</v>
      </c>
      <c r="B79" s="88">
        <v>22392.36</v>
      </c>
      <c r="C79" s="87">
        <v>42396</v>
      </c>
      <c r="D79" s="88">
        <v>44.99</v>
      </c>
      <c r="E79" s="87">
        <v>42390</v>
      </c>
      <c r="F79" s="88">
        <v>145.13999999999999</v>
      </c>
      <c r="G79" s="87">
        <v>42429</v>
      </c>
      <c r="H79" s="88">
        <v>20.5</v>
      </c>
      <c r="I79" s="87">
        <v>42391</v>
      </c>
      <c r="J79" s="88">
        <v>31.5</v>
      </c>
      <c r="K79" s="87">
        <v>42390</v>
      </c>
      <c r="L79" s="88">
        <v>200.86</v>
      </c>
      <c r="M79" s="87">
        <v>42390</v>
      </c>
      <c r="N79" s="88">
        <v>82.87</v>
      </c>
      <c r="O79" s="87">
        <v>44571</v>
      </c>
      <c r="P79" s="88">
        <v>61.41</v>
      </c>
      <c r="Q79" s="87">
        <v>42390</v>
      </c>
      <c r="R79" s="88">
        <v>38.96</v>
      </c>
      <c r="S79" s="87">
        <v>42390</v>
      </c>
      <c r="T79" s="88">
        <v>11.92</v>
      </c>
      <c r="U79" s="87">
        <v>42718</v>
      </c>
      <c r="V79" s="88">
        <v>35</v>
      </c>
      <c r="W79" s="87">
        <v>42395</v>
      </c>
      <c r="X79" s="88">
        <v>77.209999999999994</v>
      </c>
      <c r="Y79" s="87">
        <v>42390</v>
      </c>
      <c r="Z79" s="88">
        <v>53.86</v>
      </c>
      <c r="AA79" s="87">
        <v>42390</v>
      </c>
      <c r="AB79" s="88">
        <v>233.56</v>
      </c>
      <c r="AC79" s="87">
        <v>44580</v>
      </c>
      <c r="AD79" s="88">
        <v>660.16</v>
      </c>
      <c r="AE79" s="87">
        <v>43119</v>
      </c>
      <c r="AF79" s="88">
        <v>1850.72</v>
      </c>
      <c r="AG79" s="87">
        <v>43119</v>
      </c>
      <c r="AH79" s="88">
        <v>167.65</v>
      </c>
      <c r="AI79" s="87">
        <v>43129</v>
      </c>
      <c r="AJ79" s="88">
        <v>87.66</v>
      </c>
      <c r="AK79" s="87">
        <v>43138</v>
      </c>
      <c r="AL79" s="88">
        <v>472.95</v>
      </c>
    </row>
    <row r="80" spans="1:38">
      <c r="A80" s="87">
        <v>43122</v>
      </c>
      <c r="B80" s="88">
        <v>22739.89</v>
      </c>
      <c r="C80" s="87">
        <v>42397</v>
      </c>
      <c r="D80" s="88">
        <v>44.5</v>
      </c>
      <c r="E80" s="87">
        <v>42391</v>
      </c>
      <c r="F80" s="88">
        <v>144.72999999999999</v>
      </c>
      <c r="G80" s="87">
        <v>42430</v>
      </c>
      <c r="H80" s="88">
        <v>20.100000000000001</v>
      </c>
      <c r="I80" s="87">
        <v>42394</v>
      </c>
      <c r="J80" s="88">
        <v>31</v>
      </c>
      <c r="K80" s="87">
        <v>42391</v>
      </c>
      <c r="L80" s="88">
        <v>207.06</v>
      </c>
      <c r="M80" s="87">
        <v>42391</v>
      </c>
      <c r="N80" s="88">
        <v>81.89</v>
      </c>
      <c r="O80" s="87">
        <v>44572</v>
      </c>
      <c r="P80" s="88">
        <v>60.21</v>
      </c>
      <c r="Q80" s="87">
        <v>42391</v>
      </c>
      <c r="R80" s="88">
        <v>40.869999999999997</v>
      </c>
      <c r="S80" s="87">
        <v>42391</v>
      </c>
      <c r="T80" s="88">
        <v>11.78</v>
      </c>
      <c r="U80" s="87">
        <v>42719</v>
      </c>
      <c r="V80" s="88">
        <v>35</v>
      </c>
      <c r="W80" s="87">
        <v>42396</v>
      </c>
      <c r="X80" s="88">
        <v>76.3</v>
      </c>
      <c r="Y80" s="87">
        <v>42391</v>
      </c>
      <c r="Z80" s="88">
        <v>55.21</v>
      </c>
      <c r="AA80" s="87">
        <v>42391</v>
      </c>
      <c r="AB80" s="88">
        <v>233.99</v>
      </c>
      <c r="AC80" s="87">
        <v>44581</v>
      </c>
      <c r="AD80" s="88">
        <v>664.26</v>
      </c>
      <c r="AE80" s="87">
        <v>43122</v>
      </c>
      <c r="AF80" s="88">
        <v>1919.55</v>
      </c>
      <c r="AG80" s="87">
        <v>43122</v>
      </c>
      <c r="AH80" s="88">
        <v>168.07</v>
      </c>
      <c r="AI80" s="87">
        <v>43130</v>
      </c>
      <c r="AJ80" s="88">
        <v>85.38</v>
      </c>
      <c r="AK80" s="87">
        <v>43139</v>
      </c>
      <c r="AL80" s="88">
        <v>479.43</v>
      </c>
    </row>
    <row r="81" spans="1:38">
      <c r="A81" s="87">
        <v>43123</v>
      </c>
      <c r="B81" s="88">
        <v>22711.56</v>
      </c>
      <c r="C81" s="87">
        <v>42398</v>
      </c>
      <c r="D81" s="88">
        <v>43.5</v>
      </c>
      <c r="E81" s="87">
        <v>42394</v>
      </c>
      <c r="F81" s="88">
        <v>144.91</v>
      </c>
      <c r="G81" s="87">
        <v>42431</v>
      </c>
      <c r="H81" s="88">
        <v>20.75</v>
      </c>
      <c r="I81" s="87">
        <v>42395</v>
      </c>
      <c r="J81" s="88">
        <v>30.75</v>
      </c>
      <c r="K81" s="87">
        <v>42394</v>
      </c>
      <c r="L81" s="88">
        <v>205.01</v>
      </c>
      <c r="M81" s="87">
        <v>42394</v>
      </c>
      <c r="N81" s="88">
        <v>80.56</v>
      </c>
      <c r="O81" s="87">
        <v>44573</v>
      </c>
      <c r="P81" s="88">
        <v>59.99</v>
      </c>
      <c r="Q81" s="87">
        <v>42394</v>
      </c>
      <c r="R81" s="88">
        <v>41.44</v>
      </c>
      <c r="S81" s="87">
        <v>42394</v>
      </c>
      <c r="T81" s="88">
        <v>11.68</v>
      </c>
      <c r="U81" s="87">
        <v>42725</v>
      </c>
      <c r="V81" s="88">
        <v>35.450000000000003</v>
      </c>
      <c r="W81" s="87">
        <v>42397</v>
      </c>
      <c r="X81" s="88">
        <v>76.55</v>
      </c>
      <c r="Y81" s="87">
        <v>42394</v>
      </c>
      <c r="Z81" s="88">
        <v>55.94</v>
      </c>
      <c r="AA81" s="87">
        <v>42394</v>
      </c>
      <c r="AB81" s="88">
        <v>234.01</v>
      </c>
      <c r="AC81" s="87">
        <v>44582</v>
      </c>
      <c r="AD81" s="88">
        <v>667.7</v>
      </c>
      <c r="AE81" s="87">
        <v>43123</v>
      </c>
      <c r="AF81" s="88">
        <v>1934.74</v>
      </c>
      <c r="AG81" s="87">
        <v>43123</v>
      </c>
      <c r="AH81" s="88">
        <v>168.75</v>
      </c>
      <c r="AI81" s="87">
        <v>43131</v>
      </c>
      <c r="AJ81" s="88">
        <v>86</v>
      </c>
      <c r="AK81" s="87">
        <v>43140</v>
      </c>
      <c r="AL81" s="88">
        <v>479.5</v>
      </c>
    </row>
    <row r="82" spans="1:38">
      <c r="A82" s="87">
        <v>43124</v>
      </c>
      <c r="B82" s="88">
        <v>22788.61</v>
      </c>
      <c r="C82" s="87">
        <v>42401</v>
      </c>
      <c r="D82" s="88">
        <v>44.85</v>
      </c>
      <c r="E82" s="87">
        <v>42395</v>
      </c>
      <c r="F82" s="88">
        <v>144.22</v>
      </c>
      <c r="G82" s="87">
        <v>42432</v>
      </c>
      <c r="H82" s="88">
        <v>21.77</v>
      </c>
      <c r="I82" s="87">
        <v>42396</v>
      </c>
      <c r="J82" s="88">
        <v>31</v>
      </c>
      <c r="K82" s="87">
        <v>42395</v>
      </c>
      <c r="L82" s="88">
        <v>204.97</v>
      </c>
      <c r="M82" s="87">
        <v>42395</v>
      </c>
      <c r="N82" s="88">
        <v>81.709999999999994</v>
      </c>
      <c r="O82" s="87">
        <v>44574</v>
      </c>
      <c r="P82" s="88">
        <v>59.74</v>
      </c>
      <c r="Q82" s="87">
        <v>42395</v>
      </c>
      <c r="R82" s="88">
        <v>43.31</v>
      </c>
      <c r="S82" s="87">
        <v>42395</v>
      </c>
      <c r="T82" s="88">
        <v>11.92</v>
      </c>
      <c r="U82" s="87">
        <v>42726</v>
      </c>
      <c r="V82" s="88">
        <v>34.549999999999997</v>
      </c>
      <c r="W82" s="87">
        <v>42398</v>
      </c>
      <c r="X82" s="88">
        <v>76.91</v>
      </c>
      <c r="Y82" s="87">
        <v>42395</v>
      </c>
      <c r="Z82" s="88">
        <v>55.83</v>
      </c>
      <c r="AA82" s="87">
        <v>42395</v>
      </c>
      <c r="AB82" s="88">
        <v>233.9</v>
      </c>
      <c r="AC82" s="87">
        <v>44585</v>
      </c>
      <c r="AD82" s="88">
        <v>665.22</v>
      </c>
      <c r="AE82" s="87">
        <v>43124</v>
      </c>
      <c r="AF82" s="88">
        <v>1941.95</v>
      </c>
      <c r="AG82" s="87">
        <v>43124</v>
      </c>
      <c r="AH82" s="88">
        <v>171.56</v>
      </c>
      <c r="AI82" s="87">
        <v>43132</v>
      </c>
      <c r="AJ82" s="88">
        <v>84.44</v>
      </c>
      <c r="AK82" s="87">
        <v>43143</v>
      </c>
      <c r="AL82" s="88">
        <v>470</v>
      </c>
    </row>
    <row r="83" spans="1:38">
      <c r="A83" s="87">
        <v>43125</v>
      </c>
      <c r="B83" s="88">
        <v>22625.11</v>
      </c>
      <c r="C83" s="87">
        <v>42402</v>
      </c>
      <c r="D83" s="88">
        <v>44.1</v>
      </c>
      <c r="E83" s="87">
        <v>42396</v>
      </c>
      <c r="F83" s="88">
        <v>143.69</v>
      </c>
      <c r="G83" s="87">
        <v>42433</v>
      </c>
      <c r="H83" s="88">
        <v>21.24</v>
      </c>
      <c r="I83" s="87">
        <v>42397</v>
      </c>
      <c r="J83" s="88">
        <v>31.1</v>
      </c>
      <c r="K83" s="87">
        <v>42396</v>
      </c>
      <c r="L83" s="88">
        <v>205.54</v>
      </c>
      <c r="M83" s="87">
        <v>42396</v>
      </c>
      <c r="N83" s="88">
        <v>81.59</v>
      </c>
      <c r="O83" s="87">
        <v>44575</v>
      </c>
      <c r="P83" s="88">
        <v>59.29</v>
      </c>
      <c r="Q83" s="87">
        <v>42396</v>
      </c>
      <c r="R83" s="88">
        <v>41.92</v>
      </c>
      <c r="S83" s="87">
        <v>42396</v>
      </c>
      <c r="T83" s="88">
        <v>11.8</v>
      </c>
      <c r="U83" s="87">
        <v>42733</v>
      </c>
      <c r="V83" s="88">
        <v>36.270000000000003</v>
      </c>
      <c r="W83" s="87">
        <v>42401</v>
      </c>
      <c r="X83" s="88">
        <v>77.36</v>
      </c>
      <c r="Y83" s="87">
        <v>42396</v>
      </c>
      <c r="Z83" s="88">
        <v>56.35</v>
      </c>
      <c r="AA83" s="87">
        <v>42396</v>
      </c>
      <c r="AB83" s="88">
        <v>230.04</v>
      </c>
      <c r="AC83" s="87">
        <v>44586</v>
      </c>
      <c r="AD83" s="88">
        <v>684.93</v>
      </c>
      <c r="AE83" s="87">
        <v>43125</v>
      </c>
      <c r="AF83" s="88">
        <v>1893.96</v>
      </c>
      <c r="AG83" s="87">
        <v>43125</v>
      </c>
      <c r="AH83" s="88">
        <v>169.89</v>
      </c>
      <c r="AI83" s="87">
        <v>43133</v>
      </c>
      <c r="AJ83" s="88">
        <v>84.69</v>
      </c>
      <c r="AK83" s="87">
        <v>43144</v>
      </c>
      <c r="AL83" s="88">
        <v>475</v>
      </c>
    </row>
    <row r="84" spans="1:38">
      <c r="A84" s="87">
        <v>43126</v>
      </c>
      <c r="B84" s="88">
        <v>22434.13</v>
      </c>
      <c r="C84" s="87">
        <v>42403</v>
      </c>
      <c r="D84" s="88">
        <v>43.87</v>
      </c>
      <c r="E84" s="87">
        <v>42397</v>
      </c>
      <c r="F84" s="88">
        <v>143.86000000000001</v>
      </c>
      <c r="G84" s="87">
        <v>42436</v>
      </c>
      <c r="H84" s="88">
        <v>21.14</v>
      </c>
      <c r="I84" s="87">
        <v>42398</v>
      </c>
      <c r="J84" s="88">
        <v>31.15</v>
      </c>
      <c r="K84" s="87">
        <v>42397</v>
      </c>
      <c r="L84" s="88">
        <v>207.23</v>
      </c>
      <c r="M84" s="87">
        <v>42397</v>
      </c>
      <c r="N84" s="88">
        <v>83.07</v>
      </c>
      <c r="O84" s="87">
        <v>44578</v>
      </c>
      <c r="P84" s="88">
        <v>58.98</v>
      </c>
      <c r="Q84" s="87">
        <v>42397</v>
      </c>
      <c r="R84" s="88">
        <v>41.69</v>
      </c>
      <c r="S84" s="87">
        <v>42397</v>
      </c>
      <c r="T84" s="88">
        <v>11.77</v>
      </c>
      <c r="U84" s="87">
        <v>42734</v>
      </c>
      <c r="V84" s="88">
        <v>34.5</v>
      </c>
      <c r="W84" s="87">
        <v>42402</v>
      </c>
      <c r="X84" s="88">
        <v>77.489999999999995</v>
      </c>
      <c r="Y84" s="87">
        <v>42397</v>
      </c>
      <c r="Z84" s="88">
        <v>55.94</v>
      </c>
      <c r="AA84" s="87">
        <v>42397</v>
      </c>
      <c r="AB84" s="88">
        <v>232.82</v>
      </c>
      <c r="AC84" s="87">
        <v>44587</v>
      </c>
      <c r="AD84" s="88">
        <v>689.37</v>
      </c>
      <c r="AE84" s="87">
        <v>43126</v>
      </c>
      <c r="AF84" s="88">
        <v>1876.11</v>
      </c>
      <c r="AG84" s="87">
        <v>43126</v>
      </c>
      <c r="AH84" s="88">
        <v>168.75</v>
      </c>
      <c r="AI84" s="87">
        <v>43137</v>
      </c>
      <c r="AJ84" s="88">
        <v>85.4</v>
      </c>
      <c r="AK84" s="87">
        <v>43145</v>
      </c>
      <c r="AL84" s="88">
        <v>470</v>
      </c>
    </row>
    <row r="85" spans="1:38">
      <c r="A85" s="87">
        <v>43129</v>
      </c>
      <c r="B85" s="88">
        <v>22335.040000000001</v>
      </c>
      <c r="C85" s="87">
        <v>42404</v>
      </c>
      <c r="D85" s="88">
        <v>45.4</v>
      </c>
      <c r="E85" s="87">
        <v>42398</v>
      </c>
      <c r="F85" s="88">
        <v>143.93</v>
      </c>
      <c r="G85" s="87">
        <v>42437</v>
      </c>
      <c r="H85" s="88">
        <v>20.75</v>
      </c>
      <c r="I85" s="87">
        <v>42401</v>
      </c>
      <c r="J85" s="88">
        <v>32.700000000000003</v>
      </c>
      <c r="K85" s="87">
        <v>42398</v>
      </c>
      <c r="L85" s="88">
        <v>205.72</v>
      </c>
      <c r="M85" s="87">
        <v>42398</v>
      </c>
      <c r="N85" s="88">
        <v>84.2</v>
      </c>
      <c r="O85" s="87">
        <v>44579</v>
      </c>
      <c r="P85" s="88">
        <v>58.79</v>
      </c>
      <c r="Q85" s="87">
        <v>42398</v>
      </c>
      <c r="R85" s="88">
        <v>41.41</v>
      </c>
      <c r="S85" s="87">
        <v>42398</v>
      </c>
      <c r="T85" s="88">
        <v>11.74</v>
      </c>
      <c r="U85" s="87">
        <v>42737</v>
      </c>
      <c r="V85" s="88">
        <v>32.880000000000003</v>
      </c>
      <c r="W85" s="87">
        <v>42403</v>
      </c>
      <c r="X85" s="88">
        <v>79.86</v>
      </c>
      <c r="Y85" s="87">
        <v>42398</v>
      </c>
      <c r="Z85" s="88">
        <v>55.54</v>
      </c>
      <c r="AA85" s="87">
        <v>42398</v>
      </c>
      <c r="AB85" s="88">
        <v>232.5</v>
      </c>
      <c r="AC85" s="87">
        <v>44588</v>
      </c>
      <c r="AD85" s="88">
        <v>695.19</v>
      </c>
      <c r="AE85" s="87">
        <v>43129</v>
      </c>
      <c r="AF85" s="88">
        <v>1871.04</v>
      </c>
      <c r="AG85" s="87">
        <v>43129</v>
      </c>
      <c r="AH85" s="88">
        <v>166.04</v>
      </c>
      <c r="AI85" s="87">
        <v>43138</v>
      </c>
      <c r="AJ85" s="88">
        <v>87.29</v>
      </c>
      <c r="AK85" s="87">
        <v>43146</v>
      </c>
      <c r="AL85" s="88">
        <v>475</v>
      </c>
    </row>
    <row r="86" spans="1:38">
      <c r="A86" s="87">
        <v>43130</v>
      </c>
      <c r="B86" s="88">
        <v>22176.1</v>
      </c>
      <c r="C86" s="87">
        <v>42408</v>
      </c>
      <c r="D86" s="88">
        <v>45.3</v>
      </c>
      <c r="E86" s="87">
        <v>42401</v>
      </c>
      <c r="F86" s="88">
        <v>151.1</v>
      </c>
      <c r="G86" s="87">
        <v>42438</v>
      </c>
      <c r="H86" s="88">
        <v>20.55</v>
      </c>
      <c r="I86" s="87">
        <v>42402</v>
      </c>
      <c r="J86" s="88">
        <v>32.22</v>
      </c>
      <c r="K86" s="87">
        <v>42401</v>
      </c>
      <c r="L86" s="88">
        <v>207.3</v>
      </c>
      <c r="M86" s="87">
        <v>42401</v>
      </c>
      <c r="N86" s="88">
        <v>83.6</v>
      </c>
      <c r="O86" s="87">
        <v>44580</v>
      </c>
      <c r="P86" s="88">
        <v>56.79</v>
      </c>
      <c r="Q86" s="87">
        <v>42401</v>
      </c>
      <c r="R86" s="88">
        <v>40.590000000000003</v>
      </c>
      <c r="S86" s="87">
        <v>42401</v>
      </c>
      <c r="T86" s="88">
        <v>11.72</v>
      </c>
      <c r="U86" s="87">
        <v>42738</v>
      </c>
      <c r="V86" s="88">
        <v>34.5</v>
      </c>
      <c r="W86" s="87">
        <v>42404</v>
      </c>
      <c r="X86" s="88">
        <v>82.34</v>
      </c>
      <c r="Y86" s="87">
        <v>42401</v>
      </c>
      <c r="Z86" s="88">
        <v>55.7</v>
      </c>
      <c r="AA86" s="87">
        <v>42401</v>
      </c>
      <c r="AB86" s="88">
        <v>233</v>
      </c>
      <c r="AC86" s="87">
        <v>44589</v>
      </c>
      <c r="AD86" s="88">
        <v>680.79</v>
      </c>
      <c r="AE86" s="87">
        <v>43130</v>
      </c>
      <c r="AF86" s="88">
        <v>1867</v>
      </c>
      <c r="AG86" s="87">
        <v>43130</v>
      </c>
      <c r="AH86" s="88">
        <v>166.59</v>
      </c>
      <c r="AI86" s="87">
        <v>43139</v>
      </c>
      <c r="AJ86" s="88">
        <v>87</v>
      </c>
      <c r="AK86" s="87">
        <v>43147</v>
      </c>
      <c r="AL86" s="88">
        <v>465.92</v>
      </c>
    </row>
    <row r="87" spans="1:38">
      <c r="A87" s="87">
        <v>43131</v>
      </c>
      <c r="B87" s="88">
        <v>22018.81</v>
      </c>
      <c r="C87" s="87">
        <v>42409</v>
      </c>
      <c r="D87" s="88">
        <v>45.48</v>
      </c>
      <c r="E87" s="87">
        <v>42402</v>
      </c>
      <c r="F87" s="88">
        <v>153.22999999999999</v>
      </c>
      <c r="G87" s="87">
        <v>42439</v>
      </c>
      <c r="H87" s="88">
        <v>19.809999999999999</v>
      </c>
      <c r="I87" s="87">
        <v>42403</v>
      </c>
      <c r="J87" s="88">
        <v>32.43</v>
      </c>
      <c r="K87" s="87">
        <v>42402</v>
      </c>
      <c r="L87" s="88">
        <v>207.98</v>
      </c>
      <c r="M87" s="87">
        <v>42402</v>
      </c>
      <c r="N87" s="88">
        <v>84.52</v>
      </c>
      <c r="O87" s="87">
        <v>44581</v>
      </c>
      <c r="P87" s="88">
        <v>55.94</v>
      </c>
      <c r="Q87" s="87">
        <v>42402</v>
      </c>
      <c r="R87" s="88">
        <v>40.39</v>
      </c>
      <c r="S87" s="87">
        <v>42402</v>
      </c>
      <c r="T87" s="88">
        <v>11.46</v>
      </c>
      <c r="U87" s="87">
        <v>42739</v>
      </c>
      <c r="V87" s="88">
        <v>32.880000000000003</v>
      </c>
      <c r="W87" s="87">
        <v>42408</v>
      </c>
      <c r="X87" s="88">
        <v>81.27</v>
      </c>
      <c r="Y87" s="87">
        <v>42402</v>
      </c>
      <c r="Z87" s="88">
        <v>55.77</v>
      </c>
      <c r="AA87" s="87">
        <v>42402</v>
      </c>
      <c r="AB87" s="88">
        <v>232.92</v>
      </c>
      <c r="AC87" s="87">
        <v>44592</v>
      </c>
      <c r="AD87" s="88">
        <v>683.12</v>
      </c>
      <c r="AE87" s="87">
        <v>43131</v>
      </c>
      <c r="AF87" s="88">
        <v>1818.83</v>
      </c>
      <c r="AG87" s="87">
        <v>43131</v>
      </c>
      <c r="AH87" s="88">
        <v>169.99</v>
      </c>
      <c r="AI87" s="87">
        <v>43140</v>
      </c>
      <c r="AJ87" s="88">
        <v>87.85</v>
      </c>
      <c r="AK87" s="87">
        <v>43150</v>
      </c>
      <c r="AL87" s="88">
        <v>489.21</v>
      </c>
    </row>
    <row r="88" spans="1:38">
      <c r="A88" s="87">
        <v>43132</v>
      </c>
      <c r="B88" s="88">
        <v>22141.02</v>
      </c>
      <c r="C88" s="87">
        <v>42410</v>
      </c>
      <c r="D88" s="88">
        <v>44</v>
      </c>
      <c r="E88" s="87">
        <v>42403</v>
      </c>
      <c r="F88" s="88">
        <v>154</v>
      </c>
      <c r="G88" s="87">
        <v>42443</v>
      </c>
      <c r="H88" s="88">
        <v>20.13</v>
      </c>
      <c r="I88" s="87">
        <v>42404</v>
      </c>
      <c r="J88" s="88">
        <v>32.5</v>
      </c>
      <c r="K88" s="87">
        <v>42403</v>
      </c>
      <c r="L88" s="88">
        <v>207.82</v>
      </c>
      <c r="M88" s="87">
        <v>42403</v>
      </c>
      <c r="N88" s="88">
        <v>84.98</v>
      </c>
      <c r="O88" s="87">
        <v>44582</v>
      </c>
      <c r="P88" s="88">
        <v>56.63</v>
      </c>
      <c r="Q88" s="87">
        <v>42403</v>
      </c>
      <c r="R88" s="88">
        <v>40.57</v>
      </c>
      <c r="S88" s="87">
        <v>42403</v>
      </c>
      <c r="T88" s="88">
        <v>11.46</v>
      </c>
      <c r="U88" s="87">
        <v>42740</v>
      </c>
      <c r="V88" s="88">
        <v>33.28</v>
      </c>
      <c r="W88" s="87">
        <v>42409</v>
      </c>
      <c r="X88" s="88">
        <v>79.45</v>
      </c>
      <c r="Y88" s="87">
        <v>42403</v>
      </c>
      <c r="Z88" s="88">
        <v>56.45</v>
      </c>
      <c r="AA88" s="87">
        <v>42403</v>
      </c>
      <c r="AB88" s="88">
        <v>232.43</v>
      </c>
      <c r="AC88" s="87">
        <v>44593</v>
      </c>
      <c r="AD88" s="88">
        <v>684.38</v>
      </c>
      <c r="AE88" s="87">
        <v>43132</v>
      </c>
      <c r="AF88" s="88">
        <v>1822.69</v>
      </c>
      <c r="AG88" s="87">
        <v>43132</v>
      </c>
      <c r="AH88" s="88">
        <v>170.42</v>
      </c>
      <c r="AI88" s="87">
        <v>43143</v>
      </c>
      <c r="AJ88" s="88">
        <v>86.33</v>
      </c>
      <c r="AK88" s="87">
        <v>43151</v>
      </c>
      <c r="AL88" s="88">
        <v>480</v>
      </c>
    </row>
    <row r="89" spans="1:38">
      <c r="A89" s="87">
        <v>43133</v>
      </c>
      <c r="B89" s="88">
        <v>22152.05</v>
      </c>
      <c r="C89" s="87">
        <v>42411</v>
      </c>
      <c r="D89" s="88">
        <v>45</v>
      </c>
      <c r="E89" s="87">
        <v>42404</v>
      </c>
      <c r="F89" s="88">
        <v>154.83000000000001</v>
      </c>
      <c r="G89" s="87">
        <v>42444</v>
      </c>
      <c r="H89" s="88">
        <v>20.81</v>
      </c>
      <c r="I89" s="87">
        <v>42408</v>
      </c>
      <c r="J89" s="88">
        <v>32.85</v>
      </c>
      <c r="K89" s="87">
        <v>42404</v>
      </c>
      <c r="L89" s="88">
        <v>209.46</v>
      </c>
      <c r="M89" s="87">
        <v>42404</v>
      </c>
      <c r="N89" s="88">
        <v>85.01</v>
      </c>
      <c r="O89" s="87">
        <v>44585</v>
      </c>
      <c r="P89" s="88">
        <v>56.08</v>
      </c>
      <c r="Q89" s="87">
        <v>42404</v>
      </c>
      <c r="R89" s="88">
        <v>41.37</v>
      </c>
      <c r="S89" s="87">
        <v>42404</v>
      </c>
      <c r="T89" s="88">
        <v>12.12</v>
      </c>
      <c r="U89" s="87">
        <v>42741</v>
      </c>
      <c r="V89" s="88">
        <v>33.75</v>
      </c>
      <c r="W89" s="87">
        <v>42410</v>
      </c>
      <c r="X89" s="88">
        <v>71.14</v>
      </c>
      <c r="Y89" s="87">
        <v>42404</v>
      </c>
      <c r="Z89" s="88">
        <v>56.53</v>
      </c>
      <c r="AA89" s="87">
        <v>42404</v>
      </c>
      <c r="AB89" s="88">
        <v>231.13</v>
      </c>
      <c r="AC89" s="87">
        <v>44594</v>
      </c>
      <c r="AD89" s="88">
        <v>693.2</v>
      </c>
      <c r="AE89" s="87">
        <v>43133</v>
      </c>
      <c r="AF89" s="88">
        <v>1818.12</v>
      </c>
      <c r="AG89" s="87">
        <v>43133</v>
      </c>
      <c r="AH89" s="88">
        <v>170.72</v>
      </c>
      <c r="AI89" s="87">
        <v>43144</v>
      </c>
      <c r="AJ89" s="88">
        <v>87.99</v>
      </c>
      <c r="AK89" s="87">
        <v>43152</v>
      </c>
      <c r="AL89" s="88">
        <v>482.5</v>
      </c>
    </row>
    <row r="90" spans="1:38">
      <c r="A90" s="87">
        <v>43137</v>
      </c>
      <c r="B90" s="88">
        <v>21905</v>
      </c>
      <c r="C90" s="87">
        <v>42412</v>
      </c>
      <c r="D90" s="88">
        <v>44.75</v>
      </c>
      <c r="E90" s="87">
        <v>42408</v>
      </c>
      <c r="F90" s="88">
        <v>157.35</v>
      </c>
      <c r="G90" s="87">
        <v>42445</v>
      </c>
      <c r="H90" s="88">
        <v>20.99</v>
      </c>
      <c r="I90" s="87">
        <v>42409</v>
      </c>
      <c r="J90" s="88">
        <v>32.14</v>
      </c>
      <c r="K90" s="87">
        <v>42408</v>
      </c>
      <c r="L90" s="88">
        <v>207.92</v>
      </c>
      <c r="M90" s="87">
        <v>42408</v>
      </c>
      <c r="N90" s="88">
        <v>84.43</v>
      </c>
      <c r="O90" s="87">
        <v>44586</v>
      </c>
      <c r="P90" s="88">
        <v>55.56</v>
      </c>
      <c r="Q90" s="87">
        <v>42408</v>
      </c>
      <c r="R90" s="88">
        <v>41.41</v>
      </c>
      <c r="S90" s="87">
        <v>42408</v>
      </c>
      <c r="T90" s="88">
        <v>12.47</v>
      </c>
      <c r="U90" s="87">
        <v>42744</v>
      </c>
      <c r="V90" s="88">
        <v>35.43</v>
      </c>
      <c r="W90" s="87">
        <v>42411</v>
      </c>
      <c r="X90" s="88">
        <v>69.08</v>
      </c>
      <c r="Y90" s="87">
        <v>42408</v>
      </c>
      <c r="Z90" s="88">
        <v>56.63</v>
      </c>
      <c r="AA90" s="87">
        <v>42408</v>
      </c>
      <c r="AB90" s="88">
        <v>232.74</v>
      </c>
      <c r="AC90" s="87">
        <v>44595</v>
      </c>
      <c r="AD90" s="88">
        <v>685.39</v>
      </c>
      <c r="AE90" s="87">
        <v>43137</v>
      </c>
      <c r="AF90" s="88">
        <v>1792.43</v>
      </c>
      <c r="AG90" s="87">
        <v>43137</v>
      </c>
      <c r="AH90" s="88">
        <v>169.43</v>
      </c>
      <c r="AI90" s="87">
        <v>43145</v>
      </c>
      <c r="AJ90" s="88">
        <v>87</v>
      </c>
      <c r="AK90" s="87">
        <v>43153</v>
      </c>
      <c r="AL90" s="88">
        <v>458.38</v>
      </c>
    </row>
    <row r="91" spans="1:38">
      <c r="A91" s="87">
        <v>43138</v>
      </c>
      <c r="B91" s="88">
        <v>22052.9</v>
      </c>
      <c r="C91" s="87">
        <v>42415</v>
      </c>
      <c r="D91" s="88">
        <v>43.5</v>
      </c>
      <c r="E91" s="87">
        <v>42409</v>
      </c>
      <c r="F91" s="88">
        <v>156.63</v>
      </c>
      <c r="G91" s="87">
        <v>42447</v>
      </c>
      <c r="H91" s="88">
        <v>20.07</v>
      </c>
      <c r="I91" s="87">
        <v>42410</v>
      </c>
      <c r="J91" s="88">
        <v>32.07</v>
      </c>
      <c r="K91" s="87">
        <v>42409</v>
      </c>
      <c r="L91" s="88">
        <v>207.69</v>
      </c>
      <c r="M91" s="87">
        <v>42409</v>
      </c>
      <c r="N91" s="88">
        <v>84.01</v>
      </c>
      <c r="O91" s="87">
        <v>44587</v>
      </c>
      <c r="P91" s="88">
        <v>54.06</v>
      </c>
      <c r="Q91" s="87">
        <v>42409</v>
      </c>
      <c r="R91" s="88">
        <v>40.67</v>
      </c>
      <c r="S91" s="87">
        <v>42409</v>
      </c>
      <c r="T91" s="88">
        <v>12.47</v>
      </c>
      <c r="U91" s="87">
        <v>42745</v>
      </c>
      <c r="V91" s="88">
        <v>35.5</v>
      </c>
      <c r="W91" s="87">
        <v>42412</v>
      </c>
      <c r="X91" s="88">
        <v>68.75</v>
      </c>
      <c r="Y91" s="87">
        <v>42409</v>
      </c>
      <c r="Z91" s="88">
        <v>56.08</v>
      </c>
      <c r="AA91" s="87">
        <v>42409</v>
      </c>
      <c r="AB91" s="88">
        <v>229.96</v>
      </c>
      <c r="AC91" s="87">
        <v>44596</v>
      </c>
      <c r="AD91" s="88">
        <v>688.73</v>
      </c>
      <c r="AE91" s="87">
        <v>43138</v>
      </c>
      <c r="AF91" s="88">
        <v>1759.36</v>
      </c>
      <c r="AG91" s="87">
        <v>43138</v>
      </c>
      <c r="AH91" s="88">
        <v>170.4</v>
      </c>
      <c r="AI91" s="87">
        <v>43146</v>
      </c>
      <c r="AJ91" s="88">
        <v>86.18</v>
      </c>
      <c r="AK91" s="87">
        <v>43154</v>
      </c>
      <c r="AL91" s="88">
        <v>435.47</v>
      </c>
    </row>
    <row r="92" spans="1:38">
      <c r="A92" s="87">
        <v>43139</v>
      </c>
      <c r="B92" s="88">
        <v>21829.49</v>
      </c>
      <c r="C92" s="87">
        <v>42416</v>
      </c>
      <c r="D92" s="88">
        <v>45</v>
      </c>
      <c r="E92" s="87">
        <v>42410</v>
      </c>
      <c r="F92" s="88">
        <v>154.44</v>
      </c>
      <c r="G92" s="87">
        <v>42450</v>
      </c>
      <c r="H92" s="88">
        <v>20.04</v>
      </c>
      <c r="I92" s="87">
        <v>42411</v>
      </c>
      <c r="J92" s="88">
        <v>31.9</v>
      </c>
      <c r="K92" s="87">
        <v>42410</v>
      </c>
      <c r="L92" s="88">
        <v>203.5</v>
      </c>
      <c r="M92" s="87">
        <v>42410</v>
      </c>
      <c r="N92" s="88">
        <v>81.91</v>
      </c>
      <c r="O92" s="87">
        <v>44588</v>
      </c>
      <c r="P92" s="88">
        <v>54.37</v>
      </c>
      <c r="Q92" s="87">
        <v>42410</v>
      </c>
      <c r="R92" s="88">
        <v>40.130000000000003</v>
      </c>
      <c r="S92" s="87">
        <v>42410</v>
      </c>
      <c r="T92" s="88">
        <v>12.62</v>
      </c>
      <c r="U92" s="87">
        <v>42746</v>
      </c>
      <c r="V92" s="88">
        <v>37.270000000000003</v>
      </c>
      <c r="W92" s="87">
        <v>42415</v>
      </c>
      <c r="X92" s="88">
        <v>68.87</v>
      </c>
      <c r="Y92" s="87">
        <v>42410</v>
      </c>
      <c r="Z92" s="88">
        <v>55.93</v>
      </c>
      <c r="AA92" s="87">
        <v>42410</v>
      </c>
      <c r="AB92" s="88">
        <v>230</v>
      </c>
      <c r="AC92" s="87">
        <v>44599</v>
      </c>
      <c r="AD92" s="88">
        <v>683.28</v>
      </c>
      <c r="AE92" s="87">
        <v>43139</v>
      </c>
      <c r="AF92" s="88">
        <v>1726.39</v>
      </c>
      <c r="AG92" s="87">
        <v>43139</v>
      </c>
      <c r="AH92" s="88">
        <v>168.55</v>
      </c>
      <c r="AI92" s="87">
        <v>43147</v>
      </c>
      <c r="AJ92" s="88">
        <v>88.51</v>
      </c>
      <c r="AK92" s="87">
        <v>43157</v>
      </c>
      <c r="AL92" s="88">
        <v>413.7</v>
      </c>
    </row>
    <row r="93" spans="1:38">
      <c r="A93" s="87">
        <v>43140</v>
      </c>
      <c r="B93" s="88">
        <v>21896.080000000002</v>
      </c>
      <c r="C93" s="87">
        <v>42418</v>
      </c>
      <c r="D93" s="88">
        <v>43.75</v>
      </c>
      <c r="E93" s="87">
        <v>42411</v>
      </c>
      <c r="F93" s="88">
        <v>151.55000000000001</v>
      </c>
      <c r="G93" s="87">
        <v>42451</v>
      </c>
      <c r="H93" s="88">
        <v>18.48</v>
      </c>
      <c r="I93" s="87">
        <v>42412</v>
      </c>
      <c r="J93" s="88">
        <v>31.92</v>
      </c>
      <c r="K93" s="87">
        <v>42411</v>
      </c>
      <c r="L93" s="88">
        <v>197.78</v>
      </c>
      <c r="M93" s="87">
        <v>42411</v>
      </c>
      <c r="N93" s="88">
        <v>81.61</v>
      </c>
      <c r="O93" s="87">
        <v>44589</v>
      </c>
      <c r="P93" s="88">
        <v>54.7</v>
      </c>
      <c r="Q93" s="87">
        <v>42411</v>
      </c>
      <c r="R93" s="88">
        <v>39.67</v>
      </c>
      <c r="S93" s="87">
        <v>42411</v>
      </c>
      <c r="T93" s="88">
        <v>12.93</v>
      </c>
      <c r="U93" s="87">
        <v>42747</v>
      </c>
      <c r="V93" s="88">
        <v>39.130000000000003</v>
      </c>
      <c r="W93" s="87">
        <v>42416</v>
      </c>
      <c r="X93" s="88">
        <v>68</v>
      </c>
      <c r="Y93" s="87">
        <v>42411</v>
      </c>
      <c r="Z93" s="88">
        <v>55.53</v>
      </c>
      <c r="AA93" s="87">
        <v>42411</v>
      </c>
      <c r="AB93" s="88">
        <v>228.5</v>
      </c>
      <c r="AC93" s="87">
        <v>44600</v>
      </c>
      <c r="AD93" s="88">
        <v>684.44</v>
      </c>
      <c r="AE93" s="87">
        <v>43140</v>
      </c>
      <c r="AF93" s="88">
        <v>1741</v>
      </c>
      <c r="AG93" s="87">
        <v>43140</v>
      </c>
      <c r="AH93" s="88">
        <v>168.71</v>
      </c>
      <c r="AI93" s="87">
        <v>43150</v>
      </c>
      <c r="AJ93" s="88">
        <v>87.95</v>
      </c>
      <c r="AK93" s="87">
        <v>43158</v>
      </c>
      <c r="AL93" s="88">
        <v>393.02</v>
      </c>
    </row>
    <row r="94" spans="1:38">
      <c r="A94" s="87">
        <v>43143</v>
      </c>
      <c r="B94" s="88">
        <v>21688.13</v>
      </c>
      <c r="C94" s="87">
        <v>42419</v>
      </c>
      <c r="D94" s="88">
        <v>43.15</v>
      </c>
      <c r="E94" s="87">
        <v>42412</v>
      </c>
      <c r="F94" s="88">
        <v>151.08000000000001</v>
      </c>
      <c r="G94" s="87">
        <v>42453</v>
      </c>
      <c r="H94" s="88">
        <v>18.25</v>
      </c>
      <c r="I94" s="87">
        <v>42415</v>
      </c>
      <c r="J94" s="88">
        <v>31.74</v>
      </c>
      <c r="K94" s="87">
        <v>42412</v>
      </c>
      <c r="L94" s="88">
        <v>196.6</v>
      </c>
      <c r="M94" s="87">
        <v>42412</v>
      </c>
      <c r="N94" s="88">
        <v>80.33</v>
      </c>
      <c r="O94" s="87">
        <v>44592</v>
      </c>
      <c r="P94" s="88">
        <v>56</v>
      </c>
      <c r="Q94" s="87">
        <v>42412</v>
      </c>
      <c r="R94" s="88">
        <v>38.979999999999997</v>
      </c>
      <c r="S94" s="87">
        <v>42412</v>
      </c>
      <c r="T94" s="88">
        <v>12.53</v>
      </c>
      <c r="U94" s="87">
        <v>42748</v>
      </c>
      <c r="V94" s="88">
        <v>41.08</v>
      </c>
      <c r="W94" s="87">
        <v>42417</v>
      </c>
      <c r="X94" s="88">
        <v>67.75</v>
      </c>
      <c r="Y94" s="87">
        <v>42412</v>
      </c>
      <c r="Z94" s="88">
        <v>54.39</v>
      </c>
      <c r="AA94" s="87">
        <v>42412</v>
      </c>
      <c r="AB94" s="88">
        <v>229.46</v>
      </c>
      <c r="AC94" s="87">
        <v>44601</v>
      </c>
      <c r="AD94" s="88">
        <v>688.11</v>
      </c>
      <c r="AE94" s="87">
        <v>43143</v>
      </c>
      <c r="AF94" s="88">
        <v>1706.58</v>
      </c>
      <c r="AG94" s="87">
        <v>43143</v>
      </c>
      <c r="AH94" s="88">
        <v>166.94</v>
      </c>
      <c r="AI94" s="87">
        <v>43151</v>
      </c>
      <c r="AJ94" s="88">
        <v>88</v>
      </c>
      <c r="AK94" s="87">
        <v>43159</v>
      </c>
      <c r="AL94" s="88">
        <v>373.88</v>
      </c>
    </row>
    <row r="95" spans="1:38">
      <c r="A95" s="87">
        <v>43144</v>
      </c>
      <c r="B95" s="88">
        <v>21791.39</v>
      </c>
      <c r="C95" s="87">
        <v>42422</v>
      </c>
      <c r="D95" s="88">
        <v>42</v>
      </c>
      <c r="E95" s="87">
        <v>42415</v>
      </c>
      <c r="F95" s="88">
        <v>152.69999999999999</v>
      </c>
      <c r="G95" s="87">
        <v>42454</v>
      </c>
      <c r="H95" s="88">
        <v>17.95</v>
      </c>
      <c r="I95" s="87">
        <v>42416</v>
      </c>
      <c r="J95" s="88">
        <v>31.54</v>
      </c>
      <c r="K95" s="87">
        <v>42415</v>
      </c>
      <c r="L95" s="88">
        <v>200.27</v>
      </c>
      <c r="M95" s="87">
        <v>42415</v>
      </c>
      <c r="N95" s="88">
        <v>82.03</v>
      </c>
      <c r="O95" s="87">
        <v>44593</v>
      </c>
      <c r="P95" s="88">
        <v>56.53</v>
      </c>
      <c r="Q95" s="87">
        <v>42415</v>
      </c>
      <c r="R95" s="88">
        <v>39.44</v>
      </c>
      <c r="S95" s="87">
        <v>42415</v>
      </c>
      <c r="T95" s="88">
        <v>12.82</v>
      </c>
      <c r="U95" s="87">
        <v>42751</v>
      </c>
      <c r="V95" s="88">
        <v>43.13</v>
      </c>
      <c r="W95" s="87">
        <v>42418</v>
      </c>
      <c r="X95" s="88">
        <v>68</v>
      </c>
      <c r="Y95" s="87">
        <v>42415</v>
      </c>
      <c r="Z95" s="88">
        <v>55.23</v>
      </c>
      <c r="AA95" s="87">
        <v>42415</v>
      </c>
      <c r="AB95" s="88">
        <v>232.27</v>
      </c>
      <c r="AC95" s="87">
        <v>44602</v>
      </c>
      <c r="AD95" s="88">
        <v>683.39</v>
      </c>
      <c r="AE95" s="87">
        <v>43144</v>
      </c>
      <c r="AF95" s="88">
        <v>1705.39</v>
      </c>
      <c r="AG95" s="87">
        <v>43144</v>
      </c>
      <c r="AH95" s="88">
        <v>166.14</v>
      </c>
      <c r="AI95" s="87">
        <v>43152</v>
      </c>
      <c r="AJ95" s="88">
        <v>87.75</v>
      </c>
      <c r="AK95" s="87">
        <v>43160</v>
      </c>
      <c r="AL95" s="88">
        <v>379.39</v>
      </c>
    </row>
    <row r="96" spans="1:38">
      <c r="A96" s="87">
        <v>43145</v>
      </c>
      <c r="B96" s="88">
        <v>21665.14</v>
      </c>
      <c r="C96" s="87">
        <v>42423</v>
      </c>
      <c r="D96" s="88">
        <v>41.9</v>
      </c>
      <c r="E96" s="87">
        <v>42416</v>
      </c>
      <c r="F96" s="88">
        <v>153.30000000000001</v>
      </c>
      <c r="G96" s="87">
        <v>42457</v>
      </c>
      <c r="H96" s="88">
        <v>17.7</v>
      </c>
      <c r="I96" s="87">
        <v>42417</v>
      </c>
      <c r="J96" s="88">
        <v>31.65</v>
      </c>
      <c r="K96" s="87">
        <v>42416</v>
      </c>
      <c r="L96" s="88">
        <v>198.72</v>
      </c>
      <c r="M96" s="87">
        <v>42416</v>
      </c>
      <c r="N96" s="88">
        <v>80.040000000000006</v>
      </c>
      <c r="O96" s="87">
        <v>44594</v>
      </c>
      <c r="P96" s="88">
        <v>60.64</v>
      </c>
      <c r="Q96" s="87">
        <v>42416</v>
      </c>
      <c r="R96" s="88">
        <v>38.869999999999997</v>
      </c>
      <c r="S96" s="87">
        <v>42416</v>
      </c>
      <c r="T96" s="88">
        <v>12.88</v>
      </c>
      <c r="U96" s="87">
        <v>42752</v>
      </c>
      <c r="V96" s="88">
        <v>41.05</v>
      </c>
      <c r="W96" s="87">
        <v>42419</v>
      </c>
      <c r="X96" s="88">
        <v>66.25</v>
      </c>
      <c r="Y96" s="87">
        <v>42416</v>
      </c>
      <c r="Z96" s="88">
        <v>54.56</v>
      </c>
      <c r="AA96" s="87">
        <v>42416</v>
      </c>
      <c r="AB96" s="88">
        <v>229.32</v>
      </c>
      <c r="AC96" s="87">
        <v>44603</v>
      </c>
      <c r="AD96" s="88">
        <v>691.95</v>
      </c>
      <c r="AE96" s="87">
        <v>43145</v>
      </c>
      <c r="AF96" s="88">
        <v>1712.73</v>
      </c>
      <c r="AG96" s="87">
        <v>43145</v>
      </c>
      <c r="AH96" s="88">
        <v>162.85</v>
      </c>
      <c r="AI96" s="87">
        <v>43153</v>
      </c>
      <c r="AJ96" s="88">
        <v>92.13</v>
      </c>
      <c r="AK96" s="87">
        <v>43161</v>
      </c>
      <c r="AL96" s="88">
        <v>383.22</v>
      </c>
    </row>
    <row r="97" spans="1:38">
      <c r="A97" s="87">
        <v>43146</v>
      </c>
      <c r="B97" s="88">
        <v>21453.7</v>
      </c>
      <c r="C97" s="87">
        <v>42424</v>
      </c>
      <c r="D97" s="88">
        <v>42.5</v>
      </c>
      <c r="E97" s="87">
        <v>42417</v>
      </c>
      <c r="F97" s="88">
        <v>152.43</v>
      </c>
      <c r="G97" s="87">
        <v>42458</v>
      </c>
      <c r="H97" s="88">
        <v>17.16</v>
      </c>
      <c r="I97" s="87">
        <v>42418</v>
      </c>
      <c r="J97" s="88">
        <v>31.21</v>
      </c>
      <c r="K97" s="87">
        <v>42417</v>
      </c>
      <c r="L97" s="88">
        <v>198.12</v>
      </c>
      <c r="M97" s="87">
        <v>42417</v>
      </c>
      <c r="N97" s="88">
        <v>81.45</v>
      </c>
      <c r="O97" s="87">
        <v>44595</v>
      </c>
      <c r="P97" s="88">
        <v>60.41</v>
      </c>
      <c r="Q97" s="87">
        <v>42417</v>
      </c>
      <c r="R97" s="88">
        <v>38.450000000000003</v>
      </c>
      <c r="S97" s="87">
        <v>42417</v>
      </c>
      <c r="T97" s="88">
        <v>12.54</v>
      </c>
      <c r="U97" s="87">
        <v>42753</v>
      </c>
      <c r="V97" s="88">
        <v>39.85</v>
      </c>
      <c r="W97" s="87">
        <v>42422</v>
      </c>
      <c r="X97" s="88">
        <v>63.8</v>
      </c>
      <c r="Y97" s="87">
        <v>42417</v>
      </c>
      <c r="Z97" s="88">
        <v>53.99</v>
      </c>
      <c r="AA97" s="87">
        <v>42417</v>
      </c>
      <c r="AB97" s="88">
        <v>229.02</v>
      </c>
      <c r="AC97" s="87">
        <v>44606</v>
      </c>
      <c r="AD97" s="88">
        <v>682.34</v>
      </c>
      <c r="AE97" s="87">
        <v>43146</v>
      </c>
      <c r="AF97" s="88">
        <v>1729.09</v>
      </c>
      <c r="AG97" s="87">
        <v>43146</v>
      </c>
      <c r="AH97" s="88">
        <v>158.12</v>
      </c>
      <c r="AI97" s="87">
        <v>43154</v>
      </c>
      <c r="AJ97" s="88">
        <v>90.5</v>
      </c>
      <c r="AK97" s="87">
        <v>43164</v>
      </c>
      <c r="AL97" s="88">
        <v>394</v>
      </c>
    </row>
    <row r="98" spans="1:38">
      <c r="A98" s="87">
        <v>43147</v>
      </c>
      <c r="B98" s="88">
        <v>21850.58</v>
      </c>
      <c r="C98" s="87">
        <v>42425</v>
      </c>
      <c r="D98" s="88">
        <v>42.1</v>
      </c>
      <c r="E98" s="87">
        <v>42418</v>
      </c>
      <c r="F98" s="88">
        <v>152.43</v>
      </c>
      <c r="G98" s="87">
        <v>42459</v>
      </c>
      <c r="H98" s="88">
        <v>17.46</v>
      </c>
      <c r="I98" s="87">
        <v>42419</v>
      </c>
      <c r="J98" s="88">
        <v>31.99</v>
      </c>
      <c r="K98" s="87">
        <v>42418</v>
      </c>
      <c r="L98" s="88">
        <v>196.51</v>
      </c>
      <c r="M98" s="87">
        <v>42418</v>
      </c>
      <c r="N98" s="88">
        <v>80.36</v>
      </c>
      <c r="O98" s="87">
        <v>44596</v>
      </c>
      <c r="P98" s="88">
        <v>59.51</v>
      </c>
      <c r="Q98" s="87">
        <v>42418</v>
      </c>
      <c r="R98" s="88">
        <v>38.08</v>
      </c>
      <c r="S98" s="87">
        <v>42418</v>
      </c>
      <c r="T98" s="88">
        <v>12.09</v>
      </c>
      <c r="U98" s="87">
        <v>42754</v>
      </c>
      <c r="V98" s="88">
        <v>41.84</v>
      </c>
      <c r="W98" s="87">
        <v>42423</v>
      </c>
      <c r="X98" s="88">
        <v>64.930000000000007</v>
      </c>
      <c r="Y98" s="87">
        <v>42418</v>
      </c>
      <c r="Z98" s="88">
        <v>54.19</v>
      </c>
      <c r="AA98" s="87">
        <v>42418</v>
      </c>
      <c r="AB98" s="88">
        <v>224.73</v>
      </c>
      <c r="AC98" s="87">
        <v>44607</v>
      </c>
      <c r="AD98" s="88">
        <v>680.89</v>
      </c>
      <c r="AE98" s="87">
        <v>43147</v>
      </c>
      <c r="AF98" s="88">
        <v>1726.84</v>
      </c>
      <c r="AG98" s="87">
        <v>43147</v>
      </c>
      <c r="AH98" s="88">
        <v>161.38</v>
      </c>
      <c r="AI98" s="87">
        <v>43157</v>
      </c>
      <c r="AJ98" s="88">
        <v>88.25</v>
      </c>
      <c r="AK98" s="87">
        <v>43165</v>
      </c>
      <c r="AL98" s="88">
        <v>398.99</v>
      </c>
    </row>
    <row r="99" spans="1:38">
      <c r="A99" s="87">
        <v>43150</v>
      </c>
      <c r="B99" s="88">
        <v>21849.79</v>
      </c>
      <c r="C99" s="87">
        <v>42426</v>
      </c>
      <c r="D99" s="88">
        <v>42.49</v>
      </c>
      <c r="E99" s="87">
        <v>42419</v>
      </c>
      <c r="F99" s="88">
        <v>150.4</v>
      </c>
      <c r="G99" s="87">
        <v>42460</v>
      </c>
      <c r="H99" s="88">
        <v>17.489999999999998</v>
      </c>
      <c r="I99" s="87">
        <v>42422</v>
      </c>
      <c r="J99" s="88">
        <v>30.65</v>
      </c>
      <c r="K99" s="87">
        <v>42419</v>
      </c>
      <c r="L99" s="88">
        <v>193.28</v>
      </c>
      <c r="M99" s="87">
        <v>42419</v>
      </c>
      <c r="N99" s="88">
        <v>79.55</v>
      </c>
      <c r="O99" s="87">
        <v>44599</v>
      </c>
      <c r="P99" s="88">
        <v>60.13</v>
      </c>
      <c r="Q99" s="87">
        <v>42419</v>
      </c>
      <c r="R99" s="88">
        <v>36.56</v>
      </c>
      <c r="S99" s="87">
        <v>42419</v>
      </c>
      <c r="T99" s="88">
        <v>11.47</v>
      </c>
      <c r="U99" s="87">
        <v>42755</v>
      </c>
      <c r="V99" s="88">
        <v>43.81</v>
      </c>
      <c r="W99" s="87">
        <v>42424</v>
      </c>
      <c r="X99" s="88">
        <v>66.489999999999995</v>
      </c>
      <c r="Y99" s="87">
        <v>42419</v>
      </c>
      <c r="Z99" s="88">
        <v>54.83</v>
      </c>
      <c r="AA99" s="87">
        <v>42419</v>
      </c>
      <c r="AB99" s="88">
        <v>227.49</v>
      </c>
      <c r="AC99" s="87">
        <v>44608</v>
      </c>
      <c r="AD99" s="88">
        <v>676.89</v>
      </c>
      <c r="AE99" s="87">
        <v>43150</v>
      </c>
      <c r="AF99" s="88">
        <v>1721</v>
      </c>
      <c r="AG99" s="87">
        <v>43150</v>
      </c>
      <c r="AH99" s="88">
        <v>161.72999999999999</v>
      </c>
      <c r="AI99" s="87">
        <v>43158</v>
      </c>
      <c r="AJ99" s="88">
        <v>87.05</v>
      </c>
      <c r="AK99" s="87">
        <v>43166</v>
      </c>
      <c r="AL99" s="88">
        <v>399.95</v>
      </c>
    </row>
    <row r="100" spans="1:38">
      <c r="A100" s="87">
        <v>43151</v>
      </c>
      <c r="B100" s="88">
        <v>21676.02</v>
      </c>
      <c r="C100" s="87">
        <v>42429</v>
      </c>
      <c r="D100" s="88">
        <v>41.8</v>
      </c>
      <c r="E100" s="87">
        <v>42422</v>
      </c>
      <c r="F100" s="88">
        <v>149.79</v>
      </c>
      <c r="G100" s="87">
        <v>42461</v>
      </c>
      <c r="H100" s="88">
        <v>17.75</v>
      </c>
      <c r="I100" s="87">
        <v>42423</v>
      </c>
      <c r="J100" s="88">
        <v>30.8</v>
      </c>
      <c r="K100" s="87">
        <v>42422</v>
      </c>
      <c r="L100" s="88">
        <v>194.32</v>
      </c>
      <c r="M100" s="87">
        <v>42422</v>
      </c>
      <c r="N100" s="88">
        <v>77.680000000000007</v>
      </c>
      <c r="O100" s="87">
        <v>44600</v>
      </c>
      <c r="P100" s="88">
        <v>60.55</v>
      </c>
      <c r="Q100" s="87">
        <v>42422</v>
      </c>
      <c r="R100" s="88">
        <v>35.68</v>
      </c>
      <c r="S100" s="87">
        <v>42422</v>
      </c>
      <c r="T100" s="88">
        <v>10.47</v>
      </c>
      <c r="U100" s="87">
        <v>42758</v>
      </c>
      <c r="V100" s="88">
        <v>46</v>
      </c>
      <c r="W100" s="87">
        <v>42425</v>
      </c>
      <c r="X100" s="88">
        <v>64.510000000000005</v>
      </c>
      <c r="Y100" s="87">
        <v>42422</v>
      </c>
      <c r="Z100" s="88">
        <v>54.45</v>
      </c>
      <c r="AA100" s="87">
        <v>42422</v>
      </c>
      <c r="AB100" s="88">
        <v>217.27</v>
      </c>
      <c r="AC100" s="87">
        <v>44609</v>
      </c>
      <c r="AD100" s="88">
        <v>675.52</v>
      </c>
      <c r="AE100" s="87">
        <v>43151</v>
      </c>
      <c r="AF100" s="88">
        <v>1723.49</v>
      </c>
      <c r="AG100" s="87">
        <v>43151</v>
      </c>
      <c r="AH100" s="88">
        <v>158.74</v>
      </c>
      <c r="AI100" s="87">
        <v>43159</v>
      </c>
      <c r="AJ100" s="88">
        <v>88.16</v>
      </c>
      <c r="AK100" s="87">
        <v>43167</v>
      </c>
      <c r="AL100" s="88">
        <v>397</v>
      </c>
    </row>
    <row r="101" spans="1:38">
      <c r="A101" s="87">
        <v>43152</v>
      </c>
      <c r="B101" s="88">
        <v>21409.15</v>
      </c>
      <c r="C101" s="87">
        <v>42430</v>
      </c>
      <c r="D101" s="88">
        <v>41</v>
      </c>
      <c r="E101" s="87">
        <v>42423</v>
      </c>
      <c r="F101" s="88">
        <v>150.12</v>
      </c>
      <c r="G101" s="87">
        <v>42464</v>
      </c>
      <c r="H101" s="88">
        <v>17.5</v>
      </c>
      <c r="I101" s="87">
        <v>42424</v>
      </c>
      <c r="J101" s="88">
        <v>31.1</v>
      </c>
      <c r="K101" s="87">
        <v>42423</v>
      </c>
      <c r="L101" s="88">
        <v>194.81</v>
      </c>
      <c r="M101" s="87">
        <v>42423</v>
      </c>
      <c r="N101" s="88">
        <v>75.81</v>
      </c>
      <c r="O101" s="87">
        <v>44601</v>
      </c>
      <c r="P101" s="88">
        <v>60.33</v>
      </c>
      <c r="Q101" s="87">
        <v>42423</v>
      </c>
      <c r="R101" s="88">
        <v>35.99</v>
      </c>
      <c r="S101" s="87">
        <v>42423</v>
      </c>
      <c r="T101" s="88">
        <v>10.64</v>
      </c>
      <c r="U101" s="87">
        <v>42759</v>
      </c>
      <c r="V101" s="88">
        <v>48.3</v>
      </c>
      <c r="W101" s="87">
        <v>42426</v>
      </c>
      <c r="X101" s="88">
        <v>64.760000000000005</v>
      </c>
      <c r="Y101" s="87">
        <v>42423</v>
      </c>
      <c r="Z101" s="88">
        <v>53.16</v>
      </c>
      <c r="AA101" s="87">
        <v>42423</v>
      </c>
      <c r="AB101" s="88">
        <v>216.48</v>
      </c>
      <c r="AC101" s="87">
        <v>44610</v>
      </c>
      <c r="AD101" s="88">
        <v>681.68</v>
      </c>
      <c r="AE101" s="87">
        <v>43152</v>
      </c>
      <c r="AF101" s="88">
        <v>1701.58</v>
      </c>
      <c r="AG101" s="87">
        <v>43152</v>
      </c>
      <c r="AH101" s="88">
        <v>158.30000000000001</v>
      </c>
      <c r="AI101" s="87">
        <v>43160</v>
      </c>
      <c r="AJ101" s="88">
        <v>88</v>
      </c>
      <c r="AK101" s="87">
        <v>43168</v>
      </c>
      <c r="AL101" s="88">
        <v>394</v>
      </c>
    </row>
    <row r="102" spans="1:38">
      <c r="A102" s="87">
        <v>43153</v>
      </c>
      <c r="B102" s="88">
        <v>21819.119999999999</v>
      </c>
      <c r="C102" s="87">
        <v>42431</v>
      </c>
      <c r="D102" s="88">
        <v>40.75</v>
      </c>
      <c r="E102" s="87">
        <v>42424</v>
      </c>
      <c r="F102" s="88">
        <v>150.25</v>
      </c>
      <c r="G102" s="87">
        <v>42465</v>
      </c>
      <c r="H102" s="88">
        <v>17.55</v>
      </c>
      <c r="I102" s="87">
        <v>42425</v>
      </c>
      <c r="J102" s="88">
        <v>31.3</v>
      </c>
      <c r="K102" s="87">
        <v>42424</v>
      </c>
      <c r="L102" s="88">
        <v>196.75</v>
      </c>
      <c r="M102" s="87">
        <v>42424</v>
      </c>
      <c r="N102" s="88">
        <v>78.430000000000007</v>
      </c>
      <c r="O102" s="87">
        <v>44602</v>
      </c>
      <c r="P102" s="88">
        <v>59.53</v>
      </c>
      <c r="Q102" s="87">
        <v>42424</v>
      </c>
      <c r="R102" s="88">
        <v>36.68</v>
      </c>
      <c r="S102" s="87">
        <v>42424</v>
      </c>
      <c r="T102" s="88">
        <v>10.87</v>
      </c>
      <c r="U102" s="87">
        <v>42760</v>
      </c>
      <c r="V102" s="88">
        <v>50.71</v>
      </c>
      <c r="W102" s="87">
        <v>42429</v>
      </c>
      <c r="X102" s="88">
        <v>66.19</v>
      </c>
      <c r="Y102" s="87">
        <v>42424</v>
      </c>
      <c r="Z102" s="88">
        <v>51.28</v>
      </c>
      <c r="AA102" s="87">
        <v>42424</v>
      </c>
      <c r="AB102" s="88">
        <v>222.93</v>
      </c>
      <c r="AC102" s="87">
        <v>44613</v>
      </c>
      <c r="AD102" s="88">
        <v>673.19</v>
      </c>
      <c r="AE102" s="87">
        <v>43153</v>
      </c>
      <c r="AF102" s="88">
        <v>1704.84</v>
      </c>
      <c r="AG102" s="87">
        <v>43153</v>
      </c>
      <c r="AH102" s="88">
        <v>160.79</v>
      </c>
      <c r="AI102" s="87">
        <v>43161</v>
      </c>
      <c r="AJ102" s="88">
        <v>87.99</v>
      </c>
      <c r="AK102" s="87">
        <v>43171</v>
      </c>
      <c r="AL102" s="88">
        <v>395.28</v>
      </c>
    </row>
    <row r="103" spans="1:38">
      <c r="A103" s="87">
        <v>43154</v>
      </c>
      <c r="B103" s="88">
        <v>21734.43</v>
      </c>
      <c r="C103" s="87">
        <v>42432</v>
      </c>
      <c r="D103" s="88">
        <v>41.39</v>
      </c>
      <c r="E103" s="87">
        <v>42425</v>
      </c>
      <c r="F103" s="88">
        <v>149.08000000000001</v>
      </c>
      <c r="G103" s="87">
        <v>42466</v>
      </c>
      <c r="H103" s="88">
        <v>17.600000000000001</v>
      </c>
      <c r="I103" s="87">
        <v>42426</v>
      </c>
      <c r="J103" s="88">
        <v>32.24</v>
      </c>
      <c r="K103" s="87">
        <v>42425</v>
      </c>
      <c r="L103" s="88">
        <v>196.13</v>
      </c>
      <c r="M103" s="87">
        <v>42425</v>
      </c>
      <c r="N103" s="88">
        <v>78.88</v>
      </c>
      <c r="O103" s="87">
        <v>44603</v>
      </c>
      <c r="P103" s="88">
        <v>59.27</v>
      </c>
      <c r="Q103" s="87">
        <v>42425</v>
      </c>
      <c r="R103" s="88">
        <v>37.03</v>
      </c>
      <c r="S103" s="87">
        <v>42425</v>
      </c>
      <c r="T103" s="88">
        <v>10.83</v>
      </c>
      <c r="U103" s="87">
        <v>42761</v>
      </c>
      <c r="V103" s="88">
        <v>53.24</v>
      </c>
      <c r="W103" s="87">
        <v>42430</v>
      </c>
      <c r="X103" s="88">
        <v>65.5</v>
      </c>
      <c r="Y103" s="87">
        <v>42425</v>
      </c>
      <c r="Z103" s="88">
        <v>51.42</v>
      </c>
      <c r="AA103" s="87">
        <v>42425</v>
      </c>
      <c r="AB103" s="88">
        <v>230</v>
      </c>
      <c r="AC103" s="87">
        <v>44614</v>
      </c>
      <c r="AD103" s="88">
        <v>661.83</v>
      </c>
      <c r="AE103" s="87">
        <v>43154</v>
      </c>
      <c r="AF103" s="88">
        <v>1698.09</v>
      </c>
      <c r="AG103" s="87">
        <v>43154</v>
      </c>
      <c r="AH103" s="88">
        <v>161.72</v>
      </c>
      <c r="AI103" s="87">
        <v>43164</v>
      </c>
      <c r="AJ103" s="88">
        <v>88</v>
      </c>
      <c r="AK103" s="87">
        <v>43172</v>
      </c>
      <c r="AL103" s="88">
        <v>399.4</v>
      </c>
    </row>
    <row r="104" spans="1:38">
      <c r="A104" s="87">
        <v>43157</v>
      </c>
      <c r="B104" s="88">
        <v>21491.77</v>
      </c>
      <c r="C104" s="87">
        <v>42433</v>
      </c>
      <c r="D104" s="88">
        <v>43.45</v>
      </c>
      <c r="E104" s="87">
        <v>42426</v>
      </c>
      <c r="F104" s="88">
        <v>151.57</v>
      </c>
      <c r="G104" s="87">
        <v>42467</v>
      </c>
      <c r="H104" s="88">
        <v>17.5</v>
      </c>
      <c r="I104" s="87">
        <v>42429</v>
      </c>
      <c r="J104" s="88">
        <v>31.61</v>
      </c>
      <c r="K104" s="87">
        <v>42426</v>
      </c>
      <c r="L104" s="88">
        <v>198.72</v>
      </c>
      <c r="M104" s="87">
        <v>42426</v>
      </c>
      <c r="N104" s="88">
        <v>80.040000000000006</v>
      </c>
      <c r="O104" s="87">
        <v>44606</v>
      </c>
      <c r="P104" s="88">
        <v>58</v>
      </c>
      <c r="Q104" s="87">
        <v>42426</v>
      </c>
      <c r="R104" s="88">
        <v>37.42</v>
      </c>
      <c r="S104" s="87">
        <v>42426</v>
      </c>
      <c r="T104" s="88">
        <v>10.77</v>
      </c>
      <c r="U104" s="87">
        <v>42762</v>
      </c>
      <c r="V104" s="88">
        <v>55.9</v>
      </c>
      <c r="W104" s="87">
        <v>42431</v>
      </c>
      <c r="X104" s="88">
        <v>68.25</v>
      </c>
      <c r="Y104" s="87">
        <v>42426</v>
      </c>
      <c r="Z104" s="88">
        <v>51.89</v>
      </c>
      <c r="AA104" s="87">
        <v>42426</v>
      </c>
      <c r="AB104" s="88">
        <v>237.24</v>
      </c>
      <c r="AC104" s="87">
        <v>44615</v>
      </c>
      <c r="AD104" s="88">
        <v>665.36</v>
      </c>
      <c r="AE104" s="87">
        <v>43157</v>
      </c>
      <c r="AF104" s="88">
        <v>1709.05</v>
      </c>
      <c r="AG104" s="87">
        <v>43157</v>
      </c>
      <c r="AH104" s="88">
        <v>157.91999999999999</v>
      </c>
      <c r="AI104" s="87">
        <v>43165</v>
      </c>
      <c r="AJ104" s="88">
        <v>88</v>
      </c>
      <c r="AK104" s="87">
        <v>43173</v>
      </c>
      <c r="AL104" s="88">
        <v>406.27</v>
      </c>
    </row>
    <row r="105" spans="1:38">
      <c r="A105" s="87">
        <v>43158</v>
      </c>
      <c r="B105" s="88">
        <v>21586.14</v>
      </c>
      <c r="C105" s="87">
        <v>42436</v>
      </c>
      <c r="D105" s="88">
        <v>43.95</v>
      </c>
      <c r="E105" s="87">
        <v>42429</v>
      </c>
      <c r="F105" s="88">
        <v>150.93</v>
      </c>
      <c r="G105" s="87">
        <v>42471</v>
      </c>
      <c r="H105" s="88">
        <v>17.600000000000001</v>
      </c>
      <c r="I105" s="87">
        <v>42430</v>
      </c>
      <c r="J105" s="88">
        <v>31.9</v>
      </c>
      <c r="K105" s="87">
        <v>42429</v>
      </c>
      <c r="L105" s="88">
        <v>198.94</v>
      </c>
      <c r="M105" s="87">
        <v>42429</v>
      </c>
      <c r="N105" s="88">
        <v>81.13</v>
      </c>
      <c r="O105" s="87">
        <v>44607</v>
      </c>
      <c r="P105" s="88">
        <v>58.75</v>
      </c>
      <c r="Q105" s="87">
        <v>42429</v>
      </c>
      <c r="R105" s="88">
        <v>37</v>
      </c>
      <c r="S105" s="87">
        <v>42429</v>
      </c>
      <c r="T105" s="88">
        <v>10.87</v>
      </c>
      <c r="U105" s="87">
        <v>42765</v>
      </c>
      <c r="V105" s="88">
        <v>58.61</v>
      </c>
      <c r="W105" s="87">
        <v>42432</v>
      </c>
      <c r="X105" s="88">
        <v>68.599999999999994</v>
      </c>
      <c r="Y105" s="87">
        <v>42429</v>
      </c>
      <c r="Z105" s="88">
        <v>52.51</v>
      </c>
      <c r="AA105" s="87">
        <v>42429</v>
      </c>
      <c r="AB105" s="88">
        <v>229.72</v>
      </c>
      <c r="AC105" s="87">
        <v>44616</v>
      </c>
      <c r="AD105" s="88">
        <v>635.17999999999995</v>
      </c>
      <c r="AE105" s="87">
        <v>43158</v>
      </c>
      <c r="AF105" s="88">
        <v>1724.74</v>
      </c>
      <c r="AG105" s="87">
        <v>43158</v>
      </c>
      <c r="AH105" s="88">
        <v>156.79</v>
      </c>
      <c r="AI105" s="87">
        <v>43166</v>
      </c>
      <c r="AJ105" s="88">
        <v>88</v>
      </c>
      <c r="AK105" s="87">
        <v>43174</v>
      </c>
      <c r="AL105" s="88">
        <v>410</v>
      </c>
    </row>
    <row r="106" spans="1:38">
      <c r="A106" s="87">
        <v>43159</v>
      </c>
      <c r="B106" s="88">
        <v>21755.84</v>
      </c>
      <c r="C106" s="87">
        <v>42437</v>
      </c>
      <c r="D106" s="88">
        <v>44</v>
      </c>
      <c r="E106" s="87">
        <v>42430</v>
      </c>
      <c r="F106" s="88">
        <v>150.75</v>
      </c>
      <c r="G106" s="87">
        <v>42472</v>
      </c>
      <c r="H106" s="88">
        <v>17.600000000000001</v>
      </c>
      <c r="I106" s="87">
        <v>42431</v>
      </c>
      <c r="J106" s="88">
        <v>31.81</v>
      </c>
      <c r="K106" s="87">
        <v>42430</v>
      </c>
      <c r="L106" s="88">
        <v>200.42</v>
      </c>
      <c r="M106" s="87">
        <v>42430</v>
      </c>
      <c r="N106" s="88">
        <v>82.19</v>
      </c>
      <c r="O106" s="87">
        <v>44608</v>
      </c>
      <c r="P106" s="88">
        <v>58.48</v>
      </c>
      <c r="Q106" s="87">
        <v>42430</v>
      </c>
      <c r="R106" s="88">
        <v>37.24</v>
      </c>
      <c r="S106" s="87">
        <v>42430</v>
      </c>
      <c r="T106" s="88">
        <v>10.5</v>
      </c>
      <c r="U106" s="87">
        <v>42766</v>
      </c>
      <c r="V106" s="88">
        <v>57.34</v>
      </c>
      <c r="W106" s="87">
        <v>42433</v>
      </c>
      <c r="X106" s="88">
        <v>68.7</v>
      </c>
      <c r="Y106" s="87">
        <v>42430</v>
      </c>
      <c r="Z106" s="88">
        <v>51.68</v>
      </c>
      <c r="AA106" s="87">
        <v>42430</v>
      </c>
      <c r="AB106" s="88">
        <v>228.48</v>
      </c>
      <c r="AC106" s="87">
        <v>44617</v>
      </c>
      <c r="AD106" s="88">
        <v>633.51</v>
      </c>
      <c r="AE106" s="87">
        <v>43159</v>
      </c>
      <c r="AF106" s="88">
        <v>1719.64</v>
      </c>
      <c r="AG106" s="87">
        <v>43159</v>
      </c>
      <c r="AH106" s="88">
        <v>159.55000000000001</v>
      </c>
      <c r="AI106" s="87">
        <v>43167</v>
      </c>
      <c r="AJ106" s="88">
        <v>88</v>
      </c>
      <c r="AK106" s="87">
        <v>43178</v>
      </c>
      <c r="AL106" s="88">
        <v>409.25</v>
      </c>
    </row>
    <row r="107" spans="1:38">
      <c r="A107" s="87">
        <v>43160</v>
      </c>
      <c r="B107" s="88">
        <v>21934.11</v>
      </c>
      <c r="C107" s="87">
        <v>42438</v>
      </c>
      <c r="D107" s="88">
        <v>43.3</v>
      </c>
      <c r="E107" s="87">
        <v>42431</v>
      </c>
      <c r="F107" s="88">
        <v>151.47999999999999</v>
      </c>
      <c r="G107" s="87">
        <v>42473</v>
      </c>
      <c r="H107" s="88">
        <v>17.079999999999998</v>
      </c>
      <c r="I107" s="87">
        <v>42432</v>
      </c>
      <c r="J107" s="88">
        <v>32.799999999999997</v>
      </c>
      <c r="K107" s="87">
        <v>42431</v>
      </c>
      <c r="L107" s="88">
        <v>202.03</v>
      </c>
      <c r="M107" s="87">
        <v>42431</v>
      </c>
      <c r="N107" s="88">
        <v>85.94</v>
      </c>
      <c r="O107" s="87">
        <v>44609</v>
      </c>
      <c r="P107" s="88">
        <v>58</v>
      </c>
      <c r="Q107" s="87">
        <v>42431</v>
      </c>
      <c r="R107" s="88">
        <v>38.299999999999997</v>
      </c>
      <c r="S107" s="87">
        <v>42431</v>
      </c>
      <c r="T107" s="88">
        <v>10.87</v>
      </c>
      <c r="U107" s="87">
        <v>42767</v>
      </c>
      <c r="V107" s="88">
        <v>60.2</v>
      </c>
      <c r="W107" s="87">
        <v>42436</v>
      </c>
      <c r="X107" s="88">
        <v>71.13</v>
      </c>
      <c r="Y107" s="87">
        <v>42431</v>
      </c>
      <c r="Z107" s="88">
        <v>52.75</v>
      </c>
      <c r="AA107" s="87">
        <v>42431</v>
      </c>
      <c r="AB107" s="88">
        <v>227</v>
      </c>
      <c r="AC107" s="87">
        <v>44620</v>
      </c>
      <c r="AD107" s="88">
        <v>648.98</v>
      </c>
      <c r="AE107" s="87">
        <v>43160</v>
      </c>
      <c r="AF107" s="88">
        <v>1750.62</v>
      </c>
      <c r="AG107" s="87">
        <v>43160</v>
      </c>
      <c r="AH107" s="88">
        <v>159.19</v>
      </c>
      <c r="AI107" s="87">
        <v>43168</v>
      </c>
      <c r="AJ107" s="88">
        <v>86.5</v>
      </c>
      <c r="AK107" s="87">
        <v>43179</v>
      </c>
      <c r="AL107" s="88">
        <v>396.24</v>
      </c>
    </row>
    <row r="108" spans="1:38">
      <c r="A108" s="87">
        <v>43161</v>
      </c>
      <c r="B108" s="88">
        <v>22059.24</v>
      </c>
      <c r="C108" s="87">
        <v>42439</v>
      </c>
      <c r="D108" s="88">
        <v>42.48</v>
      </c>
      <c r="E108" s="87">
        <v>42432</v>
      </c>
      <c r="F108" s="88">
        <v>154.9</v>
      </c>
      <c r="G108" s="87">
        <v>42474</v>
      </c>
      <c r="H108" s="88">
        <v>17.760000000000002</v>
      </c>
      <c r="I108" s="87">
        <v>42433</v>
      </c>
      <c r="J108" s="88">
        <v>32.03</v>
      </c>
      <c r="K108" s="87">
        <v>42432</v>
      </c>
      <c r="L108" s="88">
        <v>205.54</v>
      </c>
      <c r="M108" s="87">
        <v>42432</v>
      </c>
      <c r="N108" s="88">
        <v>86.9</v>
      </c>
      <c r="O108" s="87">
        <v>44610</v>
      </c>
      <c r="P108" s="88">
        <v>58.95</v>
      </c>
      <c r="Q108" s="87">
        <v>42432</v>
      </c>
      <c r="R108" s="88">
        <v>40.21</v>
      </c>
      <c r="S108" s="87">
        <v>42432</v>
      </c>
      <c r="T108" s="88">
        <v>11.18</v>
      </c>
      <c r="U108" s="87">
        <v>42768</v>
      </c>
      <c r="V108" s="88">
        <v>63.21</v>
      </c>
      <c r="W108" s="87">
        <v>42437</v>
      </c>
      <c r="X108" s="88">
        <v>71.5</v>
      </c>
      <c r="Y108" s="87">
        <v>42432</v>
      </c>
      <c r="Z108" s="88">
        <v>52.28</v>
      </c>
      <c r="AA108" s="87">
        <v>42432</v>
      </c>
      <c r="AB108" s="88">
        <v>226.6</v>
      </c>
      <c r="AC108" s="87">
        <v>44621</v>
      </c>
      <c r="AD108" s="88">
        <v>641.63</v>
      </c>
      <c r="AE108" s="87">
        <v>43161</v>
      </c>
      <c r="AF108" s="88">
        <v>1755.86</v>
      </c>
      <c r="AG108" s="87">
        <v>43161</v>
      </c>
      <c r="AH108" s="88">
        <v>160</v>
      </c>
      <c r="AI108" s="87">
        <v>43171</v>
      </c>
      <c r="AJ108" s="88">
        <v>88</v>
      </c>
      <c r="AK108" s="87">
        <v>43180</v>
      </c>
      <c r="AL108" s="88">
        <v>395.44</v>
      </c>
    </row>
    <row r="109" spans="1:38">
      <c r="A109" s="87">
        <v>43164</v>
      </c>
      <c r="B109" s="88">
        <v>22090.54</v>
      </c>
      <c r="C109" s="87">
        <v>42440</v>
      </c>
      <c r="D109" s="88">
        <v>43</v>
      </c>
      <c r="E109" s="87">
        <v>42433</v>
      </c>
      <c r="F109" s="88">
        <v>156.66</v>
      </c>
      <c r="G109" s="87">
        <v>42475</v>
      </c>
      <c r="H109" s="88">
        <v>17.88</v>
      </c>
      <c r="I109" s="87">
        <v>42436</v>
      </c>
      <c r="J109" s="88">
        <v>32.5</v>
      </c>
      <c r="K109" s="87">
        <v>42433</v>
      </c>
      <c r="L109" s="88">
        <v>207.4</v>
      </c>
      <c r="M109" s="87">
        <v>42433</v>
      </c>
      <c r="N109" s="88">
        <v>86.76</v>
      </c>
      <c r="O109" s="87">
        <v>44613</v>
      </c>
      <c r="P109" s="88">
        <v>57.95</v>
      </c>
      <c r="Q109" s="87">
        <v>42433</v>
      </c>
      <c r="R109" s="88">
        <v>42.22</v>
      </c>
      <c r="S109" s="87">
        <v>42433</v>
      </c>
      <c r="T109" s="88">
        <v>11.45</v>
      </c>
      <c r="U109" s="87">
        <v>42769</v>
      </c>
      <c r="V109" s="88">
        <v>61.9</v>
      </c>
      <c r="W109" s="87">
        <v>42438</v>
      </c>
      <c r="X109" s="88">
        <v>71</v>
      </c>
      <c r="Y109" s="87">
        <v>42433</v>
      </c>
      <c r="Z109" s="88">
        <v>52.15</v>
      </c>
      <c r="AA109" s="87">
        <v>42433</v>
      </c>
      <c r="AB109" s="88">
        <v>229.47</v>
      </c>
      <c r="AC109" s="87">
        <v>44622</v>
      </c>
      <c r="AD109" s="88">
        <v>624.87</v>
      </c>
      <c r="AE109" s="87">
        <v>43164</v>
      </c>
      <c r="AF109" s="88">
        <v>1750</v>
      </c>
      <c r="AG109" s="87">
        <v>43164</v>
      </c>
      <c r="AH109" s="88">
        <v>158.66999999999999</v>
      </c>
      <c r="AI109" s="87">
        <v>43172</v>
      </c>
      <c r="AJ109" s="88">
        <v>88.91</v>
      </c>
      <c r="AK109" s="87">
        <v>43181</v>
      </c>
      <c r="AL109" s="88">
        <v>396.29</v>
      </c>
    </row>
    <row r="110" spans="1:38">
      <c r="A110" s="87">
        <v>43165</v>
      </c>
      <c r="B110" s="88">
        <v>21996.15</v>
      </c>
      <c r="C110" s="87">
        <v>42443</v>
      </c>
      <c r="D110" s="88">
        <v>42.17</v>
      </c>
      <c r="E110" s="87">
        <v>42436</v>
      </c>
      <c r="F110" s="88">
        <v>158.44999999999999</v>
      </c>
      <c r="G110" s="87">
        <v>42478</v>
      </c>
      <c r="H110" s="88">
        <v>17.8</v>
      </c>
      <c r="I110" s="87">
        <v>42437</v>
      </c>
      <c r="J110" s="88">
        <v>32.54</v>
      </c>
      <c r="K110" s="87">
        <v>42436</v>
      </c>
      <c r="L110" s="88">
        <v>208.95</v>
      </c>
      <c r="M110" s="87">
        <v>42436</v>
      </c>
      <c r="N110" s="88">
        <v>89.82</v>
      </c>
      <c r="O110" s="87">
        <v>44614</v>
      </c>
      <c r="P110" s="88">
        <v>56.66</v>
      </c>
      <c r="Q110" s="87">
        <v>42436</v>
      </c>
      <c r="R110" s="88">
        <v>44.33</v>
      </c>
      <c r="S110" s="87">
        <v>42436</v>
      </c>
      <c r="T110" s="88">
        <v>11.68</v>
      </c>
      <c r="U110" s="87">
        <v>42772</v>
      </c>
      <c r="V110" s="88">
        <v>59.01</v>
      </c>
      <c r="W110" s="87">
        <v>42439</v>
      </c>
      <c r="X110" s="88">
        <v>70.400000000000006</v>
      </c>
      <c r="Y110" s="87">
        <v>42436</v>
      </c>
      <c r="Z110" s="88">
        <v>52.76</v>
      </c>
      <c r="AA110" s="87">
        <v>42436</v>
      </c>
      <c r="AB110" s="88">
        <v>229.16</v>
      </c>
      <c r="AC110" s="87">
        <v>44623</v>
      </c>
      <c r="AD110" s="88">
        <v>616.67999999999995</v>
      </c>
      <c r="AE110" s="87">
        <v>43165</v>
      </c>
      <c r="AF110" s="88">
        <v>1759</v>
      </c>
      <c r="AG110" s="87">
        <v>43165</v>
      </c>
      <c r="AH110" s="88">
        <v>157.62</v>
      </c>
      <c r="AI110" s="87">
        <v>43173</v>
      </c>
      <c r="AJ110" s="88">
        <v>89.15</v>
      </c>
      <c r="AK110" s="87">
        <v>43185</v>
      </c>
      <c r="AL110" s="88">
        <v>399.23</v>
      </c>
    </row>
    <row r="111" spans="1:38">
      <c r="A111" s="87">
        <v>43166</v>
      </c>
      <c r="B111" s="88">
        <v>21845.33</v>
      </c>
      <c r="C111" s="87">
        <v>42444</v>
      </c>
      <c r="D111" s="88">
        <v>43.94</v>
      </c>
      <c r="E111" s="87">
        <v>42437</v>
      </c>
      <c r="F111" s="88">
        <v>157.26</v>
      </c>
      <c r="G111" s="87">
        <v>42479</v>
      </c>
      <c r="H111" s="88">
        <v>17.5</v>
      </c>
      <c r="I111" s="87">
        <v>42438</v>
      </c>
      <c r="J111" s="88">
        <v>32.9</v>
      </c>
      <c r="K111" s="87">
        <v>42437</v>
      </c>
      <c r="L111" s="88">
        <v>209.08</v>
      </c>
      <c r="M111" s="87">
        <v>42437</v>
      </c>
      <c r="N111" s="88">
        <v>88.44</v>
      </c>
      <c r="O111" s="87">
        <v>44615</v>
      </c>
      <c r="P111" s="88">
        <v>57.32</v>
      </c>
      <c r="Q111" s="87">
        <v>42437</v>
      </c>
      <c r="R111" s="88">
        <v>43.97</v>
      </c>
      <c r="S111" s="87">
        <v>42437</v>
      </c>
      <c r="T111" s="88">
        <v>12.22</v>
      </c>
      <c r="U111" s="87">
        <v>42773</v>
      </c>
      <c r="V111" s="88">
        <v>61.96</v>
      </c>
      <c r="W111" s="87">
        <v>42440</v>
      </c>
      <c r="X111" s="88">
        <v>70.400000000000006</v>
      </c>
      <c r="Y111" s="87">
        <v>42437</v>
      </c>
      <c r="Z111" s="88">
        <v>52.42</v>
      </c>
      <c r="AA111" s="87">
        <v>42437</v>
      </c>
      <c r="AB111" s="88">
        <v>227.14</v>
      </c>
      <c r="AC111" s="87">
        <v>44624</v>
      </c>
      <c r="AD111" s="88">
        <v>619.27</v>
      </c>
      <c r="AE111" s="87">
        <v>43166</v>
      </c>
      <c r="AF111" s="88">
        <v>1767.26</v>
      </c>
      <c r="AG111" s="87">
        <v>43166</v>
      </c>
      <c r="AH111" s="88">
        <v>158.53</v>
      </c>
      <c r="AI111" s="87">
        <v>43174</v>
      </c>
      <c r="AJ111" s="88">
        <v>93.6</v>
      </c>
      <c r="AK111" s="87">
        <v>43186</v>
      </c>
      <c r="AL111" s="88">
        <v>396.01</v>
      </c>
    </row>
    <row r="112" spans="1:38">
      <c r="A112" s="87">
        <v>43167</v>
      </c>
      <c r="B112" s="88">
        <v>21624.62</v>
      </c>
      <c r="C112" s="87">
        <v>42445</v>
      </c>
      <c r="D112" s="88">
        <v>44</v>
      </c>
      <c r="E112" s="87">
        <v>42438</v>
      </c>
      <c r="F112" s="88">
        <v>153.72</v>
      </c>
      <c r="G112" s="87">
        <v>42480</v>
      </c>
      <c r="H112" s="88">
        <v>17.88</v>
      </c>
      <c r="I112" s="87">
        <v>42439</v>
      </c>
      <c r="J112" s="88">
        <v>32.549999999999997</v>
      </c>
      <c r="K112" s="87">
        <v>42438</v>
      </c>
      <c r="L112" s="88">
        <v>206.32</v>
      </c>
      <c r="M112" s="87">
        <v>42438</v>
      </c>
      <c r="N112" s="88">
        <v>87.97</v>
      </c>
      <c r="O112" s="87">
        <v>44616</v>
      </c>
      <c r="P112" s="88">
        <v>54.93</v>
      </c>
      <c r="Q112" s="87">
        <v>42438</v>
      </c>
      <c r="R112" s="88">
        <v>45.57</v>
      </c>
      <c r="S112" s="87">
        <v>42438</v>
      </c>
      <c r="T112" s="88">
        <v>11.95</v>
      </c>
      <c r="U112" s="87">
        <v>42774</v>
      </c>
      <c r="V112" s="88">
        <v>65.05</v>
      </c>
      <c r="W112" s="87">
        <v>42443</v>
      </c>
      <c r="X112" s="88">
        <v>70</v>
      </c>
      <c r="Y112" s="87">
        <v>42438</v>
      </c>
      <c r="Z112" s="88">
        <v>52.86</v>
      </c>
      <c r="AA112" s="87">
        <v>42438</v>
      </c>
      <c r="AB112" s="88">
        <v>226.75</v>
      </c>
      <c r="AC112" s="87">
        <v>44627</v>
      </c>
      <c r="AD112" s="88">
        <v>575.19000000000005</v>
      </c>
      <c r="AE112" s="87">
        <v>43167</v>
      </c>
      <c r="AF112" s="88">
        <v>1759.84</v>
      </c>
      <c r="AG112" s="87">
        <v>43167</v>
      </c>
      <c r="AH112" s="88">
        <v>155.62</v>
      </c>
      <c r="AI112" s="87">
        <v>43175</v>
      </c>
      <c r="AJ112" s="88">
        <v>94.02</v>
      </c>
      <c r="AK112" s="87">
        <v>43187</v>
      </c>
      <c r="AL112" s="88">
        <v>399.77</v>
      </c>
    </row>
    <row r="113" spans="1:38">
      <c r="A113" s="87">
        <v>43168</v>
      </c>
      <c r="B113" s="88">
        <v>21611.01</v>
      </c>
      <c r="C113" s="87">
        <v>42446</v>
      </c>
      <c r="D113" s="88">
        <v>42.5</v>
      </c>
      <c r="E113" s="87">
        <v>42439</v>
      </c>
      <c r="F113" s="88">
        <v>152.71</v>
      </c>
      <c r="G113" s="87">
        <v>42481</v>
      </c>
      <c r="H113" s="88">
        <v>17.98</v>
      </c>
      <c r="I113" s="87">
        <v>42440</v>
      </c>
      <c r="J113" s="88">
        <v>32.24</v>
      </c>
      <c r="K113" s="87">
        <v>42439</v>
      </c>
      <c r="L113" s="88">
        <v>204.47</v>
      </c>
      <c r="M113" s="87">
        <v>42439</v>
      </c>
      <c r="N113" s="88">
        <v>87.8</v>
      </c>
      <c r="O113" s="87">
        <v>44617</v>
      </c>
      <c r="P113" s="88">
        <v>54.75</v>
      </c>
      <c r="Q113" s="87">
        <v>42439</v>
      </c>
      <c r="R113" s="88">
        <v>43.3</v>
      </c>
      <c r="S113" s="87">
        <v>42439</v>
      </c>
      <c r="T113" s="88">
        <v>11.66</v>
      </c>
      <c r="U113" s="87">
        <v>42775</v>
      </c>
      <c r="V113" s="88">
        <v>68.3</v>
      </c>
      <c r="W113" s="87">
        <v>42444</v>
      </c>
      <c r="X113" s="88">
        <v>70.010000000000005</v>
      </c>
      <c r="Y113" s="87">
        <v>42439</v>
      </c>
      <c r="Z113" s="88">
        <v>54.49</v>
      </c>
      <c r="AA113" s="87">
        <v>42439</v>
      </c>
      <c r="AB113" s="88">
        <v>223.75</v>
      </c>
      <c r="AC113" s="87">
        <v>44628</v>
      </c>
      <c r="AD113" s="88">
        <v>561.79999999999995</v>
      </c>
      <c r="AE113" s="87">
        <v>43168</v>
      </c>
      <c r="AF113" s="88">
        <v>1726.92</v>
      </c>
      <c r="AG113" s="87">
        <v>43168</v>
      </c>
      <c r="AH113" s="88">
        <v>155.26</v>
      </c>
      <c r="AI113" s="87">
        <v>43178</v>
      </c>
      <c r="AJ113" s="88">
        <v>95.42</v>
      </c>
      <c r="AK113" s="87">
        <v>43188</v>
      </c>
      <c r="AL113" s="88">
        <v>402</v>
      </c>
    </row>
    <row r="114" spans="1:38">
      <c r="A114" s="87">
        <v>43171</v>
      </c>
      <c r="B114" s="88">
        <v>21756.03</v>
      </c>
      <c r="C114" s="87">
        <v>42447</v>
      </c>
      <c r="D114" s="88">
        <v>42</v>
      </c>
      <c r="E114" s="87">
        <v>42440</v>
      </c>
      <c r="F114" s="88">
        <v>151.72</v>
      </c>
      <c r="G114" s="87">
        <v>42486</v>
      </c>
      <c r="H114" s="88">
        <v>17.899999999999999</v>
      </c>
      <c r="I114" s="87">
        <v>42443</v>
      </c>
      <c r="J114" s="88">
        <v>32.26</v>
      </c>
      <c r="K114" s="87">
        <v>42440</v>
      </c>
      <c r="L114" s="88">
        <v>206.61</v>
      </c>
      <c r="M114" s="87">
        <v>42440</v>
      </c>
      <c r="N114" s="88">
        <v>87.47</v>
      </c>
      <c r="O114" s="87">
        <v>44620</v>
      </c>
      <c r="P114" s="88">
        <v>56.87</v>
      </c>
      <c r="Q114" s="87">
        <v>42440</v>
      </c>
      <c r="R114" s="88">
        <v>43.45</v>
      </c>
      <c r="S114" s="87">
        <v>42440</v>
      </c>
      <c r="T114" s="88">
        <v>11.65</v>
      </c>
      <c r="U114" s="87">
        <v>42776</v>
      </c>
      <c r="V114" s="88">
        <v>71.709999999999994</v>
      </c>
      <c r="W114" s="87">
        <v>42445</v>
      </c>
      <c r="X114" s="88">
        <v>70</v>
      </c>
      <c r="Y114" s="87">
        <v>42440</v>
      </c>
      <c r="Z114" s="88">
        <v>54.58</v>
      </c>
      <c r="AA114" s="87">
        <v>42440</v>
      </c>
      <c r="AB114" s="88">
        <v>224</v>
      </c>
      <c r="AC114" s="87">
        <v>44629</v>
      </c>
      <c r="AD114" s="88">
        <v>552.6</v>
      </c>
      <c r="AE114" s="87">
        <v>43171</v>
      </c>
      <c r="AF114" s="88">
        <v>1742.09</v>
      </c>
      <c r="AG114" s="87">
        <v>43171</v>
      </c>
      <c r="AH114" s="88">
        <v>157.47</v>
      </c>
      <c r="AI114" s="87">
        <v>43179</v>
      </c>
      <c r="AJ114" s="88">
        <v>97</v>
      </c>
      <c r="AK114" s="87">
        <v>43189</v>
      </c>
      <c r="AL114" s="88">
        <v>402.65</v>
      </c>
    </row>
    <row r="115" spans="1:38">
      <c r="A115" s="87">
        <v>43172</v>
      </c>
      <c r="B115" s="88">
        <v>21848.18</v>
      </c>
      <c r="C115" s="87">
        <v>42450</v>
      </c>
      <c r="D115" s="88">
        <v>42</v>
      </c>
      <c r="E115" s="87">
        <v>42443</v>
      </c>
      <c r="F115" s="88">
        <v>152.05000000000001</v>
      </c>
      <c r="G115" s="87">
        <v>42487</v>
      </c>
      <c r="H115" s="88">
        <v>18.100000000000001</v>
      </c>
      <c r="I115" s="87">
        <v>42444</v>
      </c>
      <c r="J115" s="88">
        <v>32</v>
      </c>
      <c r="K115" s="87">
        <v>42443</v>
      </c>
      <c r="L115" s="88">
        <v>210.8</v>
      </c>
      <c r="M115" s="87">
        <v>42443</v>
      </c>
      <c r="N115" s="88">
        <v>87.23</v>
      </c>
      <c r="O115" s="87">
        <v>44621</v>
      </c>
      <c r="P115" s="88">
        <v>57.23</v>
      </c>
      <c r="Q115" s="87">
        <v>42443</v>
      </c>
      <c r="R115" s="88">
        <v>42.01</v>
      </c>
      <c r="S115" s="87">
        <v>42443</v>
      </c>
      <c r="T115" s="88">
        <v>11.7</v>
      </c>
      <c r="U115" s="87">
        <v>42779</v>
      </c>
      <c r="V115" s="88">
        <v>73.17</v>
      </c>
      <c r="W115" s="87">
        <v>42446</v>
      </c>
      <c r="X115" s="88">
        <v>70.489999999999995</v>
      </c>
      <c r="Y115" s="87">
        <v>42443</v>
      </c>
      <c r="Z115" s="88">
        <v>53.7</v>
      </c>
      <c r="AA115" s="87">
        <v>42443</v>
      </c>
      <c r="AB115" s="88">
        <v>222.9</v>
      </c>
      <c r="AC115" s="87">
        <v>44630</v>
      </c>
      <c r="AD115" s="88">
        <v>590.33000000000004</v>
      </c>
      <c r="AE115" s="87">
        <v>43172</v>
      </c>
      <c r="AF115" s="88">
        <v>1764.6</v>
      </c>
      <c r="AG115" s="87">
        <v>43172</v>
      </c>
      <c r="AH115" s="88">
        <v>159.34</v>
      </c>
      <c r="AI115" s="87">
        <v>43180</v>
      </c>
      <c r="AJ115" s="88">
        <v>96.29</v>
      </c>
      <c r="AK115" s="87">
        <v>43192</v>
      </c>
      <c r="AL115" s="88">
        <v>401.65</v>
      </c>
    </row>
    <row r="116" spans="1:38">
      <c r="A116" s="87">
        <v>43173</v>
      </c>
      <c r="B116" s="88">
        <v>21663.29</v>
      </c>
      <c r="C116" s="87">
        <v>42451</v>
      </c>
      <c r="D116" s="88">
        <v>42</v>
      </c>
      <c r="E116" s="87">
        <v>42444</v>
      </c>
      <c r="F116" s="88">
        <v>152.61000000000001</v>
      </c>
      <c r="G116" s="87">
        <v>42489</v>
      </c>
      <c r="H116" s="88">
        <v>18.489999999999998</v>
      </c>
      <c r="I116" s="87">
        <v>42445</v>
      </c>
      <c r="J116" s="88">
        <v>31.49</v>
      </c>
      <c r="K116" s="87">
        <v>42444</v>
      </c>
      <c r="L116" s="88">
        <v>210.83</v>
      </c>
      <c r="M116" s="87">
        <v>42444</v>
      </c>
      <c r="N116" s="88">
        <v>88.11</v>
      </c>
      <c r="O116" s="87">
        <v>44622</v>
      </c>
      <c r="P116" s="88">
        <v>56.7</v>
      </c>
      <c r="Q116" s="87">
        <v>42444</v>
      </c>
      <c r="R116" s="88">
        <v>42.68</v>
      </c>
      <c r="S116" s="87">
        <v>42444</v>
      </c>
      <c r="T116" s="88">
        <v>11.82</v>
      </c>
      <c r="U116" s="87">
        <v>42780</v>
      </c>
      <c r="V116" s="88">
        <v>72.58</v>
      </c>
      <c r="W116" s="87">
        <v>42447</v>
      </c>
      <c r="X116" s="88">
        <v>70.44</v>
      </c>
      <c r="Y116" s="87">
        <v>42444</v>
      </c>
      <c r="Z116" s="88">
        <v>53.51</v>
      </c>
      <c r="AA116" s="87">
        <v>42444</v>
      </c>
      <c r="AB116" s="88">
        <v>223.07</v>
      </c>
      <c r="AC116" s="87">
        <v>44631</v>
      </c>
      <c r="AD116" s="88">
        <v>575.08000000000004</v>
      </c>
      <c r="AE116" s="87">
        <v>43173</v>
      </c>
      <c r="AF116" s="88">
        <v>1789.17</v>
      </c>
      <c r="AG116" s="87">
        <v>43173</v>
      </c>
      <c r="AH116" s="88">
        <v>156.13999999999999</v>
      </c>
      <c r="AI116" s="87">
        <v>43181</v>
      </c>
      <c r="AJ116" s="88">
        <v>99.05</v>
      </c>
      <c r="AK116" s="87">
        <v>43194</v>
      </c>
      <c r="AL116" s="88">
        <v>398</v>
      </c>
    </row>
    <row r="117" spans="1:38">
      <c r="A117" s="87">
        <v>43174</v>
      </c>
      <c r="B117" s="88">
        <v>21677.51</v>
      </c>
      <c r="C117" s="87">
        <v>42453</v>
      </c>
      <c r="D117" s="88">
        <v>41</v>
      </c>
      <c r="E117" s="87">
        <v>42445</v>
      </c>
      <c r="F117" s="88">
        <v>151.99</v>
      </c>
      <c r="G117" s="87">
        <v>42492</v>
      </c>
      <c r="H117" s="88">
        <v>18.149999999999999</v>
      </c>
      <c r="I117" s="87">
        <v>42446</v>
      </c>
      <c r="J117" s="88">
        <v>29.54</v>
      </c>
      <c r="K117" s="87">
        <v>42445</v>
      </c>
      <c r="L117" s="88">
        <v>221.37</v>
      </c>
      <c r="M117" s="87">
        <v>42445</v>
      </c>
      <c r="N117" s="88">
        <v>89.15</v>
      </c>
      <c r="O117" s="87">
        <v>44623</v>
      </c>
      <c r="P117" s="88">
        <v>54.8</v>
      </c>
      <c r="Q117" s="87">
        <v>42445</v>
      </c>
      <c r="R117" s="88">
        <v>42.85</v>
      </c>
      <c r="S117" s="87">
        <v>42445</v>
      </c>
      <c r="T117" s="88">
        <v>11.68</v>
      </c>
      <c r="U117" s="87">
        <v>42781</v>
      </c>
      <c r="V117" s="88">
        <v>70</v>
      </c>
      <c r="W117" s="87">
        <v>42450</v>
      </c>
      <c r="X117" s="88">
        <v>69.959999999999994</v>
      </c>
      <c r="Y117" s="87">
        <v>42445</v>
      </c>
      <c r="Z117" s="88">
        <v>54</v>
      </c>
      <c r="AA117" s="87">
        <v>42445</v>
      </c>
      <c r="AB117" s="88">
        <v>224.81</v>
      </c>
      <c r="AC117" s="87">
        <v>44634</v>
      </c>
      <c r="AD117" s="88">
        <v>570.48</v>
      </c>
      <c r="AE117" s="87">
        <v>43174</v>
      </c>
      <c r="AF117" s="88">
        <v>1784.84</v>
      </c>
      <c r="AG117" s="87">
        <v>43174</v>
      </c>
      <c r="AH117" s="88">
        <v>155.47</v>
      </c>
      <c r="AI117" s="87">
        <v>43185</v>
      </c>
      <c r="AJ117" s="88">
        <v>95.94</v>
      </c>
      <c r="AK117" s="87">
        <v>43195</v>
      </c>
      <c r="AL117" s="88">
        <v>405</v>
      </c>
    </row>
    <row r="118" spans="1:38">
      <c r="A118" s="87">
        <v>43175</v>
      </c>
      <c r="B118" s="88">
        <v>21550.69</v>
      </c>
      <c r="C118" s="87">
        <v>42454</v>
      </c>
      <c r="D118" s="88">
        <v>41</v>
      </c>
      <c r="E118" s="87">
        <v>42446</v>
      </c>
      <c r="F118" s="88">
        <v>154.02000000000001</v>
      </c>
      <c r="G118" s="87">
        <v>42494</v>
      </c>
      <c r="H118" s="88">
        <v>19.149999999999999</v>
      </c>
      <c r="I118" s="87">
        <v>42447</v>
      </c>
      <c r="J118" s="88">
        <v>29.5</v>
      </c>
      <c r="K118" s="87">
        <v>42446</v>
      </c>
      <c r="L118" s="88">
        <v>223.82</v>
      </c>
      <c r="M118" s="87">
        <v>42446</v>
      </c>
      <c r="N118" s="88">
        <v>89.3</v>
      </c>
      <c r="O118" s="87">
        <v>44624</v>
      </c>
      <c r="P118" s="88">
        <v>55.52</v>
      </c>
      <c r="Q118" s="87">
        <v>42446</v>
      </c>
      <c r="R118" s="88">
        <v>43.09</v>
      </c>
      <c r="S118" s="87">
        <v>42446</v>
      </c>
      <c r="T118" s="88">
        <v>11.86</v>
      </c>
      <c r="U118" s="87">
        <v>42782</v>
      </c>
      <c r="V118" s="88">
        <v>72.88</v>
      </c>
      <c r="W118" s="87">
        <v>42451</v>
      </c>
      <c r="X118" s="88">
        <v>69</v>
      </c>
      <c r="Y118" s="87">
        <v>42446</v>
      </c>
      <c r="Z118" s="88">
        <v>53.93</v>
      </c>
      <c r="AA118" s="87">
        <v>42446</v>
      </c>
      <c r="AB118" s="88">
        <v>227.16</v>
      </c>
      <c r="AC118" s="87">
        <v>44635</v>
      </c>
      <c r="AD118" s="88">
        <v>583.49</v>
      </c>
      <c r="AE118" s="87">
        <v>43175</v>
      </c>
      <c r="AF118" s="88">
        <v>1771.8</v>
      </c>
      <c r="AG118" s="87">
        <v>43175</v>
      </c>
      <c r="AH118" s="88">
        <v>153.12</v>
      </c>
      <c r="AI118" s="87">
        <v>43186</v>
      </c>
      <c r="AJ118" s="88">
        <v>93.48</v>
      </c>
      <c r="AK118" s="87">
        <v>43196</v>
      </c>
      <c r="AL118" s="88">
        <v>407.08</v>
      </c>
    </row>
    <row r="119" spans="1:38">
      <c r="A119" s="87">
        <v>43178</v>
      </c>
      <c r="B119" s="88">
        <v>21700.01</v>
      </c>
      <c r="C119" s="87">
        <v>42457</v>
      </c>
      <c r="D119" s="88">
        <v>41</v>
      </c>
      <c r="E119" s="87">
        <v>42447</v>
      </c>
      <c r="F119" s="88">
        <v>152.99</v>
      </c>
      <c r="G119" s="87">
        <v>42495</v>
      </c>
      <c r="H119" s="88">
        <v>18.52</v>
      </c>
      <c r="I119" s="87">
        <v>42450</v>
      </c>
      <c r="J119" s="88">
        <v>29.36</v>
      </c>
      <c r="K119" s="87">
        <v>42447</v>
      </c>
      <c r="L119" s="88">
        <v>224.51</v>
      </c>
      <c r="M119" s="87">
        <v>42447</v>
      </c>
      <c r="N119" s="88">
        <v>89.01</v>
      </c>
      <c r="O119" s="87">
        <v>44627</v>
      </c>
      <c r="P119" s="88">
        <v>53.85</v>
      </c>
      <c r="Q119" s="87">
        <v>42447</v>
      </c>
      <c r="R119" s="88">
        <v>42.49</v>
      </c>
      <c r="S119" s="87">
        <v>42447</v>
      </c>
      <c r="T119" s="88">
        <v>11.91</v>
      </c>
      <c r="U119" s="87">
        <v>42783</v>
      </c>
      <c r="V119" s="88">
        <v>76.52</v>
      </c>
      <c r="W119" s="87">
        <v>42453</v>
      </c>
      <c r="X119" s="88">
        <v>67.510000000000005</v>
      </c>
      <c r="Y119" s="87">
        <v>42447</v>
      </c>
      <c r="Z119" s="88">
        <v>53.89</v>
      </c>
      <c r="AA119" s="87">
        <v>42447</v>
      </c>
      <c r="AB119" s="88">
        <v>228</v>
      </c>
      <c r="AC119" s="87">
        <v>44636</v>
      </c>
      <c r="AD119" s="88">
        <v>586.66999999999996</v>
      </c>
      <c r="AE119" s="87">
        <v>43178</v>
      </c>
      <c r="AF119" s="88">
        <v>1774</v>
      </c>
      <c r="AG119" s="87">
        <v>43178</v>
      </c>
      <c r="AH119" s="88">
        <v>153.77000000000001</v>
      </c>
      <c r="AI119" s="87">
        <v>43187</v>
      </c>
      <c r="AJ119" s="88">
        <v>93.68</v>
      </c>
      <c r="AK119" s="87">
        <v>43199</v>
      </c>
      <c r="AL119" s="88">
        <v>407.35</v>
      </c>
    </row>
    <row r="120" spans="1:38">
      <c r="A120" s="87">
        <v>43179</v>
      </c>
      <c r="B120" s="88">
        <v>22173.78</v>
      </c>
      <c r="C120" s="87">
        <v>42458</v>
      </c>
      <c r="D120" s="88">
        <v>40.75</v>
      </c>
      <c r="E120" s="87">
        <v>42450</v>
      </c>
      <c r="F120" s="88">
        <v>154.06</v>
      </c>
      <c r="G120" s="87">
        <v>42496</v>
      </c>
      <c r="H120" s="88">
        <v>18.649999999999999</v>
      </c>
      <c r="I120" s="87">
        <v>42451</v>
      </c>
      <c r="J120" s="88">
        <v>29.5</v>
      </c>
      <c r="K120" s="87">
        <v>42450</v>
      </c>
      <c r="L120" s="88">
        <v>222.11</v>
      </c>
      <c r="M120" s="87">
        <v>42450</v>
      </c>
      <c r="N120" s="88">
        <v>88.97</v>
      </c>
      <c r="O120" s="87">
        <v>44628</v>
      </c>
      <c r="P120" s="88">
        <v>53.93</v>
      </c>
      <c r="Q120" s="87">
        <v>42450</v>
      </c>
      <c r="R120" s="88">
        <v>42.47</v>
      </c>
      <c r="S120" s="87">
        <v>42450</v>
      </c>
      <c r="T120" s="88">
        <v>12.24</v>
      </c>
      <c r="U120" s="87">
        <v>42786</v>
      </c>
      <c r="V120" s="88">
        <v>75.92</v>
      </c>
      <c r="W120" s="87">
        <v>42454</v>
      </c>
      <c r="X120" s="88">
        <v>69.709999999999994</v>
      </c>
      <c r="Y120" s="87">
        <v>42450</v>
      </c>
      <c r="Z120" s="88">
        <v>54.53</v>
      </c>
      <c r="AA120" s="87">
        <v>42450</v>
      </c>
      <c r="AB120" s="88">
        <v>225.93</v>
      </c>
      <c r="AC120" s="87">
        <v>44637</v>
      </c>
      <c r="AD120" s="88">
        <v>584.58000000000004</v>
      </c>
      <c r="AE120" s="87">
        <v>43179</v>
      </c>
      <c r="AF120" s="88">
        <v>1771.48</v>
      </c>
      <c r="AG120" s="87">
        <v>43179</v>
      </c>
      <c r="AH120" s="88">
        <v>161.41</v>
      </c>
      <c r="AI120" s="87">
        <v>43188</v>
      </c>
      <c r="AJ120" s="88">
        <v>95.04</v>
      </c>
      <c r="AK120" s="87">
        <v>43200</v>
      </c>
      <c r="AL120" s="88">
        <v>427.71</v>
      </c>
    </row>
    <row r="121" spans="1:38">
      <c r="A121" s="87">
        <v>43180</v>
      </c>
      <c r="B121" s="88">
        <v>22365.51</v>
      </c>
      <c r="C121" s="87">
        <v>42459</v>
      </c>
      <c r="D121" s="88">
        <v>40.81</v>
      </c>
      <c r="E121" s="87">
        <v>42451</v>
      </c>
      <c r="F121" s="88">
        <v>153.81</v>
      </c>
      <c r="G121" s="87">
        <v>42500</v>
      </c>
      <c r="H121" s="88">
        <v>18.95</v>
      </c>
      <c r="I121" s="87">
        <v>42453</v>
      </c>
      <c r="J121" s="88">
        <v>29.49</v>
      </c>
      <c r="K121" s="87">
        <v>42451</v>
      </c>
      <c r="L121" s="88">
        <v>222.52</v>
      </c>
      <c r="M121" s="87">
        <v>42451</v>
      </c>
      <c r="N121" s="88">
        <v>88.15</v>
      </c>
      <c r="O121" s="87">
        <v>44629</v>
      </c>
      <c r="P121" s="88">
        <v>53.04</v>
      </c>
      <c r="Q121" s="87">
        <v>42451</v>
      </c>
      <c r="R121" s="88">
        <v>42.22</v>
      </c>
      <c r="S121" s="87">
        <v>42451</v>
      </c>
      <c r="T121" s="88">
        <v>11.94</v>
      </c>
      <c r="U121" s="87">
        <v>42787</v>
      </c>
      <c r="V121" s="88">
        <v>72.13</v>
      </c>
      <c r="W121" s="87">
        <v>42457</v>
      </c>
      <c r="X121" s="88">
        <v>70.48</v>
      </c>
      <c r="Y121" s="87">
        <v>42451</v>
      </c>
      <c r="Z121" s="88">
        <v>54.98</v>
      </c>
      <c r="AA121" s="87">
        <v>42451</v>
      </c>
      <c r="AB121" s="88">
        <v>223.5</v>
      </c>
      <c r="AC121" s="87">
        <v>44638</v>
      </c>
      <c r="AD121" s="88">
        <v>567.63</v>
      </c>
      <c r="AE121" s="87">
        <v>43180</v>
      </c>
      <c r="AF121" s="88">
        <v>1749.93</v>
      </c>
      <c r="AG121" s="87">
        <v>43180</v>
      </c>
      <c r="AH121" s="88">
        <v>160.44</v>
      </c>
      <c r="AI121" s="87">
        <v>43189</v>
      </c>
      <c r="AJ121" s="88">
        <v>96.62</v>
      </c>
      <c r="AK121" s="87">
        <v>43201</v>
      </c>
      <c r="AL121" s="88">
        <v>449.09</v>
      </c>
    </row>
    <row r="122" spans="1:38">
      <c r="A122" s="87">
        <v>43181</v>
      </c>
      <c r="B122" s="88">
        <v>22569.599999999999</v>
      </c>
      <c r="C122" s="87">
        <v>42460</v>
      </c>
      <c r="D122" s="88">
        <v>42</v>
      </c>
      <c r="E122" s="87">
        <v>42453</v>
      </c>
      <c r="F122" s="88">
        <v>153.22999999999999</v>
      </c>
      <c r="G122" s="87">
        <v>42501</v>
      </c>
      <c r="H122" s="88">
        <v>18.52</v>
      </c>
      <c r="I122" s="87">
        <v>42454</v>
      </c>
      <c r="J122" s="88">
        <v>29.42</v>
      </c>
      <c r="K122" s="87">
        <v>42453</v>
      </c>
      <c r="L122" s="88">
        <v>219.8</v>
      </c>
      <c r="M122" s="87">
        <v>42453</v>
      </c>
      <c r="N122" s="88">
        <v>87.38</v>
      </c>
      <c r="O122" s="87">
        <v>44630</v>
      </c>
      <c r="P122" s="88">
        <v>53.32</v>
      </c>
      <c r="Q122" s="87">
        <v>42453</v>
      </c>
      <c r="R122" s="88">
        <v>41.98</v>
      </c>
      <c r="S122" s="87">
        <v>42453</v>
      </c>
      <c r="T122" s="88">
        <v>11.88</v>
      </c>
      <c r="U122" s="87">
        <v>42788</v>
      </c>
      <c r="V122" s="88">
        <v>68.53</v>
      </c>
      <c r="W122" s="87">
        <v>42458</v>
      </c>
      <c r="X122" s="88">
        <v>69.75</v>
      </c>
      <c r="Y122" s="87">
        <v>42453</v>
      </c>
      <c r="Z122" s="88">
        <v>54.9</v>
      </c>
      <c r="AA122" s="87">
        <v>42453</v>
      </c>
      <c r="AB122" s="88">
        <v>223.03</v>
      </c>
      <c r="AC122" s="87">
        <v>44641</v>
      </c>
      <c r="AD122" s="88">
        <v>577.58000000000004</v>
      </c>
      <c r="AE122" s="87">
        <v>43181</v>
      </c>
      <c r="AF122" s="88">
        <v>1747.92</v>
      </c>
      <c r="AG122" s="87">
        <v>43181</v>
      </c>
      <c r="AH122" s="88">
        <v>162.06</v>
      </c>
      <c r="AI122" s="87">
        <v>43192</v>
      </c>
      <c r="AJ122" s="88">
        <v>95.06</v>
      </c>
      <c r="AK122" s="87">
        <v>43202</v>
      </c>
      <c r="AL122" s="88">
        <v>462.4</v>
      </c>
    </row>
    <row r="123" spans="1:38">
      <c r="A123" s="87">
        <v>43185</v>
      </c>
      <c r="B123" s="88">
        <v>22628.73</v>
      </c>
      <c r="C123" s="87">
        <v>42461</v>
      </c>
      <c r="D123" s="88">
        <v>40.72</v>
      </c>
      <c r="E123" s="87">
        <v>42454</v>
      </c>
      <c r="F123" s="88">
        <v>153.53</v>
      </c>
      <c r="G123" s="87">
        <v>42502</v>
      </c>
      <c r="H123" s="88">
        <v>18.5</v>
      </c>
      <c r="I123" s="87">
        <v>42457</v>
      </c>
      <c r="J123" s="88">
        <v>29.5</v>
      </c>
      <c r="K123" s="87">
        <v>42454</v>
      </c>
      <c r="L123" s="88">
        <v>217.8</v>
      </c>
      <c r="M123" s="87">
        <v>42454</v>
      </c>
      <c r="N123" s="88">
        <v>91.74</v>
      </c>
      <c r="O123" s="87">
        <v>44631</v>
      </c>
      <c r="P123" s="88">
        <v>53.63</v>
      </c>
      <c r="Q123" s="87">
        <v>42454</v>
      </c>
      <c r="R123" s="88">
        <v>42.62</v>
      </c>
      <c r="S123" s="87">
        <v>42454</v>
      </c>
      <c r="T123" s="88">
        <v>12.29</v>
      </c>
      <c r="U123" s="87">
        <v>42789</v>
      </c>
      <c r="V123" s="88">
        <v>65.11</v>
      </c>
      <c r="W123" s="87">
        <v>42459</v>
      </c>
      <c r="X123" s="88">
        <v>70.02</v>
      </c>
      <c r="Y123" s="87">
        <v>42454</v>
      </c>
      <c r="Z123" s="88">
        <v>55</v>
      </c>
      <c r="AA123" s="87">
        <v>42454</v>
      </c>
      <c r="AB123" s="88">
        <v>219</v>
      </c>
      <c r="AC123" s="87">
        <v>44642</v>
      </c>
      <c r="AD123" s="88">
        <v>571.99</v>
      </c>
      <c r="AE123" s="87">
        <v>43185</v>
      </c>
      <c r="AF123" s="88">
        <v>1741.65</v>
      </c>
      <c r="AG123" s="87">
        <v>43185</v>
      </c>
      <c r="AH123" s="88">
        <v>161.02000000000001</v>
      </c>
      <c r="AI123" s="87">
        <v>43193</v>
      </c>
      <c r="AJ123" s="88">
        <v>94</v>
      </c>
      <c r="AK123" s="87">
        <v>43203</v>
      </c>
      <c r="AL123" s="88">
        <v>459.99</v>
      </c>
    </row>
    <row r="124" spans="1:38">
      <c r="A124" s="87">
        <v>43186</v>
      </c>
      <c r="B124" s="88">
        <v>22526.69</v>
      </c>
      <c r="C124" s="87">
        <v>42464</v>
      </c>
      <c r="D124" s="88">
        <v>40.74</v>
      </c>
      <c r="E124" s="87">
        <v>42457</v>
      </c>
      <c r="F124" s="88">
        <v>152.21</v>
      </c>
      <c r="G124" s="87">
        <v>42506</v>
      </c>
      <c r="H124" s="88">
        <v>18.600000000000001</v>
      </c>
      <c r="I124" s="87">
        <v>42458</v>
      </c>
      <c r="J124" s="88">
        <v>29.44</v>
      </c>
      <c r="K124" s="87">
        <v>42457</v>
      </c>
      <c r="L124" s="88">
        <v>220.65</v>
      </c>
      <c r="M124" s="87">
        <v>42457</v>
      </c>
      <c r="N124" s="88">
        <v>93.96</v>
      </c>
      <c r="O124" s="87">
        <v>44634</v>
      </c>
      <c r="P124" s="88">
        <v>54.05</v>
      </c>
      <c r="Q124" s="87">
        <v>42457</v>
      </c>
      <c r="R124" s="88">
        <v>43.59</v>
      </c>
      <c r="S124" s="87">
        <v>42457</v>
      </c>
      <c r="T124" s="88">
        <v>12.14</v>
      </c>
      <c r="U124" s="87">
        <v>42790</v>
      </c>
      <c r="V124" s="88">
        <v>62.23</v>
      </c>
      <c r="W124" s="87">
        <v>42460</v>
      </c>
      <c r="X124" s="88">
        <v>70.77</v>
      </c>
      <c r="Y124" s="87">
        <v>42457</v>
      </c>
      <c r="Z124" s="88">
        <v>54.98</v>
      </c>
      <c r="AA124" s="87">
        <v>42457</v>
      </c>
      <c r="AB124" s="88">
        <v>220</v>
      </c>
      <c r="AC124" s="87">
        <v>44644</v>
      </c>
      <c r="AD124" s="88">
        <v>585.08000000000004</v>
      </c>
      <c r="AE124" s="87">
        <v>43186</v>
      </c>
      <c r="AF124" s="88">
        <v>1739.2</v>
      </c>
      <c r="AG124" s="87">
        <v>43186</v>
      </c>
      <c r="AH124" s="88">
        <v>158.35</v>
      </c>
      <c r="AI124" s="87">
        <v>43194</v>
      </c>
      <c r="AJ124" s="88">
        <v>96</v>
      </c>
      <c r="AK124" s="87">
        <v>43206</v>
      </c>
      <c r="AL124" s="88">
        <v>437.35</v>
      </c>
    </row>
    <row r="125" spans="1:38">
      <c r="A125" s="87">
        <v>43187</v>
      </c>
      <c r="B125" s="88">
        <v>22617.64</v>
      </c>
      <c r="C125" s="87">
        <v>42465</v>
      </c>
      <c r="D125" s="88">
        <v>41.06</v>
      </c>
      <c r="E125" s="87">
        <v>42458</v>
      </c>
      <c r="F125" s="88">
        <v>152.05000000000001</v>
      </c>
      <c r="G125" s="87">
        <v>42507</v>
      </c>
      <c r="H125" s="88">
        <v>18.57</v>
      </c>
      <c r="I125" s="87">
        <v>42459</v>
      </c>
      <c r="J125" s="88">
        <v>29.34</v>
      </c>
      <c r="K125" s="87">
        <v>42458</v>
      </c>
      <c r="L125" s="88">
        <v>230.09</v>
      </c>
      <c r="M125" s="87">
        <v>42458</v>
      </c>
      <c r="N125" s="88">
        <v>91.49</v>
      </c>
      <c r="O125" s="87">
        <v>44635</v>
      </c>
      <c r="P125" s="88">
        <v>54.53</v>
      </c>
      <c r="Q125" s="87">
        <v>42458</v>
      </c>
      <c r="R125" s="88">
        <v>43.58</v>
      </c>
      <c r="S125" s="87">
        <v>42458</v>
      </c>
      <c r="T125" s="88">
        <v>13.14</v>
      </c>
      <c r="U125" s="87">
        <v>42793</v>
      </c>
      <c r="V125" s="88">
        <v>64.010000000000005</v>
      </c>
      <c r="W125" s="87">
        <v>42461</v>
      </c>
      <c r="X125" s="88">
        <v>73.069999999999993</v>
      </c>
      <c r="Y125" s="87">
        <v>42458</v>
      </c>
      <c r="Z125" s="88">
        <v>54.99</v>
      </c>
      <c r="AA125" s="87">
        <v>42458</v>
      </c>
      <c r="AB125" s="88">
        <v>220.25</v>
      </c>
      <c r="AC125" s="87">
        <v>44645</v>
      </c>
      <c r="AD125" s="88">
        <v>597.66999999999996</v>
      </c>
      <c r="AE125" s="87">
        <v>43187</v>
      </c>
      <c r="AF125" s="88">
        <v>1750.59</v>
      </c>
      <c r="AG125" s="87">
        <v>43187</v>
      </c>
      <c r="AH125" s="88">
        <v>158.86000000000001</v>
      </c>
      <c r="AI125" s="87">
        <v>43195</v>
      </c>
      <c r="AJ125" s="88">
        <v>96.75</v>
      </c>
      <c r="AK125" s="87">
        <v>43207</v>
      </c>
      <c r="AL125" s="88">
        <v>435</v>
      </c>
    </row>
    <row r="126" spans="1:38">
      <c r="A126" s="87">
        <v>43188</v>
      </c>
      <c r="B126" s="88">
        <v>22783.23</v>
      </c>
      <c r="C126" s="87">
        <v>42466</v>
      </c>
      <c r="D126" s="88">
        <v>41</v>
      </c>
      <c r="E126" s="87">
        <v>42459</v>
      </c>
      <c r="F126" s="88">
        <v>151.08000000000001</v>
      </c>
      <c r="G126" s="87">
        <v>42508</v>
      </c>
      <c r="H126" s="88">
        <v>18.8</v>
      </c>
      <c r="I126" s="87">
        <v>42460</v>
      </c>
      <c r="J126" s="88">
        <v>29.39</v>
      </c>
      <c r="K126" s="87">
        <v>42459</v>
      </c>
      <c r="L126" s="88">
        <v>230.52</v>
      </c>
      <c r="M126" s="87">
        <v>42459</v>
      </c>
      <c r="N126" s="88">
        <v>91.7</v>
      </c>
      <c r="O126" s="87">
        <v>44636</v>
      </c>
      <c r="P126" s="88">
        <v>54.15</v>
      </c>
      <c r="Q126" s="87">
        <v>42459</v>
      </c>
      <c r="R126" s="88">
        <v>43.36</v>
      </c>
      <c r="S126" s="87">
        <v>42459</v>
      </c>
      <c r="T126" s="88">
        <v>12.95</v>
      </c>
      <c r="U126" s="87">
        <v>42794</v>
      </c>
      <c r="V126" s="88">
        <v>63.99</v>
      </c>
      <c r="W126" s="87">
        <v>42464</v>
      </c>
      <c r="X126" s="88">
        <v>75.61</v>
      </c>
      <c r="Y126" s="87">
        <v>42459</v>
      </c>
      <c r="Z126" s="88">
        <v>54.77</v>
      </c>
      <c r="AA126" s="87">
        <v>42459</v>
      </c>
      <c r="AB126" s="88">
        <v>221</v>
      </c>
      <c r="AC126" s="87">
        <v>44648</v>
      </c>
      <c r="AD126" s="88">
        <v>617.71</v>
      </c>
      <c r="AE126" s="87">
        <v>43188</v>
      </c>
      <c r="AF126" s="88">
        <v>1740</v>
      </c>
      <c r="AG126" s="87">
        <v>43188</v>
      </c>
      <c r="AH126" s="88">
        <v>158.81</v>
      </c>
      <c r="AI126" s="87">
        <v>43196</v>
      </c>
      <c r="AJ126" s="88">
        <v>96.48</v>
      </c>
      <c r="AK126" s="87">
        <v>43208</v>
      </c>
      <c r="AL126" s="88">
        <v>439.25</v>
      </c>
    </row>
    <row r="127" spans="1:38">
      <c r="A127" s="87">
        <v>43189</v>
      </c>
      <c r="B127" s="88">
        <v>22801.34</v>
      </c>
      <c r="C127" s="87">
        <v>42467</v>
      </c>
      <c r="D127" s="88">
        <v>41.03</v>
      </c>
      <c r="E127" s="87">
        <v>42460</v>
      </c>
      <c r="F127" s="88">
        <v>151.22</v>
      </c>
      <c r="G127" s="87">
        <v>42509</v>
      </c>
      <c r="H127" s="88">
        <v>18.600000000000001</v>
      </c>
      <c r="I127" s="87">
        <v>42461</v>
      </c>
      <c r="J127" s="88">
        <v>29.9</v>
      </c>
      <c r="K127" s="87">
        <v>42460</v>
      </c>
      <c r="L127" s="88">
        <v>230.37</v>
      </c>
      <c r="M127" s="87">
        <v>42460</v>
      </c>
      <c r="N127" s="88">
        <v>92.21</v>
      </c>
      <c r="O127" s="87">
        <v>44637</v>
      </c>
      <c r="P127" s="88">
        <v>54.08</v>
      </c>
      <c r="Q127" s="87">
        <v>42460</v>
      </c>
      <c r="R127" s="88">
        <v>42.98</v>
      </c>
      <c r="S127" s="87">
        <v>42460</v>
      </c>
      <c r="T127" s="88">
        <v>12.9</v>
      </c>
      <c r="U127" s="87">
        <v>42795</v>
      </c>
      <c r="V127" s="88">
        <v>63.63</v>
      </c>
      <c r="W127" s="87">
        <v>42465</v>
      </c>
      <c r="X127" s="88">
        <v>78.7</v>
      </c>
      <c r="Y127" s="87">
        <v>42460</v>
      </c>
      <c r="Z127" s="88">
        <v>53.53</v>
      </c>
      <c r="AA127" s="87">
        <v>42460</v>
      </c>
      <c r="AB127" s="88">
        <v>221</v>
      </c>
      <c r="AC127" s="87">
        <v>44649</v>
      </c>
      <c r="AD127" s="88">
        <v>629.89</v>
      </c>
      <c r="AE127" s="87">
        <v>43189</v>
      </c>
      <c r="AF127" s="88">
        <v>1742.25</v>
      </c>
      <c r="AG127" s="87">
        <v>43189</v>
      </c>
      <c r="AH127" s="88">
        <v>158.88999999999999</v>
      </c>
      <c r="AI127" s="87">
        <v>43199</v>
      </c>
      <c r="AJ127" s="88">
        <v>95.6</v>
      </c>
      <c r="AK127" s="87">
        <v>43209</v>
      </c>
      <c r="AL127" s="88">
        <v>440.83</v>
      </c>
    </row>
    <row r="128" spans="1:38">
      <c r="A128" s="87">
        <v>43192</v>
      </c>
      <c r="B128" s="88">
        <v>22909.34</v>
      </c>
      <c r="C128" s="87">
        <v>42468</v>
      </c>
      <c r="D128" s="88">
        <v>41.6</v>
      </c>
      <c r="E128" s="87">
        <v>42461</v>
      </c>
      <c r="F128" s="88">
        <v>151.97999999999999</v>
      </c>
      <c r="G128" s="87">
        <v>42510</v>
      </c>
      <c r="H128" s="88">
        <v>19</v>
      </c>
      <c r="I128" s="87">
        <v>42464</v>
      </c>
      <c r="J128" s="88">
        <v>29.83</v>
      </c>
      <c r="K128" s="87">
        <v>42461</v>
      </c>
      <c r="L128" s="88">
        <v>232.9</v>
      </c>
      <c r="M128" s="87">
        <v>42461</v>
      </c>
      <c r="N128" s="88">
        <v>95.02</v>
      </c>
      <c r="O128" s="87">
        <v>44638</v>
      </c>
      <c r="P128" s="88">
        <v>53.05</v>
      </c>
      <c r="Q128" s="87">
        <v>42461</v>
      </c>
      <c r="R128" s="88">
        <v>42.7</v>
      </c>
      <c r="S128" s="87">
        <v>42461</v>
      </c>
      <c r="T128" s="88">
        <v>13.89</v>
      </c>
      <c r="U128" s="87">
        <v>42796</v>
      </c>
      <c r="V128" s="88">
        <v>62.87</v>
      </c>
      <c r="W128" s="87">
        <v>42466</v>
      </c>
      <c r="X128" s="88">
        <v>80.010000000000005</v>
      </c>
      <c r="Y128" s="87">
        <v>42461</v>
      </c>
      <c r="Z128" s="88">
        <v>54.08</v>
      </c>
      <c r="AA128" s="87">
        <v>42461</v>
      </c>
      <c r="AB128" s="88">
        <v>222.86</v>
      </c>
      <c r="AC128" s="87">
        <v>44650</v>
      </c>
      <c r="AD128" s="88">
        <v>631.69000000000005</v>
      </c>
      <c r="AE128" s="87">
        <v>43192</v>
      </c>
      <c r="AF128" s="88">
        <v>1823.31</v>
      </c>
      <c r="AG128" s="87">
        <v>43192</v>
      </c>
      <c r="AH128" s="88">
        <v>158.72</v>
      </c>
      <c r="AI128" s="87">
        <v>43200</v>
      </c>
      <c r="AJ128" s="88">
        <v>96.49</v>
      </c>
      <c r="AK128" s="87">
        <v>43210</v>
      </c>
      <c r="AL128" s="88">
        <v>434.55</v>
      </c>
    </row>
    <row r="129" spans="1:38">
      <c r="A129" s="87">
        <v>43193</v>
      </c>
      <c r="B129" s="88">
        <v>23089.63</v>
      </c>
      <c r="C129" s="87">
        <v>42471</v>
      </c>
      <c r="D129" s="88">
        <v>41</v>
      </c>
      <c r="E129" s="87">
        <v>42464</v>
      </c>
      <c r="F129" s="88">
        <v>152.01</v>
      </c>
      <c r="G129" s="87">
        <v>42513</v>
      </c>
      <c r="H129" s="88">
        <v>19.149999999999999</v>
      </c>
      <c r="I129" s="87">
        <v>42465</v>
      </c>
      <c r="J129" s="88">
        <v>29.99</v>
      </c>
      <c r="K129" s="87">
        <v>42464</v>
      </c>
      <c r="L129" s="88">
        <v>233.38</v>
      </c>
      <c r="M129" s="87">
        <v>42464</v>
      </c>
      <c r="N129" s="88">
        <v>97.2</v>
      </c>
      <c r="O129" s="87">
        <v>44641</v>
      </c>
      <c r="P129" s="88">
        <v>53.25</v>
      </c>
      <c r="Q129" s="87">
        <v>42464</v>
      </c>
      <c r="R129" s="88">
        <v>43.13</v>
      </c>
      <c r="S129" s="87">
        <v>42464</v>
      </c>
      <c r="T129" s="88">
        <v>14.64</v>
      </c>
      <c r="U129" s="87">
        <v>42797</v>
      </c>
      <c r="V129" s="88">
        <v>60.5</v>
      </c>
      <c r="W129" s="87">
        <v>42467</v>
      </c>
      <c r="X129" s="88">
        <v>78.510000000000005</v>
      </c>
      <c r="Y129" s="87">
        <v>42464</v>
      </c>
      <c r="Z129" s="88">
        <v>54.29</v>
      </c>
      <c r="AA129" s="87">
        <v>42464</v>
      </c>
      <c r="AB129" s="88">
        <v>224</v>
      </c>
      <c r="AC129" s="87">
        <v>44651</v>
      </c>
      <c r="AD129" s="88">
        <v>636.35</v>
      </c>
      <c r="AE129" s="87">
        <v>43193</v>
      </c>
      <c r="AF129" s="88">
        <v>1815.02</v>
      </c>
      <c r="AG129" s="87">
        <v>43193</v>
      </c>
      <c r="AH129" s="88">
        <v>158.94999999999999</v>
      </c>
      <c r="AI129" s="87">
        <v>43201</v>
      </c>
      <c r="AJ129" s="88">
        <v>95.79</v>
      </c>
      <c r="AK129" s="87">
        <v>43213</v>
      </c>
      <c r="AL129" s="88">
        <v>426.03</v>
      </c>
    </row>
    <row r="130" spans="1:38">
      <c r="A130" s="87">
        <v>43194</v>
      </c>
      <c r="B130" s="88">
        <v>23117.11</v>
      </c>
      <c r="C130" s="87">
        <v>42472</v>
      </c>
      <c r="D130" s="88">
        <v>41.4</v>
      </c>
      <c r="E130" s="87">
        <v>42465</v>
      </c>
      <c r="F130" s="88">
        <v>150.34</v>
      </c>
      <c r="G130" s="87">
        <v>42514</v>
      </c>
      <c r="H130" s="88">
        <v>19</v>
      </c>
      <c r="I130" s="87">
        <v>42466</v>
      </c>
      <c r="J130" s="88">
        <v>30.51</v>
      </c>
      <c r="K130" s="87">
        <v>42465</v>
      </c>
      <c r="L130" s="88">
        <v>233.4</v>
      </c>
      <c r="M130" s="87">
        <v>42465</v>
      </c>
      <c r="N130" s="88">
        <v>97.19</v>
      </c>
      <c r="O130" s="87">
        <v>44642</v>
      </c>
      <c r="P130" s="88">
        <v>52.6</v>
      </c>
      <c r="Q130" s="87">
        <v>42465</v>
      </c>
      <c r="R130" s="88">
        <v>42.73</v>
      </c>
      <c r="S130" s="87">
        <v>42465</v>
      </c>
      <c r="T130" s="88">
        <v>14.05</v>
      </c>
      <c r="U130" s="87">
        <v>42800</v>
      </c>
      <c r="V130" s="88">
        <v>57.6</v>
      </c>
      <c r="W130" s="87">
        <v>42468</v>
      </c>
      <c r="X130" s="88">
        <v>77.94</v>
      </c>
      <c r="Y130" s="87">
        <v>42465</v>
      </c>
      <c r="Z130" s="88">
        <v>54.22</v>
      </c>
      <c r="AA130" s="87">
        <v>42465</v>
      </c>
      <c r="AB130" s="88">
        <v>223.48</v>
      </c>
      <c r="AC130" s="87">
        <v>44652</v>
      </c>
      <c r="AD130" s="88">
        <v>643.64</v>
      </c>
      <c r="AE130" s="87">
        <v>43194</v>
      </c>
      <c r="AF130" s="88">
        <v>1800</v>
      </c>
      <c r="AG130" s="87">
        <v>43194</v>
      </c>
      <c r="AH130" s="88">
        <v>161.34</v>
      </c>
      <c r="AI130" s="87">
        <v>43202</v>
      </c>
      <c r="AJ130" s="88">
        <v>96</v>
      </c>
      <c r="AK130" s="87">
        <v>43214</v>
      </c>
      <c r="AL130" s="88">
        <v>434.5</v>
      </c>
    </row>
    <row r="131" spans="1:38">
      <c r="A131" s="87">
        <v>43195</v>
      </c>
      <c r="B131" s="88">
        <v>23437.83</v>
      </c>
      <c r="C131" s="87">
        <v>42473</v>
      </c>
      <c r="D131" s="88">
        <v>41.12</v>
      </c>
      <c r="E131" s="87">
        <v>42466</v>
      </c>
      <c r="F131" s="88">
        <v>150.52000000000001</v>
      </c>
      <c r="G131" s="87">
        <v>42515</v>
      </c>
      <c r="H131" s="88">
        <v>18.850000000000001</v>
      </c>
      <c r="I131" s="87">
        <v>42467</v>
      </c>
      <c r="J131" s="88">
        <v>30.3</v>
      </c>
      <c r="K131" s="87">
        <v>42466</v>
      </c>
      <c r="L131" s="88">
        <v>229.44</v>
      </c>
      <c r="M131" s="87">
        <v>42466</v>
      </c>
      <c r="N131" s="88">
        <v>99.06</v>
      </c>
      <c r="O131" s="87">
        <v>44644</v>
      </c>
      <c r="P131" s="88">
        <v>52.89</v>
      </c>
      <c r="Q131" s="87">
        <v>42466</v>
      </c>
      <c r="R131" s="88">
        <v>42.85</v>
      </c>
      <c r="S131" s="87">
        <v>42466</v>
      </c>
      <c r="T131" s="88">
        <v>14.1</v>
      </c>
      <c r="U131" s="87">
        <v>42802</v>
      </c>
      <c r="V131" s="88">
        <v>58</v>
      </c>
      <c r="W131" s="87">
        <v>42471</v>
      </c>
      <c r="X131" s="88">
        <v>75.03</v>
      </c>
      <c r="Y131" s="87">
        <v>42466</v>
      </c>
      <c r="Z131" s="88">
        <v>54.39</v>
      </c>
      <c r="AA131" s="87">
        <v>42466</v>
      </c>
      <c r="AB131" s="88">
        <v>223.65</v>
      </c>
      <c r="AC131" s="87">
        <v>44655</v>
      </c>
      <c r="AD131" s="88">
        <v>597.91</v>
      </c>
      <c r="AE131" s="87">
        <v>43195</v>
      </c>
      <c r="AF131" s="88">
        <v>1800</v>
      </c>
      <c r="AG131" s="87">
        <v>43195</v>
      </c>
      <c r="AH131" s="88">
        <v>162.69</v>
      </c>
      <c r="AI131" s="87">
        <v>43203</v>
      </c>
      <c r="AJ131" s="88">
        <v>96.53</v>
      </c>
      <c r="AK131" s="87">
        <v>43215</v>
      </c>
      <c r="AL131" s="88">
        <v>424</v>
      </c>
    </row>
    <row r="132" spans="1:38">
      <c r="A132" s="87">
        <v>43196</v>
      </c>
      <c r="B132" s="88">
        <v>23460.32</v>
      </c>
      <c r="C132" s="87">
        <v>42474</v>
      </c>
      <c r="D132" s="88">
        <v>41.3</v>
      </c>
      <c r="E132" s="87">
        <v>42467</v>
      </c>
      <c r="F132" s="88">
        <v>150.25</v>
      </c>
      <c r="G132" s="87">
        <v>42517</v>
      </c>
      <c r="H132" s="88">
        <v>19</v>
      </c>
      <c r="I132" s="87">
        <v>42468</v>
      </c>
      <c r="J132" s="88">
        <v>29.85</v>
      </c>
      <c r="K132" s="87">
        <v>42467</v>
      </c>
      <c r="L132" s="88">
        <v>226.91</v>
      </c>
      <c r="M132" s="87">
        <v>42467</v>
      </c>
      <c r="N132" s="88">
        <v>98.24</v>
      </c>
      <c r="O132" s="87">
        <v>44645</v>
      </c>
      <c r="P132" s="88">
        <v>52.71</v>
      </c>
      <c r="Q132" s="87">
        <v>42467</v>
      </c>
      <c r="R132" s="88">
        <v>43.76</v>
      </c>
      <c r="S132" s="87">
        <v>42467</v>
      </c>
      <c r="T132" s="88">
        <v>14.22</v>
      </c>
      <c r="U132" s="87">
        <v>42803</v>
      </c>
      <c r="V132" s="88">
        <v>55.24</v>
      </c>
      <c r="W132" s="87">
        <v>42472</v>
      </c>
      <c r="X132" s="88">
        <v>77.099999999999994</v>
      </c>
      <c r="Y132" s="87">
        <v>42467</v>
      </c>
      <c r="Z132" s="88">
        <v>55.42</v>
      </c>
      <c r="AA132" s="87">
        <v>42467</v>
      </c>
      <c r="AB132" s="88">
        <v>223.3</v>
      </c>
      <c r="AC132" s="87">
        <v>44656</v>
      </c>
      <c r="AD132" s="88">
        <v>586.04</v>
      </c>
      <c r="AE132" s="87">
        <v>43196</v>
      </c>
      <c r="AF132" s="88">
        <v>1845.92</v>
      </c>
      <c r="AG132" s="87">
        <v>43196</v>
      </c>
      <c r="AH132" s="88">
        <v>161.4</v>
      </c>
      <c r="AI132" s="87">
        <v>43206</v>
      </c>
      <c r="AJ132" s="88">
        <v>95.8</v>
      </c>
      <c r="AK132" s="87">
        <v>43216</v>
      </c>
      <c r="AL132" s="88">
        <v>421.12</v>
      </c>
    </row>
    <row r="133" spans="1:38">
      <c r="A133" s="87">
        <v>43199</v>
      </c>
      <c r="B133" s="88">
        <v>23398.69</v>
      </c>
      <c r="C133" s="87">
        <v>42475</v>
      </c>
      <c r="D133" s="88">
        <v>41.95</v>
      </c>
      <c r="E133" s="87">
        <v>42468</v>
      </c>
      <c r="F133" s="88">
        <v>151.46</v>
      </c>
      <c r="G133" s="87">
        <v>42520</v>
      </c>
      <c r="H133" s="88">
        <v>18.600000000000001</v>
      </c>
      <c r="I133" s="87">
        <v>42471</v>
      </c>
      <c r="J133" s="88">
        <v>29.94</v>
      </c>
      <c r="K133" s="87">
        <v>42468</v>
      </c>
      <c r="L133" s="88">
        <v>227.29</v>
      </c>
      <c r="M133" s="87">
        <v>42468</v>
      </c>
      <c r="N133" s="88">
        <v>98.6</v>
      </c>
      <c r="O133" s="87">
        <v>44648</v>
      </c>
      <c r="P133" s="88">
        <v>53.17</v>
      </c>
      <c r="Q133" s="87">
        <v>42468</v>
      </c>
      <c r="R133" s="88">
        <v>43.82</v>
      </c>
      <c r="S133" s="87">
        <v>42468</v>
      </c>
      <c r="T133" s="88">
        <v>14.2</v>
      </c>
      <c r="U133" s="87">
        <v>42804</v>
      </c>
      <c r="V133" s="88">
        <v>54.2</v>
      </c>
      <c r="W133" s="87">
        <v>42473</v>
      </c>
      <c r="X133" s="88">
        <v>77.5</v>
      </c>
      <c r="Y133" s="87">
        <v>42468</v>
      </c>
      <c r="Z133" s="88">
        <v>55.19</v>
      </c>
      <c r="AA133" s="87">
        <v>42468</v>
      </c>
      <c r="AB133" s="88">
        <v>218.72</v>
      </c>
      <c r="AC133" s="87">
        <v>44657</v>
      </c>
      <c r="AD133" s="88">
        <v>584.42999999999995</v>
      </c>
      <c r="AE133" s="87">
        <v>43199</v>
      </c>
      <c r="AF133" s="88">
        <v>1844.3</v>
      </c>
      <c r="AG133" s="87">
        <v>43199</v>
      </c>
      <c r="AH133" s="88">
        <v>161.41</v>
      </c>
      <c r="AI133" s="87">
        <v>43207</v>
      </c>
      <c r="AJ133" s="88">
        <v>95.4</v>
      </c>
      <c r="AK133" s="87">
        <v>43217</v>
      </c>
      <c r="AL133" s="88">
        <v>442.11</v>
      </c>
    </row>
    <row r="134" spans="1:38">
      <c r="A134" s="87">
        <v>43200</v>
      </c>
      <c r="B134" s="88">
        <v>23341.599999999999</v>
      </c>
      <c r="C134" s="87">
        <v>42478</v>
      </c>
      <c r="D134" s="88">
        <v>41.86</v>
      </c>
      <c r="E134" s="87">
        <v>42471</v>
      </c>
      <c r="F134" s="88">
        <v>151.43</v>
      </c>
      <c r="G134" s="87">
        <v>42521</v>
      </c>
      <c r="H134" s="88">
        <v>18.5</v>
      </c>
      <c r="I134" s="87">
        <v>42472</v>
      </c>
      <c r="J134" s="88">
        <v>30</v>
      </c>
      <c r="K134" s="87">
        <v>42471</v>
      </c>
      <c r="L134" s="88">
        <v>222.69</v>
      </c>
      <c r="M134" s="87">
        <v>42471</v>
      </c>
      <c r="N134" s="88">
        <v>95.7</v>
      </c>
      <c r="O134" s="87">
        <v>44649</v>
      </c>
      <c r="P134" s="88">
        <v>52.81</v>
      </c>
      <c r="Q134" s="87">
        <v>42471</v>
      </c>
      <c r="R134" s="88">
        <v>43.48</v>
      </c>
      <c r="S134" s="87">
        <v>42471</v>
      </c>
      <c r="T134" s="88">
        <v>13.75</v>
      </c>
      <c r="U134" s="87">
        <v>42807</v>
      </c>
      <c r="V134" s="88">
        <v>53.5</v>
      </c>
      <c r="W134" s="87">
        <v>42474</v>
      </c>
      <c r="X134" s="88">
        <v>78.05</v>
      </c>
      <c r="Y134" s="87">
        <v>42471</v>
      </c>
      <c r="Z134" s="88">
        <v>55.16</v>
      </c>
      <c r="AA134" s="87">
        <v>42471</v>
      </c>
      <c r="AB134" s="88">
        <v>217.89</v>
      </c>
      <c r="AC134" s="87">
        <v>44658</v>
      </c>
      <c r="AD134" s="88">
        <v>576.83000000000004</v>
      </c>
      <c r="AE134" s="87">
        <v>43200</v>
      </c>
      <c r="AF134" s="88">
        <v>1838.01</v>
      </c>
      <c r="AG134" s="87">
        <v>43200</v>
      </c>
      <c r="AH134" s="88">
        <v>160.36000000000001</v>
      </c>
      <c r="AI134" s="87">
        <v>43208</v>
      </c>
      <c r="AJ134" s="88">
        <v>94</v>
      </c>
      <c r="AK134" s="87">
        <v>43220</v>
      </c>
      <c r="AL134" s="88">
        <v>464.21</v>
      </c>
    </row>
    <row r="135" spans="1:38">
      <c r="A135" s="87">
        <v>43201</v>
      </c>
      <c r="B135" s="88">
        <v>23326.080000000002</v>
      </c>
      <c r="C135" s="87">
        <v>42479</v>
      </c>
      <c r="D135" s="88">
        <v>41.5</v>
      </c>
      <c r="E135" s="87">
        <v>42472</v>
      </c>
      <c r="F135" s="88">
        <v>151.86000000000001</v>
      </c>
      <c r="G135" s="87">
        <v>42523</v>
      </c>
      <c r="H135" s="88">
        <v>19.25</v>
      </c>
      <c r="I135" s="87">
        <v>42473</v>
      </c>
      <c r="J135" s="88">
        <v>30.08</v>
      </c>
      <c r="K135" s="87">
        <v>42472</v>
      </c>
      <c r="L135" s="88">
        <v>222.47</v>
      </c>
      <c r="M135" s="87">
        <v>42472</v>
      </c>
      <c r="N135" s="88">
        <v>96.73</v>
      </c>
      <c r="O135" s="87">
        <v>44650</v>
      </c>
      <c r="P135" s="88">
        <v>53.33</v>
      </c>
      <c r="Q135" s="87">
        <v>42472</v>
      </c>
      <c r="R135" s="88">
        <v>43.11</v>
      </c>
      <c r="S135" s="87">
        <v>42472</v>
      </c>
      <c r="T135" s="88">
        <v>13.56</v>
      </c>
      <c r="U135" s="87">
        <v>42808</v>
      </c>
      <c r="V135" s="88">
        <v>55.1</v>
      </c>
      <c r="W135" s="87">
        <v>42475</v>
      </c>
      <c r="X135" s="88">
        <v>78</v>
      </c>
      <c r="Y135" s="87">
        <v>42472</v>
      </c>
      <c r="Z135" s="88">
        <v>55.28</v>
      </c>
      <c r="AA135" s="87">
        <v>42472</v>
      </c>
      <c r="AB135" s="88">
        <v>216.77</v>
      </c>
      <c r="AC135" s="87">
        <v>44659</v>
      </c>
      <c r="AD135" s="88">
        <v>591.84</v>
      </c>
      <c r="AE135" s="87">
        <v>43201</v>
      </c>
      <c r="AF135" s="88">
        <v>1851.52</v>
      </c>
      <c r="AG135" s="87">
        <v>43201</v>
      </c>
      <c r="AH135" s="88">
        <v>162.5</v>
      </c>
      <c r="AI135" s="87">
        <v>43209</v>
      </c>
      <c r="AJ135" s="88">
        <v>94</v>
      </c>
      <c r="AK135" s="87">
        <v>43222</v>
      </c>
      <c r="AL135" s="88">
        <v>462.36</v>
      </c>
    </row>
    <row r="136" spans="1:38">
      <c r="A136" s="87">
        <v>43202</v>
      </c>
      <c r="B136" s="88">
        <v>23240.02</v>
      </c>
      <c r="C136" s="87">
        <v>42480</v>
      </c>
      <c r="D136" s="88">
        <v>41.5</v>
      </c>
      <c r="E136" s="87">
        <v>42473</v>
      </c>
      <c r="F136" s="88">
        <v>152.13999999999999</v>
      </c>
      <c r="G136" s="87">
        <v>42527</v>
      </c>
      <c r="H136" s="88">
        <v>18.54</v>
      </c>
      <c r="I136" s="87">
        <v>42474</v>
      </c>
      <c r="J136" s="88">
        <v>30.1</v>
      </c>
      <c r="K136" s="87">
        <v>42473</v>
      </c>
      <c r="L136" s="88">
        <v>227.68</v>
      </c>
      <c r="M136" s="87">
        <v>42473</v>
      </c>
      <c r="N136" s="88">
        <v>95.83</v>
      </c>
      <c r="O136" s="87">
        <v>44651</v>
      </c>
      <c r="P136" s="88">
        <v>53.93</v>
      </c>
      <c r="Q136" s="87">
        <v>42473</v>
      </c>
      <c r="R136" s="88">
        <v>42.79</v>
      </c>
      <c r="S136" s="87">
        <v>42473</v>
      </c>
      <c r="T136" s="88">
        <v>13.49</v>
      </c>
      <c r="U136" s="87">
        <v>42811</v>
      </c>
      <c r="V136" s="88">
        <v>54</v>
      </c>
      <c r="W136" s="87">
        <v>42478</v>
      </c>
      <c r="X136" s="88">
        <v>77.5</v>
      </c>
      <c r="Y136" s="87">
        <v>42473</v>
      </c>
      <c r="Z136" s="88">
        <v>55.12</v>
      </c>
      <c r="AA136" s="87">
        <v>42473</v>
      </c>
      <c r="AB136" s="88">
        <v>215.01</v>
      </c>
      <c r="AC136" s="87">
        <v>44662</v>
      </c>
      <c r="AD136" s="88">
        <v>626.22</v>
      </c>
      <c r="AE136" s="87">
        <v>43202</v>
      </c>
      <c r="AF136" s="88">
        <v>1865.27</v>
      </c>
      <c r="AG136" s="87">
        <v>43202</v>
      </c>
      <c r="AH136" s="88">
        <v>162.16</v>
      </c>
      <c r="AI136" s="87">
        <v>43210</v>
      </c>
      <c r="AJ136" s="88">
        <v>94.26</v>
      </c>
      <c r="AK136" s="87">
        <v>43223</v>
      </c>
      <c r="AL136" s="88">
        <v>462.76</v>
      </c>
    </row>
    <row r="137" spans="1:38">
      <c r="A137" s="87">
        <v>43203</v>
      </c>
      <c r="B137" s="88">
        <v>23031.17</v>
      </c>
      <c r="C137" s="87">
        <v>42481</v>
      </c>
      <c r="D137" s="88">
        <v>42</v>
      </c>
      <c r="E137" s="87">
        <v>42474</v>
      </c>
      <c r="F137" s="88">
        <v>153.16999999999999</v>
      </c>
      <c r="G137" s="87">
        <v>42528</v>
      </c>
      <c r="H137" s="88">
        <v>18.5</v>
      </c>
      <c r="I137" s="87">
        <v>42475</v>
      </c>
      <c r="J137" s="88">
        <v>30</v>
      </c>
      <c r="K137" s="87">
        <v>42474</v>
      </c>
      <c r="L137" s="88">
        <v>239.06</v>
      </c>
      <c r="M137" s="87">
        <v>42474</v>
      </c>
      <c r="N137" s="88">
        <v>96.59</v>
      </c>
      <c r="O137" s="87">
        <v>44652</v>
      </c>
      <c r="P137" s="88">
        <v>54.55</v>
      </c>
      <c r="Q137" s="87">
        <v>42474</v>
      </c>
      <c r="R137" s="88">
        <v>44.9</v>
      </c>
      <c r="S137" s="87">
        <v>42474</v>
      </c>
      <c r="T137" s="88">
        <v>13.51</v>
      </c>
      <c r="U137" s="87">
        <v>42814</v>
      </c>
      <c r="V137" s="88">
        <v>53.01</v>
      </c>
      <c r="W137" s="87">
        <v>42479</v>
      </c>
      <c r="X137" s="88">
        <v>77.2</v>
      </c>
      <c r="Y137" s="87">
        <v>42474</v>
      </c>
      <c r="Z137" s="88">
        <v>54.43</v>
      </c>
      <c r="AA137" s="87">
        <v>42474</v>
      </c>
      <c r="AB137" s="88">
        <v>216.02</v>
      </c>
      <c r="AC137" s="87">
        <v>44663</v>
      </c>
      <c r="AD137" s="88">
        <v>624.38</v>
      </c>
      <c r="AE137" s="87">
        <v>43203</v>
      </c>
      <c r="AF137" s="88">
        <v>1850.38</v>
      </c>
      <c r="AG137" s="87">
        <v>43203</v>
      </c>
      <c r="AH137" s="88">
        <v>159.81</v>
      </c>
      <c r="AI137" s="87">
        <v>43213</v>
      </c>
      <c r="AJ137" s="88">
        <v>97.07</v>
      </c>
      <c r="AK137" s="87">
        <v>43224</v>
      </c>
      <c r="AL137" s="88">
        <v>455.33</v>
      </c>
    </row>
    <row r="138" spans="1:38">
      <c r="A138" s="87">
        <v>43206</v>
      </c>
      <c r="B138" s="88">
        <v>22767.47</v>
      </c>
      <c r="C138" s="87">
        <v>42482</v>
      </c>
      <c r="D138" s="88">
        <v>42.25</v>
      </c>
      <c r="E138" s="87">
        <v>42475</v>
      </c>
      <c r="F138" s="88">
        <v>154.46</v>
      </c>
      <c r="G138" s="87">
        <v>42529</v>
      </c>
      <c r="H138" s="88">
        <v>18.5</v>
      </c>
      <c r="I138" s="87">
        <v>42478</v>
      </c>
      <c r="J138" s="88">
        <v>30.1</v>
      </c>
      <c r="K138" s="87">
        <v>42475</v>
      </c>
      <c r="L138" s="88">
        <v>239.1</v>
      </c>
      <c r="M138" s="87">
        <v>42475</v>
      </c>
      <c r="N138" s="88">
        <v>96.71</v>
      </c>
      <c r="O138" s="87">
        <v>44655</v>
      </c>
      <c r="P138" s="88">
        <v>52</v>
      </c>
      <c r="Q138" s="87">
        <v>42475</v>
      </c>
      <c r="R138" s="88">
        <v>46.59</v>
      </c>
      <c r="S138" s="87">
        <v>42475</v>
      </c>
      <c r="T138" s="88">
        <v>13.52</v>
      </c>
      <c r="U138" s="87">
        <v>42815</v>
      </c>
      <c r="V138" s="88">
        <v>52.89</v>
      </c>
      <c r="W138" s="87">
        <v>42480</v>
      </c>
      <c r="X138" s="88">
        <v>77.5</v>
      </c>
      <c r="Y138" s="87">
        <v>42475</v>
      </c>
      <c r="Z138" s="88">
        <v>54.31</v>
      </c>
      <c r="AA138" s="87">
        <v>42475</v>
      </c>
      <c r="AB138" s="88">
        <v>216.96</v>
      </c>
      <c r="AC138" s="87">
        <v>44664</v>
      </c>
      <c r="AD138" s="88">
        <v>611.74</v>
      </c>
      <c r="AE138" s="87">
        <v>43206</v>
      </c>
      <c r="AF138" s="88">
        <v>1868.44</v>
      </c>
      <c r="AG138" s="87">
        <v>43206</v>
      </c>
      <c r="AH138" s="88">
        <v>158.66</v>
      </c>
      <c r="AI138" s="87">
        <v>43214</v>
      </c>
      <c r="AJ138" s="88">
        <v>97.5</v>
      </c>
      <c r="AK138" s="87">
        <v>43227</v>
      </c>
      <c r="AL138" s="88">
        <v>435.13</v>
      </c>
    </row>
    <row r="139" spans="1:38">
      <c r="A139" s="87">
        <v>43207</v>
      </c>
      <c r="B139" s="88">
        <v>22770.33</v>
      </c>
      <c r="C139" s="87">
        <v>42485</v>
      </c>
      <c r="D139" s="88">
        <v>41.7</v>
      </c>
      <c r="E139" s="87">
        <v>42478</v>
      </c>
      <c r="F139" s="88">
        <v>155.97</v>
      </c>
      <c r="G139" s="87">
        <v>42530</v>
      </c>
      <c r="H139" s="88">
        <v>18.5</v>
      </c>
      <c r="I139" s="87">
        <v>42479</v>
      </c>
      <c r="J139" s="88">
        <v>30</v>
      </c>
      <c r="K139" s="87">
        <v>42478</v>
      </c>
      <c r="L139" s="88">
        <v>251.05</v>
      </c>
      <c r="M139" s="87">
        <v>42478</v>
      </c>
      <c r="N139" s="88">
        <v>96.85</v>
      </c>
      <c r="O139" s="87">
        <v>44656</v>
      </c>
      <c r="P139" s="88">
        <v>50.62</v>
      </c>
      <c r="Q139" s="87">
        <v>42478</v>
      </c>
      <c r="R139" s="88">
        <v>47.59</v>
      </c>
      <c r="S139" s="87">
        <v>42478</v>
      </c>
      <c r="T139" s="88">
        <v>13.49</v>
      </c>
      <c r="U139" s="87">
        <v>42816</v>
      </c>
      <c r="V139" s="88">
        <v>53.99</v>
      </c>
      <c r="W139" s="87">
        <v>42481</v>
      </c>
      <c r="X139" s="88">
        <v>77.5</v>
      </c>
      <c r="Y139" s="87">
        <v>42478</v>
      </c>
      <c r="Z139" s="88">
        <v>54.82</v>
      </c>
      <c r="AA139" s="87">
        <v>42478</v>
      </c>
      <c r="AB139" s="88">
        <v>214.95</v>
      </c>
      <c r="AC139" s="87">
        <v>44665</v>
      </c>
      <c r="AD139" s="88">
        <v>612.11</v>
      </c>
      <c r="AE139" s="87">
        <v>43207</v>
      </c>
      <c r="AF139" s="88">
        <v>1873.93</v>
      </c>
      <c r="AG139" s="87">
        <v>43207</v>
      </c>
      <c r="AH139" s="88">
        <v>159.5</v>
      </c>
      <c r="AI139" s="87">
        <v>43215</v>
      </c>
      <c r="AJ139" s="88">
        <v>96</v>
      </c>
      <c r="AK139" s="87">
        <v>43228</v>
      </c>
      <c r="AL139" s="88">
        <v>439.5</v>
      </c>
    </row>
    <row r="140" spans="1:38">
      <c r="A140" s="87">
        <v>43208</v>
      </c>
      <c r="B140" s="88">
        <v>22544.560000000001</v>
      </c>
      <c r="C140" s="87">
        <v>42486</v>
      </c>
      <c r="D140" s="88">
        <v>41.5</v>
      </c>
      <c r="E140" s="87">
        <v>42479</v>
      </c>
      <c r="F140" s="88">
        <v>156</v>
      </c>
      <c r="G140" s="87">
        <v>42531</v>
      </c>
      <c r="H140" s="88">
        <v>18.45</v>
      </c>
      <c r="I140" s="87">
        <v>42480</v>
      </c>
      <c r="J140" s="88">
        <v>30</v>
      </c>
      <c r="K140" s="87">
        <v>42479</v>
      </c>
      <c r="L140" s="88">
        <v>251.03</v>
      </c>
      <c r="M140" s="87">
        <v>42479</v>
      </c>
      <c r="N140" s="88">
        <v>96.72</v>
      </c>
      <c r="O140" s="87">
        <v>44657</v>
      </c>
      <c r="P140" s="88">
        <v>51.03</v>
      </c>
      <c r="Q140" s="87">
        <v>42479</v>
      </c>
      <c r="R140" s="88">
        <v>46.97</v>
      </c>
      <c r="S140" s="87">
        <v>42479</v>
      </c>
      <c r="T140" s="88">
        <v>14.11</v>
      </c>
      <c r="U140" s="87">
        <v>42821</v>
      </c>
      <c r="V140" s="88">
        <v>55</v>
      </c>
      <c r="W140" s="87">
        <v>42482</v>
      </c>
      <c r="X140" s="88">
        <v>75.13</v>
      </c>
      <c r="Y140" s="87">
        <v>42479</v>
      </c>
      <c r="Z140" s="88">
        <v>55.05</v>
      </c>
      <c r="AA140" s="87">
        <v>42479</v>
      </c>
      <c r="AB140" s="88">
        <v>213</v>
      </c>
      <c r="AC140" s="87">
        <v>44666</v>
      </c>
      <c r="AD140" s="88">
        <v>609.61</v>
      </c>
      <c r="AE140" s="87">
        <v>43208</v>
      </c>
      <c r="AF140" s="88">
        <v>1879.18</v>
      </c>
      <c r="AG140" s="87">
        <v>43208</v>
      </c>
      <c r="AH140" s="88">
        <v>158.88</v>
      </c>
      <c r="AI140" s="87">
        <v>43216</v>
      </c>
      <c r="AJ140" s="88">
        <v>95.67</v>
      </c>
      <c r="AK140" s="87">
        <v>43229</v>
      </c>
      <c r="AL140" s="88">
        <v>433.58</v>
      </c>
    </row>
    <row r="141" spans="1:38">
      <c r="A141" s="87">
        <v>43209</v>
      </c>
      <c r="B141" s="88">
        <v>22489.74</v>
      </c>
      <c r="C141" s="87">
        <v>42487</v>
      </c>
      <c r="D141" s="88">
        <v>41.8</v>
      </c>
      <c r="E141" s="87">
        <v>42480</v>
      </c>
      <c r="F141" s="88">
        <v>156.03</v>
      </c>
      <c r="G141" s="87">
        <v>42534</v>
      </c>
      <c r="H141" s="88">
        <v>18.989999999999998</v>
      </c>
      <c r="I141" s="87">
        <v>42481</v>
      </c>
      <c r="J141" s="88">
        <v>30</v>
      </c>
      <c r="K141" s="87">
        <v>42480</v>
      </c>
      <c r="L141" s="88">
        <v>250.35</v>
      </c>
      <c r="M141" s="87">
        <v>42480</v>
      </c>
      <c r="N141" s="88">
        <v>95.37</v>
      </c>
      <c r="O141" s="87">
        <v>44658</v>
      </c>
      <c r="P141" s="88">
        <v>50.53</v>
      </c>
      <c r="Q141" s="87">
        <v>42480</v>
      </c>
      <c r="R141" s="88">
        <v>46.95</v>
      </c>
      <c r="S141" s="87">
        <v>42480</v>
      </c>
      <c r="T141" s="88">
        <v>14.3</v>
      </c>
      <c r="U141" s="87">
        <v>42823</v>
      </c>
      <c r="V141" s="88">
        <v>53.18</v>
      </c>
      <c r="W141" s="87">
        <v>42485</v>
      </c>
      <c r="X141" s="88">
        <v>72.08</v>
      </c>
      <c r="Y141" s="87">
        <v>42480</v>
      </c>
      <c r="Z141" s="88">
        <v>55</v>
      </c>
      <c r="AA141" s="87">
        <v>42480</v>
      </c>
      <c r="AB141" s="88">
        <v>214.86</v>
      </c>
      <c r="AC141" s="87">
        <v>44669</v>
      </c>
      <c r="AD141" s="88">
        <v>602.21</v>
      </c>
      <c r="AE141" s="87">
        <v>43209</v>
      </c>
      <c r="AF141" s="88">
        <v>1889.99</v>
      </c>
      <c r="AG141" s="87">
        <v>43209</v>
      </c>
      <c r="AH141" s="88">
        <v>158.5</v>
      </c>
      <c r="AI141" s="87">
        <v>43217</v>
      </c>
      <c r="AJ141" s="88">
        <v>96.19</v>
      </c>
      <c r="AK141" s="87">
        <v>43230</v>
      </c>
      <c r="AL141" s="88">
        <v>433.62</v>
      </c>
    </row>
    <row r="142" spans="1:38">
      <c r="A142" s="87">
        <v>43210</v>
      </c>
      <c r="B142" s="88">
        <v>22309.17</v>
      </c>
      <c r="C142" s="87">
        <v>42488</v>
      </c>
      <c r="D142" s="88">
        <v>41.5</v>
      </c>
      <c r="E142" s="87">
        <v>42481</v>
      </c>
      <c r="F142" s="88">
        <v>157.66</v>
      </c>
      <c r="G142" s="87">
        <v>42535</v>
      </c>
      <c r="H142" s="88">
        <v>19.989999999999998</v>
      </c>
      <c r="I142" s="87">
        <v>42482</v>
      </c>
      <c r="J142" s="88">
        <v>30</v>
      </c>
      <c r="K142" s="87">
        <v>42481</v>
      </c>
      <c r="L142" s="88">
        <v>244.31</v>
      </c>
      <c r="M142" s="87">
        <v>42481</v>
      </c>
      <c r="N142" s="88">
        <v>93.5</v>
      </c>
      <c r="O142" s="87">
        <v>44659</v>
      </c>
      <c r="P142" s="88">
        <v>52.83</v>
      </c>
      <c r="Q142" s="87">
        <v>42481</v>
      </c>
      <c r="R142" s="88">
        <v>46.18</v>
      </c>
      <c r="S142" s="87">
        <v>42481</v>
      </c>
      <c r="T142" s="88">
        <v>13.63</v>
      </c>
      <c r="U142" s="87">
        <v>42824</v>
      </c>
      <c r="V142" s="88">
        <v>52</v>
      </c>
      <c r="W142" s="87">
        <v>42486</v>
      </c>
      <c r="X142" s="88">
        <v>74.11</v>
      </c>
      <c r="Y142" s="87">
        <v>42481</v>
      </c>
      <c r="Z142" s="88">
        <v>54.99</v>
      </c>
      <c r="AA142" s="87">
        <v>42481</v>
      </c>
      <c r="AB142" s="88">
        <v>220.27</v>
      </c>
      <c r="AC142" s="87">
        <v>44670</v>
      </c>
      <c r="AD142" s="88">
        <v>596.76</v>
      </c>
      <c r="AE142" s="87">
        <v>43210</v>
      </c>
      <c r="AF142" s="88">
        <v>1883.22</v>
      </c>
      <c r="AG142" s="87">
        <v>43210</v>
      </c>
      <c r="AH142" s="88">
        <v>156.59</v>
      </c>
      <c r="AI142" s="87">
        <v>43220</v>
      </c>
      <c r="AJ142" s="88">
        <v>97.56</v>
      </c>
      <c r="AK142" s="87">
        <v>43231</v>
      </c>
      <c r="AL142" s="88">
        <v>427.51</v>
      </c>
    </row>
    <row r="143" spans="1:38">
      <c r="A143" s="87">
        <v>43213</v>
      </c>
      <c r="B143" s="88">
        <v>22346.17</v>
      </c>
      <c r="C143" s="87">
        <v>42489</v>
      </c>
      <c r="D143" s="88">
        <v>41.95</v>
      </c>
      <c r="E143" s="87">
        <v>42482</v>
      </c>
      <c r="F143" s="88">
        <v>157.93</v>
      </c>
      <c r="G143" s="87">
        <v>42536</v>
      </c>
      <c r="H143" s="88">
        <v>19.3</v>
      </c>
      <c r="I143" s="87">
        <v>42485</v>
      </c>
      <c r="J143" s="88">
        <v>29.8</v>
      </c>
      <c r="K143" s="87">
        <v>42482</v>
      </c>
      <c r="L143" s="88">
        <v>250.65</v>
      </c>
      <c r="M143" s="87">
        <v>42482</v>
      </c>
      <c r="N143" s="88">
        <v>92.36</v>
      </c>
      <c r="O143" s="87">
        <v>44662</v>
      </c>
      <c r="P143" s="88">
        <v>54.77</v>
      </c>
      <c r="Q143" s="87">
        <v>42482</v>
      </c>
      <c r="R143" s="88">
        <v>45.37</v>
      </c>
      <c r="S143" s="87">
        <v>42482</v>
      </c>
      <c r="T143" s="88">
        <v>13.87</v>
      </c>
      <c r="U143" s="87">
        <v>42828</v>
      </c>
      <c r="V143" s="88">
        <v>49.58</v>
      </c>
      <c r="W143" s="87">
        <v>42487</v>
      </c>
      <c r="X143" s="88">
        <v>75.97</v>
      </c>
      <c r="Y143" s="87">
        <v>42482</v>
      </c>
      <c r="Z143" s="88">
        <v>55.26</v>
      </c>
      <c r="AA143" s="87">
        <v>42482</v>
      </c>
      <c r="AB143" s="88">
        <v>219.81</v>
      </c>
      <c r="AC143" s="87">
        <v>44671</v>
      </c>
      <c r="AD143" s="88">
        <v>590.52</v>
      </c>
      <c r="AE143" s="87">
        <v>43213</v>
      </c>
      <c r="AF143" s="88">
        <v>1876.26</v>
      </c>
      <c r="AG143" s="87">
        <v>43213</v>
      </c>
      <c r="AH143" s="88">
        <v>157.63</v>
      </c>
      <c r="AI143" s="87">
        <v>43222</v>
      </c>
      <c r="AJ143" s="88">
        <v>94.93</v>
      </c>
      <c r="AK143" s="87">
        <v>43234</v>
      </c>
      <c r="AL143" s="88">
        <v>429.33</v>
      </c>
    </row>
    <row r="144" spans="1:38">
      <c r="A144" s="87">
        <v>43214</v>
      </c>
      <c r="B144" s="88">
        <v>22628.25</v>
      </c>
      <c r="C144" s="87">
        <v>42492</v>
      </c>
      <c r="D144" s="88">
        <v>41.52</v>
      </c>
      <c r="E144" s="87">
        <v>42485</v>
      </c>
      <c r="F144" s="88">
        <v>155.03</v>
      </c>
      <c r="G144" s="87">
        <v>42537</v>
      </c>
      <c r="H144" s="88">
        <v>20.3</v>
      </c>
      <c r="I144" s="87">
        <v>42486</v>
      </c>
      <c r="J144" s="88">
        <v>29.45</v>
      </c>
      <c r="K144" s="87">
        <v>42485</v>
      </c>
      <c r="L144" s="88">
        <v>249.96</v>
      </c>
      <c r="M144" s="87">
        <v>42485</v>
      </c>
      <c r="N144" s="88">
        <v>92</v>
      </c>
      <c r="O144" s="87">
        <v>44663</v>
      </c>
      <c r="P144" s="88">
        <v>53.96</v>
      </c>
      <c r="Q144" s="87">
        <v>42485</v>
      </c>
      <c r="R144" s="88">
        <v>44.95</v>
      </c>
      <c r="S144" s="87">
        <v>42485</v>
      </c>
      <c r="T144" s="88">
        <v>14.05</v>
      </c>
      <c r="U144" s="87">
        <v>42830</v>
      </c>
      <c r="V144" s="88">
        <v>48.55</v>
      </c>
      <c r="W144" s="87">
        <v>42488</v>
      </c>
      <c r="X144" s="88">
        <v>75.08</v>
      </c>
      <c r="Y144" s="87">
        <v>42485</v>
      </c>
      <c r="Z144" s="88">
        <v>54.98</v>
      </c>
      <c r="AA144" s="87">
        <v>42485</v>
      </c>
      <c r="AB144" s="88">
        <v>224.3</v>
      </c>
      <c r="AC144" s="87">
        <v>44672</v>
      </c>
      <c r="AD144" s="88">
        <v>586.80999999999995</v>
      </c>
      <c r="AE144" s="87">
        <v>43214</v>
      </c>
      <c r="AF144" s="88">
        <v>1896.56</v>
      </c>
      <c r="AG144" s="87">
        <v>43214</v>
      </c>
      <c r="AH144" s="88">
        <v>159.33000000000001</v>
      </c>
      <c r="AI144" s="87">
        <v>43223</v>
      </c>
      <c r="AJ144" s="88">
        <v>93</v>
      </c>
      <c r="AK144" s="87">
        <v>43235</v>
      </c>
      <c r="AL144" s="88">
        <v>430</v>
      </c>
    </row>
    <row r="145" spans="1:38">
      <c r="A145" s="87">
        <v>43215</v>
      </c>
      <c r="B145" s="88">
        <v>22509.21</v>
      </c>
      <c r="C145" s="87">
        <v>42493</v>
      </c>
      <c r="D145" s="88">
        <v>41.87</v>
      </c>
      <c r="E145" s="87">
        <v>42486</v>
      </c>
      <c r="F145" s="88">
        <v>156.32</v>
      </c>
      <c r="G145" s="87">
        <v>42538</v>
      </c>
      <c r="H145" s="88">
        <v>21.21</v>
      </c>
      <c r="I145" s="87">
        <v>42487</v>
      </c>
      <c r="J145" s="88">
        <v>29.45</v>
      </c>
      <c r="K145" s="87">
        <v>42486</v>
      </c>
      <c r="L145" s="88">
        <v>253.05</v>
      </c>
      <c r="M145" s="87">
        <v>42486</v>
      </c>
      <c r="N145" s="88">
        <v>94.5</v>
      </c>
      <c r="O145" s="87">
        <v>44664</v>
      </c>
      <c r="P145" s="88">
        <v>52.48</v>
      </c>
      <c r="Q145" s="87">
        <v>42486</v>
      </c>
      <c r="R145" s="88">
        <v>45.04</v>
      </c>
      <c r="S145" s="87">
        <v>42486</v>
      </c>
      <c r="T145" s="88">
        <v>13.98</v>
      </c>
      <c r="U145" s="87">
        <v>42835</v>
      </c>
      <c r="V145" s="88">
        <v>49.85</v>
      </c>
      <c r="W145" s="87">
        <v>42489</v>
      </c>
      <c r="X145" s="88">
        <v>74.209999999999994</v>
      </c>
      <c r="Y145" s="87">
        <v>42486</v>
      </c>
      <c r="Z145" s="88">
        <v>54.89</v>
      </c>
      <c r="AA145" s="87">
        <v>42486</v>
      </c>
      <c r="AB145" s="88">
        <v>222.02</v>
      </c>
      <c r="AC145" s="87">
        <v>44673</v>
      </c>
      <c r="AD145" s="88">
        <v>584.59</v>
      </c>
      <c r="AE145" s="87">
        <v>43215</v>
      </c>
      <c r="AF145" s="88">
        <v>1885.05</v>
      </c>
      <c r="AG145" s="87">
        <v>43215</v>
      </c>
      <c r="AH145" s="88">
        <v>158.07</v>
      </c>
      <c r="AI145" s="87">
        <v>43224</v>
      </c>
      <c r="AJ145" s="88">
        <v>92</v>
      </c>
      <c r="AK145" s="87">
        <v>43236</v>
      </c>
      <c r="AL145" s="88">
        <v>430</v>
      </c>
    </row>
    <row r="146" spans="1:38">
      <c r="A146" s="87">
        <v>43216</v>
      </c>
      <c r="B146" s="88">
        <v>22381.56</v>
      </c>
      <c r="C146" s="87">
        <v>42494</v>
      </c>
      <c r="D146" s="88">
        <v>42.6</v>
      </c>
      <c r="E146" s="87">
        <v>42487</v>
      </c>
      <c r="F146" s="88">
        <v>156.68</v>
      </c>
      <c r="G146" s="87">
        <v>42541</v>
      </c>
      <c r="H146" s="88">
        <v>21.75</v>
      </c>
      <c r="I146" s="87">
        <v>42488</v>
      </c>
      <c r="J146" s="88">
        <v>29.5</v>
      </c>
      <c r="K146" s="87">
        <v>42487</v>
      </c>
      <c r="L146" s="88">
        <v>260.35000000000002</v>
      </c>
      <c r="M146" s="87">
        <v>42487</v>
      </c>
      <c r="N146" s="88">
        <v>95.82</v>
      </c>
      <c r="O146" s="87">
        <v>44665</v>
      </c>
      <c r="P146" s="88">
        <v>52.02</v>
      </c>
      <c r="Q146" s="87">
        <v>42487</v>
      </c>
      <c r="R146" s="88">
        <v>46.59</v>
      </c>
      <c r="S146" s="87">
        <v>42487</v>
      </c>
      <c r="T146" s="88">
        <v>13.72</v>
      </c>
      <c r="U146" s="87">
        <v>42837</v>
      </c>
      <c r="V146" s="88">
        <v>50</v>
      </c>
      <c r="W146" s="87">
        <v>42492</v>
      </c>
      <c r="X146" s="88">
        <v>73.599999999999994</v>
      </c>
      <c r="Y146" s="87">
        <v>42487</v>
      </c>
      <c r="Z146" s="88">
        <v>54.91</v>
      </c>
      <c r="AA146" s="87">
        <v>42487</v>
      </c>
      <c r="AB146" s="88">
        <v>218.9</v>
      </c>
      <c r="AC146" s="87">
        <v>44676</v>
      </c>
      <c r="AD146" s="88">
        <v>586.02</v>
      </c>
      <c r="AE146" s="87">
        <v>43216</v>
      </c>
      <c r="AF146" s="88">
        <v>1872.01</v>
      </c>
      <c r="AG146" s="87">
        <v>43216</v>
      </c>
      <c r="AH146" s="88">
        <v>157.4</v>
      </c>
      <c r="AI146" s="87">
        <v>43227</v>
      </c>
      <c r="AJ146" s="88">
        <v>91.94</v>
      </c>
      <c r="AK146" s="87">
        <v>43241</v>
      </c>
      <c r="AL146" s="88">
        <v>435.01</v>
      </c>
    </row>
    <row r="147" spans="1:38">
      <c r="A147" s="87">
        <v>43217</v>
      </c>
      <c r="B147" s="88">
        <v>22409.39</v>
      </c>
      <c r="C147" s="87">
        <v>42495</v>
      </c>
      <c r="D147" s="88">
        <v>43</v>
      </c>
      <c r="E147" s="87">
        <v>42488</v>
      </c>
      <c r="F147" s="88">
        <v>160.31</v>
      </c>
      <c r="G147" s="87">
        <v>42542</v>
      </c>
      <c r="H147" s="88">
        <v>21.9</v>
      </c>
      <c r="I147" s="87">
        <v>42489</v>
      </c>
      <c r="J147" s="88">
        <v>29.67</v>
      </c>
      <c r="K147" s="87">
        <v>42488</v>
      </c>
      <c r="L147" s="88">
        <v>257.39</v>
      </c>
      <c r="M147" s="87">
        <v>42488</v>
      </c>
      <c r="N147" s="88">
        <v>95.83</v>
      </c>
      <c r="O147" s="87">
        <v>44666</v>
      </c>
      <c r="P147" s="88">
        <v>52.06</v>
      </c>
      <c r="Q147" s="87">
        <v>42488</v>
      </c>
      <c r="R147" s="88">
        <v>46.49</v>
      </c>
      <c r="S147" s="87">
        <v>42488</v>
      </c>
      <c r="T147" s="88">
        <v>13.84</v>
      </c>
      <c r="U147" s="87">
        <v>42838</v>
      </c>
      <c r="V147" s="88">
        <v>50</v>
      </c>
      <c r="W147" s="87">
        <v>42493</v>
      </c>
      <c r="X147" s="88">
        <v>74</v>
      </c>
      <c r="Y147" s="87">
        <v>42488</v>
      </c>
      <c r="Z147" s="88">
        <v>54.81</v>
      </c>
      <c r="AA147" s="87">
        <v>42488</v>
      </c>
      <c r="AB147" s="88">
        <v>228.04</v>
      </c>
      <c r="AC147" s="87">
        <v>44677</v>
      </c>
      <c r="AD147" s="88">
        <v>578.08000000000004</v>
      </c>
      <c r="AE147" s="87">
        <v>43217</v>
      </c>
      <c r="AF147" s="88">
        <v>1888.65</v>
      </c>
      <c r="AG147" s="87">
        <v>43217</v>
      </c>
      <c r="AH147" s="88">
        <v>151.16999999999999</v>
      </c>
      <c r="AI147" s="87">
        <v>43228</v>
      </c>
      <c r="AJ147" s="88">
        <v>90.97</v>
      </c>
      <c r="AK147" s="87">
        <v>43242</v>
      </c>
      <c r="AL147" s="88">
        <v>441.67</v>
      </c>
    </row>
    <row r="148" spans="1:38">
      <c r="A148" s="87">
        <v>43220</v>
      </c>
      <c r="B148" s="88">
        <v>22394.84</v>
      </c>
      <c r="C148" s="87">
        <v>42496</v>
      </c>
      <c r="D148" s="88">
        <v>43</v>
      </c>
      <c r="E148" s="87">
        <v>42489</v>
      </c>
      <c r="F148" s="88">
        <v>163.94</v>
      </c>
      <c r="G148" s="87">
        <v>42543</v>
      </c>
      <c r="H148" s="88">
        <v>21.7</v>
      </c>
      <c r="I148" s="87">
        <v>42492</v>
      </c>
      <c r="J148" s="88">
        <v>29.5</v>
      </c>
      <c r="K148" s="87">
        <v>42489</v>
      </c>
      <c r="L148" s="88">
        <v>258.31</v>
      </c>
      <c r="M148" s="87">
        <v>42489</v>
      </c>
      <c r="N148" s="88">
        <v>95.88</v>
      </c>
      <c r="O148" s="87">
        <v>44669</v>
      </c>
      <c r="P148" s="88">
        <v>51.55</v>
      </c>
      <c r="Q148" s="87">
        <v>42489</v>
      </c>
      <c r="R148" s="88">
        <v>45.9</v>
      </c>
      <c r="S148" s="87">
        <v>42489</v>
      </c>
      <c r="T148" s="88">
        <v>13.58</v>
      </c>
      <c r="U148" s="87">
        <v>42843</v>
      </c>
      <c r="V148" s="88">
        <v>47.58</v>
      </c>
      <c r="W148" s="87">
        <v>42494</v>
      </c>
      <c r="X148" s="88">
        <v>76</v>
      </c>
      <c r="Y148" s="87">
        <v>42489</v>
      </c>
      <c r="Z148" s="88">
        <v>55.66</v>
      </c>
      <c r="AA148" s="87">
        <v>42489</v>
      </c>
      <c r="AB148" s="88">
        <v>224.53</v>
      </c>
      <c r="AC148" s="87">
        <v>44678</v>
      </c>
      <c r="AD148" s="88">
        <v>571.12</v>
      </c>
      <c r="AE148" s="87">
        <v>43220</v>
      </c>
      <c r="AF148" s="88">
        <v>1803.63</v>
      </c>
      <c r="AG148" s="87">
        <v>43220</v>
      </c>
      <c r="AH148" s="88">
        <v>146.02000000000001</v>
      </c>
      <c r="AI148" s="87">
        <v>43229</v>
      </c>
      <c r="AJ148" s="88">
        <v>92.33</v>
      </c>
      <c r="AK148" s="87">
        <v>43243</v>
      </c>
      <c r="AL148" s="88">
        <v>431</v>
      </c>
    </row>
    <row r="149" spans="1:38">
      <c r="A149" s="87">
        <v>43222</v>
      </c>
      <c r="B149" s="88">
        <v>22233.599999999999</v>
      </c>
      <c r="C149" s="87">
        <v>42499</v>
      </c>
      <c r="D149" s="88">
        <v>42.5</v>
      </c>
      <c r="E149" s="87">
        <v>42492</v>
      </c>
      <c r="F149" s="88">
        <v>163.18</v>
      </c>
      <c r="G149" s="87">
        <v>42544</v>
      </c>
      <c r="H149" s="88">
        <v>22.5</v>
      </c>
      <c r="I149" s="87">
        <v>42493</v>
      </c>
      <c r="J149" s="88">
        <v>29.71</v>
      </c>
      <c r="K149" s="87">
        <v>42492</v>
      </c>
      <c r="L149" s="88">
        <v>252.96</v>
      </c>
      <c r="M149" s="87">
        <v>42492</v>
      </c>
      <c r="N149" s="88">
        <v>95.14</v>
      </c>
      <c r="O149" s="87">
        <v>44670</v>
      </c>
      <c r="P149" s="88">
        <v>49.43</v>
      </c>
      <c r="Q149" s="87">
        <v>42492</v>
      </c>
      <c r="R149" s="88">
        <v>45.06</v>
      </c>
      <c r="S149" s="87">
        <v>42492</v>
      </c>
      <c r="T149" s="88">
        <v>14.13</v>
      </c>
      <c r="U149" s="87">
        <v>42844</v>
      </c>
      <c r="V149" s="88">
        <v>48.07</v>
      </c>
      <c r="W149" s="87">
        <v>42495</v>
      </c>
      <c r="X149" s="88">
        <v>76.75</v>
      </c>
      <c r="Y149" s="87">
        <v>42492</v>
      </c>
      <c r="Z149" s="88">
        <v>55.6</v>
      </c>
      <c r="AA149" s="87">
        <v>42492</v>
      </c>
      <c r="AB149" s="88">
        <v>226</v>
      </c>
      <c r="AC149" s="87">
        <v>44679</v>
      </c>
      <c r="AD149" s="88">
        <v>566.77</v>
      </c>
      <c r="AE149" s="87">
        <v>43222</v>
      </c>
      <c r="AF149" s="88">
        <v>1783.4</v>
      </c>
      <c r="AG149" s="87">
        <v>43222</v>
      </c>
      <c r="AH149" s="88">
        <v>145.11000000000001</v>
      </c>
      <c r="AI149" s="87">
        <v>43230</v>
      </c>
      <c r="AJ149" s="88">
        <v>93</v>
      </c>
      <c r="AK149" s="87">
        <v>43244</v>
      </c>
      <c r="AL149" s="88">
        <v>430.67</v>
      </c>
    </row>
    <row r="150" spans="1:38">
      <c r="A150" s="87">
        <v>43223</v>
      </c>
      <c r="B150" s="88">
        <v>21982.57</v>
      </c>
      <c r="C150" s="87">
        <v>42500</v>
      </c>
      <c r="D150" s="88">
        <v>42.99</v>
      </c>
      <c r="E150" s="87">
        <v>42493</v>
      </c>
      <c r="F150" s="88">
        <v>167.12</v>
      </c>
      <c r="G150" s="87">
        <v>42545</v>
      </c>
      <c r="H150" s="88">
        <v>22</v>
      </c>
      <c r="I150" s="87">
        <v>42494</v>
      </c>
      <c r="J150" s="88">
        <v>29.6</v>
      </c>
      <c r="K150" s="87">
        <v>42493</v>
      </c>
      <c r="L150" s="88">
        <v>253.24</v>
      </c>
      <c r="M150" s="87">
        <v>42493</v>
      </c>
      <c r="N150" s="88">
        <v>96.16</v>
      </c>
      <c r="O150" s="87">
        <v>44671</v>
      </c>
      <c r="P150" s="88">
        <v>48.76</v>
      </c>
      <c r="Q150" s="87">
        <v>42493</v>
      </c>
      <c r="R150" s="88">
        <v>45.2</v>
      </c>
      <c r="S150" s="87">
        <v>42493</v>
      </c>
      <c r="T150" s="88">
        <v>13.93</v>
      </c>
      <c r="U150" s="87">
        <v>42845</v>
      </c>
      <c r="V150" s="88">
        <v>50</v>
      </c>
      <c r="W150" s="87">
        <v>42496</v>
      </c>
      <c r="X150" s="88">
        <v>77</v>
      </c>
      <c r="Y150" s="87">
        <v>42493</v>
      </c>
      <c r="Z150" s="88">
        <v>55.68</v>
      </c>
      <c r="AA150" s="87">
        <v>42493</v>
      </c>
      <c r="AB150" s="88">
        <v>228</v>
      </c>
      <c r="AC150" s="87">
        <v>44687</v>
      </c>
      <c r="AD150" s="88">
        <v>560.41999999999996</v>
      </c>
      <c r="AE150" s="87">
        <v>43223</v>
      </c>
      <c r="AF150" s="88">
        <v>1767.76</v>
      </c>
      <c r="AG150" s="87">
        <v>43223</v>
      </c>
      <c r="AH150" s="88">
        <v>143.31</v>
      </c>
      <c r="AI150" s="87">
        <v>43231</v>
      </c>
      <c r="AJ150" s="88">
        <v>91.49</v>
      </c>
      <c r="AK150" s="87">
        <v>43245</v>
      </c>
      <c r="AL150" s="88">
        <v>428.5</v>
      </c>
    </row>
    <row r="151" spans="1:38">
      <c r="A151" s="87">
        <v>43224</v>
      </c>
      <c r="B151" s="88">
        <v>21848.799999999999</v>
      </c>
      <c r="C151" s="87">
        <v>42501</v>
      </c>
      <c r="D151" s="88">
        <v>42.55</v>
      </c>
      <c r="E151" s="87">
        <v>42494</v>
      </c>
      <c r="F151" s="88">
        <v>168.96</v>
      </c>
      <c r="G151" s="87">
        <v>42548</v>
      </c>
      <c r="H151" s="88">
        <v>22</v>
      </c>
      <c r="I151" s="87">
        <v>42495</v>
      </c>
      <c r="J151" s="88">
        <v>29.85</v>
      </c>
      <c r="K151" s="87">
        <v>42494</v>
      </c>
      <c r="L151" s="88">
        <v>250.44</v>
      </c>
      <c r="M151" s="87">
        <v>42494</v>
      </c>
      <c r="N151" s="88">
        <v>98.06</v>
      </c>
      <c r="O151" s="87">
        <v>44672</v>
      </c>
      <c r="P151" s="88">
        <v>49.87</v>
      </c>
      <c r="Q151" s="87">
        <v>42494</v>
      </c>
      <c r="R151" s="88">
        <v>45.08</v>
      </c>
      <c r="S151" s="87">
        <v>42494</v>
      </c>
      <c r="T151" s="88">
        <v>14.23</v>
      </c>
      <c r="U151" s="87">
        <v>42846</v>
      </c>
      <c r="V151" s="88">
        <v>48.51</v>
      </c>
      <c r="W151" s="87">
        <v>42499</v>
      </c>
      <c r="X151" s="88">
        <v>77.67</v>
      </c>
      <c r="Y151" s="87">
        <v>42494</v>
      </c>
      <c r="Z151" s="88">
        <v>56.39</v>
      </c>
      <c r="AA151" s="87">
        <v>42494</v>
      </c>
      <c r="AB151" s="88">
        <v>225</v>
      </c>
      <c r="AC151" s="87">
        <v>44690</v>
      </c>
      <c r="AD151" s="88">
        <v>518.88</v>
      </c>
      <c r="AE151" s="87">
        <v>43224</v>
      </c>
      <c r="AF151" s="88">
        <v>1774.73</v>
      </c>
      <c r="AG151" s="87">
        <v>43224</v>
      </c>
      <c r="AH151" s="88">
        <v>143.33000000000001</v>
      </c>
      <c r="AI151" s="87">
        <v>43234</v>
      </c>
      <c r="AJ151" s="88">
        <v>89</v>
      </c>
      <c r="AK151" s="87">
        <v>43248</v>
      </c>
      <c r="AL151" s="88">
        <v>421</v>
      </c>
    </row>
    <row r="152" spans="1:38">
      <c r="A152" s="87">
        <v>43227</v>
      </c>
      <c r="B152" s="88">
        <v>21777.56</v>
      </c>
      <c r="C152" s="87">
        <v>42502</v>
      </c>
      <c r="D152" s="88">
        <v>42.25</v>
      </c>
      <c r="E152" s="87">
        <v>42495</v>
      </c>
      <c r="F152" s="88">
        <v>171.12</v>
      </c>
      <c r="G152" s="87">
        <v>42549</v>
      </c>
      <c r="H152" s="88">
        <v>23.1</v>
      </c>
      <c r="I152" s="87">
        <v>42496</v>
      </c>
      <c r="J152" s="88">
        <v>29.53</v>
      </c>
      <c r="K152" s="87">
        <v>42495</v>
      </c>
      <c r="L152" s="88">
        <v>252.95</v>
      </c>
      <c r="M152" s="87">
        <v>42495</v>
      </c>
      <c r="N152" s="88">
        <v>99.93</v>
      </c>
      <c r="O152" s="87">
        <v>44673</v>
      </c>
      <c r="P152" s="88">
        <v>49.1</v>
      </c>
      <c r="Q152" s="87">
        <v>42495</v>
      </c>
      <c r="R152" s="88">
        <v>45.22</v>
      </c>
      <c r="S152" s="87">
        <v>42495</v>
      </c>
      <c r="T152" s="88">
        <v>14.05</v>
      </c>
      <c r="U152" s="87">
        <v>42849</v>
      </c>
      <c r="V152" s="88">
        <v>47</v>
      </c>
      <c r="W152" s="87">
        <v>42500</v>
      </c>
      <c r="X152" s="88">
        <v>78.06</v>
      </c>
      <c r="Y152" s="87">
        <v>42495</v>
      </c>
      <c r="Z152" s="88">
        <v>56.84</v>
      </c>
      <c r="AA152" s="87">
        <v>42495</v>
      </c>
      <c r="AB152" s="88">
        <v>225.01</v>
      </c>
      <c r="AC152" s="87">
        <v>44691</v>
      </c>
      <c r="AD152" s="88">
        <v>515.77</v>
      </c>
      <c r="AE152" s="87">
        <v>43227</v>
      </c>
      <c r="AF152" s="88">
        <v>1761.09</v>
      </c>
      <c r="AG152" s="87">
        <v>43227</v>
      </c>
      <c r="AH152" s="88">
        <v>141.19999999999999</v>
      </c>
      <c r="AI152" s="87">
        <v>43235</v>
      </c>
      <c r="AJ152" s="88">
        <v>90</v>
      </c>
      <c r="AK152" s="87">
        <v>43249</v>
      </c>
      <c r="AL152" s="88">
        <v>420</v>
      </c>
    </row>
    <row r="153" spans="1:38">
      <c r="A153" s="87">
        <v>43228</v>
      </c>
      <c r="B153" s="88">
        <v>21596.65</v>
      </c>
      <c r="C153" s="87">
        <v>42503</v>
      </c>
      <c r="D153" s="88">
        <v>42.99</v>
      </c>
      <c r="E153" s="87">
        <v>42496</v>
      </c>
      <c r="F153" s="88">
        <v>171.61</v>
      </c>
      <c r="G153" s="87">
        <v>42550</v>
      </c>
      <c r="H153" s="88">
        <v>23.6</v>
      </c>
      <c r="I153" s="87">
        <v>42499</v>
      </c>
      <c r="J153" s="88">
        <v>29.75</v>
      </c>
      <c r="K153" s="87">
        <v>42496</v>
      </c>
      <c r="L153" s="88">
        <v>250.03</v>
      </c>
      <c r="M153" s="87">
        <v>42496</v>
      </c>
      <c r="N153" s="88">
        <v>98.87</v>
      </c>
      <c r="O153" s="87">
        <v>44676</v>
      </c>
      <c r="P153" s="88">
        <v>48.77</v>
      </c>
      <c r="Q153" s="87">
        <v>42496</v>
      </c>
      <c r="R153" s="88">
        <v>44.81</v>
      </c>
      <c r="S153" s="87">
        <v>42496</v>
      </c>
      <c r="T153" s="88">
        <v>13.83</v>
      </c>
      <c r="U153" s="87">
        <v>42850</v>
      </c>
      <c r="V153" s="88">
        <v>48.67</v>
      </c>
      <c r="W153" s="87">
        <v>42502</v>
      </c>
      <c r="X153" s="88">
        <v>77.040000000000006</v>
      </c>
      <c r="Y153" s="87">
        <v>42496</v>
      </c>
      <c r="Z153" s="88">
        <v>57</v>
      </c>
      <c r="AA153" s="87">
        <v>42496</v>
      </c>
      <c r="AB153" s="88">
        <v>224.76</v>
      </c>
      <c r="AC153" s="87">
        <v>44692</v>
      </c>
      <c r="AD153" s="88">
        <v>509.34</v>
      </c>
      <c r="AE153" s="87">
        <v>43228</v>
      </c>
      <c r="AF153" s="88">
        <v>1759.07</v>
      </c>
      <c r="AG153" s="87">
        <v>43228</v>
      </c>
      <c r="AH153" s="88">
        <v>141.4</v>
      </c>
      <c r="AI153" s="87">
        <v>43236</v>
      </c>
      <c r="AJ153" s="88">
        <v>90</v>
      </c>
      <c r="AK153" s="87">
        <v>43250</v>
      </c>
      <c r="AL153" s="88">
        <v>413.06</v>
      </c>
    </row>
    <row r="154" spans="1:38">
      <c r="A154" s="87">
        <v>43229</v>
      </c>
      <c r="B154" s="88">
        <v>21468.55</v>
      </c>
      <c r="C154" s="87">
        <v>42506</v>
      </c>
      <c r="D154" s="88">
        <v>42.99</v>
      </c>
      <c r="E154" s="87">
        <v>42499</v>
      </c>
      <c r="F154" s="88">
        <v>177.36</v>
      </c>
      <c r="G154" s="87">
        <v>42551</v>
      </c>
      <c r="H154" s="88">
        <v>23.85</v>
      </c>
      <c r="I154" s="87">
        <v>42500</v>
      </c>
      <c r="J154" s="88">
        <v>29.9</v>
      </c>
      <c r="K154" s="87">
        <v>42499</v>
      </c>
      <c r="L154" s="88">
        <v>250.39</v>
      </c>
      <c r="M154" s="87">
        <v>42499</v>
      </c>
      <c r="N154" s="88">
        <v>97.54</v>
      </c>
      <c r="O154" s="87">
        <v>44677</v>
      </c>
      <c r="P154" s="88">
        <v>47.62</v>
      </c>
      <c r="Q154" s="87">
        <v>42499</v>
      </c>
      <c r="R154" s="88">
        <v>45.53</v>
      </c>
      <c r="S154" s="87">
        <v>42499</v>
      </c>
      <c r="T154" s="88">
        <v>13.69</v>
      </c>
      <c r="U154" s="87">
        <v>42851</v>
      </c>
      <c r="V154" s="88">
        <v>48</v>
      </c>
      <c r="W154" s="87">
        <v>42503</v>
      </c>
      <c r="X154" s="88">
        <v>77.55</v>
      </c>
      <c r="Y154" s="87">
        <v>42499</v>
      </c>
      <c r="Z154" s="88">
        <v>57.03</v>
      </c>
      <c r="AA154" s="87">
        <v>42499</v>
      </c>
      <c r="AB154" s="88">
        <v>224.1</v>
      </c>
      <c r="AC154" s="87">
        <v>44693</v>
      </c>
      <c r="AD154" s="88">
        <v>514.54</v>
      </c>
      <c r="AE154" s="87">
        <v>43229</v>
      </c>
      <c r="AF154" s="88">
        <v>1706.2</v>
      </c>
      <c r="AG154" s="87">
        <v>43229</v>
      </c>
      <c r="AH154" s="88">
        <v>140.52000000000001</v>
      </c>
      <c r="AI154" s="87">
        <v>43237</v>
      </c>
      <c r="AJ154" s="88">
        <v>89</v>
      </c>
      <c r="AK154" s="87">
        <v>43251</v>
      </c>
      <c r="AL154" s="88">
        <v>413.06</v>
      </c>
    </row>
    <row r="155" spans="1:38">
      <c r="A155" s="87">
        <v>43230</v>
      </c>
      <c r="B155" s="88">
        <v>21507.34</v>
      </c>
      <c r="C155" s="87">
        <v>42507</v>
      </c>
      <c r="D155" s="88">
        <v>42.15</v>
      </c>
      <c r="E155" s="87">
        <v>42500</v>
      </c>
      <c r="F155" s="88">
        <v>174.47</v>
      </c>
      <c r="G155" s="87">
        <v>42555</v>
      </c>
      <c r="H155" s="88">
        <v>23.92</v>
      </c>
      <c r="I155" s="87">
        <v>42501</v>
      </c>
      <c r="J155" s="88">
        <v>29.9</v>
      </c>
      <c r="K155" s="87">
        <v>42500</v>
      </c>
      <c r="L155" s="88">
        <v>254.22</v>
      </c>
      <c r="M155" s="87">
        <v>42500</v>
      </c>
      <c r="N155" s="88">
        <v>98.17</v>
      </c>
      <c r="O155" s="87">
        <v>44678</v>
      </c>
      <c r="P155" s="88">
        <v>45.93</v>
      </c>
      <c r="Q155" s="87">
        <v>42500</v>
      </c>
      <c r="R155" s="88">
        <v>45.28</v>
      </c>
      <c r="S155" s="87">
        <v>42500</v>
      </c>
      <c r="T155" s="88">
        <v>13.67</v>
      </c>
      <c r="U155" s="87">
        <v>42852</v>
      </c>
      <c r="V155" s="88">
        <v>48</v>
      </c>
      <c r="W155" s="87">
        <v>42506</v>
      </c>
      <c r="X155" s="88">
        <v>77</v>
      </c>
      <c r="Y155" s="87">
        <v>42500</v>
      </c>
      <c r="Z155" s="88">
        <v>56.92</v>
      </c>
      <c r="AA155" s="87">
        <v>42500</v>
      </c>
      <c r="AB155" s="88">
        <v>223.18</v>
      </c>
      <c r="AC155" s="87">
        <v>44694</v>
      </c>
      <c r="AD155" s="88">
        <v>523.33000000000004</v>
      </c>
      <c r="AE155" s="87">
        <v>43230</v>
      </c>
      <c r="AF155" s="88">
        <v>1685.29</v>
      </c>
      <c r="AG155" s="87">
        <v>43230</v>
      </c>
      <c r="AH155" s="88">
        <v>141.38999999999999</v>
      </c>
      <c r="AI155" s="87">
        <v>43238</v>
      </c>
      <c r="AJ155" s="88">
        <v>88.6</v>
      </c>
      <c r="AK155" s="87">
        <v>43255</v>
      </c>
      <c r="AL155" s="88">
        <v>426.2</v>
      </c>
    </row>
    <row r="156" spans="1:38">
      <c r="A156" s="87">
        <v>43231</v>
      </c>
      <c r="B156" s="88">
        <v>21378.62</v>
      </c>
      <c r="C156" s="87">
        <v>42508</v>
      </c>
      <c r="D156" s="88">
        <v>42.64</v>
      </c>
      <c r="E156" s="87">
        <v>42501</v>
      </c>
      <c r="F156" s="88">
        <v>173.06</v>
      </c>
      <c r="G156" s="87">
        <v>42563</v>
      </c>
      <c r="H156" s="88">
        <v>23</v>
      </c>
      <c r="I156" s="87">
        <v>42502</v>
      </c>
      <c r="J156" s="88">
        <v>29.32</v>
      </c>
      <c r="K156" s="87">
        <v>42501</v>
      </c>
      <c r="L156" s="88">
        <v>251.44</v>
      </c>
      <c r="M156" s="87">
        <v>42501</v>
      </c>
      <c r="N156" s="88">
        <v>97.14</v>
      </c>
      <c r="O156" s="87">
        <v>44679</v>
      </c>
      <c r="P156" s="88">
        <v>44.88</v>
      </c>
      <c r="Q156" s="87">
        <v>42501</v>
      </c>
      <c r="R156" s="88">
        <v>45.1</v>
      </c>
      <c r="S156" s="87">
        <v>42501</v>
      </c>
      <c r="T156" s="88">
        <v>13.67</v>
      </c>
      <c r="U156" s="87">
        <v>42853</v>
      </c>
      <c r="V156" s="88">
        <v>49.25</v>
      </c>
      <c r="W156" s="87">
        <v>42507</v>
      </c>
      <c r="X156" s="88">
        <v>77</v>
      </c>
      <c r="Y156" s="87">
        <v>42501</v>
      </c>
      <c r="Z156" s="88">
        <v>56.58</v>
      </c>
      <c r="AA156" s="87">
        <v>42501</v>
      </c>
      <c r="AB156" s="88">
        <v>225</v>
      </c>
      <c r="AC156" s="87">
        <v>44697</v>
      </c>
      <c r="AD156" s="88">
        <v>502.17</v>
      </c>
      <c r="AE156" s="87">
        <v>43231</v>
      </c>
      <c r="AF156" s="88">
        <v>1685.36</v>
      </c>
      <c r="AG156" s="87">
        <v>43231</v>
      </c>
      <c r="AH156" s="88">
        <v>139.31</v>
      </c>
      <c r="AI156" s="87">
        <v>43241</v>
      </c>
      <c r="AJ156" s="88">
        <v>88</v>
      </c>
      <c r="AK156" s="87">
        <v>43256</v>
      </c>
      <c r="AL156" s="88">
        <v>424</v>
      </c>
    </row>
    <row r="157" spans="1:38">
      <c r="A157" s="87">
        <v>43234</v>
      </c>
      <c r="B157" s="88">
        <v>20797.36</v>
      </c>
      <c r="C157" s="87">
        <v>42509</v>
      </c>
      <c r="D157" s="88">
        <v>43.74</v>
      </c>
      <c r="E157" s="87">
        <v>42502</v>
      </c>
      <c r="F157" s="88">
        <v>170.11</v>
      </c>
      <c r="G157" s="87">
        <v>42564</v>
      </c>
      <c r="H157" s="88">
        <v>22.74</v>
      </c>
      <c r="I157" s="87">
        <v>42503</v>
      </c>
      <c r="J157" s="88">
        <v>29.58</v>
      </c>
      <c r="K157" s="87">
        <v>42502</v>
      </c>
      <c r="L157" s="88">
        <v>252.27</v>
      </c>
      <c r="M157" s="87">
        <v>42502</v>
      </c>
      <c r="N157" s="88">
        <v>96.11</v>
      </c>
      <c r="O157" s="87">
        <v>44687</v>
      </c>
      <c r="P157" s="88">
        <v>43.17</v>
      </c>
      <c r="Q157" s="87">
        <v>42502</v>
      </c>
      <c r="R157" s="88">
        <v>45.06</v>
      </c>
      <c r="S157" s="87">
        <v>42502</v>
      </c>
      <c r="T157" s="88">
        <v>14.11</v>
      </c>
      <c r="U157" s="87">
        <v>42857</v>
      </c>
      <c r="V157" s="88">
        <v>49</v>
      </c>
      <c r="W157" s="87">
        <v>42508</v>
      </c>
      <c r="X157" s="88">
        <v>75.67</v>
      </c>
      <c r="Y157" s="87">
        <v>42502</v>
      </c>
      <c r="Z157" s="88">
        <v>55.63</v>
      </c>
      <c r="AA157" s="87">
        <v>42502</v>
      </c>
      <c r="AB157" s="88">
        <v>223.25</v>
      </c>
      <c r="AC157" s="87">
        <v>44698</v>
      </c>
      <c r="AD157" s="88">
        <v>495.76</v>
      </c>
      <c r="AE157" s="87">
        <v>43234</v>
      </c>
      <c r="AF157" s="88">
        <v>1672.16</v>
      </c>
      <c r="AG157" s="87">
        <v>43234</v>
      </c>
      <c r="AH157" s="88">
        <v>133.52000000000001</v>
      </c>
      <c r="AI157" s="87">
        <v>43242</v>
      </c>
      <c r="AJ157" s="88">
        <v>92.4</v>
      </c>
      <c r="AK157" s="87">
        <v>43257</v>
      </c>
      <c r="AL157" s="88">
        <v>423.64</v>
      </c>
    </row>
    <row r="158" spans="1:38">
      <c r="A158" s="87">
        <v>43235</v>
      </c>
      <c r="B158" s="88">
        <v>20837.34</v>
      </c>
      <c r="C158" s="87">
        <v>42510</v>
      </c>
      <c r="D158" s="88">
        <v>44.3</v>
      </c>
      <c r="E158" s="87">
        <v>42503</v>
      </c>
      <c r="F158" s="88">
        <v>172.14</v>
      </c>
      <c r="G158" s="87">
        <v>42565</v>
      </c>
      <c r="H158" s="88">
        <v>22.7</v>
      </c>
      <c r="I158" s="87">
        <v>42506</v>
      </c>
      <c r="J158" s="88">
        <v>29.25</v>
      </c>
      <c r="K158" s="87">
        <v>42503</v>
      </c>
      <c r="L158" s="88">
        <v>251.59</v>
      </c>
      <c r="M158" s="87">
        <v>42503</v>
      </c>
      <c r="N158" s="88">
        <v>96.24</v>
      </c>
      <c r="O158" s="87">
        <v>44690</v>
      </c>
      <c r="P158" s="88">
        <v>41.24</v>
      </c>
      <c r="Q158" s="87">
        <v>42503</v>
      </c>
      <c r="R158" s="88">
        <v>44.92</v>
      </c>
      <c r="S158" s="87">
        <v>42503</v>
      </c>
      <c r="T158" s="88">
        <v>13.97</v>
      </c>
      <c r="U158" s="87">
        <v>42858</v>
      </c>
      <c r="V158" s="88">
        <v>50</v>
      </c>
      <c r="W158" s="87">
        <v>42509</v>
      </c>
      <c r="X158" s="88">
        <v>76.47</v>
      </c>
      <c r="Y158" s="87">
        <v>42503</v>
      </c>
      <c r="Z158" s="88">
        <v>55.98</v>
      </c>
      <c r="AA158" s="87">
        <v>42503</v>
      </c>
      <c r="AB158" s="88">
        <v>224.99</v>
      </c>
      <c r="AC158" s="87">
        <v>44699</v>
      </c>
      <c r="AD158" s="88">
        <v>505.61</v>
      </c>
      <c r="AE158" s="87">
        <v>43235</v>
      </c>
      <c r="AF158" s="88">
        <v>1645.05</v>
      </c>
      <c r="AG158" s="87">
        <v>43235</v>
      </c>
      <c r="AH158" s="88">
        <v>135.25</v>
      </c>
      <c r="AI158" s="87">
        <v>43243</v>
      </c>
      <c r="AJ158" s="88">
        <v>91.99</v>
      </c>
      <c r="AK158" s="87">
        <v>43258</v>
      </c>
      <c r="AL158" s="88">
        <v>423.64</v>
      </c>
    </row>
    <row r="159" spans="1:38">
      <c r="A159" s="87">
        <v>43236</v>
      </c>
      <c r="B159" s="88">
        <v>20725.86</v>
      </c>
      <c r="C159" s="87">
        <v>42513</v>
      </c>
      <c r="D159" s="88">
        <v>43.05</v>
      </c>
      <c r="E159" s="87">
        <v>42506</v>
      </c>
      <c r="F159" s="88">
        <v>171.56</v>
      </c>
      <c r="G159" s="87">
        <v>42566</v>
      </c>
      <c r="H159" s="88">
        <v>22.67</v>
      </c>
      <c r="I159" s="87">
        <v>42507</v>
      </c>
      <c r="J159" s="88">
        <v>29.23</v>
      </c>
      <c r="K159" s="87">
        <v>42506</v>
      </c>
      <c r="L159" s="88">
        <v>254.24</v>
      </c>
      <c r="M159" s="87">
        <v>42506</v>
      </c>
      <c r="N159" s="88">
        <v>96.22</v>
      </c>
      <c r="O159" s="87">
        <v>44691</v>
      </c>
      <c r="P159" s="88">
        <v>40.44</v>
      </c>
      <c r="Q159" s="87">
        <v>42506</v>
      </c>
      <c r="R159" s="88">
        <v>45.35</v>
      </c>
      <c r="S159" s="87">
        <v>42506</v>
      </c>
      <c r="T159" s="88">
        <v>14.7</v>
      </c>
      <c r="U159" s="87">
        <v>42859</v>
      </c>
      <c r="V159" s="88">
        <v>52.5</v>
      </c>
      <c r="W159" s="87">
        <v>42510</v>
      </c>
      <c r="X159" s="88">
        <v>76.56</v>
      </c>
      <c r="Y159" s="87">
        <v>42506</v>
      </c>
      <c r="Z159" s="88">
        <v>55.34</v>
      </c>
      <c r="AA159" s="87">
        <v>42506</v>
      </c>
      <c r="AB159" s="88">
        <v>230.38</v>
      </c>
      <c r="AC159" s="87">
        <v>44700</v>
      </c>
      <c r="AD159" s="88">
        <v>501.87</v>
      </c>
      <c r="AE159" s="87">
        <v>43236</v>
      </c>
      <c r="AF159" s="88">
        <v>1623.44</v>
      </c>
      <c r="AG159" s="87">
        <v>43236</v>
      </c>
      <c r="AH159" s="88">
        <v>134.51</v>
      </c>
      <c r="AI159" s="87">
        <v>43244</v>
      </c>
      <c r="AJ159" s="88">
        <v>92.04</v>
      </c>
      <c r="AK159" s="87">
        <v>43262</v>
      </c>
      <c r="AL159" s="88">
        <v>416</v>
      </c>
    </row>
    <row r="160" spans="1:38">
      <c r="A160" s="87">
        <v>43237</v>
      </c>
      <c r="B160" s="88">
        <v>20452.86</v>
      </c>
      <c r="C160" s="87">
        <v>42514</v>
      </c>
      <c r="D160" s="88">
        <v>43.25</v>
      </c>
      <c r="E160" s="87">
        <v>42507</v>
      </c>
      <c r="F160" s="88">
        <v>171.49</v>
      </c>
      <c r="G160" s="87">
        <v>42569</v>
      </c>
      <c r="H160" s="88">
        <v>22.5</v>
      </c>
      <c r="I160" s="87">
        <v>42508</v>
      </c>
      <c r="J160" s="88">
        <v>29.4</v>
      </c>
      <c r="K160" s="87">
        <v>42507</v>
      </c>
      <c r="L160" s="88">
        <v>254.48</v>
      </c>
      <c r="M160" s="87">
        <v>42507</v>
      </c>
      <c r="N160" s="88">
        <v>95.99</v>
      </c>
      <c r="O160" s="87">
        <v>44692</v>
      </c>
      <c r="P160" s="88">
        <v>38.479999999999997</v>
      </c>
      <c r="Q160" s="87">
        <v>42507</v>
      </c>
      <c r="R160" s="88">
        <v>45.7</v>
      </c>
      <c r="S160" s="87">
        <v>42507</v>
      </c>
      <c r="T160" s="88">
        <v>14.33</v>
      </c>
      <c r="U160" s="87">
        <v>42860</v>
      </c>
      <c r="V160" s="88">
        <v>55.12</v>
      </c>
      <c r="W160" s="87">
        <v>42513</v>
      </c>
      <c r="X160" s="88">
        <v>77.2</v>
      </c>
      <c r="Y160" s="87">
        <v>42507</v>
      </c>
      <c r="Z160" s="88">
        <v>55.38</v>
      </c>
      <c r="AA160" s="87">
        <v>42507</v>
      </c>
      <c r="AB160" s="88">
        <v>229.9</v>
      </c>
      <c r="AC160" s="87">
        <v>44701</v>
      </c>
      <c r="AD160" s="88">
        <v>502.79</v>
      </c>
      <c r="AE160" s="87">
        <v>43237</v>
      </c>
      <c r="AF160" s="88">
        <v>1605.49</v>
      </c>
      <c r="AG160" s="87">
        <v>43237</v>
      </c>
      <c r="AH160" s="88">
        <v>132.06</v>
      </c>
      <c r="AI160" s="87">
        <v>43245</v>
      </c>
      <c r="AJ160" s="88">
        <v>91.86</v>
      </c>
      <c r="AK160" s="87">
        <v>43263</v>
      </c>
      <c r="AL160" s="88">
        <v>415.01</v>
      </c>
    </row>
    <row r="161" spans="1:38">
      <c r="A161" s="87">
        <v>43238</v>
      </c>
      <c r="B161" s="88">
        <v>20313.900000000001</v>
      </c>
      <c r="C161" s="87">
        <v>42515</v>
      </c>
      <c r="D161" s="88">
        <v>42.51</v>
      </c>
      <c r="E161" s="87">
        <v>42508</v>
      </c>
      <c r="F161" s="88">
        <v>171.27</v>
      </c>
      <c r="G161" s="87">
        <v>42570</v>
      </c>
      <c r="H161" s="88">
        <v>22.76</v>
      </c>
      <c r="I161" s="87">
        <v>42509</v>
      </c>
      <c r="J161" s="88">
        <v>28.97</v>
      </c>
      <c r="K161" s="87">
        <v>42508</v>
      </c>
      <c r="L161" s="88">
        <v>254.34</v>
      </c>
      <c r="M161" s="87">
        <v>42508</v>
      </c>
      <c r="N161" s="88">
        <v>95.91</v>
      </c>
      <c r="O161" s="87">
        <v>44693</v>
      </c>
      <c r="P161" s="88">
        <v>37.369999999999997</v>
      </c>
      <c r="Q161" s="87">
        <v>42508</v>
      </c>
      <c r="R161" s="88">
        <v>46.32</v>
      </c>
      <c r="S161" s="87">
        <v>42508</v>
      </c>
      <c r="T161" s="88">
        <v>14.39</v>
      </c>
      <c r="U161" s="87">
        <v>42863</v>
      </c>
      <c r="V161" s="88">
        <v>57.87</v>
      </c>
      <c r="W161" s="87">
        <v>42514</v>
      </c>
      <c r="X161" s="88">
        <v>77.25</v>
      </c>
      <c r="Y161" s="87">
        <v>42508</v>
      </c>
      <c r="Z161" s="88">
        <v>55.33</v>
      </c>
      <c r="AA161" s="87">
        <v>42508</v>
      </c>
      <c r="AB161" s="88">
        <v>225.05</v>
      </c>
      <c r="AC161" s="87">
        <v>44704</v>
      </c>
      <c r="AD161" s="88">
        <v>479.25</v>
      </c>
      <c r="AE161" s="87">
        <v>43238</v>
      </c>
      <c r="AF161" s="88">
        <v>1594.94</v>
      </c>
      <c r="AG161" s="87">
        <v>43238</v>
      </c>
      <c r="AH161" s="88">
        <v>131.13999999999999</v>
      </c>
      <c r="AI161" s="87">
        <v>43248</v>
      </c>
      <c r="AJ161" s="88">
        <v>91</v>
      </c>
      <c r="AK161" s="87">
        <v>43264</v>
      </c>
      <c r="AL161" s="88">
        <v>411.21</v>
      </c>
    </row>
    <row r="162" spans="1:38">
      <c r="A162" s="87">
        <v>43241</v>
      </c>
      <c r="B162" s="88">
        <v>20335.38</v>
      </c>
      <c r="C162" s="87">
        <v>42516</v>
      </c>
      <c r="D162" s="88">
        <v>42</v>
      </c>
      <c r="E162" s="87">
        <v>42509</v>
      </c>
      <c r="F162" s="88">
        <v>171.41</v>
      </c>
      <c r="G162" s="87">
        <v>42571</v>
      </c>
      <c r="H162" s="88">
        <v>23.05</v>
      </c>
      <c r="I162" s="87">
        <v>42510</v>
      </c>
      <c r="J162" s="88">
        <v>28.99</v>
      </c>
      <c r="K162" s="87">
        <v>42509</v>
      </c>
      <c r="L162" s="88">
        <v>253.11</v>
      </c>
      <c r="M162" s="87">
        <v>42509</v>
      </c>
      <c r="N162" s="88">
        <v>96.48</v>
      </c>
      <c r="O162" s="87">
        <v>44694</v>
      </c>
      <c r="P162" s="88">
        <v>39.950000000000003</v>
      </c>
      <c r="Q162" s="87">
        <v>42509</v>
      </c>
      <c r="R162" s="88">
        <v>46.34</v>
      </c>
      <c r="S162" s="87">
        <v>42509</v>
      </c>
      <c r="T162" s="88">
        <v>14.4</v>
      </c>
      <c r="U162" s="87">
        <v>42864</v>
      </c>
      <c r="V162" s="88">
        <v>58.75</v>
      </c>
      <c r="W162" s="87">
        <v>42515</v>
      </c>
      <c r="X162" s="88">
        <v>76.75</v>
      </c>
      <c r="Y162" s="87">
        <v>42509</v>
      </c>
      <c r="Z162" s="88">
        <v>55.57</v>
      </c>
      <c r="AA162" s="87">
        <v>42509</v>
      </c>
      <c r="AB162" s="88">
        <v>225.72</v>
      </c>
      <c r="AC162" s="87">
        <v>44705</v>
      </c>
      <c r="AD162" s="88">
        <v>468.07</v>
      </c>
      <c r="AE162" s="87">
        <v>43241</v>
      </c>
      <c r="AF162" s="88">
        <v>1593.95</v>
      </c>
      <c r="AG162" s="87">
        <v>43241</v>
      </c>
      <c r="AH162" s="88">
        <v>130.69</v>
      </c>
      <c r="AI162" s="87">
        <v>43249</v>
      </c>
      <c r="AJ162" s="88">
        <v>92.16</v>
      </c>
      <c r="AK162" s="87">
        <v>43270</v>
      </c>
      <c r="AL162" s="88">
        <v>400</v>
      </c>
    </row>
    <row r="163" spans="1:38">
      <c r="A163" s="87">
        <v>43242</v>
      </c>
      <c r="B163" s="88">
        <v>20980.69</v>
      </c>
      <c r="C163" s="87">
        <v>42517</v>
      </c>
      <c r="D163" s="88">
        <v>42.4</v>
      </c>
      <c r="E163" s="87">
        <v>42510</v>
      </c>
      <c r="F163" s="88">
        <v>171.01</v>
      </c>
      <c r="G163" s="87">
        <v>42572</v>
      </c>
      <c r="H163" s="88">
        <v>23</v>
      </c>
      <c r="I163" s="87">
        <v>42513</v>
      </c>
      <c r="J163" s="88">
        <v>28.5</v>
      </c>
      <c r="K163" s="87">
        <v>42510</v>
      </c>
      <c r="L163" s="88">
        <v>256.08</v>
      </c>
      <c r="M163" s="87">
        <v>42510</v>
      </c>
      <c r="N163" s="88">
        <v>96.06</v>
      </c>
      <c r="O163" s="87">
        <v>44697</v>
      </c>
      <c r="P163" s="88">
        <v>36.99</v>
      </c>
      <c r="Q163" s="87">
        <v>42510</v>
      </c>
      <c r="R163" s="88">
        <v>45.92</v>
      </c>
      <c r="S163" s="87">
        <v>42510</v>
      </c>
      <c r="T163" s="88">
        <v>14.35</v>
      </c>
      <c r="U163" s="87">
        <v>42865</v>
      </c>
      <c r="V163" s="88">
        <v>60.01</v>
      </c>
      <c r="W163" s="87">
        <v>42516</v>
      </c>
      <c r="X163" s="88">
        <v>77.58</v>
      </c>
      <c r="Y163" s="87">
        <v>42510</v>
      </c>
      <c r="Z163" s="88">
        <v>55.36</v>
      </c>
      <c r="AA163" s="87">
        <v>42510</v>
      </c>
      <c r="AB163" s="88">
        <v>223.99</v>
      </c>
      <c r="AC163" s="87">
        <v>44706</v>
      </c>
      <c r="AD163" s="88">
        <v>469.72</v>
      </c>
      <c r="AE163" s="87">
        <v>43242</v>
      </c>
      <c r="AF163" s="88">
        <v>1625.98</v>
      </c>
      <c r="AG163" s="87">
        <v>43242</v>
      </c>
      <c r="AH163" s="88">
        <v>135.08000000000001</v>
      </c>
      <c r="AI163" s="87">
        <v>43250</v>
      </c>
      <c r="AJ163" s="88">
        <v>91.94</v>
      </c>
      <c r="AK163" s="87">
        <v>43271</v>
      </c>
      <c r="AL163" s="88">
        <v>401.33</v>
      </c>
    </row>
    <row r="164" spans="1:38">
      <c r="A164" s="87">
        <v>43243</v>
      </c>
      <c r="B164" s="88">
        <v>20986.04</v>
      </c>
      <c r="C164" s="87">
        <v>42520</v>
      </c>
      <c r="D164" s="88">
        <v>42.5</v>
      </c>
      <c r="E164" s="87">
        <v>42513</v>
      </c>
      <c r="F164" s="88">
        <v>166.54</v>
      </c>
      <c r="G164" s="87">
        <v>42573</v>
      </c>
      <c r="H164" s="88">
        <v>23.46</v>
      </c>
      <c r="I164" s="87">
        <v>42514</v>
      </c>
      <c r="J164" s="88">
        <v>28.5</v>
      </c>
      <c r="K164" s="87">
        <v>42513</v>
      </c>
      <c r="L164" s="88">
        <v>268.88</v>
      </c>
      <c r="M164" s="87">
        <v>42513</v>
      </c>
      <c r="N164" s="88">
        <v>96.74</v>
      </c>
      <c r="O164" s="87">
        <v>44698</v>
      </c>
      <c r="P164" s="88">
        <v>36.94</v>
      </c>
      <c r="Q164" s="87">
        <v>42513</v>
      </c>
      <c r="R164" s="88">
        <v>46.92</v>
      </c>
      <c r="S164" s="87">
        <v>42513</v>
      </c>
      <c r="T164" s="88">
        <v>14.11</v>
      </c>
      <c r="U164" s="87">
        <v>42866</v>
      </c>
      <c r="V164" s="88">
        <v>62.91</v>
      </c>
      <c r="W164" s="87">
        <v>42517</v>
      </c>
      <c r="X164" s="88">
        <v>78</v>
      </c>
      <c r="Y164" s="87">
        <v>42513</v>
      </c>
      <c r="Z164" s="88">
        <v>55.32</v>
      </c>
      <c r="AA164" s="87">
        <v>42513</v>
      </c>
      <c r="AB164" s="88">
        <v>223.02</v>
      </c>
      <c r="AC164" s="87">
        <v>44707</v>
      </c>
      <c r="AD164" s="88">
        <v>481.51</v>
      </c>
      <c r="AE164" s="87">
        <v>43243</v>
      </c>
      <c r="AF164" s="88">
        <v>1611.15</v>
      </c>
      <c r="AG164" s="87">
        <v>43243</v>
      </c>
      <c r="AH164" s="88">
        <v>134.51</v>
      </c>
      <c r="AI164" s="87">
        <v>43251</v>
      </c>
      <c r="AJ164" s="88">
        <v>93.47</v>
      </c>
      <c r="AK164" s="87">
        <v>43272</v>
      </c>
      <c r="AL164" s="88">
        <v>393.28</v>
      </c>
    </row>
    <row r="165" spans="1:38">
      <c r="A165" s="87">
        <v>43244</v>
      </c>
      <c r="B165" s="88">
        <v>20843.3</v>
      </c>
      <c r="C165" s="87">
        <v>42521</v>
      </c>
      <c r="D165" s="88">
        <v>41.5</v>
      </c>
      <c r="E165" s="87">
        <v>42514</v>
      </c>
      <c r="F165" s="88">
        <v>166.96</v>
      </c>
      <c r="G165" s="87">
        <v>42576</v>
      </c>
      <c r="H165" s="88">
        <v>22.77</v>
      </c>
      <c r="I165" s="87">
        <v>42515</v>
      </c>
      <c r="J165" s="88">
        <v>28.35</v>
      </c>
      <c r="K165" s="87">
        <v>42514</v>
      </c>
      <c r="L165" s="88">
        <v>271.17</v>
      </c>
      <c r="M165" s="87">
        <v>42514</v>
      </c>
      <c r="N165" s="88">
        <v>95.85</v>
      </c>
      <c r="O165" s="87">
        <v>44699</v>
      </c>
      <c r="P165" s="88">
        <v>39.71</v>
      </c>
      <c r="Q165" s="87">
        <v>42514</v>
      </c>
      <c r="R165" s="88">
        <v>46.46</v>
      </c>
      <c r="S165" s="87">
        <v>42514</v>
      </c>
      <c r="T165" s="88">
        <v>14.21</v>
      </c>
      <c r="U165" s="87">
        <v>42867</v>
      </c>
      <c r="V165" s="88">
        <v>63.15</v>
      </c>
      <c r="W165" s="87">
        <v>42520</v>
      </c>
      <c r="X165" s="88">
        <v>77.709999999999994</v>
      </c>
      <c r="Y165" s="87">
        <v>42514</v>
      </c>
      <c r="Z165" s="88">
        <v>55.77</v>
      </c>
      <c r="AA165" s="87">
        <v>42515</v>
      </c>
      <c r="AB165" s="88">
        <v>219.44</v>
      </c>
      <c r="AC165" s="87">
        <v>44708</v>
      </c>
      <c r="AD165" s="88">
        <v>485.85</v>
      </c>
      <c r="AE165" s="87">
        <v>43244</v>
      </c>
      <c r="AF165" s="88">
        <v>1581.73</v>
      </c>
      <c r="AG165" s="87">
        <v>43244</v>
      </c>
      <c r="AH165" s="88">
        <v>137.37</v>
      </c>
      <c r="AI165" s="87">
        <v>43252</v>
      </c>
      <c r="AJ165" s="88">
        <v>94.4</v>
      </c>
      <c r="AK165" s="87">
        <v>43273</v>
      </c>
      <c r="AL165" s="88">
        <v>390</v>
      </c>
    </row>
    <row r="166" spans="1:38">
      <c r="A166" s="87">
        <v>43245</v>
      </c>
      <c r="B166" s="88">
        <v>20620.2</v>
      </c>
      <c r="C166" s="87">
        <v>42522</v>
      </c>
      <c r="D166" s="88">
        <v>42.99</v>
      </c>
      <c r="E166" s="87">
        <v>42515</v>
      </c>
      <c r="F166" s="88">
        <v>166.72</v>
      </c>
      <c r="G166" s="87">
        <v>42577</v>
      </c>
      <c r="H166" s="88">
        <v>22.51</v>
      </c>
      <c r="I166" s="87">
        <v>42516</v>
      </c>
      <c r="J166" s="88">
        <v>28.16</v>
      </c>
      <c r="K166" s="87">
        <v>42515</v>
      </c>
      <c r="L166" s="88">
        <v>270.62</v>
      </c>
      <c r="M166" s="87">
        <v>42515</v>
      </c>
      <c r="N166" s="88">
        <v>95.46</v>
      </c>
      <c r="O166" s="87">
        <v>44700</v>
      </c>
      <c r="P166" s="88">
        <v>41.19</v>
      </c>
      <c r="Q166" s="87">
        <v>42515</v>
      </c>
      <c r="R166" s="88">
        <v>46.1</v>
      </c>
      <c r="S166" s="87">
        <v>42515</v>
      </c>
      <c r="T166" s="88">
        <v>14.15</v>
      </c>
      <c r="U166" s="87">
        <v>42870</v>
      </c>
      <c r="V166" s="88">
        <v>65.06</v>
      </c>
      <c r="W166" s="87">
        <v>42521</v>
      </c>
      <c r="X166" s="88">
        <v>77.510000000000005</v>
      </c>
      <c r="Y166" s="87">
        <v>42515</v>
      </c>
      <c r="Z166" s="88">
        <v>55.5</v>
      </c>
      <c r="AA166" s="87">
        <v>42516</v>
      </c>
      <c r="AB166" s="88">
        <v>219.35</v>
      </c>
      <c r="AC166" s="87">
        <v>44711</v>
      </c>
      <c r="AD166" s="88">
        <v>488.64</v>
      </c>
      <c r="AE166" s="87">
        <v>43245</v>
      </c>
      <c r="AF166" s="88">
        <v>1556.59</v>
      </c>
      <c r="AG166" s="87">
        <v>43245</v>
      </c>
      <c r="AH166" s="88">
        <v>133.88999999999999</v>
      </c>
      <c r="AI166" s="87">
        <v>43255</v>
      </c>
      <c r="AJ166" s="88">
        <v>94.72</v>
      </c>
      <c r="AK166" s="87">
        <v>43276</v>
      </c>
      <c r="AL166" s="88">
        <v>370.75</v>
      </c>
    </row>
    <row r="167" spans="1:38">
      <c r="A167" s="87">
        <v>43248</v>
      </c>
      <c r="B167" s="88">
        <v>20606.919999999998</v>
      </c>
      <c r="C167" s="87">
        <v>42523</v>
      </c>
      <c r="D167" s="88">
        <v>42.5</v>
      </c>
      <c r="E167" s="87">
        <v>42516</v>
      </c>
      <c r="F167" s="88">
        <v>167.03</v>
      </c>
      <c r="G167" s="87">
        <v>42578</v>
      </c>
      <c r="H167" s="88">
        <v>22.7</v>
      </c>
      <c r="I167" s="87">
        <v>42517</v>
      </c>
      <c r="J167" s="88">
        <v>28.2</v>
      </c>
      <c r="K167" s="87">
        <v>42516</v>
      </c>
      <c r="L167" s="88">
        <v>269.64999999999998</v>
      </c>
      <c r="M167" s="87">
        <v>42516</v>
      </c>
      <c r="N167" s="88">
        <v>95</v>
      </c>
      <c r="O167" s="87">
        <v>44701</v>
      </c>
      <c r="P167" s="88">
        <v>44.27</v>
      </c>
      <c r="Q167" s="87">
        <v>42516</v>
      </c>
      <c r="R167" s="88">
        <v>45.65</v>
      </c>
      <c r="S167" s="87">
        <v>42516</v>
      </c>
      <c r="T167" s="88">
        <v>13.97</v>
      </c>
      <c r="U167" s="87">
        <v>42871</v>
      </c>
      <c r="V167" s="88">
        <v>68.12</v>
      </c>
      <c r="W167" s="87">
        <v>42522</v>
      </c>
      <c r="X167" s="88">
        <v>78.400000000000006</v>
      </c>
      <c r="Y167" s="87">
        <v>42516</v>
      </c>
      <c r="Z167" s="88">
        <v>55.78</v>
      </c>
      <c r="AA167" s="87">
        <v>42517</v>
      </c>
      <c r="AB167" s="88">
        <v>219.91</v>
      </c>
      <c r="AC167" s="87">
        <v>44712</v>
      </c>
      <c r="AD167" s="88">
        <v>472.24</v>
      </c>
      <c r="AE167" s="87">
        <v>43248</v>
      </c>
      <c r="AF167" s="88">
        <v>1552.15</v>
      </c>
      <c r="AG167" s="87">
        <v>43248</v>
      </c>
      <c r="AH167" s="88">
        <v>137.84</v>
      </c>
      <c r="AI167" s="87">
        <v>43256</v>
      </c>
      <c r="AJ167" s="88">
        <v>95.54</v>
      </c>
      <c r="AK167" s="87">
        <v>43277</v>
      </c>
      <c r="AL167" s="88">
        <v>372</v>
      </c>
    </row>
    <row r="168" spans="1:38">
      <c r="A168" s="87">
        <v>43249</v>
      </c>
      <c r="B168" s="88">
        <v>20893.03</v>
      </c>
      <c r="C168" s="87">
        <v>42524</v>
      </c>
      <c r="D168" s="88">
        <v>42.49</v>
      </c>
      <c r="E168" s="87">
        <v>42517</v>
      </c>
      <c r="F168" s="88">
        <v>168.61</v>
      </c>
      <c r="G168" s="87">
        <v>42579</v>
      </c>
      <c r="H168" s="88">
        <v>23</v>
      </c>
      <c r="I168" s="87">
        <v>42520</v>
      </c>
      <c r="J168" s="88">
        <v>27.79</v>
      </c>
      <c r="K168" s="87">
        <v>42517</v>
      </c>
      <c r="L168" s="88">
        <v>268.32</v>
      </c>
      <c r="M168" s="87">
        <v>42517</v>
      </c>
      <c r="N168" s="88">
        <v>94.06</v>
      </c>
      <c r="O168" s="87">
        <v>44704</v>
      </c>
      <c r="P168" s="88">
        <v>42.78</v>
      </c>
      <c r="Q168" s="87">
        <v>42517</v>
      </c>
      <c r="R168" s="88">
        <v>45.44</v>
      </c>
      <c r="S168" s="87">
        <v>42517</v>
      </c>
      <c r="T168" s="88">
        <v>14.82</v>
      </c>
      <c r="U168" s="87">
        <v>42872</v>
      </c>
      <c r="V168" s="88">
        <v>68.13</v>
      </c>
      <c r="W168" s="87">
        <v>42523</v>
      </c>
      <c r="X168" s="88">
        <v>78.67</v>
      </c>
      <c r="Y168" s="87">
        <v>42517</v>
      </c>
      <c r="Z168" s="88">
        <v>55.51</v>
      </c>
      <c r="AA168" s="87">
        <v>42520</v>
      </c>
      <c r="AB168" s="88">
        <v>217.34</v>
      </c>
      <c r="AC168" s="87">
        <v>44713</v>
      </c>
      <c r="AD168" s="88">
        <v>464.21</v>
      </c>
      <c r="AE168" s="87">
        <v>43249</v>
      </c>
      <c r="AF168" s="88">
        <v>1575.86</v>
      </c>
      <c r="AG168" s="87">
        <v>43249</v>
      </c>
      <c r="AH168" s="88">
        <v>143.44999999999999</v>
      </c>
      <c r="AI168" s="87">
        <v>43257</v>
      </c>
      <c r="AJ168" s="88">
        <v>96.24</v>
      </c>
      <c r="AK168" s="87">
        <v>43278</v>
      </c>
      <c r="AL168" s="88">
        <v>390.6</v>
      </c>
    </row>
    <row r="169" spans="1:38">
      <c r="A169" s="87">
        <v>43250</v>
      </c>
      <c r="B169" s="88">
        <v>20835.64</v>
      </c>
      <c r="C169" s="87">
        <v>42527</v>
      </c>
      <c r="D169" s="88">
        <v>43</v>
      </c>
      <c r="E169" s="87">
        <v>42520</v>
      </c>
      <c r="F169" s="88">
        <v>167.36</v>
      </c>
      <c r="G169" s="87">
        <v>42580</v>
      </c>
      <c r="H169" s="88">
        <v>23.88</v>
      </c>
      <c r="I169" s="87">
        <v>42521</v>
      </c>
      <c r="J169" s="88">
        <v>27.3</v>
      </c>
      <c r="K169" s="87">
        <v>42520</v>
      </c>
      <c r="L169" s="88">
        <v>260.08</v>
      </c>
      <c r="M169" s="87">
        <v>42520</v>
      </c>
      <c r="N169" s="88">
        <v>97.08</v>
      </c>
      <c r="O169" s="87">
        <v>44705</v>
      </c>
      <c r="P169" s="88">
        <v>39.61</v>
      </c>
      <c r="Q169" s="87">
        <v>42520</v>
      </c>
      <c r="R169" s="88">
        <v>44.42</v>
      </c>
      <c r="S169" s="87">
        <v>42520</v>
      </c>
      <c r="T169" s="88">
        <v>14.42</v>
      </c>
      <c r="U169" s="87">
        <v>42873</v>
      </c>
      <c r="V169" s="88">
        <v>67</v>
      </c>
      <c r="W169" s="87">
        <v>42524</v>
      </c>
      <c r="X169" s="88">
        <v>79.91</v>
      </c>
      <c r="Y169" s="87">
        <v>42520</v>
      </c>
      <c r="Z169" s="88">
        <v>54.04</v>
      </c>
      <c r="AA169" s="87">
        <v>42521</v>
      </c>
      <c r="AB169" s="88">
        <v>215.22</v>
      </c>
      <c r="AC169" s="87">
        <v>44714</v>
      </c>
      <c r="AD169" s="88">
        <v>452.01</v>
      </c>
      <c r="AE169" s="87">
        <v>43250</v>
      </c>
      <c r="AF169" s="88">
        <v>1580.16</v>
      </c>
      <c r="AG169" s="87">
        <v>43250</v>
      </c>
      <c r="AH169" s="88">
        <v>145.03</v>
      </c>
      <c r="AI169" s="87">
        <v>43258</v>
      </c>
      <c r="AJ169" s="88">
        <v>95.22</v>
      </c>
      <c r="AK169" s="87">
        <v>43279</v>
      </c>
      <c r="AL169" s="88">
        <v>410</v>
      </c>
    </row>
    <row r="170" spans="1:38">
      <c r="A170" s="87">
        <v>43251</v>
      </c>
      <c r="B170" s="88">
        <v>21021.08</v>
      </c>
      <c r="C170" s="87">
        <v>42529</v>
      </c>
      <c r="D170" s="88">
        <v>43</v>
      </c>
      <c r="E170" s="87">
        <v>42521</v>
      </c>
      <c r="F170" s="88">
        <v>169.29</v>
      </c>
      <c r="G170" s="87">
        <v>42583</v>
      </c>
      <c r="H170" s="88">
        <v>24.01</v>
      </c>
      <c r="I170" s="87">
        <v>42522</v>
      </c>
      <c r="J170" s="88">
        <v>28.28</v>
      </c>
      <c r="K170" s="87">
        <v>42521</v>
      </c>
      <c r="L170" s="88">
        <v>252.15</v>
      </c>
      <c r="M170" s="87">
        <v>42521</v>
      </c>
      <c r="N170" s="88">
        <v>95.76</v>
      </c>
      <c r="O170" s="87">
        <v>44706</v>
      </c>
      <c r="P170" s="88">
        <v>41.04</v>
      </c>
      <c r="Q170" s="87">
        <v>42521</v>
      </c>
      <c r="R170" s="88">
        <v>43.93</v>
      </c>
      <c r="S170" s="87">
        <v>42521</v>
      </c>
      <c r="T170" s="88">
        <v>14.2</v>
      </c>
      <c r="U170" s="87">
        <v>42874</v>
      </c>
      <c r="V170" s="88">
        <v>68</v>
      </c>
      <c r="W170" s="87">
        <v>42527</v>
      </c>
      <c r="X170" s="88">
        <v>80.239999999999995</v>
      </c>
      <c r="Y170" s="87">
        <v>42521</v>
      </c>
      <c r="Z170" s="88">
        <v>52.37</v>
      </c>
      <c r="AA170" s="87">
        <v>42522</v>
      </c>
      <c r="AB170" s="88">
        <v>208.39</v>
      </c>
      <c r="AC170" s="87">
        <v>44715</v>
      </c>
      <c r="AD170" s="88">
        <v>436.17</v>
      </c>
      <c r="AE170" s="87">
        <v>43251</v>
      </c>
      <c r="AF170" s="88">
        <v>1579.39</v>
      </c>
      <c r="AG170" s="87">
        <v>43251</v>
      </c>
      <c r="AH170" s="88">
        <v>144.91</v>
      </c>
      <c r="AI170" s="87">
        <v>43262</v>
      </c>
      <c r="AJ170" s="88">
        <v>97.41</v>
      </c>
      <c r="AK170" s="87">
        <v>43283</v>
      </c>
      <c r="AL170" s="88">
        <v>419</v>
      </c>
    </row>
    <row r="171" spans="1:38">
      <c r="A171" s="87">
        <v>43252</v>
      </c>
      <c r="B171" s="88">
        <v>20990.65</v>
      </c>
      <c r="C171" s="87">
        <v>42530</v>
      </c>
      <c r="D171" s="88">
        <v>42.5</v>
      </c>
      <c r="E171" s="87">
        <v>42522</v>
      </c>
      <c r="F171" s="88">
        <v>170.12</v>
      </c>
      <c r="G171" s="87">
        <v>42584</v>
      </c>
      <c r="H171" s="88">
        <v>23.57</v>
      </c>
      <c r="I171" s="87">
        <v>42523</v>
      </c>
      <c r="J171" s="88">
        <v>28.51</v>
      </c>
      <c r="K171" s="87">
        <v>42522</v>
      </c>
      <c r="L171" s="88">
        <v>259.97000000000003</v>
      </c>
      <c r="M171" s="87">
        <v>42522</v>
      </c>
      <c r="N171" s="88">
        <v>96.34</v>
      </c>
      <c r="O171" s="87">
        <v>44707</v>
      </c>
      <c r="P171" s="88">
        <v>41.04</v>
      </c>
      <c r="Q171" s="87">
        <v>42522</v>
      </c>
      <c r="R171" s="88">
        <v>44.7</v>
      </c>
      <c r="S171" s="87">
        <v>42522</v>
      </c>
      <c r="T171" s="88">
        <v>14.86</v>
      </c>
      <c r="U171" s="87">
        <v>42877</v>
      </c>
      <c r="V171" s="88">
        <v>69.89</v>
      </c>
      <c r="W171" s="87">
        <v>42528</v>
      </c>
      <c r="X171" s="88">
        <v>78.739999999999995</v>
      </c>
      <c r="Y171" s="87">
        <v>42522</v>
      </c>
      <c r="Z171" s="88">
        <v>53.51</v>
      </c>
      <c r="AA171" s="87">
        <v>42523</v>
      </c>
      <c r="AB171" s="88">
        <v>212.55</v>
      </c>
      <c r="AC171" s="87">
        <v>44718</v>
      </c>
      <c r="AD171" s="88">
        <v>444.91</v>
      </c>
      <c r="AE171" s="87">
        <v>43252</v>
      </c>
      <c r="AF171" s="88">
        <v>1559.99</v>
      </c>
      <c r="AG171" s="87">
        <v>43252</v>
      </c>
      <c r="AH171" s="88">
        <v>146.34</v>
      </c>
      <c r="AI171" s="87">
        <v>43263</v>
      </c>
      <c r="AJ171" s="88">
        <v>96.45</v>
      </c>
      <c r="AK171" s="87">
        <v>43285</v>
      </c>
      <c r="AL171" s="88">
        <v>429.5</v>
      </c>
    </row>
    <row r="172" spans="1:38">
      <c r="A172" s="87">
        <v>43255</v>
      </c>
      <c r="B172" s="88">
        <v>21242.06</v>
      </c>
      <c r="C172" s="87">
        <v>42531</v>
      </c>
      <c r="D172" s="88">
        <v>41.5</v>
      </c>
      <c r="E172" s="87">
        <v>42523</v>
      </c>
      <c r="F172" s="88">
        <v>171.38</v>
      </c>
      <c r="G172" s="87">
        <v>42585</v>
      </c>
      <c r="H172" s="88">
        <v>23.2</v>
      </c>
      <c r="I172" s="87">
        <v>42524</v>
      </c>
      <c r="J172" s="88">
        <v>28.02</v>
      </c>
      <c r="K172" s="87">
        <v>42523</v>
      </c>
      <c r="L172" s="88">
        <v>263.02</v>
      </c>
      <c r="M172" s="87">
        <v>42523</v>
      </c>
      <c r="N172" s="88">
        <v>97.2</v>
      </c>
      <c r="O172" s="87">
        <v>44708</v>
      </c>
      <c r="P172" s="88">
        <v>41.81</v>
      </c>
      <c r="Q172" s="87">
        <v>42523</v>
      </c>
      <c r="R172" s="88">
        <v>44.72</v>
      </c>
      <c r="S172" s="87">
        <v>42523</v>
      </c>
      <c r="T172" s="88">
        <v>14.66</v>
      </c>
      <c r="U172" s="87">
        <v>42878</v>
      </c>
      <c r="V172" s="88">
        <v>68.37</v>
      </c>
      <c r="W172" s="87">
        <v>42529</v>
      </c>
      <c r="X172" s="88">
        <v>78.89</v>
      </c>
      <c r="Y172" s="87">
        <v>42523</v>
      </c>
      <c r="Z172" s="88">
        <v>53.54</v>
      </c>
      <c r="AA172" s="87">
        <v>42524</v>
      </c>
      <c r="AB172" s="88">
        <v>211</v>
      </c>
      <c r="AC172" s="87">
        <v>44719</v>
      </c>
      <c r="AD172" s="88">
        <v>448.27</v>
      </c>
      <c r="AE172" s="87">
        <v>43255</v>
      </c>
      <c r="AF172" s="88">
        <v>1538.75</v>
      </c>
      <c r="AG172" s="87">
        <v>43255</v>
      </c>
      <c r="AH172" s="88">
        <v>150.91999999999999</v>
      </c>
      <c r="AI172" s="87">
        <v>43264</v>
      </c>
      <c r="AJ172" s="88">
        <v>97.41</v>
      </c>
      <c r="AK172" s="87">
        <v>43286</v>
      </c>
      <c r="AL172" s="88">
        <v>408.03</v>
      </c>
    </row>
    <row r="173" spans="1:38">
      <c r="A173" s="87">
        <v>43256</v>
      </c>
      <c r="B173" s="88">
        <v>21510.17</v>
      </c>
      <c r="C173" s="87">
        <v>42534</v>
      </c>
      <c r="D173" s="88">
        <v>41.5</v>
      </c>
      <c r="E173" s="87">
        <v>42524</v>
      </c>
      <c r="F173" s="88">
        <v>172.36</v>
      </c>
      <c r="G173" s="87">
        <v>42586</v>
      </c>
      <c r="H173" s="88">
        <v>24.07</v>
      </c>
      <c r="I173" s="87">
        <v>42527</v>
      </c>
      <c r="J173" s="88">
        <v>28</v>
      </c>
      <c r="K173" s="87">
        <v>42524</v>
      </c>
      <c r="L173" s="88">
        <v>262.79000000000002</v>
      </c>
      <c r="M173" s="87">
        <v>42524</v>
      </c>
      <c r="N173" s="88">
        <v>97.97</v>
      </c>
      <c r="O173" s="87">
        <v>44711</v>
      </c>
      <c r="P173" s="88">
        <v>40.98</v>
      </c>
      <c r="Q173" s="87">
        <v>42524</v>
      </c>
      <c r="R173" s="88">
        <v>44.08</v>
      </c>
      <c r="S173" s="87">
        <v>42524</v>
      </c>
      <c r="T173" s="88">
        <v>14.72</v>
      </c>
      <c r="U173" s="87">
        <v>42879</v>
      </c>
      <c r="V173" s="88">
        <v>67.5</v>
      </c>
      <c r="W173" s="87">
        <v>42530</v>
      </c>
      <c r="X173" s="88">
        <v>78</v>
      </c>
      <c r="Y173" s="87">
        <v>42524</v>
      </c>
      <c r="Z173" s="88">
        <v>53.72</v>
      </c>
      <c r="AA173" s="87">
        <v>42527</v>
      </c>
      <c r="AB173" s="88">
        <v>205</v>
      </c>
      <c r="AC173" s="87">
        <v>44720</v>
      </c>
      <c r="AD173" s="88">
        <v>465.05</v>
      </c>
      <c r="AE173" s="87">
        <v>43256</v>
      </c>
      <c r="AF173" s="88">
        <v>1541.34</v>
      </c>
      <c r="AG173" s="87">
        <v>43256</v>
      </c>
      <c r="AH173" s="88">
        <v>152.97999999999999</v>
      </c>
      <c r="AI173" s="87">
        <v>43265</v>
      </c>
      <c r="AJ173" s="88">
        <v>98.2</v>
      </c>
      <c r="AK173" s="87">
        <v>43290</v>
      </c>
      <c r="AL173" s="88">
        <v>424.15</v>
      </c>
    </row>
    <row r="174" spans="1:38">
      <c r="A174" s="87">
        <v>43257</v>
      </c>
      <c r="B174" s="88">
        <v>21783.88</v>
      </c>
      <c r="C174" s="87">
        <v>42535</v>
      </c>
      <c r="D174" s="88">
        <v>41.3</v>
      </c>
      <c r="E174" s="87">
        <v>42527</v>
      </c>
      <c r="F174" s="88">
        <v>169.92</v>
      </c>
      <c r="G174" s="87">
        <v>42587</v>
      </c>
      <c r="H174" s="88">
        <v>22.88</v>
      </c>
      <c r="I174" s="87">
        <v>42528</v>
      </c>
      <c r="J174" s="88">
        <v>28</v>
      </c>
      <c r="K174" s="87">
        <v>42527</v>
      </c>
      <c r="L174" s="88">
        <v>270.76</v>
      </c>
      <c r="M174" s="87">
        <v>42527</v>
      </c>
      <c r="N174" s="88">
        <v>97.15</v>
      </c>
      <c r="O174" s="87">
        <v>44712</v>
      </c>
      <c r="P174" s="88">
        <v>40.119999999999997</v>
      </c>
      <c r="Q174" s="87">
        <v>42527</v>
      </c>
      <c r="R174" s="88">
        <v>44.65</v>
      </c>
      <c r="S174" s="87">
        <v>42527</v>
      </c>
      <c r="T174" s="88">
        <v>14.5</v>
      </c>
      <c r="U174" s="87">
        <v>42881</v>
      </c>
      <c r="V174" s="88">
        <v>69.959999999999994</v>
      </c>
      <c r="W174" s="87">
        <v>42531</v>
      </c>
      <c r="X174" s="88">
        <v>77.010000000000005</v>
      </c>
      <c r="Y174" s="87">
        <v>42527</v>
      </c>
      <c r="Z174" s="88">
        <v>51.6</v>
      </c>
      <c r="AA174" s="87">
        <v>42528</v>
      </c>
      <c r="AB174" s="88">
        <v>204.48</v>
      </c>
      <c r="AC174" s="87">
        <v>44721</v>
      </c>
      <c r="AD174" s="88">
        <v>464.78</v>
      </c>
      <c r="AE174" s="87">
        <v>43257</v>
      </c>
      <c r="AF174" s="88">
        <v>1533.7</v>
      </c>
      <c r="AG174" s="87">
        <v>43257</v>
      </c>
      <c r="AH174" s="88">
        <v>150.02000000000001</v>
      </c>
      <c r="AI174" s="87">
        <v>43270</v>
      </c>
      <c r="AJ174" s="88">
        <v>101.52</v>
      </c>
      <c r="AK174" s="87">
        <v>43291</v>
      </c>
      <c r="AL174" s="88">
        <v>404.01</v>
      </c>
    </row>
    <row r="175" spans="1:38">
      <c r="A175" s="87">
        <v>43258</v>
      </c>
      <c r="B175" s="88">
        <v>21663.83</v>
      </c>
      <c r="C175" s="87">
        <v>42536</v>
      </c>
      <c r="D175" s="88">
        <v>42.64</v>
      </c>
      <c r="E175" s="87">
        <v>42528</v>
      </c>
      <c r="F175" s="88">
        <v>169.02</v>
      </c>
      <c r="G175" s="87">
        <v>42590</v>
      </c>
      <c r="H175" s="88">
        <v>23.1</v>
      </c>
      <c r="I175" s="87">
        <v>42529</v>
      </c>
      <c r="J175" s="88">
        <v>27.75</v>
      </c>
      <c r="K175" s="87">
        <v>42528</v>
      </c>
      <c r="L175" s="88">
        <v>265.64999999999998</v>
      </c>
      <c r="M175" s="87">
        <v>42528</v>
      </c>
      <c r="N175" s="88">
        <v>96.81</v>
      </c>
      <c r="O175" s="87">
        <v>44713</v>
      </c>
      <c r="P175" s="88">
        <v>40</v>
      </c>
      <c r="Q175" s="87">
        <v>42528</v>
      </c>
      <c r="R175" s="88">
        <v>44.02</v>
      </c>
      <c r="S175" s="87">
        <v>42528</v>
      </c>
      <c r="T175" s="88">
        <v>14.34</v>
      </c>
      <c r="U175" s="87">
        <v>42885</v>
      </c>
      <c r="V175" s="88">
        <v>69.17</v>
      </c>
      <c r="W175" s="87">
        <v>42534</v>
      </c>
      <c r="X175" s="88">
        <v>75.849999999999994</v>
      </c>
      <c r="Y175" s="87">
        <v>42528</v>
      </c>
      <c r="Z175" s="88">
        <v>50.87</v>
      </c>
      <c r="AA175" s="87">
        <v>42529</v>
      </c>
      <c r="AB175" s="88">
        <v>204.5</v>
      </c>
      <c r="AC175" s="87">
        <v>44722</v>
      </c>
      <c r="AD175" s="88">
        <v>467.18</v>
      </c>
      <c r="AE175" s="87">
        <v>43258</v>
      </c>
      <c r="AF175" s="88">
        <v>1518.55</v>
      </c>
      <c r="AG175" s="87">
        <v>43258</v>
      </c>
      <c r="AH175" s="88">
        <v>148.65</v>
      </c>
      <c r="AI175" s="87">
        <v>43271</v>
      </c>
      <c r="AJ175" s="88">
        <v>101.56</v>
      </c>
      <c r="AK175" s="87">
        <v>43293</v>
      </c>
      <c r="AL175" s="88">
        <v>393</v>
      </c>
    </row>
    <row r="176" spans="1:38">
      <c r="A176" s="87">
        <v>43262</v>
      </c>
      <c r="B176" s="88">
        <v>21690.52</v>
      </c>
      <c r="C176" s="87">
        <v>42537</v>
      </c>
      <c r="D176" s="88">
        <v>42.81</v>
      </c>
      <c r="E176" s="87">
        <v>42529</v>
      </c>
      <c r="F176" s="88">
        <v>168.13</v>
      </c>
      <c r="G176" s="87">
        <v>42591</v>
      </c>
      <c r="H176" s="88">
        <v>23.45</v>
      </c>
      <c r="I176" s="87">
        <v>42530</v>
      </c>
      <c r="J176" s="88">
        <v>27.99</v>
      </c>
      <c r="K176" s="87">
        <v>42529</v>
      </c>
      <c r="L176" s="88">
        <v>263.55</v>
      </c>
      <c r="M176" s="87">
        <v>42529</v>
      </c>
      <c r="N176" s="88">
        <v>96.92</v>
      </c>
      <c r="O176" s="87">
        <v>44714</v>
      </c>
      <c r="P176" s="88">
        <v>38.61</v>
      </c>
      <c r="Q176" s="87">
        <v>42529</v>
      </c>
      <c r="R176" s="88">
        <v>43.96</v>
      </c>
      <c r="S176" s="87">
        <v>42529</v>
      </c>
      <c r="T176" s="88">
        <v>14.21</v>
      </c>
      <c r="U176" s="87">
        <v>42886</v>
      </c>
      <c r="V176" s="88">
        <v>69.180000000000007</v>
      </c>
      <c r="W176" s="87">
        <v>42535</v>
      </c>
      <c r="X176" s="88">
        <v>75.819999999999993</v>
      </c>
      <c r="Y176" s="87">
        <v>42529</v>
      </c>
      <c r="Z176" s="88">
        <v>50.63</v>
      </c>
      <c r="AA176" s="87">
        <v>42530</v>
      </c>
      <c r="AB176" s="88">
        <v>203.94</v>
      </c>
      <c r="AC176" s="87">
        <v>44725</v>
      </c>
      <c r="AD176" s="88">
        <v>451.02</v>
      </c>
      <c r="AE176" s="87">
        <v>43262</v>
      </c>
      <c r="AF176" s="88">
        <v>1489.15</v>
      </c>
      <c r="AG176" s="87">
        <v>43262</v>
      </c>
      <c r="AH176" s="88">
        <v>154.07</v>
      </c>
      <c r="AI176" s="87">
        <v>43272</v>
      </c>
      <c r="AJ176" s="88">
        <v>99</v>
      </c>
      <c r="AK176" s="87">
        <v>43294</v>
      </c>
      <c r="AL176" s="88">
        <v>402.43</v>
      </c>
    </row>
    <row r="177" spans="1:38">
      <c r="A177" s="87">
        <v>43263</v>
      </c>
      <c r="B177" s="88">
        <v>21294.54</v>
      </c>
      <c r="C177" s="87">
        <v>42538</v>
      </c>
      <c r="D177" s="88">
        <v>42.5</v>
      </c>
      <c r="E177" s="87">
        <v>42530</v>
      </c>
      <c r="F177" s="88">
        <v>168.1</v>
      </c>
      <c r="G177" s="87">
        <v>42592</v>
      </c>
      <c r="H177" s="88">
        <v>22.57</v>
      </c>
      <c r="I177" s="87">
        <v>42531</v>
      </c>
      <c r="J177" s="88">
        <v>27.22</v>
      </c>
      <c r="K177" s="87">
        <v>42530</v>
      </c>
      <c r="L177" s="88">
        <v>270.20999999999998</v>
      </c>
      <c r="M177" s="87">
        <v>42530</v>
      </c>
      <c r="N177" s="88">
        <v>96.71</v>
      </c>
      <c r="O177" s="87">
        <v>44715</v>
      </c>
      <c r="P177" s="88">
        <v>38.06</v>
      </c>
      <c r="Q177" s="87">
        <v>42530</v>
      </c>
      <c r="R177" s="88">
        <v>44.55</v>
      </c>
      <c r="S177" s="87">
        <v>42530</v>
      </c>
      <c r="T177" s="88">
        <v>14.15</v>
      </c>
      <c r="U177" s="87">
        <v>42887</v>
      </c>
      <c r="V177" s="88">
        <v>67.47</v>
      </c>
      <c r="W177" s="87">
        <v>42536</v>
      </c>
      <c r="X177" s="88">
        <v>77.61</v>
      </c>
      <c r="Y177" s="87">
        <v>42530</v>
      </c>
      <c r="Z177" s="88">
        <v>50.12</v>
      </c>
      <c r="AA177" s="87">
        <v>42531</v>
      </c>
      <c r="AB177" s="88">
        <v>201.91</v>
      </c>
      <c r="AC177" s="87">
        <v>44726</v>
      </c>
      <c r="AD177" s="88">
        <v>448.2</v>
      </c>
      <c r="AE177" s="87">
        <v>43263</v>
      </c>
      <c r="AF177" s="88">
        <v>1461.2</v>
      </c>
      <c r="AG177" s="87">
        <v>43263</v>
      </c>
      <c r="AH177" s="88">
        <v>151.47999999999999</v>
      </c>
      <c r="AI177" s="87">
        <v>43273</v>
      </c>
      <c r="AJ177" s="88">
        <v>97.18</v>
      </c>
      <c r="AK177" s="87">
        <v>43299</v>
      </c>
      <c r="AL177" s="88">
        <v>400.87</v>
      </c>
    </row>
    <row r="178" spans="1:38">
      <c r="A178" s="87">
        <v>43264</v>
      </c>
      <c r="B178" s="88">
        <v>21459.63</v>
      </c>
      <c r="C178" s="87">
        <v>42541</v>
      </c>
      <c r="D178" s="88">
        <v>42.05</v>
      </c>
      <c r="E178" s="87">
        <v>42531</v>
      </c>
      <c r="F178" s="88">
        <v>164.38</v>
      </c>
      <c r="G178" s="87">
        <v>42593</v>
      </c>
      <c r="H178" s="88">
        <v>22.99</v>
      </c>
      <c r="I178" s="87">
        <v>42534</v>
      </c>
      <c r="J178" s="88">
        <v>27.03</v>
      </c>
      <c r="K178" s="87">
        <v>42531</v>
      </c>
      <c r="L178" s="88">
        <v>263.87</v>
      </c>
      <c r="M178" s="87">
        <v>42531</v>
      </c>
      <c r="N178" s="88">
        <v>95.46</v>
      </c>
      <c r="O178" s="87">
        <v>44718</v>
      </c>
      <c r="P178" s="88">
        <v>38.53</v>
      </c>
      <c r="Q178" s="87">
        <v>42531</v>
      </c>
      <c r="R178" s="88">
        <v>43.89</v>
      </c>
      <c r="S178" s="87">
        <v>42531</v>
      </c>
      <c r="T178" s="88">
        <v>13.56</v>
      </c>
      <c r="U178" s="87">
        <v>42888</v>
      </c>
      <c r="V178" s="88">
        <v>64.12</v>
      </c>
      <c r="W178" s="87">
        <v>42537</v>
      </c>
      <c r="X178" s="88">
        <v>78.56</v>
      </c>
      <c r="Y178" s="87">
        <v>42531</v>
      </c>
      <c r="Z178" s="88">
        <v>49.92</v>
      </c>
      <c r="AA178" s="87">
        <v>42534</v>
      </c>
      <c r="AB178" s="88">
        <v>203.36</v>
      </c>
      <c r="AC178" s="87">
        <v>44727</v>
      </c>
      <c r="AD178" s="88">
        <v>453.68</v>
      </c>
      <c r="AE178" s="87">
        <v>43264</v>
      </c>
      <c r="AF178" s="88">
        <v>1469.83</v>
      </c>
      <c r="AG178" s="87">
        <v>43264</v>
      </c>
      <c r="AH178" s="88">
        <v>153.01</v>
      </c>
      <c r="AI178" s="87">
        <v>43276</v>
      </c>
      <c r="AJ178" s="88">
        <v>94.81</v>
      </c>
      <c r="AK178" s="87">
        <v>43300</v>
      </c>
      <c r="AL178" s="88">
        <v>407.59</v>
      </c>
    </row>
    <row r="179" spans="1:38">
      <c r="A179" s="87">
        <v>43265</v>
      </c>
      <c r="B179" s="88">
        <v>21566.3</v>
      </c>
      <c r="C179" s="87">
        <v>42542</v>
      </c>
      <c r="D179" s="88">
        <v>43</v>
      </c>
      <c r="E179" s="87">
        <v>42534</v>
      </c>
      <c r="F179" s="88">
        <v>167.43</v>
      </c>
      <c r="G179" s="87">
        <v>42594</v>
      </c>
      <c r="H179" s="88">
        <v>23.35</v>
      </c>
      <c r="I179" s="87">
        <v>42535</v>
      </c>
      <c r="J179" s="88">
        <v>27</v>
      </c>
      <c r="K179" s="87">
        <v>42534</v>
      </c>
      <c r="L179" s="88">
        <v>262.54000000000002</v>
      </c>
      <c r="M179" s="87">
        <v>42534</v>
      </c>
      <c r="N179" s="88">
        <v>96.75</v>
      </c>
      <c r="O179" s="87">
        <v>44719</v>
      </c>
      <c r="P179" s="88">
        <v>38.01</v>
      </c>
      <c r="Q179" s="87">
        <v>42534</v>
      </c>
      <c r="R179" s="88">
        <v>42.67</v>
      </c>
      <c r="S179" s="87">
        <v>42534</v>
      </c>
      <c r="T179" s="88">
        <v>13.81</v>
      </c>
      <c r="U179" s="87">
        <v>42891</v>
      </c>
      <c r="V179" s="88">
        <v>65</v>
      </c>
      <c r="W179" s="87">
        <v>42538</v>
      </c>
      <c r="X179" s="88">
        <v>78.08</v>
      </c>
      <c r="Y179" s="87">
        <v>42534</v>
      </c>
      <c r="Z179" s="88">
        <v>50.37</v>
      </c>
      <c r="AA179" s="87">
        <v>42535</v>
      </c>
      <c r="AB179" s="88">
        <v>201.19</v>
      </c>
      <c r="AC179" s="87">
        <v>44728</v>
      </c>
      <c r="AD179" s="88">
        <v>458.35</v>
      </c>
      <c r="AE179" s="87">
        <v>43265</v>
      </c>
      <c r="AF179" s="88">
        <v>1459.56</v>
      </c>
      <c r="AG179" s="87">
        <v>43265</v>
      </c>
      <c r="AH179" s="88">
        <v>153.54</v>
      </c>
      <c r="AI179" s="87">
        <v>43277</v>
      </c>
      <c r="AJ179" s="88">
        <v>96.71</v>
      </c>
      <c r="AK179" s="87">
        <v>43304</v>
      </c>
      <c r="AL179" s="88">
        <v>388.06</v>
      </c>
    </row>
    <row r="180" spans="1:38">
      <c r="A180" s="87">
        <v>43270</v>
      </c>
      <c r="B180" s="88">
        <v>21546.6</v>
      </c>
      <c r="C180" s="87">
        <v>42543</v>
      </c>
      <c r="D180" s="88">
        <v>42</v>
      </c>
      <c r="E180" s="87">
        <v>42535</v>
      </c>
      <c r="F180" s="88">
        <v>171.32</v>
      </c>
      <c r="G180" s="87">
        <v>42597</v>
      </c>
      <c r="H180" s="88">
        <v>23.49</v>
      </c>
      <c r="I180" s="87">
        <v>42536</v>
      </c>
      <c r="J180" s="88">
        <v>27.11</v>
      </c>
      <c r="K180" s="87">
        <v>42535</v>
      </c>
      <c r="L180" s="88">
        <v>264.19</v>
      </c>
      <c r="M180" s="87">
        <v>42535</v>
      </c>
      <c r="N180" s="88">
        <v>95.9</v>
      </c>
      <c r="O180" s="87">
        <v>44720</v>
      </c>
      <c r="P180" s="88">
        <v>38.65</v>
      </c>
      <c r="Q180" s="87">
        <v>42535</v>
      </c>
      <c r="R180" s="88">
        <v>42.96</v>
      </c>
      <c r="S180" s="87">
        <v>42535</v>
      </c>
      <c r="T180" s="88">
        <v>13.9</v>
      </c>
      <c r="U180" s="87">
        <v>42892</v>
      </c>
      <c r="V180" s="88">
        <v>68.25</v>
      </c>
      <c r="W180" s="87">
        <v>42541</v>
      </c>
      <c r="X180" s="88">
        <v>77.22</v>
      </c>
      <c r="Y180" s="87">
        <v>42535</v>
      </c>
      <c r="Z180" s="88">
        <v>51.06</v>
      </c>
      <c r="AA180" s="87">
        <v>42536</v>
      </c>
      <c r="AB180" s="88">
        <v>207.32</v>
      </c>
      <c r="AC180" s="87">
        <v>44729</v>
      </c>
      <c r="AD180" s="88">
        <v>463.79</v>
      </c>
      <c r="AE180" s="87">
        <v>43270</v>
      </c>
      <c r="AF180" s="88">
        <v>1450.18</v>
      </c>
      <c r="AG180" s="87">
        <v>43270</v>
      </c>
      <c r="AH180" s="88">
        <v>152.18</v>
      </c>
      <c r="AI180" s="87">
        <v>43278</v>
      </c>
      <c r="AJ180" s="88">
        <v>97.5</v>
      </c>
      <c r="AK180" s="87">
        <v>43305</v>
      </c>
      <c r="AL180" s="88">
        <v>407</v>
      </c>
    </row>
    <row r="181" spans="1:38">
      <c r="A181" s="87">
        <v>43271</v>
      </c>
      <c r="B181" s="88">
        <v>21203.31</v>
      </c>
      <c r="C181" s="87">
        <v>42544</v>
      </c>
      <c r="D181" s="88">
        <v>42.89</v>
      </c>
      <c r="E181" s="87">
        <v>42536</v>
      </c>
      <c r="F181" s="88">
        <v>179.84</v>
      </c>
      <c r="G181" s="87">
        <v>42598</v>
      </c>
      <c r="H181" s="88">
        <v>22.6</v>
      </c>
      <c r="I181" s="87">
        <v>42537</v>
      </c>
      <c r="J181" s="88">
        <v>27.98</v>
      </c>
      <c r="K181" s="87">
        <v>42536</v>
      </c>
      <c r="L181" s="88">
        <v>266.93</v>
      </c>
      <c r="M181" s="87">
        <v>42536</v>
      </c>
      <c r="N181" s="88">
        <v>100.69</v>
      </c>
      <c r="O181" s="87">
        <v>44721</v>
      </c>
      <c r="P181" s="88">
        <v>38.56</v>
      </c>
      <c r="Q181" s="87">
        <v>42536</v>
      </c>
      <c r="R181" s="88">
        <v>42.9</v>
      </c>
      <c r="S181" s="87">
        <v>42536</v>
      </c>
      <c r="T181" s="88">
        <v>13.96</v>
      </c>
      <c r="U181" s="87">
        <v>42893</v>
      </c>
      <c r="V181" s="88">
        <v>67.16</v>
      </c>
      <c r="W181" s="87">
        <v>42542</v>
      </c>
      <c r="X181" s="88">
        <v>77</v>
      </c>
      <c r="Y181" s="87">
        <v>42536</v>
      </c>
      <c r="Z181" s="88">
        <v>51.78</v>
      </c>
      <c r="AA181" s="87">
        <v>42537</v>
      </c>
      <c r="AB181" s="88">
        <v>204</v>
      </c>
      <c r="AC181" s="87">
        <v>44732</v>
      </c>
      <c r="AD181" s="88">
        <v>453.2</v>
      </c>
      <c r="AE181" s="87">
        <v>43271</v>
      </c>
      <c r="AF181" s="88">
        <v>1421.31</v>
      </c>
      <c r="AG181" s="87">
        <v>43271</v>
      </c>
      <c r="AH181" s="88">
        <v>147.88999999999999</v>
      </c>
      <c r="AI181" s="87">
        <v>43279</v>
      </c>
      <c r="AJ181" s="88">
        <v>100.36</v>
      </c>
      <c r="AK181" s="87">
        <v>43307</v>
      </c>
      <c r="AL181" s="88">
        <v>408</v>
      </c>
    </row>
    <row r="182" spans="1:38">
      <c r="A182" s="87">
        <v>43272</v>
      </c>
      <c r="B182" s="88">
        <v>20888.28</v>
      </c>
      <c r="C182" s="87">
        <v>42545</v>
      </c>
      <c r="D182" s="88">
        <v>42.05</v>
      </c>
      <c r="E182" s="87">
        <v>42537</v>
      </c>
      <c r="F182" s="88">
        <v>184.53</v>
      </c>
      <c r="G182" s="87">
        <v>42599</v>
      </c>
      <c r="H182" s="88">
        <v>22.1</v>
      </c>
      <c r="I182" s="87">
        <v>42538</v>
      </c>
      <c r="J182" s="88">
        <v>27.5</v>
      </c>
      <c r="K182" s="87">
        <v>42537</v>
      </c>
      <c r="L182" s="88">
        <v>272.8</v>
      </c>
      <c r="M182" s="87">
        <v>42537</v>
      </c>
      <c r="N182" s="88">
        <v>105.72</v>
      </c>
      <c r="O182" s="87">
        <v>44722</v>
      </c>
      <c r="P182" s="88">
        <v>38.64</v>
      </c>
      <c r="Q182" s="87">
        <v>42537</v>
      </c>
      <c r="R182" s="88">
        <v>43.11</v>
      </c>
      <c r="S182" s="87">
        <v>42537</v>
      </c>
      <c r="T182" s="88">
        <v>14.13</v>
      </c>
      <c r="U182" s="87">
        <v>42894</v>
      </c>
      <c r="V182" s="88">
        <v>70.510000000000005</v>
      </c>
      <c r="W182" s="87">
        <v>42543</v>
      </c>
      <c r="X182" s="88">
        <v>77</v>
      </c>
      <c r="Y182" s="87">
        <v>42537</v>
      </c>
      <c r="Z182" s="88">
        <v>52.11</v>
      </c>
      <c r="AA182" s="87">
        <v>42538</v>
      </c>
      <c r="AB182" s="88">
        <v>204.88</v>
      </c>
      <c r="AC182" s="87">
        <v>44733</v>
      </c>
      <c r="AD182" s="88">
        <v>464.76</v>
      </c>
      <c r="AE182" s="87">
        <v>43272</v>
      </c>
      <c r="AF182" s="88">
        <v>1399.8</v>
      </c>
      <c r="AG182" s="87">
        <v>43272</v>
      </c>
      <c r="AH182" s="88">
        <v>146.4</v>
      </c>
      <c r="AI182" s="87">
        <v>43280</v>
      </c>
      <c r="AJ182" s="88">
        <v>101.22</v>
      </c>
      <c r="AK182" s="87">
        <v>43311</v>
      </c>
      <c r="AL182" s="88">
        <v>410</v>
      </c>
    </row>
    <row r="183" spans="1:38">
      <c r="A183" s="87">
        <v>43273</v>
      </c>
      <c r="B183" s="88">
        <v>20489.580000000002</v>
      </c>
      <c r="C183" s="87">
        <v>42548</v>
      </c>
      <c r="D183" s="88">
        <v>42.11</v>
      </c>
      <c r="E183" s="87">
        <v>42538</v>
      </c>
      <c r="F183" s="88">
        <v>184.11</v>
      </c>
      <c r="G183" s="87">
        <v>42600</v>
      </c>
      <c r="H183" s="88">
        <v>22</v>
      </c>
      <c r="I183" s="87">
        <v>42541</v>
      </c>
      <c r="J183" s="88">
        <v>27.56</v>
      </c>
      <c r="K183" s="87">
        <v>42538</v>
      </c>
      <c r="L183" s="88">
        <v>275.02</v>
      </c>
      <c r="M183" s="87">
        <v>42538</v>
      </c>
      <c r="N183" s="88">
        <v>106.34</v>
      </c>
      <c r="O183" s="87">
        <v>44725</v>
      </c>
      <c r="P183" s="88">
        <v>38.479999999999997</v>
      </c>
      <c r="Q183" s="87">
        <v>42538</v>
      </c>
      <c r="R183" s="88">
        <v>42.86</v>
      </c>
      <c r="S183" s="87">
        <v>42538</v>
      </c>
      <c r="T183" s="88">
        <v>13.96</v>
      </c>
      <c r="U183" s="87">
        <v>42895</v>
      </c>
      <c r="V183" s="88">
        <v>74.03</v>
      </c>
      <c r="W183" s="87">
        <v>42544</v>
      </c>
      <c r="X183" s="88">
        <v>75.900000000000006</v>
      </c>
      <c r="Y183" s="87">
        <v>42538</v>
      </c>
      <c r="Z183" s="88">
        <v>51.95</v>
      </c>
      <c r="AA183" s="87">
        <v>42541</v>
      </c>
      <c r="AB183" s="88">
        <v>203.17</v>
      </c>
      <c r="AC183" s="87">
        <v>44734</v>
      </c>
      <c r="AD183" s="88">
        <v>459.7</v>
      </c>
      <c r="AE183" s="87">
        <v>43273</v>
      </c>
      <c r="AF183" s="88">
        <v>1363.53</v>
      </c>
      <c r="AG183" s="87">
        <v>43273</v>
      </c>
      <c r="AH183" s="88">
        <v>143.51</v>
      </c>
      <c r="AI183" s="87">
        <v>43283</v>
      </c>
      <c r="AJ183" s="88">
        <v>97.61</v>
      </c>
      <c r="AK183" s="87">
        <v>43312</v>
      </c>
      <c r="AL183" s="88">
        <v>408</v>
      </c>
    </row>
    <row r="184" spans="1:38">
      <c r="A184" s="87">
        <v>43276</v>
      </c>
      <c r="B184" s="88">
        <v>20140.95</v>
      </c>
      <c r="C184" s="87">
        <v>42549</v>
      </c>
      <c r="D184" s="88">
        <v>41.7</v>
      </c>
      <c r="E184" s="87">
        <v>42541</v>
      </c>
      <c r="F184" s="88">
        <v>178.53</v>
      </c>
      <c r="G184" s="87">
        <v>42601</v>
      </c>
      <c r="H184" s="88">
        <v>22.2</v>
      </c>
      <c r="I184" s="87">
        <v>42542</v>
      </c>
      <c r="J184" s="88">
        <v>27.5</v>
      </c>
      <c r="K184" s="87">
        <v>42541</v>
      </c>
      <c r="L184" s="88">
        <v>286.61</v>
      </c>
      <c r="M184" s="87">
        <v>42541</v>
      </c>
      <c r="N184" s="88">
        <v>105.04</v>
      </c>
      <c r="O184" s="87">
        <v>44726</v>
      </c>
      <c r="P184" s="88">
        <v>37.75</v>
      </c>
      <c r="Q184" s="87">
        <v>42541</v>
      </c>
      <c r="R184" s="88">
        <v>43.27</v>
      </c>
      <c r="S184" s="87">
        <v>42541</v>
      </c>
      <c r="T184" s="88">
        <v>13.8</v>
      </c>
      <c r="U184" s="87">
        <v>42898</v>
      </c>
      <c r="V184" s="88">
        <v>75.59</v>
      </c>
      <c r="W184" s="87">
        <v>42545</v>
      </c>
      <c r="X184" s="88">
        <v>74.989999999999995</v>
      </c>
      <c r="Y184" s="87">
        <v>42541</v>
      </c>
      <c r="Z184" s="88">
        <v>51.52</v>
      </c>
      <c r="AA184" s="87">
        <v>42542</v>
      </c>
      <c r="AB184" s="88">
        <v>203.5</v>
      </c>
      <c r="AC184" s="87">
        <v>44735</v>
      </c>
      <c r="AD184" s="88">
        <v>461.9</v>
      </c>
      <c r="AE184" s="87">
        <v>43276</v>
      </c>
      <c r="AF184" s="88">
        <v>1310.9</v>
      </c>
      <c r="AG184" s="87">
        <v>43276</v>
      </c>
      <c r="AH184" s="88">
        <v>138.86000000000001</v>
      </c>
      <c r="AI184" s="87">
        <v>43284</v>
      </c>
      <c r="AJ184" s="88">
        <v>97</v>
      </c>
      <c r="AK184" s="87">
        <v>43313</v>
      </c>
      <c r="AL184" s="88">
        <v>400.5</v>
      </c>
    </row>
    <row r="185" spans="1:38">
      <c r="A185" s="87">
        <v>43277</v>
      </c>
      <c r="B185" s="88">
        <v>20278.53</v>
      </c>
      <c r="C185" s="87">
        <v>42550</v>
      </c>
      <c r="D185" s="88">
        <v>43.28</v>
      </c>
      <c r="E185" s="87">
        <v>42542</v>
      </c>
      <c r="F185" s="88">
        <v>177.23</v>
      </c>
      <c r="G185" s="87">
        <v>42605</v>
      </c>
      <c r="H185" s="88">
        <v>22</v>
      </c>
      <c r="I185" s="87">
        <v>42543</v>
      </c>
      <c r="J185" s="88">
        <v>27.64</v>
      </c>
      <c r="K185" s="87">
        <v>42542</v>
      </c>
      <c r="L185" s="88">
        <v>283.75</v>
      </c>
      <c r="M185" s="87">
        <v>42542</v>
      </c>
      <c r="N185" s="88">
        <v>104.76</v>
      </c>
      <c r="O185" s="87">
        <v>44727</v>
      </c>
      <c r="P185" s="88">
        <v>37.93</v>
      </c>
      <c r="Q185" s="87">
        <v>42542</v>
      </c>
      <c r="R185" s="88">
        <v>42.83</v>
      </c>
      <c r="S185" s="87">
        <v>42542</v>
      </c>
      <c r="T185" s="88">
        <v>13.78</v>
      </c>
      <c r="U185" s="87">
        <v>42899</v>
      </c>
      <c r="V185" s="88">
        <v>76.680000000000007</v>
      </c>
      <c r="W185" s="87">
        <v>42548</v>
      </c>
      <c r="X185" s="88">
        <v>74.45</v>
      </c>
      <c r="Y185" s="87">
        <v>42542</v>
      </c>
      <c r="Z185" s="88">
        <v>51.49</v>
      </c>
      <c r="AA185" s="87">
        <v>42543</v>
      </c>
      <c r="AB185" s="88">
        <v>194.79</v>
      </c>
      <c r="AC185" s="87">
        <v>44736</v>
      </c>
      <c r="AD185" s="88">
        <v>436.17</v>
      </c>
      <c r="AE185" s="87">
        <v>43277</v>
      </c>
      <c r="AF185" s="88">
        <v>1325.14</v>
      </c>
      <c r="AG185" s="87">
        <v>43277</v>
      </c>
      <c r="AH185" s="88">
        <v>138.80000000000001</v>
      </c>
      <c r="AI185" s="87">
        <v>43285</v>
      </c>
      <c r="AJ185" s="88">
        <v>97</v>
      </c>
      <c r="AK185" s="87">
        <v>43314</v>
      </c>
      <c r="AL185" s="88">
        <v>413.73</v>
      </c>
    </row>
    <row r="186" spans="1:38">
      <c r="A186" s="87">
        <v>43278</v>
      </c>
      <c r="B186" s="88">
        <v>20557.41</v>
      </c>
      <c r="C186" s="87">
        <v>42551</v>
      </c>
      <c r="D186" s="88">
        <v>42.5</v>
      </c>
      <c r="E186" s="87">
        <v>42543</v>
      </c>
      <c r="F186" s="88">
        <v>175.01</v>
      </c>
      <c r="G186" s="87">
        <v>42606</v>
      </c>
      <c r="H186" s="88">
        <v>22.05</v>
      </c>
      <c r="I186" s="87">
        <v>42544</v>
      </c>
      <c r="J186" s="88">
        <v>27.74</v>
      </c>
      <c r="K186" s="87">
        <v>42543</v>
      </c>
      <c r="L186" s="88">
        <v>285.66000000000003</v>
      </c>
      <c r="M186" s="87">
        <v>42543</v>
      </c>
      <c r="N186" s="88">
        <v>104.26</v>
      </c>
      <c r="O186" s="87">
        <v>44728</v>
      </c>
      <c r="P186" s="88">
        <v>38.520000000000003</v>
      </c>
      <c r="Q186" s="87">
        <v>42543</v>
      </c>
      <c r="R186" s="88">
        <v>42.55</v>
      </c>
      <c r="S186" s="87">
        <v>42543</v>
      </c>
      <c r="T186" s="88">
        <v>13.72</v>
      </c>
      <c r="U186" s="87">
        <v>42900</v>
      </c>
      <c r="V186" s="88">
        <v>78.349999999999994</v>
      </c>
      <c r="W186" s="87">
        <v>42549</v>
      </c>
      <c r="X186" s="88">
        <v>75.209999999999994</v>
      </c>
      <c r="Y186" s="87">
        <v>42543</v>
      </c>
      <c r="Z186" s="88">
        <v>50.02</v>
      </c>
      <c r="AA186" s="87">
        <v>42544</v>
      </c>
      <c r="AB186" s="88">
        <v>196</v>
      </c>
      <c r="AC186" s="87">
        <v>44739</v>
      </c>
      <c r="AD186" s="88">
        <v>447.08</v>
      </c>
      <c r="AE186" s="87">
        <v>43278</v>
      </c>
      <c r="AF186" s="88">
        <v>1391.39</v>
      </c>
      <c r="AG186" s="87">
        <v>43278</v>
      </c>
      <c r="AH186" s="88">
        <v>141.94999999999999</v>
      </c>
      <c r="AI186" s="87">
        <v>43286</v>
      </c>
      <c r="AJ186" s="88">
        <v>99.23</v>
      </c>
      <c r="AK186" s="87">
        <v>43315</v>
      </c>
      <c r="AL186" s="88">
        <v>415</v>
      </c>
    </row>
    <row r="187" spans="1:38">
      <c r="A187" s="87">
        <v>43279</v>
      </c>
      <c r="B187" s="88">
        <v>20669.5</v>
      </c>
      <c r="C187" s="87">
        <v>42555</v>
      </c>
      <c r="D187" s="88">
        <v>42.11</v>
      </c>
      <c r="E187" s="87">
        <v>42544</v>
      </c>
      <c r="F187" s="88">
        <v>175.08</v>
      </c>
      <c r="G187" s="87">
        <v>42607</v>
      </c>
      <c r="H187" s="88">
        <v>22</v>
      </c>
      <c r="I187" s="87">
        <v>42545</v>
      </c>
      <c r="J187" s="88">
        <v>27.96</v>
      </c>
      <c r="K187" s="87">
        <v>42544</v>
      </c>
      <c r="L187" s="88">
        <v>288.77</v>
      </c>
      <c r="M187" s="87">
        <v>42544</v>
      </c>
      <c r="N187" s="88">
        <v>103.99</v>
      </c>
      <c r="O187" s="87">
        <v>44729</v>
      </c>
      <c r="P187" s="88">
        <v>38.880000000000003</v>
      </c>
      <c r="Q187" s="87">
        <v>42544</v>
      </c>
      <c r="R187" s="88">
        <v>42.64</v>
      </c>
      <c r="S187" s="87">
        <v>42544</v>
      </c>
      <c r="T187" s="88">
        <v>13.75</v>
      </c>
      <c r="U187" s="87">
        <v>42901</v>
      </c>
      <c r="V187" s="88">
        <v>78</v>
      </c>
      <c r="W187" s="87">
        <v>42550</v>
      </c>
      <c r="X187" s="88">
        <v>78.290000000000006</v>
      </c>
      <c r="Y187" s="87">
        <v>42544</v>
      </c>
      <c r="Z187" s="88">
        <v>49.47</v>
      </c>
      <c r="AA187" s="87">
        <v>42545</v>
      </c>
      <c r="AB187" s="88">
        <v>192.45</v>
      </c>
      <c r="AC187" s="87">
        <v>44740</v>
      </c>
      <c r="AD187" s="88">
        <v>460.47</v>
      </c>
      <c r="AE187" s="87">
        <v>43279</v>
      </c>
      <c r="AF187" s="88">
        <v>1417.25</v>
      </c>
      <c r="AG187" s="87">
        <v>43279</v>
      </c>
      <c r="AH187" s="88">
        <v>143.09</v>
      </c>
      <c r="AI187" s="87">
        <v>43287</v>
      </c>
      <c r="AJ187" s="88">
        <v>99</v>
      </c>
      <c r="AK187" s="87">
        <v>43318</v>
      </c>
      <c r="AL187" s="88">
        <v>415</v>
      </c>
    </row>
    <row r="188" spans="1:38">
      <c r="A188" s="87">
        <v>43280</v>
      </c>
      <c r="B188" s="88">
        <v>20568.57</v>
      </c>
      <c r="C188" s="87">
        <v>42562</v>
      </c>
      <c r="D188" s="88">
        <v>43.48</v>
      </c>
      <c r="E188" s="87">
        <v>42545</v>
      </c>
      <c r="F188" s="88">
        <v>171.07</v>
      </c>
      <c r="G188" s="87">
        <v>42608</v>
      </c>
      <c r="H188" s="88">
        <v>22.83</v>
      </c>
      <c r="I188" s="87">
        <v>42548</v>
      </c>
      <c r="J188" s="88">
        <v>27.7</v>
      </c>
      <c r="K188" s="87">
        <v>42545</v>
      </c>
      <c r="L188" s="88">
        <v>278.77</v>
      </c>
      <c r="M188" s="87">
        <v>42545</v>
      </c>
      <c r="N188" s="88">
        <v>102.11</v>
      </c>
      <c r="O188" s="87">
        <v>44732</v>
      </c>
      <c r="P188" s="88">
        <v>39.01</v>
      </c>
      <c r="Q188" s="87">
        <v>42545</v>
      </c>
      <c r="R188" s="88">
        <v>40.72</v>
      </c>
      <c r="S188" s="87">
        <v>42545</v>
      </c>
      <c r="T188" s="88">
        <v>12.98</v>
      </c>
      <c r="U188" s="87">
        <v>42902</v>
      </c>
      <c r="V188" s="88">
        <v>78.709999999999994</v>
      </c>
      <c r="W188" s="87">
        <v>42551</v>
      </c>
      <c r="X188" s="88">
        <v>80.03</v>
      </c>
      <c r="Y188" s="87">
        <v>42545</v>
      </c>
      <c r="Z188" s="88">
        <v>47.61</v>
      </c>
      <c r="AA188" s="87">
        <v>42548</v>
      </c>
      <c r="AB188" s="88">
        <v>190.58</v>
      </c>
      <c r="AC188" s="87">
        <v>44741</v>
      </c>
      <c r="AD188" s="88">
        <v>457.51</v>
      </c>
      <c r="AE188" s="87">
        <v>43280</v>
      </c>
      <c r="AF188" s="88">
        <v>1421.46</v>
      </c>
      <c r="AG188" s="87">
        <v>43280</v>
      </c>
      <c r="AH188" s="88">
        <v>140.91999999999999</v>
      </c>
      <c r="AI188" s="87">
        <v>43290</v>
      </c>
      <c r="AJ188" s="88">
        <v>95.33</v>
      </c>
      <c r="AK188" s="87">
        <v>43319</v>
      </c>
      <c r="AL188" s="88">
        <v>405.37</v>
      </c>
    </row>
    <row r="189" spans="1:38">
      <c r="A189" s="87">
        <v>43283</v>
      </c>
      <c r="B189" s="88">
        <v>20523.14</v>
      </c>
      <c r="C189" s="87">
        <v>42563</v>
      </c>
      <c r="D189" s="88">
        <v>43.8</v>
      </c>
      <c r="E189" s="87">
        <v>42548</v>
      </c>
      <c r="F189" s="88">
        <v>167.09</v>
      </c>
      <c r="G189" s="87">
        <v>42611</v>
      </c>
      <c r="H189" s="88">
        <v>22.99</v>
      </c>
      <c r="I189" s="87">
        <v>42549</v>
      </c>
      <c r="J189" s="88">
        <v>27.9</v>
      </c>
      <c r="K189" s="87">
        <v>42548</v>
      </c>
      <c r="L189" s="88">
        <v>277.5</v>
      </c>
      <c r="M189" s="87">
        <v>42548</v>
      </c>
      <c r="N189" s="88">
        <v>101.8</v>
      </c>
      <c r="O189" s="87">
        <v>44733</v>
      </c>
      <c r="P189" s="88">
        <v>39.99</v>
      </c>
      <c r="Q189" s="87">
        <v>42548</v>
      </c>
      <c r="R189" s="88">
        <v>40.49</v>
      </c>
      <c r="S189" s="87">
        <v>42548</v>
      </c>
      <c r="T189" s="88">
        <v>12.78</v>
      </c>
      <c r="U189" s="87">
        <v>42905</v>
      </c>
      <c r="V189" s="88">
        <v>81.81</v>
      </c>
      <c r="W189" s="87">
        <v>42555</v>
      </c>
      <c r="X189" s="88">
        <v>81.2</v>
      </c>
      <c r="Y189" s="87">
        <v>42548</v>
      </c>
      <c r="Z189" s="88">
        <v>47.19</v>
      </c>
      <c r="AA189" s="87">
        <v>42549</v>
      </c>
      <c r="AB189" s="88">
        <v>186.31</v>
      </c>
      <c r="AC189" s="87">
        <v>44742</v>
      </c>
      <c r="AD189" s="88">
        <v>459.04</v>
      </c>
      <c r="AE189" s="87">
        <v>43283</v>
      </c>
      <c r="AF189" s="88">
        <v>1405.71</v>
      </c>
      <c r="AG189" s="87">
        <v>43283</v>
      </c>
      <c r="AH189" s="88">
        <v>139.16</v>
      </c>
      <c r="AI189" s="87">
        <v>43291</v>
      </c>
      <c r="AJ189" s="88">
        <v>93.5</v>
      </c>
      <c r="AK189" s="87">
        <v>43320</v>
      </c>
      <c r="AL189" s="88">
        <v>408</v>
      </c>
    </row>
    <row r="190" spans="1:38">
      <c r="A190" s="87">
        <v>43284</v>
      </c>
      <c r="B190" s="88">
        <v>20405.09</v>
      </c>
      <c r="C190" s="87">
        <v>42564</v>
      </c>
      <c r="D190" s="88">
        <v>45.17</v>
      </c>
      <c r="E190" s="87">
        <v>42549</v>
      </c>
      <c r="F190" s="88">
        <v>173.32</v>
      </c>
      <c r="G190" s="87">
        <v>42612</v>
      </c>
      <c r="H190" s="88">
        <v>22.31</v>
      </c>
      <c r="I190" s="87">
        <v>42550</v>
      </c>
      <c r="J190" s="88">
        <v>28.15</v>
      </c>
      <c r="K190" s="87">
        <v>42549</v>
      </c>
      <c r="L190" s="88">
        <v>272.17</v>
      </c>
      <c r="M190" s="87">
        <v>42549</v>
      </c>
      <c r="N190" s="88">
        <v>102.05</v>
      </c>
      <c r="O190" s="87">
        <v>44734</v>
      </c>
      <c r="P190" s="88">
        <v>40</v>
      </c>
      <c r="Q190" s="87">
        <v>42549</v>
      </c>
      <c r="R190" s="88">
        <v>40.26</v>
      </c>
      <c r="S190" s="87">
        <v>42549</v>
      </c>
      <c r="T190" s="88">
        <v>12.29</v>
      </c>
      <c r="U190" s="87">
        <v>42906</v>
      </c>
      <c r="V190" s="88">
        <v>83.75</v>
      </c>
      <c r="W190" s="87">
        <v>42562</v>
      </c>
      <c r="X190" s="88">
        <v>81</v>
      </c>
      <c r="Y190" s="87">
        <v>42549</v>
      </c>
      <c r="Z190" s="88">
        <v>47.42</v>
      </c>
      <c r="AA190" s="87">
        <v>42550</v>
      </c>
      <c r="AB190" s="88">
        <v>191.05</v>
      </c>
      <c r="AC190" s="87">
        <v>44743</v>
      </c>
      <c r="AD190" s="88">
        <v>452.69</v>
      </c>
      <c r="AE190" s="87">
        <v>43284</v>
      </c>
      <c r="AF190" s="88">
        <v>1425.47</v>
      </c>
      <c r="AG190" s="87">
        <v>43284</v>
      </c>
      <c r="AH190" s="88">
        <v>137.72</v>
      </c>
      <c r="AI190" s="87">
        <v>43292</v>
      </c>
      <c r="AJ190" s="88">
        <v>95</v>
      </c>
      <c r="AK190" s="87">
        <v>43321</v>
      </c>
      <c r="AL190" s="88">
        <v>410.1</v>
      </c>
    </row>
    <row r="191" spans="1:38">
      <c r="A191" s="87">
        <v>43285</v>
      </c>
      <c r="B191" s="88">
        <v>19764.52</v>
      </c>
      <c r="C191" s="87">
        <v>42565</v>
      </c>
      <c r="D191" s="88">
        <v>45.98</v>
      </c>
      <c r="E191" s="87">
        <v>42550</v>
      </c>
      <c r="F191" s="88">
        <v>176.33</v>
      </c>
      <c r="G191" s="87">
        <v>42613</v>
      </c>
      <c r="H191" s="88">
        <v>22.25</v>
      </c>
      <c r="I191" s="87">
        <v>42551</v>
      </c>
      <c r="J191" s="88">
        <v>28.37</v>
      </c>
      <c r="K191" s="87">
        <v>42550</v>
      </c>
      <c r="L191" s="88">
        <v>280.8</v>
      </c>
      <c r="M191" s="87">
        <v>42550</v>
      </c>
      <c r="N191" s="88">
        <v>105.82</v>
      </c>
      <c r="O191" s="87">
        <v>44735</v>
      </c>
      <c r="P191" s="88">
        <v>41.09</v>
      </c>
      <c r="Q191" s="87">
        <v>42550</v>
      </c>
      <c r="R191" s="88">
        <v>41.47</v>
      </c>
      <c r="S191" s="87">
        <v>42550</v>
      </c>
      <c r="T191" s="88">
        <v>12.59</v>
      </c>
      <c r="U191" s="87">
        <v>42907</v>
      </c>
      <c r="V191" s="88">
        <v>87.64</v>
      </c>
      <c r="W191" s="87">
        <v>42563</v>
      </c>
      <c r="X191" s="88">
        <v>82.62</v>
      </c>
      <c r="Y191" s="87">
        <v>42550</v>
      </c>
      <c r="Z191" s="88">
        <v>49.06</v>
      </c>
      <c r="AA191" s="87">
        <v>42551</v>
      </c>
      <c r="AB191" s="88">
        <v>190.82</v>
      </c>
      <c r="AC191" s="87">
        <v>44746</v>
      </c>
      <c r="AD191" s="88">
        <v>440.32</v>
      </c>
      <c r="AE191" s="87">
        <v>43285</v>
      </c>
      <c r="AF191" s="88">
        <v>1383.29</v>
      </c>
      <c r="AG191" s="87">
        <v>43285</v>
      </c>
      <c r="AH191" s="88">
        <v>131.76</v>
      </c>
      <c r="AI191" s="87">
        <v>43293</v>
      </c>
      <c r="AJ191" s="88">
        <v>98</v>
      </c>
      <c r="AK191" s="87">
        <v>43322</v>
      </c>
      <c r="AL191" s="88">
        <v>394.02</v>
      </c>
    </row>
    <row r="192" spans="1:38">
      <c r="A192" s="87">
        <v>43286</v>
      </c>
      <c r="B192" s="88">
        <v>19722.84</v>
      </c>
      <c r="C192" s="87">
        <v>42566</v>
      </c>
      <c r="D192" s="88">
        <v>46</v>
      </c>
      <c r="E192" s="87">
        <v>42551</v>
      </c>
      <c r="F192" s="88">
        <v>176.92</v>
      </c>
      <c r="G192" s="87">
        <v>42614</v>
      </c>
      <c r="H192" s="88">
        <v>22.77</v>
      </c>
      <c r="I192" s="87">
        <v>42555</v>
      </c>
      <c r="J192" s="88">
        <v>28.99</v>
      </c>
      <c r="K192" s="87">
        <v>42551</v>
      </c>
      <c r="L192" s="88">
        <v>280.14</v>
      </c>
      <c r="M192" s="87">
        <v>42551</v>
      </c>
      <c r="N192" s="88">
        <v>105.51</v>
      </c>
      <c r="O192" s="87">
        <v>44736</v>
      </c>
      <c r="P192" s="88">
        <v>39.18</v>
      </c>
      <c r="Q192" s="87">
        <v>42551</v>
      </c>
      <c r="R192" s="88">
        <v>41.18</v>
      </c>
      <c r="S192" s="87">
        <v>42551</v>
      </c>
      <c r="T192" s="88">
        <v>12.57</v>
      </c>
      <c r="U192" s="87">
        <v>42908</v>
      </c>
      <c r="V192" s="88">
        <v>91.15</v>
      </c>
      <c r="W192" s="87">
        <v>42564</v>
      </c>
      <c r="X192" s="88">
        <v>84.24</v>
      </c>
      <c r="Y192" s="87">
        <v>42551</v>
      </c>
      <c r="Z192" s="88">
        <v>50.16</v>
      </c>
      <c r="AA192" s="87">
        <v>42555</v>
      </c>
      <c r="AB192" s="88">
        <v>193</v>
      </c>
      <c r="AC192" s="87">
        <v>44747</v>
      </c>
      <c r="AD192" s="88">
        <v>435.31</v>
      </c>
      <c r="AE192" s="87">
        <v>43286</v>
      </c>
      <c r="AF192" s="88">
        <v>1335.76</v>
      </c>
      <c r="AG192" s="87">
        <v>43286</v>
      </c>
      <c r="AH192" s="88">
        <v>130.91999999999999</v>
      </c>
      <c r="AI192" s="87">
        <v>43294</v>
      </c>
      <c r="AJ192" s="88">
        <v>102.12</v>
      </c>
      <c r="AK192" s="87">
        <v>43325</v>
      </c>
      <c r="AL192" s="88">
        <v>408.49</v>
      </c>
    </row>
    <row r="193" spans="1:38">
      <c r="A193" s="87">
        <v>43287</v>
      </c>
      <c r="B193" s="88">
        <v>19773.560000000001</v>
      </c>
      <c r="C193" s="87">
        <v>42569</v>
      </c>
      <c r="D193" s="88">
        <v>46</v>
      </c>
      <c r="E193" s="87">
        <v>42555</v>
      </c>
      <c r="F193" s="88">
        <v>177.1</v>
      </c>
      <c r="G193" s="87">
        <v>42615</v>
      </c>
      <c r="H193" s="88">
        <v>22.4</v>
      </c>
      <c r="I193" s="87">
        <v>42562</v>
      </c>
      <c r="J193" s="88">
        <v>28.85</v>
      </c>
      <c r="K193" s="87">
        <v>42555</v>
      </c>
      <c r="L193" s="88">
        <v>294.14</v>
      </c>
      <c r="M193" s="87">
        <v>42555</v>
      </c>
      <c r="N193" s="88">
        <v>105.33</v>
      </c>
      <c r="O193" s="87">
        <v>44739</v>
      </c>
      <c r="P193" s="88">
        <v>39.56</v>
      </c>
      <c r="Q193" s="87">
        <v>42555</v>
      </c>
      <c r="R193" s="88">
        <v>41.84</v>
      </c>
      <c r="S193" s="87">
        <v>42555</v>
      </c>
      <c r="T193" s="88">
        <v>12.56</v>
      </c>
      <c r="U193" s="87">
        <v>42915</v>
      </c>
      <c r="V193" s="88">
        <v>95.7</v>
      </c>
      <c r="W193" s="87">
        <v>42565</v>
      </c>
      <c r="X193" s="88">
        <v>84.15</v>
      </c>
      <c r="Y193" s="87">
        <v>42555</v>
      </c>
      <c r="Z193" s="88">
        <v>49.8</v>
      </c>
      <c r="AA193" s="87">
        <v>42562</v>
      </c>
      <c r="AB193" s="88">
        <v>192.69</v>
      </c>
      <c r="AC193" s="87">
        <v>44748</v>
      </c>
      <c r="AD193" s="88">
        <v>437.12</v>
      </c>
      <c r="AE193" s="87">
        <v>43287</v>
      </c>
      <c r="AF193" s="88">
        <v>1335.69</v>
      </c>
      <c r="AG193" s="87">
        <v>43287</v>
      </c>
      <c r="AH193" s="88">
        <v>131.66999999999999</v>
      </c>
      <c r="AI193" s="87">
        <v>43297</v>
      </c>
      <c r="AJ193" s="88">
        <v>106.14</v>
      </c>
      <c r="AK193" s="87">
        <v>43327</v>
      </c>
      <c r="AL193" s="88">
        <v>408.25</v>
      </c>
    </row>
    <row r="194" spans="1:38">
      <c r="A194" s="87">
        <v>43290</v>
      </c>
      <c r="B194" s="88">
        <v>19254.89</v>
      </c>
      <c r="C194" s="87">
        <v>42570</v>
      </c>
      <c r="D194" s="88">
        <v>46</v>
      </c>
      <c r="E194" s="87">
        <v>42562</v>
      </c>
      <c r="F194" s="88">
        <v>177.58</v>
      </c>
      <c r="G194" s="87">
        <v>42619</v>
      </c>
      <c r="H194" s="88">
        <v>22.4</v>
      </c>
      <c r="I194" s="87">
        <v>42563</v>
      </c>
      <c r="J194" s="88">
        <v>28.5</v>
      </c>
      <c r="K194" s="87">
        <v>42562</v>
      </c>
      <c r="L194" s="88">
        <v>298.52999999999997</v>
      </c>
      <c r="M194" s="87">
        <v>42562</v>
      </c>
      <c r="N194" s="88">
        <v>106.95</v>
      </c>
      <c r="O194" s="87">
        <v>44740</v>
      </c>
      <c r="P194" s="88">
        <v>39.93</v>
      </c>
      <c r="Q194" s="87">
        <v>42562</v>
      </c>
      <c r="R194" s="88">
        <v>43.41</v>
      </c>
      <c r="S194" s="87">
        <v>42562</v>
      </c>
      <c r="T194" s="88">
        <v>12.67</v>
      </c>
      <c r="U194" s="87">
        <v>42916</v>
      </c>
      <c r="V194" s="88">
        <v>100.03</v>
      </c>
      <c r="W194" s="87">
        <v>42566</v>
      </c>
      <c r="X194" s="88">
        <v>85</v>
      </c>
      <c r="Y194" s="87">
        <v>42562</v>
      </c>
      <c r="Z194" s="88">
        <v>50.6</v>
      </c>
      <c r="AA194" s="87">
        <v>42563</v>
      </c>
      <c r="AB194" s="88">
        <v>199.81</v>
      </c>
      <c r="AC194" s="87">
        <v>44749</v>
      </c>
      <c r="AD194" s="88">
        <v>435.4</v>
      </c>
      <c r="AE194" s="87">
        <v>43290</v>
      </c>
      <c r="AF194" s="88">
        <v>1276.3499999999999</v>
      </c>
      <c r="AG194" s="87">
        <v>43290</v>
      </c>
      <c r="AH194" s="88">
        <v>126.05</v>
      </c>
      <c r="AI194" s="87">
        <v>43298</v>
      </c>
      <c r="AJ194" s="88">
        <v>111.44</v>
      </c>
      <c r="AK194" s="87">
        <v>43328</v>
      </c>
      <c r="AL194" s="88">
        <v>408.9</v>
      </c>
    </row>
    <row r="195" spans="1:38">
      <c r="A195" s="87">
        <v>43291</v>
      </c>
      <c r="B195" s="88">
        <v>19417.72</v>
      </c>
      <c r="C195" s="87">
        <v>42571</v>
      </c>
      <c r="D195" s="88">
        <v>46</v>
      </c>
      <c r="E195" s="87">
        <v>42563</v>
      </c>
      <c r="F195" s="88">
        <v>181.12</v>
      </c>
      <c r="G195" s="87">
        <v>42620</v>
      </c>
      <c r="H195" s="88">
        <v>22.02</v>
      </c>
      <c r="I195" s="87">
        <v>42564</v>
      </c>
      <c r="J195" s="88">
        <v>28.2</v>
      </c>
      <c r="K195" s="87">
        <v>42563</v>
      </c>
      <c r="L195" s="88">
        <v>299.54000000000002</v>
      </c>
      <c r="M195" s="87">
        <v>42563</v>
      </c>
      <c r="N195" s="88">
        <v>107.73</v>
      </c>
      <c r="O195" s="87">
        <v>44741</v>
      </c>
      <c r="P195" s="88">
        <v>39.83</v>
      </c>
      <c r="Q195" s="87">
        <v>42563</v>
      </c>
      <c r="R195" s="88">
        <v>45.55</v>
      </c>
      <c r="S195" s="87">
        <v>42563</v>
      </c>
      <c r="T195" s="88">
        <v>12.7</v>
      </c>
      <c r="U195" s="87">
        <v>42919</v>
      </c>
      <c r="V195" s="88">
        <v>95.03</v>
      </c>
      <c r="W195" s="87">
        <v>42569</v>
      </c>
      <c r="X195" s="88">
        <v>85</v>
      </c>
      <c r="Y195" s="87">
        <v>42563</v>
      </c>
      <c r="Z195" s="88">
        <v>51.24</v>
      </c>
      <c r="AA195" s="87">
        <v>42564</v>
      </c>
      <c r="AB195" s="88">
        <v>207.23</v>
      </c>
      <c r="AC195" s="87">
        <v>44755</v>
      </c>
      <c r="AD195" s="88">
        <v>444.83</v>
      </c>
      <c r="AE195" s="87">
        <v>43291</v>
      </c>
      <c r="AF195" s="88">
        <v>1251.6099999999999</v>
      </c>
      <c r="AG195" s="87">
        <v>43291</v>
      </c>
      <c r="AH195" s="88">
        <v>127.89</v>
      </c>
      <c r="AI195" s="87">
        <v>43299</v>
      </c>
      <c r="AJ195" s="88">
        <v>117.01</v>
      </c>
      <c r="AK195" s="87">
        <v>43336</v>
      </c>
      <c r="AL195" s="88">
        <v>427.64</v>
      </c>
    </row>
    <row r="196" spans="1:38">
      <c r="A196" s="87">
        <v>43292</v>
      </c>
      <c r="B196" s="88">
        <v>19493.509999999998</v>
      </c>
      <c r="C196" s="87">
        <v>42572</v>
      </c>
      <c r="D196" s="88">
        <v>46</v>
      </c>
      <c r="E196" s="87">
        <v>42564</v>
      </c>
      <c r="F196" s="88">
        <v>181.04</v>
      </c>
      <c r="G196" s="87">
        <v>42621</v>
      </c>
      <c r="H196" s="88">
        <v>23.12</v>
      </c>
      <c r="I196" s="87">
        <v>42565</v>
      </c>
      <c r="J196" s="88">
        <v>28.03</v>
      </c>
      <c r="K196" s="87">
        <v>42564</v>
      </c>
      <c r="L196" s="88">
        <v>294.91000000000003</v>
      </c>
      <c r="M196" s="87">
        <v>42564</v>
      </c>
      <c r="N196" s="88">
        <v>109.56</v>
      </c>
      <c r="O196" s="87">
        <v>44742</v>
      </c>
      <c r="P196" s="88">
        <v>40.39</v>
      </c>
      <c r="Q196" s="87">
        <v>42564</v>
      </c>
      <c r="R196" s="88">
        <v>45.43</v>
      </c>
      <c r="S196" s="87">
        <v>42564</v>
      </c>
      <c r="T196" s="88">
        <v>12.61</v>
      </c>
      <c r="U196" s="87">
        <v>42920</v>
      </c>
      <c r="V196" s="88">
        <v>93.98</v>
      </c>
      <c r="W196" s="87">
        <v>42570</v>
      </c>
      <c r="X196" s="88">
        <v>85.04</v>
      </c>
      <c r="Y196" s="87">
        <v>42564</v>
      </c>
      <c r="Z196" s="88">
        <v>52.02</v>
      </c>
      <c r="AA196" s="87">
        <v>42565</v>
      </c>
      <c r="AB196" s="88">
        <v>209.71</v>
      </c>
      <c r="AC196" s="87">
        <v>44756</v>
      </c>
      <c r="AD196" s="88">
        <v>456.44</v>
      </c>
      <c r="AE196" s="87">
        <v>43292</v>
      </c>
      <c r="AF196" s="88">
        <v>1294.97</v>
      </c>
      <c r="AG196" s="87">
        <v>43292</v>
      </c>
      <c r="AH196" s="88">
        <v>129.54</v>
      </c>
      <c r="AI196" s="87">
        <v>43300</v>
      </c>
      <c r="AJ196" s="88">
        <v>121.05</v>
      </c>
      <c r="AK196" s="87">
        <v>43339</v>
      </c>
      <c r="AL196" s="88">
        <v>440.5</v>
      </c>
    </row>
    <row r="197" spans="1:38">
      <c r="A197" s="87">
        <v>43293</v>
      </c>
      <c r="B197" s="88">
        <v>19658.57</v>
      </c>
      <c r="C197" s="87">
        <v>42573</v>
      </c>
      <c r="D197" s="88">
        <v>46</v>
      </c>
      <c r="E197" s="87">
        <v>42565</v>
      </c>
      <c r="F197" s="88">
        <v>180.62</v>
      </c>
      <c r="G197" s="87">
        <v>42622</v>
      </c>
      <c r="H197" s="88">
        <v>23.46</v>
      </c>
      <c r="I197" s="87">
        <v>42566</v>
      </c>
      <c r="J197" s="88">
        <v>28.25</v>
      </c>
      <c r="K197" s="87">
        <v>42565</v>
      </c>
      <c r="L197" s="88">
        <v>306.14999999999998</v>
      </c>
      <c r="M197" s="87">
        <v>42565</v>
      </c>
      <c r="N197" s="88">
        <v>112.13</v>
      </c>
      <c r="O197" s="87">
        <v>44743</v>
      </c>
      <c r="P197" s="88">
        <v>40</v>
      </c>
      <c r="Q197" s="87">
        <v>42565</v>
      </c>
      <c r="R197" s="88">
        <v>46.35</v>
      </c>
      <c r="S197" s="87">
        <v>42565</v>
      </c>
      <c r="T197" s="88">
        <v>12.44</v>
      </c>
      <c r="U197" s="87">
        <v>42921</v>
      </c>
      <c r="V197" s="88">
        <v>98.04</v>
      </c>
      <c r="W197" s="87">
        <v>42571</v>
      </c>
      <c r="X197" s="88">
        <v>83.5</v>
      </c>
      <c r="Y197" s="87">
        <v>42565</v>
      </c>
      <c r="Z197" s="88">
        <v>51.84</v>
      </c>
      <c r="AA197" s="87">
        <v>42566</v>
      </c>
      <c r="AB197" s="88">
        <v>214.18</v>
      </c>
      <c r="AC197" s="87">
        <v>44757</v>
      </c>
      <c r="AD197" s="88">
        <v>451.28</v>
      </c>
      <c r="AE197" s="87">
        <v>43293</v>
      </c>
      <c r="AF197" s="88">
        <v>1340.51</v>
      </c>
      <c r="AG197" s="87">
        <v>43293</v>
      </c>
      <c r="AH197" s="88">
        <v>130.08000000000001</v>
      </c>
      <c r="AI197" s="87">
        <v>43301</v>
      </c>
      <c r="AJ197" s="88">
        <v>117.46</v>
      </c>
      <c r="AK197" s="87">
        <v>43340</v>
      </c>
      <c r="AL197" s="88">
        <v>456.31</v>
      </c>
    </row>
    <row r="198" spans="1:38">
      <c r="A198" s="87">
        <v>43294</v>
      </c>
      <c r="B198" s="88">
        <v>19865.439999999999</v>
      </c>
      <c r="C198" s="87">
        <v>42576</v>
      </c>
      <c r="D198" s="88">
        <v>46</v>
      </c>
      <c r="E198" s="87">
        <v>42566</v>
      </c>
      <c r="F198" s="88">
        <v>180.74</v>
      </c>
      <c r="G198" s="87">
        <v>42628</v>
      </c>
      <c r="H198" s="88">
        <v>22.62</v>
      </c>
      <c r="I198" s="87">
        <v>42569</v>
      </c>
      <c r="J198" s="88">
        <v>28.01</v>
      </c>
      <c r="K198" s="87">
        <v>42566</v>
      </c>
      <c r="L198" s="88">
        <v>300.42</v>
      </c>
      <c r="M198" s="87">
        <v>42566</v>
      </c>
      <c r="N198" s="88">
        <v>111.86</v>
      </c>
      <c r="O198" s="87">
        <v>44746</v>
      </c>
      <c r="P198" s="88">
        <v>39.93</v>
      </c>
      <c r="Q198" s="87">
        <v>42566</v>
      </c>
      <c r="R198" s="88">
        <v>45.61</v>
      </c>
      <c r="S198" s="87">
        <v>42566</v>
      </c>
      <c r="T198" s="88">
        <v>12.99</v>
      </c>
      <c r="U198" s="87">
        <v>42922</v>
      </c>
      <c r="V198" s="88">
        <v>98</v>
      </c>
      <c r="W198" s="87">
        <v>42572</v>
      </c>
      <c r="X198" s="88">
        <v>84.96</v>
      </c>
      <c r="Y198" s="87">
        <v>42566</v>
      </c>
      <c r="Z198" s="88">
        <v>52</v>
      </c>
      <c r="AA198" s="87">
        <v>42569</v>
      </c>
      <c r="AB198" s="88">
        <v>213.58</v>
      </c>
      <c r="AC198" s="87">
        <v>44760</v>
      </c>
      <c r="AD198" s="88">
        <v>436.12</v>
      </c>
      <c r="AE198" s="87">
        <v>43294</v>
      </c>
      <c r="AF198" s="88">
        <v>1321.79</v>
      </c>
      <c r="AG198" s="87">
        <v>43294</v>
      </c>
      <c r="AH198" s="88">
        <v>132.25</v>
      </c>
      <c r="AI198" s="87">
        <v>43304</v>
      </c>
      <c r="AJ198" s="88">
        <v>112.43</v>
      </c>
      <c r="AK198" s="87">
        <v>43341</v>
      </c>
      <c r="AL198" s="88">
        <v>479.12</v>
      </c>
    </row>
    <row r="199" spans="1:38">
      <c r="A199" s="87">
        <v>43297</v>
      </c>
      <c r="B199" s="88">
        <v>19531.939999999999</v>
      </c>
      <c r="C199" s="87">
        <v>42577</v>
      </c>
      <c r="D199" s="88">
        <v>46.03</v>
      </c>
      <c r="E199" s="87">
        <v>42569</v>
      </c>
      <c r="F199" s="88">
        <v>179.26</v>
      </c>
      <c r="G199" s="87">
        <v>42629</v>
      </c>
      <c r="H199" s="88">
        <v>22.1</v>
      </c>
      <c r="I199" s="87">
        <v>42570</v>
      </c>
      <c r="J199" s="88">
        <v>28.4</v>
      </c>
      <c r="K199" s="87">
        <v>42569</v>
      </c>
      <c r="L199" s="88">
        <v>305.36</v>
      </c>
      <c r="M199" s="87">
        <v>42569</v>
      </c>
      <c r="N199" s="88">
        <v>114.31</v>
      </c>
      <c r="O199" s="87">
        <v>44747</v>
      </c>
      <c r="P199" s="88">
        <v>39.99</v>
      </c>
      <c r="Q199" s="87">
        <v>42569</v>
      </c>
      <c r="R199" s="88">
        <v>45.82</v>
      </c>
      <c r="S199" s="87">
        <v>42569</v>
      </c>
      <c r="T199" s="88">
        <v>12.83</v>
      </c>
      <c r="U199" s="87">
        <v>42923</v>
      </c>
      <c r="V199" s="88">
        <v>96.35</v>
      </c>
      <c r="W199" s="87">
        <v>42573</v>
      </c>
      <c r="X199" s="88">
        <v>85.3</v>
      </c>
      <c r="Y199" s="87">
        <v>42569</v>
      </c>
      <c r="Z199" s="88">
        <v>50.78</v>
      </c>
      <c r="AA199" s="87">
        <v>42570</v>
      </c>
      <c r="AB199" s="88">
        <v>208.15</v>
      </c>
      <c r="AC199" s="87">
        <v>44761</v>
      </c>
      <c r="AD199" s="88">
        <v>427.7</v>
      </c>
      <c r="AE199" s="87">
        <v>43297</v>
      </c>
      <c r="AF199" s="88">
        <v>1290</v>
      </c>
      <c r="AG199" s="87">
        <v>43297</v>
      </c>
      <c r="AH199" s="88">
        <v>128.37</v>
      </c>
      <c r="AI199" s="87">
        <v>43305</v>
      </c>
      <c r="AJ199" s="88">
        <v>118.05</v>
      </c>
      <c r="AK199" s="87">
        <v>43342</v>
      </c>
      <c r="AL199" s="88">
        <v>479</v>
      </c>
    </row>
    <row r="200" spans="1:38">
      <c r="A200" s="87">
        <v>43298</v>
      </c>
      <c r="B200" s="88">
        <v>19660.41</v>
      </c>
      <c r="C200" s="87">
        <v>42578</v>
      </c>
      <c r="D200" s="88">
        <v>46.8</v>
      </c>
      <c r="E200" s="87">
        <v>42570</v>
      </c>
      <c r="F200" s="88">
        <v>180.13</v>
      </c>
      <c r="G200" s="87">
        <v>42632</v>
      </c>
      <c r="H200" s="88">
        <v>22.79</v>
      </c>
      <c r="I200" s="87">
        <v>42571</v>
      </c>
      <c r="J200" s="88">
        <v>28</v>
      </c>
      <c r="K200" s="87">
        <v>42570</v>
      </c>
      <c r="L200" s="88">
        <v>303.63</v>
      </c>
      <c r="M200" s="87">
        <v>42570</v>
      </c>
      <c r="N200" s="88">
        <v>113.62</v>
      </c>
      <c r="O200" s="87">
        <v>44748</v>
      </c>
      <c r="P200" s="88">
        <v>39.49</v>
      </c>
      <c r="Q200" s="87">
        <v>42570</v>
      </c>
      <c r="R200" s="88">
        <v>45.63</v>
      </c>
      <c r="S200" s="87">
        <v>42570</v>
      </c>
      <c r="T200" s="88">
        <v>12.77</v>
      </c>
      <c r="U200" s="87">
        <v>42926</v>
      </c>
      <c r="V200" s="88">
        <v>101.16</v>
      </c>
      <c r="W200" s="87">
        <v>42576</v>
      </c>
      <c r="X200" s="88">
        <v>84.54</v>
      </c>
      <c r="Y200" s="87">
        <v>42570</v>
      </c>
      <c r="Z200" s="88">
        <v>51.12</v>
      </c>
      <c r="AA200" s="87">
        <v>42571</v>
      </c>
      <c r="AB200" s="88">
        <v>209.97</v>
      </c>
      <c r="AC200" s="87">
        <v>44762</v>
      </c>
      <c r="AD200" s="88">
        <v>428.15</v>
      </c>
      <c r="AE200" s="87">
        <v>43298</v>
      </c>
      <c r="AF200" s="88">
        <v>1260.21</v>
      </c>
      <c r="AG200" s="87">
        <v>43298</v>
      </c>
      <c r="AH200" s="88">
        <v>131.04</v>
      </c>
      <c r="AI200" s="87">
        <v>43307</v>
      </c>
      <c r="AJ200" s="88">
        <v>122.44</v>
      </c>
      <c r="AK200" s="87">
        <v>43343</v>
      </c>
      <c r="AL200" s="88">
        <v>483.62</v>
      </c>
    </row>
    <row r="201" spans="1:38">
      <c r="A201" s="87">
        <v>43299</v>
      </c>
      <c r="B201" s="88">
        <v>20187.63</v>
      </c>
      <c r="C201" s="87">
        <v>42579</v>
      </c>
      <c r="D201" s="88">
        <v>46.75</v>
      </c>
      <c r="E201" s="87">
        <v>42571</v>
      </c>
      <c r="F201" s="88">
        <v>179.25</v>
      </c>
      <c r="G201" s="87">
        <v>42633</v>
      </c>
      <c r="H201" s="88">
        <v>22.25</v>
      </c>
      <c r="I201" s="87">
        <v>42572</v>
      </c>
      <c r="J201" s="88">
        <v>28.5</v>
      </c>
      <c r="K201" s="87">
        <v>42571</v>
      </c>
      <c r="L201" s="88">
        <v>303.77999999999997</v>
      </c>
      <c r="M201" s="87">
        <v>42571</v>
      </c>
      <c r="N201" s="88">
        <v>112.55</v>
      </c>
      <c r="O201" s="87">
        <v>44749</v>
      </c>
      <c r="P201" s="88">
        <v>39.869999999999997</v>
      </c>
      <c r="Q201" s="87">
        <v>42571</v>
      </c>
      <c r="R201" s="88">
        <v>45.37</v>
      </c>
      <c r="S201" s="87">
        <v>42571</v>
      </c>
      <c r="T201" s="88">
        <v>12.63</v>
      </c>
      <c r="U201" s="87">
        <v>42927</v>
      </c>
      <c r="V201" s="88">
        <v>100</v>
      </c>
      <c r="W201" s="87">
        <v>42577</v>
      </c>
      <c r="X201" s="88">
        <v>86</v>
      </c>
      <c r="Y201" s="87">
        <v>42571</v>
      </c>
      <c r="Z201" s="88">
        <v>51.99</v>
      </c>
      <c r="AA201" s="87">
        <v>42572</v>
      </c>
      <c r="AB201" s="88">
        <v>208.18</v>
      </c>
      <c r="AC201" s="87">
        <v>44763</v>
      </c>
      <c r="AD201" s="88">
        <v>423.2</v>
      </c>
      <c r="AE201" s="87">
        <v>43299</v>
      </c>
      <c r="AF201" s="88">
        <v>1314.07</v>
      </c>
      <c r="AG201" s="87">
        <v>43299</v>
      </c>
      <c r="AH201" s="88">
        <v>136.87</v>
      </c>
      <c r="AI201" s="87">
        <v>43308</v>
      </c>
      <c r="AJ201" s="88">
        <v>127.32</v>
      </c>
      <c r="AK201" s="87">
        <v>43346</v>
      </c>
      <c r="AL201" s="88">
        <v>472.49</v>
      </c>
    </row>
    <row r="202" spans="1:38">
      <c r="A202" s="87">
        <v>43300</v>
      </c>
      <c r="B202" s="88">
        <v>20699.12</v>
      </c>
      <c r="C202" s="87">
        <v>42580</v>
      </c>
      <c r="D202" s="88">
        <v>47</v>
      </c>
      <c r="E202" s="87">
        <v>42572</v>
      </c>
      <c r="F202" s="88">
        <v>179.81</v>
      </c>
      <c r="G202" s="87">
        <v>42634</v>
      </c>
      <c r="H202" s="88">
        <v>21.5</v>
      </c>
      <c r="I202" s="87">
        <v>42573</v>
      </c>
      <c r="J202" s="88">
        <v>28.5</v>
      </c>
      <c r="K202" s="87">
        <v>42572</v>
      </c>
      <c r="L202" s="88">
        <v>306.14</v>
      </c>
      <c r="M202" s="87">
        <v>42572</v>
      </c>
      <c r="N202" s="88">
        <v>113.53</v>
      </c>
      <c r="O202" s="87">
        <v>44755</v>
      </c>
      <c r="P202" s="88">
        <v>39.9</v>
      </c>
      <c r="Q202" s="87">
        <v>42572</v>
      </c>
      <c r="R202" s="88">
        <v>45.56</v>
      </c>
      <c r="S202" s="87">
        <v>42572</v>
      </c>
      <c r="T202" s="88">
        <v>12.53</v>
      </c>
      <c r="U202" s="87">
        <v>42928</v>
      </c>
      <c r="V202" s="88">
        <v>100.43</v>
      </c>
      <c r="W202" s="87">
        <v>42578</v>
      </c>
      <c r="X202" s="88">
        <v>86</v>
      </c>
      <c r="Y202" s="87">
        <v>42572</v>
      </c>
      <c r="Z202" s="88">
        <v>52.02</v>
      </c>
      <c r="AA202" s="87">
        <v>42573</v>
      </c>
      <c r="AB202" s="88">
        <v>202.91</v>
      </c>
      <c r="AC202" s="87">
        <v>44764</v>
      </c>
      <c r="AD202" s="88">
        <v>418.96</v>
      </c>
      <c r="AE202" s="87">
        <v>43300</v>
      </c>
      <c r="AF202" s="88">
        <v>1315.82</v>
      </c>
      <c r="AG202" s="87">
        <v>43300</v>
      </c>
      <c r="AH202" s="88">
        <v>139.54</v>
      </c>
      <c r="AI202" s="87">
        <v>43311</v>
      </c>
      <c r="AJ202" s="88">
        <v>120.96</v>
      </c>
      <c r="AK202" s="87">
        <v>43347</v>
      </c>
      <c r="AL202" s="88">
        <v>471.75</v>
      </c>
    </row>
    <row r="203" spans="1:38">
      <c r="A203" s="87">
        <v>43301</v>
      </c>
      <c r="B203" s="88">
        <v>20398.349999999999</v>
      </c>
      <c r="C203" s="87">
        <v>42583</v>
      </c>
      <c r="D203" s="88">
        <v>47</v>
      </c>
      <c r="E203" s="87">
        <v>42573</v>
      </c>
      <c r="F203" s="88">
        <v>179.53</v>
      </c>
      <c r="G203" s="87">
        <v>42635</v>
      </c>
      <c r="H203" s="88">
        <v>21.75</v>
      </c>
      <c r="I203" s="87">
        <v>42576</v>
      </c>
      <c r="J203" s="88">
        <v>28.5</v>
      </c>
      <c r="K203" s="87">
        <v>42573</v>
      </c>
      <c r="L203" s="88">
        <v>306.58</v>
      </c>
      <c r="M203" s="87">
        <v>42573</v>
      </c>
      <c r="N203" s="88">
        <v>112.46</v>
      </c>
      <c r="O203" s="87">
        <v>44756</v>
      </c>
      <c r="P203" s="88">
        <v>40.01</v>
      </c>
      <c r="Q203" s="87">
        <v>42573</v>
      </c>
      <c r="R203" s="88">
        <v>47.25</v>
      </c>
      <c r="S203" s="87">
        <v>42573</v>
      </c>
      <c r="T203" s="88">
        <v>12.7</v>
      </c>
      <c r="U203" s="87">
        <v>42929</v>
      </c>
      <c r="V203" s="88">
        <v>103.92</v>
      </c>
      <c r="W203" s="87">
        <v>42579</v>
      </c>
      <c r="X203" s="88">
        <v>85.28</v>
      </c>
      <c r="Y203" s="87">
        <v>42573</v>
      </c>
      <c r="Z203" s="88">
        <v>52.04</v>
      </c>
      <c r="AA203" s="87">
        <v>42576</v>
      </c>
      <c r="AB203" s="88">
        <v>204</v>
      </c>
      <c r="AC203" s="87">
        <v>44767</v>
      </c>
      <c r="AD203" s="88">
        <v>414.79</v>
      </c>
      <c r="AE203" s="87">
        <v>43301</v>
      </c>
      <c r="AF203" s="88">
        <v>1319.6</v>
      </c>
      <c r="AG203" s="87">
        <v>43301</v>
      </c>
      <c r="AH203" s="88">
        <v>135.81</v>
      </c>
      <c r="AI203" s="87">
        <v>43312</v>
      </c>
      <c r="AJ203" s="88">
        <v>117.08</v>
      </c>
      <c r="AK203" s="87">
        <v>43348</v>
      </c>
      <c r="AL203" s="88">
        <v>451.1</v>
      </c>
    </row>
    <row r="204" spans="1:38">
      <c r="A204" s="87">
        <v>43304</v>
      </c>
      <c r="B204" s="88">
        <v>19972.95</v>
      </c>
      <c r="C204" s="87">
        <v>42584</v>
      </c>
      <c r="D204" s="88">
        <v>47</v>
      </c>
      <c r="E204" s="87">
        <v>42576</v>
      </c>
      <c r="F204" s="88">
        <v>179.34</v>
      </c>
      <c r="G204" s="87">
        <v>42639</v>
      </c>
      <c r="H204" s="88">
        <v>22.3</v>
      </c>
      <c r="I204" s="87">
        <v>42577</v>
      </c>
      <c r="J204" s="88">
        <v>29</v>
      </c>
      <c r="K204" s="87">
        <v>42576</v>
      </c>
      <c r="L204" s="88">
        <v>312.58999999999997</v>
      </c>
      <c r="M204" s="87">
        <v>42576</v>
      </c>
      <c r="N204" s="88">
        <v>112.06</v>
      </c>
      <c r="O204" s="87">
        <v>44757</v>
      </c>
      <c r="P204" s="88">
        <v>39.450000000000003</v>
      </c>
      <c r="Q204" s="87">
        <v>42576</v>
      </c>
      <c r="R204" s="88">
        <v>48.7</v>
      </c>
      <c r="S204" s="87">
        <v>42576</v>
      </c>
      <c r="T204" s="88">
        <v>12.42</v>
      </c>
      <c r="U204" s="87">
        <v>42930</v>
      </c>
      <c r="V204" s="88">
        <v>108.92</v>
      </c>
      <c r="W204" s="87">
        <v>42580</v>
      </c>
      <c r="X204" s="88">
        <v>86</v>
      </c>
      <c r="Y204" s="87">
        <v>42576</v>
      </c>
      <c r="Z204" s="88">
        <v>52</v>
      </c>
      <c r="AA204" s="87">
        <v>42577</v>
      </c>
      <c r="AB204" s="88">
        <v>207</v>
      </c>
      <c r="AC204" s="87">
        <v>44768</v>
      </c>
      <c r="AD204" s="88">
        <v>414.41</v>
      </c>
      <c r="AE204" s="87">
        <v>43304</v>
      </c>
      <c r="AF204" s="88">
        <v>1285.27</v>
      </c>
      <c r="AG204" s="87">
        <v>43304</v>
      </c>
      <c r="AH204" s="88">
        <v>131.44999999999999</v>
      </c>
      <c r="AI204" s="87">
        <v>43313</v>
      </c>
      <c r="AJ204" s="88">
        <v>114.4</v>
      </c>
      <c r="AK204" s="87">
        <v>43349</v>
      </c>
      <c r="AL204" s="88">
        <v>456.79</v>
      </c>
    </row>
    <row r="205" spans="1:38">
      <c r="A205" s="87">
        <v>43305</v>
      </c>
      <c r="B205" s="88">
        <v>20461</v>
      </c>
      <c r="C205" s="87">
        <v>42585</v>
      </c>
      <c r="D205" s="88">
        <v>46.5</v>
      </c>
      <c r="E205" s="87">
        <v>42577</v>
      </c>
      <c r="F205" s="88">
        <v>183.03</v>
      </c>
      <c r="G205" s="87">
        <v>42640</v>
      </c>
      <c r="H205" s="88">
        <v>22.3</v>
      </c>
      <c r="I205" s="87">
        <v>42578</v>
      </c>
      <c r="J205" s="88">
        <v>30</v>
      </c>
      <c r="K205" s="87">
        <v>42577</v>
      </c>
      <c r="L205" s="88">
        <v>310.88</v>
      </c>
      <c r="M205" s="87">
        <v>42577</v>
      </c>
      <c r="N205" s="88">
        <v>112.38</v>
      </c>
      <c r="O205" s="87">
        <v>44760</v>
      </c>
      <c r="P205" s="88">
        <v>38.31</v>
      </c>
      <c r="Q205" s="87">
        <v>42577</v>
      </c>
      <c r="R205" s="88">
        <v>48.42</v>
      </c>
      <c r="S205" s="87">
        <v>42577</v>
      </c>
      <c r="T205" s="88">
        <v>12.33</v>
      </c>
      <c r="U205" s="87">
        <v>42933</v>
      </c>
      <c r="V205" s="88">
        <v>112</v>
      </c>
      <c r="W205" s="87">
        <v>42583</v>
      </c>
      <c r="X205" s="88">
        <v>85.45</v>
      </c>
      <c r="Y205" s="87">
        <v>42577</v>
      </c>
      <c r="Z205" s="88">
        <v>52.15</v>
      </c>
      <c r="AA205" s="87">
        <v>42578</v>
      </c>
      <c r="AB205" s="88">
        <v>203.76</v>
      </c>
      <c r="AC205" s="87">
        <v>44769</v>
      </c>
      <c r="AD205" s="88">
        <v>415.68</v>
      </c>
      <c r="AE205" s="87">
        <v>43305</v>
      </c>
      <c r="AF205" s="88">
        <v>1308.6500000000001</v>
      </c>
      <c r="AG205" s="87">
        <v>43305</v>
      </c>
      <c r="AH205" s="88">
        <v>134.62</v>
      </c>
      <c r="AI205" s="87">
        <v>43314</v>
      </c>
      <c r="AJ205" s="88">
        <v>112.04</v>
      </c>
      <c r="AK205" s="87">
        <v>43350</v>
      </c>
      <c r="AL205" s="88">
        <v>467.56</v>
      </c>
    </row>
    <row r="206" spans="1:38">
      <c r="A206" s="87">
        <v>43307</v>
      </c>
      <c r="B206" s="88">
        <v>20945.060000000001</v>
      </c>
      <c r="C206" s="87">
        <v>42586</v>
      </c>
      <c r="D206" s="88">
        <v>46.58</v>
      </c>
      <c r="E206" s="87">
        <v>42578</v>
      </c>
      <c r="F206" s="88">
        <v>186.65</v>
      </c>
      <c r="G206" s="87">
        <v>42641</v>
      </c>
      <c r="H206" s="88">
        <v>21.6</v>
      </c>
      <c r="I206" s="87">
        <v>42579</v>
      </c>
      <c r="J206" s="88">
        <v>29.9</v>
      </c>
      <c r="K206" s="87">
        <v>42578</v>
      </c>
      <c r="L206" s="88">
        <v>311.52</v>
      </c>
      <c r="M206" s="87">
        <v>42578</v>
      </c>
      <c r="N206" s="88">
        <v>113.63</v>
      </c>
      <c r="O206" s="87">
        <v>44761</v>
      </c>
      <c r="P206" s="88">
        <v>37.270000000000003</v>
      </c>
      <c r="Q206" s="87">
        <v>42578</v>
      </c>
      <c r="R206" s="88">
        <v>47.27</v>
      </c>
      <c r="S206" s="87">
        <v>42578</v>
      </c>
      <c r="T206" s="88">
        <v>12.23</v>
      </c>
      <c r="U206" s="87">
        <v>42934</v>
      </c>
      <c r="V206" s="88">
        <v>117.6</v>
      </c>
      <c r="W206" s="87">
        <v>42584</v>
      </c>
      <c r="X206" s="88">
        <v>85.05</v>
      </c>
      <c r="Y206" s="87">
        <v>42578</v>
      </c>
      <c r="Z206" s="88">
        <v>51.88</v>
      </c>
      <c r="AA206" s="87">
        <v>42579</v>
      </c>
      <c r="AB206" s="88">
        <v>205.99</v>
      </c>
      <c r="AC206" s="87">
        <v>44770</v>
      </c>
      <c r="AD206" s="88">
        <v>416.24</v>
      </c>
      <c r="AE206" s="87">
        <v>43307</v>
      </c>
      <c r="AF206" s="88">
        <v>1298.51</v>
      </c>
      <c r="AG206" s="87">
        <v>43307</v>
      </c>
      <c r="AH206" s="88">
        <v>137.59</v>
      </c>
      <c r="AI206" s="87">
        <v>43315</v>
      </c>
      <c r="AJ206" s="88">
        <v>112</v>
      </c>
      <c r="AK206" s="87">
        <v>43353</v>
      </c>
      <c r="AL206" s="88">
        <v>464.36</v>
      </c>
    </row>
    <row r="207" spans="1:38">
      <c r="A207" s="87">
        <v>43308</v>
      </c>
      <c r="B207" s="88">
        <v>21335.95</v>
      </c>
      <c r="C207" s="87">
        <v>42587</v>
      </c>
      <c r="D207" s="88">
        <v>45.5</v>
      </c>
      <c r="E207" s="87">
        <v>42579</v>
      </c>
      <c r="F207" s="88">
        <v>187.3</v>
      </c>
      <c r="G207" s="87">
        <v>42642</v>
      </c>
      <c r="H207" s="88">
        <v>21.6</v>
      </c>
      <c r="I207" s="87">
        <v>42580</v>
      </c>
      <c r="J207" s="88">
        <v>29.73</v>
      </c>
      <c r="K207" s="87">
        <v>42579</v>
      </c>
      <c r="L207" s="88">
        <v>305.33</v>
      </c>
      <c r="M207" s="87">
        <v>42579</v>
      </c>
      <c r="N207" s="88">
        <v>112.98</v>
      </c>
      <c r="O207" s="87">
        <v>44762</v>
      </c>
      <c r="P207" s="88">
        <v>37.01</v>
      </c>
      <c r="Q207" s="87">
        <v>42579</v>
      </c>
      <c r="R207" s="88">
        <v>46.6</v>
      </c>
      <c r="S207" s="87">
        <v>42579</v>
      </c>
      <c r="T207" s="88">
        <v>12.04</v>
      </c>
      <c r="U207" s="87">
        <v>42935</v>
      </c>
      <c r="V207" s="88">
        <v>119.9</v>
      </c>
      <c r="W207" s="87">
        <v>42585</v>
      </c>
      <c r="X207" s="88">
        <v>84.35</v>
      </c>
      <c r="Y207" s="87">
        <v>42579</v>
      </c>
      <c r="Z207" s="88">
        <v>52.08</v>
      </c>
      <c r="AA207" s="87">
        <v>42580</v>
      </c>
      <c r="AB207" s="88">
        <v>204.16</v>
      </c>
      <c r="AC207" s="87">
        <v>44771</v>
      </c>
      <c r="AD207" s="88">
        <v>411.93</v>
      </c>
      <c r="AE207" s="87">
        <v>43308</v>
      </c>
      <c r="AF207" s="88">
        <v>1354.96</v>
      </c>
      <c r="AG207" s="87">
        <v>43308</v>
      </c>
      <c r="AH207" s="88">
        <v>139.28</v>
      </c>
      <c r="AI207" s="87">
        <v>43318</v>
      </c>
      <c r="AJ207" s="88">
        <v>116.08</v>
      </c>
      <c r="AK207" s="87">
        <v>43354</v>
      </c>
      <c r="AL207" s="88">
        <v>310.33</v>
      </c>
    </row>
    <row r="208" spans="1:38">
      <c r="A208" s="87">
        <v>43311</v>
      </c>
      <c r="B208" s="88">
        <v>21728.880000000001</v>
      </c>
      <c r="C208" s="87">
        <v>42590</v>
      </c>
      <c r="D208" s="88">
        <v>45</v>
      </c>
      <c r="E208" s="87">
        <v>42580</v>
      </c>
      <c r="F208" s="88">
        <v>185.38</v>
      </c>
      <c r="G208" s="87">
        <v>42643</v>
      </c>
      <c r="H208" s="88">
        <v>21.5</v>
      </c>
      <c r="I208" s="87">
        <v>42583</v>
      </c>
      <c r="J208" s="88">
        <v>29.76</v>
      </c>
      <c r="K208" s="87">
        <v>42580</v>
      </c>
      <c r="L208" s="88">
        <v>305.95</v>
      </c>
      <c r="M208" s="87">
        <v>42580</v>
      </c>
      <c r="N208" s="88">
        <v>112.97</v>
      </c>
      <c r="O208" s="87">
        <v>44763</v>
      </c>
      <c r="P208" s="88">
        <v>35.159999999999997</v>
      </c>
      <c r="Q208" s="87">
        <v>42580</v>
      </c>
      <c r="R208" s="88">
        <v>46.68</v>
      </c>
      <c r="S208" s="87">
        <v>42580</v>
      </c>
      <c r="T208" s="88">
        <v>12.17</v>
      </c>
      <c r="U208" s="87">
        <v>42936</v>
      </c>
      <c r="V208" s="88">
        <v>114.42</v>
      </c>
      <c r="W208" s="87">
        <v>42586</v>
      </c>
      <c r="X208" s="88">
        <v>83.99</v>
      </c>
      <c r="Y208" s="87">
        <v>42580</v>
      </c>
      <c r="Z208" s="88">
        <v>52.43</v>
      </c>
      <c r="AA208" s="87">
        <v>42583</v>
      </c>
      <c r="AB208" s="88">
        <v>214.36</v>
      </c>
      <c r="AC208" s="87">
        <v>44774</v>
      </c>
      <c r="AD208" s="88">
        <v>413.8</v>
      </c>
      <c r="AE208" s="87">
        <v>43311</v>
      </c>
      <c r="AF208" s="88">
        <v>1394.49</v>
      </c>
      <c r="AG208" s="87">
        <v>43311</v>
      </c>
      <c r="AH208" s="88">
        <v>141.94999999999999</v>
      </c>
      <c r="AI208" s="87">
        <v>43319</v>
      </c>
      <c r="AJ208" s="88">
        <v>119.48</v>
      </c>
      <c r="AK208" s="87">
        <v>43355</v>
      </c>
      <c r="AL208" s="88">
        <v>300</v>
      </c>
    </row>
    <row r="209" spans="1:38">
      <c r="A209" s="87">
        <v>43312</v>
      </c>
      <c r="B209" s="88">
        <v>21215.83</v>
      </c>
      <c r="C209" s="87">
        <v>42591</v>
      </c>
      <c r="D209" s="88">
        <v>45.5</v>
      </c>
      <c r="E209" s="87">
        <v>42583</v>
      </c>
      <c r="F209" s="88">
        <v>187.53</v>
      </c>
      <c r="G209" s="87">
        <v>42646</v>
      </c>
      <c r="H209" s="88">
        <v>21.61</v>
      </c>
      <c r="I209" s="87">
        <v>42584</v>
      </c>
      <c r="J209" s="88">
        <v>29.75</v>
      </c>
      <c r="K209" s="87">
        <v>42583</v>
      </c>
      <c r="L209" s="88">
        <v>305.95</v>
      </c>
      <c r="M209" s="87">
        <v>42583</v>
      </c>
      <c r="N209" s="88">
        <v>112.55</v>
      </c>
      <c r="O209" s="87">
        <v>44764</v>
      </c>
      <c r="P209" s="88">
        <v>36.979999999999997</v>
      </c>
      <c r="Q209" s="87">
        <v>42583</v>
      </c>
      <c r="R209" s="88">
        <v>47.89</v>
      </c>
      <c r="S209" s="87">
        <v>42583</v>
      </c>
      <c r="T209" s="88">
        <v>12.25</v>
      </c>
      <c r="U209" s="87">
        <v>42937</v>
      </c>
      <c r="V209" s="88">
        <v>115.25</v>
      </c>
      <c r="W209" s="87">
        <v>42587</v>
      </c>
      <c r="X209" s="88">
        <v>82.88</v>
      </c>
      <c r="Y209" s="87">
        <v>42583</v>
      </c>
      <c r="Z209" s="88">
        <v>52.53</v>
      </c>
      <c r="AA209" s="87">
        <v>42584</v>
      </c>
      <c r="AB209" s="88">
        <v>215.46</v>
      </c>
      <c r="AC209" s="87">
        <v>44775</v>
      </c>
      <c r="AD209" s="88">
        <v>417.12</v>
      </c>
      <c r="AE209" s="87">
        <v>43312</v>
      </c>
      <c r="AF209" s="88">
        <v>1383.04</v>
      </c>
      <c r="AG209" s="87">
        <v>43312</v>
      </c>
      <c r="AH209" s="88">
        <v>138.05000000000001</v>
      </c>
      <c r="AI209" s="87">
        <v>43320</v>
      </c>
      <c r="AJ209" s="88">
        <v>119.74</v>
      </c>
      <c r="AK209" s="87">
        <v>43356</v>
      </c>
      <c r="AL209" s="88">
        <v>304</v>
      </c>
    </row>
    <row r="210" spans="1:38">
      <c r="A210" s="87">
        <v>43313</v>
      </c>
      <c r="B210" s="88">
        <v>21233.759999999998</v>
      </c>
      <c r="C210" s="87">
        <v>42592</v>
      </c>
      <c r="D210" s="88">
        <v>45.56</v>
      </c>
      <c r="E210" s="87">
        <v>42584</v>
      </c>
      <c r="F210" s="88">
        <v>189.37</v>
      </c>
      <c r="G210" s="87">
        <v>42647</v>
      </c>
      <c r="H210" s="88">
        <v>22</v>
      </c>
      <c r="I210" s="87">
        <v>42585</v>
      </c>
      <c r="J210" s="88">
        <v>29.41</v>
      </c>
      <c r="K210" s="87">
        <v>42584</v>
      </c>
      <c r="L210" s="88">
        <v>307.27999999999997</v>
      </c>
      <c r="M210" s="87">
        <v>42584</v>
      </c>
      <c r="N210" s="88">
        <v>111.03</v>
      </c>
      <c r="O210" s="87">
        <v>44767</v>
      </c>
      <c r="P210" s="88">
        <v>36.51</v>
      </c>
      <c r="Q210" s="87">
        <v>42584</v>
      </c>
      <c r="R210" s="88">
        <v>47.61</v>
      </c>
      <c r="S210" s="87">
        <v>42584</v>
      </c>
      <c r="T210" s="88">
        <v>12.26</v>
      </c>
      <c r="U210" s="87">
        <v>42940</v>
      </c>
      <c r="V210" s="88">
        <v>116.5</v>
      </c>
      <c r="W210" s="87">
        <v>42590</v>
      </c>
      <c r="X210" s="88">
        <v>82.64</v>
      </c>
      <c r="Y210" s="87">
        <v>42584</v>
      </c>
      <c r="Z210" s="88">
        <v>52.36</v>
      </c>
      <c r="AA210" s="87">
        <v>42585</v>
      </c>
      <c r="AB210" s="88">
        <v>220.25</v>
      </c>
      <c r="AC210" s="87">
        <v>44776</v>
      </c>
      <c r="AD210" s="88">
        <v>441.55</v>
      </c>
      <c r="AE210" s="87">
        <v>43313</v>
      </c>
      <c r="AF210" s="88">
        <v>1386</v>
      </c>
      <c r="AG210" s="87">
        <v>43313</v>
      </c>
      <c r="AH210" s="88">
        <v>138.12</v>
      </c>
      <c r="AI210" s="87">
        <v>43321</v>
      </c>
      <c r="AJ210" s="88">
        <v>120.4</v>
      </c>
      <c r="AK210" s="87">
        <v>43357</v>
      </c>
      <c r="AL210" s="88">
        <v>290.89999999999998</v>
      </c>
    </row>
    <row r="211" spans="1:38">
      <c r="A211" s="87">
        <v>43314</v>
      </c>
      <c r="B211" s="88">
        <v>20935.47</v>
      </c>
      <c r="C211" s="87">
        <v>42593</v>
      </c>
      <c r="D211" s="88">
        <v>45.61</v>
      </c>
      <c r="E211" s="87">
        <v>42585</v>
      </c>
      <c r="F211" s="88">
        <v>188.99</v>
      </c>
      <c r="G211" s="87">
        <v>42648</v>
      </c>
      <c r="H211" s="88">
        <v>21.87</v>
      </c>
      <c r="I211" s="87">
        <v>42586</v>
      </c>
      <c r="J211" s="88">
        <v>29.51</v>
      </c>
      <c r="K211" s="87">
        <v>42585</v>
      </c>
      <c r="L211" s="88">
        <v>309.20999999999998</v>
      </c>
      <c r="M211" s="87">
        <v>42585</v>
      </c>
      <c r="N211" s="88">
        <v>110.27</v>
      </c>
      <c r="O211" s="87">
        <v>44768</v>
      </c>
      <c r="P211" s="88">
        <v>35.369999999999997</v>
      </c>
      <c r="Q211" s="87">
        <v>42585</v>
      </c>
      <c r="R211" s="88">
        <v>47.12</v>
      </c>
      <c r="S211" s="87">
        <v>42585</v>
      </c>
      <c r="T211" s="88">
        <v>12.5</v>
      </c>
      <c r="U211" s="87">
        <v>42941</v>
      </c>
      <c r="V211" s="88">
        <v>122.16</v>
      </c>
      <c r="W211" s="87">
        <v>42591</v>
      </c>
      <c r="X211" s="88">
        <v>79.63</v>
      </c>
      <c r="Y211" s="87">
        <v>42585</v>
      </c>
      <c r="Z211" s="88">
        <v>51.55</v>
      </c>
      <c r="AA211" s="87">
        <v>42586</v>
      </c>
      <c r="AB211" s="88">
        <v>217.82</v>
      </c>
      <c r="AC211" s="87">
        <v>44777</v>
      </c>
      <c r="AD211" s="88">
        <v>452.17</v>
      </c>
      <c r="AE211" s="87">
        <v>43314</v>
      </c>
      <c r="AF211" s="88">
        <v>1408.17</v>
      </c>
      <c r="AG211" s="87">
        <v>43314</v>
      </c>
      <c r="AH211" s="88">
        <v>135.66999999999999</v>
      </c>
      <c r="AI211" s="87">
        <v>43322</v>
      </c>
      <c r="AJ211" s="88">
        <v>117.51</v>
      </c>
      <c r="AK211" s="87">
        <v>43360</v>
      </c>
      <c r="AL211" s="88">
        <v>285.95999999999998</v>
      </c>
    </row>
    <row r="212" spans="1:38">
      <c r="A212" s="87">
        <v>43315</v>
      </c>
      <c r="B212" s="88">
        <v>21012.15</v>
      </c>
      <c r="C212" s="87">
        <v>42594</v>
      </c>
      <c r="D212" s="88">
        <v>46.52</v>
      </c>
      <c r="E212" s="87">
        <v>42586</v>
      </c>
      <c r="F212" s="88">
        <v>189.4</v>
      </c>
      <c r="G212" s="87">
        <v>42649</v>
      </c>
      <c r="H212" s="88">
        <v>21.52</v>
      </c>
      <c r="I212" s="87">
        <v>42590</v>
      </c>
      <c r="J212" s="88">
        <v>29.51</v>
      </c>
      <c r="K212" s="87">
        <v>42586</v>
      </c>
      <c r="L212" s="88">
        <v>305.73</v>
      </c>
      <c r="M212" s="87">
        <v>42586</v>
      </c>
      <c r="N212" s="88">
        <v>108.24</v>
      </c>
      <c r="O212" s="87">
        <v>44769</v>
      </c>
      <c r="P212" s="88">
        <v>35.58</v>
      </c>
      <c r="Q212" s="87">
        <v>42586</v>
      </c>
      <c r="R212" s="88">
        <v>46.84</v>
      </c>
      <c r="S212" s="87">
        <v>42586</v>
      </c>
      <c r="T212" s="88">
        <v>12.57</v>
      </c>
      <c r="U212" s="87">
        <v>42942</v>
      </c>
      <c r="V212" s="88">
        <v>121</v>
      </c>
      <c r="W212" s="87">
        <v>42592</v>
      </c>
      <c r="X212" s="88">
        <v>80.3</v>
      </c>
      <c r="Y212" s="87">
        <v>42586</v>
      </c>
      <c r="Z212" s="88">
        <v>51.78</v>
      </c>
      <c r="AA212" s="87">
        <v>42587</v>
      </c>
      <c r="AB212" s="88">
        <v>219.33</v>
      </c>
      <c r="AC212" s="87">
        <v>44778</v>
      </c>
      <c r="AD212" s="88">
        <v>466.15</v>
      </c>
      <c r="AE212" s="87">
        <v>43315</v>
      </c>
      <c r="AF212" s="88">
        <v>1409.71</v>
      </c>
      <c r="AG212" s="87">
        <v>43315</v>
      </c>
      <c r="AH212" s="88">
        <v>138.93</v>
      </c>
      <c r="AI212" s="87">
        <v>43325</v>
      </c>
      <c r="AJ212" s="88">
        <v>116.14</v>
      </c>
      <c r="AK212" s="87">
        <v>43361</v>
      </c>
      <c r="AL212" s="88">
        <v>295</v>
      </c>
    </row>
    <row r="213" spans="1:38">
      <c r="A213" s="87">
        <v>43318</v>
      </c>
      <c r="B213" s="88">
        <v>21179.74</v>
      </c>
      <c r="C213" s="87">
        <v>42597</v>
      </c>
      <c r="D213" s="88">
        <v>46.93</v>
      </c>
      <c r="E213" s="87">
        <v>42587</v>
      </c>
      <c r="F213" s="88">
        <v>190.82</v>
      </c>
      <c r="G213" s="87">
        <v>42650</v>
      </c>
      <c r="H213" s="88">
        <v>21.33</v>
      </c>
      <c r="I213" s="87">
        <v>42591</v>
      </c>
      <c r="J213" s="88">
        <v>30</v>
      </c>
      <c r="K213" s="87">
        <v>42587</v>
      </c>
      <c r="L213" s="88">
        <v>303.61</v>
      </c>
      <c r="M213" s="87">
        <v>42587</v>
      </c>
      <c r="N213" s="88">
        <v>108.48</v>
      </c>
      <c r="O213" s="87">
        <v>44770</v>
      </c>
      <c r="P213" s="88">
        <v>35.83</v>
      </c>
      <c r="Q213" s="87">
        <v>42587</v>
      </c>
      <c r="R213" s="88">
        <v>46.28</v>
      </c>
      <c r="S213" s="87">
        <v>42587</v>
      </c>
      <c r="T213" s="88">
        <v>12.46</v>
      </c>
      <c r="U213" s="87">
        <v>42943</v>
      </c>
      <c r="V213" s="88">
        <v>123.74</v>
      </c>
      <c r="W213" s="87">
        <v>42593</v>
      </c>
      <c r="X213" s="88">
        <v>79.989999999999995</v>
      </c>
      <c r="Y213" s="87">
        <v>42587</v>
      </c>
      <c r="Z213" s="88">
        <v>51.63</v>
      </c>
      <c r="AA213" s="87">
        <v>42590</v>
      </c>
      <c r="AB213" s="88">
        <v>215</v>
      </c>
      <c r="AC213" s="87">
        <v>44783</v>
      </c>
      <c r="AD213" s="88">
        <v>461.49</v>
      </c>
      <c r="AE213" s="87">
        <v>43318</v>
      </c>
      <c r="AF213" s="88">
        <v>1480.19</v>
      </c>
      <c r="AG213" s="87">
        <v>43318</v>
      </c>
      <c r="AH213" s="88">
        <v>138.94</v>
      </c>
      <c r="AI213" s="87">
        <v>43327</v>
      </c>
      <c r="AJ213" s="88">
        <v>116.01</v>
      </c>
      <c r="AK213" s="87">
        <v>43362</v>
      </c>
      <c r="AL213" s="88">
        <v>288.22000000000003</v>
      </c>
    </row>
    <row r="214" spans="1:38">
      <c r="A214" s="87">
        <v>43319</v>
      </c>
      <c r="B214" s="88">
        <v>21150.02</v>
      </c>
      <c r="C214" s="87">
        <v>42598</v>
      </c>
      <c r="D214" s="88">
        <v>47.9</v>
      </c>
      <c r="E214" s="87">
        <v>42590</v>
      </c>
      <c r="F214" s="88">
        <v>197.72</v>
      </c>
      <c r="G214" s="87">
        <v>42653</v>
      </c>
      <c r="H214" s="88">
        <v>22</v>
      </c>
      <c r="I214" s="87">
        <v>42592</v>
      </c>
      <c r="J214" s="88">
        <v>30.5</v>
      </c>
      <c r="K214" s="87">
        <v>42590</v>
      </c>
      <c r="L214" s="88">
        <v>302.42</v>
      </c>
      <c r="M214" s="87">
        <v>42590</v>
      </c>
      <c r="N214" s="88">
        <v>108.27</v>
      </c>
      <c r="O214" s="87">
        <v>44771</v>
      </c>
      <c r="P214" s="88">
        <v>35.53</v>
      </c>
      <c r="Q214" s="87">
        <v>42590</v>
      </c>
      <c r="R214" s="88">
        <v>46.37</v>
      </c>
      <c r="S214" s="87">
        <v>42590</v>
      </c>
      <c r="T214" s="88">
        <v>12.42</v>
      </c>
      <c r="U214" s="87">
        <v>42944</v>
      </c>
      <c r="V214" s="88">
        <v>128.21</v>
      </c>
      <c r="W214" s="87">
        <v>42594</v>
      </c>
      <c r="X214" s="88">
        <v>80.25</v>
      </c>
      <c r="Y214" s="87">
        <v>42590</v>
      </c>
      <c r="Z214" s="88">
        <v>52.18</v>
      </c>
      <c r="AA214" s="87">
        <v>42591</v>
      </c>
      <c r="AB214" s="88">
        <v>217.19</v>
      </c>
      <c r="AC214" s="87">
        <v>44784</v>
      </c>
      <c r="AD214" s="88">
        <v>464.49</v>
      </c>
      <c r="AE214" s="87">
        <v>43319</v>
      </c>
      <c r="AF214" s="88">
        <v>1530.62</v>
      </c>
      <c r="AG214" s="87">
        <v>43319</v>
      </c>
      <c r="AH214" s="88">
        <v>139.30000000000001</v>
      </c>
      <c r="AI214" s="87">
        <v>43328</v>
      </c>
      <c r="AJ214" s="88">
        <v>116.5</v>
      </c>
      <c r="AK214" s="87">
        <v>43367</v>
      </c>
      <c r="AL214" s="88">
        <v>280</v>
      </c>
    </row>
    <row r="215" spans="1:38">
      <c r="A215" s="87">
        <v>43320</v>
      </c>
      <c r="B215" s="88">
        <v>21133.54</v>
      </c>
      <c r="C215" s="87">
        <v>42599</v>
      </c>
      <c r="D215" s="88">
        <v>48.05</v>
      </c>
      <c r="E215" s="87">
        <v>42591</v>
      </c>
      <c r="F215" s="88">
        <v>197.43</v>
      </c>
      <c r="G215" s="87">
        <v>42656</v>
      </c>
      <c r="H215" s="88">
        <v>22.05</v>
      </c>
      <c r="I215" s="87">
        <v>42593</v>
      </c>
      <c r="J215" s="88">
        <v>30.85</v>
      </c>
      <c r="K215" s="87">
        <v>42591</v>
      </c>
      <c r="L215" s="88">
        <v>306.69</v>
      </c>
      <c r="M215" s="87">
        <v>42591</v>
      </c>
      <c r="N215" s="88">
        <v>107.86</v>
      </c>
      <c r="O215" s="87">
        <v>44774</v>
      </c>
      <c r="P215" s="88">
        <v>35.5</v>
      </c>
      <c r="Q215" s="87">
        <v>42591</v>
      </c>
      <c r="R215" s="88">
        <v>46.4</v>
      </c>
      <c r="S215" s="87">
        <v>42591</v>
      </c>
      <c r="T215" s="88">
        <v>12.27</v>
      </c>
      <c r="U215" s="87">
        <v>42947</v>
      </c>
      <c r="V215" s="88">
        <v>133.75</v>
      </c>
      <c r="W215" s="87">
        <v>42597</v>
      </c>
      <c r="X215" s="88">
        <v>80</v>
      </c>
      <c r="Y215" s="87">
        <v>42591</v>
      </c>
      <c r="Z215" s="88">
        <v>51.73</v>
      </c>
      <c r="AA215" s="87">
        <v>42592</v>
      </c>
      <c r="AB215" s="88">
        <v>217.25</v>
      </c>
      <c r="AC215" s="87">
        <v>44785</v>
      </c>
      <c r="AD215" s="88">
        <v>463.3</v>
      </c>
      <c r="AE215" s="87">
        <v>43320</v>
      </c>
      <c r="AF215" s="88">
        <v>1547</v>
      </c>
      <c r="AG215" s="87">
        <v>43320</v>
      </c>
      <c r="AH215" s="88">
        <v>139.5</v>
      </c>
      <c r="AI215" s="87">
        <v>43329</v>
      </c>
      <c r="AJ215" s="88">
        <v>115.94</v>
      </c>
      <c r="AK215" s="87">
        <v>43368</v>
      </c>
      <c r="AL215" s="88">
        <v>279.99</v>
      </c>
    </row>
    <row r="216" spans="1:38">
      <c r="A216" s="87">
        <v>43321</v>
      </c>
      <c r="B216" s="88">
        <v>21228.77</v>
      </c>
      <c r="C216" s="87">
        <v>42600</v>
      </c>
      <c r="D216" s="88">
        <v>48.25</v>
      </c>
      <c r="E216" s="87">
        <v>42592</v>
      </c>
      <c r="F216" s="88">
        <v>197.31</v>
      </c>
      <c r="G216" s="87">
        <v>42660</v>
      </c>
      <c r="H216" s="88">
        <v>21.7</v>
      </c>
      <c r="I216" s="87">
        <v>42594</v>
      </c>
      <c r="J216" s="88">
        <v>31.19</v>
      </c>
      <c r="K216" s="87">
        <v>42592</v>
      </c>
      <c r="L216" s="88">
        <v>305.11</v>
      </c>
      <c r="M216" s="87">
        <v>42592</v>
      </c>
      <c r="N216" s="88">
        <v>110.19</v>
      </c>
      <c r="O216" s="87">
        <v>44775</v>
      </c>
      <c r="P216" s="88">
        <v>35.619999999999997</v>
      </c>
      <c r="Q216" s="87">
        <v>42592</v>
      </c>
      <c r="R216" s="88">
        <v>47.27</v>
      </c>
      <c r="S216" s="87">
        <v>42592</v>
      </c>
      <c r="T216" s="88">
        <v>12.34</v>
      </c>
      <c r="U216" s="87">
        <v>42948</v>
      </c>
      <c r="V216" s="88">
        <v>137.62</v>
      </c>
      <c r="W216" s="87">
        <v>42598</v>
      </c>
      <c r="X216" s="88">
        <v>80.010000000000005</v>
      </c>
      <c r="Y216" s="87">
        <v>42592</v>
      </c>
      <c r="Z216" s="88">
        <v>51.75</v>
      </c>
      <c r="AA216" s="87">
        <v>42593</v>
      </c>
      <c r="AB216" s="88">
        <v>214.48</v>
      </c>
      <c r="AC216" s="87">
        <v>44788</v>
      </c>
      <c r="AD216" s="88">
        <v>473.97</v>
      </c>
      <c r="AE216" s="87">
        <v>43321</v>
      </c>
      <c r="AF216" s="88">
        <v>1551.8</v>
      </c>
      <c r="AG216" s="87">
        <v>43321</v>
      </c>
      <c r="AH216" s="88">
        <v>143.32</v>
      </c>
      <c r="AI216" s="87">
        <v>43332</v>
      </c>
      <c r="AJ216" s="88">
        <v>115.74</v>
      </c>
      <c r="AK216" s="87">
        <v>43369</v>
      </c>
      <c r="AL216" s="88">
        <v>276</v>
      </c>
    </row>
    <row r="217" spans="1:38">
      <c r="A217" s="87">
        <v>43322</v>
      </c>
      <c r="B217" s="88">
        <v>21176.18</v>
      </c>
      <c r="C217" s="87">
        <v>42601</v>
      </c>
      <c r="D217" s="88">
        <v>49.51</v>
      </c>
      <c r="E217" s="87">
        <v>42593</v>
      </c>
      <c r="F217" s="88">
        <v>205.58</v>
      </c>
      <c r="G217" s="87">
        <v>42662</v>
      </c>
      <c r="H217" s="88">
        <v>21.76</v>
      </c>
      <c r="I217" s="87">
        <v>42597</v>
      </c>
      <c r="J217" s="88">
        <v>31.56</v>
      </c>
      <c r="K217" s="87">
        <v>42593</v>
      </c>
      <c r="L217" s="88">
        <v>300.70999999999998</v>
      </c>
      <c r="M217" s="87">
        <v>42593</v>
      </c>
      <c r="N217" s="88">
        <v>109.84</v>
      </c>
      <c r="O217" s="87">
        <v>44776</v>
      </c>
      <c r="P217" s="88">
        <v>37.03</v>
      </c>
      <c r="Q217" s="87">
        <v>42593</v>
      </c>
      <c r="R217" s="88">
        <v>46.51</v>
      </c>
      <c r="S217" s="87">
        <v>42593</v>
      </c>
      <c r="T217" s="88">
        <v>12.15</v>
      </c>
      <c r="U217" s="87">
        <v>42949</v>
      </c>
      <c r="V217" s="88">
        <v>144.13999999999999</v>
      </c>
      <c r="W217" s="87">
        <v>42599</v>
      </c>
      <c r="X217" s="88">
        <v>79.56</v>
      </c>
      <c r="Y217" s="87">
        <v>42593</v>
      </c>
      <c r="Z217" s="88">
        <v>51.53</v>
      </c>
      <c r="AA217" s="87">
        <v>42594</v>
      </c>
      <c r="AB217" s="88">
        <v>212.71</v>
      </c>
      <c r="AC217" s="87">
        <v>44789</v>
      </c>
      <c r="AD217" s="88">
        <v>479.83</v>
      </c>
      <c r="AE217" s="87">
        <v>43322</v>
      </c>
      <c r="AF217" s="88">
        <v>1582.03</v>
      </c>
      <c r="AG217" s="87">
        <v>43322</v>
      </c>
      <c r="AH217" s="88">
        <v>140.94</v>
      </c>
      <c r="AI217" s="87">
        <v>43336</v>
      </c>
      <c r="AJ217" s="88">
        <v>116.95</v>
      </c>
      <c r="AK217" s="87">
        <v>43370</v>
      </c>
      <c r="AL217" s="88">
        <v>267.19</v>
      </c>
    </row>
    <row r="218" spans="1:38">
      <c r="A218" s="87">
        <v>43325</v>
      </c>
      <c r="B218" s="88">
        <v>21073.1</v>
      </c>
      <c r="C218" s="87">
        <v>42604</v>
      </c>
      <c r="D218" s="88">
        <v>50.63</v>
      </c>
      <c r="E218" s="87">
        <v>42594</v>
      </c>
      <c r="F218" s="88">
        <v>206.38</v>
      </c>
      <c r="G218" s="87">
        <v>42663</v>
      </c>
      <c r="H218" s="88">
        <v>22.2</v>
      </c>
      <c r="I218" s="87">
        <v>42598</v>
      </c>
      <c r="J218" s="88">
        <v>31.18</v>
      </c>
      <c r="K218" s="87">
        <v>42594</v>
      </c>
      <c r="L218" s="88">
        <v>301.02999999999997</v>
      </c>
      <c r="M218" s="87">
        <v>42594</v>
      </c>
      <c r="N218" s="88">
        <v>108.81</v>
      </c>
      <c r="O218" s="87">
        <v>44777</v>
      </c>
      <c r="P218" s="88">
        <v>37.270000000000003</v>
      </c>
      <c r="Q218" s="87">
        <v>42594</v>
      </c>
      <c r="R218" s="88">
        <v>46.54</v>
      </c>
      <c r="S218" s="87">
        <v>42594</v>
      </c>
      <c r="T218" s="88">
        <v>12.43</v>
      </c>
      <c r="U218" s="87">
        <v>42950</v>
      </c>
      <c r="V218" s="88">
        <v>151</v>
      </c>
      <c r="W218" s="87">
        <v>42600</v>
      </c>
      <c r="X218" s="88">
        <v>79.790000000000006</v>
      </c>
      <c r="Y218" s="87">
        <v>42594</v>
      </c>
      <c r="Z218" s="88">
        <v>51.58</v>
      </c>
      <c r="AA218" s="87">
        <v>42597</v>
      </c>
      <c r="AB218" s="88">
        <v>213.2</v>
      </c>
      <c r="AC218" s="87">
        <v>44790</v>
      </c>
      <c r="AD218" s="88">
        <v>498.29</v>
      </c>
      <c r="AE218" s="87">
        <v>43325</v>
      </c>
      <c r="AF218" s="88">
        <v>1589.9</v>
      </c>
      <c r="AG218" s="87">
        <v>43325</v>
      </c>
      <c r="AH218" s="88">
        <v>136.49</v>
      </c>
      <c r="AI218" s="87">
        <v>43339</v>
      </c>
      <c r="AJ218" s="88">
        <v>117.65</v>
      </c>
      <c r="AK218" s="87">
        <v>43371</v>
      </c>
      <c r="AL218" s="88">
        <v>265.58</v>
      </c>
    </row>
    <row r="219" spans="1:38">
      <c r="A219" s="87">
        <v>43327</v>
      </c>
      <c r="B219" s="88">
        <v>20932.07</v>
      </c>
      <c r="C219" s="87">
        <v>42605</v>
      </c>
      <c r="D219" s="88">
        <v>52.83</v>
      </c>
      <c r="E219" s="87">
        <v>42597</v>
      </c>
      <c r="F219" s="88">
        <v>205.71</v>
      </c>
      <c r="G219" s="87">
        <v>42664</v>
      </c>
      <c r="H219" s="88">
        <v>22.01</v>
      </c>
      <c r="I219" s="87">
        <v>42599</v>
      </c>
      <c r="J219" s="88">
        <v>31.18</v>
      </c>
      <c r="K219" s="87">
        <v>42597</v>
      </c>
      <c r="L219" s="88">
        <v>298.14999999999998</v>
      </c>
      <c r="M219" s="87">
        <v>42597</v>
      </c>
      <c r="N219" s="88">
        <v>109.21</v>
      </c>
      <c r="O219" s="87">
        <v>44778</v>
      </c>
      <c r="P219" s="88">
        <v>37.880000000000003</v>
      </c>
      <c r="Q219" s="87">
        <v>42597</v>
      </c>
      <c r="R219" s="88">
        <v>46.57</v>
      </c>
      <c r="S219" s="87">
        <v>42597</v>
      </c>
      <c r="T219" s="88">
        <v>12.79</v>
      </c>
      <c r="U219" s="87">
        <v>42951</v>
      </c>
      <c r="V219" s="88">
        <v>143.63</v>
      </c>
      <c r="W219" s="87">
        <v>42601</v>
      </c>
      <c r="X219" s="88">
        <v>80.69</v>
      </c>
      <c r="Y219" s="87">
        <v>42597</v>
      </c>
      <c r="Z219" s="88">
        <v>51.69</v>
      </c>
      <c r="AA219" s="87">
        <v>42598</v>
      </c>
      <c r="AB219" s="88">
        <v>213.53</v>
      </c>
      <c r="AC219" s="87">
        <v>44791</v>
      </c>
      <c r="AD219" s="88">
        <v>500.68</v>
      </c>
      <c r="AE219" s="87">
        <v>43327</v>
      </c>
      <c r="AF219" s="88">
        <v>1570.16</v>
      </c>
      <c r="AG219" s="87">
        <v>43327</v>
      </c>
      <c r="AH219" s="88">
        <v>136.5</v>
      </c>
      <c r="AI219" s="87">
        <v>43340</v>
      </c>
      <c r="AJ219" s="88">
        <v>113.48</v>
      </c>
      <c r="AK219" s="87">
        <v>43374</v>
      </c>
      <c r="AL219" s="88">
        <v>258.39</v>
      </c>
    </row>
    <row r="220" spans="1:38">
      <c r="A220" s="87">
        <v>43328</v>
      </c>
      <c r="B220" s="88">
        <v>20651.16</v>
      </c>
      <c r="C220" s="87">
        <v>42606</v>
      </c>
      <c r="D220" s="88">
        <v>52.36</v>
      </c>
      <c r="E220" s="87">
        <v>42598</v>
      </c>
      <c r="F220" s="88">
        <v>206.45</v>
      </c>
      <c r="G220" s="87">
        <v>42667</v>
      </c>
      <c r="H220" s="88">
        <v>22.28</v>
      </c>
      <c r="I220" s="87">
        <v>42600</v>
      </c>
      <c r="J220" s="88">
        <v>30.63</v>
      </c>
      <c r="K220" s="87">
        <v>42598</v>
      </c>
      <c r="L220" s="88">
        <v>310.60000000000002</v>
      </c>
      <c r="M220" s="87">
        <v>42598</v>
      </c>
      <c r="N220" s="88">
        <v>109.07</v>
      </c>
      <c r="O220" s="87">
        <v>44783</v>
      </c>
      <c r="P220" s="88">
        <v>38.4</v>
      </c>
      <c r="Q220" s="87">
        <v>42598</v>
      </c>
      <c r="R220" s="88">
        <v>46.9</v>
      </c>
      <c r="S220" s="87">
        <v>42598</v>
      </c>
      <c r="T220" s="88">
        <v>12.76</v>
      </c>
      <c r="U220" s="87">
        <v>42954</v>
      </c>
      <c r="V220" s="88">
        <v>136.83000000000001</v>
      </c>
      <c r="W220" s="87">
        <v>42604</v>
      </c>
      <c r="X220" s="88">
        <v>80.5</v>
      </c>
      <c r="Y220" s="87">
        <v>42598</v>
      </c>
      <c r="Z220" s="88">
        <v>52.04</v>
      </c>
      <c r="AA220" s="87">
        <v>42599</v>
      </c>
      <c r="AB220" s="88">
        <v>214.72</v>
      </c>
      <c r="AC220" s="87">
        <v>44792</v>
      </c>
      <c r="AD220" s="88">
        <v>492.89</v>
      </c>
      <c r="AE220" s="87">
        <v>43328</v>
      </c>
      <c r="AF220" s="88">
        <v>1519.18</v>
      </c>
      <c r="AG220" s="87">
        <v>43328</v>
      </c>
      <c r="AH220" s="88">
        <v>135.1</v>
      </c>
      <c r="AI220" s="87">
        <v>43341</v>
      </c>
      <c r="AJ220" s="88">
        <v>112.52</v>
      </c>
      <c r="AK220" s="87">
        <v>43375</v>
      </c>
      <c r="AL220" s="88">
        <v>258.33</v>
      </c>
    </row>
    <row r="221" spans="1:38">
      <c r="A221" s="87">
        <v>43329</v>
      </c>
      <c r="B221" s="88">
        <v>20926.68</v>
      </c>
      <c r="C221" s="87">
        <v>42607</v>
      </c>
      <c r="D221" s="88">
        <v>51.99</v>
      </c>
      <c r="E221" s="87">
        <v>42599</v>
      </c>
      <c r="F221" s="88">
        <v>205.91</v>
      </c>
      <c r="G221" s="87">
        <v>42668</v>
      </c>
      <c r="H221" s="88">
        <v>21.59</v>
      </c>
      <c r="I221" s="87">
        <v>42601</v>
      </c>
      <c r="J221" s="88">
        <v>30.46</v>
      </c>
      <c r="K221" s="87">
        <v>42599</v>
      </c>
      <c r="L221" s="88">
        <v>326.13</v>
      </c>
      <c r="M221" s="87">
        <v>42599</v>
      </c>
      <c r="N221" s="88">
        <v>109.18</v>
      </c>
      <c r="O221" s="87">
        <v>44784</v>
      </c>
      <c r="P221" s="88">
        <v>37.880000000000003</v>
      </c>
      <c r="Q221" s="87">
        <v>42599</v>
      </c>
      <c r="R221" s="88">
        <v>47.18</v>
      </c>
      <c r="S221" s="87">
        <v>42599</v>
      </c>
      <c r="T221" s="88">
        <v>12.64</v>
      </c>
      <c r="U221" s="87">
        <v>42955</v>
      </c>
      <c r="V221" s="88">
        <v>134</v>
      </c>
      <c r="W221" s="87">
        <v>42605</v>
      </c>
      <c r="X221" s="88">
        <v>80</v>
      </c>
      <c r="Y221" s="87">
        <v>42599</v>
      </c>
      <c r="Z221" s="88">
        <v>52.16</v>
      </c>
      <c r="AA221" s="87">
        <v>42600</v>
      </c>
      <c r="AB221" s="88">
        <v>211.14</v>
      </c>
      <c r="AC221" s="87">
        <v>44795</v>
      </c>
      <c r="AD221" s="88">
        <v>490.56</v>
      </c>
      <c r="AE221" s="87">
        <v>43329</v>
      </c>
      <c r="AF221" s="88">
        <v>1515.97</v>
      </c>
      <c r="AG221" s="87">
        <v>43329</v>
      </c>
      <c r="AH221" s="88">
        <v>136.66</v>
      </c>
      <c r="AI221" s="87">
        <v>43342</v>
      </c>
      <c r="AJ221" s="88">
        <v>113.24</v>
      </c>
      <c r="AK221" s="87">
        <v>43376</v>
      </c>
      <c r="AL221" s="88">
        <v>260</v>
      </c>
    </row>
    <row r="222" spans="1:38">
      <c r="A222" s="87">
        <v>43332</v>
      </c>
      <c r="B222" s="88">
        <v>20933.330000000002</v>
      </c>
      <c r="C222" s="87">
        <v>42608</v>
      </c>
      <c r="D222" s="88">
        <v>51.11</v>
      </c>
      <c r="E222" s="87">
        <v>42600</v>
      </c>
      <c r="F222" s="88">
        <v>199.96</v>
      </c>
      <c r="G222" s="87">
        <v>42669</v>
      </c>
      <c r="H222" s="88">
        <v>21.65</v>
      </c>
      <c r="I222" s="87">
        <v>42604</v>
      </c>
      <c r="J222" s="88">
        <v>28.94</v>
      </c>
      <c r="K222" s="87">
        <v>42600</v>
      </c>
      <c r="L222" s="88">
        <v>334.03</v>
      </c>
      <c r="M222" s="87">
        <v>42600</v>
      </c>
      <c r="N222" s="88">
        <v>107.42</v>
      </c>
      <c r="O222" s="87">
        <v>44785</v>
      </c>
      <c r="P222" s="88">
        <v>38.799999999999997</v>
      </c>
      <c r="Q222" s="87">
        <v>42600</v>
      </c>
      <c r="R222" s="88">
        <v>46.78</v>
      </c>
      <c r="S222" s="87">
        <v>42600</v>
      </c>
      <c r="T222" s="88">
        <v>12.44</v>
      </c>
      <c r="U222" s="87">
        <v>42956</v>
      </c>
      <c r="V222" s="88">
        <v>129.29</v>
      </c>
      <c r="W222" s="87">
        <v>42606</v>
      </c>
      <c r="X222" s="88">
        <v>80.83</v>
      </c>
      <c r="Y222" s="87">
        <v>42600</v>
      </c>
      <c r="Z222" s="88">
        <v>51.51</v>
      </c>
      <c r="AA222" s="87">
        <v>42601</v>
      </c>
      <c r="AB222" s="88">
        <v>209.81</v>
      </c>
      <c r="AC222" s="87">
        <v>44796</v>
      </c>
      <c r="AD222" s="88">
        <v>518.07000000000005</v>
      </c>
      <c r="AE222" s="87">
        <v>43332</v>
      </c>
      <c r="AF222" s="88">
        <v>1498.45</v>
      </c>
      <c r="AG222" s="87">
        <v>43332</v>
      </c>
      <c r="AH222" s="88">
        <v>138.47</v>
      </c>
      <c r="AI222" s="87">
        <v>43343</v>
      </c>
      <c r="AJ222" s="88">
        <v>112.26</v>
      </c>
      <c r="AK222" s="87">
        <v>43377</v>
      </c>
      <c r="AL222" s="88">
        <v>252.73</v>
      </c>
    </row>
    <row r="223" spans="1:38">
      <c r="A223" s="87">
        <v>43336</v>
      </c>
      <c r="B223" s="88">
        <v>21011.53</v>
      </c>
      <c r="C223" s="87">
        <v>42611</v>
      </c>
      <c r="D223" s="88">
        <v>52.2</v>
      </c>
      <c r="E223" s="87">
        <v>42601</v>
      </c>
      <c r="F223" s="88">
        <v>199.81</v>
      </c>
      <c r="G223" s="87">
        <v>42670</v>
      </c>
      <c r="H223" s="88">
        <v>21.99</v>
      </c>
      <c r="I223" s="87">
        <v>42605</v>
      </c>
      <c r="J223" s="88">
        <v>28.24</v>
      </c>
      <c r="K223" s="87">
        <v>42601</v>
      </c>
      <c r="L223" s="88">
        <v>332.33</v>
      </c>
      <c r="M223" s="87">
        <v>42601</v>
      </c>
      <c r="N223" s="88">
        <v>104.95</v>
      </c>
      <c r="O223" s="87">
        <v>44788</v>
      </c>
      <c r="P223" s="88">
        <v>39.409999999999997</v>
      </c>
      <c r="Q223" s="87">
        <v>42601</v>
      </c>
      <c r="R223" s="88">
        <v>46.7</v>
      </c>
      <c r="S223" s="87">
        <v>42601</v>
      </c>
      <c r="T223" s="88">
        <v>12.27</v>
      </c>
      <c r="U223" s="87">
        <v>42957</v>
      </c>
      <c r="V223" s="88">
        <v>126.25</v>
      </c>
      <c r="W223" s="87">
        <v>42607</v>
      </c>
      <c r="X223" s="88">
        <v>82.88</v>
      </c>
      <c r="Y223" s="87">
        <v>42601</v>
      </c>
      <c r="Z223" s="88">
        <v>51.34</v>
      </c>
      <c r="AA223" s="87">
        <v>42604</v>
      </c>
      <c r="AB223" s="88">
        <v>207.55</v>
      </c>
      <c r="AC223" s="87">
        <v>44797</v>
      </c>
      <c r="AD223" s="88">
        <v>509.58</v>
      </c>
      <c r="AE223" s="87">
        <v>43336</v>
      </c>
      <c r="AF223" s="88">
        <v>1507.08</v>
      </c>
      <c r="AG223" s="87">
        <v>43336</v>
      </c>
      <c r="AH223" s="88">
        <v>138.94</v>
      </c>
      <c r="AI223" s="87">
        <v>43346</v>
      </c>
      <c r="AJ223" s="88">
        <v>112.06</v>
      </c>
      <c r="AK223" s="87">
        <v>43378</v>
      </c>
      <c r="AL223" s="88">
        <v>262</v>
      </c>
    </row>
    <row r="224" spans="1:38">
      <c r="A224" s="87">
        <v>43339</v>
      </c>
      <c r="B224" s="88">
        <v>21107.1</v>
      </c>
      <c r="C224" s="87">
        <v>42612</v>
      </c>
      <c r="D224" s="88">
        <v>53.16</v>
      </c>
      <c r="E224" s="87">
        <v>42604</v>
      </c>
      <c r="F224" s="88">
        <v>200.1</v>
      </c>
      <c r="G224" s="87">
        <v>42671</v>
      </c>
      <c r="H224" s="88">
        <v>21</v>
      </c>
      <c r="I224" s="87">
        <v>42606</v>
      </c>
      <c r="J224" s="88">
        <v>28.27</v>
      </c>
      <c r="K224" s="87">
        <v>42604</v>
      </c>
      <c r="L224" s="88">
        <v>328.79</v>
      </c>
      <c r="M224" s="87">
        <v>42604</v>
      </c>
      <c r="N224" s="88">
        <v>106.38</v>
      </c>
      <c r="O224" s="87">
        <v>44789</v>
      </c>
      <c r="P224" s="88">
        <v>39.56</v>
      </c>
      <c r="Q224" s="87">
        <v>42604</v>
      </c>
      <c r="R224" s="88">
        <v>46.13</v>
      </c>
      <c r="S224" s="87">
        <v>42604</v>
      </c>
      <c r="T224" s="88">
        <v>12.29</v>
      </c>
      <c r="U224" s="87">
        <v>42958</v>
      </c>
      <c r="V224" s="88">
        <v>131.08000000000001</v>
      </c>
      <c r="W224" s="87">
        <v>42608</v>
      </c>
      <c r="X224" s="88">
        <v>81.650000000000006</v>
      </c>
      <c r="Y224" s="87">
        <v>42604</v>
      </c>
      <c r="Z224" s="88">
        <v>51.47</v>
      </c>
      <c r="AA224" s="87">
        <v>42605</v>
      </c>
      <c r="AB224" s="88">
        <v>207.67</v>
      </c>
      <c r="AC224" s="87">
        <v>44798</v>
      </c>
      <c r="AD224" s="88">
        <v>520.80999999999995</v>
      </c>
      <c r="AE224" s="87">
        <v>43339</v>
      </c>
      <c r="AF224" s="88">
        <v>1555.46</v>
      </c>
      <c r="AG224" s="87">
        <v>43339</v>
      </c>
      <c r="AH224" s="88">
        <v>139.25</v>
      </c>
      <c r="AI224" s="87">
        <v>43347</v>
      </c>
      <c r="AJ224" s="88">
        <v>113.39</v>
      </c>
      <c r="AK224" s="87">
        <v>43381</v>
      </c>
      <c r="AL224" s="88">
        <v>249.5</v>
      </c>
    </row>
    <row r="225" spans="1:38">
      <c r="A225" s="87">
        <v>43340</v>
      </c>
      <c r="B225" s="88">
        <v>21065.18</v>
      </c>
      <c r="C225" s="87">
        <v>42613</v>
      </c>
      <c r="D225" s="88">
        <v>53.03</v>
      </c>
      <c r="E225" s="87">
        <v>42605</v>
      </c>
      <c r="F225" s="88">
        <v>200.63</v>
      </c>
      <c r="G225" s="87">
        <v>42674</v>
      </c>
      <c r="H225" s="88">
        <v>21</v>
      </c>
      <c r="I225" s="87">
        <v>42607</v>
      </c>
      <c r="J225" s="88">
        <v>28.12</v>
      </c>
      <c r="K225" s="87">
        <v>42605</v>
      </c>
      <c r="L225" s="88">
        <v>323.60000000000002</v>
      </c>
      <c r="M225" s="87">
        <v>42605</v>
      </c>
      <c r="N225" s="88">
        <v>106.06</v>
      </c>
      <c r="O225" s="87">
        <v>44790</v>
      </c>
      <c r="P225" s="88">
        <v>38.520000000000003</v>
      </c>
      <c r="Q225" s="87">
        <v>42605</v>
      </c>
      <c r="R225" s="88">
        <v>43.83</v>
      </c>
      <c r="S225" s="87">
        <v>42605</v>
      </c>
      <c r="T225" s="88">
        <v>12.26</v>
      </c>
      <c r="U225" s="87">
        <v>42962</v>
      </c>
      <c r="V225" s="88">
        <v>128.04</v>
      </c>
      <c r="W225" s="87">
        <v>42611</v>
      </c>
      <c r="X225" s="88">
        <v>81.180000000000007</v>
      </c>
      <c r="Y225" s="87">
        <v>42605</v>
      </c>
      <c r="Z225" s="88">
        <v>51.3</v>
      </c>
      <c r="AA225" s="87">
        <v>42606</v>
      </c>
      <c r="AB225" s="88">
        <v>207.1</v>
      </c>
      <c r="AC225" s="87">
        <v>44799</v>
      </c>
      <c r="AD225" s="88">
        <v>518.78</v>
      </c>
      <c r="AE225" s="87">
        <v>43340</v>
      </c>
      <c r="AF225" s="88">
        <v>1557.46</v>
      </c>
      <c r="AG225" s="87">
        <v>43340</v>
      </c>
      <c r="AH225" s="88">
        <v>139.54</v>
      </c>
      <c r="AI225" s="87">
        <v>43348</v>
      </c>
      <c r="AJ225" s="88">
        <v>113.43</v>
      </c>
      <c r="AK225" s="87">
        <v>43382</v>
      </c>
      <c r="AL225" s="88">
        <v>239.45</v>
      </c>
    </row>
    <row r="226" spans="1:38">
      <c r="A226" s="87">
        <v>43341</v>
      </c>
      <c r="B226" s="88">
        <v>20861.21</v>
      </c>
      <c r="C226" s="87">
        <v>42614</v>
      </c>
      <c r="D226" s="88">
        <v>52.5</v>
      </c>
      <c r="E226" s="87">
        <v>42606</v>
      </c>
      <c r="F226" s="88">
        <v>199.41</v>
      </c>
      <c r="G226" s="87">
        <v>42675</v>
      </c>
      <c r="H226" s="88">
        <v>21.46</v>
      </c>
      <c r="I226" s="87">
        <v>42608</v>
      </c>
      <c r="J226" s="88">
        <v>28.2</v>
      </c>
      <c r="K226" s="87">
        <v>42606</v>
      </c>
      <c r="L226" s="88">
        <v>325.14</v>
      </c>
      <c r="M226" s="87">
        <v>42606</v>
      </c>
      <c r="N226" s="88">
        <v>106.95</v>
      </c>
      <c r="O226" s="87">
        <v>44791</v>
      </c>
      <c r="P226" s="88">
        <v>38.51</v>
      </c>
      <c r="Q226" s="87">
        <v>42606</v>
      </c>
      <c r="R226" s="88">
        <v>43.1</v>
      </c>
      <c r="S226" s="87">
        <v>42606</v>
      </c>
      <c r="T226" s="88">
        <v>12.49</v>
      </c>
      <c r="U226" s="87">
        <v>42963</v>
      </c>
      <c r="V226" s="88">
        <v>134.44</v>
      </c>
      <c r="W226" s="87">
        <v>42612</v>
      </c>
      <c r="X226" s="88">
        <v>81</v>
      </c>
      <c r="Y226" s="87">
        <v>42606</v>
      </c>
      <c r="Z226" s="88">
        <v>50.59</v>
      </c>
      <c r="AA226" s="87">
        <v>42607</v>
      </c>
      <c r="AB226" s="88">
        <v>206.65</v>
      </c>
      <c r="AC226" s="87">
        <v>44802</v>
      </c>
      <c r="AD226" s="88">
        <v>511.57</v>
      </c>
      <c r="AE226" s="87">
        <v>43341</v>
      </c>
      <c r="AF226" s="88">
        <v>1558.49</v>
      </c>
      <c r="AG226" s="87">
        <v>43341</v>
      </c>
      <c r="AH226" s="88">
        <v>137.91</v>
      </c>
      <c r="AI226" s="87">
        <v>43349</v>
      </c>
      <c r="AJ226" s="88">
        <v>111.26</v>
      </c>
      <c r="AK226" s="87">
        <v>43383</v>
      </c>
      <c r="AL226" s="88">
        <v>241.75</v>
      </c>
    </row>
    <row r="227" spans="1:38">
      <c r="A227" s="87">
        <v>43342</v>
      </c>
      <c r="B227" s="88">
        <v>20608.68</v>
      </c>
      <c r="C227" s="87">
        <v>42615</v>
      </c>
      <c r="D227" s="88">
        <v>52.43</v>
      </c>
      <c r="E227" s="87">
        <v>42607</v>
      </c>
      <c r="F227" s="88">
        <v>202.04</v>
      </c>
      <c r="G227" s="87">
        <v>42676</v>
      </c>
      <c r="H227" s="88">
        <v>20.9</v>
      </c>
      <c r="I227" s="87">
        <v>42611</v>
      </c>
      <c r="J227" s="88">
        <v>28.25</v>
      </c>
      <c r="K227" s="87">
        <v>42607</v>
      </c>
      <c r="L227" s="88">
        <v>323.02</v>
      </c>
      <c r="M227" s="87">
        <v>42607</v>
      </c>
      <c r="N227" s="88">
        <v>109.01</v>
      </c>
      <c r="O227" s="87">
        <v>44795</v>
      </c>
      <c r="P227" s="88">
        <v>37.409999999999997</v>
      </c>
      <c r="Q227" s="87">
        <v>42607</v>
      </c>
      <c r="R227" s="88">
        <v>43.49</v>
      </c>
      <c r="S227" s="87">
        <v>42607</v>
      </c>
      <c r="T227" s="88">
        <v>12.55</v>
      </c>
      <c r="U227" s="87">
        <v>42964</v>
      </c>
      <c r="V227" s="88">
        <v>127.95</v>
      </c>
      <c r="W227" s="87">
        <v>42614</v>
      </c>
      <c r="X227" s="88">
        <v>80</v>
      </c>
      <c r="Y227" s="87">
        <v>42607</v>
      </c>
      <c r="Z227" s="88">
        <v>51.06</v>
      </c>
      <c r="AA227" s="87">
        <v>42608</v>
      </c>
      <c r="AB227" s="88">
        <v>201.93</v>
      </c>
      <c r="AC227" s="87">
        <v>44803</v>
      </c>
      <c r="AD227" s="88">
        <v>509.89</v>
      </c>
      <c r="AE227" s="87">
        <v>43342</v>
      </c>
      <c r="AF227" s="88">
        <v>1517.13</v>
      </c>
      <c r="AG227" s="87">
        <v>43342</v>
      </c>
      <c r="AH227" s="88">
        <v>135.19999999999999</v>
      </c>
      <c r="AI227" s="87">
        <v>43350</v>
      </c>
      <c r="AJ227" s="88">
        <v>108.06</v>
      </c>
      <c r="AK227" s="87">
        <v>43384</v>
      </c>
      <c r="AL227" s="88">
        <v>229.67</v>
      </c>
    </row>
    <row r="228" spans="1:38">
      <c r="A228" s="87">
        <v>43343</v>
      </c>
      <c r="B228" s="88">
        <v>20490.669999999998</v>
      </c>
      <c r="C228" s="87">
        <v>42618</v>
      </c>
      <c r="D228" s="88">
        <v>52.23</v>
      </c>
      <c r="E228" s="87">
        <v>42608</v>
      </c>
      <c r="F228" s="88">
        <v>203.01</v>
      </c>
      <c r="G228" s="87">
        <v>42677</v>
      </c>
      <c r="H228" s="88">
        <v>21.45</v>
      </c>
      <c r="I228" s="87">
        <v>42612</v>
      </c>
      <c r="J228" s="88">
        <v>28.39</v>
      </c>
      <c r="K228" s="87">
        <v>42608</v>
      </c>
      <c r="L228" s="88">
        <v>337.38</v>
      </c>
      <c r="M228" s="87">
        <v>42608</v>
      </c>
      <c r="N228" s="88">
        <v>109.51</v>
      </c>
      <c r="O228" s="87">
        <v>44796</v>
      </c>
      <c r="P228" s="88">
        <v>37.200000000000003</v>
      </c>
      <c r="Q228" s="87">
        <v>42608</v>
      </c>
      <c r="R228" s="88">
        <v>44.06</v>
      </c>
      <c r="S228" s="87">
        <v>42608</v>
      </c>
      <c r="T228" s="88">
        <v>12.39</v>
      </c>
      <c r="U228" s="87">
        <v>42965</v>
      </c>
      <c r="V228" s="88">
        <v>126.56</v>
      </c>
      <c r="W228" s="87">
        <v>42615</v>
      </c>
      <c r="X228" s="88">
        <v>79.17</v>
      </c>
      <c r="Y228" s="87">
        <v>42608</v>
      </c>
      <c r="Z228" s="88">
        <v>51.24</v>
      </c>
      <c r="AA228" s="87">
        <v>42611</v>
      </c>
      <c r="AB228" s="88">
        <v>204.41</v>
      </c>
      <c r="AC228" s="87">
        <v>44804</v>
      </c>
      <c r="AD228" s="88">
        <v>516.72</v>
      </c>
      <c r="AE228" s="87">
        <v>43343</v>
      </c>
      <c r="AF228" s="88">
        <v>1513.21</v>
      </c>
      <c r="AG228" s="87">
        <v>43343</v>
      </c>
      <c r="AH228" s="88">
        <v>135.44999999999999</v>
      </c>
      <c r="AI228" s="87">
        <v>43353</v>
      </c>
      <c r="AJ228" s="88">
        <v>107.33</v>
      </c>
      <c r="AK228" s="87">
        <v>43385</v>
      </c>
      <c r="AL228" s="88">
        <v>218.29</v>
      </c>
    </row>
    <row r="229" spans="1:38">
      <c r="A229" s="87">
        <v>43346</v>
      </c>
      <c r="B229" s="88">
        <v>20450.169999999998</v>
      </c>
      <c r="C229" s="87">
        <v>42619</v>
      </c>
      <c r="D229" s="88">
        <v>51.52</v>
      </c>
      <c r="E229" s="87">
        <v>42611</v>
      </c>
      <c r="F229" s="88">
        <v>204.77</v>
      </c>
      <c r="G229" s="87">
        <v>42678</v>
      </c>
      <c r="H229" s="88">
        <v>21.48</v>
      </c>
      <c r="I229" s="87">
        <v>42613</v>
      </c>
      <c r="J229" s="88">
        <v>28.2</v>
      </c>
      <c r="K229" s="87">
        <v>42611</v>
      </c>
      <c r="L229" s="88">
        <v>337.7</v>
      </c>
      <c r="M229" s="87">
        <v>42611</v>
      </c>
      <c r="N229" s="88">
        <v>109.7</v>
      </c>
      <c r="O229" s="87">
        <v>44797</v>
      </c>
      <c r="P229" s="88">
        <v>37.14</v>
      </c>
      <c r="Q229" s="87">
        <v>42611</v>
      </c>
      <c r="R229" s="88">
        <v>44.05</v>
      </c>
      <c r="S229" s="87">
        <v>42611</v>
      </c>
      <c r="T229" s="88">
        <v>12.57</v>
      </c>
      <c r="U229" s="87">
        <v>42968</v>
      </c>
      <c r="V229" s="88">
        <v>120.3</v>
      </c>
      <c r="W229" s="87">
        <v>42618</v>
      </c>
      <c r="X229" s="88">
        <v>80</v>
      </c>
      <c r="Y229" s="87">
        <v>42611</v>
      </c>
      <c r="Z229" s="88">
        <v>52.24</v>
      </c>
      <c r="AA229" s="87">
        <v>42612</v>
      </c>
      <c r="AB229" s="88">
        <v>204.3</v>
      </c>
      <c r="AC229" s="87">
        <v>44805</v>
      </c>
      <c r="AD229" s="88">
        <v>523.37</v>
      </c>
      <c r="AE229" s="87">
        <v>43346</v>
      </c>
      <c r="AF229" s="88">
        <v>1484.74</v>
      </c>
      <c r="AG229" s="87">
        <v>43346</v>
      </c>
      <c r="AH229" s="88">
        <v>135.03</v>
      </c>
      <c r="AI229" s="87">
        <v>43354</v>
      </c>
      <c r="AJ229" s="88">
        <v>109.55</v>
      </c>
      <c r="AK229" s="87">
        <v>43388</v>
      </c>
      <c r="AL229" s="88">
        <v>207.4</v>
      </c>
    </row>
    <row r="230" spans="1:38">
      <c r="A230" s="87">
        <v>43347</v>
      </c>
      <c r="B230" s="88">
        <v>20534.07</v>
      </c>
      <c r="C230" s="87">
        <v>42620</v>
      </c>
      <c r="D230" s="88">
        <v>51.92</v>
      </c>
      <c r="E230" s="87">
        <v>42612</v>
      </c>
      <c r="F230" s="88">
        <v>204.06</v>
      </c>
      <c r="G230" s="87">
        <v>42681</v>
      </c>
      <c r="H230" s="88">
        <v>21.4</v>
      </c>
      <c r="I230" s="87">
        <v>42614</v>
      </c>
      <c r="J230" s="88">
        <v>28.15</v>
      </c>
      <c r="K230" s="87">
        <v>42612</v>
      </c>
      <c r="L230" s="88">
        <v>335.52</v>
      </c>
      <c r="M230" s="87">
        <v>42612</v>
      </c>
      <c r="N230" s="88">
        <v>109.32</v>
      </c>
      <c r="O230" s="87">
        <v>44798</v>
      </c>
      <c r="P230" s="88">
        <v>37.57</v>
      </c>
      <c r="Q230" s="87">
        <v>42612</v>
      </c>
      <c r="R230" s="88">
        <v>43.76</v>
      </c>
      <c r="S230" s="87">
        <v>42612</v>
      </c>
      <c r="T230" s="88">
        <v>12.38</v>
      </c>
      <c r="U230" s="87">
        <v>42969</v>
      </c>
      <c r="V230" s="88">
        <v>118</v>
      </c>
      <c r="W230" s="87">
        <v>42619</v>
      </c>
      <c r="X230" s="88">
        <v>80.59</v>
      </c>
      <c r="Y230" s="87">
        <v>42612</v>
      </c>
      <c r="Z230" s="88">
        <v>52.02</v>
      </c>
      <c r="AA230" s="87">
        <v>42613</v>
      </c>
      <c r="AB230" s="88">
        <v>206.44</v>
      </c>
      <c r="AC230" s="87">
        <v>44806</v>
      </c>
      <c r="AD230" s="88">
        <v>520.74</v>
      </c>
      <c r="AE230" s="87">
        <v>43347</v>
      </c>
      <c r="AF230" s="88">
        <v>1526.84</v>
      </c>
      <c r="AG230" s="87">
        <v>43347</v>
      </c>
      <c r="AH230" s="88">
        <v>136.5</v>
      </c>
      <c r="AI230" s="87">
        <v>43355</v>
      </c>
      <c r="AJ230" s="88">
        <v>112.18</v>
      </c>
      <c r="AK230" s="87">
        <v>43389</v>
      </c>
      <c r="AL230" s="88">
        <v>209</v>
      </c>
    </row>
    <row r="231" spans="1:38">
      <c r="A231" s="87">
        <v>43348</v>
      </c>
      <c r="B231" s="88">
        <v>20473.009999999998</v>
      </c>
      <c r="C231" s="87">
        <v>42621</v>
      </c>
      <c r="D231" s="88">
        <v>52.5</v>
      </c>
      <c r="E231" s="87">
        <v>42613</v>
      </c>
      <c r="F231" s="88">
        <v>204.21</v>
      </c>
      <c r="G231" s="87">
        <v>42682</v>
      </c>
      <c r="H231" s="88">
        <v>21.39</v>
      </c>
      <c r="I231" s="87">
        <v>42615</v>
      </c>
      <c r="J231" s="88">
        <v>28.23</v>
      </c>
      <c r="K231" s="87">
        <v>42613</v>
      </c>
      <c r="L231" s="88">
        <v>336.8</v>
      </c>
      <c r="M231" s="87">
        <v>42613</v>
      </c>
      <c r="N231" s="88">
        <v>108.17</v>
      </c>
      <c r="O231" s="87">
        <v>44799</v>
      </c>
      <c r="P231" s="88">
        <v>36.9</v>
      </c>
      <c r="Q231" s="87">
        <v>42613</v>
      </c>
      <c r="R231" s="88">
        <v>43.73</v>
      </c>
      <c r="S231" s="87">
        <v>42613</v>
      </c>
      <c r="T231" s="88">
        <v>12.48</v>
      </c>
      <c r="U231" s="87">
        <v>42970</v>
      </c>
      <c r="V231" s="88">
        <v>117.5</v>
      </c>
      <c r="W231" s="87">
        <v>42620</v>
      </c>
      <c r="X231" s="88">
        <v>79.5</v>
      </c>
      <c r="Y231" s="87">
        <v>42613</v>
      </c>
      <c r="Z231" s="88">
        <v>52.27</v>
      </c>
      <c r="AA231" s="87">
        <v>42614</v>
      </c>
      <c r="AB231" s="88">
        <v>204</v>
      </c>
      <c r="AC231" s="87">
        <v>44809</v>
      </c>
      <c r="AD231" s="88">
        <v>517.11</v>
      </c>
      <c r="AE231" s="87">
        <v>43348</v>
      </c>
      <c r="AF231" s="88">
        <v>1515.26</v>
      </c>
      <c r="AG231" s="87">
        <v>43348</v>
      </c>
      <c r="AH231" s="88">
        <v>134.94</v>
      </c>
      <c r="AI231" s="87">
        <v>43356</v>
      </c>
      <c r="AJ231" s="88">
        <v>117.61</v>
      </c>
      <c r="AK231" s="87">
        <v>43390</v>
      </c>
      <c r="AL231" s="88">
        <v>212.19</v>
      </c>
    </row>
    <row r="232" spans="1:38">
      <c r="A232" s="87">
        <v>43349</v>
      </c>
      <c r="B232" s="88">
        <v>20322.63</v>
      </c>
      <c r="C232" s="87">
        <v>42622</v>
      </c>
      <c r="D232" s="88">
        <v>54.85</v>
      </c>
      <c r="E232" s="87">
        <v>42614</v>
      </c>
      <c r="F232" s="88">
        <v>200.72</v>
      </c>
      <c r="G232" s="87">
        <v>42683</v>
      </c>
      <c r="H232" s="88">
        <v>21</v>
      </c>
      <c r="I232" s="87">
        <v>42618</v>
      </c>
      <c r="J232" s="88">
        <v>28.35</v>
      </c>
      <c r="K232" s="87">
        <v>42614</v>
      </c>
      <c r="L232" s="88">
        <v>332.67</v>
      </c>
      <c r="M232" s="87">
        <v>42614</v>
      </c>
      <c r="N232" s="88">
        <v>107.21</v>
      </c>
      <c r="O232" s="87">
        <v>44802</v>
      </c>
      <c r="P232" s="88">
        <v>37</v>
      </c>
      <c r="Q232" s="87">
        <v>42614</v>
      </c>
      <c r="R232" s="88">
        <v>43.32</v>
      </c>
      <c r="S232" s="87">
        <v>42614</v>
      </c>
      <c r="T232" s="88">
        <v>12.4</v>
      </c>
      <c r="U232" s="87">
        <v>42971</v>
      </c>
      <c r="V232" s="88">
        <v>112.89</v>
      </c>
      <c r="W232" s="87">
        <v>42621</v>
      </c>
      <c r="X232" s="88">
        <v>80</v>
      </c>
      <c r="Y232" s="87">
        <v>42614</v>
      </c>
      <c r="Z232" s="88">
        <v>51.99</v>
      </c>
      <c r="AA232" s="87">
        <v>42615</v>
      </c>
      <c r="AB232" s="88">
        <v>202.25</v>
      </c>
      <c r="AC232" s="87">
        <v>44810</v>
      </c>
      <c r="AD232" s="88">
        <v>512.28</v>
      </c>
      <c r="AE232" s="87">
        <v>43349</v>
      </c>
      <c r="AF232" s="88">
        <v>1505.26</v>
      </c>
      <c r="AG232" s="87">
        <v>43349</v>
      </c>
      <c r="AH232" s="88">
        <v>134.51</v>
      </c>
      <c r="AI232" s="87">
        <v>43357</v>
      </c>
      <c r="AJ232" s="88">
        <v>116.37</v>
      </c>
      <c r="AK232" s="87">
        <v>43391</v>
      </c>
      <c r="AL232" s="88">
        <v>222.48</v>
      </c>
    </row>
    <row r="233" spans="1:38">
      <c r="A233" s="87">
        <v>43350</v>
      </c>
      <c r="B233" s="88">
        <v>20098.41</v>
      </c>
      <c r="C233" s="87">
        <v>42628</v>
      </c>
      <c r="D233" s="88">
        <v>55.95</v>
      </c>
      <c r="E233" s="87">
        <v>42615</v>
      </c>
      <c r="F233" s="88">
        <v>200.12</v>
      </c>
      <c r="G233" s="87">
        <v>42684</v>
      </c>
      <c r="H233" s="88">
        <v>22.05</v>
      </c>
      <c r="I233" s="87">
        <v>42619</v>
      </c>
      <c r="J233" s="88">
        <v>28.35</v>
      </c>
      <c r="K233" s="87">
        <v>42615</v>
      </c>
      <c r="L233" s="88">
        <v>335.42</v>
      </c>
      <c r="M233" s="87">
        <v>42615</v>
      </c>
      <c r="N233" s="88">
        <v>101.85</v>
      </c>
      <c r="O233" s="87">
        <v>44803</v>
      </c>
      <c r="P233" s="88">
        <v>37.31</v>
      </c>
      <c r="Q233" s="87">
        <v>42615</v>
      </c>
      <c r="R233" s="88">
        <v>43.07</v>
      </c>
      <c r="S233" s="87">
        <v>42615</v>
      </c>
      <c r="T233" s="88">
        <v>12.3</v>
      </c>
      <c r="U233" s="87">
        <v>42972</v>
      </c>
      <c r="V233" s="88">
        <v>112.13</v>
      </c>
      <c r="W233" s="87">
        <v>42622</v>
      </c>
      <c r="X233" s="88">
        <v>81.92</v>
      </c>
      <c r="Y233" s="87">
        <v>42615</v>
      </c>
      <c r="Z233" s="88">
        <v>51.85</v>
      </c>
      <c r="AA233" s="87">
        <v>42618</v>
      </c>
      <c r="AB233" s="88">
        <v>203.47</v>
      </c>
      <c r="AC233" s="87">
        <v>44811</v>
      </c>
      <c r="AD233" s="88">
        <v>508.21</v>
      </c>
      <c r="AE233" s="87">
        <v>43350</v>
      </c>
      <c r="AF233" s="88">
        <v>1491.25</v>
      </c>
      <c r="AG233" s="87">
        <v>43350</v>
      </c>
      <c r="AH233" s="88">
        <v>132.46</v>
      </c>
      <c r="AI233" s="87">
        <v>43360</v>
      </c>
      <c r="AJ233" s="88">
        <v>120.32</v>
      </c>
      <c r="AK233" s="87">
        <v>43392</v>
      </c>
      <c r="AL233" s="88">
        <v>219.57</v>
      </c>
    </row>
    <row r="234" spans="1:38">
      <c r="A234" s="87">
        <v>43353</v>
      </c>
      <c r="B234" s="88">
        <v>19996.75</v>
      </c>
      <c r="C234" s="87">
        <v>42629</v>
      </c>
      <c r="D234" s="88">
        <v>57.98</v>
      </c>
      <c r="E234" s="87">
        <v>42618</v>
      </c>
      <c r="F234" s="88">
        <v>200.1</v>
      </c>
      <c r="G234" s="87">
        <v>42685</v>
      </c>
      <c r="H234" s="88">
        <v>22.6</v>
      </c>
      <c r="I234" s="87">
        <v>42620</v>
      </c>
      <c r="J234" s="88">
        <v>28.99</v>
      </c>
      <c r="K234" s="87">
        <v>42618</v>
      </c>
      <c r="L234" s="88">
        <v>332.23</v>
      </c>
      <c r="M234" s="87">
        <v>42618</v>
      </c>
      <c r="N234" s="88">
        <v>97.23</v>
      </c>
      <c r="O234" s="87">
        <v>44804</v>
      </c>
      <c r="P234" s="88">
        <v>37.01</v>
      </c>
      <c r="Q234" s="87">
        <v>42618</v>
      </c>
      <c r="R234" s="88">
        <v>43.09</v>
      </c>
      <c r="S234" s="87">
        <v>42618</v>
      </c>
      <c r="T234" s="88">
        <v>12.49</v>
      </c>
      <c r="U234" s="87">
        <v>42975</v>
      </c>
      <c r="V234" s="88">
        <v>111.7</v>
      </c>
      <c r="W234" s="87">
        <v>42628</v>
      </c>
      <c r="X234" s="88">
        <v>81.16</v>
      </c>
      <c r="Y234" s="87">
        <v>42618</v>
      </c>
      <c r="Z234" s="88">
        <v>50.19</v>
      </c>
      <c r="AA234" s="87">
        <v>42619</v>
      </c>
      <c r="AB234" s="88">
        <v>202.74</v>
      </c>
      <c r="AC234" s="87">
        <v>44812</v>
      </c>
      <c r="AD234" s="88">
        <v>514.57000000000005</v>
      </c>
      <c r="AE234" s="87">
        <v>43353</v>
      </c>
      <c r="AF234" s="88">
        <v>1478</v>
      </c>
      <c r="AG234" s="87">
        <v>43353</v>
      </c>
      <c r="AH234" s="88">
        <v>132.76</v>
      </c>
      <c r="AI234" s="87">
        <v>43361</v>
      </c>
      <c r="AJ234" s="88">
        <v>121.08</v>
      </c>
      <c r="AK234" s="87">
        <v>43395</v>
      </c>
      <c r="AL234" s="88">
        <v>218.51</v>
      </c>
    </row>
    <row r="235" spans="1:38">
      <c r="A235" s="87">
        <v>43354</v>
      </c>
      <c r="B235" s="88">
        <v>20036.759999999998</v>
      </c>
      <c r="C235" s="87">
        <v>42632</v>
      </c>
      <c r="D235" s="88">
        <v>57.52</v>
      </c>
      <c r="E235" s="87">
        <v>42619</v>
      </c>
      <c r="F235" s="88">
        <v>205.59</v>
      </c>
      <c r="G235" s="87">
        <v>42689</v>
      </c>
      <c r="H235" s="88">
        <v>22.5</v>
      </c>
      <c r="I235" s="87">
        <v>42621</v>
      </c>
      <c r="J235" s="88">
        <v>29.25</v>
      </c>
      <c r="K235" s="87">
        <v>42619</v>
      </c>
      <c r="L235" s="88">
        <v>331.47</v>
      </c>
      <c r="M235" s="87">
        <v>42619</v>
      </c>
      <c r="N235" s="88">
        <v>99.29</v>
      </c>
      <c r="O235" s="87">
        <v>44805</v>
      </c>
      <c r="P235" s="88">
        <v>37.369999999999997</v>
      </c>
      <c r="Q235" s="87">
        <v>42619</v>
      </c>
      <c r="R235" s="88">
        <v>43.14</v>
      </c>
      <c r="S235" s="87">
        <v>42619</v>
      </c>
      <c r="T235" s="88">
        <v>12.58</v>
      </c>
      <c r="U235" s="87">
        <v>42976</v>
      </c>
      <c r="V235" s="88">
        <v>110.03</v>
      </c>
      <c r="W235" s="87">
        <v>42629</v>
      </c>
      <c r="X235" s="88">
        <v>81.569999999999993</v>
      </c>
      <c r="Y235" s="87">
        <v>42619</v>
      </c>
      <c r="Z235" s="88">
        <v>51.3</v>
      </c>
      <c r="AA235" s="87">
        <v>42620</v>
      </c>
      <c r="AB235" s="88">
        <v>202.8</v>
      </c>
      <c r="AC235" s="87">
        <v>44813</v>
      </c>
      <c r="AD235" s="88">
        <v>514.54</v>
      </c>
      <c r="AE235" s="87">
        <v>43354</v>
      </c>
      <c r="AF235" s="88">
        <v>1463.56</v>
      </c>
      <c r="AG235" s="87">
        <v>43354</v>
      </c>
      <c r="AH235" s="88">
        <v>139.38999999999999</v>
      </c>
      <c r="AI235" s="87">
        <v>43362</v>
      </c>
      <c r="AJ235" s="88">
        <v>121.68</v>
      </c>
      <c r="AK235" s="87">
        <v>43396</v>
      </c>
      <c r="AL235" s="88">
        <v>216.75</v>
      </c>
    </row>
    <row r="236" spans="1:38">
      <c r="A236" s="87">
        <v>43355</v>
      </c>
      <c r="B236" s="88">
        <v>19857.09</v>
      </c>
      <c r="C236" s="87">
        <v>42633</v>
      </c>
      <c r="D236" s="88">
        <v>56.5</v>
      </c>
      <c r="E236" s="87">
        <v>42620</v>
      </c>
      <c r="F236" s="88">
        <v>207.59</v>
      </c>
      <c r="G236" s="87">
        <v>42690</v>
      </c>
      <c r="H236" s="88">
        <v>22.25</v>
      </c>
      <c r="I236" s="87">
        <v>42622</v>
      </c>
      <c r="J236" s="88">
        <v>29.32</v>
      </c>
      <c r="K236" s="87">
        <v>42620</v>
      </c>
      <c r="L236" s="88">
        <v>341.9</v>
      </c>
      <c r="M236" s="87">
        <v>42620</v>
      </c>
      <c r="N236" s="88">
        <v>99.69</v>
      </c>
      <c r="O236" s="87">
        <v>44806</v>
      </c>
      <c r="P236" s="88">
        <v>36.94</v>
      </c>
      <c r="Q236" s="87">
        <v>42620</v>
      </c>
      <c r="R236" s="88">
        <v>43.44</v>
      </c>
      <c r="S236" s="87">
        <v>42620</v>
      </c>
      <c r="T236" s="88">
        <v>12.71</v>
      </c>
      <c r="U236" s="87">
        <v>42977</v>
      </c>
      <c r="V236" s="88">
        <v>115.53</v>
      </c>
      <c r="W236" s="87">
        <v>42632</v>
      </c>
      <c r="X236" s="88">
        <v>79.73</v>
      </c>
      <c r="Y236" s="87">
        <v>42620</v>
      </c>
      <c r="Z236" s="88">
        <v>51.56</v>
      </c>
      <c r="AA236" s="87">
        <v>42621</v>
      </c>
      <c r="AB236" s="88">
        <v>202.58</v>
      </c>
      <c r="AC236" s="87">
        <v>44816</v>
      </c>
      <c r="AD236" s="88">
        <v>512.28</v>
      </c>
      <c r="AE236" s="87">
        <v>43355</v>
      </c>
      <c r="AF236" s="88">
        <v>1469.2</v>
      </c>
      <c r="AG236" s="87">
        <v>43355</v>
      </c>
      <c r="AH236" s="88">
        <v>140.96</v>
      </c>
      <c r="AI236" s="87">
        <v>43367</v>
      </c>
      <c r="AJ236" s="88">
        <v>122.68</v>
      </c>
      <c r="AK236" s="87">
        <v>43397</v>
      </c>
      <c r="AL236" s="88">
        <v>205.92</v>
      </c>
    </row>
    <row r="237" spans="1:38">
      <c r="A237" s="87">
        <v>43356</v>
      </c>
      <c r="B237" s="88">
        <v>20135.86</v>
      </c>
      <c r="C237" s="87">
        <v>42634</v>
      </c>
      <c r="D237" s="88">
        <v>56.41</v>
      </c>
      <c r="E237" s="87">
        <v>42621</v>
      </c>
      <c r="F237" s="88">
        <v>209.98</v>
      </c>
      <c r="G237" s="87">
        <v>42691</v>
      </c>
      <c r="H237" s="88">
        <v>21.75</v>
      </c>
      <c r="I237" s="87">
        <v>42629</v>
      </c>
      <c r="J237" s="88">
        <v>29.02</v>
      </c>
      <c r="K237" s="87">
        <v>42621</v>
      </c>
      <c r="L237" s="88">
        <v>336.59</v>
      </c>
      <c r="M237" s="87">
        <v>42621</v>
      </c>
      <c r="N237" s="88">
        <v>98.12</v>
      </c>
      <c r="O237" s="87">
        <v>44809</v>
      </c>
      <c r="P237" s="88">
        <v>36.75</v>
      </c>
      <c r="Q237" s="87">
        <v>42621</v>
      </c>
      <c r="R237" s="88">
        <v>43.12</v>
      </c>
      <c r="S237" s="87">
        <v>42621</v>
      </c>
      <c r="T237" s="88">
        <v>12.59</v>
      </c>
      <c r="U237" s="87">
        <v>42978</v>
      </c>
      <c r="V237" s="88">
        <v>121.3</v>
      </c>
      <c r="W237" s="87">
        <v>42633</v>
      </c>
      <c r="X237" s="88">
        <v>82.81</v>
      </c>
      <c r="Y237" s="87">
        <v>42621</v>
      </c>
      <c r="Z237" s="88">
        <v>52.2</v>
      </c>
      <c r="AA237" s="87">
        <v>42622</v>
      </c>
      <c r="AB237" s="88">
        <v>204.99</v>
      </c>
      <c r="AC237" s="87">
        <v>44817</v>
      </c>
      <c r="AD237" s="88">
        <v>513.4</v>
      </c>
      <c r="AE237" s="87">
        <v>43356</v>
      </c>
      <c r="AF237" s="88">
        <v>1456.84</v>
      </c>
      <c r="AG237" s="87">
        <v>43356</v>
      </c>
      <c r="AH237" s="88">
        <v>143.04</v>
      </c>
      <c r="AI237" s="87">
        <v>43368</v>
      </c>
      <c r="AJ237" s="88">
        <v>122.81</v>
      </c>
      <c r="AK237" s="87">
        <v>43398</v>
      </c>
      <c r="AL237" s="88">
        <v>195.63</v>
      </c>
    </row>
    <row r="238" spans="1:38">
      <c r="A238" s="87">
        <v>43357</v>
      </c>
      <c r="B238" s="88">
        <v>20023.55</v>
      </c>
      <c r="C238" s="87">
        <v>42635</v>
      </c>
      <c r="D238" s="88">
        <v>56.55</v>
      </c>
      <c r="E238" s="87">
        <v>42622</v>
      </c>
      <c r="F238" s="88">
        <v>209.19</v>
      </c>
      <c r="G238" s="87">
        <v>42692</v>
      </c>
      <c r="H238" s="88">
        <v>22.4</v>
      </c>
      <c r="I238" s="87">
        <v>42632</v>
      </c>
      <c r="J238" s="88">
        <v>29.05</v>
      </c>
      <c r="K238" s="87">
        <v>42622</v>
      </c>
      <c r="L238" s="88">
        <v>339.27</v>
      </c>
      <c r="M238" s="87">
        <v>42622</v>
      </c>
      <c r="N238" s="88">
        <v>99.83</v>
      </c>
      <c r="O238" s="87">
        <v>44810</v>
      </c>
      <c r="P238" s="88">
        <v>36.5</v>
      </c>
      <c r="Q238" s="87">
        <v>42622</v>
      </c>
      <c r="R238" s="88">
        <v>43.51</v>
      </c>
      <c r="S238" s="87">
        <v>42622</v>
      </c>
      <c r="T238" s="88">
        <v>13.07</v>
      </c>
      <c r="U238" s="87">
        <v>42983</v>
      </c>
      <c r="V238" s="88">
        <v>127.36</v>
      </c>
      <c r="W238" s="87">
        <v>42634</v>
      </c>
      <c r="X238" s="88">
        <v>78.95</v>
      </c>
      <c r="Y238" s="87">
        <v>42622</v>
      </c>
      <c r="Z238" s="88">
        <v>52.95</v>
      </c>
      <c r="AA238" s="87">
        <v>42628</v>
      </c>
      <c r="AB238" s="88">
        <v>204.08</v>
      </c>
      <c r="AC238" s="87">
        <v>44818</v>
      </c>
      <c r="AD238" s="88">
        <v>512.80999999999995</v>
      </c>
      <c r="AE238" s="87">
        <v>43357</v>
      </c>
      <c r="AF238" s="88">
        <v>1478.08</v>
      </c>
      <c r="AG238" s="87">
        <v>43357</v>
      </c>
      <c r="AH238" s="88">
        <v>141.59</v>
      </c>
      <c r="AI238" s="87">
        <v>43369</v>
      </c>
      <c r="AJ238" s="88">
        <v>121.74</v>
      </c>
      <c r="AK238" s="87">
        <v>43399</v>
      </c>
      <c r="AL238" s="88">
        <v>185.87</v>
      </c>
    </row>
    <row r="239" spans="1:38">
      <c r="A239" s="87">
        <v>43360</v>
      </c>
      <c r="B239" s="88">
        <v>19793.78</v>
      </c>
      <c r="C239" s="87">
        <v>42636</v>
      </c>
      <c r="D239" s="88">
        <v>56.38</v>
      </c>
      <c r="E239" s="87">
        <v>42628</v>
      </c>
      <c r="F239" s="88">
        <v>203.17</v>
      </c>
      <c r="G239" s="87">
        <v>42695</v>
      </c>
      <c r="H239" s="88">
        <v>22.2</v>
      </c>
      <c r="I239" s="87">
        <v>42633</v>
      </c>
      <c r="J239" s="88">
        <v>29.5</v>
      </c>
      <c r="K239" s="87">
        <v>42628</v>
      </c>
      <c r="L239" s="88">
        <v>336.4</v>
      </c>
      <c r="M239" s="87">
        <v>42628</v>
      </c>
      <c r="N239" s="88">
        <v>98.67</v>
      </c>
      <c r="O239" s="87">
        <v>44811</v>
      </c>
      <c r="P239" s="88">
        <v>36.29</v>
      </c>
      <c r="Q239" s="87">
        <v>42628</v>
      </c>
      <c r="R239" s="88">
        <v>43.19</v>
      </c>
      <c r="S239" s="87">
        <v>42628</v>
      </c>
      <c r="T239" s="88">
        <v>13.11</v>
      </c>
      <c r="U239" s="87">
        <v>42984</v>
      </c>
      <c r="V239" s="88">
        <v>133.13999999999999</v>
      </c>
      <c r="W239" s="87">
        <v>42635</v>
      </c>
      <c r="X239" s="88">
        <v>80.44</v>
      </c>
      <c r="Y239" s="87">
        <v>42628</v>
      </c>
      <c r="Z239" s="88">
        <v>53</v>
      </c>
      <c r="AA239" s="87">
        <v>42629</v>
      </c>
      <c r="AB239" s="88">
        <v>203.26</v>
      </c>
      <c r="AC239" s="87">
        <v>44819</v>
      </c>
      <c r="AD239" s="88">
        <v>510.97</v>
      </c>
      <c r="AE239" s="87">
        <v>43360</v>
      </c>
      <c r="AF239" s="88">
        <v>1500.62</v>
      </c>
      <c r="AG239" s="87">
        <v>43360</v>
      </c>
      <c r="AH239" s="88">
        <v>141.91999999999999</v>
      </c>
      <c r="AI239" s="87">
        <v>43370</v>
      </c>
      <c r="AJ239" s="88">
        <v>120.07</v>
      </c>
      <c r="AK239" s="87">
        <v>43402</v>
      </c>
      <c r="AL239" s="88">
        <v>189.08</v>
      </c>
    </row>
    <row r="240" spans="1:38">
      <c r="A240" s="87">
        <v>43361</v>
      </c>
      <c r="B240" s="88">
        <v>20143.02</v>
      </c>
      <c r="C240" s="87">
        <v>42639</v>
      </c>
      <c r="D240" s="88">
        <v>56.39</v>
      </c>
      <c r="E240" s="87">
        <v>42629</v>
      </c>
      <c r="F240" s="88">
        <v>202.07</v>
      </c>
      <c r="G240" s="87">
        <v>42696</v>
      </c>
      <c r="H240" s="88">
        <v>22.35</v>
      </c>
      <c r="I240" s="87">
        <v>42634</v>
      </c>
      <c r="J240" s="88">
        <v>28.99</v>
      </c>
      <c r="K240" s="87">
        <v>42629</v>
      </c>
      <c r="L240" s="88">
        <v>339.86</v>
      </c>
      <c r="M240" s="87">
        <v>42629</v>
      </c>
      <c r="N240" s="88">
        <v>98.16</v>
      </c>
      <c r="O240" s="87">
        <v>44812</v>
      </c>
      <c r="P240" s="88">
        <v>37</v>
      </c>
      <c r="Q240" s="87">
        <v>42629</v>
      </c>
      <c r="R240" s="88">
        <v>43.32</v>
      </c>
      <c r="S240" s="87">
        <v>42629</v>
      </c>
      <c r="T240" s="88">
        <v>13.49</v>
      </c>
      <c r="U240" s="87">
        <v>42985</v>
      </c>
      <c r="V240" s="88">
        <v>127.36</v>
      </c>
      <c r="W240" s="87">
        <v>42639</v>
      </c>
      <c r="X240" s="88">
        <v>80.97</v>
      </c>
      <c r="Y240" s="87">
        <v>42629</v>
      </c>
      <c r="Z240" s="88">
        <v>53.13</v>
      </c>
      <c r="AA240" s="87">
        <v>42632</v>
      </c>
      <c r="AB240" s="88">
        <v>203.78</v>
      </c>
      <c r="AC240" s="87">
        <v>44820</v>
      </c>
      <c r="AD240" s="88">
        <v>508.17</v>
      </c>
      <c r="AE240" s="87">
        <v>43361</v>
      </c>
      <c r="AF240" s="88">
        <v>1492.42</v>
      </c>
      <c r="AG240" s="87">
        <v>43361</v>
      </c>
      <c r="AH240" s="88">
        <v>144.04</v>
      </c>
      <c r="AI240" s="87">
        <v>43371</v>
      </c>
      <c r="AJ240" s="88">
        <v>120.39</v>
      </c>
      <c r="AK240" s="87">
        <v>43403</v>
      </c>
      <c r="AL240" s="88">
        <v>189</v>
      </c>
    </row>
    <row r="241" spans="1:38">
      <c r="A241" s="87">
        <v>43362</v>
      </c>
      <c r="B241" s="88">
        <v>20130.310000000001</v>
      </c>
      <c r="C241" s="87">
        <v>42640</v>
      </c>
      <c r="D241" s="88">
        <v>56.02</v>
      </c>
      <c r="E241" s="87">
        <v>42632</v>
      </c>
      <c r="F241" s="88">
        <v>201.25</v>
      </c>
      <c r="G241" s="87">
        <v>42697</v>
      </c>
      <c r="H241" s="88">
        <v>22.25</v>
      </c>
      <c r="I241" s="87">
        <v>42635</v>
      </c>
      <c r="J241" s="88">
        <v>29.26</v>
      </c>
      <c r="K241" s="87">
        <v>42632</v>
      </c>
      <c r="L241" s="88">
        <v>345.3</v>
      </c>
      <c r="M241" s="87">
        <v>42632</v>
      </c>
      <c r="N241" s="88">
        <v>97.78</v>
      </c>
      <c r="O241" s="87">
        <v>44813</v>
      </c>
      <c r="P241" s="88">
        <v>36</v>
      </c>
      <c r="Q241" s="87">
        <v>42632</v>
      </c>
      <c r="R241" s="88">
        <v>43.68</v>
      </c>
      <c r="S241" s="87">
        <v>42632</v>
      </c>
      <c r="T241" s="88">
        <v>13.24</v>
      </c>
      <c r="U241" s="87">
        <v>42986</v>
      </c>
      <c r="V241" s="88">
        <v>121</v>
      </c>
      <c r="W241" s="87">
        <v>42640</v>
      </c>
      <c r="X241" s="88">
        <v>85</v>
      </c>
      <c r="Y241" s="87">
        <v>42632</v>
      </c>
      <c r="Z241" s="88">
        <v>53.1</v>
      </c>
      <c r="AA241" s="87">
        <v>42633</v>
      </c>
      <c r="AB241" s="88">
        <v>202</v>
      </c>
      <c r="AC241" s="87">
        <v>44823</v>
      </c>
      <c r="AD241" s="88">
        <v>501.99</v>
      </c>
      <c r="AE241" s="87">
        <v>43362</v>
      </c>
      <c r="AF241" s="88">
        <v>1492.54</v>
      </c>
      <c r="AG241" s="87">
        <v>43362</v>
      </c>
      <c r="AH241" s="88">
        <v>144.9</v>
      </c>
      <c r="AI241" s="87">
        <v>43374</v>
      </c>
      <c r="AJ241" s="88">
        <v>122.52</v>
      </c>
      <c r="AK241" s="87">
        <v>43404</v>
      </c>
      <c r="AL241" s="88">
        <v>194.49</v>
      </c>
    </row>
    <row r="242" spans="1:38">
      <c r="A242" s="87">
        <v>43367</v>
      </c>
      <c r="B242" s="88">
        <v>19966.48</v>
      </c>
      <c r="C242" s="87">
        <v>42641</v>
      </c>
      <c r="D242" s="88">
        <v>56.5</v>
      </c>
      <c r="E242" s="87">
        <v>42633</v>
      </c>
      <c r="F242" s="88">
        <v>200</v>
      </c>
      <c r="G242" s="87">
        <v>42698</v>
      </c>
      <c r="H242" s="88">
        <v>22.25</v>
      </c>
      <c r="I242" s="87">
        <v>42636</v>
      </c>
      <c r="J242" s="88">
        <v>28.91</v>
      </c>
      <c r="K242" s="87">
        <v>42633</v>
      </c>
      <c r="L242" s="88">
        <v>337.08</v>
      </c>
      <c r="M242" s="87">
        <v>42633</v>
      </c>
      <c r="N242" s="88">
        <v>97.53</v>
      </c>
      <c r="O242" s="87">
        <v>44816</v>
      </c>
      <c r="P242" s="88">
        <v>35.51</v>
      </c>
      <c r="Q242" s="87">
        <v>42633</v>
      </c>
      <c r="R242" s="88">
        <v>45.81</v>
      </c>
      <c r="S242" s="87">
        <v>42633</v>
      </c>
      <c r="T242" s="88">
        <v>12.77</v>
      </c>
      <c r="U242" s="87">
        <v>42989</v>
      </c>
      <c r="V242" s="88">
        <v>114.99</v>
      </c>
      <c r="W242" s="87">
        <v>42641</v>
      </c>
      <c r="X242" s="88">
        <v>87.63</v>
      </c>
      <c r="Y242" s="87">
        <v>42633</v>
      </c>
      <c r="Z242" s="88">
        <v>52.74</v>
      </c>
      <c r="AA242" s="87">
        <v>42634</v>
      </c>
      <c r="AB242" s="88">
        <v>195.4</v>
      </c>
      <c r="AC242" s="87">
        <v>44824</v>
      </c>
      <c r="AD242" s="88">
        <v>492.78</v>
      </c>
      <c r="AE242" s="87">
        <v>43367</v>
      </c>
      <c r="AF242" s="88">
        <v>1452.2</v>
      </c>
      <c r="AG242" s="87">
        <v>43367</v>
      </c>
      <c r="AH242" s="88">
        <v>142.51</v>
      </c>
      <c r="AI242" s="87">
        <v>43375</v>
      </c>
      <c r="AJ242" s="88">
        <v>120.68</v>
      </c>
      <c r="AK242" s="87">
        <v>43405</v>
      </c>
      <c r="AL242" s="88">
        <v>197.6</v>
      </c>
    </row>
    <row r="243" spans="1:38">
      <c r="A243" s="87">
        <v>43368</v>
      </c>
      <c r="B243" s="88">
        <v>20016.02</v>
      </c>
      <c r="C243" s="87">
        <v>42642</v>
      </c>
      <c r="D243" s="88">
        <v>56.43</v>
      </c>
      <c r="E243" s="87">
        <v>42634</v>
      </c>
      <c r="F243" s="88">
        <v>196.09</v>
      </c>
      <c r="G243" s="87">
        <v>42699</v>
      </c>
      <c r="H243" s="88">
        <v>22</v>
      </c>
      <c r="I243" s="87">
        <v>42639</v>
      </c>
      <c r="J243" s="88">
        <v>29.45</v>
      </c>
      <c r="K243" s="87">
        <v>42634</v>
      </c>
      <c r="L243" s="88">
        <v>324.91000000000003</v>
      </c>
      <c r="M243" s="87">
        <v>42634</v>
      </c>
      <c r="N243" s="88">
        <v>95.17</v>
      </c>
      <c r="O243" s="87">
        <v>44817</v>
      </c>
      <c r="P243" s="88">
        <v>35.18</v>
      </c>
      <c r="Q243" s="87">
        <v>42634</v>
      </c>
      <c r="R243" s="88">
        <v>43.99</v>
      </c>
      <c r="S243" s="87">
        <v>42634</v>
      </c>
      <c r="T243" s="88">
        <v>11.99</v>
      </c>
      <c r="U243" s="87">
        <v>42990</v>
      </c>
      <c r="V243" s="88">
        <v>117.01</v>
      </c>
      <c r="W243" s="87">
        <v>42642</v>
      </c>
      <c r="X243" s="88">
        <v>85.17</v>
      </c>
      <c r="Y243" s="87">
        <v>42634</v>
      </c>
      <c r="Z243" s="88">
        <v>51.92</v>
      </c>
      <c r="AA243" s="87">
        <v>42635</v>
      </c>
      <c r="AB243" s="88">
        <v>200.65</v>
      </c>
      <c r="AC243" s="87">
        <v>44825</v>
      </c>
      <c r="AD243" s="88">
        <v>483.43</v>
      </c>
      <c r="AE243" s="87">
        <v>43368</v>
      </c>
      <c r="AF243" s="88">
        <v>1441.84</v>
      </c>
      <c r="AG243" s="87">
        <v>43368</v>
      </c>
      <c r="AH243" s="88">
        <v>142.24</v>
      </c>
      <c r="AI243" s="87">
        <v>43377</v>
      </c>
      <c r="AJ243" s="88">
        <v>120.6</v>
      </c>
      <c r="AK243" s="87">
        <v>43406</v>
      </c>
      <c r="AL243" s="88">
        <v>207.48</v>
      </c>
    </row>
    <row r="244" spans="1:38">
      <c r="A244" s="87">
        <v>43369</v>
      </c>
      <c r="B244" s="88">
        <v>19904.560000000001</v>
      </c>
      <c r="C244" s="87">
        <v>42643</v>
      </c>
      <c r="D244" s="88">
        <v>55.01</v>
      </c>
      <c r="E244" s="87">
        <v>42635</v>
      </c>
      <c r="F244" s="88">
        <v>198.35</v>
      </c>
      <c r="G244" s="87">
        <v>42702</v>
      </c>
      <c r="H244" s="88">
        <v>21.76</v>
      </c>
      <c r="I244" s="87">
        <v>42640</v>
      </c>
      <c r="J244" s="88">
        <v>29.31</v>
      </c>
      <c r="K244" s="87">
        <v>42635</v>
      </c>
      <c r="L244" s="88">
        <v>329.86</v>
      </c>
      <c r="M244" s="87">
        <v>42635</v>
      </c>
      <c r="N244" s="88">
        <v>95.99</v>
      </c>
      <c r="O244" s="87">
        <v>44818</v>
      </c>
      <c r="P244" s="88">
        <v>33.47</v>
      </c>
      <c r="Q244" s="87">
        <v>42635</v>
      </c>
      <c r="R244" s="88">
        <v>44.21</v>
      </c>
      <c r="S244" s="87">
        <v>42635</v>
      </c>
      <c r="T244" s="88">
        <v>12.06</v>
      </c>
      <c r="U244" s="87">
        <v>42991</v>
      </c>
      <c r="V244" s="88">
        <v>122</v>
      </c>
      <c r="W244" s="87">
        <v>42643</v>
      </c>
      <c r="X244" s="88">
        <v>85</v>
      </c>
      <c r="Y244" s="87">
        <v>42635</v>
      </c>
      <c r="Z244" s="88">
        <v>52.07</v>
      </c>
      <c r="AA244" s="87">
        <v>42636</v>
      </c>
      <c r="AB244" s="88">
        <v>198</v>
      </c>
      <c r="AC244" s="87">
        <v>44826</v>
      </c>
      <c r="AD244" s="88">
        <v>488.23</v>
      </c>
      <c r="AE244" s="87">
        <v>43369</v>
      </c>
      <c r="AF244" s="88">
        <v>1439.5</v>
      </c>
      <c r="AG244" s="87">
        <v>43369</v>
      </c>
      <c r="AH244" s="88">
        <v>141.62</v>
      </c>
      <c r="AI244" s="87">
        <v>43378</v>
      </c>
      <c r="AJ244" s="88">
        <v>117.57</v>
      </c>
      <c r="AK244" s="87">
        <v>43409</v>
      </c>
      <c r="AL244" s="88">
        <v>205.99</v>
      </c>
    </row>
    <row r="245" spans="1:38">
      <c r="A245" s="87">
        <v>43370</v>
      </c>
      <c r="B245" s="88">
        <v>19882.150000000001</v>
      </c>
      <c r="C245" s="87">
        <v>42646</v>
      </c>
      <c r="D245" s="88">
        <v>55.7</v>
      </c>
      <c r="E245" s="87">
        <v>42636</v>
      </c>
      <c r="F245" s="88">
        <v>195.72</v>
      </c>
      <c r="G245" s="87">
        <v>42703</v>
      </c>
      <c r="H245" s="88">
        <v>21.8</v>
      </c>
      <c r="I245" s="87">
        <v>42641</v>
      </c>
      <c r="J245" s="88">
        <v>29.57</v>
      </c>
      <c r="K245" s="87">
        <v>42636</v>
      </c>
      <c r="L245" s="88">
        <v>326.54000000000002</v>
      </c>
      <c r="M245" s="87">
        <v>42636</v>
      </c>
      <c r="N245" s="88">
        <v>96.61</v>
      </c>
      <c r="O245" s="87">
        <v>44819</v>
      </c>
      <c r="P245" s="88">
        <v>33.1</v>
      </c>
      <c r="Q245" s="87">
        <v>42636</v>
      </c>
      <c r="R245" s="88">
        <v>43.06</v>
      </c>
      <c r="S245" s="87">
        <v>42636</v>
      </c>
      <c r="T245" s="88">
        <v>12.3</v>
      </c>
      <c r="U245" s="87">
        <v>42992</v>
      </c>
      <c r="V245" s="88">
        <v>126</v>
      </c>
      <c r="W245" s="87">
        <v>42646</v>
      </c>
      <c r="X245" s="88">
        <v>86.01</v>
      </c>
      <c r="Y245" s="87">
        <v>42636</v>
      </c>
      <c r="Z245" s="88">
        <v>51.74</v>
      </c>
      <c r="AA245" s="87">
        <v>42639</v>
      </c>
      <c r="AB245" s="88">
        <v>206</v>
      </c>
      <c r="AC245" s="87">
        <v>44827</v>
      </c>
      <c r="AD245" s="88">
        <v>479.65</v>
      </c>
      <c r="AE245" s="87">
        <v>43370</v>
      </c>
      <c r="AF245" s="88">
        <v>1434.2</v>
      </c>
      <c r="AG245" s="87">
        <v>43370</v>
      </c>
      <c r="AH245" s="88">
        <v>140.09</v>
      </c>
      <c r="AI245" s="87">
        <v>43381</v>
      </c>
      <c r="AJ245" s="88">
        <v>119.04</v>
      </c>
      <c r="AK245" s="87">
        <v>43410</v>
      </c>
      <c r="AL245" s="88">
        <v>206.32</v>
      </c>
    </row>
    <row r="246" spans="1:38">
      <c r="A246" s="87">
        <v>43371</v>
      </c>
      <c r="B246" s="88">
        <v>19917.79</v>
      </c>
      <c r="C246" s="87">
        <v>42647</v>
      </c>
      <c r="D246" s="88">
        <v>56</v>
      </c>
      <c r="E246" s="87">
        <v>42639</v>
      </c>
      <c r="F246" s="88">
        <v>200.71</v>
      </c>
      <c r="G246" s="87">
        <v>42704</v>
      </c>
      <c r="H246" s="88">
        <v>21.61</v>
      </c>
      <c r="I246" s="87">
        <v>42642</v>
      </c>
      <c r="J246" s="88">
        <v>29.3</v>
      </c>
      <c r="K246" s="87">
        <v>42639</v>
      </c>
      <c r="L246" s="88">
        <v>329.41</v>
      </c>
      <c r="M246" s="87">
        <v>42639</v>
      </c>
      <c r="N246" s="88">
        <v>98.04</v>
      </c>
      <c r="O246" s="87">
        <v>44820</v>
      </c>
      <c r="P246" s="88">
        <v>33.17</v>
      </c>
      <c r="Q246" s="87">
        <v>42639</v>
      </c>
      <c r="R246" s="88">
        <v>43.67</v>
      </c>
      <c r="S246" s="87">
        <v>42639</v>
      </c>
      <c r="T246" s="88">
        <v>13.18</v>
      </c>
      <c r="U246" s="87">
        <v>42993</v>
      </c>
      <c r="V246" s="88">
        <v>119.74</v>
      </c>
      <c r="W246" s="87">
        <v>42647</v>
      </c>
      <c r="X246" s="88">
        <v>89.83</v>
      </c>
      <c r="Y246" s="87">
        <v>42639</v>
      </c>
      <c r="Z246" s="88">
        <v>52.52</v>
      </c>
      <c r="AA246" s="87">
        <v>42640</v>
      </c>
      <c r="AB246" s="88">
        <v>204.63</v>
      </c>
      <c r="AC246" s="87">
        <v>44830</v>
      </c>
      <c r="AD246" s="88">
        <v>485.93</v>
      </c>
      <c r="AE246" s="87">
        <v>43371</v>
      </c>
      <c r="AF246" s="88">
        <v>1398.65</v>
      </c>
      <c r="AG246" s="87">
        <v>43371</v>
      </c>
      <c r="AH246" s="88">
        <v>140.59</v>
      </c>
      <c r="AI246" s="87">
        <v>43382</v>
      </c>
      <c r="AJ246" s="88">
        <v>120.52</v>
      </c>
      <c r="AK246" s="87">
        <v>43411</v>
      </c>
      <c r="AL246" s="88">
        <v>209.96</v>
      </c>
    </row>
    <row r="247" spans="1:38">
      <c r="A247" s="87">
        <v>43374</v>
      </c>
      <c r="B247" s="88">
        <v>19886.04</v>
      </c>
      <c r="C247" s="87">
        <v>42648</v>
      </c>
      <c r="D247" s="88">
        <v>55.5</v>
      </c>
      <c r="E247" s="87">
        <v>42640</v>
      </c>
      <c r="F247" s="88">
        <v>200.74</v>
      </c>
      <c r="G247" s="87">
        <v>42705</v>
      </c>
      <c r="H247" s="88">
        <v>21.75</v>
      </c>
      <c r="I247" s="87">
        <v>42643</v>
      </c>
      <c r="J247" s="88">
        <v>30.25</v>
      </c>
      <c r="K247" s="87">
        <v>42640</v>
      </c>
      <c r="L247" s="88">
        <v>327.39</v>
      </c>
      <c r="M247" s="87">
        <v>42640</v>
      </c>
      <c r="N247" s="88">
        <v>98.12</v>
      </c>
      <c r="O247" s="87">
        <v>44823</v>
      </c>
      <c r="P247" s="88">
        <v>33.1</v>
      </c>
      <c r="Q247" s="87">
        <v>42640</v>
      </c>
      <c r="R247" s="88">
        <v>45.22</v>
      </c>
      <c r="S247" s="87">
        <v>42640</v>
      </c>
      <c r="T247" s="88">
        <v>13.03</v>
      </c>
      <c r="U247" s="87">
        <v>42996</v>
      </c>
      <c r="V247" s="88">
        <v>113.77</v>
      </c>
      <c r="W247" s="87">
        <v>42648</v>
      </c>
      <c r="X247" s="88">
        <v>94.32</v>
      </c>
      <c r="Y247" s="87">
        <v>42640</v>
      </c>
      <c r="Z247" s="88">
        <v>52.71</v>
      </c>
      <c r="AA247" s="87">
        <v>42641</v>
      </c>
      <c r="AB247" s="88">
        <v>205.36</v>
      </c>
      <c r="AC247" s="87">
        <v>44831</v>
      </c>
      <c r="AD247" s="88">
        <v>493.54</v>
      </c>
      <c r="AE247" s="87">
        <v>43374</v>
      </c>
      <c r="AF247" s="88">
        <v>1395</v>
      </c>
      <c r="AG247" s="87">
        <v>43374</v>
      </c>
      <c r="AH247" s="88">
        <v>142.19999999999999</v>
      </c>
      <c r="AI247" s="87">
        <v>43383</v>
      </c>
      <c r="AJ247" s="88">
        <v>121.48</v>
      </c>
      <c r="AK247" s="87">
        <v>43412</v>
      </c>
      <c r="AL247" s="88">
        <v>216.49</v>
      </c>
    </row>
    <row r="248" spans="1:38">
      <c r="A248" s="87">
        <v>43375</v>
      </c>
      <c r="B248" s="88">
        <v>19842.89</v>
      </c>
      <c r="C248" s="87">
        <v>42649</v>
      </c>
      <c r="D248" s="88">
        <v>57.1</v>
      </c>
      <c r="E248" s="87">
        <v>42641</v>
      </c>
      <c r="F248" s="88">
        <v>202.03</v>
      </c>
      <c r="G248" s="87">
        <v>42706</v>
      </c>
      <c r="H248" s="88">
        <v>21.65</v>
      </c>
      <c r="I248" s="87">
        <v>42646</v>
      </c>
      <c r="J248" s="88">
        <v>30</v>
      </c>
      <c r="K248" s="87">
        <v>42641</v>
      </c>
      <c r="L248" s="88">
        <v>326.37</v>
      </c>
      <c r="M248" s="87">
        <v>42641</v>
      </c>
      <c r="N248" s="88">
        <v>98.5</v>
      </c>
      <c r="O248" s="87">
        <v>44824</v>
      </c>
      <c r="P248" s="88">
        <v>33.06</v>
      </c>
      <c r="Q248" s="87">
        <v>42641</v>
      </c>
      <c r="R248" s="88">
        <v>44.35</v>
      </c>
      <c r="S248" s="87">
        <v>42641</v>
      </c>
      <c r="T248" s="88">
        <v>13.33</v>
      </c>
      <c r="U248" s="87">
        <v>42997</v>
      </c>
      <c r="V248" s="88">
        <v>116</v>
      </c>
      <c r="W248" s="87">
        <v>42649</v>
      </c>
      <c r="X248" s="88">
        <v>95.37</v>
      </c>
      <c r="Y248" s="87">
        <v>42641</v>
      </c>
      <c r="Z248" s="88">
        <v>53.34</v>
      </c>
      <c r="AA248" s="87">
        <v>42642</v>
      </c>
      <c r="AB248" s="88">
        <v>201</v>
      </c>
      <c r="AC248" s="87">
        <v>44832</v>
      </c>
      <c r="AD248" s="88">
        <v>495.99</v>
      </c>
      <c r="AE248" s="87">
        <v>43375</v>
      </c>
      <c r="AF248" s="88">
        <v>1377.89</v>
      </c>
      <c r="AG248" s="87">
        <v>43375</v>
      </c>
      <c r="AH248" s="88">
        <v>141.68</v>
      </c>
      <c r="AI248" s="87">
        <v>43384</v>
      </c>
      <c r="AJ248" s="88">
        <v>115.82</v>
      </c>
      <c r="AK248" s="87">
        <v>43413</v>
      </c>
      <c r="AL248" s="88">
        <v>227.31</v>
      </c>
    </row>
    <row r="249" spans="1:38">
      <c r="A249" s="87">
        <v>43376</v>
      </c>
      <c r="B249" s="88">
        <v>19709.78</v>
      </c>
      <c r="C249" s="87">
        <v>42650</v>
      </c>
      <c r="D249" s="88">
        <v>55.55</v>
      </c>
      <c r="E249" s="87">
        <v>42642</v>
      </c>
      <c r="F249" s="88">
        <v>199.49</v>
      </c>
      <c r="G249" s="87">
        <v>42709</v>
      </c>
      <c r="H249" s="88">
        <v>22.36</v>
      </c>
      <c r="I249" s="87">
        <v>42647</v>
      </c>
      <c r="J249" s="88">
        <v>30</v>
      </c>
      <c r="K249" s="87">
        <v>42642</v>
      </c>
      <c r="L249" s="88">
        <v>326.37</v>
      </c>
      <c r="M249" s="87">
        <v>42642</v>
      </c>
      <c r="N249" s="88">
        <v>97.18</v>
      </c>
      <c r="O249" s="87">
        <v>44825</v>
      </c>
      <c r="P249" s="88">
        <v>33.21</v>
      </c>
      <c r="Q249" s="87">
        <v>42642</v>
      </c>
      <c r="R249" s="88">
        <v>44.3</v>
      </c>
      <c r="S249" s="87">
        <v>42642</v>
      </c>
      <c r="T249" s="88">
        <v>13.78</v>
      </c>
      <c r="U249" s="87">
        <v>42998</v>
      </c>
      <c r="V249" s="88">
        <v>120.71</v>
      </c>
      <c r="W249" s="87">
        <v>42650</v>
      </c>
      <c r="X249" s="88">
        <v>94</v>
      </c>
      <c r="Y249" s="87">
        <v>42642</v>
      </c>
      <c r="Z249" s="88">
        <v>54.71</v>
      </c>
      <c r="AA249" s="87">
        <v>42643</v>
      </c>
      <c r="AB249" s="88">
        <v>203</v>
      </c>
      <c r="AC249" s="87">
        <v>44833</v>
      </c>
      <c r="AD249" s="88">
        <v>502.99</v>
      </c>
      <c r="AE249" s="87">
        <v>43376</v>
      </c>
      <c r="AF249" s="88">
        <v>1371.17</v>
      </c>
      <c r="AG249" s="87">
        <v>43376</v>
      </c>
      <c r="AH249" s="88">
        <v>140.37</v>
      </c>
      <c r="AI249" s="87">
        <v>43385</v>
      </c>
      <c r="AJ249" s="88">
        <v>115.93</v>
      </c>
      <c r="AK249" s="87">
        <v>43416</v>
      </c>
      <c r="AL249" s="88">
        <v>225.34</v>
      </c>
    </row>
    <row r="250" spans="1:38">
      <c r="A250" s="87">
        <v>43377</v>
      </c>
      <c r="B250" s="88">
        <v>19489.14</v>
      </c>
      <c r="C250" s="87">
        <v>42653</v>
      </c>
      <c r="D250" s="88">
        <v>55.03</v>
      </c>
      <c r="E250" s="87">
        <v>42643</v>
      </c>
      <c r="F250" s="88">
        <v>198.78</v>
      </c>
      <c r="G250" s="87">
        <v>42710</v>
      </c>
      <c r="H250" s="88">
        <v>22</v>
      </c>
      <c r="I250" s="87">
        <v>42648</v>
      </c>
      <c r="J250" s="88">
        <v>30</v>
      </c>
      <c r="K250" s="87">
        <v>42643</v>
      </c>
      <c r="L250" s="88">
        <v>325.88</v>
      </c>
      <c r="M250" s="87">
        <v>42643</v>
      </c>
      <c r="N250" s="88">
        <v>95.8</v>
      </c>
      <c r="O250" s="87">
        <v>44826</v>
      </c>
      <c r="P250" s="88">
        <v>33.4</v>
      </c>
      <c r="Q250" s="87">
        <v>42643</v>
      </c>
      <c r="R250" s="88">
        <v>44.68</v>
      </c>
      <c r="S250" s="87">
        <v>42643</v>
      </c>
      <c r="T250" s="88">
        <v>13.94</v>
      </c>
      <c r="U250" s="87">
        <v>42999</v>
      </c>
      <c r="V250" s="88">
        <v>117.19</v>
      </c>
      <c r="W250" s="87">
        <v>42653</v>
      </c>
      <c r="X250" s="88">
        <v>94.45</v>
      </c>
      <c r="Y250" s="87">
        <v>42643</v>
      </c>
      <c r="Z250" s="88">
        <v>54.62</v>
      </c>
      <c r="AA250" s="87">
        <v>42646</v>
      </c>
      <c r="AB250" s="88">
        <v>207.1</v>
      </c>
      <c r="AC250" s="87">
        <v>44834</v>
      </c>
      <c r="AD250" s="88">
        <v>496.56</v>
      </c>
      <c r="AE250" s="87">
        <v>43377</v>
      </c>
      <c r="AF250" s="88">
        <v>1337.5</v>
      </c>
      <c r="AG250" s="87">
        <v>43377</v>
      </c>
      <c r="AH250" s="88">
        <v>139.26</v>
      </c>
      <c r="AI250" s="87">
        <v>43388</v>
      </c>
      <c r="AJ250" s="88">
        <v>110.74</v>
      </c>
      <c r="AK250" s="87">
        <v>43417</v>
      </c>
      <c r="AL250" s="88">
        <v>220.5</v>
      </c>
    </row>
    <row r="251" spans="1:38">
      <c r="A251" s="87">
        <v>43378</v>
      </c>
      <c r="B251" s="88">
        <v>19077.87</v>
      </c>
      <c r="C251" s="87">
        <v>42656</v>
      </c>
      <c r="D251" s="88">
        <v>56.89</v>
      </c>
      <c r="E251" s="87">
        <v>42646</v>
      </c>
      <c r="F251" s="88">
        <v>203.65</v>
      </c>
      <c r="G251" s="87">
        <v>42711</v>
      </c>
      <c r="H251" s="88">
        <v>22</v>
      </c>
      <c r="I251" s="87">
        <v>42649</v>
      </c>
      <c r="J251" s="88">
        <v>30.01</v>
      </c>
      <c r="K251" s="87">
        <v>42646</v>
      </c>
      <c r="L251" s="88">
        <v>331.69</v>
      </c>
      <c r="M251" s="87">
        <v>42646</v>
      </c>
      <c r="N251" s="88">
        <v>99.84</v>
      </c>
      <c r="O251" s="87">
        <v>44827</v>
      </c>
      <c r="P251" s="88">
        <v>33.159999999999997</v>
      </c>
      <c r="Q251" s="87">
        <v>42646</v>
      </c>
      <c r="R251" s="88">
        <v>45.56</v>
      </c>
      <c r="S251" s="87">
        <v>42646</v>
      </c>
      <c r="T251" s="88">
        <v>14.25</v>
      </c>
      <c r="U251" s="87">
        <v>43000</v>
      </c>
      <c r="V251" s="88">
        <v>114</v>
      </c>
      <c r="W251" s="87">
        <v>42656</v>
      </c>
      <c r="X251" s="88">
        <v>94.64</v>
      </c>
      <c r="Y251" s="87">
        <v>42646</v>
      </c>
      <c r="Z251" s="88">
        <v>56.27</v>
      </c>
      <c r="AA251" s="87">
        <v>42647</v>
      </c>
      <c r="AB251" s="88">
        <v>207.27</v>
      </c>
      <c r="AC251" s="87">
        <v>44837</v>
      </c>
      <c r="AD251" s="88">
        <v>494.23</v>
      </c>
      <c r="AE251" s="87">
        <v>43378</v>
      </c>
      <c r="AF251" s="88">
        <v>1227.8800000000001</v>
      </c>
      <c r="AG251" s="87">
        <v>43378</v>
      </c>
      <c r="AH251" s="88">
        <v>135</v>
      </c>
      <c r="AI251" s="87">
        <v>43389</v>
      </c>
      <c r="AJ251" s="88">
        <v>108.24</v>
      </c>
      <c r="AK251" s="87">
        <v>43418</v>
      </c>
      <c r="AL251" s="88">
        <v>228.05</v>
      </c>
    </row>
    <row r="252" spans="1:38">
      <c r="A252" s="87">
        <v>43381</v>
      </c>
      <c r="B252" s="88">
        <v>18404.88</v>
      </c>
      <c r="C252" s="87">
        <v>42657</v>
      </c>
      <c r="D252" s="88">
        <v>56</v>
      </c>
      <c r="E252" s="87">
        <v>42647</v>
      </c>
      <c r="F252" s="88">
        <v>206.67</v>
      </c>
      <c r="G252" s="87">
        <v>42712</v>
      </c>
      <c r="H252" s="88">
        <v>22.25</v>
      </c>
      <c r="I252" s="87">
        <v>42650</v>
      </c>
      <c r="J252" s="88">
        <v>30.55</v>
      </c>
      <c r="K252" s="87">
        <v>42647</v>
      </c>
      <c r="L252" s="88">
        <v>331.52</v>
      </c>
      <c r="M252" s="87">
        <v>42647</v>
      </c>
      <c r="N252" s="88">
        <v>99.09</v>
      </c>
      <c r="O252" s="87">
        <v>44830</v>
      </c>
      <c r="P252" s="88">
        <v>34</v>
      </c>
      <c r="Q252" s="87">
        <v>42647</v>
      </c>
      <c r="R252" s="88">
        <v>45.03</v>
      </c>
      <c r="S252" s="87">
        <v>42647</v>
      </c>
      <c r="T252" s="88">
        <v>13.97</v>
      </c>
      <c r="U252" s="87">
        <v>43003</v>
      </c>
      <c r="V252" s="88">
        <v>111</v>
      </c>
      <c r="W252" s="87">
        <v>42657</v>
      </c>
      <c r="X252" s="88">
        <v>93.68</v>
      </c>
      <c r="Y252" s="87">
        <v>42647</v>
      </c>
      <c r="Z252" s="88">
        <v>56.07</v>
      </c>
      <c r="AA252" s="87">
        <v>42648</v>
      </c>
      <c r="AB252" s="88">
        <v>207.28</v>
      </c>
      <c r="AC252" s="87">
        <v>44838</v>
      </c>
      <c r="AD252" s="88">
        <v>505.93</v>
      </c>
      <c r="AE252" s="87">
        <v>43381</v>
      </c>
      <c r="AF252" s="88">
        <v>1166.49</v>
      </c>
      <c r="AG252" s="87">
        <v>43381</v>
      </c>
      <c r="AH252" s="88">
        <v>128.25</v>
      </c>
      <c r="AI252" s="87">
        <v>43390</v>
      </c>
      <c r="AJ252" s="88">
        <v>111.1</v>
      </c>
      <c r="AK252" s="87">
        <v>43419</v>
      </c>
      <c r="AL252" s="88">
        <v>231.27</v>
      </c>
    </row>
    <row r="253" spans="1:38">
      <c r="A253" s="87">
        <v>43382</v>
      </c>
      <c r="B253" s="88">
        <v>18804.3</v>
      </c>
      <c r="C253" s="87">
        <v>42660</v>
      </c>
      <c r="D253" s="88">
        <v>55.52</v>
      </c>
      <c r="E253" s="87">
        <v>42648</v>
      </c>
      <c r="F253" s="88">
        <v>203.89</v>
      </c>
      <c r="G253" s="87">
        <v>42713</v>
      </c>
      <c r="H253" s="88">
        <v>22.38</v>
      </c>
      <c r="I253" s="87">
        <v>42653</v>
      </c>
      <c r="J253" s="88">
        <v>31.93</v>
      </c>
      <c r="K253" s="87">
        <v>42648</v>
      </c>
      <c r="L253" s="88">
        <v>329.44</v>
      </c>
      <c r="M253" s="87">
        <v>42648</v>
      </c>
      <c r="N253" s="88">
        <v>98.51</v>
      </c>
      <c r="O253" s="87">
        <v>44831</v>
      </c>
      <c r="P253" s="88">
        <v>33.61</v>
      </c>
      <c r="Q253" s="87">
        <v>42648</v>
      </c>
      <c r="R253" s="88">
        <v>45.76</v>
      </c>
      <c r="S253" s="87">
        <v>42648</v>
      </c>
      <c r="T253" s="88">
        <v>13.93</v>
      </c>
      <c r="U253" s="87">
        <v>43004</v>
      </c>
      <c r="V253" s="88">
        <v>109.43</v>
      </c>
      <c r="W253" s="87">
        <v>42660</v>
      </c>
      <c r="X253" s="88">
        <v>91.92</v>
      </c>
      <c r="Y253" s="87">
        <v>42648</v>
      </c>
      <c r="Z253" s="88">
        <v>57.19</v>
      </c>
      <c r="AA253" s="87">
        <v>42649</v>
      </c>
      <c r="AB253" s="88">
        <v>207</v>
      </c>
      <c r="AC253" s="87">
        <v>44839</v>
      </c>
      <c r="AD253" s="88">
        <v>516.76</v>
      </c>
      <c r="AE253" s="87">
        <v>43382</v>
      </c>
      <c r="AF253" s="88">
        <v>1109.5899999999999</v>
      </c>
      <c r="AG253" s="87">
        <v>43382</v>
      </c>
      <c r="AH253" s="88">
        <v>133.52000000000001</v>
      </c>
      <c r="AI253" s="87">
        <v>43391</v>
      </c>
      <c r="AJ253" s="88">
        <v>111.42</v>
      </c>
      <c r="AK253" s="87">
        <v>43420</v>
      </c>
      <c r="AL253" s="88">
        <v>229.95</v>
      </c>
    </row>
    <row r="254" spans="1:38">
      <c r="A254" s="87">
        <v>43383</v>
      </c>
      <c r="B254" s="88">
        <v>19005.23</v>
      </c>
      <c r="C254" s="87">
        <v>42661</v>
      </c>
      <c r="D254" s="88">
        <v>55.05</v>
      </c>
      <c r="E254" s="87">
        <v>42649</v>
      </c>
      <c r="F254" s="88">
        <v>205.16</v>
      </c>
      <c r="G254" s="87">
        <v>42717</v>
      </c>
      <c r="H254" s="88">
        <v>22</v>
      </c>
      <c r="I254" s="87">
        <v>42656</v>
      </c>
      <c r="J254" s="88">
        <v>31.98</v>
      </c>
      <c r="K254" s="87">
        <v>42649</v>
      </c>
      <c r="L254" s="88">
        <v>327.54000000000002</v>
      </c>
      <c r="M254" s="87">
        <v>42649</v>
      </c>
      <c r="N254" s="88">
        <v>98.35</v>
      </c>
      <c r="O254" s="87">
        <v>44832</v>
      </c>
      <c r="P254" s="88">
        <v>33.85</v>
      </c>
      <c r="Q254" s="87">
        <v>42649</v>
      </c>
      <c r="R254" s="88">
        <v>45.17</v>
      </c>
      <c r="S254" s="87">
        <v>42649</v>
      </c>
      <c r="T254" s="88">
        <v>14.43</v>
      </c>
      <c r="U254" s="87">
        <v>43005</v>
      </c>
      <c r="V254" s="88">
        <v>109.75</v>
      </c>
      <c r="W254" s="87">
        <v>42661</v>
      </c>
      <c r="X254" s="88">
        <v>88.99</v>
      </c>
      <c r="Y254" s="87">
        <v>42649</v>
      </c>
      <c r="Z254" s="88">
        <v>55.98</v>
      </c>
      <c r="AA254" s="87">
        <v>42650</v>
      </c>
      <c r="AB254" s="88">
        <v>206.91</v>
      </c>
      <c r="AC254" s="87">
        <v>44840</v>
      </c>
      <c r="AD254" s="88">
        <v>513.04</v>
      </c>
      <c r="AE254" s="87">
        <v>43383</v>
      </c>
      <c r="AF254" s="88">
        <v>1056.81</v>
      </c>
      <c r="AG254" s="87">
        <v>43383</v>
      </c>
      <c r="AH254" s="88">
        <v>132.04</v>
      </c>
      <c r="AI254" s="87">
        <v>43392</v>
      </c>
      <c r="AJ254" s="88">
        <v>112.09</v>
      </c>
      <c r="AK254" s="87">
        <v>43423</v>
      </c>
      <c r="AL254" s="88">
        <v>228</v>
      </c>
    </row>
    <row r="255" spans="1:38">
      <c r="A255" s="87">
        <v>43384</v>
      </c>
      <c r="B255" s="88">
        <v>18767.36</v>
      </c>
      <c r="C255" s="87">
        <v>42662</v>
      </c>
      <c r="D255" s="88">
        <v>55</v>
      </c>
      <c r="E255" s="87">
        <v>42650</v>
      </c>
      <c r="F255" s="88">
        <v>204.61</v>
      </c>
      <c r="G255" s="87">
        <v>42718</v>
      </c>
      <c r="H255" s="88">
        <v>22.34</v>
      </c>
      <c r="I255" s="87">
        <v>42657</v>
      </c>
      <c r="J255" s="88">
        <v>31.84</v>
      </c>
      <c r="K255" s="87">
        <v>42650</v>
      </c>
      <c r="L255" s="88">
        <v>326.73</v>
      </c>
      <c r="M255" s="87">
        <v>42650</v>
      </c>
      <c r="N255" s="88">
        <v>97.48</v>
      </c>
      <c r="O255" s="87">
        <v>44833</v>
      </c>
      <c r="P255" s="88">
        <v>34.020000000000003</v>
      </c>
      <c r="Q255" s="87">
        <v>42650</v>
      </c>
      <c r="R255" s="88">
        <v>45.12</v>
      </c>
      <c r="S255" s="87">
        <v>42650</v>
      </c>
      <c r="T255" s="88">
        <v>14.65</v>
      </c>
      <c r="U255" s="87">
        <v>43006</v>
      </c>
      <c r="V255" s="88">
        <v>111.94</v>
      </c>
      <c r="W255" s="87">
        <v>42662</v>
      </c>
      <c r="X255" s="88">
        <v>89.02</v>
      </c>
      <c r="Y255" s="87">
        <v>42650</v>
      </c>
      <c r="Z255" s="88">
        <v>56.04</v>
      </c>
      <c r="AA255" s="87">
        <v>42653</v>
      </c>
      <c r="AB255" s="88">
        <v>209.34</v>
      </c>
      <c r="AC255" s="87">
        <v>44841</v>
      </c>
      <c r="AD255" s="88">
        <v>511.86</v>
      </c>
      <c r="AE255" s="87">
        <v>43384</v>
      </c>
      <c r="AF255" s="88">
        <v>1068.81</v>
      </c>
      <c r="AG255" s="87">
        <v>43384</v>
      </c>
      <c r="AH255" s="88">
        <v>129.25</v>
      </c>
      <c r="AI255" s="87">
        <v>43395</v>
      </c>
      <c r="AJ255" s="88">
        <v>111.99</v>
      </c>
      <c r="AK255" s="87">
        <v>43424</v>
      </c>
      <c r="AL255" s="88">
        <v>228.06</v>
      </c>
    </row>
    <row r="256" spans="1:38">
      <c r="A256" s="87">
        <v>43385</v>
      </c>
      <c r="B256" s="88">
        <v>18256.91</v>
      </c>
      <c r="C256" s="87">
        <v>42663</v>
      </c>
      <c r="D256" s="88">
        <v>56.05</v>
      </c>
      <c r="E256" s="87">
        <v>42653</v>
      </c>
      <c r="F256" s="88">
        <v>202.56</v>
      </c>
      <c r="G256" s="87">
        <v>42719</v>
      </c>
      <c r="H256" s="88">
        <v>22.5</v>
      </c>
      <c r="I256" s="87">
        <v>42660</v>
      </c>
      <c r="J256" s="88">
        <v>31.55</v>
      </c>
      <c r="K256" s="87">
        <v>42653</v>
      </c>
      <c r="L256" s="88">
        <v>333.38</v>
      </c>
      <c r="M256" s="87">
        <v>42653</v>
      </c>
      <c r="N256" s="88">
        <v>98.15</v>
      </c>
      <c r="O256" s="87">
        <v>44834</v>
      </c>
      <c r="P256" s="88">
        <v>36.17</v>
      </c>
      <c r="Q256" s="87">
        <v>42653</v>
      </c>
      <c r="R256" s="88">
        <v>45.1</v>
      </c>
      <c r="S256" s="87">
        <v>42653</v>
      </c>
      <c r="T256" s="88">
        <v>15.05</v>
      </c>
      <c r="U256" s="87">
        <v>43007</v>
      </c>
      <c r="V256" s="88">
        <v>111.24</v>
      </c>
      <c r="W256" s="87">
        <v>42663</v>
      </c>
      <c r="X256" s="88">
        <v>91.33</v>
      </c>
      <c r="Y256" s="87">
        <v>42653</v>
      </c>
      <c r="Z256" s="88">
        <v>55.64</v>
      </c>
      <c r="AA256" s="87">
        <v>42656</v>
      </c>
      <c r="AB256" s="88">
        <v>207.12</v>
      </c>
      <c r="AC256" s="87">
        <v>44844</v>
      </c>
      <c r="AD256" s="88">
        <v>514.59</v>
      </c>
      <c r="AE256" s="87">
        <v>43385</v>
      </c>
      <c r="AF256" s="88">
        <v>1048.3599999999999</v>
      </c>
      <c r="AG256" s="87">
        <v>43385</v>
      </c>
      <c r="AH256" s="88">
        <v>127.45</v>
      </c>
      <c r="AI256" s="87">
        <v>43396</v>
      </c>
      <c r="AJ256" s="88">
        <v>108.02</v>
      </c>
      <c r="AK256" s="87">
        <v>43426</v>
      </c>
      <c r="AL256" s="88">
        <v>228.01</v>
      </c>
    </row>
    <row r="257" spans="1:38">
      <c r="A257" s="87">
        <v>43388</v>
      </c>
      <c r="B257" s="88">
        <v>17846.45</v>
      </c>
      <c r="C257" s="87">
        <v>42664</v>
      </c>
      <c r="D257" s="88">
        <v>55.54</v>
      </c>
      <c r="E257" s="87">
        <v>42656</v>
      </c>
      <c r="F257" s="88">
        <v>202.96</v>
      </c>
      <c r="G257" s="87">
        <v>42720</v>
      </c>
      <c r="H257" s="88">
        <v>23.51</v>
      </c>
      <c r="I257" s="87">
        <v>42661</v>
      </c>
      <c r="J257" s="88">
        <v>31.64</v>
      </c>
      <c r="K257" s="87">
        <v>42656</v>
      </c>
      <c r="L257" s="88">
        <v>335.29</v>
      </c>
      <c r="M257" s="87">
        <v>42656</v>
      </c>
      <c r="N257" s="88">
        <v>97.03</v>
      </c>
      <c r="O257" s="87">
        <v>44837</v>
      </c>
      <c r="P257" s="88">
        <v>35.229999999999997</v>
      </c>
      <c r="Q257" s="87">
        <v>42656</v>
      </c>
      <c r="R257" s="88">
        <v>44.54</v>
      </c>
      <c r="S257" s="87">
        <v>42656</v>
      </c>
      <c r="T257" s="88">
        <v>15.4</v>
      </c>
      <c r="U257" s="87">
        <v>43010</v>
      </c>
      <c r="V257" s="88">
        <v>111.98</v>
      </c>
      <c r="W257" s="87">
        <v>42664</v>
      </c>
      <c r="X257" s="88">
        <v>90.51</v>
      </c>
      <c r="Y257" s="87">
        <v>42656</v>
      </c>
      <c r="Z257" s="88">
        <v>56.41</v>
      </c>
      <c r="AA257" s="87">
        <v>42657</v>
      </c>
      <c r="AB257" s="88">
        <v>207.28</v>
      </c>
      <c r="AC257" s="87">
        <v>44845</v>
      </c>
      <c r="AD257" s="88">
        <v>513.44000000000005</v>
      </c>
      <c r="AE257" s="87">
        <v>43388</v>
      </c>
      <c r="AF257" s="88">
        <v>1030.6199999999999</v>
      </c>
      <c r="AG257" s="87">
        <v>43388</v>
      </c>
      <c r="AH257" s="88">
        <v>124.04</v>
      </c>
      <c r="AI257" s="87">
        <v>43397</v>
      </c>
      <c r="AJ257" s="88">
        <v>112.97</v>
      </c>
      <c r="AK257" s="87">
        <v>43427</v>
      </c>
      <c r="AL257" s="88">
        <v>223</v>
      </c>
    </row>
    <row r="258" spans="1:38">
      <c r="A258" s="87">
        <v>43389</v>
      </c>
      <c r="B258" s="88">
        <v>17711.310000000001</v>
      </c>
      <c r="C258" s="87">
        <v>42667</v>
      </c>
      <c r="D258" s="88">
        <v>54.51</v>
      </c>
      <c r="E258" s="87">
        <v>42657</v>
      </c>
      <c r="F258" s="88">
        <v>201.52</v>
      </c>
      <c r="G258" s="87">
        <v>42723</v>
      </c>
      <c r="H258" s="88">
        <v>24.21</v>
      </c>
      <c r="I258" s="87">
        <v>42662</v>
      </c>
      <c r="J258" s="88">
        <v>32</v>
      </c>
      <c r="K258" s="87">
        <v>42657</v>
      </c>
      <c r="L258" s="88">
        <v>343.23</v>
      </c>
      <c r="M258" s="87">
        <v>42657</v>
      </c>
      <c r="N258" s="88">
        <v>96.18</v>
      </c>
      <c r="O258" s="87">
        <v>44838</v>
      </c>
      <c r="P258" s="88">
        <v>35.74</v>
      </c>
      <c r="Q258" s="87">
        <v>42657</v>
      </c>
      <c r="R258" s="88">
        <v>44.52</v>
      </c>
      <c r="S258" s="87">
        <v>42657</v>
      </c>
      <c r="T258" s="88">
        <v>15.49</v>
      </c>
      <c r="U258" s="87">
        <v>43011</v>
      </c>
      <c r="V258" s="88">
        <v>111</v>
      </c>
      <c r="W258" s="87">
        <v>42667</v>
      </c>
      <c r="X258" s="88">
        <v>90.5</v>
      </c>
      <c r="Y258" s="87">
        <v>42657</v>
      </c>
      <c r="Z258" s="88">
        <v>56.03</v>
      </c>
      <c r="AA258" s="87">
        <v>42660</v>
      </c>
      <c r="AB258" s="88">
        <v>209.69</v>
      </c>
      <c r="AC258" s="87">
        <v>44846</v>
      </c>
      <c r="AD258" s="88">
        <v>513.5</v>
      </c>
      <c r="AE258" s="87">
        <v>43389</v>
      </c>
      <c r="AF258" s="88">
        <v>1057.3800000000001</v>
      </c>
      <c r="AG258" s="87">
        <v>43389</v>
      </c>
      <c r="AH258" s="88">
        <v>126.91</v>
      </c>
      <c r="AI258" s="87">
        <v>43398</v>
      </c>
      <c r="AJ258" s="88">
        <v>114.24</v>
      </c>
      <c r="AK258" s="87">
        <v>43430</v>
      </c>
      <c r="AL258" s="88">
        <v>220.7</v>
      </c>
    </row>
    <row r="259" spans="1:38">
      <c r="A259" s="87">
        <v>43390</v>
      </c>
      <c r="B259" s="88">
        <v>18158.38</v>
      </c>
      <c r="C259" s="87">
        <v>42668</v>
      </c>
      <c r="D259" s="88">
        <v>55.5</v>
      </c>
      <c r="E259" s="87">
        <v>42660</v>
      </c>
      <c r="F259" s="88">
        <v>201.61</v>
      </c>
      <c r="G259" s="87">
        <v>42724</v>
      </c>
      <c r="H259" s="88">
        <v>24.75</v>
      </c>
      <c r="I259" s="87">
        <v>42663</v>
      </c>
      <c r="J259" s="88">
        <v>32.15</v>
      </c>
      <c r="K259" s="87">
        <v>42660</v>
      </c>
      <c r="L259" s="88">
        <v>346.59</v>
      </c>
      <c r="M259" s="87">
        <v>42660</v>
      </c>
      <c r="N259" s="88">
        <v>94.18</v>
      </c>
      <c r="O259" s="87">
        <v>44839</v>
      </c>
      <c r="P259" s="88">
        <v>33.380000000000003</v>
      </c>
      <c r="Q259" s="87">
        <v>42660</v>
      </c>
      <c r="R259" s="88">
        <v>44.88</v>
      </c>
      <c r="S259" s="87">
        <v>42660</v>
      </c>
      <c r="T259" s="88">
        <v>16.48</v>
      </c>
      <c r="U259" s="87">
        <v>43012</v>
      </c>
      <c r="V259" s="88">
        <v>111</v>
      </c>
      <c r="W259" s="87">
        <v>42668</v>
      </c>
      <c r="X259" s="88">
        <v>91.06</v>
      </c>
      <c r="Y259" s="87">
        <v>42660</v>
      </c>
      <c r="Z259" s="88">
        <v>55.84</v>
      </c>
      <c r="AA259" s="87">
        <v>42661</v>
      </c>
      <c r="AB259" s="88">
        <v>206.04</v>
      </c>
      <c r="AC259" s="87">
        <v>44847</v>
      </c>
      <c r="AD259" s="88">
        <v>512.57000000000005</v>
      </c>
      <c r="AE259" s="87">
        <v>43390</v>
      </c>
      <c r="AF259" s="88">
        <v>1110.24</v>
      </c>
      <c r="AG259" s="87">
        <v>43390</v>
      </c>
      <c r="AH259" s="88">
        <v>132.19999999999999</v>
      </c>
      <c r="AI259" s="87">
        <v>43399</v>
      </c>
      <c r="AJ259" s="88">
        <v>114.69</v>
      </c>
      <c r="AK259" s="87">
        <v>43431</v>
      </c>
      <c r="AL259" s="88">
        <v>217.5</v>
      </c>
    </row>
    <row r="260" spans="1:38">
      <c r="A260" s="87">
        <v>43391</v>
      </c>
      <c r="B260" s="88">
        <v>18297.55</v>
      </c>
      <c r="C260" s="87">
        <v>42669</v>
      </c>
      <c r="D260" s="88">
        <v>54</v>
      </c>
      <c r="E260" s="87">
        <v>42661</v>
      </c>
      <c r="F260" s="88">
        <v>200</v>
      </c>
      <c r="G260" s="87">
        <v>42725</v>
      </c>
      <c r="H260" s="88">
        <v>23.71</v>
      </c>
      <c r="I260" s="87">
        <v>42664</v>
      </c>
      <c r="J260" s="88">
        <v>31.69</v>
      </c>
      <c r="K260" s="87">
        <v>42661</v>
      </c>
      <c r="L260" s="88">
        <v>344.04</v>
      </c>
      <c r="M260" s="87">
        <v>42661</v>
      </c>
      <c r="N260" s="88">
        <v>87.99</v>
      </c>
      <c r="O260" s="87">
        <v>44840</v>
      </c>
      <c r="P260" s="88">
        <v>33.94</v>
      </c>
      <c r="Q260" s="87">
        <v>42661</v>
      </c>
      <c r="R260" s="88">
        <v>44.31</v>
      </c>
      <c r="S260" s="87">
        <v>42661</v>
      </c>
      <c r="T260" s="88">
        <v>16.88</v>
      </c>
      <c r="U260" s="87">
        <v>43013</v>
      </c>
      <c r="V260" s="88">
        <v>114.41</v>
      </c>
      <c r="W260" s="87">
        <v>42669</v>
      </c>
      <c r="X260" s="88">
        <v>90.27</v>
      </c>
      <c r="Y260" s="87">
        <v>42661</v>
      </c>
      <c r="Z260" s="88">
        <v>55.19</v>
      </c>
      <c r="AA260" s="87">
        <v>42662</v>
      </c>
      <c r="AB260" s="88">
        <v>208</v>
      </c>
      <c r="AC260" s="87">
        <v>44848</v>
      </c>
      <c r="AD260" s="88">
        <v>512.41</v>
      </c>
      <c r="AE260" s="87">
        <v>43391</v>
      </c>
      <c r="AF260" s="88">
        <v>1165.75</v>
      </c>
      <c r="AG260" s="87">
        <v>43391</v>
      </c>
      <c r="AH260" s="88">
        <v>128.66</v>
      </c>
      <c r="AI260" s="87">
        <v>43402</v>
      </c>
      <c r="AJ260" s="88">
        <v>118.63</v>
      </c>
      <c r="AK260" s="87">
        <v>43432</v>
      </c>
      <c r="AL260" s="88">
        <v>216</v>
      </c>
    </row>
    <row r="261" spans="1:38">
      <c r="A261" s="87">
        <v>43392</v>
      </c>
      <c r="B261" s="88">
        <v>18449.25</v>
      </c>
      <c r="C261" s="87">
        <v>42670</v>
      </c>
      <c r="D261" s="88">
        <v>52.99</v>
      </c>
      <c r="E261" s="87">
        <v>42662</v>
      </c>
      <c r="F261" s="88">
        <v>203.69</v>
      </c>
      <c r="G261" s="87">
        <v>42726</v>
      </c>
      <c r="H261" s="88">
        <v>24.89</v>
      </c>
      <c r="I261" s="87">
        <v>42667</v>
      </c>
      <c r="J261" s="88">
        <v>31.04</v>
      </c>
      <c r="K261" s="87">
        <v>42662</v>
      </c>
      <c r="L261" s="88">
        <v>339.43</v>
      </c>
      <c r="M261" s="87">
        <v>42662</v>
      </c>
      <c r="N261" s="88">
        <v>88.88</v>
      </c>
      <c r="O261" s="87">
        <v>44841</v>
      </c>
      <c r="P261" s="88">
        <v>35.97</v>
      </c>
      <c r="Q261" s="87">
        <v>42662</v>
      </c>
      <c r="R261" s="88">
        <v>44.57</v>
      </c>
      <c r="S261" s="87">
        <v>42662</v>
      </c>
      <c r="T261" s="88">
        <v>16.73</v>
      </c>
      <c r="U261" s="87">
        <v>43014</v>
      </c>
      <c r="V261" s="88">
        <v>119.94</v>
      </c>
      <c r="W261" s="87">
        <v>42670</v>
      </c>
      <c r="X261" s="88">
        <v>87.35</v>
      </c>
      <c r="Y261" s="87">
        <v>42662</v>
      </c>
      <c r="Z261" s="88">
        <v>54.81</v>
      </c>
      <c r="AA261" s="87">
        <v>42663</v>
      </c>
      <c r="AB261" s="88">
        <v>215.97</v>
      </c>
      <c r="AC261" s="87">
        <v>44851</v>
      </c>
      <c r="AD261" s="88">
        <v>510.42</v>
      </c>
      <c r="AE261" s="87">
        <v>43392</v>
      </c>
      <c r="AF261" s="88">
        <v>1224.03</v>
      </c>
      <c r="AG261" s="87">
        <v>43392</v>
      </c>
      <c r="AH261" s="88">
        <v>131.63</v>
      </c>
      <c r="AI261" s="87">
        <v>43403</v>
      </c>
      <c r="AJ261" s="88">
        <v>117.74</v>
      </c>
      <c r="AK261" s="87">
        <v>43433</v>
      </c>
      <c r="AL261" s="88">
        <v>213.52</v>
      </c>
    </row>
    <row r="262" spans="1:38">
      <c r="A262" s="87">
        <v>43395</v>
      </c>
      <c r="B262" s="88">
        <v>18362.61</v>
      </c>
      <c r="C262" s="87">
        <v>42671</v>
      </c>
      <c r="D262" s="88">
        <v>52.1</v>
      </c>
      <c r="E262" s="87">
        <v>42663</v>
      </c>
      <c r="F262" s="88">
        <v>205.67</v>
      </c>
      <c r="G262" s="87">
        <v>42727</v>
      </c>
      <c r="H262" s="88">
        <v>24.7</v>
      </c>
      <c r="I262" s="87">
        <v>42668</v>
      </c>
      <c r="J262" s="88">
        <v>31.58</v>
      </c>
      <c r="K262" s="87">
        <v>42663</v>
      </c>
      <c r="L262" s="88">
        <v>345.8</v>
      </c>
      <c r="M262" s="87">
        <v>42663</v>
      </c>
      <c r="N262" s="88">
        <v>90.08</v>
      </c>
      <c r="O262" s="87">
        <v>44844</v>
      </c>
      <c r="P262" s="88">
        <v>35.83</v>
      </c>
      <c r="Q262" s="87">
        <v>42663</v>
      </c>
      <c r="R262" s="88">
        <v>44.74</v>
      </c>
      <c r="S262" s="87">
        <v>42663</v>
      </c>
      <c r="T262" s="88">
        <v>17.62</v>
      </c>
      <c r="U262" s="87">
        <v>43017</v>
      </c>
      <c r="V262" s="88">
        <v>118</v>
      </c>
      <c r="W262" s="87">
        <v>42671</v>
      </c>
      <c r="X262" s="88">
        <v>88.99</v>
      </c>
      <c r="Y262" s="87">
        <v>42663</v>
      </c>
      <c r="Z262" s="88">
        <v>55.98</v>
      </c>
      <c r="AA262" s="87">
        <v>42664</v>
      </c>
      <c r="AB262" s="88">
        <v>208.44</v>
      </c>
      <c r="AC262" s="87">
        <v>44852</v>
      </c>
      <c r="AD262" s="88">
        <v>509.69</v>
      </c>
      <c r="AE262" s="87">
        <v>43395</v>
      </c>
      <c r="AF262" s="88">
        <v>1285.23</v>
      </c>
      <c r="AG262" s="87">
        <v>43395</v>
      </c>
      <c r="AH262" s="88">
        <v>130.08000000000001</v>
      </c>
      <c r="AI262" s="87">
        <v>43404</v>
      </c>
      <c r="AJ262" s="88">
        <v>117.66</v>
      </c>
      <c r="AK262" s="87">
        <v>43434</v>
      </c>
      <c r="AL262" s="88">
        <v>206.52</v>
      </c>
    </row>
    <row r="263" spans="1:38">
      <c r="A263" s="87">
        <v>43396</v>
      </c>
      <c r="B263" s="88">
        <v>18071.560000000001</v>
      </c>
      <c r="C263" s="87">
        <v>42674</v>
      </c>
      <c r="D263" s="88">
        <v>52.35</v>
      </c>
      <c r="E263" s="87">
        <v>42664</v>
      </c>
      <c r="F263" s="88">
        <v>203.72</v>
      </c>
      <c r="G263" s="87">
        <v>42730</v>
      </c>
      <c r="H263" s="88">
        <v>24.18</v>
      </c>
      <c r="I263" s="87">
        <v>42669</v>
      </c>
      <c r="J263" s="88">
        <v>31.18</v>
      </c>
      <c r="K263" s="87">
        <v>42664</v>
      </c>
      <c r="L263" s="88">
        <v>345.89</v>
      </c>
      <c r="M263" s="87">
        <v>42664</v>
      </c>
      <c r="N263" s="88">
        <v>89.86</v>
      </c>
      <c r="O263" s="87">
        <v>44845</v>
      </c>
      <c r="P263" s="88">
        <v>36.46</v>
      </c>
      <c r="Q263" s="87">
        <v>42664</v>
      </c>
      <c r="R263" s="88">
        <v>44.28</v>
      </c>
      <c r="S263" s="87">
        <v>42664</v>
      </c>
      <c r="T263" s="88">
        <v>17.21</v>
      </c>
      <c r="U263" s="87">
        <v>43018</v>
      </c>
      <c r="V263" s="88">
        <v>115</v>
      </c>
      <c r="W263" s="87">
        <v>42674</v>
      </c>
      <c r="X263" s="88">
        <v>89.15</v>
      </c>
      <c r="Y263" s="87">
        <v>42664</v>
      </c>
      <c r="Z263" s="88">
        <v>56.55</v>
      </c>
      <c r="AA263" s="87">
        <v>42667</v>
      </c>
      <c r="AB263" s="88">
        <v>206.44</v>
      </c>
      <c r="AC263" s="87">
        <v>44853</v>
      </c>
      <c r="AD263" s="88">
        <v>513.72</v>
      </c>
      <c r="AE263" s="87">
        <v>43396</v>
      </c>
      <c r="AF263" s="88">
        <v>1271.05</v>
      </c>
      <c r="AG263" s="87">
        <v>43396</v>
      </c>
      <c r="AH263" s="88">
        <v>129.41</v>
      </c>
      <c r="AI263" s="87">
        <v>43405</v>
      </c>
      <c r="AJ263" s="88">
        <v>116.93</v>
      </c>
      <c r="AK263" s="87">
        <v>43437</v>
      </c>
      <c r="AL263" s="88">
        <v>196.35</v>
      </c>
    </row>
    <row r="264" spans="1:38">
      <c r="A264" s="87">
        <v>43397</v>
      </c>
      <c r="B264" s="88">
        <v>18872.79</v>
      </c>
      <c r="C264" s="87">
        <v>42675</v>
      </c>
      <c r="D264" s="88">
        <v>54.96</v>
      </c>
      <c r="E264" s="87">
        <v>42667</v>
      </c>
      <c r="F264" s="88">
        <v>200.16</v>
      </c>
      <c r="G264" s="87">
        <v>42731</v>
      </c>
      <c r="H264" s="88">
        <v>23.35</v>
      </c>
      <c r="I264" s="87">
        <v>42670</v>
      </c>
      <c r="J264" s="88">
        <v>30.29</v>
      </c>
      <c r="K264" s="87">
        <v>42667</v>
      </c>
      <c r="L264" s="88">
        <v>338.37</v>
      </c>
      <c r="M264" s="87">
        <v>42667</v>
      </c>
      <c r="N264" s="88">
        <v>90.06</v>
      </c>
      <c r="O264" s="87">
        <v>44846</v>
      </c>
      <c r="P264" s="88">
        <v>37.21</v>
      </c>
      <c r="Q264" s="87">
        <v>42667</v>
      </c>
      <c r="R264" s="88">
        <v>43.78</v>
      </c>
      <c r="S264" s="87">
        <v>42667</v>
      </c>
      <c r="T264" s="88">
        <v>16.47</v>
      </c>
      <c r="U264" s="87">
        <v>43019</v>
      </c>
      <c r="V264" s="88">
        <v>115</v>
      </c>
      <c r="W264" s="87">
        <v>42675</v>
      </c>
      <c r="X264" s="88">
        <v>93.41</v>
      </c>
      <c r="Y264" s="87">
        <v>42667</v>
      </c>
      <c r="Z264" s="88">
        <v>55.15</v>
      </c>
      <c r="AA264" s="87">
        <v>42668</v>
      </c>
      <c r="AB264" s="88">
        <v>205.92</v>
      </c>
      <c r="AC264" s="87">
        <v>44854</v>
      </c>
      <c r="AD264" s="88">
        <v>512.08000000000004</v>
      </c>
      <c r="AE264" s="87">
        <v>43397</v>
      </c>
      <c r="AF264" s="88">
        <v>1334.6</v>
      </c>
      <c r="AG264" s="87">
        <v>43397</v>
      </c>
      <c r="AH264" s="88">
        <v>135.88</v>
      </c>
      <c r="AI264" s="87">
        <v>43406</v>
      </c>
      <c r="AJ264" s="88">
        <v>115.11</v>
      </c>
      <c r="AK264" s="87">
        <v>43438</v>
      </c>
      <c r="AL264" s="88">
        <v>200.66</v>
      </c>
    </row>
    <row r="265" spans="1:38">
      <c r="A265" s="87">
        <v>43398</v>
      </c>
      <c r="B265" s="88">
        <v>19044.95</v>
      </c>
      <c r="C265" s="87">
        <v>42676</v>
      </c>
      <c r="D265" s="88">
        <v>57.7</v>
      </c>
      <c r="E265" s="87">
        <v>42668</v>
      </c>
      <c r="F265" s="88">
        <v>202.22</v>
      </c>
      <c r="G265" s="87">
        <v>42732</v>
      </c>
      <c r="H265" s="88">
        <v>23.84</v>
      </c>
      <c r="I265" s="87">
        <v>42671</v>
      </c>
      <c r="J265" s="88">
        <v>30</v>
      </c>
      <c r="K265" s="87">
        <v>42668</v>
      </c>
      <c r="L265" s="88">
        <v>338.65</v>
      </c>
      <c r="M265" s="87">
        <v>42668</v>
      </c>
      <c r="N265" s="88">
        <v>89.99</v>
      </c>
      <c r="O265" s="87">
        <v>44847</v>
      </c>
      <c r="P265" s="88">
        <v>37.44</v>
      </c>
      <c r="Q265" s="87">
        <v>42668</v>
      </c>
      <c r="R265" s="88">
        <v>42.81</v>
      </c>
      <c r="S265" s="87">
        <v>42668</v>
      </c>
      <c r="T265" s="88">
        <v>15.89</v>
      </c>
      <c r="U265" s="87">
        <v>43020</v>
      </c>
      <c r="V265" s="88">
        <v>116.79</v>
      </c>
      <c r="W265" s="87">
        <v>42676</v>
      </c>
      <c r="X265" s="88">
        <v>97</v>
      </c>
      <c r="Y265" s="87">
        <v>42668</v>
      </c>
      <c r="Z265" s="88">
        <v>54.11</v>
      </c>
      <c r="AA265" s="87">
        <v>42669</v>
      </c>
      <c r="AB265" s="88">
        <v>209</v>
      </c>
      <c r="AC265" s="87">
        <v>44855</v>
      </c>
      <c r="AD265" s="88">
        <v>512.9</v>
      </c>
      <c r="AE265" s="87">
        <v>43398</v>
      </c>
      <c r="AF265" s="88">
        <v>1348.48</v>
      </c>
      <c r="AG265" s="87">
        <v>43398</v>
      </c>
      <c r="AH265" s="88">
        <v>139.77000000000001</v>
      </c>
      <c r="AI265" s="87">
        <v>43410</v>
      </c>
      <c r="AJ265" s="88">
        <v>114.16</v>
      </c>
      <c r="AK265" s="87">
        <v>43439</v>
      </c>
      <c r="AL265" s="88">
        <v>196.5</v>
      </c>
    </row>
    <row r="266" spans="1:38">
      <c r="A266" s="87">
        <v>43399</v>
      </c>
      <c r="B266" s="88">
        <v>19586.23</v>
      </c>
      <c r="C266" s="87">
        <v>42677</v>
      </c>
      <c r="D266" s="88">
        <v>58</v>
      </c>
      <c r="E266" s="87">
        <v>42669</v>
      </c>
      <c r="F266" s="88">
        <v>200.2</v>
      </c>
      <c r="G266" s="87">
        <v>42733</v>
      </c>
      <c r="H266" s="88">
        <v>25.03</v>
      </c>
      <c r="I266" s="87">
        <v>42674</v>
      </c>
      <c r="J266" s="88">
        <v>29.66</v>
      </c>
      <c r="K266" s="87">
        <v>42669</v>
      </c>
      <c r="L266" s="88">
        <v>336.69</v>
      </c>
      <c r="M266" s="87">
        <v>42669</v>
      </c>
      <c r="N266" s="88">
        <v>90.48</v>
      </c>
      <c r="O266" s="87">
        <v>44848</v>
      </c>
      <c r="P266" s="88">
        <v>36.93</v>
      </c>
      <c r="Q266" s="87">
        <v>42669</v>
      </c>
      <c r="R266" s="88">
        <v>42.57</v>
      </c>
      <c r="S266" s="87">
        <v>42669</v>
      </c>
      <c r="T266" s="88">
        <v>15.48</v>
      </c>
      <c r="U266" s="87">
        <v>43021</v>
      </c>
      <c r="V266" s="88">
        <v>111</v>
      </c>
      <c r="W266" s="87">
        <v>42677</v>
      </c>
      <c r="X266" s="88">
        <v>97.46</v>
      </c>
      <c r="Y266" s="87">
        <v>42669</v>
      </c>
      <c r="Z266" s="88">
        <v>54.11</v>
      </c>
      <c r="AA266" s="87">
        <v>42670</v>
      </c>
      <c r="AB266" s="88">
        <v>203.72</v>
      </c>
      <c r="AC266" s="87">
        <v>44858</v>
      </c>
      <c r="AD266" s="88">
        <v>511.03</v>
      </c>
      <c r="AE266" s="87">
        <v>43399</v>
      </c>
      <c r="AF266" s="88">
        <v>1325.48</v>
      </c>
      <c r="AG266" s="87">
        <v>43399</v>
      </c>
      <c r="AH266" s="88">
        <v>144.1</v>
      </c>
      <c r="AI266" s="87">
        <v>43411</v>
      </c>
      <c r="AJ266" s="88">
        <v>115.01</v>
      </c>
      <c r="AK266" s="87">
        <v>43440</v>
      </c>
      <c r="AL266" s="88">
        <v>189.72</v>
      </c>
    </row>
    <row r="267" spans="1:38">
      <c r="A267" s="87">
        <v>43402</v>
      </c>
      <c r="B267" s="88">
        <v>20067.990000000002</v>
      </c>
      <c r="C267" s="87">
        <v>42678</v>
      </c>
      <c r="D267" s="88">
        <v>58.07</v>
      </c>
      <c r="E267" s="87">
        <v>42670</v>
      </c>
      <c r="F267" s="88">
        <v>199.61</v>
      </c>
      <c r="G267" s="87">
        <v>42734</v>
      </c>
      <c r="H267" s="88">
        <v>25.25</v>
      </c>
      <c r="I267" s="87">
        <v>42675</v>
      </c>
      <c r="J267" s="88">
        <v>30.46</v>
      </c>
      <c r="K267" s="87">
        <v>42670</v>
      </c>
      <c r="L267" s="88">
        <v>325.04000000000002</v>
      </c>
      <c r="M267" s="87">
        <v>42670</v>
      </c>
      <c r="N267" s="88">
        <v>91.01</v>
      </c>
      <c r="O267" s="87">
        <v>44851</v>
      </c>
      <c r="P267" s="88">
        <v>36.81</v>
      </c>
      <c r="Q267" s="87">
        <v>42670</v>
      </c>
      <c r="R267" s="88">
        <v>40.5</v>
      </c>
      <c r="S267" s="87">
        <v>42670</v>
      </c>
      <c r="T267" s="88">
        <v>14.49</v>
      </c>
      <c r="U267" s="87">
        <v>43024</v>
      </c>
      <c r="V267" s="88">
        <v>115</v>
      </c>
      <c r="W267" s="87">
        <v>42678</v>
      </c>
      <c r="X267" s="88">
        <v>96.75</v>
      </c>
      <c r="Y267" s="87">
        <v>42670</v>
      </c>
      <c r="Z267" s="88">
        <v>55.68</v>
      </c>
      <c r="AA267" s="87">
        <v>42671</v>
      </c>
      <c r="AB267" s="88">
        <v>200.01</v>
      </c>
      <c r="AC267" s="87">
        <v>44859</v>
      </c>
      <c r="AD267" s="88">
        <v>508.01</v>
      </c>
      <c r="AE267" s="87">
        <v>43402</v>
      </c>
      <c r="AF267" s="88">
        <v>1342.04</v>
      </c>
      <c r="AG267" s="87">
        <v>43402</v>
      </c>
      <c r="AH267" s="88">
        <v>147.76</v>
      </c>
      <c r="AI267" s="87">
        <v>43412</v>
      </c>
      <c r="AJ267" s="88">
        <v>115.09</v>
      </c>
      <c r="AK267" s="87">
        <v>43441</v>
      </c>
      <c r="AL267" s="88">
        <v>189.55</v>
      </c>
    </row>
    <row r="268" spans="1:38">
      <c r="A268" s="87">
        <v>43403</v>
      </c>
      <c r="B268" s="88">
        <v>20163.28</v>
      </c>
      <c r="C268" s="87">
        <v>42681</v>
      </c>
      <c r="D268" s="88">
        <v>58.5</v>
      </c>
      <c r="E268" s="87">
        <v>42671</v>
      </c>
      <c r="F268" s="88">
        <v>199.8</v>
      </c>
      <c r="G268" s="87">
        <v>42737</v>
      </c>
      <c r="H268" s="88">
        <v>24.06</v>
      </c>
      <c r="I268" s="87">
        <v>42676</v>
      </c>
      <c r="J268" s="88">
        <v>31</v>
      </c>
      <c r="K268" s="87">
        <v>42671</v>
      </c>
      <c r="L268" s="88">
        <v>325</v>
      </c>
      <c r="M268" s="87">
        <v>42671</v>
      </c>
      <c r="N268" s="88">
        <v>91.23</v>
      </c>
      <c r="O268" s="87">
        <v>44852</v>
      </c>
      <c r="P268" s="88">
        <v>37.14</v>
      </c>
      <c r="Q268" s="87">
        <v>42671</v>
      </c>
      <c r="R268" s="88">
        <v>40.15</v>
      </c>
      <c r="S268" s="87">
        <v>42671</v>
      </c>
      <c r="T268" s="88">
        <v>13.65</v>
      </c>
      <c r="U268" s="87">
        <v>43025</v>
      </c>
      <c r="V268" s="88">
        <v>116.5</v>
      </c>
      <c r="W268" s="87">
        <v>42681</v>
      </c>
      <c r="X268" s="88">
        <v>98.45</v>
      </c>
      <c r="Y268" s="87">
        <v>42671</v>
      </c>
      <c r="Z268" s="88">
        <v>55.39</v>
      </c>
      <c r="AA268" s="87">
        <v>42674</v>
      </c>
      <c r="AB268" s="88">
        <v>201</v>
      </c>
      <c r="AC268" s="87">
        <v>44860</v>
      </c>
      <c r="AD268" s="88">
        <v>497.58</v>
      </c>
      <c r="AE268" s="87">
        <v>43403</v>
      </c>
      <c r="AF268" s="88">
        <v>1345.15</v>
      </c>
      <c r="AG268" s="87">
        <v>43403</v>
      </c>
      <c r="AH268" s="88">
        <v>145.91</v>
      </c>
      <c r="AI268" s="87">
        <v>43413</v>
      </c>
      <c r="AJ268" s="88">
        <v>113</v>
      </c>
      <c r="AK268" s="87">
        <v>43444</v>
      </c>
      <c r="AL268" s="88">
        <v>194.13</v>
      </c>
    </row>
    <row r="269" spans="1:38">
      <c r="A269" s="87">
        <v>43404</v>
      </c>
      <c r="B269" s="88">
        <v>20139.23</v>
      </c>
      <c r="C269" s="87">
        <v>42682</v>
      </c>
      <c r="D269" s="88">
        <v>58</v>
      </c>
      <c r="E269" s="87">
        <v>42674</v>
      </c>
      <c r="F269" s="88">
        <v>201.48</v>
      </c>
      <c r="G269" s="87">
        <v>42738</v>
      </c>
      <c r="H269" s="88">
        <v>24</v>
      </c>
      <c r="I269" s="87">
        <v>42677</v>
      </c>
      <c r="J269" s="88">
        <v>31</v>
      </c>
      <c r="K269" s="87">
        <v>42674</v>
      </c>
      <c r="L269" s="88">
        <v>331.9</v>
      </c>
      <c r="M269" s="87">
        <v>42674</v>
      </c>
      <c r="N269" s="88">
        <v>91.15</v>
      </c>
      <c r="O269" s="87">
        <v>44853</v>
      </c>
      <c r="P269" s="88">
        <v>36.99</v>
      </c>
      <c r="Q269" s="87">
        <v>42674</v>
      </c>
      <c r="R269" s="88">
        <v>40.130000000000003</v>
      </c>
      <c r="S269" s="87">
        <v>42674</v>
      </c>
      <c r="T269" s="88">
        <v>13.81</v>
      </c>
      <c r="U269" s="87">
        <v>43026</v>
      </c>
      <c r="V269" s="88">
        <v>115.44</v>
      </c>
      <c r="W269" s="87">
        <v>42682</v>
      </c>
      <c r="X269" s="88">
        <v>99.11</v>
      </c>
      <c r="Y269" s="87">
        <v>42674</v>
      </c>
      <c r="Z269" s="88">
        <v>56.07</v>
      </c>
      <c r="AA269" s="87">
        <v>42675</v>
      </c>
      <c r="AB269" s="88">
        <v>203.89</v>
      </c>
      <c r="AC269" s="87">
        <v>44861</v>
      </c>
      <c r="AD269" s="88">
        <v>493.08</v>
      </c>
      <c r="AE269" s="87">
        <v>43404</v>
      </c>
      <c r="AF269" s="88">
        <v>1329.78</v>
      </c>
      <c r="AG269" s="87">
        <v>43404</v>
      </c>
      <c r="AH269" s="88">
        <v>146.72</v>
      </c>
      <c r="AI269" s="87">
        <v>43416</v>
      </c>
      <c r="AJ269" s="88">
        <v>112.04</v>
      </c>
      <c r="AK269" s="87">
        <v>43445</v>
      </c>
      <c r="AL269" s="88">
        <v>194.13</v>
      </c>
    </row>
    <row r="270" spans="1:38">
      <c r="A270" s="87">
        <v>43405</v>
      </c>
      <c r="B270" s="88">
        <v>20133.23</v>
      </c>
      <c r="C270" s="87">
        <v>42683</v>
      </c>
      <c r="D270" s="88">
        <v>57.99</v>
      </c>
      <c r="E270" s="87">
        <v>42675</v>
      </c>
      <c r="F270" s="88">
        <v>209.37</v>
      </c>
      <c r="G270" s="87">
        <v>42739</v>
      </c>
      <c r="H270" s="88">
        <v>24.24</v>
      </c>
      <c r="I270" s="87">
        <v>42678</v>
      </c>
      <c r="J270" s="88">
        <v>30.75</v>
      </c>
      <c r="K270" s="87">
        <v>42675</v>
      </c>
      <c r="L270" s="88">
        <v>348.49</v>
      </c>
      <c r="M270" s="87">
        <v>42675</v>
      </c>
      <c r="N270" s="88">
        <v>95.51</v>
      </c>
      <c r="O270" s="87">
        <v>44854</v>
      </c>
      <c r="P270" s="88">
        <v>35.729999999999997</v>
      </c>
      <c r="Q270" s="87">
        <v>42675</v>
      </c>
      <c r="R270" s="88">
        <v>42.13</v>
      </c>
      <c r="S270" s="87">
        <v>42675</v>
      </c>
      <c r="T270" s="88">
        <v>14.81</v>
      </c>
      <c r="U270" s="87">
        <v>43027</v>
      </c>
      <c r="V270" s="88">
        <v>119.14</v>
      </c>
      <c r="W270" s="87">
        <v>42683</v>
      </c>
      <c r="X270" s="88">
        <v>97.08</v>
      </c>
      <c r="Y270" s="87">
        <v>42675</v>
      </c>
      <c r="Z270" s="88">
        <v>57.76</v>
      </c>
      <c r="AA270" s="87">
        <v>42676</v>
      </c>
      <c r="AB270" s="88">
        <v>211.06</v>
      </c>
      <c r="AC270" s="87">
        <v>44862</v>
      </c>
      <c r="AD270" s="88">
        <v>480.65</v>
      </c>
      <c r="AE270" s="87">
        <v>43405</v>
      </c>
      <c r="AF270" s="88">
        <v>1331.18</v>
      </c>
      <c r="AG270" s="87">
        <v>43405</v>
      </c>
      <c r="AH270" s="88">
        <v>151.41999999999999</v>
      </c>
      <c r="AI270" s="87">
        <v>43418</v>
      </c>
      <c r="AJ270" s="88">
        <v>111.05</v>
      </c>
      <c r="AK270" s="87">
        <v>43446</v>
      </c>
      <c r="AL270" s="88">
        <v>190</v>
      </c>
    </row>
    <row r="271" spans="1:38">
      <c r="A271" s="87">
        <v>43406</v>
      </c>
      <c r="B271" s="88">
        <v>20270.02</v>
      </c>
      <c r="C271" s="87">
        <v>42684</v>
      </c>
      <c r="D271" s="88">
        <v>58.27</v>
      </c>
      <c r="E271" s="87">
        <v>42676</v>
      </c>
      <c r="F271" s="88">
        <v>213.3</v>
      </c>
      <c r="G271" s="87">
        <v>42740</v>
      </c>
      <c r="H271" s="88">
        <v>24.4</v>
      </c>
      <c r="I271" s="87">
        <v>42681</v>
      </c>
      <c r="J271" s="88">
        <v>31.29</v>
      </c>
      <c r="K271" s="87">
        <v>42676</v>
      </c>
      <c r="L271" s="88">
        <v>356.67</v>
      </c>
      <c r="M271" s="87">
        <v>42676</v>
      </c>
      <c r="N271" s="88">
        <v>97.1</v>
      </c>
      <c r="O271" s="87">
        <v>44855</v>
      </c>
      <c r="P271" s="88">
        <v>36.58</v>
      </c>
      <c r="Q271" s="87">
        <v>42676</v>
      </c>
      <c r="R271" s="88">
        <v>43.06</v>
      </c>
      <c r="S271" s="87">
        <v>42676</v>
      </c>
      <c r="T271" s="88">
        <v>15.73</v>
      </c>
      <c r="U271" s="87">
        <v>43028</v>
      </c>
      <c r="V271" s="88">
        <v>117.47</v>
      </c>
      <c r="W271" s="87">
        <v>42684</v>
      </c>
      <c r="X271" s="88">
        <v>97.05</v>
      </c>
      <c r="Y271" s="87">
        <v>42676</v>
      </c>
      <c r="Z271" s="88">
        <v>57.56</v>
      </c>
      <c r="AA271" s="87">
        <v>42677</v>
      </c>
      <c r="AB271" s="88">
        <v>217.26</v>
      </c>
      <c r="AC271" s="87">
        <v>44865</v>
      </c>
      <c r="AD271" s="88">
        <v>485.28</v>
      </c>
      <c r="AE271" s="87">
        <v>43406</v>
      </c>
      <c r="AF271" s="88">
        <v>1371.22</v>
      </c>
      <c r="AG271" s="87">
        <v>43406</v>
      </c>
      <c r="AH271" s="88">
        <v>150.94999999999999</v>
      </c>
      <c r="AI271" s="87">
        <v>43419</v>
      </c>
      <c r="AJ271" s="88">
        <v>111.35</v>
      </c>
      <c r="AK271" s="87">
        <v>43448</v>
      </c>
      <c r="AL271" s="88">
        <v>193.5</v>
      </c>
    </row>
    <row r="272" spans="1:38">
      <c r="A272" s="87">
        <v>43409</v>
      </c>
      <c r="B272" s="88">
        <v>20005.150000000001</v>
      </c>
      <c r="C272" s="87">
        <v>42685</v>
      </c>
      <c r="D272" s="88">
        <v>59.78</v>
      </c>
      <c r="E272" s="87">
        <v>42677</v>
      </c>
      <c r="F272" s="88">
        <v>217.28</v>
      </c>
      <c r="G272" s="87">
        <v>42741</v>
      </c>
      <c r="H272" s="88">
        <v>24.86</v>
      </c>
      <c r="I272" s="87">
        <v>42682</v>
      </c>
      <c r="J272" s="88">
        <v>30.55</v>
      </c>
      <c r="K272" s="87">
        <v>42677</v>
      </c>
      <c r="L272" s="88">
        <v>361.31</v>
      </c>
      <c r="M272" s="87">
        <v>42677</v>
      </c>
      <c r="N272" s="88">
        <v>95.44</v>
      </c>
      <c r="O272" s="87">
        <v>44858</v>
      </c>
      <c r="P272" s="88">
        <v>36.43</v>
      </c>
      <c r="Q272" s="87">
        <v>42677</v>
      </c>
      <c r="R272" s="88">
        <v>42.96</v>
      </c>
      <c r="S272" s="87">
        <v>42677</v>
      </c>
      <c r="T272" s="88">
        <v>15.76</v>
      </c>
      <c r="U272" s="87">
        <v>43031</v>
      </c>
      <c r="V272" s="88">
        <v>113.25</v>
      </c>
      <c r="W272" s="87">
        <v>42685</v>
      </c>
      <c r="X272" s="88">
        <v>98.25</v>
      </c>
      <c r="Y272" s="87">
        <v>42677</v>
      </c>
      <c r="Z272" s="88">
        <v>57.31</v>
      </c>
      <c r="AA272" s="87">
        <v>42678</v>
      </c>
      <c r="AB272" s="88">
        <v>219.76</v>
      </c>
      <c r="AC272" s="87">
        <v>44866</v>
      </c>
      <c r="AD272" s="88">
        <v>492.37</v>
      </c>
      <c r="AE272" s="87">
        <v>43409</v>
      </c>
      <c r="AF272" s="88">
        <v>1376.37</v>
      </c>
      <c r="AG272" s="87">
        <v>43409</v>
      </c>
      <c r="AH272" s="88">
        <v>148.13999999999999</v>
      </c>
      <c r="AI272" s="87">
        <v>43420</v>
      </c>
      <c r="AJ272" s="88">
        <v>112.35</v>
      </c>
      <c r="AK272" s="87">
        <v>43451</v>
      </c>
      <c r="AL272" s="88">
        <v>186.5</v>
      </c>
    </row>
    <row r="273" spans="1:38">
      <c r="A273" s="87">
        <v>43410</v>
      </c>
      <c r="B273" s="88">
        <v>19730.36</v>
      </c>
      <c r="C273" s="87">
        <v>42688</v>
      </c>
      <c r="D273" s="88">
        <v>60.52</v>
      </c>
      <c r="E273" s="87">
        <v>42678</v>
      </c>
      <c r="F273" s="88">
        <v>214.04</v>
      </c>
      <c r="G273" s="87">
        <v>42744</v>
      </c>
      <c r="H273" s="88">
        <v>25.91</v>
      </c>
      <c r="I273" s="87">
        <v>42683</v>
      </c>
      <c r="J273" s="88">
        <v>30.24</v>
      </c>
      <c r="K273" s="87">
        <v>42678</v>
      </c>
      <c r="L273" s="88">
        <v>359.16</v>
      </c>
      <c r="M273" s="87">
        <v>42678</v>
      </c>
      <c r="N273" s="88">
        <v>95.35</v>
      </c>
      <c r="O273" s="87">
        <v>44859</v>
      </c>
      <c r="P273" s="88">
        <v>36.47</v>
      </c>
      <c r="Q273" s="87">
        <v>42678</v>
      </c>
      <c r="R273" s="88">
        <v>42.19</v>
      </c>
      <c r="S273" s="87">
        <v>42678</v>
      </c>
      <c r="T273" s="88">
        <v>15.44</v>
      </c>
      <c r="U273" s="87">
        <v>43032</v>
      </c>
      <c r="V273" s="88">
        <v>111</v>
      </c>
      <c r="W273" s="87">
        <v>42688</v>
      </c>
      <c r="X273" s="88">
        <v>99.3</v>
      </c>
      <c r="Y273" s="87">
        <v>42678</v>
      </c>
      <c r="Z273" s="88">
        <v>57.9</v>
      </c>
      <c r="AA273" s="87">
        <v>42681</v>
      </c>
      <c r="AB273" s="88">
        <v>220.36</v>
      </c>
      <c r="AC273" s="87">
        <v>44867</v>
      </c>
      <c r="AD273" s="88">
        <v>489.62</v>
      </c>
      <c r="AE273" s="87">
        <v>43410</v>
      </c>
      <c r="AF273" s="88">
        <v>1396.07</v>
      </c>
      <c r="AG273" s="87">
        <v>43410</v>
      </c>
      <c r="AH273" s="88">
        <v>146.54</v>
      </c>
      <c r="AI273" s="87">
        <v>43423</v>
      </c>
      <c r="AJ273" s="88">
        <v>113.75</v>
      </c>
      <c r="AK273" s="87">
        <v>43452</v>
      </c>
      <c r="AL273" s="88">
        <v>189.97</v>
      </c>
    </row>
    <row r="274" spans="1:38">
      <c r="A274" s="87">
        <v>43411</v>
      </c>
      <c r="B274" s="88">
        <v>20039.509999999998</v>
      </c>
      <c r="C274" s="87">
        <v>42689</v>
      </c>
      <c r="D274" s="88">
        <v>59.68</v>
      </c>
      <c r="E274" s="87">
        <v>42681</v>
      </c>
      <c r="F274" s="88">
        <v>216.98</v>
      </c>
      <c r="G274" s="87">
        <v>42745</v>
      </c>
      <c r="H274" s="88">
        <v>26.26</v>
      </c>
      <c r="I274" s="87">
        <v>42684</v>
      </c>
      <c r="J274" s="88">
        <v>31.32</v>
      </c>
      <c r="K274" s="87">
        <v>42681</v>
      </c>
      <c r="L274" s="88">
        <v>377.11</v>
      </c>
      <c r="M274" s="87">
        <v>42681</v>
      </c>
      <c r="N274" s="88">
        <v>95.87</v>
      </c>
      <c r="O274" s="87">
        <v>44860</v>
      </c>
      <c r="P274" s="88">
        <v>36.03</v>
      </c>
      <c r="Q274" s="87">
        <v>42681</v>
      </c>
      <c r="R274" s="88">
        <v>42.92</v>
      </c>
      <c r="S274" s="87">
        <v>42681</v>
      </c>
      <c r="T274" s="88">
        <v>15.69</v>
      </c>
      <c r="U274" s="87">
        <v>43033</v>
      </c>
      <c r="V274" s="88">
        <v>111</v>
      </c>
      <c r="W274" s="87">
        <v>42689</v>
      </c>
      <c r="X274" s="88">
        <v>99.31</v>
      </c>
      <c r="Y274" s="87">
        <v>42681</v>
      </c>
      <c r="Z274" s="88">
        <v>57.73</v>
      </c>
      <c r="AA274" s="87">
        <v>42682</v>
      </c>
      <c r="AB274" s="88">
        <v>222.88</v>
      </c>
      <c r="AC274" s="87">
        <v>44868</v>
      </c>
      <c r="AD274" s="88">
        <v>489.91</v>
      </c>
      <c r="AE274" s="87">
        <v>43411</v>
      </c>
      <c r="AF274" s="88">
        <v>1396.92</v>
      </c>
      <c r="AG274" s="87">
        <v>43411</v>
      </c>
      <c r="AH274" s="88">
        <v>149.77000000000001</v>
      </c>
      <c r="AI274" s="87">
        <v>43424</v>
      </c>
      <c r="AJ274" s="88">
        <v>111.61</v>
      </c>
      <c r="AK274" s="87">
        <v>43453</v>
      </c>
      <c r="AL274" s="88">
        <v>186.48</v>
      </c>
    </row>
    <row r="275" spans="1:38">
      <c r="A275" s="87">
        <v>43412</v>
      </c>
      <c r="B275" s="88">
        <v>19917.61</v>
      </c>
      <c r="C275" s="87">
        <v>42690</v>
      </c>
      <c r="D275" s="88">
        <v>61.07</v>
      </c>
      <c r="E275" s="87">
        <v>42682</v>
      </c>
      <c r="F275" s="88">
        <v>214.09</v>
      </c>
      <c r="G275" s="87">
        <v>42746</v>
      </c>
      <c r="H275" s="88">
        <v>25.9</v>
      </c>
      <c r="I275" s="87">
        <v>42685</v>
      </c>
      <c r="J275" s="88">
        <v>31.5</v>
      </c>
      <c r="K275" s="87">
        <v>42682</v>
      </c>
      <c r="L275" s="88">
        <v>376.89</v>
      </c>
      <c r="M275" s="87">
        <v>42682</v>
      </c>
      <c r="N275" s="88">
        <v>98.89</v>
      </c>
      <c r="O275" s="87">
        <v>44861</v>
      </c>
      <c r="P275" s="88">
        <v>36.01</v>
      </c>
      <c r="Q275" s="87">
        <v>42682</v>
      </c>
      <c r="R275" s="88">
        <v>42.64</v>
      </c>
      <c r="S275" s="87">
        <v>42682</v>
      </c>
      <c r="T275" s="88">
        <v>15.77</v>
      </c>
      <c r="U275" s="87">
        <v>43034</v>
      </c>
      <c r="V275" s="88">
        <v>113.33</v>
      </c>
      <c r="W275" s="87">
        <v>42690</v>
      </c>
      <c r="X275" s="88">
        <v>99.99</v>
      </c>
      <c r="Y275" s="87">
        <v>42682</v>
      </c>
      <c r="Z275" s="88">
        <v>58.55</v>
      </c>
      <c r="AA275" s="87">
        <v>42683</v>
      </c>
      <c r="AB275" s="88">
        <v>221.69</v>
      </c>
      <c r="AC275" s="87">
        <v>44869</v>
      </c>
      <c r="AD275" s="88">
        <v>483.22</v>
      </c>
      <c r="AE275" s="87">
        <v>43412</v>
      </c>
      <c r="AF275" s="88">
        <v>1367.08</v>
      </c>
      <c r="AG275" s="87">
        <v>43412</v>
      </c>
      <c r="AH275" s="88">
        <v>150.91999999999999</v>
      </c>
      <c r="AI275" s="87">
        <v>43426</v>
      </c>
      <c r="AJ275" s="88">
        <v>110.37</v>
      </c>
      <c r="AK275" s="87">
        <v>43454</v>
      </c>
      <c r="AL275" s="88">
        <v>189</v>
      </c>
    </row>
    <row r="276" spans="1:38">
      <c r="A276" s="87">
        <v>43413</v>
      </c>
      <c r="B276" s="88">
        <v>19880.14</v>
      </c>
      <c r="C276" s="87">
        <v>42691</v>
      </c>
      <c r="D276" s="88">
        <v>61</v>
      </c>
      <c r="E276" s="87">
        <v>42683</v>
      </c>
      <c r="F276" s="88">
        <v>213.93</v>
      </c>
      <c r="G276" s="87">
        <v>42747</v>
      </c>
      <c r="H276" s="88">
        <v>26.9</v>
      </c>
      <c r="I276" s="87">
        <v>42688</v>
      </c>
      <c r="J276" s="88">
        <v>32.200000000000003</v>
      </c>
      <c r="K276" s="87">
        <v>42683</v>
      </c>
      <c r="L276" s="88">
        <v>373.33</v>
      </c>
      <c r="M276" s="87">
        <v>42683</v>
      </c>
      <c r="N276" s="88">
        <v>98.8</v>
      </c>
      <c r="O276" s="87">
        <v>44862</v>
      </c>
      <c r="P276" s="88">
        <v>34.770000000000003</v>
      </c>
      <c r="Q276" s="87">
        <v>42683</v>
      </c>
      <c r="R276" s="88">
        <v>42.53</v>
      </c>
      <c r="S276" s="87">
        <v>42683</v>
      </c>
      <c r="T276" s="88">
        <v>15.77</v>
      </c>
      <c r="U276" s="87">
        <v>43035</v>
      </c>
      <c r="V276" s="88">
        <v>115.8</v>
      </c>
      <c r="W276" s="87">
        <v>42691</v>
      </c>
      <c r="X276" s="88">
        <v>99.42</v>
      </c>
      <c r="Y276" s="87">
        <v>42683</v>
      </c>
      <c r="Z276" s="88">
        <v>59.25</v>
      </c>
      <c r="AA276" s="87">
        <v>42684</v>
      </c>
      <c r="AB276" s="88">
        <v>232.77</v>
      </c>
      <c r="AC276" s="87">
        <v>44872</v>
      </c>
      <c r="AD276" s="88">
        <v>483.63</v>
      </c>
      <c r="AE276" s="87">
        <v>43413</v>
      </c>
      <c r="AF276" s="88">
        <v>1385.31</v>
      </c>
      <c r="AG276" s="87">
        <v>43413</v>
      </c>
      <c r="AH276" s="88">
        <v>153.35</v>
      </c>
      <c r="AI276" s="87">
        <v>43427</v>
      </c>
      <c r="AJ276" s="88">
        <v>110.94</v>
      </c>
      <c r="AK276" s="87">
        <v>43455</v>
      </c>
      <c r="AL276" s="88">
        <v>185.37</v>
      </c>
    </row>
    <row r="277" spans="1:38">
      <c r="A277" s="87">
        <v>43416</v>
      </c>
      <c r="B277" s="88">
        <v>19707.7</v>
      </c>
      <c r="C277" s="87">
        <v>42692</v>
      </c>
      <c r="D277" s="88">
        <v>60.09</v>
      </c>
      <c r="E277" s="87">
        <v>42684</v>
      </c>
      <c r="F277" s="88">
        <v>221.83</v>
      </c>
      <c r="G277" s="87">
        <v>42748</v>
      </c>
      <c r="H277" s="88">
        <v>26.86</v>
      </c>
      <c r="I277" s="87">
        <v>42689</v>
      </c>
      <c r="J277" s="88">
        <v>32.01</v>
      </c>
      <c r="K277" s="87">
        <v>42684</v>
      </c>
      <c r="L277" s="88">
        <v>378.48</v>
      </c>
      <c r="M277" s="87">
        <v>42684</v>
      </c>
      <c r="N277" s="88">
        <v>103.74</v>
      </c>
      <c r="O277" s="87">
        <v>44865</v>
      </c>
      <c r="P277" s="88">
        <v>34.56</v>
      </c>
      <c r="Q277" s="87">
        <v>42684</v>
      </c>
      <c r="R277" s="88">
        <v>42.75</v>
      </c>
      <c r="S277" s="87">
        <v>42684</v>
      </c>
      <c r="T277" s="88">
        <v>16.48</v>
      </c>
      <c r="U277" s="87">
        <v>43038</v>
      </c>
      <c r="V277" s="88">
        <v>112.25</v>
      </c>
      <c r="W277" s="87">
        <v>42692</v>
      </c>
      <c r="X277" s="88">
        <v>99.5</v>
      </c>
      <c r="Y277" s="87">
        <v>42684</v>
      </c>
      <c r="Z277" s="88">
        <v>59.8</v>
      </c>
      <c r="AA277" s="87">
        <v>42685</v>
      </c>
      <c r="AB277" s="88">
        <v>228.94</v>
      </c>
      <c r="AC277" s="87">
        <v>44873</v>
      </c>
      <c r="AD277" s="88">
        <v>489.36</v>
      </c>
      <c r="AE277" s="87">
        <v>43416</v>
      </c>
      <c r="AF277" s="88">
        <v>1374.8</v>
      </c>
      <c r="AG277" s="87">
        <v>43416</v>
      </c>
      <c r="AH277" s="88">
        <v>152.69</v>
      </c>
      <c r="AI277" s="87">
        <v>43430</v>
      </c>
      <c r="AJ277" s="88">
        <v>108.98</v>
      </c>
      <c r="AK277" s="87">
        <v>43458</v>
      </c>
      <c r="AL277" s="88">
        <v>186</v>
      </c>
    </row>
    <row r="278" spans="1:38">
      <c r="A278" s="87">
        <v>43417</v>
      </c>
      <c r="B278" s="88">
        <v>19709.04</v>
      </c>
      <c r="C278" s="87">
        <v>42695</v>
      </c>
      <c r="D278" s="88">
        <v>61.75</v>
      </c>
      <c r="E278" s="87">
        <v>42685</v>
      </c>
      <c r="F278" s="88">
        <v>220.87</v>
      </c>
      <c r="G278" s="87">
        <v>42751</v>
      </c>
      <c r="H278" s="88">
        <v>26</v>
      </c>
      <c r="I278" s="87">
        <v>42690</v>
      </c>
      <c r="J278" s="88">
        <v>31.99</v>
      </c>
      <c r="K278" s="87">
        <v>42685</v>
      </c>
      <c r="L278" s="88">
        <v>373.73</v>
      </c>
      <c r="M278" s="87">
        <v>42685</v>
      </c>
      <c r="N278" s="88">
        <v>108.92</v>
      </c>
      <c r="O278" s="87">
        <v>44866</v>
      </c>
      <c r="P278" s="88">
        <v>35.9</v>
      </c>
      <c r="Q278" s="87">
        <v>42685</v>
      </c>
      <c r="R278" s="88">
        <v>42.48</v>
      </c>
      <c r="S278" s="87">
        <v>42685</v>
      </c>
      <c r="T278" s="88">
        <v>16.57</v>
      </c>
      <c r="U278" s="87">
        <v>43039</v>
      </c>
      <c r="V278" s="88">
        <v>111</v>
      </c>
      <c r="W278" s="87">
        <v>42695</v>
      </c>
      <c r="X278" s="88">
        <v>98</v>
      </c>
      <c r="Y278" s="87">
        <v>42685</v>
      </c>
      <c r="Z278" s="88">
        <v>59.94</v>
      </c>
      <c r="AA278" s="87">
        <v>42688</v>
      </c>
      <c r="AB278" s="88">
        <v>235.11</v>
      </c>
      <c r="AC278" s="87">
        <v>44875</v>
      </c>
      <c r="AD278" s="88">
        <v>490.87</v>
      </c>
      <c r="AE278" s="87">
        <v>43417</v>
      </c>
      <c r="AF278" s="88">
        <v>1376.5</v>
      </c>
      <c r="AG278" s="87">
        <v>43417</v>
      </c>
      <c r="AH278" s="88">
        <v>153.72999999999999</v>
      </c>
      <c r="AI278" s="87">
        <v>43431</v>
      </c>
      <c r="AJ278" s="88">
        <v>112.39</v>
      </c>
      <c r="AK278" s="87">
        <v>43460</v>
      </c>
      <c r="AL278" s="88">
        <v>185.48</v>
      </c>
    </row>
    <row r="279" spans="1:38">
      <c r="A279" s="87">
        <v>43418</v>
      </c>
      <c r="B279" s="88">
        <v>19571.29</v>
      </c>
      <c r="C279" s="87">
        <v>42696</v>
      </c>
      <c r="D279" s="88">
        <v>60</v>
      </c>
      <c r="E279" s="87">
        <v>42688</v>
      </c>
      <c r="F279" s="88">
        <v>215.05</v>
      </c>
      <c r="G279" s="87">
        <v>42752</v>
      </c>
      <c r="H279" s="88">
        <v>25.6</v>
      </c>
      <c r="I279" s="87">
        <v>42691</v>
      </c>
      <c r="J279" s="88">
        <v>32.22</v>
      </c>
      <c r="K279" s="87">
        <v>42688</v>
      </c>
      <c r="L279" s="88">
        <v>366.13</v>
      </c>
      <c r="M279" s="87">
        <v>42688</v>
      </c>
      <c r="N279" s="88">
        <v>109.54</v>
      </c>
      <c r="O279" s="87">
        <v>44867</v>
      </c>
      <c r="P279" s="88">
        <v>35.68</v>
      </c>
      <c r="Q279" s="87">
        <v>42688</v>
      </c>
      <c r="R279" s="88">
        <v>42.32</v>
      </c>
      <c r="S279" s="87">
        <v>42688</v>
      </c>
      <c r="T279" s="88">
        <v>17.38</v>
      </c>
      <c r="U279" s="87">
        <v>43041</v>
      </c>
      <c r="V279" s="88">
        <v>110.5</v>
      </c>
      <c r="W279" s="87">
        <v>42696</v>
      </c>
      <c r="X279" s="88">
        <v>97.59</v>
      </c>
      <c r="Y279" s="87">
        <v>42688</v>
      </c>
      <c r="Z279" s="88">
        <v>59.29</v>
      </c>
      <c r="AA279" s="87">
        <v>42689</v>
      </c>
      <c r="AB279" s="88">
        <v>235</v>
      </c>
      <c r="AC279" s="87">
        <v>44876</v>
      </c>
      <c r="AD279" s="88">
        <v>490.6</v>
      </c>
      <c r="AE279" s="87">
        <v>43418</v>
      </c>
      <c r="AF279" s="88">
        <v>1398.22</v>
      </c>
      <c r="AG279" s="87">
        <v>43418</v>
      </c>
      <c r="AH279" s="88">
        <v>152.34</v>
      </c>
      <c r="AI279" s="87">
        <v>43432</v>
      </c>
      <c r="AJ279" s="88">
        <v>114.14</v>
      </c>
      <c r="AK279" s="87">
        <v>43461</v>
      </c>
      <c r="AL279" s="88">
        <v>190.44</v>
      </c>
    </row>
    <row r="280" spans="1:38">
      <c r="A280" s="87">
        <v>43419</v>
      </c>
      <c r="B280" s="88">
        <v>19807.39</v>
      </c>
      <c r="C280" s="87">
        <v>42697</v>
      </c>
      <c r="D280" s="88">
        <v>59.6</v>
      </c>
      <c r="E280" s="87">
        <v>42689</v>
      </c>
      <c r="F280" s="88">
        <v>212.64</v>
      </c>
      <c r="G280" s="87">
        <v>42753</v>
      </c>
      <c r="H280" s="88">
        <v>25.3</v>
      </c>
      <c r="I280" s="87">
        <v>42692</v>
      </c>
      <c r="J280" s="88">
        <v>32.130000000000003</v>
      </c>
      <c r="K280" s="87">
        <v>42689</v>
      </c>
      <c r="L280" s="88">
        <v>367.37</v>
      </c>
      <c r="M280" s="87">
        <v>42689</v>
      </c>
      <c r="N280" s="88">
        <v>107.22</v>
      </c>
      <c r="O280" s="87">
        <v>44868</v>
      </c>
      <c r="P280" s="88">
        <v>35.61</v>
      </c>
      <c r="Q280" s="87">
        <v>42689</v>
      </c>
      <c r="R280" s="88">
        <v>42.13</v>
      </c>
      <c r="S280" s="87">
        <v>42689</v>
      </c>
      <c r="T280" s="88">
        <v>17.149999999999999</v>
      </c>
      <c r="U280" s="87">
        <v>43042</v>
      </c>
      <c r="V280" s="88">
        <v>116.01</v>
      </c>
      <c r="W280" s="87">
        <v>42697</v>
      </c>
      <c r="X280" s="88">
        <v>99.22</v>
      </c>
      <c r="Y280" s="87">
        <v>42689</v>
      </c>
      <c r="Z280" s="88">
        <v>59.14</v>
      </c>
      <c r="AA280" s="87">
        <v>42690</v>
      </c>
      <c r="AB280" s="88">
        <v>236.1</v>
      </c>
      <c r="AC280" s="87">
        <v>44879</v>
      </c>
      <c r="AD280" s="88">
        <v>489.08</v>
      </c>
      <c r="AE280" s="87">
        <v>43419</v>
      </c>
      <c r="AF280" s="88">
        <v>1390.22</v>
      </c>
      <c r="AG280" s="87">
        <v>43419</v>
      </c>
      <c r="AH280" s="88">
        <v>151.83000000000001</v>
      </c>
      <c r="AI280" s="87">
        <v>43433</v>
      </c>
      <c r="AJ280" s="88">
        <v>113.25</v>
      </c>
      <c r="AK280" s="87">
        <v>43462</v>
      </c>
      <c r="AL280" s="88">
        <v>183.83</v>
      </c>
    </row>
    <row r="281" spans="1:38">
      <c r="A281" s="87">
        <v>43420</v>
      </c>
      <c r="B281" s="88">
        <v>19959.38</v>
      </c>
      <c r="C281" s="87">
        <v>42698</v>
      </c>
      <c r="D281" s="88">
        <v>59</v>
      </c>
      <c r="E281" s="87">
        <v>42690</v>
      </c>
      <c r="F281" s="88">
        <v>212.9</v>
      </c>
      <c r="G281" s="87">
        <v>42754</v>
      </c>
      <c r="H281" s="88">
        <v>25</v>
      </c>
      <c r="I281" s="87">
        <v>42695</v>
      </c>
      <c r="J281" s="88">
        <v>32.03</v>
      </c>
      <c r="K281" s="87">
        <v>42690</v>
      </c>
      <c r="L281" s="88">
        <v>382.6</v>
      </c>
      <c r="M281" s="87">
        <v>42690</v>
      </c>
      <c r="N281" s="88">
        <v>106.76</v>
      </c>
      <c r="O281" s="87">
        <v>44869</v>
      </c>
      <c r="P281" s="88">
        <v>34.6</v>
      </c>
      <c r="Q281" s="87">
        <v>42690</v>
      </c>
      <c r="R281" s="88">
        <v>42.24</v>
      </c>
      <c r="S281" s="87">
        <v>42690</v>
      </c>
      <c r="T281" s="88">
        <v>16.739999999999998</v>
      </c>
      <c r="U281" s="87">
        <v>43045</v>
      </c>
      <c r="V281" s="88">
        <v>116</v>
      </c>
      <c r="W281" s="87">
        <v>42698</v>
      </c>
      <c r="X281" s="88">
        <v>101.14</v>
      </c>
      <c r="Y281" s="87">
        <v>42690</v>
      </c>
      <c r="Z281" s="88">
        <v>58.9</v>
      </c>
      <c r="AA281" s="87">
        <v>42691</v>
      </c>
      <c r="AB281" s="88">
        <v>233.53</v>
      </c>
      <c r="AC281" s="87">
        <v>44880</v>
      </c>
      <c r="AD281" s="88">
        <v>485.75</v>
      </c>
      <c r="AE281" s="87">
        <v>43420</v>
      </c>
      <c r="AF281" s="88">
        <v>1386.4</v>
      </c>
      <c r="AG281" s="87">
        <v>43420</v>
      </c>
      <c r="AH281" s="88">
        <v>152.03</v>
      </c>
      <c r="AI281" s="87">
        <v>43434</v>
      </c>
      <c r="AJ281" s="88">
        <v>117.47</v>
      </c>
      <c r="AK281" s="87">
        <v>43465</v>
      </c>
      <c r="AL281" s="88">
        <v>192.06</v>
      </c>
    </row>
    <row r="282" spans="1:38">
      <c r="A282" s="87">
        <v>43423</v>
      </c>
      <c r="B282" s="88">
        <v>19789.939999999999</v>
      </c>
      <c r="C282" s="87">
        <v>42699</v>
      </c>
      <c r="D282" s="88">
        <v>58.03</v>
      </c>
      <c r="E282" s="87">
        <v>42691</v>
      </c>
      <c r="F282" s="88">
        <v>211.3</v>
      </c>
      <c r="G282" s="87">
        <v>42755</v>
      </c>
      <c r="H282" s="88">
        <v>24.94</v>
      </c>
      <c r="I282" s="87">
        <v>42696</v>
      </c>
      <c r="J282" s="88">
        <v>32.25</v>
      </c>
      <c r="K282" s="87">
        <v>42691</v>
      </c>
      <c r="L282" s="88">
        <v>378.12</v>
      </c>
      <c r="M282" s="87">
        <v>42691</v>
      </c>
      <c r="N282" s="88">
        <v>106.38</v>
      </c>
      <c r="O282" s="87">
        <v>44872</v>
      </c>
      <c r="P282" s="88">
        <v>34.47</v>
      </c>
      <c r="Q282" s="87">
        <v>42691</v>
      </c>
      <c r="R282" s="88">
        <v>41.93</v>
      </c>
      <c r="S282" s="87">
        <v>42691</v>
      </c>
      <c r="T282" s="88">
        <v>16.54</v>
      </c>
      <c r="U282" s="87">
        <v>43046</v>
      </c>
      <c r="V282" s="88">
        <v>113</v>
      </c>
      <c r="W282" s="87">
        <v>42699</v>
      </c>
      <c r="X282" s="88">
        <v>103.98</v>
      </c>
      <c r="Y282" s="87">
        <v>42691</v>
      </c>
      <c r="Z282" s="88">
        <v>58.7</v>
      </c>
      <c r="AA282" s="87">
        <v>42692</v>
      </c>
      <c r="AB282" s="88">
        <v>227.56</v>
      </c>
      <c r="AC282" s="87">
        <v>44881</v>
      </c>
      <c r="AD282" s="88">
        <v>486.99</v>
      </c>
      <c r="AE282" s="87">
        <v>43423</v>
      </c>
      <c r="AF282" s="88">
        <v>1377.16</v>
      </c>
      <c r="AG282" s="87">
        <v>43423</v>
      </c>
      <c r="AH282" s="88">
        <v>149.9</v>
      </c>
      <c r="AI282" s="87">
        <v>43437</v>
      </c>
      <c r="AJ282" s="88">
        <v>115</v>
      </c>
      <c r="AK282" s="87">
        <v>43467</v>
      </c>
      <c r="AL282" s="88">
        <v>187.7</v>
      </c>
    </row>
    <row r="283" spans="1:38">
      <c r="A283" s="87">
        <v>43424</v>
      </c>
      <c r="B283" s="88">
        <v>19829.240000000002</v>
      </c>
      <c r="C283" s="87">
        <v>42702</v>
      </c>
      <c r="D283" s="88">
        <v>58.1</v>
      </c>
      <c r="E283" s="87">
        <v>42692</v>
      </c>
      <c r="F283" s="88">
        <v>210.76</v>
      </c>
      <c r="G283" s="87">
        <v>42758</v>
      </c>
      <c r="H283" s="88">
        <v>24.7</v>
      </c>
      <c r="I283" s="87">
        <v>42697</v>
      </c>
      <c r="J283" s="88">
        <v>32.11</v>
      </c>
      <c r="K283" s="87">
        <v>42692</v>
      </c>
      <c r="L283" s="88">
        <v>373.16</v>
      </c>
      <c r="M283" s="87">
        <v>42692</v>
      </c>
      <c r="N283" s="88">
        <v>108.09</v>
      </c>
      <c r="O283" s="87">
        <v>44873</v>
      </c>
      <c r="P283" s="88">
        <v>34.159999999999997</v>
      </c>
      <c r="Q283" s="87">
        <v>42692</v>
      </c>
      <c r="R283" s="88">
        <v>41.9</v>
      </c>
      <c r="S283" s="87">
        <v>42692</v>
      </c>
      <c r="T283" s="88">
        <v>16.23</v>
      </c>
      <c r="U283" s="87">
        <v>43048</v>
      </c>
      <c r="V283" s="88">
        <v>113.67</v>
      </c>
      <c r="W283" s="87">
        <v>42702</v>
      </c>
      <c r="X283" s="88">
        <v>105.18</v>
      </c>
      <c r="Y283" s="87">
        <v>42692</v>
      </c>
      <c r="Z283" s="88">
        <v>58.62</v>
      </c>
      <c r="AA283" s="87">
        <v>42695</v>
      </c>
      <c r="AB283" s="88">
        <v>228.62</v>
      </c>
      <c r="AC283" s="87">
        <v>44882</v>
      </c>
      <c r="AD283" s="88">
        <v>487.79</v>
      </c>
      <c r="AE283" s="87">
        <v>43424</v>
      </c>
      <c r="AF283" s="88">
        <v>1381.99</v>
      </c>
      <c r="AG283" s="87">
        <v>43424</v>
      </c>
      <c r="AH283" s="88">
        <v>148.87</v>
      </c>
      <c r="AI283" s="87">
        <v>43438</v>
      </c>
      <c r="AJ283" s="88">
        <v>114.98</v>
      </c>
      <c r="AK283" s="87">
        <v>43469</v>
      </c>
      <c r="AL283" s="88">
        <v>183.06</v>
      </c>
    </row>
    <row r="284" spans="1:38">
      <c r="A284" s="87">
        <v>43426</v>
      </c>
      <c r="B284" s="88">
        <v>19467.95</v>
      </c>
      <c r="C284" s="87">
        <v>42703</v>
      </c>
      <c r="D284" s="88">
        <v>57.98</v>
      </c>
      <c r="E284" s="87">
        <v>42695</v>
      </c>
      <c r="F284" s="88">
        <v>209.83</v>
      </c>
      <c r="G284" s="87">
        <v>42759</v>
      </c>
      <c r="H284" s="88">
        <v>24.64</v>
      </c>
      <c r="I284" s="87">
        <v>42698</v>
      </c>
      <c r="J284" s="88">
        <v>32</v>
      </c>
      <c r="K284" s="87">
        <v>42695</v>
      </c>
      <c r="L284" s="88">
        <v>372.26</v>
      </c>
      <c r="M284" s="87">
        <v>42695</v>
      </c>
      <c r="N284" s="88">
        <v>107.8</v>
      </c>
      <c r="O284" s="87">
        <v>44875</v>
      </c>
      <c r="P284" s="88">
        <v>34.090000000000003</v>
      </c>
      <c r="Q284" s="87">
        <v>42695</v>
      </c>
      <c r="R284" s="88">
        <v>42.29</v>
      </c>
      <c r="S284" s="87">
        <v>42695</v>
      </c>
      <c r="T284" s="88">
        <v>16.3</v>
      </c>
      <c r="U284" s="87">
        <v>43052</v>
      </c>
      <c r="V284" s="88">
        <v>111</v>
      </c>
      <c r="W284" s="87">
        <v>42703</v>
      </c>
      <c r="X284" s="88">
        <v>101.01</v>
      </c>
      <c r="Y284" s="87">
        <v>42695</v>
      </c>
      <c r="Z284" s="88">
        <v>58.51</v>
      </c>
      <c r="AA284" s="87">
        <v>42696</v>
      </c>
      <c r="AB284" s="88">
        <v>228.17</v>
      </c>
      <c r="AC284" s="87">
        <v>44883</v>
      </c>
      <c r="AD284" s="88">
        <v>487.93</v>
      </c>
      <c r="AE284" s="87">
        <v>43426</v>
      </c>
      <c r="AF284" s="88">
        <v>1373</v>
      </c>
      <c r="AG284" s="87">
        <v>43426</v>
      </c>
      <c r="AH284" s="88">
        <v>148.44</v>
      </c>
      <c r="AI284" s="87">
        <v>43439</v>
      </c>
      <c r="AJ284" s="88">
        <v>114.99</v>
      </c>
      <c r="AK284" s="87">
        <v>43472</v>
      </c>
      <c r="AL284" s="88">
        <v>183.06</v>
      </c>
    </row>
    <row r="285" spans="1:38">
      <c r="A285" s="87">
        <v>43427</v>
      </c>
      <c r="B285" s="88">
        <v>19442.62</v>
      </c>
      <c r="C285" s="87">
        <v>42704</v>
      </c>
      <c r="D285" s="88">
        <v>57.25</v>
      </c>
      <c r="E285" s="87">
        <v>42696</v>
      </c>
      <c r="F285" s="88">
        <v>209.07</v>
      </c>
      <c r="G285" s="87">
        <v>42760</v>
      </c>
      <c r="H285" s="88">
        <v>25.87</v>
      </c>
      <c r="I285" s="87">
        <v>42699</v>
      </c>
      <c r="J285" s="88">
        <v>32</v>
      </c>
      <c r="K285" s="87">
        <v>42696</v>
      </c>
      <c r="L285" s="88">
        <v>376.88</v>
      </c>
      <c r="M285" s="87">
        <v>42696</v>
      </c>
      <c r="N285" s="88">
        <v>108.03</v>
      </c>
      <c r="O285" s="87">
        <v>44876</v>
      </c>
      <c r="P285" s="88">
        <v>34.29</v>
      </c>
      <c r="Q285" s="87">
        <v>42696</v>
      </c>
      <c r="R285" s="88">
        <v>44.4</v>
      </c>
      <c r="S285" s="87">
        <v>42696</v>
      </c>
      <c r="T285" s="88">
        <v>16.559999999999999</v>
      </c>
      <c r="U285" s="87">
        <v>43053</v>
      </c>
      <c r="V285" s="88">
        <v>110</v>
      </c>
      <c r="W285" s="87">
        <v>42704</v>
      </c>
      <c r="X285" s="88">
        <v>98.5</v>
      </c>
      <c r="Y285" s="87">
        <v>42696</v>
      </c>
      <c r="Z285" s="88">
        <v>58.51</v>
      </c>
      <c r="AA285" s="87">
        <v>42697</v>
      </c>
      <c r="AB285" s="88">
        <v>232.56</v>
      </c>
      <c r="AC285" s="87">
        <v>44886</v>
      </c>
      <c r="AD285" s="88">
        <v>485.62</v>
      </c>
      <c r="AE285" s="87">
        <v>43427</v>
      </c>
      <c r="AF285" s="88">
        <v>1348.82</v>
      </c>
      <c r="AG285" s="87">
        <v>43427</v>
      </c>
      <c r="AH285" s="88">
        <v>145.91</v>
      </c>
      <c r="AI285" s="87">
        <v>43440</v>
      </c>
      <c r="AJ285" s="88">
        <v>110.38</v>
      </c>
      <c r="AK285" s="87">
        <v>43473</v>
      </c>
      <c r="AL285" s="88">
        <v>180.75</v>
      </c>
    </row>
    <row r="286" spans="1:38">
      <c r="A286" s="87">
        <v>43430</v>
      </c>
      <c r="B286" s="88">
        <v>19409.349999999999</v>
      </c>
      <c r="C286" s="87">
        <v>42705</v>
      </c>
      <c r="D286" s="88">
        <v>59</v>
      </c>
      <c r="E286" s="87">
        <v>42697</v>
      </c>
      <c r="F286" s="88">
        <v>213.96</v>
      </c>
      <c r="G286" s="87">
        <v>42761</v>
      </c>
      <c r="H286" s="88">
        <v>27.16</v>
      </c>
      <c r="I286" s="87">
        <v>42702</v>
      </c>
      <c r="J286" s="88">
        <v>32.08</v>
      </c>
      <c r="K286" s="87">
        <v>42697</v>
      </c>
      <c r="L286" s="88">
        <v>374.77</v>
      </c>
      <c r="M286" s="87">
        <v>42697</v>
      </c>
      <c r="N286" s="88">
        <v>109.53</v>
      </c>
      <c r="O286" s="87">
        <v>44879</v>
      </c>
      <c r="P286" s="88">
        <v>33.58</v>
      </c>
      <c r="Q286" s="87">
        <v>42697</v>
      </c>
      <c r="R286" s="88">
        <v>44.12</v>
      </c>
      <c r="S286" s="87">
        <v>42697</v>
      </c>
      <c r="T286" s="88">
        <v>17.5</v>
      </c>
      <c r="U286" s="87">
        <v>43054</v>
      </c>
      <c r="V286" s="88">
        <v>110</v>
      </c>
      <c r="W286" s="87">
        <v>42705</v>
      </c>
      <c r="X286" s="88">
        <v>100</v>
      </c>
      <c r="Y286" s="87">
        <v>42697</v>
      </c>
      <c r="Z286" s="88">
        <v>57.97</v>
      </c>
      <c r="AA286" s="87">
        <v>42698</v>
      </c>
      <c r="AB286" s="88">
        <v>237.2</v>
      </c>
      <c r="AC286" s="87">
        <v>44887</v>
      </c>
      <c r="AD286" s="88">
        <v>487.53</v>
      </c>
      <c r="AE286" s="87">
        <v>43430</v>
      </c>
      <c r="AF286" s="88">
        <v>1343.59</v>
      </c>
      <c r="AG286" s="87">
        <v>43430</v>
      </c>
      <c r="AH286" s="88">
        <v>146.52000000000001</v>
      </c>
      <c r="AI286" s="87">
        <v>43441</v>
      </c>
      <c r="AJ286" s="88">
        <v>111.2</v>
      </c>
      <c r="AK286" s="87">
        <v>43474</v>
      </c>
      <c r="AL286" s="88">
        <v>179.92</v>
      </c>
    </row>
    <row r="287" spans="1:38">
      <c r="A287" s="87">
        <v>43431</v>
      </c>
      <c r="B287" s="88">
        <v>19517.34</v>
      </c>
      <c r="C287" s="87">
        <v>42706</v>
      </c>
      <c r="D287" s="88">
        <v>59.04</v>
      </c>
      <c r="E287" s="87">
        <v>42698</v>
      </c>
      <c r="F287" s="88">
        <v>214.18</v>
      </c>
      <c r="G287" s="87">
        <v>42762</v>
      </c>
      <c r="H287" s="88">
        <v>28.51</v>
      </c>
      <c r="I287" s="87">
        <v>42703</v>
      </c>
      <c r="J287" s="88">
        <v>31.94</v>
      </c>
      <c r="K287" s="87">
        <v>42698</v>
      </c>
      <c r="L287" s="88">
        <v>372.15</v>
      </c>
      <c r="M287" s="87">
        <v>42698</v>
      </c>
      <c r="N287" s="88">
        <v>110.71</v>
      </c>
      <c r="O287" s="87">
        <v>44880</v>
      </c>
      <c r="P287" s="88">
        <v>33.49</v>
      </c>
      <c r="Q287" s="87">
        <v>42698</v>
      </c>
      <c r="R287" s="88">
        <v>43.25</v>
      </c>
      <c r="S287" s="87">
        <v>42698</v>
      </c>
      <c r="T287" s="88">
        <v>18.13</v>
      </c>
      <c r="U287" s="87">
        <v>43059</v>
      </c>
      <c r="V287" s="88">
        <v>109</v>
      </c>
      <c r="W287" s="87">
        <v>42706</v>
      </c>
      <c r="X287" s="88">
        <v>103.5</v>
      </c>
      <c r="Y287" s="87">
        <v>42698</v>
      </c>
      <c r="Z287" s="88">
        <v>58.47</v>
      </c>
      <c r="AA287" s="87">
        <v>42699</v>
      </c>
      <c r="AB287" s="88">
        <v>244.98</v>
      </c>
      <c r="AC287" s="87">
        <v>44888</v>
      </c>
      <c r="AD287" s="88">
        <v>487.15</v>
      </c>
      <c r="AE287" s="87">
        <v>43431</v>
      </c>
      <c r="AF287" s="88">
        <v>1327.3</v>
      </c>
      <c r="AG287" s="87">
        <v>43431</v>
      </c>
      <c r="AH287" s="88">
        <v>148.04</v>
      </c>
      <c r="AI287" s="87">
        <v>43444</v>
      </c>
      <c r="AJ287" s="88">
        <v>114.24</v>
      </c>
      <c r="AK287" s="87">
        <v>43475</v>
      </c>
      <c r="AL287" s="88">
        <v>174.62</v>
      </c>
    </row>
    <row r="288" spans="1:38">
      <c r="A288" s="87">
        <v>43432</v>
      </c>
      <c r="B288" s="88">
        <v>19407.09</v>
      </c>
      <c r="C288" s="87">
        <v>42709</v>
      </c>
      <c r="D288" s="88">
        <v>61.89</v>
      </c>
      <c r="E288" s="87">
        <v>42699</v>
      </c>
      <c r="F288" s="88">
        <v>214.37</v>
      </c>
      <c r="G288" s="87">
        <v>42765</v>
      </c>
      <c r="H288" s="88">
        <v>27.28</v>
      </c>
      <c r="I288" s="87">
        <v>42704</v>
      </c>
      <c r="J288" s="88">
        <v>31.8</v>
      </c>
      <c r="K288" s="87">
        <v>42699</v>
      </c>
      <c r="L288" s="88">
        <v>369.76</v>
      </c>
      <c r="M288" s="87">
        <v>42699</v>
      </c>
      <c r="N288" s="88">
        <v>110.99</v>
      </c>
      <c r="O288" s="87">
        <v>44881</v>
      </c>
      <c r="P288" s="88">
        <v>33.659999999999997</v>
      </c>
      <c r="Q288" s="87">
        <v>42699</v>
      </c>
      <c r="R288" s="88">
        <v>43.29</v>
      </c>
      <c r="S288" s="87">
        <v>42699</v>
      </c>
      <c r="T288" s="88">
        <v>18.07</v>
      </c>
      <c r="U288" s="87">
        <v>43063</v>
      </c>
      <c r="V288" s="88">
        <v>105.11</v>
      </c>
      <c r="W288" s="87">
        <v>42709</v>
      </c>
      <c r="X288" s="88">
        <v>102.99</v>
      </c>
      <c r="Y288" s="87">
        <v>42699</v>
      </c>
      <c r="Z288" s="88">
        <v>59.01</v>
      </c>
      <c r="AA288" s="87">
        <v>42702</v>
      </c>
      <c r="AB288" s="88">
        <v>257.22000000000003</v>
      </c>
      <c r="AC288" s="87">
        <v>44889</v>
      </c>
      <c r="AD288" s="88">
        <v>487.17</v>
      </c>
      <c r="AE288" s="87">
        <v>43432</v>
      </c>
      <c r="AF288" s="88">
        <v>1313.04</v>
      </c>
      <c r="AG288" s="87">
        <v>43432</v>
      </c>
      <c r="AH288" s="88">
        <v>146.93</v>
      </c>
      <c r="AI288" s="87">
        <v>43445</v>
      </c>
      <c r="AJ288" s="88">
        <v>113</v>
      </c>
      <c r="AK288" s="87">
        <v>43476</v>
      </c>
      <c r="AL288" s="88">
        <v>165.89</v>
      </c>
    </row>
    <row r="289" spans="1:38">
      <c r="A289" s="87">
        <v>43433</v>
      </c>
      <c r="B289" s="88">
        <v>19366.18</v>
      </c>
      <c r="C289" s="87">
        <v>42710</v>
      </c>
      <c r="D289" s="88">
        <v>62.3</v>
      </c>
      <c r="E289" s="87">
        <v>42702</v>
      </c>
      <c r="F289" s="88">
        <v>215.2</v>
      </c>
      <c r="G289" s="87">
        <v>42766</v>
      </c>
      <c r="H289" s="88">
        <v>26</v>
      </c>
      <c r="I289" s="87">
        <v>42705</v>
      </c>
      <c r="J289" s="88">
        <v>31.75</v>
      </c>
      <c r="K289" s="87">
        <v>42702</v>
      </c>
      <c r="L289" s="88">
        <v>376</v>
      </c>
      <c r="M289" s="87">
        <v>42702</v>
      </c>
      <c r="N289" s="88">
        <v>111.09</v>
      </c>
      <c r="O289" s="87">
        <v>44882</v>
      </c>
      <c r="P289" s="88">
        <v>33.270000000000003</v>
      </c>
      <c r="Q289" s="87">
        <v>42702</v>
      </c>
      <c r="R289" s="88">
        <v>43.77</v>
      </c>
      <c r="S289" s="87">
        <v>42702</v>
      </c>
      <c r="T289" s="88">
        <v>19.05</v>
      </c>
      <c r="U289" s="87">
        <v>43066</v>
      </c>
      <c r="V289" s="88">
        <v>107.65</v>
      </c>
      <c r="W289" s="87">
        <v>42710</v>
      </c>
      <c r="X289" s="88">
        <v>105.73</v>
      </c>
      <c r="Y289" s="87">
        <v>42702</v>
      </c>
      <c r="Z289" s="88">
        <v>59.87</v>
      </c>
      <c r="AA289" s="87">
        <v>42703</v>
      </c>
      <c r="AB289" s="88">
        <v>270.08</v>
      </c>
      <c r="AC289" s="87">
        <v>44890</v>
      </c>
      <c r="AD289" s="88">
        <v>484.23</v>
      </c>
      <c r="AE289" s="87">
        <v>43433</v>
      </c>
      <c r="AF289" s="88">
        <v>1322.1</v>
      </c>
      <c r="AG289" s="87">
        <v>43433</v>
      </c>
      <c r="AH289" s="88">
        <v>147.9</v>
      </c>
      <c r="AI289" s="87">
        <v>43446</v>
      </c>
      <c r="AJ289" s="88">
        <v>111.5</v>
      </c>
      <c r="AK289" s="87">
        <v>43479</v>
      </c>
      <c r="AL289" s="88">
        <v>165.68</v>
      </c>
    </row>
    <row r="290" spans="1:38">
      <c r="A290" s="87">
        <v>43434</v>
      </c>
      <c r="B290" s="88">
        <v>19324.04</v>
      </c>
      <c r="C290" s="87">
        <v>42711</v>
      </c>
      <c r="D290" s="88">
        <v>62.5</v>
      </c>
      <c r="E290" s="87">
        <v>42703</v>
      </c>
      <c r="F290" s="88">
        <v>210.19</v>
      </c>
      <c r="G290" s="87">
        <v>42767</v>
      </c>
      <c r="H290" s="88">
        <v>27.3</v>
      </c>
      <c r="I290" s="87">
        <v>42706</v>
      </c>
      <c r="J290" s="88">
        <v>31.83</v>
      </c>
      <c r="K290" s="87">
        <v>42703</v>
      </c>
      <c r="L290" s="88">
        <v>371.67</v>
      </c>
      <c r="M290" s="87">
        <v>42703</v>
      </c>
      <c r="N290" s="88">
        <v>109.26</v>
      </c>
      <c r="O290" s="87">
        <v>44883</v>
      </c>
      <c r="P290" s="88">
        <v>31.7</v>
      </c>
      <c r="Q290" s="87">
        <v>42703</v>
      </c>
      <c r="R290" s="88">
        <v>43.31</v>
      </c>
      <c r="S290" s="87">
        <v>42703</v>
      </c>
      <c r="T290" s="88">
        <v>19.170000000000002</v>
      </c>
      <c r="U290" s="87">
        <v>43067</v>
      </c>
      <c r="V290" s="88">
        <v>105</v>
      </c>
      <c r="W290" s="87">
        <v>42711</v>
      </c>
      <c r="X290" s="88">
        <v>106</v>
      </c>
      <c r="Y290" s="87">
        <v>42703</v>
      </c>
      <c r="Z290" s="88">
        <v>60.13</v>
      </c>
      <c r="AA290" s="87">
        <v>42704</v>
      </c>
      <c r="AB290" s="88">
        <v>267.33999999999997</v>
      </c>
      <c r="AC290" s="87">
        <v>44893</v>
      </c>
      <c r="AD290" s="88">
        <v>458.16</v>
      </c>
      <c r="AE290" s="87">
        <v>43434</v>
      </c>
      <c r="AF290" s="88">
        <v>1294.79</v>
      </c>
      <c r="AG290" s="87">
        <v>43434</v>
      </c>
      <c r="AH290" s="88">
        <v>147.82</v>
      </c>
      <c r="AI290" s="87">
        <v>43447</v>
      </c>
      <c r="AJ290" s="88">
        <v>108.11</v>
      </c>
      <c r="AK290" s="87">
        <v>43480</v>
      </c>
      <c r="AL290" s="88">
        <v>159.86000000000001</v>
      </c>
    </row>
    <row r="291" spans="1:38">
      <c r="A291" s="87">
        <v>43437</v>
      </c>
      <c r="B291" s="88">
        <v>18704.080000000002</v>
      </c>
      <c r="C291" s="87">
        <v>42712</v>
      </c>
      <c r="D291" s="88">
        <v>61.8</v>
      </c>
      <c r="E291" s="87">
        <v>42704</v>
      </c>
      <c r="F291" s="88">
        <v>208.55</v>
      </c>
      <c r="G291" s="87">
        <v>42768</v>
      </c>
      <c r="H291" s="88">
        <v>27.99</v>
      </c>
      <c r="I291" s="87">
        <v>42709</v>
      </c>
      <c r="J291" s="88">
        <v>32.17</v>
      </c>
      <c r="K291" s="87">
        <v>42704</v>
      </c>
      <c r="L291" s="88">
        <v>371.17</v>
      </c>
      <c r="M291" s="87">
        <v>42704</v>
      </c>
      <c r="N291" s="88">
        <v>108.01</v>
      </c>
      <c r="O291" s="87">
        <v>44886</v>
      </c>
      <c r="P291" s="88">
        <v>31.59</v>
      </c>
      <c r="Q291" s="87">
        <v>42704</v>
      </c>
      <c r="R291" s="88">
        <v>43.07</v>
      </c>
      <c r="S291" s="87">
        <v>42704</v>
      </c>
      <c r="T291" s="88">
        <v>19.079999999999998</v>
      </c>
      <c r="U291" s="87">
        <v>43068</v>
      </c>
      <c r="V291" s="88">
        <v>109.27</v>
      </c>
      <c r="W291" s="87">
        <v>42712</v>
      </c>
      <c r="X291" s="88">
        <v>105</v>
      </c>
      <c r="Y291" s="87">
        <v>42704</v>
      </c>
      <c r="Z291" s="88">
        <v>59.54</v>
      </c>
      <c r="AA291" s="87">
        <v>42705</v>
      </c>
      <c r="AB291" s="88">
        <v>268.48</v>
      </c>
      <c r="AC291" s="87">
        <v>44894</v>
      </c>
      <c r="AD291" s="88">
        <v>467.24</v>
      </c>
      <c r="AE291" s="87">
        <v>43437</v>
      </c>
      <c r="AF291" s="88">
        <v>1241.5999999999999</v>
      </c>
      <c r="AG291" s="87">
        <v>43437</v>
      </c>
      <c r="AH291" s="88">
        <v>140.43</v>
      </c>
      <c r="AI291" s="87">
        <v>43448</v>
      </c>
      <c r="AJ291" s="88">
        <v>111.03</v>
      </c>
      <c r="AK291" s="87">
        <v>43481</v>
      </c>
      <c r="AL291" s="88">
        <v>163.65</v>
      </c>
    </row>
    <row r="292" spans="1:38">
      <c r="A292" s="87">
        <v>43438</v>
      </c>
      <c r="B292" s="88">
        <v>18974.09</v>
      </c>
      <c r="C292" s="87">
        <v>42713</v>
      </c>
      <c r="D292" s="88">
        <v>64.89</v>
      </c>
      <c r="E292" s="87">
        <v>42705</v>
      </c>
      <c r="F292" s="88">
        <v>211.09</v>
      </c>
      <c r="G292" s="87">
        <v>42769</v>
      </c>
      <c r="H292" s="88">
        <v>28.38</v>
      </c>
      <c r="I292" s="87">
        <v>42710</v>
      </c>
      <c r="J292" s="88">
        <v>32.5</v>
      </c>
      <c r="K292" s="87">
        <v>42705</v>
      </c>
      <c r="L292" s="88">
        <v>369.72</v>
      </c>
      <c r="M292" s="87">
        <v>42705</v>
      </c>
      <c r="N292" s="88">
        <v>110.02</v>
      </c>
      <c r="O292" s="87">
        <v>44887</v>
      </c>
      <c r="P292" s="88">
        <v>30.93</v>
      </c>
      <c r="Q292" s="87">
        <v>42705</v>
      </c>
      <c r="R292" s="88">
        <v>43.37</v>
      </c>
      <c r="S292" s="87">
        <v>42705</v>
      </c>
      <c r="T292" s="88">
        <v>18.55</v>
      </c>
      <c r="U292" s="87">
        <v>43069</v>
      </c>
      <c r="V292" s="88">
        <v>113</v>
      </c>
      <c r="W292" s="87">
        <v>42713</v>
      </c>
      <c r="X292" s="88">
        <v>108.5</v>
      </c>
      <c r="Y292" s="87">
        <v>42705</v>
      </c>
      <c r="Z292" s="88">
        <v>59.3</v>
      </c>
      <c r="AA292" s="87">
        <v>42706</v>
      </c>
      <c r="AB292" s="88">
        <v>281.89999999999998</v>
      </c>
      <c r="AC292" s="87">
        <v>44895</v>
      </c>
      <c r="AD292" s="88">
        <v>472.79</v>
      </c>
      <c r="AE292" s="87">
        <v>43438</v>
      </c>
      <c r="AF292" s="88">
        <v>1240.0999999999999</v>
      </c>
      <c r="AG292" s="87">
        <v>43438</v>
      </c>
      <c r="AH292" s="88">
        <v>141.97999999999999</v>
      </c>
      <c r="AI292" s="87">
        <v>43451</v>
      </c>
      <c r="AJ292" s="88">
        <v>110.66</v>
      </c>
      <c r="AK292" s="87">
        <v>43482</v>
      </c>
      <c r="AL292" s="88">
        <v>167</v>
      </c>
    </row>
    <row r="293" spans="1:38">
      <c r="A293" s="87">
        <v>43439</v>
      </c>
      <c r="B293" s="88">
        <v>18812</v>
      </c>
      <c r="C293" s="87">
        <v>42717</v>
      </c>
      <c r="D293" s="88">
        <v>68.06</v>
      </c>
      <c r="E293" s="87">
        <v>42706</v>
      </c>
      <c r="F293" s="88">
        <v>214.67</v>
      </c>
      <c r="G293" s="87">
        <v>42772</v>
      </c>
      <c r="H293" s="88">
        <v>28.38</v>
      </c>
      <c r="I293" s="87">
        <v>42711</v>
      </c>
      <c r="J293" s="88">
        <v>32.5</v>
      </c>
      <c r="K293" s="87">
        <v>42706</v>
      </c>
      <c r="L293" s="88">
        <v>372.38</v>
      </c>
      <c r="M293" s="87">
        <v>42706</v>
      </c>
      <c r="N293" s="88">
        <v>112.08</v>
      </c>
      <c r="O293" s="87">
        <v>44888</v>
      </c>
      <c r="P293" s="88">
        <v>31.1</v>
      </c>
      <c r="Q293" s="87">
        <v>42706</v>
      </c>
      <c r="R293" s="88">
        <v>43.58</v>
      </c>
      <c r="S293" s="87">
        <v>42706</v>
      </c>
      <c r="T293" s="88">
        <v>18.18</v>
      </c>
      <c r="U293" s="87">
        <v>43073</v>
      </c>
      <c r="V293" s="88">
        <v>108.67</v>
      </c>
      <c r="W293" s="87">
        <v>42717</v>
      </c>
      <c r="X293" s="88">
        <v>108.5</v>
      </c>
      <c r="Y293" s="87">
        <v>42706</v>
      </c>
      <c r="Z293" s="88">
        <v>59.04</v>
      </c>
      <c r="AA293" s="87">
        <v>42709</v>
      </c>
      <c r="AB293" s="88">
        <v>277.11</v>
      </c>
      <c r="AC293" s="87">
        <v>44896</v>
      </c>
      <c r="AD293" s="88">
        <v>468.86</v>
      </c>
      <c r="AE293" s="87">
        <v>43439</v>
      </c>
      <c r="AF293" s="88">
        <v>1234.6400000000001</v>
      </c>
      <c r="AG293" s="87">
        <v>43439</v>
      </c>
      <c r="AH293" s="88">
        <v>140.52000000000001</v>
      </c>
      <c r="AI293" s="87">
        <v>43452</v>
      </c>
      <c r="AJ293" s="88">
        <v>109.64</v>
      </c>
      <c r="AK293" s="87">
        <v>43483</v>
      </c>
      <c r="AL293" s="88">
        <v>167.95</v>
      </c>
    </row>
    <row r="294" spans="1:38">
      <c r="A294" s="87">
        <v>43440</v>
      </c>
      <c r="B294" s="88">
        <v>18283.16</v>
      </c>
      <c r="C294" s="87">
        <v>42718</v>
      </c>
      <c r="D294" s="88">
        <v>68.22</v>
      </c>
      <c r="E294" s="87">
        <v>42709</v>
      </c>
      <c r="F294" s="88">
        <v>217.5</v>
      </c>
      <c r="G294" s="87">
        <v>42773</v>
      </c>
      <c r="H294" s="88">
        <v>28.49</v>
      </c>
      <c r="I294" s="87">
        <v>42712</v>
      </c>
      <c r="J294" s="88">
        <v>32.5</v>
      </c>
      <c r="K294" s="87">
        <v>42709</v>
      </c>
      <c r="L294" s="88">
        <v>374.67</v>
      </c>
      <c r="M294" s="87">
        <v>42709</v>
      </c>
      <c r="N294" s="88">
        <v>113.53</v>
      </c>
      <c r="O294" s="87">
        <v>44889</v>
      </c>
      <c r="P294" s="88">
        <v>30.65</v>
      </c>
      <c r="Q294" s="87">
        <v>42709</v>
      </c>
      <c r="R294" s="88">
        <v>44.17</v>
      </c>
      <c r="S294" s="87">
        <v>42709</v>
      </c>
      <c r="T294" s="88">
        <v>17.989999999999998</v>
      </c>
      <c r="U294" s="87">
        <v>43074</v>
      </c>
      <c r="V294" s="88">
        <v>110</v>
      </c>
      <c r="W294" s="87">
        <v>42718</v>
      </c>
      <c r="X294" s="88">
        <v>108.22</v>
      </c>
      <c r="Y294" s="87">
        <v>42709</v>
      </c>
      <c r="Z294" s="88">
        <v>59.8</v>
      </c>
      <c r="AA294" s="87">
        <v>42710</v>
      </c>
      <c r="AB294" s="88">
        <v>265.56</v>
      </c>
      <c r="AC294" s="87">
        <v>44897</v>
      </c>
      <c r="AD294" s="88">
        <v>457.84</v>
      </c>
      <c r="AE294" s="87">
        <v>43440</v>
      </c>
      <c r="AF294" s="88">
        <v>1173.4000000000001</v>
      </c>
      <c r="AG294" s="87">
        <v>43440</v>
      </c>
      <c r="AH294" s="88">
        <v>133.55000000000001</v>
      </c>
      <c r="AI294" s="87">
        <v>43453</v>
      </c>
      <c r="AJ294" s="88">
        <v>106</v>
      </c>
      <c r="AK294" s="87">
        <v>43486</v>
      </c>
      <c r="AL294" s="88">
        <v>166.72</v>
      </c>
    </row>
    <row r="295" spans="1:38">
      <c r="A295" s="87">
        <v>43441</v>
      </c>
      <c r="B295" s="88">
        <v>18382.419999999998</v>
      </c>
      <c r="C295" s="87">
        <v>42719</v>
      </c>
      <c r="D295" s="88">
        <v>69.55</v>
      </c>
      <c r="E295" s="87">
        <v>42710</v>
      </c>
      <c r="F295" s="88">
        <v>219.45</v>
      </c>
      <c r="G295" s="87">
        <v>42774</v>
      </c>
      <c r="H295" s="88">
        <v>28.66</v>
      </c>
      <c r="I295" s="87">
        <v>42713</v>
      </c>
      <c r="J295" s="88">
        <v>32.5</v>
      </c>
      <c r="K295" s="87">
        <v>42710</v>
      </c>
      <c r="L295" s="88">
        <v>372.59</v>
      </c>
      <c r="M295" s="87">
        <v>42710</v>
      </c>
      <c r="N295" s="88">
        <v>119.2</v>
      </c>
      <c r="O295" s="87">
        <v>44890</v>
      </c>
      <c r="P295" s="88">
        <v>30.28</v>
      </c>
      <c r="Q295" s="87">
        <v>42710</v>
      </c>
      <c r="R295" s="88">
        <v>43.74</v>
      </c>
      <c r="S295" s="87">
        <v>42710</v>
      </c>
      <c r="T295" s="88">
        <v>18.239999999999998</v>
      </c>
      <c r="U295" s="87">
        <v>43075</v>
      </c>
      <c r="V295" s="88">
        <v>108</v>
      </c>
      <c r="W295" s="87">
        <v>42719</v>
      </c>
      <c r="X295" s="88">
        <v>109.07</v>
      </c>
      <c r="Y295" s="87">
        <v>42710</v>
      </c>
      <c r="Z295" s="88">
        <v>62.79</v>
      </c>
      <c r="AA295" s="87">
        <v>42711</v>
      </c>
      <c r="AB295" s="88">
        <v>269.66000000000003</v>
      </c>
      <c r="AC295" s="87">
        <v>44900</v>
      </c>
      <c r="AD295" s="88">
        <v>442.09</v>
      </c>
      <c r="AE295" s="87">
        <v>43441</v>
      </c>
      <c r="AF295" s="88">
        <v>1184.92</v>
      </c>
      <c r="AG295" s="87">
        <v>43441</v>
      </c>
      <c r="AH295" s="88">
        <v>136.54</v>
      </c>
      <c r="AI295" s="87">
        <v>43454</v>
      </c>
      <c r="AJ295" s="88">
        <v>106.01</v>
      </c>
      <c r="AK295" s="87">
        <v>43487</v>
      </c>
      <c r="AL295" s="88">
        <v>162.15</v>
      </c>
    </row>
    <row r="296" spans="1:38">
      <c r="A296" s="87">
        <v>43444</v>
      </c>
      <c r="B296" s="88">
        <v>18800.189999999999</v>
      </c>
      <c r="C296" s="87">
        <v>42720</v>
      </c>
      <c r="D296" s="88">
        <v>72.11</v>
      </c>
      <c r="E296" s="87">
        <v>42711</v>
      </c>
      <c r="F296" s="88">
        <v>220.33</v>
      </c>
      <c r="G296" s="87">
        <v>42775</v>
      </c>
      <c r="H296" s="88">
        <v>27.25</v>
      </c>
      <c r="I296" s="87">
        <v>42717</v>
      </c>
      <c r="J296" s="88">
        <v>32.43</v>
      </c>
      <c r="K296" s="87">
        <v>42711</v>
      </c>
      <c r="L296" s="88">
        <v>370.52</v>
      </c>
      <c r="M296" s="87">
        <v>42711</v>
      </c>
      <c r="N296" s="88">
        <v>121.73</v>
      </c>
      <c r="O296" s="87">
        <v>44893</v>
      </c>
      <c r="P296" s="88">
        <v>29.12</v>
      </c>
      <c r="Q296" s="87">
        <v>42711</v>
      </c>
      <c r="R296" s="88">
        <v>43.17</v>
      </c>
      <c r="S296" s="87">
        <v>42711</v>
      </c>
      <c r="T296" s="88">
        <v>18.89</v>
      </c>
      <c r="U296" s="87">
        <v>43076</v>
      </c>
      <c r="V296" s="88">
        <v>102.6</v>
      </c>
      <c r="W296" s="87">
        <v>42720</v>
      </c>
      <c r="X296" s="88">
        <v>108.36</v>
      </c>
      <c r="Y296" s="87">
        <v>42711</v>
      </c>
      <c r="Z296" s="88">
        <v>65.92</v>
      </c>
      <c r="AA296" s="87">
        <v>42712</v>
      </c>
      <c r="AB296" s="88">
        <v>273.86</v>
      </c>
      <c r="AC296" s="87">
        <v>44901</v>
      </c>
      <c r="AD296" s="88">
        <v>443.37</v>
      </c>
      <c r="AE296" s="87">
        <v>43444</v>
      </c>
      <c r="AF296" s="88">
        <v>1189.3900000000001</v>
      </c>
      <c r="AG296" s="87">
        <v>43444</v>
      </c>
      <c r="AH296" s="88">
        <v>136.02000000000001</v>
      </c>
      <c r="AI296" s="87">
        <v>43455</v>
      </c>
      <c r="AJ296" s="88">
        <v>106.68</v>
      </c>
      <c r="AK296" s="87">
        <v>43488</v>
      </c>
      <c r="AL296" s="88">
        <v>163.22999999999999</v>
      </c>
    </row>
    <row r="297" spans="1:38">
      <c r="A297" s="87">
        <v>43445</v>
      </c>
      <c r="B297" s="88">
        <v>18512.82</v>
      </c>
      <c r="C297" s="87">
        <v>42723</v>
      </c>
      <c r="D297" s="88">
        <v>70.97</v>
      </c>
      <c r="E297" s="87">
        <v>42712</v>
      </c>
      <c r="F297" s="88">
        <v>224.89</v>
      </c>
      <c r="G297" s="87">
        <v>42776</v>
      </c>
      <c r="H297" s="88">
        <v>27.35</v>
      </c>
      <c r="I297" s="87">
        <v>42718</v>
      </c>
      <c r="J297" s="88">
        <v>32.35</v>
      </c>
      <c r="K297" s="87">
        <v>42712</v>
      </c>
      <c r="L297" s="88">
        <v>368.62</v>
      </c>
      <c r="M297" s="87">
        <v>42712</v>
      </c>
      <c r="N297" s="88">
        <v>118.96</v>
      </c>
      <c r="O297" s="87">
        <v>44894</v>
      </c>
      <c r="P297" s="88">
        <v>29.01</v>
      </c>
      <c r="Q297" s="87">
        <v>42712</v>
      </c>
      <c r="R297" s="88">
        <v>43.03</v>
      </c>
      <c r="S297" s="87">
        <v>42712</v>
      </c>
      <c r="T297" s="88">
        <v>18.72</v>
      </c>
      <c r="U297" s="87">
        <v>43077</v>
      </c>
      <c r="V297" s="88">
        <v>103</v>
      </c>
      <c r="W297" s="87">
        <v>42723</v>
      </c>
      <c r="X297" s="88">
        <v>109.96</v>
      </c>
      <c r="Y297" s="87">
        <v>42712</v>
      </c>
      <c r="Z297" s="88">
        <v>68.08</v>
      </c>
      <c r="AA297" s="87">
        <v>42713</v>
      </c>
      <c r="AB297" s="88">
        <v>269.01</v>
      </c>
      <c r="AC297" s="87">
        <v>44902</v>
      </c>
      <c r="AD297" s="88">
        <v>453.59</v>
      </c>
      <c r="AE297" s="87">
        <v>43445</v>
      </c>
      <c r="AF297" s="88">
        <v>1192.21</v>
      </c>
      <c r="AG297" s="87">
        <v>43445</v>
      </c>
      <c r="AH297" s="88">
        <v>133.68</v>
      </c>
      <c r="AI297" s="87">
        <v>43458</v>
      </c>
      <c r="AJ297" s="88">
        <v>109.6</v>
      </c>
      <c r="AK297" s="87">
        <v>43489</v>
      </c>
      <c r="AL297" s="88">
        <v>162.61000000000001</v>
      </c>
    </row>
    <row r="298" spans="1:38">
      <c r="A298" s="87">
        <v>43446</v>
      </c>
      <c r="B298" s="88">
        <v>18251.05</v>
      </c>
      <c r="C298" s="87">
        <v>42724</v>
      </c>
      <c r="D298" s="88">
        <v>68.62</v>
      </c>
      <c r="E298" s="87">
        <v>42713</v>
      </c>
      <c r="F298" s="88">
        <v>226.81</v>
      </c>
      <c r="G298" s="87">
        <v>42779</v>
      </c>
      <c r="H298" s="88">
        <v>27.7</v>
      </c>
      <c r="I298" s="87">
        <v>42719</v>
      </c>
      <c r="J298" s="88">
        <v>32.99</v>
      </c>
      <c r="K298" s="87">
        <v>42713</v>
      </c>
      <c r="L298" s="88">
        <v>371.22</v>
      </c>
      <c r="M298" s="87">
        <v>42713</v>
      </c>
      <c r="N298" s="88">
        <v>117.79</v>
      </c>
      <c r="O298" s="87">
        <v>44895</v>
      </c>
      <c r="P298" s="88">
        <v>28.96</v>
      </c>
      <c r="Q298" s="87">
        <v>42713</v>
      </c>
      <c r="R298" s="88">
        <v>43.17</v>
      </c>
      <c r="S298" s="87">
        <v>42713</v>
      </c>
      <c r="T298" s="88">
        <v>18.510000000000002</v>
      </c>
      <c r="U298" s="87">
        <v>43080</v>
      </c>
      <c r="V298" s="88">
        <v>99</v>
      </c>
      <c r="W298" s="87">
        <v>42724</v>
      </c>
      <c r="X298" s="88">
        <v>108.78</v>
      </c>
      <c r="Y298" s="87">
        <v>42713</v>
      </c>
      <c r="Z298" s="88">
        <v>66.430000000000007</v>
      </c>
      <c r="AA298" s="87">
        <v>42717</v>
      </c>
      <c r="AB298" s="88">
        <v>278.52</v>
      </c>
      <c r="AC298" s="87">
        <v>44903</v>
      </c>
      <c r="AD298" s="88">
        <v>451.93</v>
      </c>
      <c r="AE298" s="87">
        <v>43446</v>
      </c>
      <c r="AF298" s="88">
        <v>1185.03</v>
      </c>
      <c r="AG298" s="87">
        <v>43446</v>
      </c>
      <c r="AH298" s="88">
        <v>132.22999999999999</v>
      </c>
      <c r="AI298" s="87">
        <v>43460</v>
      </c>
      <c r="AJ298" s="88">
        <v>108.14</v>
      </c>
      <c r="AK298" s="87">
        <v>43490</v>
      </c>
      <c r="AL298" s="88">
        <v>161.5</v>
      </c>
    </row>
    <row r="299" spans="1:38">
      <c r="A299" s="87">
        <v>43447</v>
      </c>
      <c r="B299" s="88">
        <v>18090.05</v>
      </c>
      <c r="C299" s="87">
        <v>42725</v>
      </c>
      <c r="D299" s="88">
        <v>67.09</v>
      </c>
      <c r="E299" s="87">
        <v>42717</v>
      </c>
      <c r="F299" s="88">
        <v>231.38</v>
      </c>
      <c r="G299" s="87">
        <v>42780</v>
      </c>
      <c r="H299" s="88">
        <v>27</v>
      </c>
      <c r="I299" s="87">
        <v>42720</v>
      </c>
      <c r="J299" s="88">
        <v>33.53</v>
      </c>
      <c r="K299" s="87">
        <v>42717</v>
      </c>
      <c r="L299" s="88">
        <v>378.64</v>
      </c>
      <c r="M299" s="87">
        <v>42717</v>
      </c>
      <c r="N299" s="88">
        <v>117.97</v>
      </c>
      <c r="O299" s="87">
        <v>44896</v>
      </c>
      <c r="P299" s="88">
        <v>28.18</v>
      </c>
      <c r="Q299" s="87">
        <v>42717</v>
      </c>
      <c r="R299" s="88">
        <v>43.74</v>
      </c>
      <c r="S299" s="87">
        <v>42717</v>
      </c>
      <c r="T299" s="88">
        <v>18.18</v>
      </c>
      <c r="U299" s="87">
        <v>43081</v>
      </c>
      <c r="V299" s="88">
        <v>97.9</v>
      </c>
      <c r="W299" s="87">
        <v>42725</v>
      </c>
      <c r="X299" s="88">
        <v>109.68</v>
      </c>
      <c r="Y299" s="87">
        <v>42717</v>
      </c>
      <c r="Z299" s="88">
        <v>66.09</v>
      </c>
      <c r="AA299" s="87">
        <v>42718</v>
      </c>
      <c r="AB299" s="88">
        <v>280.74</v>
      </c>
      <c r="AC299" s="87">
        <v>44904</v>
      </c>
      <c r="AD299" s="88">
        <v>453.14</v>
      </c>
      <c r="AE299" s="87">
        <v>43447</v>
      </c>
      <c r="AF299" s="88">
        <v>1187.78</v>
      </c>
      <c r="AG299" s="87">
        <v>43447</v>
      </c>
      <c r="AH299" s="88">
        <v>130.16999999999999</v>
      </c>
      <c r="AI299" s="87">
        <v>43461</v>
      </c>
      <c r="AJ299" s="88">
        <v>108.61</v>
      </c>
      <c r="AK299" s="87">
        <v>43493</v>
      </c>
      <c r="AL299" s="88">
        <v>164</v>
      </c>
    </row>
    <row r="300" spans="1:38">
      <c r="A300" s="87">
        <v>43448</v>
      </c>
      <c r="B300" s="88">
        <v>18405.91</v>
      </c>
      <c r="C300" s="87">
        <v>42726</v>
      </c>
      <c r="D300" s="88">
        <v>68</v>
      </c>
      <c r="E300" s="87">
        <v>42718</v>
      </c>
      <c r="F300" s="88">
        <v>229.88</v>
      </c>
      <c r="G300" s="87">
        <v>42781</v>
      </c>
      <c r="H300" s="88">
        <v>27</v>
      </c>
      <c r="I300" s="87">
        <v>42723</v>
      </c>
      <c r="J300" s="88">
        <v>33.78</v>
      </c>
      <c r="K300" s="87">
        <v>42718</v>
      </c>
      <c r="L300" s="88">
        <v>375.88</v>
      </c>
      <c r="M300" s="87">
        <v>42718</v>
      </c>
      <c r="N300" s="88">
        <v>123.08</v>
      </c>
      <c r="O300" s="87">
        <v>44897</v>
      </c>
      <c r="P300" s="88">
        <v>27.45</v>
      </c>
      <c r="Q300" s="87">
        <v>42718</v>
      </c>
      <c r="R300" s="88">
        <v>44.43</v>
      </c>
      <c r="S300" s="87">
        <v>42718</v>
      </c>
      <c r="T300" s="88">
        <v>18.27</v>
      </c>
      <c r="U300" s="87">
        <v>43082</v>
      </c>
      <c r="V300" s="88">
        <v>99.16</v>
      </c>
      <c r="W300" s="87">
        <v>42726</v>
      </c>
      <c r="X300" s="88">
        <v>113.07</v>
      </c>
      <c r="Y300" s="87">
        <v>42718</v>
      </c>
      <c r="Z300" s="88">
        <v>64.63</v>
      </c>
      <c r="AA300" s="87">
        <v>42719</v>
      </c>
      <c r="AB300" s="88">
        <v>274.02999999999997</v>
      </c>
      <c r="AC300" s="87">
        <v>44907</v>
      </c>
      <c r="AD300" s="88">
        <v>453.37</v>
      </c>
      <c r="AE300" s="87">
        <v>43448</v>
      </c>
      <c r="AF300" s="88">
        <v>1195.08</v>
      </c>
      <c r="AG300" s="87">
        <v>43448</v>
      </c>
      <c r="AH300" s="88">
        <v>132.03</v>
      </c>
      <c r="AI300" s="87">
        <v>43462</v>
      </c>
      <c r="AJ300" s="88">
        <v>106.37</v>
      </c>
      <c r="AK300" s="87">
        <v>43494</v>
      </c>
      <c r="AL300" s="88">
        <v>162.36000000000001</v>
      </c>
    </row>
    <row r="301" spans="1:38">
      <c r="A301" s="87">
        <v>43451</v>
      </c>
      <c r="B301" s="88">
        <v>18215.75</v>
      </c>
      <c r="C301" s="87">
        <v>42727</v>
      </c>
      <c r="D301" s="88">
        <v>65.239999999999995</v>
      </c>
      <c r="E301" s="87">
        <v>42719</v>
      </c>
      <c r="F301" s="88">
        <v>230.57</v>
      </c>
      <c r="G301" s="87">
        <v>42782</v>
      </c>
      <c r="H301" s="88">
        <v>27</v>
      </c>
      <c r="I301" s="87">
        <v>42724</v>
      </c>
      <c r="J301" s="88">
        <v>35.380000000000003</v>
      </c>
      <c r="K301" s="87">
        <v>42719</v>
      </c>
      <c r="L301" s="88">
        <v>375</v>
      </c>
      <c r="M301" s="87">
        <v>42719</v>
      </c>
      <c r="N301" s="88">
        <v>120.66</v>
      </c>
      <c r="O301" s="87">
        <v>44900</v>
      </c>
      <c r="P301" s="88">
        <v>27.49</v>
      </c>
      <c r="Q301" s="87">
        <v>42719</v>
      </c>
      <c r="R301" s="88">
        <v>43.79</v>
      </c>
      <c r="S301" s="87">
        <v>42719</v>
      </c>
      <c r="T301" s="88">
        <v>18.239999999999998</v>
      </c>
      <c r="U301" s="87">
        <v>43083</v>
      </c>
      <c r="V301" s="88">
        <v>99</v>
      </c>
      <c r="W301" s="87">
        <v>42727</v>
      </c>
      <c r="X301" s="88">
        <v>109</v>
      </c>
      <c r="Y301" s="87">
        <v>42719</v>
      </c>
      <c r="Z301" s="88">
        <v>64.77</v>
      </c>
      <c r="AA301" s="87">
        <v>42720</v>
      </c>
      <c r="AB301" s="88">
        <v>267.89</v>
      </c>
      <c r="AC301" s="87">
        <v>44908</v>
      </c>
      <c r="AD301" s="88">
        <v>453.28</v>
      </c>
      <c r="AE301" s="87">
        <v>43451</v>
      </c>
      <c r="AF301" s="88">
        <v>1194.3399999999999</v>
      </c>
      <c r="AG301" s="87">
        <v>43451</v>
      </c>
      <c r="AH301" s="88">
        <v>128.16999999999999</v>
      </c>
      <c r="AI301" s="87">
        <v>43465</v>
      </c>
      <c r="AJ301" s="88">
        <v>109.87</v>
      </c>
      <c r="AK301" s="87">
        <v>43495</v>
      </c>
      <c r="AL301" s="88">
        <v>163.98</v>
      </c>
    </row>
    <row r="302" spans="1:38">
      <c r="A302" s="87">
        <v>43452</v>
      </c>
      <c r="B302" s="88">
        <v>18063.89</v>
      </c>
      <c r="C302" s="87">
        <v>42730</v>
      </c>
      <c r="D302" s="88">
        <v>66.3</v>
      </c>
      <c r="E302" s="87">
        <v>42720</v>
      </c>
      <c r="F302" s="88">
        <v>233.3</v>
      </c>
      <c r="G302" s="87">
        <v>42783</v>
      </c>
      <c r="H302" s="88">
        <v>26.72</v>
      </c>
      <c r="I302" s="87">
        <v>42725</v>
      </c>
      <c r="J302" s="88">
        <v>37.14</v>
      </c>
      <c r="K302" s="87">
        <v>42720</v>
      </c>
      <c r="L302" s="88">
        <v>390.11</v>
      </c>
      <c r="M302" s="87">
        <v>42720</v>
      </c>
      <c r="N302" s="88">
        <v>121.7</v>
      </c>
      <c r="O302" s="87">
        <v>44901</v>
      </c>
      <c r="P302" s="88">
        <v>27.39</v>
      </c>
      <c r="Q302" s="87">
        <v>42720</v>
      </c>
      <c r="R302" s="88">
        <v>44.28</v>
      </c>
      <c r="S302" s="87">
        <v>42720</v>
      </c>
      <c r="T302" s="88">
        <v>18.13</v>
      </c>
      <c r="U302" s="87">
        <v>43088</v>
      </c>
      <c r="V302" s="88">
        <v>100</v>
      </c>
      <c r="W302" s="87">
        <v>42730</v>
      </c>
      <c r="X302" s="88">
        <v>109.2</v>
      </c>
      <c r="Y302" s="87">
        <v>42720</v>
      </c>
      <c r="Z302" s="88">
        <v>67.53</v>
      </c>
      <c r="AA302" s="87">
        <v>42723</v>
      </c>
      <c r="AB302" s="88">
        <v>274.61</v>
      </c>
      <c r="AC302" s="87">
        <v>44909</v>
      </c>
      <c r="AD302" s="88">
        <v>453.77</v>
      </c>
      <c r="AE302" s="87">
        <v>43452</v>
      </c>
      <c r="AF302" s="88">
        <v>1189.1500000000001</v>
      </c>
      <c r="AG302" s="87">
        <v>43452</v>
      </c>
      <c r="AH302" s="88">
        <v>128.69999999999999</v>
      </c>
      <c r="AI302" s="87">
        <v>43466</v>
      </c>
      <c r="AJ302" s="88">
        <v>108.7</v>
      </c>
      <c r="AK302" s="87">
        <v>43496</v>
      </c>
      <c r="AL302" s="88">
        <v>162.94</v>
      </c>
    </row>
    <row r="303" spans="1:38">
      <c r="A303" s="87">
        <v>43453</v>
      </c>
      <c r="B303" s="88">
        <v>18018.98</v>
      </c>
      <c r="C303" s="87">
        <v>42731</v>
      </c>
      <c r="D303" s="88">
        <v>65.400000000000006</v>
      </c>
      <c r="E303" s="87">
        <v>42723</v>
      </c>
      <c r="F303" s="88">
        <v>232.12</v>
      </c>
      <c r="G303" s="87">
        <v>42786</v>
      </c>
      <c r="H303" s="88">
        <v>26.7</v>
      </c>
      <c r="I303" s="87">
        <v>42726</v>
      </c>
      <c r="J303" s="88">
        <v>37.93</v>
      </c>
      <c r="K303" s="87">
        <v>42723</v>
      </c>
      <c r="L303" s="88">
        <v>409.61</v>
      </c>
      <c r="M303" s="87">
        <v>42723</v>
      </c>
      <c r="N303" s="88">
        <v>122.99</v>
      </c>
      <c r="O303" s="87">
        <v>44902</v>
      </c>
      <c r="P303" s="88">
        <v>27.55</v>
      </c>
      <c r="Q303" s="87">
        <v>42723</v>
      </c>
      <c r="R303" s="88">
        <v>44.63</v>
      </c>
      <c r="S303" s="87">
        <v>42723</v>
      </c>
      <c r="T303" s="88">
        <v>18.39</v>
      </c>
      <c r="U303" s="87">
        <v>43089</v>
      </c>
      <c r="V303" s="88">
        <v>100</v>
      </c>
      <c r="W303" s="87">
        <v>42731</v>
      </c>
      <c r="X303" s="88">
        <v>112.5</v>
      </c>
      <c r="Y303" s="87">
        <v>42723</v>
      </c>
      <c r="Z303" s="88">
        <v>70.900000000000006</v>
      </c>
      <c r="AA303" s="87">
        <v>42724</v>
      </c>
      <c r="AB303" s="88">
        <v>270.52</v>
      </c>
      <c r="AC303" s="87">
        <v>44910</v>
      </c>
      <c r="AD303" s="88">
        <v>450.77</v>
      </c>
      <c r="AE303" s="87">
        <v>43453</v>
      </c>
      <c r="AF303" s="88">
        <v>1211.07</v>
      </c>
      <c r="AG303" s="87">
        <v>43453</v>
      </c>
      <c r="AH303" s="88">
        <v>130.53</v>
      </c>
      <c r="AI303" s="87">
        <v>43468</v>
      </c>
      <c r="AJ303" s="88">
        <v>106.4</v>
      </c>
      <c r="AK303" s="87">
        <v>43497</v>
      </c>
      <c r="AL303" s="88">
        <v>168.14</v>
      </c>
    </row>
    <row r="304" spans="1:38">
      <c r="A304" s="87">
        <v>43454</v>
      </c>
      <c r="B304" s="88">
        <v>18084.87</v>
      </c>
      <c r="C304" s="87">
        <v>42732</v>
      </c>
      <c r="D304" s="88">
        <v>65</v>
      </c>
      <c r="E304" s="87">
        <v>42724</v>
      </c>
      <c r="F304" s="88">
        <v>240.17</v>
      </c>
      <c r="G304" s="87">
        <v>42787</v>
      </c>
      <c r="H304" s="88">
        <v>26.4</v>
      </c>
      <c r="I304" s="87">
        <v>42727</v>
      </c>
      <c r="J304" s="88">
        <v>38.380000000000003</v>
      </c>
      <c r="K304" s="87">
        <v>42724</v>
      </c>
      <c r="L304" s="88">
        <v>411.34</v>
      </c>
      <c r="M304" s="87">
        <v>42724</v>
      </c>
      <c r="N304" s="88">
        <v>122.02</v>
      </c>
      <c r="O304" s="87">
        <v>44903</v>
      </c>
      <c r="P304" s="88">
        <v>27.3</v>
      </c>
      <c r="Q304" s="87">
        <v>42724</v>
      </c>
      <c r="R304" s="88">
        <v>44.45</v>
      </c>
      <c r="S304" s="87">
        <v>42724</v>
      </c>
      <c r="T304" s="88">
        <v>18.23</v>
      </c>
      <c r="U304" s="87">
        <v>43090</v>
      </c>
      <c r="V304" s="88">
        <v>104.8</v>
      </c>
      <c r="W304" s="87">
        <v>42732</v>
      </c>
      <c r="X304" s="88">
        <v>114.59</v>
      </c>
      <c r="Y304" s="87">
        <v>42724</v>
      </c>
      <c r="Z304" s="88">
        <v>74.34</v>
      </c>
      <c r="AA304" s="87">
        <v>42725</v>
      </c>
      <c r="AB304" s="88">
        <v>270.81</v>
      </c>
      <c r="AC304" s="87">
        <v>44911</v>
      </c>
      <c r="AD304" s="88">
        <v>450.52</v>
      </c>
      <c r="AE304" s="87">
        <v>43454</v>
      </c>
      <c r="AF304" s="88">
        <v>1204.8</v>
      </c>
      <c r="AG304" s="87">
        <v>43454</v>
      </c>
      <c r="AH304" s="88">
        <v>133.04</v>
      </c>
      <c r="AI304" s="87">
        <v>43469</v>
      </c>
      <c r="AJ304" s="88">
        <v>106.4</v>
      </c>
      <c r="AK304" s="87">
        <v>43500</v>
      </c>
      <c r="AL304" s="88">
        <v>169.29</v>
      </c>
    </row>
    <row r="305" spans="1:38">
      <c r="A305" s="87">
        <v>43455</v>
      </c>
      <c r="B305" s="88">
        <v>18058.740000000002</v>
      </c>
      <c r="C305" s="87">
        <v>42733</v>
      </c>
      <c r="D305" s="88">
        <v>64.900000000000006</v>
      </c>
      <c r="E305" s="87">
        <v>42725</v>
      </c>
      <c r="F305" s="88">
        <v>236.79</v>
      </c>
      <c r="G305" s="87">
        <v>42788</v>
      </c>
      <c r="H305" s="88">
        <v>26.49</v>
      </c>
      <c r="I305" s="87">
        <v>42730</v>
      </c>
      <c r="J305" s="88">
        <v>37.79</v>
      </c>
      <c r="K305" s="87">
        <v>42725</v>
      </c>
      <c r="L305" s="88">
        <v>406.76</v>
      </c>
      <c r="M305" s="87">
        <v>42725</v>
      </c>
      <c r="N305" s="88">
        <v>127.25</v>
      </c>
      <c r="O305" s="87">
        <v>44904</v>
      </c>
      <c r="P305" s="88">
        <v>27.21</v>
      </c>
      <c r="Q305" s="87">
        <v>42725</v>
      </c>
      <c r="R305" s="88">
        <v>46.53</v>
      </c>
      <c r="S305" s="87">
        <v>42725</v>
      </c>
      <c r="T305" s="88">
        <v>18.02</v>
      </c>
      <c r="U305" s="87">
        <v>43091</v>
      </c>
      <c r="V305" s="88">
        <v>107.25</v>
      </c>
      <c r="W305" s="87">
        <v>42733</v>
      </c>
      <c r="X305" s="88">
        <v>117.82</v>
      </c>
      <c r="Y305" s="87">
        <v>42725</v>
      </c>
      <c r="Z305" s="88">
        <v>73.16</v>
      </c>
      <c r="AA305" s="87">
        <v>42726</v>
      </c>
      <c r="AB305" s="88">
        <v>270.89</v>
      </c>
      <c r="AC305" s="87">
        <v>44914</v>
      </c>
      <c r="AD305" s="88">
        <v>441.66</v>
      </c>
      <c r="AE305" s="87">
        <v>43455</v>
      </c>
      <c r="AF305" s="88">
        <v>1204.8800000000001</v>
      </c>
      <c r="AG305" s="87">
        <v>43455</v>
      </c>
      <c r="AH305" s="88">
        <v>133.59</v>
      </c>
      <c r="AI305" s="87">
        <v>43472</v>
      </c>
      <c r="AJ305" s="88">
        <v>107</v>
      </c>
      <c r="AK305" s="87">
        <v>43502</v>
      </c>
      <c r="AL305" s="88">
        <v>168.63</v>
      </c>
    </row>
    <row r="306" spans="1:38">
      <c r="A306" s="87">
        <v>43458</v>
      </c>
      <c r="B306" s="88">
        <v>18050.580000000002</v>
      </c>
      <c r="C306" s="87">
        <v>42734</v>
      </c>
      <c r="D306" s="88">
        <v>68.11</v>
      </c>
      <c r="E306" s="87">
        <v>42726</v>
      </c>
      <c r="F306" s="88">
        <v>237.14</v>
      </c>
      <c r="G306" s="87">
        <v>42789</v>
      </c>
      <c r="H306" s="88">
        <v>26.4</v>
      </c>
      <c r="I306" s="87">
        <v>42731</v>
      </c>
      <c r="J306" s="88">
        <v>37.5</v>
      </c>
      <c r="K306" s="87">
        <v>42726</v>
      </c>
      <c r="L306" s="88">
        <v>397.16</v>
      </c>
      <c r="M306" s="87">
        <v>42726</v>
      </c>
      <c r="N306" s="88">
        <v>126.96</v>
      </c>
      <c r="O306" s="87">
        <v>44907</v>
      </c>
      <c r="P306" s="88">
        <v>27.39</v>
      </c>
      <c r="Q306" s="87">
        <v>42726</v>
      </c>
      <c r="R306" s="88">
        <v>44.47</v>
      </c>
      <c r="S306" s="87">
        <v>42726</v>
      </c>
      <c r="T306" s="88">
        <v>17.68</v>
      </c>
      <c r="U306" s="87">
        <v>43095</v>
      </c>
      <c r="V306" s="88">
        <v>112</v>
      </c>
      <c r="W306" s="87">
        <v>42734</v>
      </c>
      <c r="X306" s="88">
        <v>116.2</v>
      </c>
      <c r="Y306" s="87">
        <v>42726</v>
      </c>
      <c r="Z306" s="88">
        <v>74.959999999999994</v>
      </c>
      <c r="AA306" s="87">
        <v>42727</v>
      </c>
      <c r="AB306" s="88">
        <v>272.33</v>
      </c>
      <c r="AC306" s="87">
        <v>44915</v>
      </c>
      <c r="AD306" s="88">
        <v>422.15</v>
      </c>
      <c r="AE306" s="87">
        <v>43458</v>
      </c>
      <c r="AF306" s="88">
        <v>1200</v>
      </c>
      <c r="AG306" s="87">
        <v>43458</v>
      </c>
      <c r="AH306" s="88">
        <v>132.62</v>
      </c>
      <c r="AI306" s="87">
        <v>43473</v>
      </c>
      <c r="AJ306" s="88">
        <v>107.53</v>
      </c>
      <c r="AK306" s="87">
        <v>43503</v>
      </c>
      <c r="AL306" s="88">
        <v>170.07</v>
      </c>
    </row>
    <row r="307" spans="1:38">
      <c r="A307" s="87">
        <v>43460</v>
      </c>
      <c r="B307" s="88">
        <v>17961.45</v>
      </c>
      <c r="C307" s="87">
        <v>42737</v>
      </c>
      <c r="D307" s="88">
        <v>67.98</v>
      </c>
      <c r="E307" s="87">
        <v>42727</v>
      </c>
      <c r="F307" s="88">
        <v>231.9</v>
      </c>
      <c r="G307" s="87">
        <v>42790</v>
      </c>
      <c r="H307" s="88">
        <v>26.43</v>
      </c>
      <c r="I307" s="87">
        <v>42732</v>
      </c>
      <c r="J307" s="88">
        <v>37.69</v>
      </c>
      <c r="K307" s="87">
        <v>42727</v>
      </c>
      <c r="L307" s="88">
        <v>408.39</v>
      </c>
      <c r="M307" s="87">
        <v>42727</v>
      </c>
      <c r="N307" s="88">
        <v>124.71</v>
      </c>
      <c r="O307" s="87">
        <v>44908</v>
      </c>
      <c r="P307" s="88">
        <v>27.18</v>
      </c>
      <c r="Q307" s="87">
        <v>42727</v>
      </c>
      <c r="R307" s="88">
        <v>44.64</v>
      </c>
      <c r="S307" s="87">
        <v>42727</v>
      </c>
      <c r="T307" s="88">
        <v>17.690000000000001</v>
      </c>
      <c r="U307" s="87">
        <v>43096</v>
      </c>
      <c r="V307" s="88">
        <v>117.01</v>
      </c>
      <c r="W307" s="87">
        <v>42737</v>
      </c>
      <c r="X307" s="88">
        <v>116.48</v>
      </c>
      <c r="Y307" s="87">
        <v>42727</v>
      </c>
      <c r="Z307" s="88">
        <v>76.41</v>
      </c>
      <c r="AA307" s="87">
        <v>42730</v>
      </c>
      <c r="AB307" s="88">
        <v>281.63</v>
      </c>
      <c r="AC307" s="87">
        <v>44916</v>
      </c>
      <c r="AD307" s="88">
        <v>430.98</v>
      </c>
      <c r="AE307" s="87">
        <v>43460</v>
      </c>
      <c r="AF307" s="88">
        <v>1193.67</v>
      </c>
      <c r="AG307" s="87">
        <v>43460</v>
      </c>
      <c r="AH307" s="88">
        <v>131.55000000000001</v>
      </c>
      <c r="AI307" s="87">
        <v>43474</v>
      </c>
      <c r="AJ307" s="88">
        <v>107.93</v>
      </c>
      <c r="AK307" s="87">
        <v>43504</v>
      </c>
      <c r="AL307" s="88">
        <v>170.62</v>
      </c>
    </row>
    <row r="308" spans="1:38">
      <c r="A308" s="87">
        <v>43461</v>
      </c>
      <c r="B308" s="88">
        <v>17724.02</v>
      </c>
      <c r="C308" s="87">
        <v>42738</v>
      </c>
      <c r="D308" s="88">
        <v>67.239999999999995</v>
      </c>
      <c r="E308" s="87">
        <v>42730</v>
      </c>
      <c r="F308" s="88">
        <v>231.54</v>
      </c>
      <c r="G308" s="87">
        <v>42793</v>
      </c>
      <c r="H308" s="88">
        <v>26</v>
      </c>
      <c r="I308" s="87">
        <v>42733</v>
      </c>
      <c r="J308" s="88">
        <v>37.659999999999997</v>
      </c>
      <c r="K308" s="87">
        <v>42730</v>
      </c>
      <c r="L308" s="88">
        <v>410.27</v>
      </c>
      <c r="M308" s="87">
        <v>42730</v>
      </c>
      <c r="N308" s="88">
        <v>124.55</v>
      </c>
      <c r="O308" s="87">
        <v>44909</v>
      </c>
      <c r="P308" s="88">
        <v>27.22</v>
      </c>
      <c r="Q308" s="87">
        <v>42730</v>
      </c>
      <c r="R308" s="88">
        <v>44.39</v>
      </c>
      <c r="S308" s="87">
        <v>42730</v>
      </c>
      <c r="T308" s="88">
        <v>17.52</v>
      </c>
      <c r="U308" s="87">
        <v>43097</v>
      </c>
      <c r="V308" s="88">
        <v>119</v>
      </c>
      <c r="W308" s="87">
        <v>42738</v>
      </c>
      <c r="X308" s="88">
        <v>116.82</v>
      </c>
      <c r="Y308" s="87">
        <v>42730</v>
      </c>
      <c r="Z308" s="88">
        <v>78.400000000000006</v>
      </c>
      <c r="AA308" s="87">
        <v>42731</v>
      </c>
      <c r="AB308" s="88">
        <v>280.85000000000002</v>
      </c>
      <c r="AC308" s="87">
        <v>44917</v>
      </c>
      <c r="AD308" s="88">
        <v>438.92</v>
      </c>
      <c r="AE308" s="87">
        <v>43461</v>
      </c>
      <c r="AF308" s="88">
        <v>1161.05</v>
      </c>
      <c r="AG308" s="87">
        <v>43461</v>
      </c>
      <c r="AH308" s="88">
        <v>131.54</v>
      </c>
      <c r="AI308" s="87">
        <v>43475</v>
      </c>
      <c r="AJ308" s="88">
        <v>106.61</v>
      </c>
      <c r="AK308" s="87">
        <v>43507</v>
      </c>
      <c r="AL308" s="88">
        <v>168</v>
      </c>
    </row>
    <row r="309" spans="1:38">
      <c r="A309" s="87">
        <v>43462</v>
      </c>
      <c r="B309" s="88">
        <v>17273.97</v>
      </c>
      <c r="C309" s="87">
        <v>42739</v>
      </c>
      <c r="D309" s="88">
        <v>69</v>
      </c>
      <c r="E309" s="87">
        <v>42731</v>
      </c>
      <c r="F309" s="88">
        <v>231.21</v>
      </c>
      <c r="G309" s="87">
        <v>42794</v>
      </c>
      <c r="H309" s="88">
        <v>24.77</v>
      </c>
      <c r="I309" s="87">
        <v>42734</v>
      </c>
      <c r="J309" s="88">
        <v>37</v>
      </c>
      <c r="K309" s="87">
        <v>42731</v>
      </c>
      <c r="L309" s="88">
        <v>422.56</v>
      </c>
      <c r="M309" s="87">
        <v>42731</v>
      </c>
      <c r="N309" s="88">
        <v>125.86</v>
      </c>
      <c r="O309" s="87">
        <v>44910</v>
      </c>
      <c r="P309" s="88">
        <v>26.77</v>
      </c>
      <c r="Q309" s="87">
        <v>42731</v>
      </c>
      <c r="R309" s="88">
        <v>44.23</v>
      </c>
      <c r="S309" s="87">
        <v>42731</v>
      </c>
      <c r="T309" s="88">
        <v>17.420000000000002</v>
      </c>
      <c r="U309" s="87">
        <v>43098</v>
      </c>
      <c r="V309" s="88">
        <v>124.95</v>
      </c>
      <c r="W309" s="87">
        <v>42739</v>
      </c>
      <c r="X309" s="88">
        <v>117.52</v>
      </c>
      <c r="Y309" s="87">
        <v>42731</v>
      </c>
      <c r="Z309" s="88">
        <v>76.73</v>
      </c>
      <c r="AA309" s="87">
        <v>42732</v>
      </c>
      <c r="AB309" s="88">
        <v>279.27</v>
      </c>
      <c r="AC309" s="87">
        <v>44918</v>
      </c>
      <c r="AD309" s="88">
        <v>429.93</v>
      </c>
      <c r="AE309" s="87">
        <v>43462</v>
      </c>
      <c r="AF309" s="88">
        <v>1181.25</v>
      </c>
      <c r="AG309" s="87">
        <v>43462</v>
      </c>
      <c r="AH309" s="88">
        <v>130.47</v>
      </c>
      <c r="AI309" s="87">
        <v>43476</v>
      </c>
      <c r="AJ309" s="88">
        <v>106.4</v>
      </c>
      <c r="AK309" s="87">
        <v>43508</v>
      </c>
      <c r="AL309" s="88">
        <v>167.5</v>
      </c>
    </row>
    <row r="310" spans="1:38">
      <c r="A310" s="87">
        <v>43465</v>
      </c>
      <c r="B310" s="88">
        <v>17173.72</v>
      </c>
      <c r="C310" s="87">
        <v>42740</v>
      </c>
      <c r="D310" s="88">
        <v>65.89</v>
      </c>
      <c r="E310" s="87">
        <v>42732</v>
      </c>
      <c r="F310" s="88">
        <v>234.77</v>
      </c>
      <c r="G310" s="87">
        <v>42795</v>
      </c>
      <c r="H310" s="88">
        <v>25.99</v>
      </c>
      <c r="I310" s="87">
        <v>42737</v>
      </c>
      <c r="J310" s="88">
        <v>37.15</v>
      </c>
      <c r="K310" s="87">
        <v>42732</v>
      </c>
      <c r="L310" s="88">
        <v>420.75</v>
      </c>
      <c r="M310" s="87">
        <v>42732</v>
      </c>
      <c r="N310" s="88">
        <v>125.89</v>
      </c>
      <c r="O310" s="87">
        <v>44911</v>
      </c>
      <c r="P310" s="88">
        <v>26.82</v>
      </c>
      <c r="Q310" s="87">
        <v>42732</v>
      </c>
      <c r="R310" s="88">
        <v>43.74</v>
      </c>
      <c r="S310" s="87">
        <v>42732</v>
      </c>
      <c r="T310" s="88">
        <v>17.670000000000002</v>
      </c>
      <c r="U310" s="87">
        <v>43103</v>
      </c>
      <c r="V310" s="88">
        <v>119.2</v>
      </c>
      <c r="W310" s="87">
        <v>42740</v>
      </c>
      <c r="X310" s="88">
        <v>117</v>
      </c>
      <c r="Y310" s="87">
        <v>42732</v>
      </c>
      <c r="Z310" s="88">
        <v>74.94</v>
      </c>
      <c r="AA310" s="87">
        <v>42733</v>
      </c>
      <c r="AB310" s="88">
        <v>293.23</v>
      </c>
      <c r="AC310" s="87">
        <v>44921</v>
      </c>
      <c r="AD310" s="88">
        <v>435.26</v>
      </c>
      <c r="AE310" s="87">
        <v>43465</v>
      </c>
      <c r="AF310" s="88">
        <v>1219.68</v>
      </c>
      <c r="AG310" s="87">
        <v>43465</v>
      </c>
      <c r="AH310" s="88">
        <v>126.53</v>
      </c>
      <c r="AI310" s="87">
        <v>43479</v>
      </c>
      <c r="AJ310" s="88">
        <v>107.87</v>
      </c>
      <c r="AK310" s="87">
        <v>43509</v>
      </c>
      <c r="AL310" s="88">
        <v>172</v>
      </c>
    </row>
    <row r="311" spans="1:38">
      <c r="A311" s="87">
        <v>43466</v>
      </c>
      <c r="B311" s="88">
        <v>17753.05</v>
      </c>
      <c r="C311" s="87">
        <v>42741</v>
      </c>
      <c r="D311" s="88">
        <v>66.66</v>
      </c>
      <c r="E311" s="87">
        <v>42733</v>
      </c>
      <c r="F311" s="88">
        <v>233.22</v>
      </c>
      <c r="G311" s="87">
        <v>42796</v>
      </c>
      <c r="H311" s="88">
        <v>25.35</v>
      </c>
      <c r="I311" s="87">
        <v>42738</v>
      </c>
      <c r="J311" s="88">
        <v>37.299999999999997</v>
      </c>
      <c r="K311" s="87">
        <v>42733</v>
      </c>
      <c r="L311" s="88">
        <v>422.1</v>
      </c>
      <c r="M311" s="87">
        <v>42733</v>
      </c>
      <c r="N311" s="88">
        <v>126.72</v>
      </c>
      <c r="O311" s="87">
        <v>44914</v>
      </c>
      <c r="P311" s="88">
        <v>27.9</v>
      </c>
      <c r="Q311" s="87">
        <v>42733</v>
      </c>
      <c r="R311" s="88">
        <v>43.64</v>
      </c>
      <c r="S311" s="87">
        <v>42733</v>
      </c>
      <c r="T311" s="88">
        <v>18.25</v>
      </c>
      <c r="U311" s="87">
        <v>43104</v>
      </c>
      <c r="V311" s="88">
        <v>124.99</v>
      </c>
      <c r="W311" s="87">
        <v>42741</v>
      </c>
      <c r="X311" s="88">
        <v>119.88</v>
      </c>
      <c r="Y311" s="87">
        <v>42733</v>
      </c>
      <c r="Z311" s="88">
        <v>75.510000000000005</v>
      </c>
      <c r="AA311" s="87">
        <v>42734</v>
      </c>
      <c r="AB311" s="88">
        <v>307.89</v>
      </c>
      <c r="AC311" s="87">
        <v>44922</v>
      </c>
      <c r="AD311" s="88">
        <v>434.58</v>
      </c>
      <c r="AE311" s="87">
        <v>43466</v>
      </c>
      <c r="AF311" s="88">
        <v>1227.83</v>
      </c>
      <c r="AG311" s="87">
        <v>43466</v>
      </c>
      <c r="AH311" s="88">
        <v>132.5</v>
      </c>
      <c r="AI311" s="87">
        <v>43480</v>
      </c>
      <c r="AJ311" s="88">
        <v>107.55</v>
      </c>
      <c r="AK311" s="87">
        <v>43510</v>
      </c>
      <c r="AL311" s="88">
        <v>171.49</v>
      </c>
    </row>
    <row r="312" spans="1:38">
      <c r="A312" s="87">
        <v>43467</v>
      </c>
      <c r="B312" s="88">
        <v>17689.97</v>
      </c>
      <c r="C312" s="87">
        <v>42744</v>
      </c>
      <c r="D312" s="88">
        <v>65.92</v>
      </c>
      <c r="E312" s="87">
        <v>42734</v>
      </c>
      <c r="F312" s="88">
        <v>238.9</v>
      </c>
      <c r="G312" s="87">
        <v>42797</v>
      </c>
      <c r="H312" s="88">
        <v>26.58</v>
      </c>
      <c r="I312" s="87">
        <v>42739</v>
      </c>
      <c r="J312" s="88">
        <v>36.92</v>
      </c>
      <c r="K312" s="87">
        <v>42734</v>
      </c>
      <c r="L312" s="88">
        <v>425.3</v>
      </c>
      <c r="M312" s="87">
        <v>42734</v>
      </c>
      <c r="N312" s="88">
        <v>127.58</v>
      </c>
      <c r="O312" s="87">
        <v>44915</v>
      </c>
      <c r="P312" s="88">
        <v>26.09</v>
      </c>
      <c r="Q312" s="87">
        <v>42734</v>
      </c>
      <c r="R312" s="88">
        <v>43.63</v>
      </c>
      <c r="S312" s="87">
        <v>42734</v>
      </c>
      <c r="T312" s="88">
        <v>17.63</v>
      </c>
      <c r="U312" s="87">
        <v>43105</v>
      </c>
      <c r="V312" s="88">
        <v>119.03</v>
      </c>
      <c r="W312" s="87">
        <v>42744</v>
      </c>
      <c r="X312" s="88">
        <v>117.63</v>
      </c>
      <c r="Y312" s="87">
        <v>42734</v>
      </c>
      <c r="Z312" s="88">
        <v>74.14</v>
      </c>
      <c r="AA312" s="87">
        <v>42737</v>
      </c>
      <c r="AB312" s="88">
        <v>312.8</v>
      </c>
      <c r="AC312" s="87">
        <v>44923</v>
      </c>
      <c r="AD312" s="88">
        <v>431.48</v>
      </c>
      <c r="AE312" s="87">
        <v>43467</v>
      </c>
      <c r="AF312" s="88">
        <v>1219.6400000000001</v>
      </c>
      <c r="AG312" s="87">
        <v>43467</v>
      </c>
      <c r="AH312" s="88">
        <v>135</v>
      </c>
      <c r="AI312" s="87">
        <v>43481</v>
      </c>
      <c r="AJ312" s="88">
        <v>108.07</v>
      </c>
      <c r="AK312" s="87">
        <v>43511</v>
      </c>
      <c r="AL312" s="88">
        <v>169.7</v>
      </c>
    </row>
    <row r="313" spans="1:38">
      <c r="A313" s="87">
        <v>43468</v>
      </c>
      <c r="B313" s="88">
        <v>17596.22</v>
      </c>
      <c r="C313" s="87">
        <v>42745</v>
      </c>
      <c r="D313" s="88">
        <v>66.989999999999995</v>
      </c>
      <c r="E313" s="87">
        <v>42737</v>
      </c>
      <c r="F313" s="88">
        <v>243.59</v>
      </c>
      <c r="G313" s="87">
        <v>42800</v>
      </c>
      <c r="H313" s="88">
        <v>26.24</v>
      </c>
      <c r="I313" s="87">
        <v>42740</v>
      </c>
      <c r="J313" s="88">
        <v>36.85</v>
      </c>
      <c r="K313" s="87">
        <v>42737</v>
      </c>
      <c r="L313" s="88">
        <v>428.22</v>
      </c>
      <c r="M313" s="87">
        <v>42737</v>
      </c>
      <c r="N313" s="88">
        <v>126.15</v>
      </c>
      <c r="O313" s="87">
        <v>44916</v>
      </c>
      <c r="P313" s="88">
        <v>25.52</v>
      </c>
      <c r="Q313" s="87">
        <v>42737</v>
      </c>
      <c r="R313" s="88">
        <v>43.71</v>
      </c>
      <c r="S313" s="87">
        <v>42737</v>
      </c>
      <c r="T313" s="88">
        <v>17.63</v>
      </c>
      <c r="U313" s="87">
        <v>43108</v>
      </c>
      <c r="V313" s="88">
        <v>114.55</v>
      </c>
      <c r="W313" s="87">
        <v>42745</v>
      </c>
      <c r="X313" s="88">
        <v>119.66</v>
      </c>
      <c r="Y313" s="87">
        <v>42737</v>
      </c>
      <c r="Z313" s="88">
        <v>73.09</v>
      </c>
      <c r="AA313" s="87">
        <v>42738</v>
      </c>
      <c r="AB313" s="88">
        <v>309.81</v>
      </c>
      <c r="AC313" s="87">
        <v>44924</v>
      </c>
      <c r="AD313" s="88">
        <v>446.96</v>
      </c>
      <c r="AE313" s="87">
        <v>43468</v>
      </c>
      <c r="AF313" s="88">
        <v>1200</v>
      </c>
      <c r="AG313" s="87">
        <v>43468</v>
      </c>
      <c r="AH313" s="88">
        <v>135.43</v>
      </c>
      <c r="AI313" s="87">
        <v>43482</v>
      </c>
      <c r="AJ313" s="88">
        <v>109.44</v>
      </c>
      <c r="AK313" s="87">
        <v>43514</v>
      </c>
      <c r="AL313" s="88">
        <v>167.75</v>
      </c>
    </row>
    <row r="314" spans="1:38">
      <c r="A314" s="87">
        <v>43469</v>
      </c>
      <c r="B314" s="88">
        <v>17594.57</v>
      </c>
      <c r="C314" s="87">
        <v>42746</v>
      </c>
      <c r="D314" s="88">
        <v>67.849999999999994</v>
      </c>
      <c r="E314" s="87">
        <v>42738</v>
      </c>
      <c r="F314" s="88">
        <v>249.48</v>
      </c>
      <c r="G314" s="87">
        <v>42801</v>
      </c>
      <c r="H314" s="88">
        <v>25.75</v>
      </c>
      <c r="I314" s="87">
        <v>42741</v>
      </c>
      <c r="J314" s="88">
        <v>37.99</v>
      </c>
      <c r="K314" s="87">
        <v>42738</v>
      </c>
      <c r="L314" s="88">
        <v>429.47</v>
      </c>
      <c r="M314" s="87">
        <v>42738</v>
      </c>
      <c r="N314" s="88">
        <v>131.38</v>
      </c>
      <c r="O314" s="87">
        <v>44917</v>
      </c>
      <c r="P314" s="88">
        <v>25.95</v>
      </c>
      <c r="Q314" s="87">
        <v>42738</v>
      </c>
      <c r="R314" s="88">
        <v>44.03</v>
      </c>
      <c r="S314" s="87">
        <v>42738</v>
      </c>
      <c r="T314" s="88">
        <v>17.03</v>
      </c>
      <c r="U314" s="87">
        <v>43109</v>
      </c>
      <c r="V314" s="88">
        <v>108.86</v>
      </c>
      <c r="W314" s="87">
        <v>42746</v>
      </c>
      <c r="X314" s="88">
        <v>117.52</v>
      </c>
      <c r="Y314" s="87">
        <v>42738</v>
      </c>
      <c r="Z314" s="88">
        <v>74</v>
      </c>
      <c r="AA314" s="87">
        <v>42739</v>
      </c>
      <c r="AB314" s="88">
        <v>307.08</v>
      </c>
      <c r="AC314" s="87">
        <v>44925</v>
      </c>
      <c r="AD314" s="88">
        <v>446.58</v>
      </c>
      <c r="AE314" s="87">
        <v>43469</v>
      </c>
      <c r="AF314" s="88">
        <v>1181.57</v>
      </c>
      <c r="AG314" s="87">
        <v>43469</v>
      </c>
      <c r="AH314" s="88">
        <v>134.59</v>
      </c>
      <c r="AI314" s="87">
        <v>43483</v>
      </c>
      <c r="AJ314" s="88">
        <v>108.11</v>
      </c>
      <c r="AK314" s="87">
        <v>43515</v>
      </c>
      <c r="AL314" s="88">
        <v>167.13</v>
      </c>
    </row>
    <row r="315" spans="1:38">
      <c r="A315" s="87">
        <v>43472</v>
      </c>
      <c r="B315" s="88">
        <v>18209.23</v>
      </c>
      <c r="C315" s="87">
        <v>42747</v>
      </c>
      <c r="D315" s="88">
        <v>66.09</v>
      </c>
      <c r="E315" s="87">
        <v>42739</v>
      </c>
      <c r="F315" s="88">
        <v>247.08</v>
      </c>
      <c r="G315" s="87">
        <v>42802</v>
      </c>
      <c r="H315" s="88">
        <v>26.05</v>
      </c>
      <c r="I315" s="87">
        <v>42744</v>
      </c>
      <c r="J315" s="88">
        <v>38.96</v>
      </c>
      <c r="K315" s="87">
        <v>42739</v>
      </c>
      <c r="L315" s="88">
        <v>432.63</v>
      </c>
      <c r="M315" s="87">
        <v>42739</v>
      </c>
      <c r="N315" s="88">
        <v>131.88</v>
      </c>
      <c r="O315" s="87">
        <v>44918</v>
      </c>
      <c r="P315" s="88">
        <v>25.69</v>
      </c>
      <c r="Q315" s="87">
        <v>42739</v>
      </c>
      <c r="R315" s="88">
        <v>44.17</v>
      </c>
      <c r="S315" s="87">
        <v>42739</v>
      </c>
      <c r="T315" s="88">
        <v>17.12</v>
      </c>
      <c r="U315" s="87">
        <v>43110</v>
      </c>
      <c r="V315" s="88">
        <v>105</v>
      </c>
      <c r="W315" s="87">
        <v>42747</v>
      </c>
      <c r="X315" s="88">
        <v>116.44</v>
      </c>
      <c r="Y315" s="87">
        <v>42739</v>
      </c>
      <c r="Z315" s="88">
        <v>73.63</v>
      </c>
      <c r="AA315" s="87">
        <v>42740</v>
      </c>
      <c r="AB315" s="88">
        <v>310</v>
      </c>
      <c r="AC315" s="87">
        <v>44928</v>
      </c>
      <c r="AD315" s="88">
        <v>439.25</v>
      </c>
      <c r="AE315" s="87">
        <v>43472</v>
      </c>
      <c r="AF315" s="88">
        <v>1199.81</v>
      </c>
      <c r="AG315" s="87">
        <v>43472</v>
      </c>
      <c r="AH315" s="88">
        <v>139.16999999999999</v>
      </c>
      <c r="AI315" s="87">
        <v>43486</v>
      </c>
      <c r="AJ315" s="88">
        <v>107</v>
      </c>
      <c r="AK315" s="87">
        <v>43516</v>
      </c>
      <c r="AL315" s="88">
        <v>168.95</v>
      </c>
    </row>
    <row r="316" spans="1:38">
      <c r="A316" s="87">
        <v>43473</v>
      </c>
      <c r="B316" s="88">
        <v>18505.41</v>
      </c>
      <c r="C316" s="87">
        <v>42748</v>
      </c>
      <c r="D316" s="88">
        <v>65.989999999999995</v>
      </c>
      <c r="E316" s="87">
        <v>42740</v>
      </c>
      <c r="F316" s="88">
        <v>246.82</v>
      </c>
      <c r="G316" s="87">
        <v>42803</v>
      </c>
      <c r="H316" s="88">
        <v>26</v>
      </c>
      <c r="I316" s="87">
        <v>42745</v>
      </c>
      <c r="J316" s="88">
        <v>38.9</v>
      </c>
      <c r="K316" s="87">
        <v>42740</v>
      </c>
      <c r="L316" s="88">
        <v>434.46</v>
      </c>
      <c r="M316" s="87">
        <v>42740</v>
      </c>
      <c r="N316" s="88">
        <v>129.66999999999999</v>
      </c>
      <c r="O316" s="87">
        <v>44921</v>
      </c>
      <c r="P316" s="88">
        <v>26.72</v>
      </c>
      <c r="Q316" s="87">
        <v>42740</v>
      </c>
      <c r="R316" s="88">
        <v>44.43</v>
      </c>
      <c r="S316" s="87">
        <v>42740</v>
      </c>
      <c r="T316" s="88">
        <v>17.170000000000002</v>
      </c>
      <c r="U316" s="87">
        <v>43111</v>
      </c>
      <c r="V316" s="88">
        <v>105.04</v>
      </c>
      <c r="W316" s="87">
        <v>42748</v>
      </c>
      <c r="X316" s="88">
        <v>114.36</v>
      </c>
      <c r="Y316" s="87">
        <v>42740</v>
      </c>
      <c r="Z316" s="88">
        <v>73.28</v>
      </c>
      <c r="AA316" s="87">
        <v>42741</v>
      </c>
      <c r="AB316" s="88">
        <v>310.45</v>
      </c>
      <c r="AC316" s="87">
        <v>44929</v>
      </c>
      <c r="AD316" s="88">
        <v>431.4</v>
      </c>
      <c r="AE316" s="87">
        <v>43473</v>
      </c>
      <c r="AF316" s="88">
        <v>1199.69</v>
      </c>
      <c r="AG316" s="87">
        <v>43473</v>
      </c>
      <c r="AH316" s="88">
        <v>139.32</v>
      </c>
      <c r="AI316" s="87">
        <v>43487</v>
      </c>
      <c r="AJ316" s="88">
        <v>107.5</v>
      </c>
      <c r="AK316" s="87">
        <v>43517</v>
      </c>
      <c r="AL316" s="88">
        <v>160.51</v>
      </c>
    </row>
    <row r="317" spans="1:38">
      <c r="A317" s="87">
        <v>43474</v>
      </c>
      <c r="B317" s="88">
        <v>18479.349999999999</v>
      </c>
      <c r="C317" s="87">
        <v>42751</v>
      </c>
      <c r="D317" s="88">
        <v>65.75</v>
      </c>
      <c r="E317" s="87">
        <v>42741</v>
      </c>
      <c r="F317" s="88">
        <v>247.75</v>
      </c>
      <c r="G317" s="87">
        <v>42804</v>
      </c>
      <c r="H317" s="88">
        <v>26.35</v>
      </c>
      <c r="I317" s="87">
        <v>42746</v>
      </c>
      <c r="J317" s="88">
        <v>39</v>
      </c>
      <c r="K317" s="87">
        <v>42741</v>
      </c>
      <c r="L317" s="88">
        <v>435.06</v>
      </c>
      <c r="M317" s="87">
        <v>42741</v>
      </c>
      <c r="N317" s="88">
        <v>129.04</v>
      </c>
      <c r="O317" s="87">
        <v>44922</v>
      </c>
      <c r="P317" s="88">
        <v>27.19</v>
      </c>
      <c r="Q317" s="87">
        <v>42741</v>
      </c>
      <c r="R317" s="88">
        <v>44.3</v>
      </c>
      <c r="S317" s="87">
        <v>42741</v>
      </c>
      <c r="T317" s="88">
        <v>17.170000000000002</v>
      </c>
      <c r="U317" s="87">
        <v>43112</v>
      </c>
      <c r="V317" s="88">
        <v>105.04</v>
      </c>
      <c r="W317" s="87">
        <v>42751</v>
      </c>
      <c r="X317" s="88">
        <v>114.99</v>
      </c>
      <c r="Y317" s="87">
        <v>42741</v>
      </c>
      <c r="Z317" s="88">
        <v>76.05</v>
      </c>
      <c r="AA317" s="87">
        <v>42744</v>
      </c>
      <c r="AB317" s="88">
        <v>309.51</v>
      </c>
      <c r="AC317" s="87">
        <v>44930</v>
      </c>
      <c r="AD317" s="88">
        <v>432.61</v>
      </c>
      <c r="AE317" s="87">
        <v>43474</v>
      </c>
      <c r="AF317" s="88">
        <v>1197.24</v>
      </c>
      <c r="AG317" s="87">
        <v>43474</v>
      </c>
      <c r="AH317" s="88">
        <v>136.62</v>
      </c>
      <c r="AI317" s="87">
        <v>43488</v>
      </c>
      <c r="AJ317" s="88">
        <v>107.15</v>
      </c>
      <c r="AK317" s="87">
        <v>43518</v>
      </c>
      <c r="AL317" s="88">
        <v>158.88999999999999</v>
      </c>
    </row>
    <row r="318" spans="1:38">
      <c r="A318" s="87">
        <v>43475</v>
      </c>
      <c r="B318" s="88">
        <v>18607.580000000002</v>
      </c>
      <c r="C318" s="87">
        <v>42752</v>
      </c>
      <c r="D318" s="88">
        <v>64.37</v>
      </c>
      <c r="E318" s="87">
        <v>42744</v>
      </c>
      <c r="F318" s="88">
        <v>249.27</v>
      </c>
      <c r="G318" s="87">
        <v>42807</v>
      </c>
      <c r="H318" s="88">
        <v>26.95</v>
      </c>
      <c r="I318" s="87">
        <v>42747</v>
      </c>
      <c r="J318" s="88">
        <v>39.03</v>
      </c>
      <c r="K318" s="87">
        <v>42744</v>
      </c>
      <c r="L318" s="88">
        <v>438.41</v>
      </c>
      <c r="M318" s="87">
        <v>42744</v>
      </c>
      <c r="N318" s="88">
        <v>129.43</v>
      </c>
      <c r="O318" s="87">
        <v>44923</v>
      </c>
      <c r="P318" s="88">
        <v>27.22</v>
      </c>
      <c r="Q318" s="87">
        <v>42744</v>
      </c>
      <c r="R318" s="88">
        <v>44.47</v>
      </c>
      <c r="S318" s="87">
        <v>42744</v>
      </c>
      <c r="T318" s="88">
        <v>17.43</v>
      </c>
      <c r="U318" s="87">
        <v>43115</v>
      </c>
      <c r="V318" s="88">
        <v>107.22</v>
      </c>
      <c r="W318" s="87">
        <v>42752</v>
      </c>
      <c r="X318" s="88">
        <v>115.15</v>
      </c>
      <c r="Y318" s="87">
        <v>42744</v>
      </c>
      <c r="Z318" s="88">
        <v>74.989999999999995</v>
      </c>
      <c r="AA318" s="87">
        <v>42745</v>
      </c>
      <c r="AB318" s="88">
        <v>310</v>
      </c>
      <c r="AC318" s="87">
        <v>44931</v>
      </c>
      <c r="AD318" s="88">
        <v>430.74</v>
      </c>
      <c r="AE318" s="87">
        <v>43475</v>
      </c>
      <c r="AF318" s="88">
        <v>1201.23</v>
      </c>
      <c r="AG318" s="87">
        <v>43475</v>
      </c>
      <c r="AH318" s="88">
        <v>136.06</v>
      </c>
      <c r="AI318" s="87">
        <v>43489</v>
      </c>
      <c r="AJ318" s="88">
        <v>106.68</v>
      </c>
      <c r="AK318" s="87">
        <v>43521</v>
      </c>
      <c r="AL318" s="88">
        <v>157</v>
      </c>
    </row>
    <row r="319" spans="1:38">
      <c r="A319" s="87">
        <v>43476</v>
      </c>
      <c r="B319" s="88">
        <v>18615.14</v>
      </c>
      <c r="C319" s="87">
        <v>42753</v>
      </c>
      <c r="D319" s="88">
        <v>64.02</v>
      </c>
      <c r="E319" s="87">
        <v>42745</v>
      </c>
      <c r="F319" s="88">
        <v>247.53</v>
      </c>
      <c r="G319" s="87">
        <v>42808</v>
      </c>
      <c r="H319" s="88">
        <v>26</v>
      </c>
      <c r="I319" s="87">
        <v>42748</v>
      </c>
      <c r="J319" s="88">
        <v>38.07</v>
      </c>
      <c r="K319" s="87">
        <v>42745</v>
      </c>
      <c r="L319" s="88">
        <v>443.19</v>
      </c>
      <c r="M319" s="87">
        <v>42745</v>
      </c>
      <c r="N319" s="88">
        <v>129.86000000000001</v>
      </c>
      <c r="O319" s="87">
        <v>44924</v>
      </c>
      <c r="P319" s="88">
        <v>28.16</v>
      </c>
      <c r="Q319" s="87">
        <v>42745</v>
      </c>
      <c r="R319" s="88">
        <v>44.53</v>
      </c>
      <c r="S319" s="87">
        <v>42745</v>
      </c>
      <c r="T319" s="88">
        <v>17.16</v>
      </c>
      <c r="U319" s="87">
        <v>43116</v>
      </c>
      <c r="V319" s="88">
        <v>102.12</v>
      </c>
      <c r="W319" s="87">
        <v>42753</v>
      </c>
      <c r="X319" s="88">
        <v>114.32</v>
      </c>
      <c r="Y319" s="87">
        <v>42745</v>
      </c>
      <c r="Z319" s="88">
        <v>74.13</v>
      </c>
      <c r="AA319" s="87">
        <v>42746</v>
      </c>
      <c r="AB319" s="88">
        <v>309</v>
      </c>
      <c r="AC319" s="87">
        <v>44932</v>
      </c>
      <c r="AD319" s="88">
        <v>433.11</v>
      </c>
      <c r="AE319" s="87">
        <v>43476</v>
      </c>
      <c r="AF319" s="88">
        <v>1197.47</v>
      </c>
      <c r="AG319" s="87">
        <v>43476</v>
      </c>
      <c r="AH319" s="88">
        <v>137.34</v>
      </c>
      <c r="AI319" s="87">
        <v>43490</v>
      </c>
      <c r="AJ319" s="88">
        <v>105.5</v>
      </c>
      <c r="AK319" s="87">
        <v>43522</v>
      </c>
      <c r="AL319" s="88">
        <v>151.19999999999999</v>
      </c>
    </row>
    <row r="320" spans="1:38">
      <c r="A320" s="87">
        <v>43479</v>
      </c>
      <c r="B320" s="88">
        <v>18803.72</v>
      </c>
      <c r="C320" s="87">
        <v>42754</v>
      </c>
      <c r="D320" s="88">
        <v>64</v>
      </c>
      <c r="E320" s="87">
        <v>42746</v>
      </c>
      <c r="F320" s="88">
        <v>252.52</v>
      </c>
      <c r="G320" s="87">
        <v>42809</v>
      </c>
      <c r="H320" s="88">
        <v>24.73</v>
      </c>
      <c r="I320" s="87">
        <v>42751</v>
      </c>
      <c r="J320" s="88">
        <v>37.5</v>
      </c>
      <c r="K320" s="87">
        <v>42746</v>
      </c>
      <c r="L320" s="88">
        <v>442.56</v>
      </c>
      <c r="M320" s="87">
        <v>42746</v>
      </c>
      <c r="N320" s="88">
        <v>133</v>
      </c>
      <c r="O320" s="87">
        <v>44925</v>
      </c>
      <c r="P320" s="88">
        <v>29.58</v>
      </c>
      <c r="Q320" s="87">
        <v>42746</v>
      </c>
      <c r="R320" s="88">
        <v>44.52</v>
      </c>
      <c r="S320" s="87">
        <v>42746</v>
      </c>
      <c r="T320" s="88">
        <v>17.41</v>
      </c>
      <c r="U320" s="87">
        <v>43117</v>
      </c>
      <c r="V320" s="88">
        <v>98.4</v>
      </c>
      <c r="W320" s="87">
        <v>42754</v>
      </c>
      <c r="X320" s="88">
        <v>117.85</v>
      </c>
      <c r="Y320" s="87">
        <v>42746</v>
      </c>
      <c r="Z320" s="88">
        <v>73.33</v>
      </c>
      <c r="AA320" s="87">
        <v>42747</v>
      </c>
      <c r="AB320" s="88">
        <v>306.08</v>
      </c>
      <c r="AC320" s="87">
        <v>44935</v>
      </c>
      <c r="AD320" s="88">
        <v>423.59</v>
      </c>
      <c r="AE320" s="87">
        <v>43479</v>
      </c>
      <c r="AF320" s="88">
        <v>1204.81</v>
      </c>
      <c r="AG320" s="87">
        <v>43479</v>
      </c>
      <c r="AH320" s="88">
        <v>139.41999999999999</v>
      </c>
      <c r="AI320" s="87">
        <v>43493</v>
      </c>
      <c r="AJ320" s="88">
        <v>103.75</v>
      </c>
      <c r="AK320" s="87">
        <v>43523</v>
      </c>
      <c r="AL320" s="88">
        <v>146.75</v>
      </c>
    </row>
    <row r="321" spans="1:38">
      <c r="A321" s="87">
        <v>43480</v>
      </c>
      <c r="B321" s="88">
        <v>18969.45</v>
      </c>
      <c r="C321" s="87">
        <v>42755</v>
      </c>
      <c r="D321" s="88">
        <v>64.5</v>
      </c>
      <c r="E321" s="87">
        <v>42747</v>
      </c>
      <c r="F321" s="88">
        <v>256.35000000000002</v>
      </c>
      <c r="G321" s="87">
        <v>42810</v>
      </c>
      <c r="H321" s="88">
        <v>25.29</v>
      </c>
      <c r="I321" s="87">
        <v>42752</v>
      </c>
      <c r="J321" s="88">
        <v>35.78</v>
      </c>
      <c r="K321" s="87">
        <v>42747</v>
      </c>
      <c r="L321" s="88">
        <v>435.7</v>
      </c>
      <c r="M321" s="87">
        <v>42747</v>
      </c>
      <c r="N321" s="88">
        <v>132.25</v>
      </c>
      <c r="O321" s="87">
        <v>44928</v>
      </c>
      <c r="P321" s="88">
        <v>28.88</v>
      </c>
      <c r="Q321" s="87">
        <v>42747</v>
      </c>
      <c r="R321" s="88">
        <v>44.26</v>
      </c>
      <c r="S321" s="87">
        <v>42747</v>
      </c>
      <c r="T321" s="88">
        <v>17.28</v>
      </c>
      <c r="U321" s="87">
        <v>43118</v>
      </c>
      <c r="V321" s="88">
        <v>93.58</v>
      </c>
      <c r="W321" s="87">
        <v>42755</v>
      </c>
      <c r="X321" s="88">
        <v>118.65</v>
      </c>
      <c r="Y321" s="87">
        <v>42747</v>
      </c>
      <c r="Z321" s="88">
        <v>73.45</v>
      </c>
      <c r="AA321" s="87">
        <v>42748</v>
      </c>
      <c r="AB321" s="88">
        <v>300.17</v>
      </c>
      <c r="AC321" s="87">
        <v>44936</v>
      </c>
      <c r="AD321" s="88">
        <v>436.72</v>
      </c>
      <c r="AE321" s="87">
        <v>43480</v>
      </c>
      <c r="AF321" s="88">
        <v>1206.49</v>
      </c>
      <c r="AG321" s="87">
        <v>43480</v>
      </c>
      <c r="AH321" s="88">
        <v>139.76</v>
      </c>
      <c r="AI321" s="87">
        <v>43494</v>
      </c>
      <c r="AJ321" s="88">
        <v>104.72</v>
      </c>
      <c r="AK321" s="87">
        <v>43524</v>
      </c>
      <c r="AL321" s="88">
        <v>140</v>
      </c>
    </row>
    <row r="322" spans="1:38">
      <c r="A322" s="87">
        <v>43481</v>
      </c>
      <c r="B322" s="88">
        <v>18764.5</v>
      </c>
      <c r="C322" s="87">
        <v>42758</v>
      </c>
      <c r="D322" s="88">
        <v>66</v>
      </c>
      <c r="E322" s="87">
        <v>42748</v>
      </c>
      <c r="F322" s="88">
        <v>249.57</v>
      </c>
      <c r="G322" s="87">
        <v>42811</v>
      </c>
      <c r="H322" s="88">
        <v>25.97</v>
      </c>
      <c r="I322" s="87">
        <v>42753</v>
      </c>
      <c r="J322" s="88">
        <v>36.549999999999997</v>
      </c>
      <c r="K322" s="87">
        <v>42748</v>
      </c>
      <c r="L322" s="88">
        <v>444.21</v>
      </c>
      <c r="M322" s="87">
        <v>42748</v>
      </c>
      <c r="N322" s="88">
        <v>131.74</v>
      </c>
      <c r="O322" s="87">
        <v>44929</v>
      </c>
      <c r="P322" s="88">
        <v>26.92</v>
      </c>
      <c r="Q322" s="87">
        <v>42748</v>
      </c>
      <c r="R322" s="88">
        <v>45.43</v>
      </c>
      <c r="S322" s="87">
        <v>42748</v>
      </c>
      <c r="T322" s="88">
        <v>17.010000000000002</v>
      </c>
      <c r="U322" s="87">
        <v>43119</v>
      </c>
      <c r="V322" s="88">
        <v>96.73</v>
      </c>
      <c r="W322" s="87">
        <v>42758</v>
      </c>
      <c r="X322" s="88">
        <v>119.57</v>
      </c>
      <c r="Y322" s="87">
        <v>42748</v>
      </c>
      <c r="Z322" s="88">
        <v>74.010000000000005</v>
      </c>
      <c r="AA322" s="87">
        <v>42751</v>
      </c>
      <c r="AB322" s="88">
        <v>302.37</v>
      </c>
      <c r="AC322" s="87">
        <v>44937</v>
      </c>
      <c r="AD322" s="88">
        <v>433.83</v>
      </c>
      <c r="AE322" s="87">
        <v>43481</v>
      </c>
      <c r="AF322" s="88">
        <v>1206.78</v>
      </c>
      <c r="AG322" s="87">
        <v>43481</v>
      </c>
      <c r="AH322" s="88">
        <v>140.19999999999999</v>
      </c>
      <c r="AI322" s="87">
        <v>43495</v>
      </c>
      <c r="AJ322" s="88">
        <v>104.66</v>
      </c>
      <c r="AK322" s="87">
        <v>43525</v>
      </c>
      <c r="AL322" s="88">
        <v>140</v>
      </c>
    </row>
    <row r="323" spans="1:38">
      <c r="A323" s="87">
        <v>43482</v>
      </c>
      <c r="B323" s="88">
        <v>18746.72</v>
      </c>
      <c r="C323" s="87">
        <v>42759</v>
      </c>
      <c r="D323" s="88">
        <v>64.739999999999995</v>
      </c>
      <c r="E323" s="87">
        <v>42751</v>
      </c>
      <c r="F323" s="88">
        <v>238.36</v>
      </c>
      <c r="G323" s="87">
        <v>42814</v>
      </c>
      <c r="H323" s="88">
        <v>26.3</v>
      </c>
      <c r="I323" s="87">
        <v>42754</v>
      </c>
      <c r="J323" s="88">
        <v>37.799999999999997</v>
      </c>
      <c r="K323" s="87">
        <v>42751</v>
      </c>
      <c r="L323" s="88">
        <v>443.71</v>
      </c>
      <c r="M323" s="87">
        <v>42751</v>
      </c>
      <c r="N323" s="88">
        <v>129.74</v>
      </c>
      <c r="O323" s="87">
        <v>44930</v>
      </c>
      <c r="P323" s="88">
        <v>26.86</v>
      </c>
      <c r="Q323" s="87">
        <v>42751</v>
      </c>
      <c r="R323" s="88">
        <v>46.33</v>
      </c>
      <c r="S323" s="87">
        <v>42751</v>
      </c>
      <c r="T323" s="88">
        <v>16.510000000000002</v>
      </c>
      <c r="U323" s="87">
        <v>43122</v>
      </c>
      <c r="V323" s="88">
        <v>98.63</v>
      </c>
      <c r="W323" s="87">
        <v>42759</v>
      </c>
      <c r="X323" s="88">
        <v>118.9</v>
      </c>
      <c r="Y323" s="87">
        <v>42751</v>
      </c>
      <c r="Z323" s="88">
        <v>73.03</v>
      </c>
      <c r="AA323" s="87">
        <v>42752</v>
      </c>
      <c r="AB323" s="88">
        <v>300.18</v>
      </c>
      <c r="AC323" s="87">
        <v>44938</v>
      </c>
      <c r="AD323" s="88">
        <v>435.62</v>
      </c>
      <c r="AE323" s="87">
        <v>43482</v>
      </c>
      <c r="AF323" s="88">
        <v>1190.57</v>
      </c>
      <c r="AG323" s="87">
        <v>43482</v>
      </c>
      <c r="AH323" s="88">
        <v>138.54</v>
      </c>
      <c r="AI323" s="87">
        <v>43496</v>
      </c>
      <c r="AJ323" s="88">
        <v>105</v>
      </c>
      <c r="AK323" s="87">
        <v>43528</v>
      </c>
      <c r="AL323" s="88">
        <v>140</v>
      </c>
    </row>
    <row r="324" spans="1:38">
      <c r="A324" s="87">
        <v>43483</v>
      </c>
      <c r="B324" s="88">
        <v>18757.07</v>
      </c>
      <c r="C324" s="87">
        <v>42760</v>
      </c>
      <c r="D324" s="88">
        <v>66</v>
      </c>
      <c r="E324" s="87">
        <v>42752</v>
      </c>
      <c r="F324" s="88">
        <v>237</v>
      </c>
      <c r="G324" s="87">
        <v>42815</v>
      </c>
      <c r="H324" s="88">
        <v>24.74</v>
      </c>
      <c r="I324" s="87">
        <v>42755</v>
      </c>
      <c r="J324" s="88">
        <v>37.659999999999997</v>
      </c>
      <c r="K324" s="87">
        <v>42752</v>
      </c>
      <c r="L324" s="88">
        <v>456.96</v>
      </c>
      <c r="M324" s="87">
        <v>42752</v>
      </c>
      <c r="N324" s="88">
        <v>133.07</v>
      </c>
      <c r="O324" s="87">
        <v>44931</v>
      </c>
      <c r="P324" s="88">
        <v>26.76</v>
      </c>
      <c r="Q324" s="87">
        <v>42752</v>
      </c>
      <c r="R324" s="88">
        <v>46.24</v>
      </c>
      <c r="S324" s="87">
        <v>42752</v>
      </c>
      <c r="T324" s="88">
        <v>16.14</v>
      </c>
      <c r="U324" s="87">
        <v>43123</v>
      </c>
      <c r="V324" s="88">
        <v>97.34</v>
      </c>
      <c r="W324" s="87">
        <v>42760</v>
      </c>
      <c r="X324" s="88">
        <v>118</v>
      </c>
      <c r="Y324" s="87">
        <v>42752</v>
      </c>
      <c r="Z324" s="88">
        <v>73.87</v>
      </c>
      <c r="AA324" s="87">
        <v>42753</v>
      </c>
      <c r="AB324" s="88">
        <v>307.26</v>
      </c>
      <c r="AC324" s="87">
        <v>44939</v>
      </c>
      <c r="AD324" s="88">
        <v>428.18</v>
      </c>
      <c r="AE324" s="87">
        <v>43483</v>
      </c>
      <c r="AF324" s="88">
        <v>1189.8</v>
      </c>
      <c r="AG324" s="87">
        <v>43483</v>
      </c>
      <c r="AH324" s="88">
        <v>138.29</v>
      </c>
      <c r="AI324" s="87">
        <v>43497</v>
      </c>
      <c r="AJ324" s="88">
        <v>105</v>
      </c>
      <c r="AK324" s="87">
        <v>43529</v>
      </c>
      <c r="AL324" s="88">
        <v>140.53</v>
      </c>
    </row>
    <row r="325" spans="1:38">
      <c r="A325" s="87">
        <v>43486</v>
      </c>
      <c r="B325" s="88">
        <v>18928.330000000002</v>
      </c>
      <c r="C325" s="87">
        <v>42761</v>
      </c>
      <c r="D325" s="88">
        <v>67.16</v>
      </c>
      <c r="E325" s="87">
        <v>42753</v>
      </c>
      <c r="F325" s="88">
        <v>235.07</v>
      </c>
      <c r="G325" s="87">
        <v>42816</v>
      </c>
      <c r="H325" s="88">
        <v>24.69</v>
      </c>
      <c r="I325" s="87">
        <v>42758</v>
      </c>
      <c r="J325" s="88">
        <v>38</v>
      </c>
      <c r="K325" s="87">
        <v>42753</v>
      </c>
      <c r="L325" s="88">
        <v>458.33</v>
      </c>
      <c r="M325" s="87">
        <v>42753</v>
      </c>
      <c r="N325" s="88">
        <v>132.36000000000001</v>
      </c>
      <c r="O325" s="87">
        <v>44932</v>
      </c>
      <c r="P325" s="88">
        <v>25.99</v>
      </c>
      <c r="Q325" s="87">
        <v>42753</v>
      </c>
      <c r="R325" s="88">
        <v>45.41</v>
      </c>
      <c r="S325" s="87">
        <v>42753</v>
      </c>
      <c r="T325" s="88">
        <v>16.21</v>
      </c>
      <c r="U325" s="87">
        <v>43124</v>
      </c>
      <c r="V325" s="88">
        <v>97.34</v>
      </c>
      <c r="W325" s="87">
        <v>42761</v>
      </c>
      <c r="X325" s="88">
        <v>118.96</v>
      </c>
      <c r="Y325" s="87">
        <v>42753</v>
      </c>
      <c r="Z325" s="88">
        <v>74.040000000000006</v>
      </c>
      <c r="AA325" s="87">
        <v>42754</v>
      </c>
      <c r="AB325" s="88">
        <v>315.25</v>
      </c>
      <c r="AC325" s="87">
        <v>44942</v>
      </c>
      <c r="AD325" s="88">
        <v>420.27</v>
      </c>
      <c r="AE325" s="87">
        <v>43486</v>
      </c>
      <c r="AF325" s="88">
        <v>1243.78</v>
      </c>
      <c r="AG325" s="87">
        <v>43486</v>
      </c>
      <c r="AH325" s="88">
        <v>137.91</v>
      </c>
      <c r="AI325" s="87">
        <v>43500</v>
      </c>
      <c r="AJ325" s="88">
        <v>105</v>
      </c>
      <c r="AK325" s="87">
        <v>43530</v>
      </c>
      <c r="AL325" s="88">
        <v>140</v>
      </c>
    </row>
    <row r="326" spans="1:38">
      <c r="A326" s="87">
        <v>43487</v>
      </c>
      <c r="B326" s="88">
        <v>19149.77</v>
      </c>
      <c r="C326" s="87">
        <v>42762</v>
      </c>
      <c r="D326" s="88">
        <v>66.98</v>
      </c>
      <c r="E326" s="87">
        <v>42754</v>
      </c>
      <c r="F326" s="88">
        <v>235.56</v>
      </c>
      <c r="G326" s="87">
        <v>42818</v>
      </c>
      <c r="H326" s="88">
        <v>25.72</v>
      </c>
      <c r="I326" s="87">
        <v>42759</v>
      </c>
      <c r="J326" s="88">
        <v>38.119999999999997</v>
      </c>
      <c r="K326" s="87">
        <v>42754</v>
      </c>
      <c r="L326" s="88">
        <v>460.39</v>
      </c>
      <c r="M326" s="87">
        <v>42754</v>
      </c>
      <c r="N326" s="88">
        <v>133.54</v>
      </c>
      <c r="O326" s="87">
        <v>44935</v>
      </c>
      <c r="P326" s="88">
        <v>25.36</v>
      </c>
      <c r="Q326" s="87">
        <v>42754</v>
      </c>
      <c r="R326" s="88">
        <v>45.33</v>
      </c>
      <c r="S326" s="87">
        <v>42754</v>
      </c>
      <c r="T326" s="88">
        <v>16.52</v>
      </c>
      <c r="U326" s="87">
        <v>43125</v>
      </c>
      <c r="V326" s="88">
        <v>97.17</v>
      </c>
      <c r="W326" s="87">
        <v>42762</v>
      </c>
      <c r="X326" s="88">
        <v>118.67</v>
      </c>
      <c r="Y326" s="87">
        <v>42754</v>
      </c>
      <c r="Z326" s="88">
        <v>74.010000000000005</v>
      </c>
      <c r="AA326" s="87">
        <v>42755</v>
      </c>
      <c r="AB326" s="88">
        <v>330.11</v>
      </c>
      <c r="AC326" s="87">
        <v>44943</v>
      </c>
      <c r="AD326" s="88">
        <v>391.73</v>
      </c>
      <c r="AE326" s="87">
        <v>43487</v>
      </c>
      <c r="AF326" s="88">
        <v>1233.5</v>
      </c>
      <c r="AG326" s="87">
        <v>43487</v>
      </c>
      <c r="AH326" s="88">
        <v>138.61000000000001</v>
      </c>
      <c r="AI326" s="87">
        <v>43502</v>
      </c>
      <c r="AJ326" s="88">
        <v>105</v>
      </c>
      <c r="AK326" s="87">
        <v>43531</v>
      </c>
      <c r="AL326" s="88">
        <v>141</v>
      </c>
    </row>
    <row r="327" spans="1:38">
      <c r="A327" s="87">
        <v>43488</v>
      </c>
      <c r="B327" s="88">
        <v>19224.39</v>
      </c>
      <c r="C327" s="87">
        <v>42765</v>
      </c>
      <c r="D327" s="88">
        <v>65.8</v>
      </c>
      <c r="E327" s="87">
        <v>42755</v>
      </c>
      <c r="F327" s="88">
        <v>238.41</v>
      </c>
      <c r="G327" s="87">
        <v>42821</v>
      </c>
      <c r="H327" s="88">
        <v>24.6</v>
      </c>
      <c r="I327" s="87">
        <v>42760</v>
      </c>
      <c r="J327" s="88">
        <v>38.130000000000003</v>
      </c>
      <c r="K327" s="87">
        <v>42755</v>
      </c>
      <c r="L327" s="88">
        <v>461.6</v>
      </c>
      <c r="M327" s="87">
        <v>42755</v>
      </c>
      <c r="N327" s="88">
        <v>133.61000000000001</v>
      </c>
      <c r="O327" s="87">
        <v>44936</v>
      </c>
      <c r="P327" s="88">
        <v>25.57</v>
      </c>
      <c r="Q327" s="87">
        <v>42755</v>
      </c>
      <c r="R327" s="88">
        <v>45.17</v>
      </c>
      <c r="S327" s="87">
        <v>42755</v>
      </c>
      <c r="T327" s="88">
        <v>16.78</v>
      </c>
      <c r="U327" s="87">
        <v>43126</v>
      </c>
      <c r="V327" s="88">
        <v>99.9</v>
      </c>
      <c r="W327" s="87">
        <v>42765</v>
      </c>
      <c r="X327" s="88">
        <v>117</v>
      </c>
      <c r="Y327" s="87">
        <v>42755</v>
      </c>
      <c r="Z327" s="88">
        <v>74.180000000000007</v>
      </c>
      <c r="AA327" s="87">
        <v>42758</v>
      </c>
      <c r="AB327" s="88">
        <v>344.53</v>
      </c>
      <c r="AC327" s="87">
        <v>44944</v>
      </c>
      <c r="AD327" s="88">
        <v>399.71</v>
      </c>
      <c r="AE327" s="87">
        <v>43488</v>
      </c>
      <c r="AF327" s="88">
        <v>1269.42</v>
      </c>
      <c r="AG327" s="87">
        <v>43488</v>
      </c>
      <c r="AH327" s="88">
        <v>140.87</v>
      </c>
      <c r="AI327" s="87">
        <v>43503</v>
      </c>
      <c r="AJ327" s="88">
        <v>104.42</v>
      </c>
      <c r="AK327" s="87">
        <v>43532</v>
      </c>
      <c r="AL327" s="88">
        <v>140</v>
      </c>
    </row>
    <row r="328" spans="1:38">
      <c r="A328" s="87">
        <v>43489</v>
      </c>
      <c r="B328" s="88">
        <v>19338.98</v>
      </c>
      <c r="C328" s="87">
        <v>42766</v>
      </c>
      <c r="D328" s="88">
        <v>65.92</v>
      </c>
      <c r="E328" s="87">
        <v>42758</v>
      </c>
      <c r="F328" s="88">
        <v>241.76</v>
      </c>
      <c r="G328" s="87">
        <v>42822</v>
      </c>
      <c r="H328" s="88">
        <v>23.72</v>
      </c>
      <c r="I328" s="87">
        <v>42761</v>
      </c>
      <c r="J328" s="88">
        <v>37.96</v>
      </c>
      <c r="K328" s="87">
        <v>42758</v>
      </c>
      <c r="L328" s="88">
        <v>482.94</v>
      </c>
      <c r="M328" s="87">
        <v>42758</v>
      </c>
      <c r="N328" s="88">
        <v>133.36000000000001</v>
      </c>
      <c r="O328" s="87">
        <v>44937</v>
      </c>
      <c r="P328" s="88">
        <v>25.28</v>
      </c>
      <c r="Q328" s="87">
        <v>42758</v>
      </c>
      <c r="R328" s="88">
        <v>45.3</v>
      </c>
      <c r="S328" s="87">
        <v>42758</v>
      </c>
      <c r="T328" s="88">
        <v>17.010000000000002</v>
      </c>
      <c r="U328" s="87">
        <v>43129</v>
      </c>
      <c r="V328" s="88">
        <v>94.97</v>
      </c>
      <c r="W328" s="87">
        <v>42766</v>
      </c>
      <c r="X328" s="88">
        <v>117.26</v>
      </c>
      <c r="Y328" s="87">
        <v>42758</v>
      </c>
      <c r="Z328" s="88">
        <v>75.14</v>
      </c>
      <c r="AA328" s="87">
        <v>42759</v>
      </c>
      <c r="AB328" s="88">
        <v>361.75</v>
      </c>
      <c r="AC328" s="87">
        <v>44945</v>
      </c>
      <c r="AD328" s="88">
        <v>391.96</v>
      </c>
      <c r="AE328" s="87">
        <v>43489</v>
      </c>
      <c r="AF328" s="88">
        <v>1245.31</v>
      </c>
      <c r="AG328" s="87">
        <v>43489</v>
      </c>
      <c r="AH328" s="88">
        <v>139.66</v>
      </c>
      <c r="AI328" s="87">
        <v>43504</v>
      </c>
      <c r="AJ328" s="88">
        <v>104.96</v>
      </c>
      <c r="AK328" s="87">
        <v>43535</v>
      </c>
      <c r="AL328" s="88">
        <v>139.97999999999999</v>
      </c>
    </row>
    <row r="329" spans="1:38">
      <c r="A329" s="87">
        <v>43490</v>
      </c>
      <c r="B329" s="88">
        <v>19346.57</v>
      </c>
      <c r="C329" s="87">
        <v>42767</v>
      </c>
      <c r="D329" s="88">
        <v>66.180000000000007</v>
      </c>
      <c r="E329" s="87">
        <v>42759</v>
      </c>
      <c r="F329" s="88">
        <v>240.72</v>
      </c>
      <c r="G329" s="87">
        <v>42823</v>
      </c>
      <c r="H329" s="88">
        <v>24.13</v>
      </c>
      <c r="I329" s="87">
        <v>42762</v>
      </c>
      <c r="J329" s="88">
        <v>37.909999999999997</v>
      </c>
      <c r="K329" s="87">
        <v>42759</v>
      </c>
      <c r="L329" s="88">
        <v>482</v>
      </c>
      <c r="M329" s="87">
        <v>42759</v>
      </c>
      <c r="N329" s="88">
        <v>133.5</v>
      </c>
      <c r="O329" s="87">
        <v>44938</v>
      </c>
      <c r="P329" s="88">
        <v>25.39</v>
      </c>
      <c r="Q329" s="87">
        <v>42759</v>
      </c>
      <c r="R329" s="88">
        <v>45.14</v>
      </c>
      <c r="S329" s="87">
        <v>42759</v>
      </c>
      <c r="T329" s="88">
        <v>16.63</v>
      </c>
      <c r="U329" s="87">
        <v>43131</v>
      </c>
      <c r="V329" s="88">
        <v>93.75</v>
      </c>
      <c r="W329" s="87">
        <v>42767</v>
      </c>
      <c r="X329" s="88">
        <v>120</v>
      </c>
      <c r="Y329" s="87">
        <v>42759</v>
      </c>
      <c r="Z329" s="88">
        <v>74.03</v>
      </c>
      <c r="AA329" s="87">
        <v>42760</v>
      </c>
      <c r="AB329" s="88">
        <v>379.82</v>
      </c>
      <c r="AC329" s="87">
        <v>44946</v>
      </c>
      <c r="AD329" s="88">
        <v>383.9</v>
      </c>
      <c r="AE329" s="87">
        <v>43490</v>
      </c>
      <c r="AF329" s="88">
        <v>1207.18</v>
      </c>
      <c r="AG329" s="87">
        <v>43490</v>
      </c>
      <c r="AH329" s="88">
        <v>139.96</v>
      </c>
      <c r="AI329" s="87">
        <v>43507</v>
      </c>
      <c r="AJ329" s="88">
        <v>104.99</v>
      </c>
      <c r="AK329" s="87">
        <v>43536</v>
      </c>
      <c r="AL329" s="88">
        <v>139.08000000000001</v>
      </c>
    </row>
    <row r="330" spans="1:38">
      <c r="A330" s="87">
        <v>43493</v>
      </c>
      <c r="B330" s="88">
        <v>19406.52</v>
      </c>
      <c r="C330" s="87">
        <v>42768</v>
      </c>
      <c r="D330" s="88">
        <v>68.099999999999994</v>
      </c>
      <c r="E330" s="87">
        <v>42760</v>
      </c>
      <c r="F330" s="88">
        <v>237.72</v>
      </c>
      <c r="G330" s="87">
        <v>42824</v>
      </c>
      <c r="H330" s="88">
        <v>25</v>
      </c>
      <c r="I330" s="87">
        <v>42765</v>
      </c>
      <c r="J330" s="88">
        <v>37.51</v>
      </c>
      <c r="K330" s="87">
        <v>42760</v>
      </c>
      <c r="L330" s="88">
        <v>498.35</v>
      </c>
      <c r="M330" s="87">
        <v>42760</v>
      </c>
      <c r="N330" s="88">
        <v>131.33000000000001</v>
      </c>
      <c r="O330" s="87">
        <v>44939</v>
      </c>
      <c r="P330" s="88">
        <v>24.78</v>
      </c>
      <c r="Q330" s="87">
        <v>42760</v>
      </c>
      <c r="R330" s="88">
        <v>45.3</v>
      </c>
      <c r="S330" s="87">
        <v>42760</v>
      </c>
      <c r="T330" s="88">
        <v>16.52</v>
      </c>
      <c r="U330" s="87">
        <v>43132</v>
      </c>
      <c r="V330" s="88">
        <v>93.09</v>
      </c>
      <c r="W330" s="87">
        <v>42768</v>
      </c>
      <c r="X330" s="88">
        <v>120.1</v>
      </c>
      <c r="Y330" s="87">
        <v>42760</v>
      </c>
      <c r="Z330" s="88">
        <v>73.87</v>
      </c>
      <c r="AA330" s="87">
        <v>42761</v>
      </c>
      <c r="AB330" s="88">
        <v>398.81</v>
      </c>
      <c r="AC330" s="87">
        <v>44949</v>
      </c>
      <c r="AD330" s="88">
        <v>389.16</v>
      </c>
      <c r="AE330" s="87">
        <v>43493</v>
      </c>
      <c r="AF330" s="88">
        <v>1226.4000000000001</v>
      </c>
      <c r="AG330" s="87">
        <v>43493</v>
      </c>
      <c r="AH330" s="88">
        <v>141.97</v>
      </c>
      <c r="AI330" s="87">
        <v>43508</v>
      </c>
      <c r="AJ330" s="88">
        <v>104.99</v>
      </c>
      <c r="AK330" s="87">
        <v>43537</v>
      </c>
      <c r="AL330" s="88">
        <v>139</v>
      </c>
    </row>
    <row r="331" spans="1:38">
      <c r="A331" s="87">
        <v>43494</v>
      </c>
      <c r="B331" s="88">
        <v>19531.22</v>
      </c>
      <c r="C331" s="87">
        <v>42769</v>
      </c>
      <c r="D331" s="88">
        <v>68.17</v>
      </c>
      <c r="E331" s="87">
        <v>42761</v>
      </c>
      <c r="F331" s="88">
        <v>241.62</v>
      </c>
      <c r="G331" s="87">
        <v>42825</v>
      </c>
      <c r="H331" s="88">
        <v>25.47</v>
      </c>
      <c r="I331" s="87">
        <v>42766</v>
      </c>
      <c r="J331" s="88">
        <v>37.1</v>
      </c>
      <c r="K331" s="87">
        <v>42761</v>
      </c>
      <c r="L331" s="88">
        <v>508.16</v>
      </c>
      <c r="M331" s="87">
        <v>42761</v>
      </c>
      <c r="N331" s="88">
        <v>133</v>
      </c>
      <c r="O331" s="87">
        <v>44942</v>
      </c>
      <c r="P331" s="88">
        <v>24.01</v>
      </c>
      <c r="Q331" s="87">
        <v>42761</v>
      </c>
      <c r="R331" s="88">
        <v>45.12</v>
      </c>
      <c r="S331" s="87">
        <v>42761</v>
      </c>
      <c r="T331" s="88">
        <v>16.25</v>
      </c>
      <c r="U331" s="87">
        <v>43133</v>
      </c>
      <c r="V331" s="88">
        <v>93.09</v>
      </c>
      <c r="W331" s="87">
        <v>42769</v>
      </c>
      <c r="X331" s="88">
        <v>120</v>
      </c>
      <c r="Y331" s="87">
        <v>42761</v>
      </c>
      <c r="Z331" s="88">
        <v>74.17</v>
      </c>
      <c r="AA331" s="87">
        <v>42762</v>
      </c>
      <c r="AB331" s="88">
        <v>410.69</v>
      </c>
      <c r="AC331" s="87">
        <v>44950</v>
      </c>
      <c r="AD331" s="88">
        <v>393.82</v>
      </c>
      <c r="AE331" s="87">
        <v>43494</v>
      </c>
      <c r="AF331" s="88">
        <v>1230.56</v>
      </c>
      <c r="AG331" s="87">
        <v>43494</v>
      </c>
      <c r="AH331" s="88">
        <v>141.36000000000001</v>
      </c>
      <c r="AI331" s="87">
        <v>43509</v>
      </c>
      <c r="AJ331" s="88">
        <v>102.97</v>
      </c>
      <c r="AK331" s="87">
        <v>43538</v>
      </c>
      <c r="AL331" s="88">
        <v>135</v>
      </c>
    </row>
    <row r="332" spans="1:38">
      <c r="A332" s="87">
        <v>43495</v>
      </c>
      <c r="B332" s="88">
        <v>19501.12</v>
      </c>
      <c r="C332" s="87">
        <v>42772</v>
      </c>
      <c r="D332" s="88">
        <v>69</v>
      </c>
      <c r="E332" s="87">
        <v>42762</v>
      </c>
      <c r="F332" s="88">
        <v>240.23</v>
      </c>
      <c r="G332" s="87">
        <v>42828</v>
      </c>
      <c r="H332" s="88">
        <v>25</v>
      </c>
      <c r="I332" s="87">
        <v>42767</v>
      </c>
      <c r="J332" s="88">
        <v>37.92</v>
      </c>
      <c r="K332" s="87">
        <v>42762</v>
      </c>
      <c r="L332" s="88">
        <v>488.39</v>
      </c>
      <c r="M332" s="87">
        <v>42762</v>
      </c>
      <c r="N332" s="88">
        <v>132.38</v>
      </c>
      <c r="O332" s="87">
        <v>44943</v>
      </c>
      <c r="P332" s="88">
        <v>22.22</v>
      </c>
      <c r="Q332" s="87">
        <v>42762</v>
      </c>
      <c r="R332" s="88">
        <v>43.81</v>
      </c>
      <c r="S332" s="87">
        <v>42762</v>
      </c>
      <c r="T332" s="88">
        <v>15.73</v>
      </c>
      <c r="U332" s="87">
        <v>43137</v>
      </c>
      <c r="V332" s="88">
        <v>90</v>
      </c>
      <c r="W332" s="87">
        <v>42772</v>
      </c>
      <c r="X332" s="88">
        <v>120</v>
      </c>
      <c r="Y332" s="87">
        <v>42762</v>
      </c>
      <c r="Z332" s="88">
        <v>73.06</v>
      </c>
      <c r="AA332" s="87">
        <v>42765</v>
      </c>
      <c r="AB332" s="88">
        <v>410.5</v>
      </c>
      <c r="AC332" s="87">
        <v>44951</v>
      </c>
      <c r="AD332" s="88">
        <v>396.82</v>
      </c>
      <c r="AE332" s="87">
        <v>43495</v>
      </c>
      <c r="AF332" s="88">
        <v>1214.0899999999999</v>
      </c>
      <c r="AG332" s="87">
        <v>43495</v>
      </c>
      <c r="AH332" s="88">
        <v>141.59</v>
      </c>
      <c r="AI332" s="87">
        <v>43510</v>
      </c>
      <c r="AJ332" s="88">
        <v>102.97</v>
      </c>
      <c r="AK332" s="87">
        <v>43539</v>
      </c>
      <c r="AL332" s="88">
        <v>128.86000000000001</v>
      </c>
    </row>
    <row r="333" spans="1:38">
      <c r="A333" s="87">
        <v>43496</v>
      </c>
      <c r="B333" s="88">
        <v>19577.97</v>
      </c>
      <c r="C333" s="87">
        <v>42773</v>
      </c>
      <c r="D333" s="88">
        <v>69.77</v>
      </c>
      <c r="E333" s="87">
        <v>42765</v>
      </c>
      <c r="F333" s="88">
        <v>235.96</v>
      </c>
      <c r="G333" s="87">
        <v>42830</v>
      </c>
      <c r="H333" s="88">
        <v>24.96</v>
      </c>
      <c r="I333" s="87">
        <v>42768</v>
      </c>
      <c r="J333" s="88">
        <v>38.25</v>
      </c>
      <c r="K333" s="87">
        <v>42765</v>
      </c>
      <c r="L333" s="88">
        <v>465.46</v>
      </c>
      <c r="M333" s="87">
        <v>42765</v>
      </c>
      <c r="N333" s="88">
        <v>132.71</v>
      </c>
      <c r="O333" s="87">
        <v>44944</v>
      </c>
      <c r="P333" s="88">
        <v>21.35</v>
      </c>
      <c r="Q333" s="87">
        <v>42765</v>
      </c>
      <c r="R333" s="88">
        <v>43</v>
      </c>
      <c r="S333" s="87">
        <v>42765</v>
      </c>
      <c r="T333" s="88">
        <v>15.6</v>
      </c>
      <c r="U333" s="87">
        <v>43138</v>
      </c>
      <c r="V333" s="88">
        <v>89</v>
      </c>
      <c r="W333" s="87">
        <v>42773</v>
      </c>
      <c r="X333" s="88">
        <v>120.58</v>
      </c>
      <c r="Y333" s="87">
        <v>42765</v>
      </c>
      <c r="Z333" s="88">
        <v>72.569999999999993</v>
      </c>
      <c r="AA333" s="87">
        <v>42766</v>
      </c>
      <c r="AB333" s="88">
        <v>408.75</v>
      </c>
      <c r="AC333" s="87">
        <v>44952</v>
      </c>
      <c r="AD333" s="88">
        <v>404.83</v>
      </c>
      <c r="AE333" s="87">
        <v>43496</v>
      </c>
      <c r="AF333" s="88">
        <v>1245.6199999999999</v>
      </c>
      <c r="AG333" s="87">
        <v>43496</v>
      </c>
      <c r="AH333" s="88">
        <v>142.85</v>
      </c>
      <c r="AI333" s="87">
        <v>43511</v>
      </c>
      <c r="AJ333" s="88">
        <v>101.83</v>
      </c>
      <c r="AK333" s="87">
        <v>43542</v>
      </c>
      <c r="AL333" s="88">
        <v>129.5</v>
      </c>
    </row>
    <row r="334" spans="1:38">
      <c r="A334" s="87">
        <v>43497</v>
      </c>
      <c r="B334" s="88">
        <v>19737.77</v>
      </c>
      <c r="C334" s="87">
        <v>42774</v>
      </c>
      <c r="D334" s="88">
        <v>70.099999999999994</v>
      </c>
      <c r="E334" s="87">
        <v>42766</v>
      </c>
      <c r="F334" s="88">
        <v>235.33</v>
      </c>
      <c r="G334" s="87">
        <v>42832</v>
      </c>
      <c r="H334" s="88">
        <v>24.95</v>
      </c>
      <c r="I334" s="87">
        <v>42769</v>
      </c>
      <c r="J334" s="88">
        <v>37.51</v>
      </c>
      <c r="K334" s="87">
        <v>42766</v>
      </c>
      <c r="L334" s="88">
        <v>471.23</v>
      </c>
      <c r="M334" s="87">
        <v>42766</v>
      </c>
      <c r="N334" s="88">
        <v>132.41</v>
      </c>
      <c r="O334" s="87">
        <v>44945</v>
      </c>
      <c r="P334" s="88">
        <v>22.49</v>
      </c>
      <c r="Q334" s="87">
        <v>42766</v>
      </c>
      <c r="R334" s="88">
        <v>42.78</v>
      </c>
      <c r="S334" s="87">
        <v>42766</v>
      </c>
      <c r="T334" s="88">
        <v>15.18</v>
      </c>
      <c r="U334" s="87">
        <v>43139</v>
      </c>
      <c r="V334" s="88">
        <v>89.04</v>
      </c>
      <c r="W334" s="87">
        <v>42774</v>
      </c>
      <c r="X334" s="88">
        <v>123.27</v>
      </c>
      <c r="Y334" s="87">
        <v>42766</v>
      </c>
      <c r="Z334" s="88">
        <v>72.97</v>
      </c>
      <c r="AA334" s="87">
        <v>42767</v>
      </c>
      <c r="AB334" s="88">
        <v>401.83</v>
      </c>
      <c r="AC334" s="87">
        <v>44953</v>
      </c>
      <c r="AD334" s="88">
        <v>397.93</v>
      </c>
      <c r="AE334" s="87">
        <v>43497</v>
      </c>
      <c r="AF334" s="88">
        <v>1244.81</v>
      </c>
      <c r="AG334" s="87">
        <v>43497</v>
      </c>
      <c r="AH334" s="88">
        <v>143.02000000000001</v>
      </c>
      <c r="AI334" s="87">
        <v>43514</v>
      </c>
      <c r="AJ334" s="88">
        <v>102.1</v>
      </c>
      <c r="AK334" s="87">
        <v>43543</v>
      </c>
      <c r="AL334" s="88">
        <v>129.66999999999999</v>
      </c>
    </row>
    <row r="335" spans="1:38">
      <c r="A335" s="87">
        <v>43500</v>
      </c>
      <c r="B335" s="88">
        <v>19999.54</v>
      </c>
      <c r="C335" s="87">
        <v>42775</v>
      </c>
      <c r="D335" s="88">
        <v>69.8</v>
      </c>
      <c r="E335" s="87">
        <v>42767</v>
      </c>
      <c r="F335" s="88">
        <v>234.87</v>
      </c>
      <c r="G335" s="87">
        <v>42835</v>
      </c>
      <c r="H335" s="88">
        <v>24</v>
      </c>
      <c r="I335" s="87">
        <v>42772</v>
      </c>
      <c r="J335" s="88">
        <v>36.950000000000003</v>
      </c>
      <c r="K335" s="87">
        <v>42767</v>
      </c>
      <c r="L335" s="88">
        <v>475.53</v>
      </c>
      <c r="M335" s="87">
        <v>42767</v>
      </c>
      <c r="N335" s="88">
        <v>134.41999999999999</v>
      </c>
      <c r="O335" s="87">
        <v>44946</v>
      </c>
      <c r="P335" s="88">
        <v>22.01</v>
      </c>
      <c r="Q335" s="87">
        <v>42767</v>
      </c>
      <c r="R335" s="88">
        <v>43.69</v>
      </c>
      <c r="S335" s="87">
        <v>42767</v>
      </c>
      <c r="T335" s="88">
        <v>16.149999999999999</v>
      </c>
      <c r="U335" s="87">
        <v>43140</v>
      </c>
      <c r="V335" s="88">
        <v>88</v>
      </c>
      <c r="W335" s="87">
        <v>42775</v>
      </c>
      <c r="X335" s="88">
        <v>124</v>
      </c>
      <c r="Y335" s="87">
        <v>42767</v>
      </c>
      <c r="Z335" s="88">
        <v>72.959999999999994</v>
      </c>
      <c r="AA335" s="87">
        <v>42768</v>
      </c>
      <c r="AB335" s="88">
        <v>392.31</v>
      </c>
      <c r="AC335" s="87">
        <v>44956</v>
      </c>
      <c r="AD335" s="88">
        <v>395.16</v>
      </c>
      <c r="AE335" s="87">
        <v>43500</v>
      </c>
      <c r="AF335" s="88">
        <v>1244.73</v>
      </c>
      <c r="AG335" s="87">
        <v>43500</v>
      </c>
      <c r="AH335" s="88">
        <v>145.61000000000001</v>
      </c>
      <c r="AI335" s="87">
        <v>43515</v>
      </c>
      <c r="AJ335" s="88">
        <v>104.31</v>
      </c>
      <c r="AK335" s="87">
        <v>43544</v>
      </c>
      <c r="AL335" s="88">
        <v>125.53</v>
      </c>
    </row>
    <row r="336" spans="1:38">
      <c r="A336" s="87">
        <v>43502</v>
      </c>
      <c r="B336" s="88">
        <v>19937.400000000001</v>
      </c>
      <c r="C336" s="87">
        <v>42776</v>
      </c>
      <c r="D336" s="88">
        <v>70</v>
      </c>
      <c r="E336" s="87">
        <v>42768</v>
      </c>
      <c r="F336" s="88">
        <v>231.48</v>
      </c>
      <c r="G336" s="87">
        <v>42836</v>
      </c>
      <c r="H336" s="88">
        <v>24</v>
      </c>
      <c r="I336" s="87">
        <v>42773</v>
      </c>
      <c r="J336" s="88">
        <v>36.99</v>
      </c>
      <c r="K336" s="87">
        <v>42768</v>
      </c>
      <c r="L336" s="88">
        <v>461.75</v>
      </c>
      <c r="M336" s="87">
        <v>42768</v>
      </c>
      <c r="N336" s="88">
        <v>134.02000000000001</v>
      </c>
      <c r="O336" s="87">
        <v>44949</v>
      </c>
      <c r="P336" s="88">
        <v>21.32</v>
      </c>
      <c r="Q336" s="87">
        <v>42768</v>
      </c>
      <c r="R336" s="88">
        <v>43.51</v>
      </c>
      <c r="S336" s="87">
        <v>42768</v>
      </c>
      <c r="T336" s="88">
        <v>16.45</v>
      </c>
      <c r="U336" s="87">
        <v>43143</v>
      </c>
      <c r="V336" s="88">
        <v>91</v>
      </c>
      <c r="W336" s="87">
        <v>42776</v>
      </c>
      <c r="X336" s="88">
        <v>126.42</v>
      </c>
      <c r="Y336" s="87">
        <v>42768</v>
      </c>
      <c r="Z336" s="88">
        <v>73.84</v>
      </c>
      <c r="AA336" s="87">
        <v>42769</v>
      </c>
      <c r="AB336" s="88">
        <v>372.7</v>
      </c>
      <c r="AC336" s="87">
        <v>44957</v>
      </c>
      <c r="AD336" s="88">
        <v>408.75</v>
      </c>
      <c r="AE336" s="87">
        <v>43502</v>
      </c>
      <c r="AF336" s="88">
        <v>1287.01</v>
      </c>
      <c r="AG336" s="87">
        <v>43502</v>
      </c>
      <c r="AH336" s="88">
        <v>147.83000000000001</v>
      </c>
      <c r="AI336" s="87">
        <v>43516</v>
      </c>
      <c r="AJ336" s="88">
        <v>105.92</v>
      </c>
      <c r="AK336" s="87">
        <v>43545</v>
      </c>
      <c r="AL336" s="88">
        <v>128.24</v>
      </c>
    </row>
    <row r="337" spans="1:38">
      <c r="A337" s="87">
        <v>43503</v>
      </c>
      <c r="B337" s="88">
        <v>19847.919999999998</v>
      </c>
      <c r="C337" s="87">
        <v>42779</v>
      </c>
      <c r="D337" s="88">
        <v>70.23</v>
      </c>
      <c r="E337" s="87">
        <v>42769</v>
      </c>
      <c r="F337" s="88">
        <v>233.36</v>
      </c>
      <c r="G337" s="87">
        <v>42837</v>
      </c>
      <c r="H337" s="88">
        <v>24.59</v>
      </c>
      <c r="I337" s="87">
        <v>42774</v>
      </c>
      <c r="J337" s="88">
        <v>36.89</v>
      </c>
      <c r="K337" s="87">
        <v>42769</v>
      </c>
      <c r="L337" s="88">
        <v>451.3</v>
      </c>
      <c r="M337" s="87">
        <v>42769</v>
      </c>
      <c r="N337" s="88">
        <v>134.69</v>
      </c>
      <c r="O337" s="87">
        <v>44950</v>
      </c>
      <c r="P337" s="88">
        <v>21.49</v>
      </c>
      <c r="Q337" s="87">
        <v>42769</v>
      </c>
      <c r="R337" s="88">
        <v>42.88</v>
      </c>
      <c r="S337" s="87">
        <v>42769</v>
      </c>
      <c r="T337" s="88">
        <v>16.05</v>
      </c>
      <c r="U337" s="87">
        <v>43144</v>
      </c>
      <c r="V337" s="88">
        <v>89.99</v>
      </c>
      <c r="W337" s="87">
        <v>42779</v>
      </c>
      <c r="X337" s="88">
        <v>128.5</v>
      </c>
      <c r="Y337" s="87">
        <v>42769</v>
      </c>
      <c r="Z337" s="88">
        <v>74.83</v>
      </c>
      <c r="AA337" s="87">
        <v>42772</v>
      </c>
      <c r="AB337" s="88">
        <v>354.91</v>
      </c>
      <c r="AC337" s="87">
        <v>44958</v>
      </c>
      <c r="AD337" s="88">
        <v>405.07</v>
      </c>
      <c r="AE337" s="87">
        <v>43503</v>
      </c>
      <c r="AF337" s="88">
        <v>1303.79</v>
      </c>
      <c r="AG337" s="87">
        <v>43503</v>
      </c>
      <c r="AH337" s="88">
        <v>146.04</v>
      </c>
      <c r="AI337" s="87">
        <v>43517</v>
      </c>
      <c r="AJ337" s="88">
        <v>106.01</v>
      </c>
      <c r="AK337" s="87">
        <v>43546</v>
      </c>
      <c r="AL337" s="88">
        <v>125.5</v>
      </c>
    </row>
    <row r="338" spans="1:38">
      <c r="A338" s="87">
        <v>43504</v>
      </c>
      <c r="B338" s="88">
        <v>19598.599999999999</v>
      </c>
      <c r="C338" s="87">
        <v>42780</v>
      </c>
      <c r="D338" s="88">
        <v>69</v>
      </c>
      <c r="E338" s="87">
        <v>42772</v>
      </c>
      <c r="F338" s="88">
        <v>235.58</v>
      </c>
      <c r="G338" s="87">
        <v>42838</v>
      </c>
      <c r="H338" s="88">
        <v>24.75</v>
      </c>
      <c r="I338" s="87">
        <v>42775</v>
      </c>
      <c r="J338" s="88">
        <v>36.75</v>
      </c>
      <c r="K338" s="87">
        <v>42772</v>
      </c>
      <c r="L338" s="88">
        <v>464.67</v>
      </c>
      <c r="M338" s="87">
        <v>42772</v>
      </c>
      <c r="N338" s="88">
        <v>133.91999999999999</v>
      </c>
      <c r="O338" s="87">
        <v>44951</v>
      </c>
      <c r="P338" s="88">
        <v>21.91</v>
      </c>
      <c r="Q338" s="87">
        <v>42772</v>
      </c>
      <c r="R338" s="88">
        <v>43.05</v>
      </c>
      <c r="S338" s="87">
        <v>42772</v>
      </c>
      <c r="T338" s="88">
        <v>17.05</v>
      </c>
      <c r="U338" s="87">
        <v>43147</v>
      </c>
      <c r="V338" s="88">
        <v>89.99</v>
      </c>
      <c r="W338" s="87">
        <v>42780</v>
      </c>
      <c r="X338" s="88">
        <v>128.5</v>
      </c>
      <c r="Y338" s="87">
        <v>42772</v>
      </c>
      <c r="Z338" s="88">
        <v>74.19</v>
      </c>
      <c r="AA338" s="87">
        <v>42773</v>
      </c>
      <c r="AB338" s="88">
        <v>370.13</v>
      </c>
      <c r="AC338" s="87">
        <v>44959</v>
      </c>
      <c r="AD338" s="88">
        <v>416.77</v>
      </c>
      <c r="AE338" s="87">
        <v>43504</v>
      </c>
      <c r="AF338" s="88">
        <v>1300.06</v>
      </c>
      <c r="AG338" s="87">
        <v>43504</v>
      </c>
      <c r="AH338" s="88">
        <v>143.36000000000001</v>
      </c>
      <c r="AI338" s="87">
        <v>43518</v>
      </c>
      <c r="AJ338" s="88">
        <v>110.97</v>
      </c>
      <c r="AK338" s="87">
        <v>43549</v>
      </c>
      <c r="AL338" s="88">
        <v>124.8</v>
      </c>
    </row>
    <row r="339" spans="1:38">
      <c r="A339" s="87">
        <v>43507</v>
      </c>
      <c r="B339" s="88">
        <v>19292</v>
      </c>
      <c r="C339" s="87">
        <v>42781</v>
      </c>
      <c r="D339" s="88">
        <v>69.53</v>
      </c>
      <c r="E339" s="87">
        <v>42773</v>
      </c>
      <c r="F339" s="88">
        <v>244.88</v>
      </c>
      <c r="G339" s="87">
        <v>42842</v>
      </c>
      <c r="H339" s="88">
        <v>24.58</v>
      </c>
      <c r="I339" s="87">
        <v>42776</v>
      </c>
      <c r="J339" s="88">
        <v>37</v>
      </c>
      <c r="K339" s="87">
        <v>42773</v>
      </c>
      <c r="L339" s="88">
        <v>466.46</v>
      </c>
      <c r="M339" s="87">
        <v>42773</v>
      </c>
      <c r="N339" s="88">
        <v>133.97</v>
      </c>
      <c r="O339" s="87">
        <v>44952</v>
      </c>
      <c r="P339" s="88">
        <v>23.55</v>
      </c>
      <c r="Q339" s="87">
        <v>42773</v>
      </c>
      <c r="R339" s="88">
        <v>43.25</v>
      </c>
      <c r="S339" s="87">
        <v>42773</v>
      </c>
      <c r="T339" s="88">
        <v>17.34</v>
      </c>
      <c r="U339" s="87">
        <v>43151</v>
      </c>
      <c r="V339" s="88">
        <v>89.99</v>
      </c>
      <c r="W339" s="87">
        <v>42781</v>
      </c>
      <c r="X339" s="88">
        <v>123.8</v>
      </c>
      <c r="Y339" s="87">
        <v>42773</v>
      </c>
      <c r="Z339" s="88">
        <v>74.13</v>
      </c>
      <c r="AA339" s="87">
        <v>42774</v>
      </c>
      <c r="AB339" s="88">
        <v>361.77</v>
      </c>
      <c r="AC339" s="87">
        <v>44960</v>
      </c>
      <c r="AD339" s="88">
        <v>413.59</v>
      </c>
      <c r="AE339" s="87">
        <v>43507</v>
      </c>
      <c r="AF339" s="88">
        <v>1286.9100000000001</v>
      </c>
      <c r="AG339" s="87">
        <v>43507</v>
      </c>
      <c r="AH339" s="88">
        <v>141.33000000000001</v>
      </c>
      <c r="AI339" s="87">
        <v>43521</v>
      </c>
      <c r="AJ339" s="88">
        <v>109.45</v>
      </c>
      <c r="AK339" s="87">
        <v>43550</v>
      </c>
      <c r="AL339" s="88">
        <v>123</v>
      </c>
    </row>
    <row r="340" spans="1:38">
      <c r="A340" s="87">
        <v>43508</v>
      </c>
      <c r="B340" s="88">
        <v>19451.2</v>
      </c>
      <c r="C340" s="87">
        <v>42782</v>
      </c>
      <c r="D340" s="88">
        <v>67.84</v>
      </c>
      <c r="E340" s="87">
        <v>42774</v>
      </c>
      <c r="F340" s="88">
        <v>241.59</v>
      </c>
      <c r="G340" s="87">
        <v>42843</v>
      </c>
      <c r="H340" s="88">
        <v>24.57</v>
      </c>
      <c r="I340" s="87">
        <v>42779</v>
      </c>
      <c r="J340" s="88">
        <v>36.69</v>
      </c>
      <c r="K340" s="87">
        <v>42774</v>
      </c>
      <c r="L340" s="88">
        <v>463.33</v>
      </c>
      <c r="M340" s="87">
        <v>42774</v>
      </c>
      <c r="N340" s="88">
        <v>134.06</v>
      </c>
      <c r="O340" s="87">
        <v>44953</v>
      </c>
      <c r="P340" s="88">
        <v>22.78</v>
      </c>
      <c r="Q340" s="87">
        <v>42774</v>
      </c>
      <c r="R340" s="88">
        <v>43.81</v>
      </c>
      <c r="S340" s="87">
        <v>42774</v>
      </c>
      <c r="T340" s="88">
        <v>16.36</v>
      </c>
      <c r="U340" s="87">
        <v>43154</v>
      </c>
      <c r="V340" s="88">
        <v>90.84</v>
      </c>
      <c r="W340" s="87">
        <v>42782</v>
      </c>
      <c r="X340" s="88">
        <v>125.01</v>
      </c>
      <c r="Y340" s="87">
        <v>42774</v>
      </c>
      <c r="Z340" s="88">
        <v>74.44</v>
      </c>
      <c r="AA340" s="87">
        <v>42775</v>
      </c>
      <c r="AB340" s="88">
        <v>360.2</v>
      </c>
      <c r="AC340" s="87">
        <v>44963</v>
      </c>
      <c r="AD340" s="88">
        <v>423.38</v>
      </c>
      <c r="AE340" s="87">
        <v>43508</v>
      </c>
      <c r="AF340" s="88">
        <v>1287.73</v>
      </c>
      <c r="AG340" s="87">
        <v>43508</v>
      </c>
      <c r="AH340" s="88">
        <v>142.82</v>
      </c>
      <c r="AI340" s="87">
        <v>43522</v>
      </c>
      <c r="AJ340" s="88">
        <v>105.2</v>
      </c>
      <c r="AK340" s="87">
        <v>43551</v>
      </c>
      <c r="AL340" s="88">
        <v>126.63</v>
      </c>
    </row>
    <row r="341" spans="1:38">
      <c r="A341" s="87">
        <v>43509</v>
      </c>
      <c r="B341" s="88">
        <v>19435.91</v>
      </c>
      <c r="C341" s="87">
        <v>42783</v>
      </c>
      <c r="D341" s="88">
        <v>66.900000000000006</v>
      </c>
      <c r="E341" s="87">
        <v>42775</v>
      </c>
      <c r="F341" s="88">
        <v>241.37</v>
      </c>
      <c r="G341" s="87">
        <v>42844</v>
      </c>
      <c r="H341" s="88">
        <v>24.5</v>
      </c>
      <c r="I341" s="87">
        <v>42780</v>
      </c>
      <c r="J341" s="88">
        <v>36.799999999999997</v>
      </c>
      <c r="K341" s="87">
        <v>42775</v>
      </c>
      <c r="L341" s="88">
        <v>463.56</v>
      </c>
      <c r="M341" s="87">
        <v>42775</v>
      </c>
      <c r="N341" s="88">
        <v>137.63999999999999</v>
      </c>
      <c r="O341" s="87">
        <v>44956</v>
      </c>
      <c r="P341" s="88">
        <v>22.87</v>
      </c>
      <c r="Q341" s="87">
        <v>42775</v>
      </c>
      <c r="R341" s="88">
        <v>45.4</v>
      </c>
      <c r="S341" s="87">
        <v>42775</v>
      </c>
      <c r="T341" s="88">
        <v>16.510000000000002</v>
      </c>
      <c r="U341" s="87">
        <v>43157</v>
      </c>
      <c r="V341" s="88">
        <v>86.38</v>
      </c>
      <c r="W341" s="87">
        <v>42783</v>
      </c>
      <c r="X341" s="88">
        <v>124.52</v>
      </c>
      <c r="Y341" s="87">
        <v>42775</v>
      </c>
      <c r="Z341" s="88">
        <v>74.63</v>
      </c>
      <c r="AA341" s="87">
        <v>42776</v>
      </c>
      <c r="AB341" s="88">
        <v>360</v>
      </c>
      <c r="AC341" s="87">
        <v>44964</v>
      </c>
      <c r="AD341" s="88">
        <v>419.64</v>
      </c>
      <c r="AE341" s="87">
        <v>43509</v>
      </c>
      <c r="AF341" s="88">
        <v>1288.9100000000001</v>
      </c>
      <c r="AG341" s="87">
        <v>43509</v>
      </c>
      <c r="AH341" s="88">
        <v>143.41</v>
      </c>
      <c r="AI341" s="87">
        <v>43523</v>
      </c>
      <c r="AJ341" s="88">
        <v>107.69</v>
      </c>
      <c r="AK341" s="87">
        <v>43552</v>
      </c>
      <c r="AL341" s="88">
        <v>122.07</v>
      </c>
    </row>
    <row r="342" spans="1:38">
      <c r="A342" s="87">
        <v>43510</v>
      </c>
      <c r="B342" s="88">
        <v>19444</v>
      </c>
      <c r="C342" s="87">
        <v>42786</v>
      </c>
      <c r="D342" s="88">
        <v>65</v>
      </c>
      <c r="E342" s="87">
        <v>42776</v>
      </c>
      <c r="F342" s="88">
        <v>240.9</v>
      </c>
      <c r="G342" s="87">
        <v>42845</v>
      </c>
      <c r="H342" s="88">
        <v>24.5</v>
      </c>
      <c r="I342" s="87">
        <v>42781</v>
      </c>
      <c r="J342" s="88">
        <v>36</v>
      </c>
      <c r="K342" s="87">
        <v>42776</v>
      </c>
      <c r="L342" s="88">
        <v>463.54</v>
      </c>
      <c r="M342" s="87">
        <v>42776</v>
      </c>
      <c r="N342" s="88">
        <v>134.83000000000001</v>
      </c>
      <c r="O342" s="87">
        <v>44957</v>
      </c>
      <c r="P342" s="88">
        <v>23.69</v>
      </c>
      <c r="Q342" s="87">
        <v>42776</v>
      </c>
      <c r="R342" s="88">
        <v>44.01</v>
      </c>
      <c r="S342" s="87">
        <v>42776</v>
      </c>
      <c r="T342" s="88">
        <v>16.41</v>
      </c>
      <c r="U342" s="87">
        <v>43158</v>
      </c>
      <c r="V342" s="88">
        <v>84.25</v>
      </c>
      <c r="W342" s="87">
        <v>42786</v>
      </c>
      <c r="X342" s="88">
        <v>122.48</v>
      </c>
      <c r="Y342" s="87">
        <v>42776</v>
      </c>
      <c r="Z342" s="88">
        <v>75.010000000000005</v>
      </c>
      <c r="AA342" s="87">
        <v>42779</v>
      </c>
      <c r="AB342" s="88">
        <v>360.01</v>
      </c>
      <c r="AC342" s="87">
        <v>44965</v>
      </c>
      <c r="AD342" s="88">
        <v>420.94</v>
      </c>
      <c r="AE342" s="87">
        <v>43510</v>
      </c>
      <c r="AF342" s="88">
        <v>1293.1199999999999</v>
      </c>
      <c r="AG342" s="87">
        <v>43510</v>
      </c>
      <c r="AH342" s="88">
        <v>143.02000000000001</v>
      </c>
      <c r="AI342" s="87">
        <v>43524</v>
      </c>
      <c r="AJ342" s="88">
        <v>110.63</v>
      </c>
      <c r="AK342" s="87">
        <v>43553</v>
      </c>
      <c r="AL342" s="88">
        <v>122</v>
      </c>
    </row>
    <row r="343" spans="1:38">
      <c r="A343" s="87">
        <v>43511</v>
      </c>
      <c r="B343" s="88">
        <v>19454.37</v>
      </c>
      <c r="C343" s="87">
        <v>42787</v>
      </c>
      <c r="D343" s="88">
        <v>66</v>
      </c>
      <c r="E343" s="87">
        <v>42779</v>
      </c>
      <c r="F343" s="88">
        <v>243.85</v>
      </c>
      <c r="G343" s="87">
        <v>42846</v>
      </c>
      <c r="H343" s="88">
        <v>25.72</v>
      </c>
      <c r="I343" s="87">
        <v>42782</v>
      </c>
      <c r="J343" s="88">
        <v>36</v>
      </c>
      <c r="K343" s="87">
        <v>42779</v>
      </c>
      <c r="L343" s="88">
        <v>458.97</v>
      </c>
      <c r="M343" s="87">
        <v>42779</v>
      </c>
      <c r="N343" s="88">
        <v>134.13999999999999</v>
      </c>
      <c r="O343" s="87">
        <v>44958</v>
      </c>
      <c r="P343" s="88">
        <v>23.51</v>
      </c>
      <c r="Q343" s="87">
        <v>42779</v>
      </c>
      <c r="R343" s="88">
        <v>43.52</v>
      </c>
      <c r="S343" s="87">
        <v>42779</v>
      </c>
      <c r="T343" s="88">
        <v>16.47</v>
      </c>
      <c r="U343" s="87">
        <v>43159</v>
      </c>
      <c r="V343" s="88">
        <v>84</v>
      </c>
      <c r="W343" s="87">
        <v>42787</v>
      </c>
      <c r="X343" s="88">
        <v>121</v>
      </c>
      <c r="Y343" s="87">
        <v>42779</v>
      </c>
      <c r="Z343" s="88">
        <v>76.319999999999993</v>
      </c>
      <c r="AA343" s="87">
        <v>42780</v>
      </c>
      <c r="AB343" s="88">
        <v>361.76</v>
      </c>
      <c r="AC343" s="87">
        <v>44966</v>
      </c>
      <c r="AD343" s="88">
        <v>430.19</v>
      </c>
      <c r="AE343" s="87">
        <v>43511</v>
      </c>
      <c r="AF343" s="88">
        <v>1297</v>
      </c>
      <c r="AG343" s="87">
        <v>43511</v>
      </c>
      <c r="AH343" s="88">
        <v>142.33000000000001</v>
      </c>
      <c r="AI343" s="87">
        <v>43525</v>
      </c>
      <c r="AJ343" s="88">
        <v>111</v>
      </c>
      <c r="AK343" s="87">
        <v>43556</v>
      </c>
      <c r="AL343" s="88">
        <v>120</v>
      </c>
    </row>
    <row r="344" spans="1:38">
      <c r="A344" s="87">
        <v>43514</v>
      </c>
      <c r="B344" s="88">
        <v>19338.900000000001</v>
      </c>
      <c r="C344" s="87">
        <v>42788</v>
      </c>
      <c r="D344" s="88">
        <v>66.27</v>
      </c>
      <c r="E344" s="87">
        <v>42780</v>
      </c>
      <c r="F344" s="88">
        <v>241.86</v>
      </c>
      <c r="G344" s="87">
        <v>42849</v>
      </c>
      <c r="H344" s="88">
        <v>25</v>
      </c>
      <c r="I344" s="87">
        <v>42783</v>
      </c>
      <c r="J344" s="88">
        <v>36</v>
      </c>
      <c r="K344" s="87">
        <v>42780</v>
      </c>
      <c r="L344" s="88">
        <v>453.54</v>
      </c>
      <c r="M344" s="87">
        <v>42780</v>
      </c>
      <c r="N344" s="88">
        <v>131.41</v>
      </c>
      <c r="O344" s="87">
        <v>44959</v>
      </c>
      <c r="P344" s="88">
        <v>23.11</v>
      </c>
      <c r="Q344" s="87">
        <v>42780</v>
      </c>
      <c r="R344" s="88">
        <v>42.99</v>
      </c>
      <c r="S344" s="87">
        <v>42780</v>
      </c>
      <c r="T344" s="88">
        <v>16.47</v>
      </c>
      <c r="U344" s="87">
        <v>43160</v>
      </c>
      <c r="V344" s="88">
        <v>84</v>
      </c>
      <c r="W344" s="87">
        <v>42788</v>
      </c>
      <c r="X344" s="88">
        <v>122</v>
      </c>
      <c r="Y344" s="87">
        <v>42780</v>
      </c>
      <c r="Z344" s="88">
        <v>75.349999999999994</v>
      </c>
      <c r="AA344" s="87">
        <v>42781</v>
      </c>
      <c r="AB344" s="88">
        <v>379.84</v>
      </c>
      <c r="AC344" s="87">
        <v>44967</v>
      </c>
      <c r="AD344" s="88">
        <v>414.21</v>
      </c>
      <c r="AE344" s="87">
        <v>43514</v>
      </c>
      <c r="AF344" s="88">
        <v>1296.82</v>
      </c>
      <c r="AG344" s="87">
        <v>43514</v>
      </c>
      <c r="AH344" s="88">
        <v>141.69</v>
      </c>
      <c r="AI344" s="87">
        <v>43528</v>
      </c>
      <c r="AJ344" s="88">
        <v>108.01</v>
      </c>
      <c r="AK344" s="87">
        <v>43557</v>
      </c>
      <c r="AL344" s="88">
        <v>118.83</v>
      </c>
    </row>
    <row r="345" spans="1:38">
      <c r="A345" s="87">
        <v>43515</v>
      </c>
      <c r="B345" s="88">
        <v>19216.71</v>
      </c>
      <c r="C345" s="87">
        <v>42789</v>
      </c>
      <c r="D345" s="88">
        <v>66.709999999999994</v>
      </c>
      <c r="E345" s="87">
        <v>42781</v>
      </c>
      <c r="F345" s="88">
        <v>239.7</v>
      </c>
      <c r="G345" s="87">
        <v>42850</v>
      </c>
      <c r="H345" s="88">
        <v>25.5</v>
      </c>
      <c r="I345" s="87">
        <v>42786</v>
      </c>
      <c r="J345" s="88">
        <v>35.14</v>
      </c>
      <c r="K345" s="87">
        <v>42781</v>
      </c>
      <c r="L345" s="88">
        <v>452.06</v>
      </c>
      <c r="M345" s="87">
        <v>42781</v>
      </c>
      <c r="N345" s="88">
        <v>128.91999999999999</v>
      </c>
      <c r="O345" s="87">
        <v>44960</v>
      </c>
      <c r="P345" s="88">
        <v>23.05</v>
      </c>
      <c r="Q345" s="87">
        <v>42781</v>
      </c>
      <c r="R345" s="88">
        <v>42.39</v>
      </c>
      <c r="S345" s="87">
        <v>42781</v>
      </c>
      <c r="T345" s="88">
        <v>16.420000000000002</v>
      </c>
      <c r="U345" s="87">
        <v>43161</v>
      </c>
      <c r="V345" s="88">
        <v>85.54</v>
      </c>
      <c r="W345" s="87">
        <v>42790</v>
      </c>
      <c r="X345" s="88">
        <v>118.33</v>
      </c>
      <c r="Y345" s="87">
        <v>42781</v>
      </c>
      <c r="Z345" s="88">
        <v>75.150000000000006</v>
      </c>
      <c r="AA345" s="87">
        <v>42782</v>
      </c>
      <c r="AB345" s="88">
        <v>378</v>
      </c>
      <c r="AC345" s="87">
        <v>44970</v>
      </c>
      <c r="AD345" s="88">
        <v>415.92</v>
      </c>
      <c r="AE345" s="87">
        <v>43515</v>
      </c>
      <c r="AF345" s="88">
        <v>1288</v>
      </c>
      <c r="AG345" s="87">
        <v>43515</v>
      </c>
      <c r="AH345" s="88">
        <v>140.08000000000001</v>
      </c>
      <c r="AI345" s="87">
        <v>43529</v>
      </c>
      <c r="AJ345" s="88">
        <v>108</v>
      </c>
      <c r="AK345" s="87">
        <v>43558</v>
      </c>
      <c r="AL345" s="88">
        <v>116.41</v>
      </c>
    </row>
    <row r="346" spans="1:38">
      <c r="A346" s="87">
        <v>43516</v>
      </c>
      <c r="B346" s="88">
        <v>19454.34</v>
      </c>
      <c r="C346" s="87">
        <v>42790</v>
      </c>
      <c r="D346" s="88">
        <v>65.239999999999995</v>
      </c>
      <c r="E346" s="87">
        <v>42782</v>
      </c>
      <c r="F346" s="88">
        <v>245.51</v>
      </c>
      <c r="G346" s="87">
        <v>42851</v>
      </c>
      <c r="H346" s="88">
        <v>25.63</v>
      </c>
      <c r="I346" s="87">
        <v>42787</v>
      </c>
      <c r="J346" s="88">
        <v>35.1</v>
      </c>
      <c r="K346" s="87">
        <v>42782</v>
      </c>
      <c r="L346" s="88">
        <v>463.83</v>
      </c>
      <c r="M346" s="87">
        <v>42782</v>
      </c>
      <c r="N346" s="88">
        <v>128.59</v>
      </c>
      <c r="O346" s="87">
        <v>44963</v>
      </c>
      <c r="P346" s="88">
        <v>23.28</v>
      </c>
      <c r="Q346" s="87">
        <v>42782</v>
      </c>
      <c r="R346" s="88">
        <v>42.74</v>
      </c>
      <c r="S346" s="87">
        <v>42782</v>
      </c>
      <c r="T346" s="88">
        <v>16.41</v>
      </c>
      <c r="U346" s="87">
        <v>43164</v>
      </c>
      <c r="V346" s="88">
        <v>86.67</v>
      </c>
      <c r="W346" s="87">
        <v>42793</v>
      </c>
      <c r="X346" s="88">
        <v>119</v>
      </c>
      <c r="Y346" s="87">
        <v>42782</v>
      </c>
      <c r="Z346" s="88">
        <v>75.47</v>
      </c>
      <c r="AA346" s="87">
        <v>42783</v>
      </c>
      <c r="AB346" s="88">
        <v>371</v>
      </c>
      <c r="AC346" s="87">
        <v>44971</v>
      </c>
      <c r="AD346" s="88">
        <v>411.44</v>
      </c>
      <c r="AE346" s="87">
        <v>43516</v>
      </c>
      <c r="AF346" s="88">
        <v>1282.97</v>
      </c>
      <c r="AG346" s="87">
        <v>43516</v>
      </c>
      <c r="AH346" s="88">
        <v>142.05000000000001</v>
      </c>
      <c r="AI346" s="87">
        <v>43530</v>
      </c>
      <c r="AJ346" s="88">
        <v>106</v>
      </c>
      <c r="AK346" s="87">
        <v>43559</v>
      </c>
      <c r="AL346" s="88">
        <v>112.86</v>
      </c>
    </row>
    <row r="347" spans="1:38">
      <c r="A347" s="87">
        <v>43517</v>
      </c>
      <c r="B347" s="88">
        <v>19328.95</v>
      </c>
      <c r="C347" s="87">
        <v>42793</v>
      </c>
      <c r="D347" s="88">
        <v>65</v>
      </c>
      <c r="E347" s="87">
        <v>42783</v>
      </c>
      <c r="F347" s="88">
        <v>241.86</v>
      </c>
      <c r="G347" s="87">
        <v>42852</v>
      </c>
      <c r="H347" s="88">
        <v>26.5</v>
      </c>
      <c r="I347" s="87">
        <v>42788</v>
      </c>
      <c r="J347" s="88">
        <v>34.549999999999997</v>
      </c>
      <c r="K347" s="87">
        <v>42783</v>
      </c>
      <c r="L347" s="88">
        <v>457.19</v>
      </c>
      <c r="M347" s="87">
        <v>42783</v>
      </c>
      <c r="N347" s="88">
        <v>129.44</v>
      </c>
      <c r="O347" s="87">
        <v>44964</v>
      </c>
      <c r="P347" s="88">
        <v>22.94</v>
      </c>
      <c r="Q347" s="87">
        <v>42783</v>
      </c>
      <c r="R347" s="88">
        <v>42.22</v>
      </c>
      <c r="S347" s="87">
        <v>42783</v>
      </c>
      <c r="T347" s="88">
        <v>16.29</v>
      </c>
      <c r="U347" s="87">
        <v>43165</v>
      </c>
      <c r="V347" s="88">
        <v>90</v>
      </c>
      <c r="W347" s="87">
        <v>42794</v>
      </c>
      <c r="X347" s="88">
        <v>117.5</v>
      </c>
      <c r="Y347" s="87">
        <v>42783</v>
      </c>
      <c r="Z347" s="88">
        <v>76.13</v>
      </c>
      <c r="AA347" s="87">
        <v>42786</v>
      </c>
      <c r="AB347" s="88">
        <v>364.96</v>
      </c>
      <c r="AC347" s="87">
        <v>44972</v>
      </c>
      <c r="AD347" s="88">
        <v>416.32</v>
      </c>
      <c r="AE347" s="87">
        <v>43517</v>
      </c>
      <c r="AF347" s="88">
        <v>1275.74</v>
      </c>
      <c r="AG347" s="87">
        <v>43517</v>
      </c>
      <c r="AH347" s="88">
        <v>142.05000000000001</v>
      </c>
      <c r="AI347" s="87">
        <v>43531</v>
      </c>
      <c r="AJ347" s="88">
        <v>105.18</v>
      </c>
      <c r="AK347" s="87">
        <v>43563</v>
      </c>
      <c r="AL347" s="88">
        <v>110.83</v>
      </c>
    </row>
    <row r="348" spans="1:38">
      <c r="A348" s="87">
        <v>43518</v>
      </c>
      <c r="B348" s="88">
        <v>19289.96</v>
      </c>
      <c r="C348" s="87">
        <v>42794</v>
      </c>
      <c r="D348" s="88">
        <v>63.9</v>
      </c>
      <c r="E348" s="87">
        <v>42786</v>
      </c>
      <c r="F348" s="88">
        <v>245.46</v>
      </c>
      <c r="G348" s="87">
        <v>42853</v>
      </c>
      <c r="H348" s="88">
        <v>26.5</v>
      </c>
      <c r="I348" s="87">
        <v>42789</v>
      </c>
      <c r="J348" s="88">
        <v>36.270000000000003</v>
      </c>
      <c r="K348" s="87">
        <v>42786</v>
      </c>
      <c r="L348" s="88">
        <v>437.69</v>
      </c>
      <c r="M348" s="87">
        <v>42786</v>
      </c>
      <c r="N348" s="88">
        <v>126</v>
      </c>
      <c r="O348" s="87">
        <v>44965</v>
      </c>
      <c r="P348" s="88">
        <v>23.09</v>
      </c>
      <c r="Q348" s="87">
        <v>42786</v>
      </c>
      <c r="R348" s="88">
        <v>42.1</v>
      </c>
      <c r="S348" s="87">
        <v>42786</v>
      </c>
      <c r="T348" s="88">
        <v>15.34</v>
      </c>
      <c r="U348" s="87">
        <v>43166</v>
      </c>
      <c r="V348" s="88">
        <v>90</v>
      </c>
      <c r="W348" s="87">
        <v>42795</v>
      </c>
      <c r="X348" s="88">
        <v>118.5</v>
      </c>
      <c r="Y348" s="87">
        <v>42786</v>
      </c>
      <c r="Z348" s="88">
        <v>73.2</v>
      </c>
      <c r="AA348" s="87">
        <v>42787</v>
      </c>
      <c r="AB348" s="88">
        <v>360.67</v>
      </c>
      <c r="AC348" s="87">
        <v>44973</v>
      </c>
      <c r="AD348" s="88">
        <v>409.97</v>
      </c>
      <c r="AE348" s="87">
        <v>43518</v>
      </c>
      <c r="AF348" s="88">
        <v>1297.17</v>
      </c>
      <c r="AG348" s="87">
        <v>43518</v>
      </c>
      <c r="AH348" s="88">
        <v>141.76</v>
      </c>
      <c r="AI348" s="87">
        <v>43532</v>
      </c>
      <c r="AJ348" s="88">
        <v>103.41</v>
      </c>
      <c r="AK348" s="87">
        <v>43564</v>
      </c>
      <c r="AL348" s="88">
        <v>105.29</v>
      </c>
    </row>
    <row r="349" spans="1:38">
      <c r="A349" s="87">
        <v>43521</v>
      </c>
      <c r="B349" s="88">
        <v>19090.73</v>
      </c>
      <c r="C349" s="87">
        <v>42795</v>
      </c>
      <c r="D349" s="88">
        <v>65.58</v>
      </c>
      <c r="E349" s="87">
        <v>42787</v>
      </c>
      <c r="F349" s="88">
        <v>247.26</v>
      </c>
      <c r="G349" s="87">
        <v>42857</v>
      </c>
      <c r="H349" s="88">
        <v>25.32</v>
      </c>
      <c r="I349" s="87">
        <v>42790</v>
      </c>
      <c r="J349" s="88">
        <v>37.79</v>
      </c>
      <c r="K349" s="87">
        <v>42787</v>
      </c>
      <c r="L349" s="88">
        <v>443.98</v>
      </c>
      <c r="M349" s="87">
        <v>42787</v>
      </c>
      <c r="N349" s="88">
        <v>126.76</v>
      </c>
      <c r="O349" s="87">
        <v>44966</v>
      </c>
      <c r="P349" s="88">
        <v>23.84</v>
      </c>
      <c r="Q349" s="87">
        <v>42787</v>
      </c>
      <c r="R349" s="88">
        <v>42.02</v>
      </c>
      <c r="S349" s="87">
        <v>42787</v>
      </c>
      <c r="T349" s="88">
        <v>15.25</v>
      </c>
      <c r="U349" s="87">
        <v>43167</v>
      </c>
      <c r="V349" s="88">
        <v>89.09</v>
      </c>
      <c r="W349" s="87">
        <v>42796</v>
      </c>
      <c r="X349" s="88">
        <v>120.41</v>
      </c>
      <c r="Y349" s="87">
        <v>42787</v>
      </c>
      <c r="Z349" s="88">
        <v>75.3</v>
      </c>
      <c r="AA349" s="87">
        <v>42788</v>
      </c>
      <c r="AB349" s="88">
        <v>352.77</v>
      </c>
      <c r="AC349" s="87">
        <v>44974</v>
      </c>
      <c r="AD349" s="88">
        <v>410.99</v>
      </c>
      <c r="AE349" s="87">
        <v>43521</v>
      </c>
      <c r="AF349" s="88">
        <v>1289.56</v>
      </c>
      <c r="AG349" s="87">
        <v>43521</v>
      </c>
      <c r="AH349" s="88">
        <v>141.1</v>
      </c>
      <c r="AI349" s="87">
        <v>43535</v>
      </c>
      <c r="AJ349" s="88">
        <v>101.19</v>
      </c>
      <c r="AK349" s="87">
        <v>43565</v>
      </c>
      <c r="AL349" s="88">
        <v>102.02</v>
      </c>
    </row>
    <row r="350" spans="1:38">
      <c r="A350" s="87">
        <v>43522</v>
      </c>
      <c r="B350" s="88">
        <v>18703.23</v>
      </c>
      <c r="C350" s="87">
        <v>42796</v>
      </c>
      <c r="D350" s="88">
        <v>65.5</v>
      </c>
      <c r="E350" s="87">
        <v>42788</v>
      </c>
      <c r="F350" s="88">
        <v>248.86</v>
      </c>
      <c r="G350" s="87">
        <v>42858</v>
      </c>
      <c r="H350" s="88">
        <v>25</v>
      </c>
      <c r="I350" s="87">
        <v>42793</v>
      </c>
      <c r="J350" s="88">
        <v>36.68</v>
      </c>
      <c r="K350" s="87">
        <v>42788</v>
      </c>
      <c r="L350" s="88">
        <v>440.66</v>
      </c>
      <c r="M350" s="87">
        <v>42788</v>
      </c>
      <c r="N350" s="88">
        <v>128.08000000000001</v>
      </c>
      <c r="O350" s="87">
        <v>44967</v>
      </c>
      <c r="P350" s="88">
        <v>22.99</v>
      </c>
      <c r="Q350" s="87">
        <v>42788</v>
      </c>
      <c r="R350" s="88">
        <v>41.47</v>
      </c>
      <c r="S350" s="87">
        <v>42788</v>
      </c>
      <c r="T350" s="88">
        <v>14.43</v>
      </c>
      <c r="U350" s="87">
        <v>43172</v>
      </c>
      <c r="V350" s="88">
        <v>91.42</v>
      </c>
      <c r="W350" s="87">
        <v>42797</v>
      </c>
      <c r="X350" s="88">
        <v>119.88</v>
      </c>
      <c r="Y350" s="87">
        <v>42788</v>
      </c>
      <c r="Z350" s="88">
        <v>74.92</v>
      </c>
      <c r="AA350" s="87">
        <v>42789</v>
      </c>
      <c r="AB350" s="88">
        <v>350</v>
      </c>
      <c r="AC350" s="87">
        <v>44977</v>
      </c>
      <c r="AD350" s="88">
        <v>409.29</v>
      </c>
      <c r="AE350" s="87">
        <v>43522</v>
      </c>
      <c r="AF350" s="88">
        <v>1242.9100000000001</v>
      </c>
      <c r="AG350" s="87">
        <v>43522</v>
      </c>
      <c r="AH350" s="88">
        <v>136.63</v>
      </c>
      <c r="AI350" s="87">
        <v>43536</v>
      </c>
      <c r="AJ350" s="88">
        <v>101.3</v>
      </c>
      <c r="AK350" s="87">
        <v>43566</v>
      </c>
      <c r="AL350" s="88">
        <v>102.25</v>
      </c>
    </row>
    <row r="351" spans="1:38">
      <c r="A351" s="87">
        <v>43523</v>
      </c>
      <c r="B351" s="88">
        <v>18662.46</v>
      </c>
      <c r="C351" s="87">
        <v>42797</v>
      </c>
      <c r="D351" s="88">
        <v>66.25</v>
      </c>
      <c r="E351" s="87">
        <v>42789</v>
      </c>
      <c r="F351" s="88">
        <v>248.9</v>
      </c>
      <c r="G351" s="87">
        <v>42859</v>
      </c>
      <c r="H351" s="88">
        <v>24.45</v>
      </c>
      <c r="I351" s="87">
        <v>42794</v>
      </c>
      <c r="J351" s="88">
        <v>36.700000000000003</v>
      </c>
      <c r="K351" s="87">
        <v>42789</v>
      </c>
      <c r="L351" s="88">
        <v>443.75</v>
      </c>
      <c r="M351" s="87">
        <v>42789</v>
      </c>
      <c r="N351" s="88">
        <v>128.94</v>
      </c>
      <c r="O351" s="87">
        <v>44970</v>
      </c>
      <c r="P351" s="88">
        <v>23.5</v>
      </c>
      <c r="Q351" s="87">
        <v>42789</v>
      </c>
      <c r="R351" s="88">
        <v>41.26</v>
      </c>
      <c r="S351" s="87">
        <v>42789</v>
      </c>
      <c r="T351" s="88">
        <v>14.54</v>
      </c>
      <c r="U351" s="87">
        <v>43173</v>
      </c>
      <c r="V351" s="88">
        <v>87.76</v>
      </c>
      <c r="W351" s="87">
        <v>42800</v>
      </c>
      <c r="X351" s="88">
        <v>118</v>
      </c>
      <c r="Y351" s="87">
        <v>42789</v>
      </c>
      <c r="Z351" s="88">
        <v>74.03</v>
      </c>
      <c r="AA351" s="87">
        <v>42790</v>
      </c>
      <c r="AB351" s="88">
        <v>340</v>
      </c>
      <c r="AC351" s="87">
        <v>44978</v>
      </c>
      <c r="AD351" s="88">
        <v>413.35</v>
      </c>
      <c r="AE351" s="87">
        <v>43523</v>
      </c>
      <c r="AF351" s="88">
        <v>1200.8599999999999</v>
      </c>
      <c r="AG351" s="87">
        <v>43523</v>
      </c>
      <c r="AH351" s="88">
        <v>136.44999999999999</v>
      </c>
      <c r="AI351" s="87">
        <v>43537</v>
      </c>
      <c r="AJ351" s="88">
        <v>101.18</v>
      </c>
      <c r="AK351" s="87">
        <v>43567</v>
      </c>
      <c r="AL351" s="88">
        <v>101.43</v>
      </c>
    </row>
    <row r="352" spans="1:38">
      <c r="A352" s="87">
        <v>43524</v>
      </c>
      <c r="B352" s="88">
        <v>18777.18</v>
      </c>
      <c r="C352" s="87">
        <v>42800</v>
      </c>
      <c r="D352" s="88">
        <v>65.5</v>
      </c>
      <c r="E352" s="87">
        <v>42790</v>
      </c>
      <c r="F352" s="88">
        <v>248.5</v>
      </c>
      <c r="G352" s="87">
        <v>42863</v>
      </c>
      <c r="H352" s="88">
        <v>25.5</v>
      </c>
      <c r="I352" s="87">
        <v>42795</v>
      </c>
      <c r="J352" s="88">
        <v>36.880000000000003</v>
      </c>
      <c r="K352" s="87">
        <v>42790</v>
      </c>
      <c r="L352" s="88">
        <v>443.04</v>
      </c>
      <c r="M352" s="87">
        <v>42790</v>
      </c>
      <c r="N352" s="88">
        <v>128.15</v>
      </c>
      <c r="O352" s="87">
        <v>44971</v>
      </c>
      <c r="P352" s="88">
        <v>23.26</v>
      </c>
      <c r="Q352" s="87">
        <v>42790</v>
      </c>
      <c r="R352" s="88">
        <v>41.48</v>
      </c>
      <c r="S352" s="87">
        <v>42790</v>
      </c>
      <c r="T352" s="88">
        <v>14.06</v>
      </c>
      <c r="U352" s="87">
        <v>43174</v>
      </c>
      <c r="V352" s="88">
        <v>87.76</v>
      </c>
      <c r="W352" s="87">
        <v>42801</v>
      </c>
      <c r="X352" s="88">
        <v>119</v>
      </c>
      <c r="Y352" s="87">
        <v>42790</v>
      </c>
      <c r="Z352" s="88">
        <v>74.069999999999993</v>
      </c>
      <c r="AA352" s="87">
        <v>42793</v>
      </c>
      <c r="AB352" s="88">
        <v>350.76</v>
      </c>
      <c r="AC352" s="87">
        <v>44979</v>
      </c>
      <c r="AD352" s="88">
        <v>415.61</v>
      </c>
      <c r="AE352" s="87">
        <v>43524</v>
      </c>
      <c r="AF352" s="88">
        <v>1222.25</v>
      </c>
      <c r="AG352" s="87">
        <v>43524</v>
      </c>
      <c r="AH352" s="88">
        <v>139.84</v>
      </c>
      <c r="AI352" s="87">
        <v>43538</v>
      </c>
      <c r="AJ352" s="88">
        <v>101.53</v>
      </c>
      <c r="AK352" s="87">
        <v>43570</v>
      </c>
      <c r="AL352" s="88">
        <v>103.62</v>
      </c>
    </row>
    <row r="353" spans="1:38">
      <c r="A353" s="87">
        <v>43525</v>
      </c>
      <c r="B353" s="88">
        <v>19022.02</v>
      </c>
      <c r="C353" s="87">
        <v>42801</v>
      </c>
      <c r="D353" s="88">
        <v>67.8</v>
      </c>
      <c r="E353" s="87">
        <v>42793</v>
      </c>
      <c r="F353" s="88">
        <v>246.04</v>
      </c>
      <c r="G353" s="87">
        <v>42864</v>
      </c>
      <c r="H353" s="88">
        <v>25.49</v>
      </c>
      <c r="I353" s="87">
        <v>42796</v>
      </c>
      <c r="J353" s="88">
        <v>36.81</v>
      </c>
      <c r="K353" s="87">
        <v>42793</v>
      </c>
      <c r="L353" s="88">
        <v>440.48</v>
      </c>
      <c r="M353" s="87">
        <v>42793</v>
      </c>
      <c r="N353" s="88">
        <v>126.97</v>
      </c>
      <c r="O353" s="87">
        <v>44972</v>
      </c>
      <c r="P353" s="88">
        <v>23.11</v>
      </c>
      <c r="Q353" s="87">
        <v>42793</v>
      </c>
      <c r="R353" s="88">
        <v>42.45</v>
      </c>
      <c r="S353" s="87">
        <v>42793</v>
      </c>
      <c r="T353" s="88">
        <v>13.7</v>
      </c>
      <c r="U353" s="87">
        <v>43175</v>
      </c>
      <c r="V353" s="88">
        <v>85.83</v>
      </c>
      <c r="W353" s="87">
        <v>42802</v>
      </c>
      <c r="X353" s="88">
        <v>119.96</v>
      </c>
      <c r="Y353" s="87">
        <v>42793</v>
      </c>
      <c r="Z353" s="88">
        <v>74.09</v>
      </c>
      <c r="AA353" s="87">
        <v>42794</v>
      </c>
      <c r="AB353" s="88">
        <v>355</v>
      </c>
      <c r="AC353" s="87">
        <v>44980</v>
      </c>
      <c r="AD353" s="88">
        <v>413.99</v>
      </c>
      <c r="AE353" s="87">
        <v>43525</v>
      </c>
      <c r="AF353" s="88">
        <v>1244.79</v>
      </c>
      <c r="AG353" s="87">
        <v>43525</v>
      </c>
      <c r="AH353" s="88">
        <v>139.57</v>
      </c>
      <c r="AI353" s="87">
        <v>43539</v>
      </c>
      <c r="AJ353" s="88">
        <v>101.17</v>
      </c>
      <c r="AK353" s="87">
        <v>43571</v>
      </c>
      <c r="AL353" s="88">
        <v>100.06</v>
      </c>
    </row>
    <row r="354" spans="1:38">
      <c r="A354" s="87">
        <v>43528</v>
      </c>
      <c r="B354" s="88">
        <v>19101.02</v>
      </c>
      <c r="C354" s="87">
        <v>42802</v>
      </c>
      <c r="D354" s="88">
        <v>67.5</v>
      </c>
      <c r="E354" s="87">
        <v>42794</v>
      </c>
      <c r="F354" s="88">
        <v>244.73</v>
      </c>
      <c r="G354" s="87">
        <v>42865</v>
      </c>
      <c r="H354" s="88">
        <v>25.25</v>
      </c>
      <c r="I354" s="87">
        <v>42797</v>
      </c>
      <c r="J354" s="88">
        <v>36.5</v>
      </c>
      <c r="K354" s="87">
        <v>42794</v>
      </c>
      <c r="L354" s="88">
        <v>439.47</v>
      </c>
      <c r="M354" s="87">
        <v>42794</v>
      </c>
      <c r="N354" s="88">
        <v>125.59</v>
      </c>
      <c r="O354" s="87">
        <v>44973</v>
      </c>
      <c r="P354" s="88">
        <v>23.48</v>
      </c>
      <c r="Q354" s="87">
        <v>42794</v>
      </c>
      <c r="R354" s="88">
        <v>42.59</v>
      </c>
      <c r="S354" s="87">
        <v>42794</v>
      </c>
      <c r="T354" s="88">
        <v>13.73</v>
      </c>
      <c r="U354" s="87">
        <v>43178</v>
      </c>
      <c r="V354" s="88">
        <v>85.83</v>
      </c>
      <c r="W354" s="87">
        <v>42803</v>
      </c>
      <c r="X354" s="88">
        <v>119.03</v>
      </c>
      <c r="Y354" s="87">
        <v>42794</v>
      </c>
      <c r="Z354" s="88">
        <v>74.37</v>
      </c>
      <c r="AA354" s="87">
        <v>42795</v>
      </c>
      <c r="AB354" s="88">
        <v>369.78</v>
      </c>
      <c r="AC354" s="87">
        <v>44981</v>
      </c>
      <c r="AD354" s="88">
        <v>415.76</v>
      </c>
      <c r="AE354" s="87">
        <v>43528</v>
      </c>
      <c r="AF354" s="88">
        <v>1263.1600000000001</v>
      </c>
      <c r="AG354" s="87">
        <v>43528</v>
      </c>
      <c r="AH354" s="88">
        <v>141.72999999999999</v>
      </c>
      <c r="AI354" s="87">
        <v>43542</v>
      </c>
      <c r="AJ354" s="88">
        <v>105.08</v>
      </c>
      <c r="AK354" s="87">
        <v>43572</v>
      </c>
      <c r="AL354" s="88">
        <v>99.69</v>
      </c>
    </row>
    <row r="355" spans="1:38">
      <c r="A355" s="87">
        <v>43529</v>
      </c>
      <c r="B355" s="88">
        <v>19021.84</v>
      </c>
      <c r="C355" s="87">
        <v>42803</v>
      </c>
      <c r="D355" s="88">
        <v>65.2</v>
      </c>
      <c r="E355" s="87">
        <v>42795</v>
      </c>
      <c r="F355" s="88">
        <v>244.09</v>
      </c>
      <c r="G355" s="87">
        <v>42866</v>
      </c>
      <c r="H355" s="88">
        <v>24.67</v>
      </c>
      <c r="I355" s="87">
        <v>42800</v>
      </c>
      <c r="J355" s="88">
        <v>36.78</v>
      </c>
      <c r="K355" s="87">
        <v>42795</v>
      </c>
      <c r="L355" s="88">
        <v>461.44</v>
      </c>
      <c r="M355" s="87">
        <v>42795</v>
      </c>
      <c r="N355" s="88">
        <v>127.14</v>
      </c>
      <c r="O355" s="87">
        <v>44974</v>
      </c>
      <c r="P355" s="88">
        <v>23.21</v>
      </c>
      <c r="Q355" s="87">
        <v>42795</v>
      </c>
      <c r="R355" s="88">
        <v>44.71</v>
      </c>
      <c r="S355" s="87">
        <v>42795</v>
      </c>
      <c r="T355" s="88">
        <v>14.38</v>
      </c>
      <c r="U355" s="87">
        <v>43179</v>
      </c>
      <c r="V355" s="88">
        <v>89.91</v>
      </c>
      <c r="W355" s="87">
        <v>42807</v>
      </c>
      <c r="X355" s="88">
        <v>115</v>
      </c>
      <c r="Y355" s="87">
        <v>42795</v>
      </c>
      <c r="Z355" s="88">
        <v>75.16</v>
      </c>
      <c r="AA355" s="87">
        <v>42796</v>
      </c>
      <c r="AB355" s="88">
        <v>369.7</v>
      </c>
      <c r="AC355" s="87">
        <v>44984</v>
      </c>
      <c r="AD355" s="88">
        <v>413.93</v>
      </c>
      <c r="AE355" s="87">
        <v>43529</v>
      </c>
      <c r="AF355" s="88">
        <v>1281.08</v>
      </c>
      <c r="AG355" s="87">
        <v>43529</v>
      </c>
      <c r="AH355" s="88">
        <v>142.12</v>
      </c>
      <c r="AI355" s="87">
        <v>43543</v>
      </c>
      <c r="AJ355" s="88">
        <v>104.78</v>
      </c>
      <c r="AK355" s="87">
        <v>43573</v>
      </c>
      <c r="AL355" s="88">
        <v>99.89</v>
      </c>
    </row>
    <row r="356" spans="1:38">
      <c r="A356" s="87">
        <v>43530</v>
      </c>
      <c r="B356" s="88">
        <v>18944.13</v>
      </c>
      <c r="C356" s="87">
        <v>42804</v>
      </c>
      <c r="D356" s="88">
        <v>65</v>
      </c>
      <c r="E356" s="87">
        <v>42796</v>
      </c>
      <c r="F356" s="88">
        <v>247.59</v>
      </c>
      <c r="G356" s="87">
        <v>42870</v>
      </c>
      <c r="H356" s="88">
        <v>25</v>
      </c>
      <c r="I356" s="87">
        <v>42801</v>
      </c>
      <c r="J356" s="88">
        <v>37.01</v>
      </c>
      <c r="K356" s="87">
        <v>42796</v>
      </c>
      <c r="L356" s="88">
        <v>483.67</v>
      </c>
      <c r="M356" s="87">
        <v>42796</v>
      </c>
      <c r="N356" s="88">
        <v>128.29</v>
      </c>
      <c r="O356" s="87">
        <v>44977</v>
      </c>
      <c r="P356" s="88">
        <v>22.85</v>
      </c>
      <c r="Q356" s="87">
        <v>42796</v>
      </c>
      <c r="R356" s="88">
        <v>46.94</v>
      </c>
      <c r="S356" s="87">
        <v>42796</v>
      </c>
      <c r="T356" s="88">
        <v>14.59</v>
      </c>
      <c r="U356" s="87">
        <v>43180</v>
      </c>
      <c r="V356" s="88">
        <v>89.91</v>
      </c>
      <c r="W356" s="87">
        <v>42808</v>
      </c>
      <c r="X356" s="88">
        <v>116.23</v>
      </c>
      <c r="Y356" s="87">
        <v>42796</v>
      </c>
      <c r="Z356" s="88">
        <v>76.069999999999993</v>
      </c>
      <c r="AA356" s="87">
        <v>42797</v>
      </c>
      <c r="AB356" s="88">
        <v>369.77</v>
      </c>
      <c r="AC356" s="87">
        <v>44985</v>
      </c>
      <c r="AD356" s="88">
        <v>413.66</v>
      </c>
      <c r="AE356" s="87">
        <v>43530</v>
      </c>
      <c r="AF356" s="88">
        <v>1285.04</v>
      </c>
      <c r="AG356" s="87">
        <v>43530</v>
      </c>
      <c r="AH356" s="88">
        <v>142.35</v>
      </c>
      <c r="AI356" s="87">
        <v>43544</v>
      </c>
      <c r="AJ356" s="88">
        <v>105.6</v>
      </c>
      <c r="AK356" s="87">
        <v>43574</v>
      </c>
      <c r="AL356" s="88">
        <v>95.06</v>
      </c>
    </row>
    <row r="357" spans="1:38">
      <c r="A357" s="87">
        <v>43531</v>
      </c>
      <c r="B357" s="88">
        <v>18783.669999999998</v>
      </c>
      <c r="C357" s="87">
        <v>42807</v>
      </c>
      <c r="D357" s="88">
        <v>65.25</v>
      </c>
      <c r="E357" s="87">
        <v>42797</v>
      </c>
      <c r="F357" s="88">
        <v>248.93</v>
      </c>
      <c r="G357" s="87">
        <v>42873</v>
      </c>
      <c r="H357" s="88">
        <v>24.6</v>
      </c>
      <c r="I357" s="87">
        <v>42802</v>
      </c>
      <c r="J357" s="88">
        <v>37.950000000000003</v>
      </c>
      <c r="K357" s="87">
        <v>42797</v>
      </c>
      <c r="L357" s="88">
        <v>485.6</v>
      </c>
      <c r="M357" s="87">
        <v>42797</v>
      </c>
      <c r="N357" s="88">
        <v>127.02</v>
      </c>
      <c r="O357" s="87">
        <v>44978</v>
      </c>
      <c r="P357" s="88">
        <v>22.62</v>
      </c>
      <c r="Q357" s="87">
        <v>42797</v>
      </c>
      <c r="R357" s="88">
        <v>49.28</v>
      </c>
      <c r="S357" s="87">
        <v>42797</v>
      </c>
      <c r="T357" s="88">
        <v>14.49</v>
      </c>
      <c r="U357" s="87">
        <v>43181</v>
      </c>
      <c r="V357" s="88">
        <v>89.75</v>
      </c>
      <c r="W357" s="87">
        <v>42809</v>
      </c>
      <c r="X357" s="88">
        <v>115</v>
      </c>
      <c r="Y357" s="87">
        <v>42797</v>
      </c>
      <c r="Z357" s="88">
        <v>75.28</v>
      </c>
      <c r="AA357" s="87">
        <v>42800</v>
      </c>
      <c r="AB357" s="88">
        <v>364</v>
      </c>
      <c r="AC357" s="87">
        <v>44986</v>
      </c>
      <c r="AD357" s="88">
        <v>407.92</v>
      </c>
      <c r="AE357" s="87">
        <v>43531</v>
      </c>
      <c r="AF357" s="88">
        <v>1349.29</v>
      </c>
      <c r="AG357" s="87">
        <v>43531</v>
      </c>
      <c r="AH357" s="88">
        <v>139.91999999999999</v>
      </c>
      <c r="AI357" s="87">
        <v>43545</v>
      </c>
      <c r="AJ357" s="88">
        <v>104.32</v>
      </c>
      <c r="AK357" s="87">
        <v>43577</v>
      </c>
      <c r="AL357" s="88">
        <v>94.73</v>
      </c>
    </row>
    <row r="358" spans="1:38">
      <c r="A358" s="87">
        <v>43532</v>
      </c>
      <c r="B358" s="88">
        <v>18580.37</v>
      </c>
      <c r="C358" s="87">
        <v>42808</v>
      </c>
      <c r="D358" s="88">
        <v>65.25</v>
      </c>
      <c r="E358" s="87">
        <v>42800</v>
      </c>
      <c r="F358" s="88">
        <v>249.28</v>
      </c>
      <c r="G358" s="87">
        <v>42874</v>
      </c>
      <c r="H358" s="88">
        <v>25.68</v>
      </c>
      <c r="I358" s="87">
        <v>42803</v>
      </c>
      <c r="J358" s="88">
        <v>37.619999999999997</v>
      </c>
      <c r="K358" s="87">
        <v>42800</v>
      </c>
      <c r="L358" s="88">
        <v>467.62</v>
      </c>
      <c r="M358" s="87">
        <v>42800</v>
      </c>
      <c r="N358" s="88">
        <v>126.19</v>
      </c>
      <c r="O358" s="87">
        <v>44979</v>
      </c>
      <c r="P358" s="88">
        <v>22.71</v>
      </c>
      <c r="Q358" s="87">
        <v>42800</v>
      </c>
      <c r="R358" s="88">
        <v>51.74</v>
      </c>
      <c r="S358" s="87">
        <v>42800</v>
      </c>
      <c r="T358" s="88">
        <v>14.45</v>
      </c>
      <c r="U358" s="87">
        <v>43185</v>
      </c>
      <c r="V358" s="88">
        <v>89.75</v>
      </c>
      <c r="W358" s="87">
        <v>42810</v>
      </c>
      <c r="X358" s="88">
        <v>115</v>
      </c>
      <c r="Y358" s="87">
        <v>42800</v>
      </c>
      <c r="Z358" s="88">
        <v>75.27</v>
      </c>
      <c r="AA358" s="87">
        <v>42801</v>
      </c>
      <c r="AB358" s="88">
        <v>360</v>
      </c>
      <c r="AC358" s="87">
        <v>44987</v>
      </c>
      <c r="AD358" s="88">
        <v>396.79</v>
      </c>
      <c r="AE358" s="87">
        <v>43532</v>
      </c>
      <c r="AF358" s="88">
        <v>1390.5</v>
      </c>
      <c r="AG358" s="87">
        <v>43532</v>
      </c>
      <c r="AH358" s="88">
        <v>137.97999999999999</v>
      </c>
      <c r="AI358" s="87">
        <v>43546</v>
      </c>
      <c r="AJ358" s="88">
        <v>104.49</v>
      </c>
      <c r="AK358" s="87">
        <v>43578</v>
      </c>
      <c r="AL358" s="88">
        <v>92.42</v>
      </c>
    </row>
    <row r="359" spans="1:38">
      <c r="A359" s="87">
        <v>43535</v>
      </c>
      <c r="B359" s="88">
        <v>18559.88</v>
      </c>
      <c r="C359" s="87">
        <v>42809</v>
      </c>
      <c r="D359" s="88">
        <v>66</v>
      </c>
      <c r="E359" s="87">
        <v>42801</v>
      </c>
      <c r="F359" s="88">
        <v>248.77</v>
      </c>
      <c r="G359" s="87">
        <v>42878</v>
      </c>
      <c r="H359" s="88">
        <v>26</v>
      </c>
      <c r="I359" s="87">
        <v>42804</v>
      </c>
      <c r="J359" s="88">
        <v>37.840000000000003</v>
      </c>
      <c r="K359" s="87">
        <v>42801</v>
      </c>
      <c r="L359" s="88">
        <v>471.91</v>
      </c>
      <c r="M359" s="87">
        <v>42801</v>
      </c>
      <c r="N359" s="88">
        <v>125.94</v>
      </c>
      <c r="O359" s="87">
        <v>44980</v>
      </c>
      <c r="P359" s="88">
        <v>22.83</v>
      </c>
      <c r="Q359" s="87">
        <v>42801</v>
      </c>
      <c r="R359" s="88">
        <v>54.32</v>
      </c>
      <c r="S359" s="87">
        <v>42801</v>
      </c>
      <c r="T359" s="88">
        <v>14.54</v>
      </c>
      <c r="U359" s="87">
        <v>43186</v>
      </c>
      <c r="V359" s="88">
        <v>91.49</v>
      </c>
      <c r="W359" s="87">
        <v>42811</v>
      </c>
      <c r="X359" s="88">
        <v>117.47</v>
      </c>
      <c r="Y359" s="87">
        <v>42801</v>
      </c>
      <c r="Z359" s="88">
        <v>76.95</v>
      </c>
      <c r="AA359" s="87">
        <v>42802</v>
      </c>
      <c r="AB359" s="88">
        <v>372.34</v>
      </c>
      <c r="AC359" s="87">
        <v>44988</v>
      </c>
      <c r="AD359" s="88">
        <v>404.74</v>
      </c>
      <c r="AE359" s="87">
        <v>43535</v>
      </c>
      <c r="AF359" s="88">
        <v>1372.18</v>
      </c>
      <c r="AG359" s="87">
        <v>43535</v>
      </c>
      <c r="AH359" s="88">
        <v>137.35</v>
      </c>
      <c r="AI359" s="87">
        <v>43549</v>
      </c>
      <c r="AJ359" s="88">
        <v>104.45</v>
      </c>
      <c r="AK359" s="87">
        <v>43579</v>
      </c>
      <c r="AL359" s="88">
        <v>88.66</v>
      </c>
    </row>
    <row r="360" spans="1:38">
      <c r="A360" s="87">
        <v>43536</v>
      </c>
      <c r="B360" s="88">
        <v>18504.95</v>
      </c>
      <c r="C360" s="87">
        <v>42810</v>
      </c>
      <c r="D360" s="88">
        <v>67</v>
      </c>
      <c r="E360" s="87">
        <v>42802</v>
      </c>
      <c r="F360" s="88">
        <v>249.95</v>
      </c>
      <c r="G360" s="87">
        <v>42879</v>
      </c>
      <c r="H360" s="88">
        <v>26.8</v>
      </c>
      <c r="I360" s="87">
        <v>42807</v>
      </c>
      <c r="J360" s="88">
        <v>37.4</v>
      </c>
      <c r="K360" s="87">
        <v>42802</v>
      </c>
      <c r="L360" s="88">
        <v>469.82</v>
      </c>
      <c r="M360" s="87">
        <v>42802</v>
      </c>
      <c r="N360" s="88">
        <v>125.95</v>
      </c>
      <c r="O360" s="87">
        <v>44981</v>
      </c>
      <c r="P360" s="88">
        <v>22.36</v>
      </c>
      <c r="Q360" s="87">
        <v>42802</v>
      </c>
      <c r="R360" s="88">
        <v>57.03</v>
      </c>
      <c r="S360" s="87">
        <v>42802</v>
      </c>
      <c r="T360" s="88">
        <v>14.4</v>
      </c>
      <c r="U360" s="87">
        <v>43187</v>
      </c>
      <c r="V360" s="88">
        <v>90.59</v>
      </c>
      <c r="W360" s="87">
        <v>42814</v>
      </c>
      <c r="X360" s="88">
        <v>119.4</v>
      </c>
      <c r="Y360" s="87">
        <v>42802</v>
      </c>
      <c r="Z360" s="88">
        <v>79.06</v>
      </c>
      <c r="AA360" s="87">
        <v>42803</v>
      </c>
      <c r="AB360" s="88">
        <v>366.92</v>
      </c>
      <c r="AC360" s="87">
        <v>44991</v>
      </c>
      <c r="AD360" s="88">
        <v>410.23</v>
      </c>
      <c r="AE360" s="87">
        <v>43536</v>
      </c>
      <c r="AF360" s="88">
        <v>1338.83</v>
      </c>
      <c r="AG360" s="87">
        <v>43536</v>
      </c>
      <c r="AH360" s="88">
        <v>136.6</v>
      </c>
      <c r="AI360" s="87">
        <v>43550</v>
      </c>
      <c r="AJ360" s="88">
        <v>105.04</v>
      </c>
      <c r="AK360" s="87">
        <v>43580</v>
      </c>
      <c r="AL360" s="88">
        <v>90.74</v>
      </c>
    </row>
    <row r="361" spans="1:38">
      <c r="A361" s="87">
        <v>43537</v>
      </c>
      <c r="B361" s="88">
        <v>18520.79</v>
      </c>
      <c r="C361" s="87">
        <v>42811</v>
      </c>
      <c r="D361" s="88">
        <v>67.900000000000006</v>
      </c>
      <c r="E361" s="87">
        <v>42803</v>
      </c>
      <c r="F361" s="88">
        <v>251.78</v>
      </c>
      <c r="G361" s="87">
        <v>42880</v>
      </c>
      <c r="H361" s="88">
        <v>27.1</v>
      </c>
      <c r="I361" s="87">
        <v>42808</v>
      </c>
      <c r="J361" s="88">
        <v>36.049999999999997</v>
      </c>
      <c r="K361" s="87">
        <v>42803</v>
      </c>
      <c r="L361" s="88">
        <v>453.21</v>
      </c>
      <c r="M361" s="87">
        <v>42803</v>
      </c>
      <c r="N361" s="88">
        <v>125.52</v>
      </c>
      <c r="O361" s="87">
        <v>44984</v>
      </c>
      <c r="P361" s="88">
        <v>21.88</v>
      </c>
      <c r="Q361" s="87">
        <v>42803</v>
      </c>
      <c r="R361" s="88">
        <v>59.88</v>
      </c>
      <c r="S361" s="87">
        <v>42803</v>
      </c>
      <c r="T361" s="88">
        <v>15.4</v>
      </c>
      <c r="U361" s="87">
        <v>43188</v>
      </c>
      <c r="V361" s="88">
        <v>87.13</v>
      </c>
      <c r="W361" s="87">
        <v>42815</v>
      </c>
      <c r="X361" s="88">
        <v>119.1</v>
      </c>
      <c r="Y361" s="87">
        <v>42803</v>
      </c>
      <c r="Z361" s="88">
        <v>76.34</v>
      </c>
      <c r="AA361" s="87">
        <v>42804</v>
      </c>
      <c r="AB361" s="88">
        <v>367.78</v>
      </c>
      <c r="AC361" s="87">
        <v>44992</v>
      </c>
      <c r="AD361" s="88">
        <v>413.3</v>
      </c>
      <c r="AE361" s="87">
        <v>43537</v>
      </c>
      <c r="AF361" s="88">
        <v>1323.92</v>
      </c>
      <c r="AG361" s="87">
        <v>43537</v>
      </c>
      <c r="AH361" s="88">
        <v>136.37</v>
      </c>
      <c r="AI361" s="87">
        <v>43551</v>
      </c>
      <c r="AJ361" s="88">
        <v>108.03</v>
      </c>
      <c r="AK361" s="87">
        <v>43581</v>
      </c>
      <c r="AL361" s="88">
        <v>89.71</v>
      </c>
    </row>
    <row r="362" spans="1:38">
      <c r="A362" s="87">
        <v>43538</v>
      </c>
      <c r="B362" s="88">
        <v>18425.849999999999</v>
      </c>
      <c r="C362" s="87">
        <v>42814</v>
      </c>
      <c r="D362" s="88">
        <v>68</v>
      </c>
      <c r="E362" s="87">
        <v>42804</v>
      </c>
      <c r="F362" s="88">
        <v>245.63</v>
      </c>
      <c r="G362" s="87">
        <v>42881</v>
      </c>
      <c r="H362" s="88">
        <v>25.98</v>
      </c>
      <c r="I362" s="87">
        <v>42809</v>
      </c>
      <c r="J362" s="88">
        <v>32</v>
      </c>
      <c r="K362" s="87">
        <v>42804</v>
      </c>
      <c r="L362" s="88">
        <v>454.69</v>
      </c>
      <c r="M362" s="87">
        <v>42804</v>
      </c>
      <c r="N362" s="88">
        <v>123.95</v>
      </c>
      <c r="O362" s="87">
        <v>44985</v>
      </c>
      <c r="P362" s="88">
        <v>21.4</v>
      </c>
      <c r="Q362" s="87">
        <v>42804</v>
      </c>
      <c r="R362" s="88">
        <v>62.87</v>
      </c>
      <c r="S362" s="87">
        <v>42804</v>
      </c>
      <c r="T362" s="88">
        <v>15.41</v>
      </c>
      <c r="U362" s="87">
        <v>43193</v>
      </c>
      <c r="V362" s="88">
        <v>86</v>
      </c>
      <c r="W362" s="87">
        <v>42816</v>
      </c>
      <c r="X362" s="88">
        <v>117</v>
      </c>
      <c r="Y362" s="87">
        <v>42804</v>
      </c>
      <c r="Z362" s="88">
        <v>76.03</v>
      </c>
      <c r="AA362" s="87">
        <v>42807</v>
      </c>
      <c r="AB362" s="88">
        <v>354.8</v>
      </c>
      <c r="AC362" s="87">
        <v>44993</v>
      </c>
      <c r="AD362" s="88">
        <v>416.97</v>
      </c>
      <c r="AE362" s="87">
        <v>43538</v>
      </c>
      <c r="AF362" s="88">
        <v>1314.35</v>
      </c>
      <c r="AG362" s="87">
        <v>43538</v>
      </c>
      <c r="AH362" s="88">
        <v>137.72999999999999</v>
      </c>
      <c r="AI362" s="87">
        <v>43552</v>
      </c>
      <c r="AJ362" s="88">
        <v>107</v>
      </c>
      <c r="AK362" s="87">
        <v>43584</v>
      </c>
      <c r="AL362" s="88">
        <v>91.96</v>
      </c>
    </row>
    <row r="363" spans="1:38">
      <c r="A363" s="87">
        <v>43539</v>
      </c>
      <c r="B363" s="88">
        <v>18151.189999999999</v>
      </c>
      <c r="C363" s="87">
        <v>42815</v>
      </c>
      <c r="D363" s="88">
        <v>69</v>
      </c>
      <c r="E363" s="87">
        <v>42807</v>
      </c>
      <c r="F363" s="88">
        <v>240.84</v>
      </c>
      <c r="G363" s="87">
        <v>42884</v>
      </c>
      <c r="H363" s="88">
        <v>26.95</v>
      </c>
      <c r="I363" s="87">
        <v>42810</v>
      </c>
      <c r="J363" s="88">
        <v>31.95</v>
      </c>
      <c r="K363" s="87">
        <v>42807</v>
      </c>
      <c r="L363" s="88">
        <v>447.11</v>
      </c>
      <c r="M363" s="87">
        <v>42807</v>
      </c>
      <c r="N363" s="88">
        <v>120.87</v>
      </c>
      <c r="O363" s="87">
        <v>44986</v>
      </c>
      <c r="P363" s="88">
        <v>21.04</v>
      </c>
      <c r="Q363" s="87">
        <v>42807</v>
      </c>
      <c r="R363" s="88">
        <v>59.73</v>
      </c>
      <c r="S363" s="87">
        <v>42807</v>
      </c>
      <c r="T363" s="88">
        <v>15.03</v>
      </c>
      <c r="U363" s="87">
        <v>43194</v>
      </c>
      <c r="V363" s="88">
        <v>86</v>
      </c>
      <c r="W363" s="87">
        <v>42818</v>
      </c>
      <c r="X363" s="88">
        <v>116</v>
      </c>
      <c r="Y363" s="87">
        <v>42807</v>
      </c>
      <c r="Z363" s="88">
        <v>74.89</v>
      </c>
      <c r="AA363" s="87">
        <v>42808</v>
      </c>
      <c r="AB363" s="88">
        <v>355.7</v>
      </c>
      <c r="AC363" s="87">
        <v>44994</v>
      </c>
      <c r="AD363" s="88">
        <v>420.3</v>
      </c>
      <c r="AE363" s="87">
        <v>43539</v>
      </c>
      <c r="AF363" s="88">
        <v>1298.57</v>
      </c>
      <c r="AG363" s="87">
        <v>43539</v>
      </c>
      <c r="AH363" s="88">
        <v>134.56</v>
      </c>
      <c r="AI363" s="87">
        <v>43553</v>
      </c>
      <c r="AJ363" s="88">
        <v>106.5</v>
      </c>
      <c r="AK363" s="87">
        <v>43585</v>
      </c>
      <c r="AL363" s="88">
        <v>87.37</v>
      </c>
    </row>
    <row r="364" spans="1:38">
      <c r="A364" s="87">
        <v>43542</v>
      </c>
      <c r="B364" s="88">
        <v>18415.669999999998</v>
      </c>
      <c r="C364" s="87">
        <v>42816</v>
      </c>
      <c r="D364" s="88">
        <v>70</v>
      </c>
      <c r="E364" s="87">
        <v>42808</v>
      </c>
      <c r="F364" s="88">
        <v>240.58</v>
      </c>
      <c r="G364" s="87">
        <v>42885</v>
      </c>
      <c r="H364" s="88">
        <v>25.61</v>
      </c>
      <c r="I364" s="87">
        <v>42811</v>
      </c>
      <c r="J364" s="88">
        <v>31.5</v>
      </c>
      <c r="K364" s="87">
        <v>42808</v>
      </c>
      <c r="L364" s="88">
        <v>450.69</v>
      </c>
      <c r="M364" s="87">
        <v>42808</v>
      </c>
      <c r="N364" s="88">
        <v>123.55</v>
      </c>
      <c r="O364" s="87">
        <v>44987</v>
      </c>
      <c r="P364" s="88">
        <v>20.91</v>
      </c>
      <c r="Q364" s="87">
        <v>42808</v>
      </c>
      <c r="R364" s="88">
        <v>59.18</v>
      </c>
      <c r="S364" s="87">
        <v>42808</v>
      </c>
      <c r="T364" s="88">
        <v>14.76</v>
      </c>
      <c r="U364" s="87">
        <v>43196</v>
      </c>
      <c r="V364" s="88">
        <v>86</v>
      </c>
      <c r="W364" s="87">
        <v>42821</v>
      </c>
      <c r="X364" s="88">
        <v>115.26</v>
      </c>
      <c r="Y364" s="87">
        <v>42808</v>
      </c>
      <c r="Z364" s="88">
        <v>76.05</v>
      </c>
      <c r="AA364" s="87">
        <v>42809</v>
      </c>
      <c r="AB364" s="88">
        <v>355.67</v>
      </c>
      <c r="AC364" s="87">
        <v>44995</v>
      </c>
      <c r="AD364" s="88">
        <v>421.33</v>
      </c>
      <c r="AE364" s="87">
        <v>43542</v>
      </c>
      <c r="AF364" s="88">
        <v>1313.99</v>
      </c>
      <c r="AG364" s="87">
        <v>43542</v>
      </c>
      <c r="AH364" s="88">
        <v>134.94</v>
      </c>
      <c r="AI364" s="87">
        <v>43556</v>
      </c>
      <c r="AJ364" s="88">
        <v>111.15</v>
      </c>
      <c r="AK364" s="87">
        <v>43587</v>
      </c>
      <c r="AL364" s="88">
        <v>85.97</v>
      </c>
    </row>
    <row r="365" spans="1:38">
      <c r="A365" s="87">
        <v>43543</v>
      </c>
      <c r="B365" s="88">
        <v>18240.07</v>
      </c>
      <c r="C365" s="87">
        <v>42818</v>
      </c>
      <c r="D365" s="88">
        <v>70</v>
      </c>
      <c r="E365" s="87">
        <v>42809</v>
      </c>
      <c r="F365" s="88">
        <v>229.43</v>
      </c>
      <c r="G365" s="87">
        <v>42886</v>
      </c>
      <c r="H365" s="88">
        <v>25.7</v>
      </c>
      <c r="I365" s="87">
        <v>42814</v>
      </c>
      <c r="J365" s="88">
        <v>31.11</v>
      </c>
      <c r="K365" s="87">
        <v>42809</v>
      </c>
      <c r="L365" s="88">
        <v>450.16</v>
      </c>
      <c r="M365" s="87">
        <v>42809</v>
      </c>
      <c r="N365" s="88">
        <v>123.02</v>
      </c>
      <c r="O365" s="87">
        <v>44988</v>
      </c>
      <c r="P365" s="88">
        <v>21.06</v>
      </c>
      <c r="Q365" s="87">
        <v>42809</v>
      </c>
      <c r="R365" s="88">
        <v>58.09</v>
      </c>
      <c r="S365" s="87">
        <v>42809</v>
      </c>
      <c r="T365" s="88">
        <v>14.48</v>
      </c>
      <c r="U365" s="87">
        <v>43199</v>
      </c>
      <c r="V365" s="88">
        <v>87.14</v>
      </c>
      <c r="W365" s="87">
        <v>42824</v>
      </c>
      <c r="X365" s="88">
        <v>109.9</v>
      </c>
      <c r="Y365" s="87">
        <v>42809</v>
      </c>
      <c r="Z365" s="88">
        <v>76.040000000000006</v>
      </c>
      <c r="AA365" s="87">
        <v>42810</v>
      </c>
      <c r="AB365" s="88">
        <v>357.79</v>
      </c>
      <c r="AC365" s="87">
        <v>44998</v>
      </c>
      <c r="AD365" s="88">
        <v>421.86</v>
      </c>
      <c r="AE365" s="87">
        <v>43543</v>
      </c>
      <c r="AF365" s="88">
        <v>1315.3</v>
      </c>
      <c r="AG365" s="87">
        <v>43543</v>
      </c>
      <c r="AH365" s="88">
        <v>133.91</v>
      </c>
      <c r="AI365" s="87">
        <v>43557</v>
      </c>
      <c r="AJ365" s="88">
        <v>108.38</v>
      </c>
      <c r="AK365" s="87">
        <v>43588</v>
      </c>
      <c r="AL365" s="88">
        <v>84.11</v>
      </c>
    </row>
    <row r="366" spans="1:38">
      <c r="A366" s="87">
        <v>43544</v>
      </c>
      <c r="B366" s="88">
        <v>18193.2</v>
      </c>
      <c r="C366" s="87">
        <v>42821</v>
      </c>
      <c r="D366" s="88">
        <v>70</v>
      </c>
      <c r="E366" s="87">
        <v>42810</v>
      </c>
      <c r="F366" s="88">
        <v>231.27</v>
      </c>
      <c r="G366" s="87">
        <v>42887</v>
      </c>
      <c r="H366" s="88">
        <v>24.45</v>
      </c>
      <c r="I366" s="87">
        <v>42815</v>
      </c>
      <c r="J366" s="88">
        <v>31.52</v>
      </c>
      <c r="K366" s="87">
        <v>42810</v>
      </c>
      <c r="L366" s="88">
        <v>451.52</v>
      </c>
      <c r="M366" s="87">
        <v>42810</v>
      </c>
      <c r="N366" s="88">
        <v>122.88</v>
      </c>
      <c r="O366" s="87">
        <v>44991</v>
      </c>
      <c r="P366" s="88">
        <v>21.22</v>
      </c>
      <c r="Q366" s="87">
        <v>42810</v>
      </c>
      <c r="R366" s="88">
        <v>59.49</v>
      </c>
      <c r="S366" s="87">
        <v>42810</v>
      </c>
      <c r="T366" s="88">
        <v>14.54</v>
      </c>
      <c r="U366" s="87">
        <v>43200</v>
      </c>
      <c r="V366" s="88">
        <v>91.33</v>
      </c>
      <c r="W366" s="87">
        <v>42825</v>
      </c>
      <c r="X366" s="88">
        <v>111.99</v>
      </c>
      <c r="Y366" s="87">
        <v>42810</v>
      </c>
      <c r="Z366" s="88">
        <v>76.849999999999994</v>
      </c>
      <c r="AA366" s="87">
        <v>42811</v>
      </c>
      <c r="AB366" s="88">
        <v>357.37</v>
      </c>
      <c r="AC366" s="87">
        <v>44999</v>
      </c>
      <c r="AD366" s="88">
        <v>415.11</v>
      </c>
      <c r="AE366" s="87">
        <v>43544</v>
      </c>
      <c r="AF366" s="88">
        <v>1315</v>
      </c>
      <c r="AG366" s="87">
        <v>43544</v>
      </c>
      <c r="AH366" s="88">
        <v>132.47999999999999</v>
      </c>
      <c r="AI366" s="87">
        <v>43558</v>
      </c>
      <c r="AJ366" s="88">
        <v>110.66</v>
      </c>
      <c r="AK366" s="87">
        <v>43591</v>
      </c>
      <c r="AL366" s="88">
        <v>83.5</v>
      </c>
    </row>
    <row r="367" spans="1:38">
      <c r="A367" s="87">
        <v>43545</v>
      </c>
      <c r="B367" s="88">
        <v>18118.72</v>
      </c>
      <c r="C367" s="87">
        <v>42822</v>
      </c>
      <c r="D367" s="88">
        <v>70.95</v>
      </c>
      <c r="E367" s="87">
        <v>42811</v>
      </c>
      <c r="F367" s="88">
        <v>233.61</v>
      </c>
      <c r="G367" s="87">
        <v>42891</v>
      </c>
      <c r="H367" s="88">
        <v>25</v>
      </c>
      <c r="I367" s="87">
        <v>42816</v>
      </c>
      <c r="J367" s="88">
        <v>31.5</v>
      </c>
      <c r="K367" s="87">
        <v>42811</v>
      </c>
      <c r="L367" s="88">
        <v>450.14</v>
      </c>
      <c r="M367" s="87">
        <v>42811</v>
      </c>
      <c r="N367" s="88">
        <v>123.74</v>
      </c>
      <c r="O367" s="87">
        <v>44992</v>
      </c>
      <c r="P367" s="88">
        <v>21</v>
      </c>
      <c r="Q367" s="87">
        <v>42811</v>
      </c>
      <c r="R367" s="88">
        <v>59.78</v>
      </c>
      <c r="S367" s="87">
        <v>42811</v>
      </c>
      <c r="T367" s="88">
        <v>14.45</v>
      </c>
      <c r="U367" s="87">
        <v>43201</v>
      </c>
      <c r="V367" s="88">
        <v>91.3</v>
      </c>
      <c r="W367" s="87">
        <v>42828</v>
      </c>
      <c r="X367" s="88">
        <v>108.52</v>
      </c>
      <c r="Y367" s="87">
        <v>42811</v>
      </c>
      <c r="Z367" s="88">
        <v>76.42</v>
      </c>
      <c r="AA367" s="87">
        <v>42814</v>
      </c>
      <c r="AB367" s="88">
        <v>359.99</v>
      </c>
      <c r="AC367" s="87">
        <v>45000</v>
      </c>
      <c r="AD367" s="88">
        <v>424.5</v>
      </c>
      <c r="AE367" s="87">
        <v>43545</v>
      </c>
      <c r="AF367" s="88">
        <v>1301.31</v>
      </c>
      <c r="AG367" s="87">
        <v>43545</v>
      </c>
      <c r="AH367" s="88">
        <v>132.51</v>
      </c>
      <c r="AI367" s="87">
        <v>43559</v>
      </c>
      <c r="AJ367" s="88">
        <v>109.99</v>
      </c>
      <c r="AK367" s="87">
        <v>43592</v>
      </c>
      <c r="AL367" s="88">
        <v>83.66</v>
      </c>
    </row>
    <row r="368" spans="1:38">
      <c r="A368" s="87">
        <v>43546</v>
      </c>
      <c r="B368" s="88">
        <v>18238.68</v>
      </c>
      <c r="C368" s="87">
        <v>42823</v>
      </c>
      <c r="D368" s="88">
        <v>71</v>
      </c>
      <c r="E368" s="87">
        <v>42814</v>
      </c>
      <c r="F368" s="88">
        <v>233.84</v>
      </c>
      <c r="G368" s="87">
        <v>42892</v>
      </c>
      <c r="H368" s="88">
        <v>24.94</v>
      </c>
      <c r="I368" s="87">
        <v>42818</v>
      </c>
      <c r="J368" s="88">
        <v>31.91</v>
      </c>
      <c r="K368" s="87">
        <v>42814</v>
      </c>
      <c r="L368" s="88">
        <v>452.21</v>
      </c>
      <c r="M368" s="87">
        <v>42814</v>
      </c>
      <c r="N368" s="88">
        <v>124.8</v>
      </c>
      <c r="O368" s="87">
        <v>44993</v>
      </c>
      <c r="P368" s="88">
        <v>20.74</v>
      </c>
      <c r="Q368" s="87">
        <v>42814</v>
      </c>
      <c r="R368" s="88">
        <v>62.72</v>
      </c>
      <c r="S368" s="87">
        <v>42814</v>
      </c>
      <c r="T368" s="88">
        <v>14.49</v>
      </c>
      <c r="U368" s="87">
        <v>43202</v>
      </c>
      <c r="V368" s="88">
        <v>92.4</v>
      </c>
      <c r="W368" s="87">
        <v>42829</v>
      </c>
      <c r="X368" s="88">
        <v>107.5</v>
      </c>
      <c r="Y368" s="87">
        <v>42814</v>
      </c>
      <c r="Z368" s="88">
        <v>76.7</v>
      </c>
      <c r="AA368" s="87">
        <v>42815</v>
      </c>
      <c r="AB368" s="88">
        <v>360.75</v>
      </c>
      <c r="AC368" s="87">
        <v>45001</v>
      </c>
      <c r="AD368" s="88">
        <v>426.27</v>
      </c>
      <c r="AE368" s="87">
        <v>43546</v>
      </c>
      <c r="AF368" s="88">
        <v>1301.06</v>
      </c>
      <c r="AG368" s="87">
        <v>43546</v>
      </c>
      <c r="AH368" s="88">
        <v>133.19999999999999</v>
      </c>
      <c r="AI368" s="87">
        <v>43560</v>
      </c>
      <c r="AJ368" s="88">
        <v>109.46</v>
      </c>
      <c r="AK368" s="87">
        <v>43593</v>
      </c>
      <c r="AL368" s="88">
        <v>79.540000000000006</v>
      </c>
    </row>
    <row r="369" spans="1:38">
      <c r="A369" s="87">
        <v>43549</v>
      </c>
      <c r="B369" s="88">
        <v>18040.46</v>
      </c>
      <c r="C369" s="87">
        <v>42824</v>
      </c>
      <c r="D369" s="88">
        <v>71.5</v>
      </c>
      <c r="E369" s="87">
        <v>42815</v>
      </c>
      <c r="F369" s="88">
        <v>232.34</v>
      </c>
      <c r="G369" s="87">
        <v>42893</v>
      </c>
      <c r="H369" s="88">
        <v>24.99</v>
      </c>
      <c r="I369" s="87">
        <v>42821</v>
      </c>
      <c r="J369" s="88">
        <v>31.97</v>
      </c>
      <c r="K369" s="87">
        <v>42815</v>
      </c>
      <c r="L369" s="88">
        <v>462.8</v>
      </c>
      <c r="M369" s="87">
        <v>42815</v>
      </c>
      <c r="N369" s="88">
        <v>125.47</v>
      </c>
      <c r="O369" s="87">
        <v>44994</v>
      </c>
      <c r="P369" s="88">
        <v>20.78</v>
      </c>
      <c r="Q369" s="87">
        <v>42815</v>
      </c>
      <c r="R369" s="88">
        <v>64.709999999999994</v>
      </c>
      <c r="S369" s="87">
        <v>42815</v>
      </c>
      <c r="T369" s="88">
        <v>14.57</v>
      </c>
      <c r="U369" s="87">
        <v>43206</v>
      </c>
      <c r="V369" s="88">
        <v>88.48</v>
      </c>
      <c r="W369" s="87">
        <v>42830</v>
      </c>
      <c r="X369" s="88">
        <v>107</v>
      </c>
      <c r="Y369" s="87">
        <v>42815</v>
      </c>
      <c r="Z369" s="88">
        <v>77.3</v>
      </c>
      <c r="AA369" s="87">
        <v>42816</v>
      </c>
      <c r="AB369" s="88">
        <v>360.08</v>
      </c>
      <c r="AC369" s="87">
        <v>45002</v>
      </c>
      <c r="AD369" s="88">
        <v>420.02</v>
      </c>
      <c r="AE369" s="87">
        <v>43549</v>
      </c>
      <c r="AF369" s="88">
        <v>1299.78</v>
      </c>
      <c r="AG369" s="87">
        <v>43549</v>
      </c>
      <c r="AH369" s="88">
        <v>129</v>
      </c>
      <c r="AI369" s="87">
        <v>43563</v>
      </c>
      <c r="AJ369" s="88">
        <v>107.15</v>
      </c>
      <c r="AK369" s="87">
        <v>43594</v>
      </c>
      <c r="AL369" s="88">
        <v>79</v>
      </c>
    </row>
    <row r="370" spans="1:38">
      <c r="A370" s="87">
        <v>43550</v>
      </c>
      <c r="B370" s="88">
        <v>18139.52</v>
      </c>
      <c r="C370" s="87">
        <v>42825</v>
      </c>
      <c r="D370" s="88">
        <v>71.5</v>
      </c>
      <c r="E370" s="87">
        <v>42816</v>
      </c>
      <c r="F370" s="88">
        <v>230.23</v>
      </c>
      <c r="G370" s="87">
        <v>42894</v>
      </c>
      <c r="H370" s="88">
        <v>24.6</v>
      </c>
      <c r="I370" s="87">
        <v>42822</v>
      </c>
      <c r="J370" s="88">
        <v>31.63</v>
      </c>
      <c r="K370" s="87">
        <v>42816</v>
      </c>
      <c r="L370" s="88">
        <v>458.42</v>
      </c>
      <c r="M370" s="87">
        <v>42816</v>
      </c>
      <c r="N370" s="88">
        <v>126.1</v>
      </c>
      <c r="O370" s="87">
        <v>44995</v>
      </c>
      <c r="P370" s="88">
        <v>21.05</v>
      </c>
      <c r="Q370" s="87">
        <v>42816</v>
      </c>
      <c r="R370" s="88">
        <v>67.94</v>
      </c>
      <c r="S370" s="87">
        <v>42816</v>
      </c>
      <c r="T370" s="88">
        <v>15.07</v>
      </c>
      <c r="U370" s="87">
        <v>43207</v>
      </c>
      <c r="V370" s="88">
        <v>85.81</v>
      </c>
      <c r="W370" s="87">
        <v>42831</v>
      </c>
      <c r="X370" s="88">
        <v>109</v>
      </c>
      <c r="Y370" s="87">
        <v>42816</v>
      </c>
      <c r="Z370" s="88">
        <v>76.59</v>
      </c>
      <c r="AA370" s="87">
        <v>42818</v>
      </c>
      <c r="AB370" s="88">
        <v>359.8</v>
      </c>
      <c r="AC370" s="87">
        <v>45005</v>
      </c>
      <c r="AD370" s="88">
        <v>415.68</v>
      </c>
      <c r="AE370" s="87">
        <v>43550</v>
      </c>
      <c r="AF370" s="88">
        <v>1313.48</v>
      </c>
      <c r="AG370" s="87">
        <v>43550</v>
      </c>
      <c r="AH370" s="88">
        <v>129.38</v>
      </c>
      <c r="AI370" s="87">
        <v>43564</v>
      </c>
      <c r="AJ370" s="88">
        <v>109.6</v>
      </c>
      <c r="AK370" s="87">
        <v>43595</v>
      </c>
      <c r="AL370" s="88">
        <v>76.989999999999995</v>
      </c>
    </row>
    <row r="371" spans="1:38">
      <c r="A371" s="87">
        <v>43551</v>
      </c>
      <c r="B371" s="88">
        <v>18452.830000000002</v>
      </c>
      <c r="C371" s="87">
        <v>42828</v>
      </c>
      <c r="D371" s="88">
        <v>71.5</v>
      </c>
      <c r="E371" s="87">
        <v>42818</v>
      </c>
      <c r="F371" s="88">
        <v>229.42</v>
      </c>
      <c r="G371" s="87">
        <v>42898</v>
      </c>
      <c r="H371" s="88">
        <v>23.61</v>
      </c>
      <c r="I371" s="87">
        <v>42823</v>
      </c>
      <c r="J371" s="88">
        <v>32</v>
      </c>
      <c r="K371" s="87">
        <v>42818</v>
      </c>
      <c r="L371" s="88">
        <v>461.97</v>
      </c>
      <c r="M371" s="87">
        <v>42818</v>
      </c>
      <c r="N371" s="88">
        <v>126.26</v>
      </c>
      <c r="O371" s="87">
        <v>44998</v>
      </c>
      <c r="P371" s="88">
        <v>21.38</v>
      </c>
      <c r="Q371" s="87">
        <v>42818</v>
      </c>
      <c r="R371" s="88">
        <v>71.25</v>
      </c>
      <c r="S371" s="87">
        <v>42818</v>
      </c>
      <c r="T371" s="88">
        <v>15.24</v>
      </c>
      <c r="U371" s="87">
        <v>43210</v>
      </c>
      <c r="V371" s="88">
        <v>88</v>
      </c>
      <c r="W371" s="87">
        <v>42832</v>
      </c>
      <c r="X371" s="88">
        <v>107.47</v>
      </c>
      <c r="Y371" s="87">
        <v>42818</v>
      </c>
      <c r="Z371" s="88">
        <v>76.900000000000006</v>
      </c>
      <c r="AA371" s="87">
        <v>42821</v>
      </c>
      <c r="AB371" s="88">
        <v>360.5</v>
      </c>
      <c r="AC371" s="87">
        <v>45006</v>
      </c>
      <c r="AD371" s="88">
        <v>413.52</v>
      </c>
      <c r="AE371" s="87">
        <v>43551</v>
      </c>
      <c r="AF371" s="88">
        <v>1304.06</v>
      </c>
      <c r="AG371" s="87">
        <v>43551</v>
      </c>
      <c r="AH371" s="88">
        <v>133.03</v>
      </c>
      <c r="AI371" s="87">
        <v>43565</v>
      </c>
      <c r="AJ371" s="88">
        <v>108.71</v>
      </c>
      <c r="AK371" s="87">
        <v>43598</v>
      </c>
      <c r="AL371" s="88">
        <v>73.150000000000006</v>
      </c>
    </row>
    <row r="372" spans="1:38">
      <c r="A372" s="87">
        <v>43552</v>
      </c>
      <c r="B372" s="88">
        <v>18213.36</v>
      </c>
      <c r="C372" s="87">
        <v>42829</v>
      </c>
      <c r="D372" s="88">
        <v>74.98</v>
      </c>
      <c r="E372" s="87">
        <v>42821</v>
      </c>
      <c r="F372" s="88">
        <v>227.67</v>
      </c>
      <c r="G372" s="87">
        <v>42899</v>
      </c>
      <c r="H372" s="88">
        <v>23.16</v>
      </c>
      <c r="I372" s="87">
        <v>42824</v>
      </c>
      <c r="J372" s="88">
        <v>32.06</v>
      </c>
      <c r="K372" s="87">
        <v>42821</v>
      </c>
      <c r="L372" s="88">
        <v>456.81</v>
      </c>
      <c r="M372" s="87">
        <v>42821</v>
      </c>
      <c r="N372" s="88">
        <v>126.82</v>
      </c>
      <c r="O372" s="87">
        <v>44999</v>
      </c>
      <c r="P372" s="88">
        <v>21.17</v>
      </c>
      <c r="Q372" s="87">
        <v>42821</v>
      </c>
      <c r="R372" s="88">
        <v>73.69</v>
      </c>
      <c r="S372" s="87">
        <v>42821</v>
      </c>
      <c r="T372" s="88">
        <v>14.84</v>
      </c>
      <c r="U372" s="87">
        <v>43215</v>
      </c>
      <c r="V372" s="88">
        <v>88</v>
      </c>
      <c r="W372" s="87">
        <v>42835</v>
      </c>
      <c r="X372" s="88">
        <v>106.23</v>
      </c>
      <c r="Y372" s="87">
        <v>42821</v>
      </c>
      <c r="Z372" s="88">
        <v>77.040000000000006</v>
      </c>
      <c r="AA372" s="87">
        <v>42822</v>
      </c>
      <c r="AB372" s="88">
        <v>362</v>
      </c>
      <c r="AC372" s="87">
        <v>45007</v>
      </c>
      <c r="AD372" s="88">
        <v>406.35</v>
      </c>
      <c r="AE372" s="87">
        <v>43552</v>
      </c>
      <c r="AF372" s="88">
        <v>1300</v>
      </c>
      <c r="AG372" s="87">
        <v>43552</v>
      </c>
      <c r="AH372" s="88">
        <v>131.99</v>
      </c>
      <c r="AI372" s="87">
        <v>43566</v>
      </c>
      <c r="AJ372" s="88">
        <v>109.49</v>
      </c>
      <c r="AK372" s="87">
        <v>43599</v>
      </c>
      <c r="AL372" s="88">
        <v>69.5</v>
      </c>
    </row>
    <row r="373" spans="1:38">
      <c r="A373" s="87">
        <v>43553</v>
      </c>
      <c r="B373" s="88">
        <v>18259.47</v>
      </c>
      <c r="C373" s="87">
        <v>42830</v>
      </c>
      <c r="D373" s="88">
        <v>73.099999999999994</v>
      </c>
      <c r="E373" s="87">
        <v>42822</v>
      </c>
      <c r="F373" s="88">
        <v>226.99</v>
      </c>
      <c r="G373" s="87">
        <v>42900</v>
      </c>
      <c r="H373" s="88">
        <v>23.49</v>
      </c>
      <c r="I373" s="87">
        <v>42825</v>
      </c>
      <c r="J373" s="88">
        <v>31.58</v>
      </c>
      <c r="K373" s="87">
        <v>42822</v>
      </c>
      <c r="L373" s="88">
        <v>455.16</v>
      </c>
      <c r="M373" s="87">
        <v>42822</v>
      </c>
      <c r="N373" s="88">
        <v>126.42</v>
      </c>
      <c r="O373" s="87">
        <v>45000</v>
      </c>
      <c r="P373" s="88">
        <v>21.41</v>
      </c>
      <c r="Q373" s="87">
        <v>42822</v>
      </c>
      <c r="R373" s="88">
        <v>77.37</v>
      </c>
      <c r="S373" s="87">
        <v>42822</v>
      </c>
      <c r="T373" s="88">
        <v>14.67</v>
      </c>
      <c r="U373" s="87">
        <v>43216</v>
      </c>
      <c r="V373" s="88">
        <v>84.02</v>
      </c>
      <c r="W373" s="87">
        <v>42836</v>
      </c>
      <c r="X373" s="88">
        <v>109.89</v>
      </c>
      <c r="Y373" s="87">
        <v>42822</v>
      </c>
      <c r="Z373" s="88">
        <v>76.86</v>
      </c>
      <c r="AA373" s="87">
        <v>42823</v>
      </c>
      <c r="AB373" s="88">
        <v>367.95</v>
      </c>
      <c r="AC373" s="87">
        <v>45009</v>
      </c>
      <c r="AD373" s="88">
        <v>402.9</v>
      </c>
      <c r="AE373" s="87">
        <v>43553</v>
      </c>
      <c r="AF373" s="88">
        <v>1304.9000000000001</v>
      </c>
      <c r="AG373" s="87">
        <v>43553</v>
      </c>
      <c r="AH373" s="88">
        <v>134.61000000000001</v>
      </c>
      <c r="AI373" s="87">
        <v>43567</v>
      </c>
      <c r="AJ373" s="88">
        <v>109.59</v>
      </c>
      <c r="AK373" s="87">
        <v>43600</v>
      </c>
      <c r="AL373" s="88">
        <v>72.23</v>
      </c>
    </row>
    <row r="374" spans="1:38">
      <c r="A374" s="87">
        <v>43556</v>
      </c>
      <c r="B374" s="88">
        <v>18132.509999999998</v>
      </c>
      <c r="C374" s="87">
        <v>42831</v>
      </c>
      <c r="D374" s="88">
        <v>72.97</v>
      </c>
      <c r="E374" s="87">
        <v>42823</v>
      </c>
      <c r="F374" s="88">
        <v>227.55</v>
      </c>
      <c r="G374" s="87">
        <v>42901</v>
      </c>
      <c r="H374" s="88">
        <v>23.1</v>
      </c>
      <c r="I374" s="87">
        <v>42828</v>
      </c>
      <c r="J374" s="88">
        <v>31.5</v>
      </c>
      <c r="K374" s="87">
        <v>42823</v>
      </c>
      <c r="L374" s="88">
        <v>454.37</v>
      </c>
      <c r="M374" s="87">
        <v>42823</v>
      </c>
      <c r="N374" s="88">
        <v>126.04</v>
      </c>
      <c r="O374" s="87">
        <v>45001</v>
      </c>
      <c r="P374" s="88">
        <v>20.94</v>
      </c>
      <c r="Q374" s="87">
        <v>42823</v>
      </c>
      <c r="R374" s="88">
        <v>79.08</v>
      </c>
      <c r="S374" s="87">
        <v>42823</v>
      </c>
      <c r="T374" s="88">
        <v>14.58</v>
      </c>
      <c r="U374" s="87">
        <v>43222</v>
      </c>
      <c r="V374" s="88">
        <v>85.51</v>
      </c>
      <c r="W374" s="87">
        <v>42837</v>
      </c>
      <c r="X374" s="88">
        <v>107.87</v>
      </c>
      <c r="Y374" s="87">
        <v>42823</v>
      </c>
      <c r="Z374" s="88">
        <v>76.03</v>
      </c>
      <c r="AA374" s="87">
        <v>42824</v>
      </c>
      <c r="AB374" s="88">
        <v>359.97</v>
      </c>
      <c r="AC374" s="87">
        <v>45012</v>
      </c>
      <c r="AD374" s="88">
        <v>403.86</v>
      </c>
      <c r="AE374" s="87">
        <v>43556</v>
      </c>
      <c r="AF374" s="88">
        <v>1300</v>
      </c>
      <c r="AG374" s="87">
        <v>43556</v>
      </c>
      <c r="AH374" s="88">
        <v>133.22999999999999</v>
      </c>
      <c r="AI374" s="87">
        <v>43570</v>
      </c>
      <c r="AJ374" s="88">
        <v>107.98</v>
      </c>
      <c r="AK374" s="87">
        <v>43601</v>
      </c>
      <c r="AL374" s="88">
        <v>68.62</v>
      </c>
    </row>
    <row r="375" spans="1:38">
      <c r="A375" s="87">
        <v>43557</v>
      </c>
      <c r="B375" s="88">
        <v>17987.07</v>
      </c>
      <c r="C375" s="87">
        <v>42832</v>
      </c>
      <c r="D375" s="88">
        <v>74.98</v>
      </c>
      <c r="E375" s="87">
        <v>42824</v>
      </c>
      <c r="F375" s="88">
        <v>225.19</v>
      </c>
      <c r="G375" s="87">
        <v>42905</v>
      </c>
      <c r="H375" s="88">
        <v>22.15</v>
      </c>
      <c r="I375" s="87">
        <v>42829</v>
      </c>
      <c r="J375" s="88">
        <v>31.28</v>
      </c>
      <c r="K375" s="87">
        <v>42824</v>
      </c>
      <c r="L375" s="88">
        <v>448.84</v>
      </c>
      <c r="M375" s="87">
        <v>42824</v>
      </c>
      <c r="N375" s="88">
        <v>124.09</v>
      </c>
      <c r="O375" s="87">
        <v>45002</v>
      </c>
      <c r="P375" s="88">
        <v>20.74</v>
      </c>
      <c r="Q375" s="87">
        <v>42824</v>
      </c>
      <c r="R375" s="88">
        <v>81.45</v>
      </c>
      <c r="S375" s="87">
        <v>42824</v>
      </c>
      <c r="T375" s="88">
        <v>14.04</v>
      </c>
      <c r="U375" s="87">
        <v>43223</v>
      </c>
      <c r="V375" s="88">
        <v>87.36</v>
      </c>
      <c r="W375" s="87">
        <v>42838</v>
      </c>
      <c r="X375" s="88">
        <v>107</v>
      </c>
      <c r="Y375" s="87">
        <v>42824</v>
      </c>
      <c r="Z375" s="88">
        <v>75.12</v>
      </c>
      <c r="AA375" s="87">
        <v>42825</v>
      </c>
      <c r="AB375" s="88">
        <v>360.46</v>
      </c>
      <c r="AC375" s="87">
        <v>45013</v>
      </c>
      <c r="AD375" s="88">
        <v>400.42</v>
      </c>
      <c r="AE375" s="87">
        <v>43557</v>
      </c>
      <c r="AF375" s="88">
        <v>1305.01</v>
      </c>
      <c r="AG375" s="87">
        <v>43557</v>
      </c>
      <c r="AH375" s="88">
        <v>132.08000000000001</v>
      </c>
      <c r="AI375" s="87">
        <v>43571</v>
      </c>
      <c r="AJ375" s="88">
        <v>106.54</v>
      </c>
      <c r="AK375" s="87">
        <v>43602</v>
      </c>
      <c r="AL375" s="88">
        <v>65.19</v>
      </c>
    </row>
    <row r="376" spans="1:38">
      <c r="A376" s="87">
        <v>43558</v>
      </c>
      <c r="B376" s="88">
        <v>17988.18</v>
      </c>
      <c r="C376" s="87">
        <v>42835</v>
      </c>
      <c r="D376" s="88">
        <v>74</v>
      </c>
      <c r="E376" s="87">
        <v>42825</v>
      </c>
      <c r="F376" s="88">
        <v>227.63</v>
      </c>
      <c r="G376" s="87">
        <v>42906</v>
      </c>
      <c r="H376" s="88">
        <v>22</v>
      </c>
      <c r="I376" s="87">
        <v>42830</v>
      </c>
      <c r="J376" s="88">
        <v>31.27</v>
      </c>
      <c r="K376" s="87">
        <v>42825</v>
      </c>
      <c r="L376" s="88">
        <v>448.81</v>
      </c>
      <c r="M376" s="87">
        <v>42825</v>
      </c>
      <c r="N376" s="88">
        <v>124.06</v>
      </c>
      <c r="O376" s="87">
        <v>45005</v>
      </c>
      <c r="P376" s="88">
        <v>20.87</v>
      </c>
      <c r="Q376" s="87">
        <v>42825</v>
      </c>
      <c r="R376" s="88">
        <v>79.7</v>
      </c>
      <c r="S376" s="87">
        <v>42825</v>
      </c>
      <c r="T376" s="88">
        <v>14.07</v>
      </c>
      <c r="U376" s="87">
        <v>43227</v>
      </c>
      <c r="V376" s="88">
        <v>88.5</v>
      </c>
      <c r="W376" s="87">
        <v>42842</v>
      </c>
      <c r="X376" s="88">
        <v>107</v>
      </c>
      <c r="Y376" s="87">
        <v>42825</v>
      </c>
      <c r="Z376" s="88">
        <v>75.63</v>
      </c>
      <c r="AA376" s="87">
        <v>42828</v>
      </c>
      <c r="AB376" s="88">
        <v>359.67</v>
      </c>
      <c r="AC376" s="87">
        <v>45014</v>
      </c>
      <c r="AD376" s="88">
        <v>396.1</v>
      </c>
      <c r="AE376" s="87">
        <v>43558</v>
      </c>
      <c r="AF376" s="88">
        <v>1300</v>
      </c>
      <c r="AG376" s="87">
        <v>43558</v>
      </c>
      <c r="AH376" s="88">
        <v>130.71</v>
      </c>
      <c r="AI376" s="87">
        <v>43572</v>
      </c>
      <c r="AJ376" s="88">
        <v>106.07</v>
      </c>
      <c r="AK376" s="87">
        <v>43605</v>
      </c>
      <c r="AL376" s="88">
        <v>68.44</v>
      </c>
    </row>
    <row r="377" spans="1:38">
      <c r="A377" s="87">
        <v>43559</v>
      </c>
      <c r="B377" s="88">
        <v>17736.400000000001</v>
      </c>
      <c r="C377" s="87">
        <v>42836</v>
      </c>
      <c r="D377" s="88">
        <v>75.16</v>
      </c>
      <c r="E377" s="87">
        <v>42828</v>
      </c>
      <c r="F377" s="88">
        <v>234.51</v>
      </c>
      <c r="G377" s="87">
        <v>42907</v>
      </c>
      <c r="H377" s="88">
        <v>22.85</v>
      </c>
      <c r="I377" s="87">
        <v>42831</v>
      </c>
      <c r="J377" s="88">
        <v>31.5</v>
      </c>
      <c r="K377" s="87">
        <v>42828</v>
      </c>
      <c r="L377" s="88">
        <v>447.28</v>
      </c>
      <c r="M377" s="87">
        <v>42828</v>
      </c>
      <c r="N377" s="88">
        <v>125.33</v>
      </c>
      <c r="O377" s="87">
        <v>45006</v>
      </c>
      <c r="P377" s="88">
        <v>20.63</v>
      </c>
      <c r="Q377" s="87">
        <v>42828</v>
      </c>
      <c r="R377" s="88">
        <v>75.77</v>
      </c>
      <c r="S377" s="87">
        <v>42828</v>
      </c>
      <c r="T377" s="88">
        <v>14.18</v>
      </c>
      <c r="U377" s="87">
        <v>43228</v>
      </c>
      <c r="V377" s="88">
        <v>84.08</v>
      </c>
      <c r="W377" s="87">
        <v>42843</v>
      </c>
      <c r="X377" s="88">
        <v>103.16</v>
      </c>
      <c r="Y377" s="87">
        <v>42828</v>
      </c>
      <c r="Z377" s="88">
        <v>74.94</v>
      </c>
      <c r="AA377" s="87">
        <v>42829</v>
      </c>
      <c r="AB377" s="88">
        <v>356.29</v>
      </c>
      <c r="AC377" s="87">
        <v>45015</v>
      </c>
      <c r="AD377" s="88">
        <v>398.01</v>
      </c>
      <c r="AE377" s="87">
        <v>43559</v>
      </c>
      <c r="AF377" s="88">
        <v>1276.42</v>
      </c>
      <c r="AG377" s="87">
        <v>43559</v>
      </c>
      <c r="AH377" s="88">
        <v>127.4</v>
      </c>
      <c r="AI377" s="87">
        <v>43573</v>
      </c>
      <c r="AJ377" s="88">
        <v>93.06</v>
      </c>
      <c r="AK377" s="87">
        <v>43606</v>
      </c>
      <c r="AL377" s="88">
        <v>71.62</v>
      </c>
    </row>
    <row r="378" spans="1:38">
      <c r="A378" s="87">
        <v>43560</v>
      </c>
      <c r="B378" s="88">
        <v>17734.580000000002</v>
      </c>
      <c r="C378" s="87">
        <v>42837</v>
      </c>
      <c r="D378" s="88">
        <v>75.94</v>
      </c>
      <c r="E378" s="87">
        <v>42829</v>
      </c>
      <c r="F378" s="88">
        <v>230.58</v>
      </c>
      <c r="G378" s="87">
        <v>42908</v>
      </c>
      <c r="H378" s="88">
        <v>23</v>
      </c>
      <c r="I378" s="87">
        <v>42832</v>
      </c>
      <c r="J378" s="88">
        <v>31.7</v>
      </c>
      <c r="K378" s="87">
        <v>42829</v>
      </c>
      <c r="L378" s="88">
        <v>443.36</v>
      </c>
      <c r="M378" s="87">
        <v>42829</v>
      </c>
      <c r="N378" s="88">
        <v>127.22</v>
      </c>
      <c r="O378" s="87">
        <v>45007</v>
      </c>
      <c r="P378" s="88">
        <v>20.170000000000002</v>
      </c>
      <c r="Q378" s="87">
        <v>42829</v>
      </c>
      <c r="R378" s="88">
        <v>73.39</v>
      </c>
      <c r="S378" s="87">
        <v>42829</v>
      </c>
      <c r="T378" s="88">
        <v>14.09</v>
      </c>
      <c r="U378" s="87">
        <v>43229</v>
      </c>
      <c r="V378" s="88">
        <v>80.010000000000005</v>
      </c>
      <c r="W378" s="87">
        <v>42844</v>
      </c>
      <c r="X378" s="88">
        <v>108.3</v>
      </c>
      <c r="Y378" s="87">
        <v>42829</v>
      </c>
      <c r="Z378" s="88">
        <v>77.62</v>
      </c>
      <c r="AA378" s="87">
        <v>42830</v>
      </c>
      <c r="AB378" s="88">
        <v>356.99</v>
      </c>
      <c r="AC378" s="87">
        <v>45016</v>
      </c>
      <c r="AD378" s="88">
        <v>402.44</v>
      </c>
      <c r="AE378" s="87">
        <v>43560</v>
      </c>
      <c r="AF378" s="88">
        <v>1281.2</v>
      </c>
      <c r="AG378" s="87">
        <v>43560</v>
      </c>
      <c r="AH378" s="88">
        <v>128.65</v>
      </c>
      <c r="AI378" s="87">
        <v>43574</v>
      </c>
      <c r="AJ378" s="88">
        <v>94.02</v>
      </c>
      <c r="AK378" s="87">
        <v>43607</v>
      </c>
      <c r="AL378" s="88">
        <v>75.2</v>
      </c>
    </row>
    <row r="379" spans="1:38">
      <c r="A379" s="87">
        <v>43563</v>
      </c>
      <c r="B379" s="88">
        <v>17473.28</v>
      </c>
      <c r="C379" s="87">
        <v>42838</v>
      </c>
      <c r="D379" s="88">
        <v>76.08</v>
      </c>
      <c r="E379" s="87">
        <v>42830</v>
      </c>
      <c r="F379" s="88">
        <v>230.03</v>
      </c>
      <c r="G379" s="87">
        <v>42915</v>
      </c>
      <c r="H379" s="88">
        <v>22.52</v>
      </c>
      <c r="I379" s="87">
        <v>42835</v>
      </c>
      <c r="J379" s="88">
        <v>31.49</v>
      </c>
      <c r="K379" s="87">
        <v>42830</v>
      </c>
      <c r="L379" s="88">
        <v>436.01</v>
      </c>
      <c r="M379" s="87">
        <v>42830</v>
      </c>
      <c r="N379" s="88">
        <v>125.06</v>
      </c>
      <c r="O379" s="87">
        <v>45009</v>
      </c>
      <c r="P379" s="88">
        <v>19.829999999999998</v>
      </c>
      <c r="Q379" s="87">
        <v>42830</v>
      </c>
      <c r="R379" s="88">
        <v>74.66</v>
      </c>
      <c r="S379" s="87">
        <v>42830</v>
      </c>
      <c r="T379" s="88">
        <v>13.78</v>
      </c>
      <c r="U379" s="87">
        <v>43231</v>
      </c>
      <c r="V379" s="88">
        <v>83.01</v>
      </c>
      <c r="W379" s="87">
        <v>42845</v>
      </c>
      <c r="X379" s="88">
        <v>113.71</v>
      </c>
      <c r="Y379" s="87">
        <v>42830</v>
      </c>
      <c r="Z379" s="88">
        <v>74.62</v>
      </c>
      <c r="AA379" s="87">
        <v>42831</v>
      </c>
      <c r="AB379" s="88">
        <v>358.28</v>
      </c>
      <c r="AC379" s="87">
        <v>45019</v>
      </c>
      <c r="AD379" s="88">
        <v>400.01</v>
      </c>
      <c r="AE379" s="87">
        <v>43563</v>
      </c>
      <c r="AF379" s="88">
        <v>1249.08</v>
      </c>
      <c r="AG379" s="87">
        <v>43563</v>
      </c>
      <c r="AH379" s="88">
        <v>124.31</v>
      </c>
      <c r="AI379" s="87">
        <v>43577</v>
      </c>
      <c r="AJ379" s="88">
        <v>91.5</v>
      </c>
      <c r="AK379" s="87">
        <v>43608</v>
      </c>
      <c r="AL379" s="88">
        <v>78.959999999999994</v>
      </c>
    </row>
    <row r="380" spans="1:38">
      <c r="A380" s="87">
        <v>43564</v>
      </c>
      <c r="B380" s="88">
        <v>17577.62</v>
      </c>
      <c r="C380" s="87">
        <v>42839</v>
      </c>
      <c r="D380" s="88">
        <v>74</v>
      </c>
      <c r="E380" s="87">
        <v>42831</v>
      </c>
      <c r="F380" s="88">
        <v>226.48</v>
      </c>
      <c r="G380" s="87">
        <v>42916</v>
      </c>
      <c r="H380" s="88">
        <v>23.49</v>
      </c>
      <c r="I380" s="87">
        <v>42836</v>
      </c>
      <c r="J380" s="88">
        <v>31.25</v>
      </c>
      <c r="K380" s="87">
        <v>42831</v>
      </c>
      <c r="L380" s="88">
        <v>443.15</v>
      </c>
      <c r="M380" s="87">
        <v>42831</v>
      </c>
      <c r="N380" s="88">
        <v>124.95</v>
      </c>
      <c r="O380" s="87">
        <v>45012</v>
      </c>
      <c r="P380" s="88">
        <v>19.72</v>
      </c>
      <c r="Q380" s="87">
        <v>42831</v>
      </c>
      <c r="R380" s="88">
        <v>72.75</v>
      </c>
      <c r="S380" s="87">
        <v>42831</v>
      </c>
      <c r="T380" s="88">
        <v>13.6</v>
      </c>
      <c r="U380" s="87">
        <v>43235</v>
      </c>
      <c r="V380" s="88">
        <v>86.59</v>
      </c>
      <c r="W380" s="87">
        <v>42846</v>
      </c>
      <c r="X380" s="88">
        <v>116.89</v>
      </c>
      <c r="Y380" s="87">
        <v>42831</v>
      </c>
      <c r="Z380" s="88">
        <v>70.91</v>
      </c>
      <c r="AA380" s="87">
        <v>42832</v>
      </c>
      <c r="AB380" s="88">
        <v>360</v>
      </c>
      <c r="AC380" s="87">
        <v>45020</v>
      </c>
      <c r="AD380" s="88">
        <v>401.92</v>
      </c>
      <c r="AE380" s="87">
        <v>43564</v>
      </c>
      <c r="AF380" s="88">
        <v>1259</v>
      </c>
      <c r="AG380" s="87">
        <v>43564</v>
      </c>
      <c r="AH380" s="88">
        <v>122.55</v>
      </c>
      <c r="AI380" s="87">
        <v>43578</v>
      </c>
      <c r="AJ380" s="88">
        <v>91.5</v>
      </c>
      <c r="AK380" s="87">
        <v>43609</v>
      </c>
      <c r="AL380" s="88">
        <v>82.9</v>
      </c>
    </row>
    <row r="381" spans="1:38">
      <c r="A381" s="87">
        <v>43565</v>
      </c>
      <c r="B381" s="88">
        <v>17259.86</v>
      </c>
      <c r="C381" s="87">
        <v>42842</v>
      </c>
      <c r="D381" s="88">
        <v>73</v>
      </c>
      <c r="E381" s="87">
        <v>42832</v>
      </c>
      <c r="F381" s="88">
        <v>234.81</v>
      </c>
      <c r="G381" s="87">
        <v>42919</v>
      </c>
      <c r="H381" s="88">
        <v>22.51</v>
      </c>
      <c r="I381" s="87">
        <v>42837</v>
      </c>
      <c r="J381" s="88">
        <v>31.29</v>
      </c>
      <c r="K381" s="87">
        <v>42832</v>
      </c>
      <c r="L381" s="88">
        <v>458.54</v>
      </c>
      <c r="M381" s="87">
        <v>42832</v>
      </c>
      <c r="N381" s="88">
        <v>124.88</v>
      </c>
      <c r="O381" s="87">
        <v>45013</v>
      </c>
      <c r="P381" s="88">
        <v>19.579999999999998</v>
      </c>
      <c r="Q381" s="87">
        <v>42832</v>
      </c>
      <c r="R381" s="88">
        <v>73.12</v>
      </c>
      <c r="S381" s="87">
        <v>42832</v>
      </c>
      <c r="T381" s="88">
        <v>14.05</v>
      </c>
      <c r="U381" s="87">
        <v>43242</v>
      </c>
      <c r="V381" s="88">
        <v>89.39</v>
      </c>
      <c r="W381" s="87">
        <v>42849</v>
      </c>
      <c r="X381" s="88">
        <v>117</v>
      </c>
      <c r="Y381" s="87">
        <v>42832</v>
      </c>
      <c r="Z381" s="88">
        <v>71.459999999999994</v>
      </c>
      <c r="AA381" s="87">
        <v>42835</v>
      </c>
      <c r="AB381" s="88">
        <v>355.74</v>
      </c>
      <c r="AC381" s="87">
        <v>45021</v>
      </c>
      <c r="AD381" s="88">
        <v>402.91</v>
      </c>
      <c r="AE381" s="87">
        <v>43565</v>
      </c>
      <c r="AF381" s="88">
        <v>1260</v>
      </c>
      <c r="AG381" s="87">
        <v>43565</v>
      </c>
      <c r="AH381" s="88">
        <v>120.15</v>
      </c>
      <c r="AI381" s="87">
        <v>43579</v>
      </c>
      <c r="AJ381" s="88">
        <v>92.61</v>
      </c>
      <c r="AK381" s="87">
        <v>43612</v>
      </c>
      <c r="AL381" s="88">
        <v>87.04</v>
      </c>
    </row>
    <row r="382" spans="1:38">
      <c r="A382" s="87">
        <v>43566</v>
      </c>
      <c r="B382" s="88">
        <v>17379.02</v>
      </c>
      <c r="C382" s="87">
        <v>42843</v>
      </c>
      <c r="D382" s="88">
        <v>72.05</v>
      </c>
      <c r="E382" s="87">
        <v>42835</v>
      </c>
      <c r="F382" s="88">
        <v>237.74</v>
      </c>
      <c r="G382" s="87">
        <v>42921</v>
      </c>
      <c r="H382" s="88">
        <v>22.3</v>
      </c>
      <c r="I382" s="87">
        <v>42838</v>
      </c>
      <c r="J382" s="88">
        <v>31.5</v>
      </c>
      <c r="K382" s="87">
        <v>42835</v>
      </c>
      <c r="L382" s="88">
        <v>466.79</v>
      </c>
      <c r="M382" s="87">
        <v>42835</v>
      </c>
      <c r="N382" s="88">
        <v>124.81</v>
      </c>
      <c r="O382" s="87">
        <v>45014</v>
      </c>
      <c r="P382" s="88">
        <v>19.329999999999998</v>
      </c>
      <c r="Q382" s="87">
        <v>42835</v>
      </c>
      <c r="R382" s="88">
        <v>72.36</v>
      </c>
      <c r="S382" s="87">
        <v>42835</v>
      </c>
      <c r="T382" s="88">
        <v>13.79</v>
      </c>
      <c r="U382" s="87">
        <v>43245</v>
      </c>
      <c r="V382" s="88">
        <v>91.9</v>
      </c>
      <c r="W382" s="87">
        <v>42850</v>
      </c>
      <c r="X382" s="88">
        <v>115.39</v>
      </c>
      <c r="Y382" s="87">
        <v>42835</v>
      </c>
      <c r="Z382" s="88">
        <v>71.44</v>
      </c>
      <c r="AA382" s="87">
        <v>42836</v>
      </c>
      <c r="AB382" s="88">
        <v>364</v>
      </c>
      <c r="AC382" s="87">
        <v>45022</v>
      </c>
      <c r="AD382" s="88">
        <v>409.86</v>
      </c>
      <c r="AE382" s="87">
        <v>43566</v>
      </c>
      <c r="AF382" s="88">
        <v>1260</v>
      </c>
      <c r="AG382" s="87">
        <v>43566</v>
      </c>
      <c r="AH382" s="88">
        <v>122.99</v>
      </c>
      <c r="AI382" s="87">
        <v>43580</v>
      </c>
      <c r="AJ382" s="88">
        <v>92</v>
      </c>
      <c r="AK382" s="87">
        <v>43613</v>
      </c>
      <c r="AL382" s="88">
        <v>87.04</v>
      </c>
    </row>
    <row r="383" spans="1:38">
      <c r="A383" s="87">
        <v>43567</v>
      </c>
      <c r="B383" s="88">
        <v>17650.55</v>
      </c>
      <c r="C383" s="87">
        <v>42844</v>
      </c>
      <c r="D383" s="88">
        <v>72</v>
      </c>
      <c r="E383" s="87">
        <v>42836</v>
      </c>
      <c r="F383" s="88">
        <v>238.81</v>
      </c>
      <c r="G383" s="87">
        <v>42926</v>
      </c>
      <c r="H383" s="88">
        <v>23.35</v>
      </c>
      <c r="I383" s="87">
        <v>42839</v>
      </c>
      <c r="J383" s="88">
        <v>31.5</v>
      </c>
      <c r="K383" s="87">
        <v>42836</v>
      </c>
      <c r="L383" s="88">
        <v>471.93</v>
      </c>
      <c r="M383" s="87">
        <v>42836</v>
      </c>
      <c r="N383" s="88">
        <v>125.25</v>
      </c>
      <c r="O383" s="87">
        <v>45015</v>
      </c>
      <c r="P383" s="88">
        <v>19.940000000000001</v>
      </c>
      <c r="Q383" s="87">
        <v>42836</v>
      </c>
      <c r="R383" s="88">
        <v>72</v>
      </c>
      <c r="S383" s="87">
        <v>42836</v>
      </c>
      <c r="T383" s="88">
        <v>14.01</v>
      </c>
      <c r="U383" s="87">
        <v>43251</v>
      </c>
      <c r="V383" s="88">
        <v>91.7</v>
      </c>
      <c r="W383" s="87">
        <v>42852</v>
      </c>
      <c r="X383" s="88">
        <v>115</v>
      </c>
      <c r="Y383" s="87">
        <v>42836</v>
      </c>
      <c r="Z383" s="88">
        <v>70.95</v>
      </c>
      <c r="AA383" s="87">
        <v>42837</v>
      </c>
      <c r="AB383" s="88">
        <v>369.93</v>
      </c>
      <c r="AC383" s="87">
        <v>45023</v>
      </c>
      <c r="AD383" s="88">
        <v>404.38</v>
      </c>
      <c r="AE383" s="87">
        <v>43567</v>
      </c>
      <c r="AF383" s="88">
        <v>1306.8499999999999</v>
      </c>
      <c r="AG383" s="87">
        <v>43567</v>
      </c>
      <c r="AH383" s="88">
        <v>126.19</v>
      </c>
      <c r="AI383" s="87">
        <v>43581</v>
      </c>
      <c r="AJ383" s="88">
        <v>96.02</v>
      </c>
      <c r="AK383" s="87">
        <v>43614</v>
      </c>
      <c r="AL383" s="88">
        <v>91.39</v>
      </c>
    </row>
    <row r="384" spans="1:38">
      <c r="A384" s="87">
        <v>43570</v>
      </c>
      <c r="B384" s="88">
        <v>17753.12</v>
      </c>
      <c r="C384" s="87">
        <v>42845</v>
      </c>
      <c r="D384" s="88">
        <v>75.599999999999994</v>
      </c>
      <c r="E384" s="87">
        <v>42837</v>
      </c>
      <c r="F384" s="88">
        <v>238.62</v>
      </c>
      <c r="G384" s="87">
        <v>42927</v>
      </c>
      <c r="H384" s="88">
        <v>22.2</v>
      </c>
      <c r="I384" s="87">
        <v>42842</v>
      </c>
      <c r="J384" s="88">
        <v>31.5</v>
      </c>
      <c r="K384" s="87">
        <v>42837</v>
      </c>
      <c r="L384" s="88">
        <v>477.7</v>
      </c>
      <c r="M384" s="87">
        <v>42837</v>
      </c>
      <c r="N384" s="88">
        <v>125.19</v>
      </c>
      <c r="O384" s="87">
        <v>45016</v>
      </c>
      <c r="P384" s="88">
        <v>20.23</v>
      </c>
      <c r="Q384" s="87">
        <v>42837</v>
      </c>
      <c r="R384" s="88">
        <v>74.099999999999994</v>
      </c>
      <c r="S384" s="87">
        <v>42837</v>
      </c>
      <c r="T384" s="88">
        <v>14.02</v>
      </c>
      <c r="U384" s="87">
        <v>43255</v>
      </c>
      <c r="V384" s="88">
        <v>87.12</v>
      </c>
      <c r="W384" s="87">
        <v>42853</v>
      </c>
      <c r="X384" s="88">
        <v>113</v>
      </c>
      <c r="Y384" s="87">
        <v>42837</v>
      </c>
      <c r="Z384" s="88">
        <v>71.38</v>
      </c>
      <c r="AA384" s="87">
        <v>42838</v>
      </c>
      <c r="AB384" s="88">
        <v>365.43</v>
      </c>
      <c r="AC384" s="87">
        <v>45026</v>
      </c>
      <c r="AD384" s="88">
        <v>399.95</v>
      </c>
      <c r="AE384" s="87">
        <v>43570</v>
      </c>
      <c r="AF384" s="88">
        <v>1311.67</v>
      </c>
      <c r="AG384" s="87">
        <v>43570</v>
      </c>
      <c r="AH384" s="88">
        <v>126.19</v>
      </c>
      <c r="AI384" s="87">
        <v>43584</v>
      </c>
      <c r="AJ384" s="88">
        <v>97.23</v>
      </c>
      <c r="AK384" s="87">
        <v>43615</v>
      </c>
      <c r="AL384" s="88">
        <v>95.95</v>
      </c>
    </row>
    <row r="385" spans="1:38">
      <c r="A385" s="87">
        <v>43571</v>
      </c>
      <c r="B385" s="88">
        <v>17694.849999999999</v>
      </c>
      <c r="C385" s="87">
        <v>42846</v>
      </c>
      <c r="D385" s="88">
        <v>79.38</v>
      </c>
      <c r="E385" s="87">
        <v>42838</v>
      </c>
      <c r="F385" s="88">
        <v>235.45</v>
      </c>
      <c r="G385" s="87">
        <v>42928</v>
      </c>
      <c r="H385" s="88">
        <v>22.8</v>
      </c>
      <c r="I385" s="87">
        <v>42843</v>
      </c>
      <c r="J385" s="88">
        <v>31.5</v>
      </c>
      <c r="K385" s="87">
        <v>42838</v>
      </c>
      <c r="L385" s="88">
        <v>466.52</v>
      </c>
      <c r="M385" s="87">
        <v>42838</v>
      </c>
      <c r="N385" s="88">
        <v>124.63</v>
      </c>
      <c r="O385" s="87">
        <v>45019</v>
      </c>
      <c r="P385" s="88">
        <v>19.190000000000001</v>
      </c>
      <c r="Q385" s="87">
        <v>42838</v>
      </c>
      <c r="R385" s="88">
        <v>72.98</v>
      </c>
      <c r="S385" s="87">
        <v>42838</v>
      </c>
      <c r="T385" s="88">
        <v>14.06</v>
      </c>
      <c r="U385" s="87">
        <v>43256</v>
      </c>
      <c r="V385" s="88">
        <v>82.77</v>
      </c>
      <c r="W385" s="87">
        <v>42857</v>
      </c>
      <c r="X385" s="88">
        <v>111</v>
      </c>
      <c r="Y385" s="87">
        <v>42838</v>
      </c>
      <c r="Z385" s="88">
        <v>70.099999999999994</v>
      </c>
      <c r="AA385" s="87">
        <v>42839</v>
      </c>
      <c r="AB385" s="88">
        <v>367.99</v>
      </c>
      <c r="AC385" s="87">
        <v>45027</v>
      </c>
      <c r="AD385" s="88">
        <v>399.1</v>
      </c>
      <c r="AE385" s="87">
        <v>43571</v>
      </c>
      <c r="AF385" s="88">
        <v>1326.78</v>
      </c>
      <c r="AG385" s="87">
        <v>43571</v>
      </c>
      <c r="AH385" s="88">
        <v>125.55</v>
      </c>
      <c r="AI385" s="87">
        <v>43585</v>
      </c>
      <c r="AJ385" s="88">
        <v>98.31</v>
      </c>
      <c r="AK385" s="87">
        <v>43619</v>
      </c>
      <c r="AL385" s="88">
        <v>100.74</v>
      </c>
    </row>
    <row r="386" spans="1:38">
      <c r="A386" s="87">
        <v>43572</v>
      </c>
      <c r="B386" s="88">
        <v>17407.64</v>
      </c>
      <c r="C386" s="87">
        <v>42849</v>
      </c>
      <c r="D386" s="88">
        <v>79.010000000000005</v>
      </c>
      <c r="E386" s="87">
        <v>42839</v>
      </c>
      <c r="F386" s="88">
        <v>232</v>
      </c>
      <c r="G386" s="87">
        <v>42930</v>
      </c>
      <c r="H386" s="88">
        <v>23.94</v>
      </c>
      <c r="I386" s="87">
        <v>42844</v>
      </c>
      <c r="J386" s="88">
        <v>31.73</v>
      </c>
      <c r="K386" s="87">
        <v>42839</v>
      </c>
      <c r="L386" s="88">
        <v>459</v>
      </c>
      <c r="M386" s="87">
        <v>42839</v>
      </c>
      <c r="N386" s="88">
        <v>122.02</v>
      </c>
      <c r="O386" s="87">
        <v>45020</v>
      </c>
      <c r="P386" s="88">
        <v>18.920000000000002</v>
      </c>
      <c r="Q386" s="87">
        <v>42839</v>
      </c>
      <c r="R386" s="88">
        <v>71.22</v>
      </c>
      <c r="S386" s="87">
        <v>42839</v>
      </c>
      <c r="T386" s="88">
        <v>13.91</v>
      </c>
      <c r="U386" s="87">
        <v>43257</v>
      </c>
      <c r="V386" s="88">
        <v>85.85</v>
      </c>
      <c r="W386" s="87">
        <v>42858</v>
      </c>
      <c r="X386" s="88">
        <v>112.5</v>
      </c>
      <c r="Y386" s="87">
        <v>42839</v>
      </c>
      <c r="Z386" s="88">
        <v>69.680000000000007</v>
      </c>
      <c r="AA386" s="87">
        <v>42842</v>
      </c>
      <c r="AB386" s="88">
        <v>364.83</v>
      </c>
      <c r="AC386" s="87">
        <v>45028</v>
      </c>
      <c r="AD386" s="88">
        <v>398.37</v>
      </c>
      <c r="AE386" s="87">
        <v>43572</v>
      </c>
      <c r="AF386" s="88">
        <v>1288.03</v>
      </c>
      <c r="AG386" s="87">
        <v>43572</v>
      </c>
      <c r="AH386" s="88">
        <v>125.34</v>
      </c>
      <c r="AI386" s="87">
        <v>43587</v>
      </c>
      <c r="AJ386" s="88">
        <v>95.93</v>
      </c>
      <c r="AK386" s="87">
        <v>43626</v>
      </c>
      <c r="AL386" s="88">
        <v>98.99</v>
      </c>
    </row>
    <row r="387" spans="1:38">
      <c r="A387" s="87">
        <v>43573</v>
      </c>
      <c r="B387" s="88">
        <v>17458.53</v>
      </c>
      <c r="C387" s="87">
        <v>42850</v>
      </c>
      <c r="D387" s="88">
        <v>79.099999999999994</v>
      </c>
      <c r="E387" s="87">
        <v>42842</v>
      </c>
      <c r="F387" s="88">
        <v>232.91</v>
      </c>
      <c r="G387" s="87">
        <v>42934</v>
      </c>
      <c r="H387" s="88">
        <v>23</v>
      </c>
      <c r="I387" s="87">
        <v>42845</v>
      </c>
      <c r="J387" s="88">
        <v>31.99</v>
      </c>
      <c r="K387" s="87">
        <v>42842</v>
      </c>
      <c r="L387" s="88">
        <v>436.45</v>
      </c>
      <c r="M387" s="87">
        <v>42842</v>
      </c>
      <c r="N387" s="88">
        <v>118.67</v>
      </c>
      <c r="O387" s="87">
        <v>45021</v>
      </c>
      <c r="P387" s="88">
        <v>18.579999999999998</v>
      </c>
      <c r="Q387" s="87">
        <v>42842</v>
      </c>
      <c r="R387" s="88">
        <v>68.709999999999994</v>
      </c>
      <c r="S387" s="87">
        <v>42842</v>
      </c>
      <c r="T387" s="88">
        <v>13.69</v>
      </c>
      <c r="U387" s="87">
        <v>43264</v>
      </c>
      <c r="V387" s="88">
        <v>88</v>
      </c>
      <c r="W387" s="87">
        <v>42859</v>
      </c>
      <c r="X387" s="88">
        <v>113.05</v>
      </c>
      <c r="Y387" s="87">
        <v>42842</v>
      </c>
      <c r="Z387" s="88">
        <v>70</v>
      </c>
      <c r="AA387" s="87">
        <v>42843</v>
      </c>
      <c r="AB387" s="88">
        <v>366.5</v>
      </c>
      <c r="AC387" s="87">
        <v>45029</v>
      </c>
      <c r="AD387" s="88">
        <v>402.21</v>
      </c>
      <c r="AE387" s="87">
        <v>43573</v>
      </c>
      <c r="AF387" s="88">
        <v>1301.45</v>
      </c>
      <c r="AG387" s="87">
        <v>43573</v>
      </c>
      <c r="AH387" s="88">
        <v>124.59</v>
      </c>
      <c r="AI387" s="87">
        <v>43588</v>
      </c>
      <c r="AJ387" s="88">
        <v>96.81</v>
      </c>
      <c r="AK387" s="87">
        <v>43627</v>
      </c>
      <c r="AL387" s="88">
        <v>102.9</v>
      </c>
    </row>
    <row r="388" spans="1:38">
      <c r="A388" s="87">
        <v>43574</v>
      </c>
      <c r="B388" s="88">
        <v>17739.37</v>
      </c>
      <c r="C388" s="87">
        <v>42851</v>
      </c>
      <c r="D388" s="88">
        <v>83.05</v>
      </c>
      <c r="E388" s="87">
        <v>42843</v>
      </c>
      <c r="F388" s="88">
        <v>232.15</v>
      </c>
      <c r="G388" s="87">
        <v>42937</v>
      </c>
      <c r="H388" s="88">
        <v>23.36</v>
      </c>
      <c r="I388" s="87">
        <v>42846</v>
      </c>
      <c r="J388" s="88">
        <v>32.200000000000003</v>
      </c>
      <c r="K388" s="87">
        <v>42843</v>
      </c>
      <c r="L388" s="88">
        <v>415.23</v>
      </c>
      <c r="M388" s="87">
        <v>42843</v>
      </c>
      <c r="N388" s="88">
        <v>117.77</v>
      </c>
      <c r="O388" s="87">
        <v>45022</v>
      </c>
      <c r="P388" s="88">
        <v>18.88</v>
      </c>
      <c r="Q388" s="87">
        <v>42843</v>
      </c>
      <c r="R388" s="88">
        <v>66.23</v>
      </c>
      <c r="S388" s="87">
        <v>42843</v>
      </c>
      <c r="T388" s="88">
        <v>13.35</v>
      </c>
      <c r="U388" s="87">
        <v>43311</v>
      </c>
      <c r="V388" s="88">
        <v>89.69</v>
      </c>
      <c r="W388" s="87">
        <v>42860</v>
      </c>
      <c r="X388" s="88">
        <v>113.99</v>
      </c>
      <c r="Y388" s="87">
        <v>42843</v>
      </c>
      <c r="Z388" s="88">
        <v>69.010000000000005</v>
      </c>
      <c r="AA388" s="87">
        <v>42844</v>
      </c>
      <c r="AB388" s="88">
        <v>365.07</v>
      </c>
      <c r="AC388" s="87">
        <v>45033</v>
      </c>
      <c r="AD388" s="88">
        <v>396.95</v>
      </c>
      <c r="AE388" s="87">
        <v>43574</v>
      </c>
      <c r="AF388" s="88">
        <v>1302</v>
      </c>
      <c r="AG388" s="87">
        <v>43574</v>
      </c>
      <c r="AH388" s="88">
        <v>125.99</v>
      </c>
      <c r="AI388" s="87">
        <v>43591</v>
      </c>
      <c r="AJ388" s="88">
        <v>98.15</v>
      </c>
      <c r="AK388" s="87">
        <v>43628</v>
      </c>
      <c r="AL388" s="88">
        <v>105.81</v>
      </c>
    </row>
    <row r="389" spans="1:38">
      <c r="A389" s="87">
        <v>43577</v>
      </c>
      <c r="B389" s="88">
        <v>17543.57</v>
      </c>
      <c r="C389" s="87">
        <v>42852</v>
      </c>
      <c r="D389" s="88">
        <v>80.61</v>
      </c>
      <c r="E389" s="87">
        <v>42844</v>
      </c>
      <c r="F389" s="88">
        <v>235.13</v>
      </c>
      <c r="G389" s="87">
        <v>42940</v>
      </c>
      <c r="H389" s="88">
        <v>22.41</v>
      </c>
      <c r="I389" s="87">
        <v>42849</v>
      </c>
      <c r="J389" s="88">
        <v>32.03</v>
      </c>
      <c r="K389" s="87">
        <v>42844</v>
      </c>
      <c r="L389" s="88">
        <v>416.35</v>
      </c>
      <c r="M389" s="87">
        <v>42844</v>
      </c>
      <c r="N389" s="88">
        <v>120.86</v>
      </c>
      <c r="O389" s="87">
        <v>45023</v>
      </c>
      <c r="P389" s="88">
        <v>18.899999999999999</v>
      </c>
      <c r="Q389" s="87">
        <v>42844</v>
      </c>
      <c r="R389" s="88">
        <v>64.36</v>
      </c>
      <c r="S389" s="87">
        <v>42844</v>
      </c>
      <c r="T389" s="88">
        <v>13.11</v>
      </c>
      <c r="U389" s="87">
        <v>43312</v>
      </c>
      <c r="V389" s="88">
        <v>86</v>
      </c>
      <c r="W389" s="87">
        <v>42863</v>
      </c>
      <c r="X389" s="88">
        <v>113.08</v>
      </c>
      <c r="Y389" s="87">
        <v>42844</v>
      </c>
      <c r="Z389" s="88">
        <v>70</v>
      </c>
      <c r="AA389" s="87">
        <v>42845</v>
      </c>
      <c r="AB389" s="88">
        <v>370</v>
      </c>
      <c r="AC389" s="87">
        <v>45034</v>
      </c>
      <c r="AD389" s="88">
        <v>392.97</v>
      </c>
      <c r="AE389" s="87">
        <v>43577</v>
      </c>
      <c r="AF389" s="88">
        <v>1309.27</v>
      </c>
      <c r="AG389" s="87">
        <v>43577</v>
      </c>
      <c r="AH389" s="88">
        <v>123.04</v>
      </c>
      <c r="AI389" s="87">
        <v>43592</v>
      </c>
      <c r="AJ389" s="88">
        <v>98.39</v>
      </c>
      <c r="AK389" s="87">
        <v>43629</v>
      </c>
      <c r="AL389" s="88">
        <v>107.63</v>
      </c>
    </row>
    <row r="390" spans="1:38">
      <c r="A390" s="87">
        <v>43578</v>
      </c>
      <c r="B390" s="88">
        <v>17324.849999999999</v>
      </c>
      <c r="C390" s="87">
        <v>42853</v>
      </c>
      <c r="D390" s="88">
        <v>80</v>
      </c>
      <c r="E390" s="87">
        <v>42845</v>
      </c>
      <c r="F390" s="88">
        <v>241.72</v>
      </c>
      <c r="G390" s="87">
        <v>42943</v>
      </c>
      <c r="H390" s="88">
        <v>23</v>
      </c>
      <c r="I390" s="87">
        <v>42850</v>
      </c>
      <c r="J390" s="88">
        <v>32.4</v>
      </c>
      <c r="K390" s="87">
        <v>42845</v>
      </c>
      <c r="L390" s="88">
        <v>421.64</v>
      </c>
      <c r="M390" s="87">
        <v>42845</v>
      </c>
      <c r="N390" s="88">
        <v>125.7</v>
      </c>
      <c r="O390" s="87">
        <v>45026</v>
      </c>
      <c r="P390" s="88">
        <v>18.57</v>
      </c>
      <c r="Q390" s="87">
        <v>42845</v>
      </c>
      <c r="R390" s="88">
        <v>67.349999999999994</v>
      </c>
      <c r="S390" s="87">
        <v>42845</v>
      </c>
      <c r="T390" s="88">
        <v>13.85</v>
      </c>
      <c r="U390" s="87">
        <v>43314</v>
      </c>
      <c r="V390" s="88">
        <v>81.709999999999994</v>
      </c>
      <c r="W390" s="87">
        <v>42864</v>
      </c>
      <c r="X390" s="88">
        <v>114.9</v>
      </c>
      <c r="Y390" s="87">
        <v>42845</v>
      </c>
      <c r="Z390" s="88">
        <v>72.05</v>
      </c>
      <c r="AA390" s="87">
        <v>42846</v>
      </c>
      <c r="AB390" s="88">
        <v>370.57</v>
      </c>
      <c r="AC390" s="87">
        <v>45035</v>
      </c>
      <c r="AD390" s="88">
        <v>394.74</v>
      </c>
      <c r="AE390" s="87">
        <v>43578</v>
      </c>
      <c r="AF390" s="88">
        <v>1309.43</v>
      </c>
      <c r="AG390" s="87">
        <v>43578</v>
      </c>
      <c r="AH390" s="88">
        <v>119.1</v>
      </c>
      <c r="AI390" s="87">
        <v>43593</v>
      </c>
      <c r="AJ390" s="88">
        <v>95.18</v>
      </c>
      <c r="AK390" s="87">
        <v>43630</v>
      </c>
      <c r="AL390" s="88">
        <v>109.69</v>
      </c>
    </row>
    <row r="391" spans="1:38">
      <c r="A391" s="87">
        <v>43579</v>
      </c>
      <c r="B391" s="88">
        <v>17389.3</v>
      </c>
      <c r="C391" s="87">
        <v>42857</v>
      </c>
      <c r="D391" s="88">
        <v>80.98</v>
      </c>
      <c r="E391" s="87">
        <v>42846</v>
      </c>
      <c r="F391" s="88">
        <v>245.65</v>
      </c>
      <c r="G391" s="87">
        <v>42947</v>
      </c>
      <c r="H391" s="88">
        <v>23.5</v>
      </c>
      <c r="I391" s="87">
        <v>42851</v>
      </c>
      <c r="J391" s="88">
        <v>32.200000000000003</v>
      </c>
      <c r="K391" s="87">
        <v>42846</v>
      </c>
      <c r="L391" s="88">
        <v>433.23</v>
      </c>
      <c r="M391" s="87">
        <v>42846</v>
      </c>
      <c r="N391" s="88">
        <v>128.82</v>
      </c>
      <c r="O391" s="87">
        <v>45027</v>
      </c>
      <c r="P391" s="88">
        <v>18.149999999999999</v>
      </c>
      <c r="Q391" s="87">
        <v>42846</v>
      </c>
      <c r="R391" s="88">
        <v>70.709999999999994</v>
      </c>
      <c r="S391" s="87">
        <v>42846</v>
      </c>
      <c r="T391" s="88">
        <v>14.32</v>
      </c>
      <c r="U391" s="87">
        <v>43320</v>
      </c>
      <c r="V391" s="88">
        <v>78</v>
      </c>
      <c r="W391" s="87">
        <v>42866</v>
      </c>
      <c r="X391" s="88">
        <v>113.47</v>
      </c>
      <c r="Y391" s="87">
        <v>42846</v>
      </c>
      <c r="Z391" s="88">
        <v>73.02</v>
      </c>
      <c r="AA391" s="87">
        <v>42849</v>
      </c>
      <c r="AB391" s="88">
        <v>378</v>
      </c>
      <c r="AC391" s="87">
        <v>45036</v>
      </c>
      <c r="AD391" s="88">
        <v>400.66</v>
      </c>
      <c r="AE391" s="87">
        <v>43579</v>
      </c>
      <c r="AF391" s="88">
        <v>1309.06</v>
      </c>
      <c r="AG391" s="87">
        <v>43579</v>
      </c>
      <c r="AH391" s="88">
        <v>119.28</v>
      </c>
      <c r="AI391" s="87">
        <v>43594</v>
      </c>
      <c r="AJ391" s="88">
        <v>94.39</v>
      </c>
      <c r="AK391" s="87">
        <v>43633</v>
      </c>
      <c r="AL391" s="88">
        <v>105.76</v>
      </c>
    </row>
    <row r="392" spans="1:38">
      <c r="A392" s="87">
        <v>43580</v>
      </c>
      <c r="B392" s="88">
        <v>17567.41</v>
      </c>
      <c r="C392" s="87">
        <v>42859</v>
      </c>
      <c r="D392" s="88">
        <v>80.98</v>
      </c>
      <c r="E392" s="87">
        <v>42849</v>
      </c>
      <c r="F392" s="88">
        <v>245.94</v>
      </c>
      <c r="G392" s="87">
        <v>42949</v>
      </c>
      <c r="H392" s="88">
        <v>22.75</v>
      </c>
      <c r="I392" s="87">
        <v>42852</v>
      </c>
      <c r="J392" s="88">
        <v>32.020000000000003</v>
      </c>
      <c r="K392" s="87">
        <v>42849</v>
      </c>
      <c r="L392" s="88">
        <v>436.43</v>
      </c>
      <c r="M392" s="87">
        <v>42849</v>
      </c>
      <c r="N392" s="88">
        <v>127.26</v>
      </c>
      <c r="O392" s="87">
        <v>45028</v>
      </c>
      <c r="P392" s="88">
        <v>18.14</v>
      </c>
      <c r="Q392" s="87">
        <v>42849</v>
      </c>
      <c r="R392" s="88">
        <v>72.52</v>
      </c>
      <c r="S392" s="87">
        <v>42849</v>
      </c>
      <c r="T392" s="88">
        <v>14.59</v>
      </c>
      <c r="U392" s="87">
        <v>43321</v>
      </c>
      <c r="V392" s="88">
        <v>81.88</v>
      </c>
      <c r="W392" s="87">
        <v>42867</v>
      </c>
      <c r="X392" s="88">
        <v>113.45</v>
      </c>
      <c r="Y392" s="87">
        <v>42849</v>
      </c>
      <c r="Z392" s="88">
        <v>75.760000000000005</v>
      </c>
      <c r="AA392" s="87">
        <v>42850</v>
      </c>
      <c r="AB392" s="88">
        <v>377.5</v>
      </c>
      <c r="AC392" s="87">
        <v>45042</v>
      </c>
      <c r="AD392" s="88">
        <v>396.96</v>
      </c>
      <c r="AE392" s="87">
        <v>43580</v>
      </c>
      <c r="AF392" s="88">
        <v>1318.17</v>
      </c>
      <c r="AG392" s="87">
        <v>43580</v>
      </c>
      <c r="AH392" s="88">
        <v>119.3</v>
      </c>
      <c r="AI392" s="87">
        <v>43595</v>
      </c>
      <c r="AJ392" s="88">
        <v>95.36</v>
      </c>
      <c r="AK392" s="87">
        <v>43634</v>
      </c>
      <c r="AL392" s="88">
        <v>106.32</v>
      </c>
    </row>
    <row r="393" spans="1:38">
      <c r="A393" s="87">
        <v>43581</v>
      </c>
      <c r="B393" s="88">
        <v>17670.89</v>
      </c>
      <c r="C393" s="87">
        <v>42860</v>
      </c>
      <c r="D393" s="88">
        <v>81.55</v>
      </c>
      <c r="E393" s="87">
        <v>42850</v>
      </c>
      <c r="F393" s="88">
        <v>245.93</v>
      </c>
      <c r="G393" s="87">
        <v>42950</v>
      </c>
      <c r="H393" s="88">
        <v>23.25</v>
      </c>
      <c r="I393" s="87">
        <v>42853</v>
      </c>
      <c r="J393" s="88">
        <v>31.88</v>
      </c>
      <c r="K393" s="87">
        <v>42850</v>
      </c>
      <c r="L393" s="88">
        <v>433.69</v>
      </c>
      <c r="M393" s="87">
        <v>42850</v>
      </c>
      <c r="N393" s="88">
        <v>125.47</v>
      </c>
      <c r="O393" s="87">
        <v>45029</v>
      </c>
      <c r="P393" s="88">
        <v>18.100000000000001</v>
      </c>
      <c r="Q393" s="87">
        <v>42850</v>
      </c>
      <c r="R393" s="88">
        <v>71.010000000000005</v>
      </c>
      <c r="S393" s="87">
        <v>42850</v>
      </c>
      <c r="T393" s="88">
        <v>14.26</v>
      </c>
      <c r="U393" s="87">
        <v>43322</v>
      </c>
      <c r="V393" s="88">
        <v>82.98</v>
      </c>
      <c r="W393" s="87">
        <v>42870</v>
      </c>
      <c r="X393" s="88">
        <v>113.5</v>
      </c>
      <c r="Y393" s="87">
        <v>42850</v>
      </c>
      <c r="Z393" s="88">
        <v>75.95</v>
      </c>
      <c r="AA393" s="87">
        <v>42851</v>
      </c>
      <c r="AB393" s="88">
        <v>372.53</v>
      </c>
      <c r="AC393" s="87">
        <v>45043</v>
      </c>
      <c r="AD393" s="88">
        <v>402.03</v>
      </c>
      <c r="AE393" s="87">
        <v>43581</v>
      </c>
      <c r="AF393" s="88">
        <v>1348.34</v>
      </c>
      <c r="AG393" s="87">
        <v>43581</v>
      </c>
      <c r="AH393" s="88">
        <v>123.03</v>
      </c>
      <c r="AI393" s="87">
        <v>43598</v>
      </c>
      <c r="AJ393" s="88">
        <v>96.7</v>
      </c>
      <c r="AK393" s="87">
        <v>43635</v>
      </c>
      <c r="AL393" s="88">
        <v>105.96</v>
      </c>
    </row>
    <row r="394" spans="1:38">
      <c r="A394" s="87">
        <v>43584</v>
      </c>
      <c r="B394" s="88">
        <v>17564.22</v>
      </c>
      <c r="C394" s="87">
        <v>42863</v>
      </c>
      <c r="D394" s="88">
        <v>81.63</v>
      </c>
      <c r="E394" s="87">
        <v>42851</v>
      </c>
      <c r="F394" s="88">
        <v>246.02</v>
      </c>
      <c r="G394" s="87">
        <v>42951</v>
      </c>
      <c r="H394" s="88">
        <v>23.5</v>
      </c>
      <c r="I394" s="87">
        <v>42857</v>
      </c>
      <c r="J394" s="88">
        <v>32.01</v>
      </c>
      <c r="K394" s="87">
        <v>42851</v>
      </c>
      <c r="L394" s="88">
        <v>432</v>
      </c>
      <c r="M394" s="87">
        <v>42851</v>
      </c>
      <c r="N394" s="88">
        <v>125.36</v>
      </c>
      <c r="O394" s="87">
        <v>45033</v>
      </c>
      <c r="P394" s="88">
        <v>18.21</v>
      </c>
      <c r="Q394" s="87">
        <v>42851</v>
      </c>
      <c r="R394" s="88">
        <v>71.150000000000006</v>
      </c>
      <c r="S394" s="87">
        <v>42851</v>
      </c>
      <c r="T394" s="88">
        <v>14.07</v>
      </c>
      <c r="U394" s="87">
        <v>43332</v>
      </c>
      <c r="V394" s="88">
        <v>80</v>
      </c>
      <c r="W394" s="87">
        <v>42871</v>
      </c>
      <c r="X394" s="88">
        <v>112.97</v>
      </c>
      <c r="Y394" s="87">
        <v>42851</v>
      </c>
      <c r="Z394" s="88">
        <v>75.91</v>
      </c>
      <c r="AA394" s="87">
        <v>42852</v>
      </c>
      <c r="AB394" s="88">
        <v>367.5</v>
      </c>
      <c r="AC394" s="87">
        <v>45044</v>
      </c>
      <c r="AD394" s="88">
        <v>401.17</v>
      </c>
      <c r="AE394" s="87">
        <v>43584</v>
      </c>
      <c r="AF394" s="88">
        <v>1330</v>
      </c>
      <c r="AG394" s="87">
        <v>43584</v>
      </c>
      <c r="AH394" s="88">
        <v>121.91</v>
      </c>
      <c r="AI394" s="87">
        <v>43599</v>
      </c>
      <c r="AJ394" s="88">
        <v>97.5</v>
      </c>
      <c r="AK394" s="87">
        <v>43636</v>
      </c>
      <c r="AL394" s="88">
        <v>106.8</v>
      </c>
    </row>
    <row r="395" spans="1:38">
      <c r="A395" s="87">
        <v>43585</v>
      </c>
      <c r="B395" s="88">
        <v>17405.04</v>
      </c>
      <c r="C395" s="87">
        <v>42864</v>
      </c>
      <c r="D395" s="88">
        <v>80.5</v>
      </c>
      <c r="E395" s="87">
        <v>42852</v>
      </c>
      <c r="F395" s="88">
        <v>246.74</v>
      </c>
      <c r="G395" s="87">
        <v>42956</v>
      </c>
      <c r="H395" s="88">
        <v>23.5</v>
      </c>
      <c r="I395" s="87">
        <v>42858</v>
      </c>
      <c r="J395" s="88">
        <v>32.1</v>
      </c>
      <c r="K395" s="87">
        <v>42852</v>
      </c>
      <c r="L395" s="88">
        <v>425.4</v>
      </c>
      <c r="M395" s="87">
        <v>42852</v>
      </c>
      <c r="N395" s="88">
        <v>122.9</v>
      </c>
      <c r="O395" s="87">
        <v>45034</v>
      </c>
      <c r="P395" s="88">
        <v>18.25</v>
      </c>
      <c r="Q395" s="87">
        <v>42852</v>
      </c>
      <c r="R395" s="88">
        <v>70.61</v>
      </c>
      <c r="S395" s="87">
        <v>42852</v>
      </c>
      <c r="T395" s="88">
        <v>14.01</v>
      </c>
      <c r="U395" s="87">
        <v>43336</v>
      </c>
      <c r="V395" s="88">
        <v>83.35</v>
      </c>
      <c r="W395" s="87">
        <v>42872</v>
      </c>
      <c r="X395" s="88">
        <v>111</v>
      </c>
      <c r="Y395" s="87">
        <v>42852</v>
      </c>
      <c r="Z395" s="88">
        <v>75.12</v>
      </c>
      <c r="AA395" s="87">
        <v>42853</v>
      </c>
      <c r="AB395" s="88">
        <v>371.67</v>
      </c>
      <c r="AC395" s="87">
        <v>45048</v>
      </c>
      <c r="AD395" s="88">
        <v>431.25</v>
      </c>
      <c r="AE395" s="87">
        <v>43585</v>
      </c>
      <c r="AF395" s="88">
        <v>1320</v>
      </c>
      <c r="AG395" s="87">
        <v>43585</v>
      </c>
      <c r="AH395" s="88">
        <v>121.2</v>
      </c>
      <c r="AI395" s="87">
        <v>43600</v>
      </c>
      <c r="AJ395" s="88">
        <v>96.8</v>
      </c>
      <c r="AK395" s="87">
        <v>43637</v>
      </c>
      <c r="AL395" s="88">
        <v>104.07</v>
      </c>
    </row>
    <row r="396" spans="1:38">
      <c r="A396" s="87">
        <v>43587</v>
      </c>
      <c r="B396" s="88">
        <v>17318.41</v>
      </c>
      <c r="C396" s="87">
        <v>42865</v>
      </c>
      <c r="D396" s="88">
        <v>80.5</v>
      </c>
      <c r="E396" s="87">
        <v>42853</v>
      </c>
      <c r="F396" s="88">
        <v>248.14</v>
      </c>
      <c r="G396" s="87">
        <v>42962</v>
      </c>
      <c r="H396" s="88">
        <v>22.65</v>
      </c>
      <c r="I396" s="87">
        <v>42859</v>
      </c>
      <c r="J396" s="88">
        <v>32.5</v>
      </c>
      <c r="K396" s="87">
        <v>42853</v>
      </c>
      <c r="L396" s="88">
        <v>419.82</v>
      </c>
      <c r="M396" s="87">
        <v>42853</v>
      </c>
      <c r="N396" s="88">
        <v>123.08</v>
      </c>
      <c r="O396" s="87">
        <v>45035</v>
      </c>
      <c r="P396" s="88">
        <v>18.29</v>
      </c>
      <c r="Q396" s="87">
        <v>42853</v>
      </c>
      <c r="R396" s="88">
        <v>70.31</v>
      </c>
      <c r="S396" s="87">
        <v>42853</v>
      </c>
      <c r="T396" s="88">
        <v>13.71</v>
      </c>
      <c r="U396" s="87">
        <v>43362</v>
      </c>
      <c r="V396" s="88">
        <v>79.19</v>
      </c>
      <c r="W396" s="87">
        <v>42873</v>
      </c>
      <c r="X396" s="88">
        <v>112</v>
      </c>
      <c r="Y396" s="87">
        <v>42853</v>
      </c>
      <c r="Z396" s="88">
        <v>74.98</v>
      </c>
      <c r="AA396" s="87">
        <v>42857</v>
      </c>
      <c r="AB396" s="88">
        <v>371.9</v>
      </c>
      <c r="AC396" s="87">
        <v>45049</v>
      </c>
      <c r="AD396" s="88">
        <v>458.3</v>
      </c>
      <c r="AE396" s="87">
        <v>43587</v>
      </c>
      <c r="AF396" s="88">
        <v>1307</v>
      </c>
      <c r="AG396" s="87">
        <v>43587</v>
      </c>
      <c r="AH396" s="88">
        <v>121</v>
      </c>
      <c r="AI396" s="87">
        <v>43601</v>
      </c>
      <c r="AJ396" s="88">
        <v>97.86</v>
      </c>
      <c r="AK396" s="87">
        <v>43640</v>
      </c>
      <c r="AL396" s="88">
        <v>98.87</v>
      </c>
    </row>
    <row r="397" spans="1:38">
      <c r="A397" s="87">
        <v>43588</v>
      </c>
      <c r="B397" s="88">
        <v>17077.47</v>
      </c>
      <c r="C397" s="87">
        <v>42866</v>
      </c>
      <c r="D397" s="88">
        <v>80.5</v>
      </c>
      <c r="E397" s="87">
        <v>42857</v>
      </c>
      <c r="F397" s="88">
        <v>245.64</v>
      </c>
      <c r="G397" s="87">
        <v>42963</v>
      </c>
      <c r="H397" s="88">
        <v>23.56</v>
      </c>
      <c r="I397" s="87">
        <v>42860</v>
      </c>
      <c r="J397" s="88">
        <v>33.5</v>
      </c>
      <c r="K397" s="87">
        <v>42857</v>
      </c>
      <c r="L397" s="88">
        <v>411.76</v>
      </c>
      <c r="M397" s="87">
        <v>42857</v>
      </c>
      <c r="N397" s="88">
        <v>120.27</v>
      </c>
      <c r="O397" s="87">
        <v>45036</v>
      </c>
      <c r="P397" s="88">
        <v>18.13</v>
      </c>
      <c r="Q397" s="87">
        <v>42857</v>
      </c>
      <c r="R397" s="88">
        <v>67.42</v>
      </c>
      <c r="S397" s="87">
        <v>42857</v>
      </c>
      <c r="T397" s="88">
        <v>13.53</v>
      </c>
      <c r="U397" s="87">
        <v>43367</v>
      </c>
      <c r="V397" s="88">
        <v>75.239999999999995</v>
      </c>
      <c r="W397" s="87">
        <v>42874</v>
      </c>
      <c r="X397" s="88">
        <v>112.5</v>
      </c>
      <c r="Y397" s="87">
        <v>42857</v>
      </c>
      <c r="Z397" s="88">
        <v>74.430000000000007</v>
      </c>
      <c r="AA397" s="87">
        <v>42858</v>
      </c>
      <c r="AB397" s="88">
        <v>367.5</v>
      </c>
      <c r="AC397" s="87">
        <v>45050</v>
      </c>
      <c r="AD397" s="88">
        <v>456.38</v>
      </c>
      <c r="AE397" s="87">
        <v>43588</v>
      </c>
      <c r="AF397" s="88">
        <v>1294.5899999999999</v>
      </c>
      <c r="AG397" s="87">
        <v>43588</v>
      </c>
      <c r="AH397" s="88">
        <v>119.88</v>
      </c>
      <c r="AI397" s="87">
        <v>43602</v>
      </c>
      <c r="AJ397" s="88">
        <v>96.1</v>
      </c>
      <c r="AK397" s="87">
        <v>43641</v>
      </c>
      <c r="AL397" s="88">
        <v>94.99</v>
      </c>
    </row>
    <row r="398" spans="1:38">
      <c r="A398" s="87">
        <v>43591</v>
      </c>
      <c r="B398" s="88">
        <v>16790.400000000001</v>
      </c>
      <c r="C398" s="87">
        <v>42867</v>
      </c>
      <c r="D398" s="88">
        <v>80.3</v>
      </c>
      <c r="E398" s="87">
        <v>42858</v>
      </c>
      <c r="F398" s="88">
        <v>246.35</v>
      </c>
      <c r="G398" s="87">
        <v>42964</v>
      </c>
      <c r="H398" s="88">
        <v>22.4</v>
      </c>
      <c r="I398" s="87">
        <v>42863</v>
      </c>
      <c r="J398" s="88">
        <v>34.840000000000003</v>
      </c>
      <c r="K398" s="87">
        <v>42858</v>
      </c>
      <c r="L398" s="88">
        <v>415.31</v>
      </c>
      <c r="M398" s="87">
        <v>42858</v>
      </c>
      <c r="N398" s="88">
        <v>117.79</v>
      </c>
      <c r="O398" s="87">
        <v>45042</v>
      </c>
      <c r="P398" s="88">
        <v>18.420000000000002</v>
      </c>
      <c r="Q398" s="87">
        <v>42858</v>
      </c>
      <c r="R398" s="88">
        <v>67.010000000000005</v>
      </c>
      <c r="S398" s="87">
        <v>42858</v>
      </c>
      <c r="T398" s="88">
        <v>13.02</v>
      </c>
      <c r="U398" s="87">
        <v>43368</v>
      </c>
      <c r="V398" s="88">
        <v>76.930000000000007</v>
      </c>
      <c r="W398" s="87">
        <v>42878</v>
      </c>
      <c r="X398" s="88">
        <v>114.45</v>
      </c>
      <c r="Y398" s="87">
        <v>42858</v>
      </c>
      <c r="Z398" s="88">
        <v>72.22</v>
      </c>
      <c r="AA398" s="87">
        <v>42859</v>
      </c>
      <c r="AB398" s="88">
        <v>370</v>
      </c>
      <c r="AC398" s="87">
        <v>45051</v>
      </c>
      <c r="AD398" s="88">
        <v>455.4</v>
      </c>
      <c r="AE398" s="87">
        <v>43591</v>
      </c>
      <c r="AF398" s="88">
        <v>1295</v>
      </c>
      <c r="AG398" s="87">
        <v>43591</v>
      </c>
      <c r="AH398" s="88">
        <v>118.18</v>
      </c>
      <c r="AI398" s="87">
        <v>43605</v>
      </c>
      <c r="AJ398" s="88">
        <v>94.83</v>
      </c>
      <c r="AK398" s="87">
        <v>43642</v>
      </c>
      <c r="AL398" s="88">
        <v>92.17</v>
      </c>
    </row>
    <row r="399" spans="1:38">
      <c r="A399" s="87">
        <v>43592</v>
      </c>
      <c r="B399" s="88">
        <v>16824.71</v>
      </c>
      <c r="C399" s="87">
        <v>42870</v>
      </c>
      <c r="D399" s="88">
        <v>80.45</v>
      </c>
      <c r="E399" s="87">
        <v>42859</v>
      </c>
      <c r="F399" s="88">
        <v>250.71</v>
      </c>
      <c r="G399" s="87">
        <v>42968</v>
      </c>
      <c r="H399" s="88">
        <v>21.91</v>
      </c>
      <c r="I399" s="87">
        <v>42864</v>
      </c>
      <c r="J399" s="88">
        <v>34.799999999999997</v>
      </c>
      <c r="K399" s="87">
        <v>42859</v>
      </c>
      <c r="L399" s="88">
        <v>420.89</v>
      </c>
      <c r="M399" s="87">
        <v>42859</v>
      </c>
      <c r="N399" s="88">
        <v>119.11</v>
      </c>
      <c r="O399" s="87">
        <v>45043</v>
      </c>
      <c r="P399" s="88">
        <v>19.239999999999998</v>
      </c>
      <c r="Q399" s="87">
        <v>42859</v>
      </c>
      <c r="R399" s="88">
        <v>67.53</v>
      </c>
      <c r="S399" s="87">
        <v>42859</v>
      </c>
      <c r="T399" s="88">
        <v>13.26</v>
      </c>
      <c r="U399" s="87">
        <v>43369</v>
      </c>
      <c r="V399" s="88">
        <v>76.599999999999994</v>
      </c>
      <c r="W399" s="87">
        <v>42879</v>
      </c>
      <c r="X399" s="88">
        <v>115</v>
      </c>
      <c r="Y399" s="87">
        <v>42859</v>
      </c>
      <c r="Z399" s="88">
        <v>74.430000000000007</v>
      </c>
      <c r="AA399" s="87">
        <v>42860</v>
      </c>
      <c r="AB399" s="88">
        <v>374.07</v>
      </c>
      <c r="AC399" s="87">
        <v>45054</v>
      </c>
      <c r="AD399" s="88">
        <v>447.06</v>
      </c>
      <c r="AE399" s="87">
        <v>43592</v>
      </c>
      <c r="AF399" s="88">
        <v>1292.6199999999999</v>
      </c>
      <c r="AG399" s="87">
        <v>43592</v>
      </c>
      <c r="AH399" s="88">
        <v>118.87</v>
      </c>
      <c r="AI399" s="87">
        <v>43606</v>
      </c>
      <c r="AJ399" s="88">
        <v>95.4</v>
      </c>
      <c r="AK399" s="87">
        <v>43643</v>
      </c>
      <c r="AL399" s="88">
        <v>93.96</v>
      </c>
    </row>
    <row r="400" spans="1:38">
      <c r="A400" s="87">
        <v>43593</v>
      </c>
      <c r="B400" s="88">
        <v>16551.62</v>
      </c>
      <c r="C400" s="87">
        <v>42871</v>
      </c>
      <c r="D400" s="88">
        <v>80</v>
      </c>
      <c r="E400" s="87">
        <v>42860</v>
      </c>
      <c r="F400" s="88">
        <v>262.27</v>
      </c>
      <c r="G400" s="87">
        <v>42970</v>
      </c>
      <c r="H400" s="88">
        <v>22</v>
      </c>
      <c r="I400" s="87">
        <v>42865</v>
      </c>
      <c r="J400" s="88">
        <v>34.5</v>
      </c>
      <c r="K400" s="87">
        <v>42860</v>
      </c>
      <c r="L400" s="88">
        <v>434.88</v>
      </c>
      <c r="M400" s="87">
        <v>42860</v>
      </c>
      <c r="N400" s="88">
        <v>121.72</v>
      </c>
      <c r="O400" s="87">
        <v>45044</v>
      </c>
      <c r="P400" s="88">
        <v>18.989999999999998</v>
      </c>
      <c r="Q400" s="87">
        <v>42860</v>
      </c>
      <c r="R400" s="88">
        <v>67.83</v>
      </c>
      <c r="S400" s="87">
        <v>42860</v>
      </c>
      <c r="T400" s="88">
        <v>13.24</v>
      </c>
      <c r="U400" s="87">
        <v>43370</v>
      </c>
      <c r="V400" s="88">
        <v>79.44</v>
      </c>
      <c r="W400" s="87">
        <v>42880</v>
      </c>
      <c r="X400" s="88">
        <v>111.5</v>
      </c>
      <c r="Y400" s="87">
        <v>42860</v>
      </c>
      <c r="Z400" s="88">
        <v>73.010000000000005</v>
      </c>
      <c r="AA400" s="87">
        <v>42863</v>
      </c>
      <c r="AB400" s="88">
        <v>378.32</v>
      </c>
      <c r="AC400" s="87">
        <v>45055</v>
      </c>
      <c r="AD400" s="88">
        <v>443.2</v>
      </c>
      <c r="AE400" s="87">
        <v>43593</v>
      </c>
      <c r="AF400" s="88">
        <v>1278.5</v>
      </c>
      <c r="AG400" s="87">
        <v>43593</v>
      </c>
      <c r="AH400" s="88">
        <v>114.68</v>
      </c>
      <c r="AI400" s="87">
        <v>43607</v>
      </c>
      <c r="AJ400" s="88">
        <v>96.4</v>
      </c>
      <c r="AK400" s="87">
        <v>43644</v>
      </c>
      <c r="AL400" s="88">
        <v>96.05</v>
      </c>
    </row>
    <row r="401" spans="1:38">
      <c r="A401" s="87">
        <v>43594</v>
      </c>
      <c r="B401" s="88">
        <v>16493.52</v>
      </c>
      <c r="C401" s="87">
        <v>42872</v>
      </c>
      <c r="D401" s="88">
        <v>79.25</v>
      </c>
      <c r="E401" s="87">
        <v>42863</v>
      </c>
      <c r="F401" s="88">
        <v>275.38</v>
      </c>
      <c r="G401" s="87">
        <v>42972</v>
      </c>
      <c r="H401" s="88">
        <v>21.23</v>
      </c>
      <c r="I401" s="87">
        <v>42866</v>
      </c>
      <c r="J401" s="88">
        <v>35</v>
      </c>
      <c r="K401" s="87">
        <v>42863</v>
      </c>
      <c r="L401" s="88">
        <v>439.1</v>
      </c>
      <c r="M401" s="87">
        <v>42863</v>
      </c>
      <c r="N401" s="88">
        <v>124.39</v>
      </c>
      <c r="O401" s="87">
        <v>45048</v>
      </c>
      <c r="P401" s="88">
        <v>18.72</v>
      </c>
      <c r="Q401" s="87">
        <v>42863</v>
      </c>
      <c r="R401" s="88">
        <v>68.150000000000006</v>
      </c>
      <c r="S401" s="87">
        <v>42863</v>
      </c>
      <c r="T401" s="88">
        <v>13.47</v>
      </c>
      <c r="U401" s="87">
        <v>43371</v>
      </c>
      <c r="V401" s="88">
        <v>75.47</v>
      </c>
      <c r="W401" s="87">
        <v>42881</v>
      </c>
      <c r="X401" s="88">
        <v>112</v>
      </c>
      <c r="Y401" s="87">
        <v>42863</v>
      </c>
      <c r="Z401" s="88">
        <v>74.88</v>
      </c>
      <c r="AA401" s="87">
        <v>42864</v>
      </c>
      <c r="AB401" s="88">
        <v>379.99</v>
      </c>
      <c r="AC401" s="87">
        <v>45056</v>
      </c>
      <c r="AD401" s="88">
        <v>444.35</v>
      </c>
      <c r="AE401" s="87">
        <v>43594</v>
      </c>
      <c r="AF401" s="88">
        <v>1226.3499999999999</v>
      </c>
      <c r="AG401" s="87">
        <v>43594</v>
      </c>
      <c r="AH401" s="88">
        <v>114.92</v>
      </c>
      <c r="AI401" s="87">
        <v>43608</v>
      </c>
      <c r="AJ401" s="88">
        <v>97.09</v>
      </c>
      <c r="AK401" s="87">
        <v>43647</v>
      </c>
      <c r="AL401" s="88">
        <v>94.51</v>
      </c>
    </row>
    <row r="402" spans="1:38">
      <c r="A402" s="87">
        <v>43595</v>
      </c>
      <c r="B402" s="88">
        <v>16386.66</v>
      </c>
      <c r="C402" s="87">
        <v>42874</v>
      </c>
      <c r="D402" s="88">
        <v>78.12</v>
      </c>
      <c r="E402" s="87">
        <v>42864</v>
      </c>
      <c r="F402" s="88">
        <v>270.55</v>
      </c>
      <c r="G402" s="87">
        <v>42975</v>
      </c>
      <c r="H402" s="88">
        <v>21.59</v>
      </c>
      <c r="I402" s="87">
        <v>42867</v>
      </c>
      <c r="J402" s="88">
        <v>35.229999999999997</v>
      </c>
      <c r="K402" s="87">
        <v>42864</v>
      </c>
      <c r="L402" s="88">
        <v>436.86</v>
      </c>
      <c r="M402" s="87">
        <v>42864</v>
      </c>
      <c r="N402" s="88">
        <v>123.04</v>
      </c>
      <c r="O402" s="87">
        <v>45049</v>
      </c>
      <c r="P402" s="88">
        <v>18.28</v>
      </c>
      <c r="Q402" s="87">
        <v>42864</v>
      </c>
      <c r="R402" s="88">
        <v>71.55</v>
      </c>
      <c r="S402" s="87">
        <v>42864</v>
      </c>
      <c r="T402" s="88">
        <v>13.06</v>
      </c>
      <c r="U402" s="87">
        <v>43374</v>
      </c>
      <c r="V402" s="88">
        <v>71.7</v>
      </c>
      <c r="W402" s="87">
        <v>42884</v>
      </c>
      <c r="X402" s="88">
        <v>112</v>
      </c>
      <c r="Y402" s="87">
        <v>42864</v>
      </c>
      <c r="Z402" s="88">
        <v>75.39</v>
      </c>
      <c r="AA402" s="87">
        <v>42865</v>
      </c>
      <c r="AB402" s="88">
        <v>379.02</v>
      </c>
      <c r="AC402" s="87">
        <v>45057</v>
      </c>
      <c r="AD402" s="88">
        <v>457.49</v>
      </c>
      <c r="AE402" s="87">
        <v>43595</v>
      </c>
      <c r="AF402" s="88">
        <v>1230</v>
      </c>
      <c r="AG402" s="87">
        <v>43595</v>
      </c>
      <c r="AH402" s="88">
        <v>114.7</v>
      </c>
      <c r="AI402" s="87">
        <v>43609</v>
      </c>
      <c r="AJ402" s="88">
        <v>95.35</v>
      </c>
      <c r="AK402" s="87">
        <v>43648</v>
      </c>
      <c r="AL402" s="88">
        <v>96.82</v>
      </c>
    </row>
    <row r="403" spans="1:38">
      <c r="A403" s="87">
        <v>43598</v>
      </c>
      <c r="B403" s="88">
        <v>16022.43</v>
      </c>
      <c r="C403" s="87">
        <v>42877</v>
      </c>
      <c r="D403" s="88">
        <v>78.5</v>
      </c>
      <c r="E403" s="87">
        <v>42865</v>
      </c>
      <c r="F403" s="88">
        <v>268.5</v>
      </c>
      <c r="G403" s="87">
        <v>42976</v>
      </c>
      <c r="H403" s="88">
        <v>22.66</v>
      </c>
      <c r="I403" s="87">
        <v>42870</v>
      </c>
      <c r="J403" s="88">
        <v>36.99</v>
      </c>
      <c r="K403" s="87">
        <v>42865</v>
      </c>
      <c r="L403" s="88">
        <v>437.51</v>
      </c>
      <c r="M403" s="87">
        <v>42865</v>
      </c>
      <c r="N403" s="88">
        <v>122.54</v>
      </c>
      <c r="O403" s="87">
        <v>45050</v>
      </c>
      <c r="P403" s="88">
        <v>19.45</v>
      </c>
      <c r="Q403" s="87">
        <v>42865</v>
      </c>
      <c r="R403" s="88">
        <v>75.12</v>
      </c>
      <c r="S403" s="87">
        <v>42865</v>
      </c>
      <c r="T403" s="88">
        <v>13.15</v>
      </c>
      <c r="U403" s="87">
        <v>43375</v>
      </c>
      <c r="V403" s="88">
        <v>69</v>
      </c>
      <c r="W403" s="87">
        <v>42885</v>
      </c>
      <c r="X403" s="88">
        <v>111.5</v>
      </c>
      <c r="Y403" s="87">
        <v>42865</v>
      </c>
      <c r="Z403" s="88">
        <v>76.680000000000007</v>
      </c>
      <c r="AA403" s="87">
        <v>42866</v>
      </c>
      <c r="AB403" s="88">
        <v>379.78</v>
      </c>
      <c r="AC403" s="87">
        <v>45058</v>
      </c>
      <c r="AD403" s="88">
        <v>464.9</v>
      </c>
      <c r="AE403" s="87">
        <v>43598</v>
      </c>
      <c r="AF403" s="88">
        <v>1205.8900000000001</v>
      </c>
      <c r="AG403" s="87">
        <v>43598</v>
      </c>
      <c r="AH403" s="88">
        <v>110.17</v>
      </c>
      <c r="AI403" s="87">
        <v>43612</v>
      </c>
      <c r="AJ403" s="88">
        <v>93.84</v>
      </c>
      <c r="AK403" s="87">
        <v>43649</v>
      </c>
      <c r="AL403" s="88">
        <v>98.49</v>
      </c>
    </row>
    <row r="404" spans="1:38">
      <c r="A404" s="87">
        <v>43599</v>
      </c>
      <c r="B404" s="88">
        <v>16041.7</v>
      </c>
      <c r="C404" s="87">
        <v>42878</v>
      </c>
      <c r="D404" s="88">
        <v>80.17</v>
      </c>
      <c r="E404" s="87">
        <v>42866</v>
      </c>
      <c r="F404" s="88">
        <v>264.87</v>
      </c>
      <c r="G404" s="87">
        <v>42977</v>
      </c>
      <c r="H404" s="88">
        <v>23.5</v>
      </c>
      <c r="I404" s="87">
        <v>42871</v>
      </c>
      <c r="J404" s="88">
        <v>37.020000000000003</v>
      </c>
      <c r="K404" s="87">
        <v>42866</v>
      </c>
      <c r="L404" s="88">
        <v>451.43</v>
      </c>
      <c r="M404" s="87">
        <v>42866</v>
      </c>
      <c r="N404" s="88">
        <v>122.16</v>
      </c>
      <c r="O404" s="87">
        <v>45051</v>
      </c>
      <c r="P404" s="88">
        <v>19.489999999999998</v>
      </c>
      <c r="Q404" s="87">
        <v>42866</v>
      </c>
      <c r="R404" s="88">
        <v>78.41</v>
      </c>
      <c r="S404" s="87">
        <v>42866</v>
      </c>
      <c r="T404" s="88">
        <v>13.45</v>
      </c>
      <c r="U404" s="87">
        <v>43382</v>
      </c>
      <c r="V404" s="88">
        <v>65.55</v>
      </c>
      <c r="W404" s="87">
        <v>42886</v>
      </c>
      <c r="X404" s="88">
        <v>109.15</v>
      </c>
      <c r="Y404" s="87">
        <v>42866</v>
      </c>
      <c r="Z404" s="88">
        <v>79.650000000000006</v>
      </c>
      <c r="AA404" s="87">
        <v>42867</v>
      </c>
      <c r="AB404" s="88">
        <v>380</v>
      </c>
      <c r="AC404" s="87">
        <v>45061</v>
      </c>
      <c r="AD404" s="88">
        <v>466.92</v>
      </c>
      <c r="AE404" s="87">
        <v>43599</v>
      </c>
      <c r="AF404" s="88">
        <v>1206</v>
      </c>
      <c r="AG404" s="87">
        <v>43599</v>
      </c>
      <c r="AH404" s="88">
        <v>107.52</v>
      </c>
      <c r="AI404" s="87">
        <v>43613</v>
      </c>
      <c r="AJ404" s="88">
        <v>94.01</v>
      </c>
      <c r="AK404" s="87">
        <v>43650</v>
      </c>
      <c r="AL404" s="88">
        <v>98.49</v>
      </c>
    </row>
    <row r="405" spans="1:38">
      <c r="A405" s="87">
        <v>43600</v>
      </c>
      <c r="B405" s="88">
        <v>16281.99</v>
      </c>
      <c r="C405" s="87">
        <v>42879</v>
      </c>
      <c r="D405" s="88">
        <v>81.75</v>
      </c>
      <c r="E405" s="87">
        <v>42867</v>
      </c>
      <c r="F405" s="88">
        <v>266.77</v>
      </c>
      <c r="G405" s="87">
        <v>42978</v>
      </c>
      <c r="H405" s="88">
        <v>23.49</v>
      </c>
      <c r="I405" s="87">
        <v>42872</v>
      </c>
      <c r="J405" s="88">
        <v>36.909999999999997</v>
      </c>
      <c r="K405" s="87">
        <v>42867</v>
      </c>
      <c r="L405" s="88">
        <v>445.19</v>
      </c>
      <c r="M405" s="87">
        <v>42867</v>
      </c>
      <c r="N405" s="88">
        <v>120.51</v>
      </c>
      <c r="O405" s="87">
        <v>45054</v>
      </c>
      <c r="P405" s="88">
        <v>19.079999999999998</v>
      </c>
      <c r="Q405" s="87">
        <v>42867</v>
      </c>
      <c r="R405" s="88">
        <v>79.95</v>
      </c>
      <c r="S405" s="87">
        <v>42867</v>
      </c>
      <c r="T405" s="88">
        <v>13.33</v>
      </c>
      <c r="U405" s="87">
        <v>43383</v>
      </c>
      <c r="V405" s="88">
        <v>68.78</v>
      </c>
      <c r="W405" s="87">
        <v>42887</v>
      </c>
      <c r="X405" s="88">
        <v>107.76</v>
      </c>
      <c r="Y405" s="87">
        <v>42867</v>
      </c>
      <c r="Z405" s="88">
        <v>81.150000000000006</v>
      </c>
      <c r="AA405" s="87">
        <v>42870</v>
      </c>
      <c r="AB405" s="88">
        <v>384.93</v>
      </c>
      <c r="AC405" s="87">
        <v>45062</v>
      </c>
      <c r="AD405" s="88">
        <v>467.38</v>
      </c>
      <c r="AE405" s="87">
        <v>43600</v>
      </c>
      <c r="AF405" s="88">
        <v>1206.18</v>
      </c>
      <c r="AG405" s="87">
        <v>43600</v>
      </c>
      <c r="AH405" s="88">
        <v>110.15</v>
      </c>
      <c r="AI405" s="87">
        <v>43614</v>
      </c>
      <c r="AJ405" s="88">
        <v>94.48</v>
      </c>
      <c r="AK405" s="87">
        <v>43651</v>
      </c>
      <c r="AL405" s="88">
        <v>97.5</v>
      </c>
    </row>
    <row r="406" spans="1:38">
      <c r="A406" s="87">
        <v>43601</v>
      </c>
      <c r="B406" s="88">
        <v>16159.11</v>
      </c>
      <c r="C406" s="87">
        <v>42880</v>
      </c>
      <c r="D406" s="88">
        <v>84.66</v>
      </c>
      <c r="E406" s="87">
        <v>42870</v>
      </c>
      <c r="F406" s="88">
        <v>267.04000000000002</v>
      </c>
      <c r="G406" s="87">
        <v>42986</v>
      </c>
      <c r="H406" s="88">
        <v>23.75</v>
      </c>
      <c r="I406" s="87">
        <v>42873</v>
      </c>
      <c r="J406" s="88">
        <v>36.57</v>
      </c>
      <c r="K406" s="87">
        <v>42870</v>
      </c>
      <c r="L406" s="88">
        <v>453.56</v>
      </c>
      <c r="M406" s="87">
        <v>42870</v>
      </c>
      <c r="N406" s="88">
        <v>122.72</v>
      </c>
      <c r="O406" s="87">
        <v>45055</v>
      </c>
      <c r="P406" s="88">
        <v>18.88</v>
      </c>
      <c r="Q406" s="87">
        <v>42870</v>
      </c>
      <c r="R406" s="88">
        <v>80.2</v>
      </c>
      <c r="S406" s="87">
        <v>42870</v>
      </c>
      <c r="T406" s="88">
        <v>13.25</v>
      </c>
      <c r="U406" s="87">
        <v>43397</v>
      </c>
      <c r="V406" s="88">
        <v>71.510000000000005</v>
      </c>
      <c r="W406" s="87">
        <v>42888</v>
      </c>
      <c r="X406" s="88">
        <v>106.14</v>
      </c>
      <c r="Y406" s="87">
        <v>42870</v>
      </c>
      <c r="Z406" s="88">
        <v>82.28</v>
      </c>
      <c r="AA406" s="87">
        <v>42871</v>
      </c>
      <c r="AB406" s="88">
        <v>388</v>
      </c>
      <c r="AC406" s="87">
        <v>45063</v>
      </c>
      <c r="AD406" s="88">
        <v>465.79</v>
      </c>
      <c r="AE406" s="87">
        <v>43601</v>
      </c>
      <c r="AF406" s="88">
        <v>1206.07</v>
      </c>
      <c r="AG406" s="87">
        <v>43601</v>
      </c>
      <c r="AH406" s="88">
        <v>109.73</v>
      </c>
      <c r="AI406" s="87">
        <v>43615</v>
      </c>
      <c r="AJ406" s="88">
        <v>94.03</v>
      </c>
      <c r="AK406" s="87">
        <v>43654</v>
      </c>
      <c r="AL406" s="88">
        <v>92.63</v>
      </c>
    </row>
    <row r="407" spans="1:38">
      <c r="A407" s="87">
        <v>43602</v>
      </c>
      <c r="B407" s="88">
        <v>15733.71</v>
      </c>
      <c r="C407" s="87">
        <v>42881</v>
      </c>
      <c r="D407" s="88">
        <v>85.02</v>
      </c>
      <c r="E407" s="87">
        <v>42871</v>
      </c>
      <c r="F407" s="88">
        <v>260.05</v>
      </c>
      <c r="G407" s="87">
        <v>42990</v>
      </c>
      <c r="H407" s="88">
        <v>23.95</v>
      </c>
      <c r="I407" s="87">
        <v>42874</v>
      </c>
      <c r="J407" s="88">
        <v>36.42</v>
      </c>
      <c r="K407" s="87">
        <v>42871</v>
      </c>
      <c r="L407" s="88">
        <v>448.8</v>
      </c>
      <c r="M407" s="87">
        <v>42871</v>
      </c>
      <c r="N407" s="88">
        <v>120.82</v>
      </c>
      <c r="O407" s="87">
        <v>45056</v>
      </c>
      <c r="P407" s="88">
        <v>19.05</v>
      </c>
      <c r="Q407" s="87">
        <v>42871</v>
      </c>
      <c r="R407" s="88">
        <v>77.22</v>
      </c>
      <c r="S407" s="87">
        <v>42871</v>
      </c>
      <c r="T407" s="88">
        <v>13.29</v>
      </c>
      <c r="U407" s="87">
        <v>43398</v>
      </c>
      <c r="V407" s="88">
        <v>72.989999999999995</v>
      </c>
      <c r="W407" s="87">
        <v>42891</v>
      </c>
      <c r="X407" s="88">
        <v>107.14</v>
      </c>
      <c r="Y407" s="87">
        <v>42871</v>
      </c>
      <c r="Z407" s="88">
        <v>81.99</v>
      </c>
      <c r="AA407" s="87">
        <v>42872</v>
      </c>
      <c r="AB407" s="88">
        <v>385.1</v>
      </c>
      <c r="AC407" s="87">
        <v>45064</v>
      </c>
      <c r="AD407" s="88">
        <v>468.62</v>
      </c>
      <c r="AE407" s="87">
        <v>43602</v>
      </c>
      <c r="AF407" s="88">
        <v>1200.31</v>
      </c>
      <c r="AG407" s="87">
        <v>43602</v>
      </c>
      <c r="AH407" s="88">
        <v>104.25</v>
      </c>
      <c r="AI407" s="87">
        <v>43619</v>
      </c>
      <c r="AJ407" s="88">
        <v>94.18</v>
      </c>
      <c r="AK407" s="87">
        <v>43655</v>
      </c>
      <c r="AL407" s="88">
        <v>90.75</v>
      </c>
    </row>
    <row r="408" spans="1:38">
      <c r="A408" s="87">
        <v>43605</v>
      </c>
      <c r="B408" s="88">
        <v>15752.53</v>
      </c>
      <c r="C408" s="87">
        <v>42884</v>
      </c>
      <c r="D408" s="88">
        <v>85.25</v>
      </c>
      <c r="E408" s="87">
        <v>42872</v>
      </c>
      <c r="F408" s="88">
        <v>258.56</v>
      </c>
      <c r="G408" s="87">
        <v>42991</v>
      </c>
      <c r="H408" s="88">
        <v>24.27</v>
      </c>
      <c r="I408" s="87">
        <v>42877</v>
      </c>
      <c r="J408" s="88">
        <v>35.659999999999997</v>
      </c>
      <c r="K408" s="87">
        <v>42872</v>
      </c>
      <c r="L408" s="88">
        <v>444.53</v>
      </c>
      <c r="M408" s="87">
        <v>42872</v>
      </c>
      <c r="N408" s="88">
        <v>119.92</v>
      </c>
      <c r="O408" s="87">
        <v>45057</v>
      </c>
      <c r="P408" s="88">
        <v>19.34</v>
      </c>
      <c r="Q408" s="87">
        <v>42872</v>
      </c>
      <c r="R408" s="88">
        <v>74.91</v>
      </c>
      <c r="S408" s="87">
        <v>42872</v>
      </c>
      <c r="T408" s="88">
        <v>13.38</v>
      </c>
      <c r="U408" s="87">
        <v>43402</v>
      </c>
      <c r="V408" s="88">
        <v>69.349999999999994</v>
      </c>
      <c r="W408" s="87">
        <v>42892</v>
      </c>
      <c r="X408" s="88">
        <v>105.56</v>
      </c>
      <c r="Y408" s="87">
        <v>42872</v>
      </c>
      <c r="Z408" s="88">
        <v>78.2</v>
      </c>
      <c r="AA408" s="87">
        <v>42873</v>
      </c>
      <c r="AB408" s="88">
        <v>380</v>
      </c>
      <c r="AC408" s="87">
        <v>45065</v>
      </c>
      <c r="AD408" s="88">
        <v>471.74</v>
      </c>
      <c r="AE408" s="87">
        <v>43605</v>
      </c>
      <c r="AF408" s="88">
        <v>1207.8499999999999</v>
      </c>
      <c r="AG408" s="87">
        <v>43605</v>
      </c>
      <c r="AH408" s="88">
        <v>104.15</v>
      </c>
      <c r="AI408" s="87">
        <v>43626</v>
      </c>
      <c r="AJ408" s="88">
        <v>92.22</v>
      </c>
      <c r="AK408" s="87">
        <v>43656</v>
      </c>
      <c r="AL408" s="88">
        <v>87.43</v>
      </c>
    </row>
    <row r="409" spans="1:38">
      <c r="A409" s="87">
        <v>43606</v>
      </c>
      <c r="B409" s="88">
        <v>15881.02</v>
      </c>
      <c r="C409" s="87">
        <v>42885</v>
      </c>
      <c r="D409" s="88">
        <v>83.23</v>
      </c>
      <c r="E409" s="87">
        <v>42873</v>
      </c>
      <c r="F409" s="88">
        <v>250.55</v>
      </c>
      <c r="G409" s="87">
        <v>42992</v>
      </c>
      <c r="H409" s="88">
        <v>24.75</v>
      </c>
      <c r="I409" s="87">
        <v>42878</v>
      </c>
      <c r="J409" s="88">
        <v>37.18</v>
      </c>
      <c r="K409" s="87">
        <v>42873</v>
      </c>
      <c r="L409" s="88">
        <v>442.6</v>
      </c>
      <c r="M409" s="87">
        <v>42873</v>
      </c>
      <c r="N409" s="88">
        <v>117.05</v>
      </c>
      <c r="O409" s="87">
        <v>45058</v>
      </c>
      <c r="P409" s="88">
        <v>18.93</v>
      </c>
      <c r="Q409" s="87">
        <v>42873</v>
      </c>
      <c r="R409" s="88">
        <v>71.31</v>
      </c>
      <c r="S409" s="87">
        <v>42873</v>
      </c>
      <c r="T409" s="88">
        <v>13.38</v>
      </c>
      <c r="U409" s="87">
        <v>43404</v>
      </c>
      <c r="V409" s="88">
        <v>72</v>
      </c>
      <c r="W409" s="87">
        <v>42893</v>
      </c>
      <c r="X409" s="88">
        <v>106.17</v>
      </c>
      <c r="Y409" s="87">
        <v>42873</v>
      </c>
      <c r="Z409" s="88">
        <v>78.19</v>
      </c>
      <c r="AA409" s="87">
        <v>42874</v>
      </c>
      <c r="AB409" s="88">
        <v>384.8</v>
      </c>
      <c r="AC409" s="87">
        <v>45068</v>
      </c>
      <c r="AD409" s="88">
        <v>471.24</v>
      </c>
      <c r="AE409" s="87">
        <v>43606</v>
      </c>
      <c r="AF409" s="88">
        <v>1199.98</v>
      </c>
      <c r="AG409" s="87">
        <v>43606</v>
      </c>
      <c r="AH409" s="88">
        <v>105.99</v>
      </c>
      <c r="AI409" s="87">
        <v>43627</v>
      </c>
      <c r="AJ409" s="88">
        <v>92.09</v>
      </c>
      <c r="AK409" s="87">
        <v>43657</v>
      </c>
      <c r="AL409" s="88">
        <v>88.1</v>
      </c>
    </row>
    <row r="410" spans="1:38">
      <c r="A410" s="87">
        <v>43607</v>
      </c>
      <c r="B410" s="88">
        <v>16512.21</v>
      </c>
      <c r="C410" s="87">
        <v>42886</v>
      </c>
      <c r="D410" s="88">
        <v>83</v>
      </c>
      <c r="E410" s="87">
        <v>42874</v>
      </c>
      <c r="F410" s="88">
        <v>247.66</v>
      </c>
      <c r="G410" s="87">
        <v>42993</v>
      </c>
      <c r="H410" s="88">
        <v>23.7</v>
      </c>
      <c r="I410" s="87">
        <v>42879</v>
      </c>
      <c r="J410" s="88">
        <v>38.26</v>
      </c>
      <c r="K410" s="87">
        <v>42874</v>
      </c>
      <c r="L410" s="88">
        <v>439.38</v>
      </c>
      <c r="M410" s="87">
        <v>42874</v>
      </c>
      <c r="N410" s="88">
        <v>117.94</v>
      </c>
      <c r="O410" s="87">
        <v>45061</v>
      </c>
      <c r="P410" s="88">
        <v>19.350000000000001</v>
      </c>
      <c r="Q410" s="87">
        <v>42874</v>
      </c>
      <c r="R410" s="88">
        <v>68.8</v>
      </c>
      <c r="S410" s="87">
        <v>42874</v>
      </c>
      <c r="T410" s="88">
        <v>13.27</v>
      </c>
      <c r="U410" s="87">
        <v>43406</v>
      </c>
      <c r="V410" s="88">
        <v>68.5</v>
      </c>
      <c r="W410" s="87">
        <v>42894</v>
      </c>
      <c r="X410" s="88">
        <v>105</v>
      </c>
      <c r="Y410" s="87">
        <v>42874</v>
      </c>
      <c r="Z410" s="88">
        <v>78.53</v>
      </c>
      <c r="AA410" s="87">
        <v>42877</v>
      </c>
      <c r="AB410" s="88">
        <v>380.64</v>
      </c>
      <c r="AC410" s="87">
        <v>45069</v>
      </c>
      <c r="AD410" s="88">
        <v>469.79</v>
      </c>
      <c r="AE410" s="87">
        <v>43607</v>
      </c>
      <c r="AF410" s="88">
        <v>1183.94</v>
      </c>
      <c r="AG410" s="87">
        <v>43607</v>
      </c>
      <c r="AH410" s="88">
        <v>111.28</v>
      </c>
      <c r="AI410" s="87">
        <v>43628</v>
      </c>
      <c r="AJ410" s="88">
        <v>93.63</v>
      </c>
      <c r="AK410" s="87">
        <v>43658</v>
      </c>
      <c r="AL410" s="88">
        <v>86.8</v>
      </c>
    </row>
    <row r="411" spans="1:38">
      <c r="A411" s="87">
        <v>43608</v>
      </c>
      <c r="B411" s="88">
        <v>17014.509999999998</v>
      </c>
      <c r="C411" s="87">
        <v>42887</v>
      </c>
      <c r="D411" s="88">
        <v>80.02</v>
      </c>
      <c r="E411" s="87">
        <v>42877</v>
      </c>
      <c r="F411" s="88">
        <v>257.38</v>
      </c>
      <c r="G411" s="87">
        <v>42997</v>
      </c>
      <c r="H411" s="88">
        <v>23.52</v>
      </c>
      <c r="I411" s="87">
        <v>42880</v>
      </c>
      <c r="J411" s="88">
        <v>37.99</v>
      </c>
      <c r="K411" s="87">
        <v>42877</v>
      </c>
      <c r="L411" s="88">
        <v>441.22</v>
      </c>
      <c r="M411" s="87">
        <v>42877</v>
      </c>
      <c r="N411" s="88">
        <v>117.45</v>
      </c>
      <c r="O411" s="87">
        <v>45062</v>
      </c>
      <c r="P411" s="88">
        <v>19.88</v>
      </c>
      <c r="Q411" s="87">
        <v>42877</v>
      </c>
      <c r="R411" s="88">
        <v>70.099999999999994</v>
      </c>
      <c r="S411" s="87">
        <v>42877</v>
      </c>
      <c r="T411" s="88">
        <v>13.46</v>
      </c>
      <c r="U411" s="87">
        <v>43417</v>
      </c>
      <c r="V411" s="88">
        <v>68.5</v>
      </c>
      <c r="W411" s="87">
        <v>42895</v>
      </c>
      <c r="X411" s="88">
        <v>101.2</v>
      </c>
      <c r="Y411" s="87">
        <v>42877</v>
      </c>
      <c r="Z411" s="88">
        <v>78.97</v>
      </c>
      <c r="AA411" s="87">
        <v>42878</v>
      </c>
      <c r="AB411" s="88">
        <v>384.98</v>
      </c>
      <c r="AC411" s="87">
        <v>45070</v>
      </c>
      <c r="AD411" s="88">
        <v>469.12</v>
      </c>
      <c r="AE411" s="87">
        <v>43608</v>
      </c>
      <c r="AF411" s="88">
        <v>1190.08</v>
      </c>
      <c r="AG411" s="87">
        <v>43608</v>
      </c>
      <c r="AH411" s="88">
        <v>114.81</v>
      </c>
      <c r="AI411" s="87">
        <v>43629</v>
      </c>
      <c r="AJ411" s="88">
        <v>95.1</v>
      </c>
      <c r="AK411" s="87">
        <v>43661</v>
      </c>
      <c r="AL411" s="88">
        <v>82.46</v>
      </c>
    </row>
    <row r="412" spans="1:38">
      <c r="A412" s="87">
        <v>43609</v>
      </c>
      <c r="B412" s="88">
        <v>17063.09</v>
      </c>
      <c r="C412" s="87">
        <v>42888</v>
      </c>
      <c r="D412" s="88">
        <v>81.02</v>
      </c>
      <c r="E412" s="87">
        <v>42878</v>
      </c>
      <c r="F412" s="88">
        <v>263.01</v>
      </c>
      <c r="G412" s="87">
        <v>43000</v>
      </c>
      <c r="H412" s="88">
        <v>23.8</v>
      </c>
      <c r="I412" s="87">
        <v>42881</v>
      </c>
      <c r="J412" s="88">
        <v>37.979999999999997</v>
      </c>
      <c r="K412" s="87">
        <v>42878</v>
      </c>
      <c r="L412" s="88">
        <v>444.76</v>
      </c>
      <c r="M412" s="87">
        <v>42878</v>
      </c>
      <c r="N412" s="88">
        <v>117.78</v>
      </c>
      <c r="O412" s="87">
        <v>45063</v>
      </c>
      <c r="P412" s="88">
        <v>19.87</v>
      </c>
      <c r="Q412" s="87">
        <v>42878</v>
      </c>
      <c r="R412" s="88">
        <v>69.38</v>
      </c>
      <c r="S412" s="87">
        <v>42878</v>
      </c>
      <c r="T412" s="88">
        <v>13.4</v>
      </c>
      <c r="U412" s="87">
        <v>43419</v>
      </c>
      <c r="V412" s="88">
        <v>65.08</v>
      </c>
      <c r="W412" s="87">
        <v>42898</v>
      </c>
      <c r="X412" s="88">
        <v>101.5</v>
      </c>
      <c r="Y412" s="87">
        <v>42878</v>
      </c>
      <c r="Z412" s="88">
        <v>79.61</v>
      </c>
      <c r="AA412" s="87">
        <v>42879</v>
      </c>
      <c r="AB412" s="88">
        <v>388.99</v>
      </c>
      <c r="AC412" s="87">
        <v>45071</v>
      </c>
      <c r="AD412" s="88">
        <v>477.86</v>
      </c>
      <c r="AE412" s="87">
        <v>43609</v>
      </c>
      <c r="AF412" s="88">
        <v>1198.82</v>
      </c>
      <c r="AG412" s="87">
        <v>43609</v>
      </c>
      <c r="AH412" s="88">
        <v>113.35</v>
      </c>
      <c r="AI412" s="87">
        <v>43630</v>
      </c>
      <c r="AJ412" s="88">
        <v>94.95</v>
      </c>
      <c r="AK412" s="87">
        <v>43662</v>
      </c>
      <c r="AL412" s="88">
        <v>83.9</v>
      </c>
    </row>
    <row r="413" spans="1:38">
      <c r="A413" s="87">
        <v>43612</v>
      </c>
      <c r="B413" s="88">
        <v>17044.919999999998</v>
      </c>
      <c r="C413" s="87">
        <v>42891</v>
      </c>
      <c r="D413" s="88">
        <v>81.75</v>
      </c>
      <c r="E413" s="87">
        <v>42879</v>
      </c>
      <c r="F413" s="88">
        <v>265.97000000000003</v>
      </c>
      <c r="G413" s="87">
        <v>43003</v>
      </c>
      <c r="H413" s="88">
        <v>24.59</v>
      </c>
      <c r="I413" s="87">
        <v>42884</v>
      </c>
      <c r="J413" s="88">
        <v>37.83</v>
      </c>
      <c r="K413" s="87">
        <v>42879</v>
      </c>
      <c r="L413" s="88">
        <v>452.56</v>
      </c>
      <c r="M413" s="87">
        <v>42879</v>
      </c>
      <c r="N413" s="88">
        <v>118.54</v>
      </c>
      <c r="O413" s="87">
        <v>45064</v>
      </c>
      <c r="P413" s="88">
        <v>20.440000000000001</v>
      </c>
      <c r="Q413" s="87">
        <v>42879</v>
      </c>
      <c r="R413" s="88">
        <v>69.11</v>
      </c>
      <c r="S413" s="87">
        <v>42879</v>
      </c>
      <c r="T413" s="88">
        <v>13.48</v>
      </c>
      <c r="U413" s="87">
        <v>43424</v>
      </c>
      <c r="V413" s="88">
        <v>62</v>
      </c>
      <c r="W413" s="87">
        <v>42899</v>
      </c>
      <c r="X413" s="88">
        <v>101.45</v>
      </c>
      <c r="Y413" s="87">
        <v>42879</v>
      </c>
      <c r="Z413" s="88">
        <v>80.33</v>
      </c>
      <c r="AA413" s="87">
        <v>42880</v>
      </c>
      <c r="AB413" s="88">
        <v>384.91</v>
      </c>
      <c r="AC413" s="87">
        <v>45072</v>
      </c>
      <c r="AD413" s="88">
        <v>507.3</v>
      </c>
      <c r="AE413" s="87">
        <v>43612</v>
      </c>
      <c r="AF413" s="88">
        <v>1202</v>
      </c>
      <c r="AG413" s="87">
        <v>43612</v>
      </c>
      <c r="AH413" s="88">
        <v>114.22</v>
      </c>
      <c r="AI413" s="87">
        <v>43633</v>
      </c>
      <c r="AJ413" s="88">
        <v>95.06</v>
      </c>
      <c r="AK413" s="87">
        <v>43663</v>
      </c>
      <c r="AL413" s="88">
        <v>83.35</v>
      </c>
    </row>
    <row r="414" spans="1:38">
      <c r="A414" s="87">
        <v>43613</v>
      </c>
      <c r="B414" s="88">
        <v>16601.939999999999</v>
      </c>
      <c r="C414" s="87">
        <v>42892</v>
      </c>
      <c r="D414" s="88">
        <v>84.66</v>
      </c>
      <c r="E414" s="87">
        <v>42880</v>
      </c>
      <c r="F414" s="88">
        <v>259.67</v>
      </c>
      <c r="G414" s="87">
        <v>43004</v>
      </c>
      <c r="H414" s="88">
        <v>25.39</v>
      </c>
      <c r="I414" s="87">
        <v>42885</v>
      </c>
      <c r="J414" s="88">
        <v>37.299999999999997</v>
      </c>
      <c r="K414" s="87">
        <v>42880</v>
      </c>
      <c r="L414" s="88">
        <v>455.03</v>
      </c>
      <c r="M414" s="87">
        <v>42880</v>
      </c>
      <c r="N414" s="88">
        <v>117.43</v>
      </c>
      <c r="O414" s="87">
        <v>45065</v>
      </c>
      <c r="P414" s="88">
        <v>21.97</v>
      </c>
      <c r="Q414" s="87">
        <v>42880</v>
      </c>
      <c r="R414" s="88">
        <v>68.22</v>
      </c>
      <c r="S414" s="87">
        <v>42880</v>
      </c>
      <c r="T414" s="88">
        <v>13.38</v>
      </c>
      <c r="U414" s="87">
        <v>43431</v>
      </c>
      <c r="V414" s="88">
        <v>60</v>
      </c>
      <c r="W414" s="87">
        <v>42900</v>
      </c>
      <c r="X414" s="88">
        <v>100.99</v>
      </c>
      <c r="Y414" s="87">
        <v>42880</v>
      </c>
      <c r="Z414" s="88">
        <v>79.58</v>
      </c>
      <c r="AA414" s="87">
        <v>42881</v>
      </c>
      <c r="AB414" s="88">
        <v>376.92</v>
      </c>
      <c r="AC414" s="87">
        <v>45075</v>
      </c>
      <c r="AD414" s="88">
        <v>513.4</v>
      </c>
      <c r="AE414" s="87">
        <v>43613</v>
      </c>
      <c r="AF414" s="88">
        <v>1141.9000000000001</v>
      </c>
      <c r="AG414" s="87">
        <v>43613</v>
      </c>
      <c r="AH414" s="88">
        <v>108.71</v>
      </c>
      <c r="AI414" s="87">
        <v>43634</v>
      </c>
      <c r="AJ414" s="88">
        <v>93.72</v>
      </c>
      <c r="AK414" s="87">
        <v>43664</v>
      </c>
      <c r="AL414" s="88">
        <v>79.2</v>
      </c>
    </row>
    <row r="415" spans="1:38">
      <c r="A415" s="87">
        <v>43614</v>
      </c>
      <c r="B415" s="88">
        <v>17179.84</v>
      </c>
      <c r="C415" s="87">
        <v>42893</v>
      </c>
      <c r="D415" s="88">
        <v>85</v>
      </c>
      <c r="E415" s="87">
        <v>42881</v>
      </c>
      <c r="F415" s="88">
        <v>256.92</v>
      </c>
      <c r="G415" s="87">
        <v>43006</v>
      </c>
      <c r="H415" s="88">
        <v>24.7</v>
      </c>
      <c r="I415" s="87">
        <v>42886</v>
      </c>
      <c r="J415" s="88">
        <v>36.450000000000003</v>
      </c>
      <c r="K415" s="87">
        <v>42881</v>
      </c>
      <c r="L415" s="88">
        <v>466.63</v>
      </c>
      <c r="M415" s="87">
        <v>42881</v>
      </c>
      <c r="N415" s="88">
        <v>118.54</v>
      </c>
      <c r="O415" s="87">
        <v>45068</v>
      </c>
      <c r="P415" s="88">
        <v>22.3</v>
      </c>
      <c r="Q415" s="87">
        <v>42881</v>
      </c>
      <c r="R415" s="88">
        <v>69.19</v>
      </c>
      <c r="S415" s="87">
        <v>42881</v>
      </c>
      <c r="T415" s="88">
        <v>13.25</v>
      </c>
      <c r="U415" s="87">
        <v>43440</v>
      </c>
      <c r="V415" s="88">
        <v>61.92</v>
      </c>
      <c r="W415" s="87">
        <v>42901</v>
      </c>
      <c r="X415" s="88">
        <v>99.8</v>
      </c>
      <c r="Y415" s="87">
        <v>42881</v>
      </c>
      <c r="Z415" s="88">
        <v>80.180000000000007</v>
      </c>
      <c r="AA415" s="87">
        <v>42884</v>
      </c>
      <c r="AB415" s="88">
        <v>378.11</v>
      </c>
      <c r="AC415" s="87">
        <v>45076</v>
      </c>
      <c r="AD415" s="88">
        <v>537.02</v>
      </c>
      <c r="AE415" s="87">
        <v>43614</v>
      </c>
      <c r="AF415" s="88">
        <v>1142.74</v>
      </c>
      <c r="AG415" s="87">
        <v>43614</v>
      </c>
      <c r="AH415" s="88">
        <v>112.31</v>
      </c>
      <c r="AI415" s="87">
        <v>43635</v>
      </c>
      <c r="AJ415" s="88">
        <v>93.73</v>
      </c>
      <c r="AK415" s="87">
        <v>43665</v>
      </c>
      <c r="AL415" s="88">
        <v>83.14</v>
      </c>
    </row>
    <row r="416" spans="1:38">
      <c r="A416" s="87">
        <v>43615</v>
      </c>
      <c r="B416" s="88">
        <v>17155.599999999999</v>
      </c>
      <c r="C416" s="87">
        <v>42894</v>
      </c>
      <c r="D416" s="88">
        <v>84.45</v>
      </c>
      <c r="E416" s="87">
        <v>42884</v>
      </c>
      <c r="F416" s="88">
        <v>250.24</v>
      </c>
      <c r="G416" s="87">
        <v>43011</v>
      </c>
      <c r="H416" s="88">
        <v>23.6</v>
      </c>
      <c r="I416" s="87">
        <v>42887</v>
      </c>
      <c r="J416" s="88">
        <v>34.81</v>
      </c>
      <c r="K416" s="87">
        <v>42884</v>
      </c>
      <c r="L416" s="88">
        <v>458.33</v>
      </c>
      <c r="M416" s="87">
        <v>42884</v>
      </c>
      <c r="N416" s="88">
        <v>116.11</v>
      </c>
      <c r="O416" s="87">
        <v>45069</v>
      </c>
      <c r="P416" s="88">
        <v>21.6</v>
      </c>
      <c r="Q416" s="87">
        <v>42884</v>
      </c>
      <c r="R416" s="88">
        <v>67.31</v>
      </c>
      <c r="S416" s="87">
        <v>42884</v>
      </c>
      <c r="T416" s="88">
        <v>13.2</v>
      </c>
      <c r="U416" s="87">
        <v>43441</v>
      </c>
      <c r="V416" s="88">
        <v>60</v>
      </c>
      <c r="W416" s="87">
        <v>42902</v>
      </c>
      <c r="X416" s="88">
        <v>98.8</v>
      </c>
      <c r="Y416" s="87">
        <v>42884</v>
      </c>
      <c r="Z416" s="88">
        <v>79.3</v>
      </c>
      <c r="AA416" s="87">
        <v>42885</v>
      </c>
      <c r="AB416" s="88">
        <v>363.53</v>
      </c>
      <c r="AC416" s="87">
        <v>45077</v>
      </c>
      <c r="AD416" s="88">
        <v>515.85</v>
      </c>
      <c r="AE416" s="87">
        <v>43615</v>
      </c>
      <c r="AF416" s="88">
        <v>1144.1199999999999</v>
      </c>
      <c r="AG416" s="87">
        <v>43615</v>
      </c>
      <c r="AH416" s="88">
        <v>106.75</v>
      </c>
      <c r="AI416" s="87">
        <v>43636</v>
      </c>
      <c r="AJ416" s="88">
        <v>93.12</v>
      </c>
      <c r="AK416" s="87">
        <v>43668</v>
      </c>
      <c r="AL416" s="88">
        <v>86.03</v>
      </c>
    </row>
    <row r="417" spans="1:38">
      <c r="A417" s="87">
        <v>43619</v>
      </c>
      <c r="B417" s="88">
        <v>16787.689999999999</v>
      </c>
      <c r="C417" s="87">
        <v>42895</v>
      </c>
      <c r="D417" s="88">
        <v>84</v>
      </c>
      <c r="E417" s="87">
        <v>42885</v>
      </c>
      <c r="F417" s="88">
        <v>249.48</v>
      </c>
      <c r="G417" s="87">
        <v>43013</v>
      </c>
      <c r="H417" s="88">
        <v>23.5</v>
      </c>
      <c r="I417" s="87">
        <v>42888</v>
      </c>
      <c r="J417" s="88">
        <v>35.04</v>
      </c>
      <c r="K417" s="87">
        <v>42885</v>
      </c>
      <c r="L417" s="88">
        <v>447.81</v>
      </c>
      <c r="M417" s="87">
        <v>42885</v>
      </c>
      <c r="N417" s="88">
        <v>114.96</v>
      </c>
      <c r="O417" s="87">
        <v>45070</v>
      </c>
      <c r="P417" s="88">
        <v>21.24</v>
      </c>
      <c r="Q417" s="87">
        <v>42885</v>
      </c>
      <c r="R417" s="88">
        <v>65.58</v>
      </c>
      <c r="S417" s="87">
        <v>42885</v>
      </c>
      <c r="T417" s="88">
        <v>13.12</v>
      </c>
      <c r="U417" s="87">
        <v>43444</v>
      </c>
      <c r="V417" s="88">
        <v>63</v>
      </c>
      <c r="W417" s="87">
        <v>42905</v>
      </c>
      <c r="X417" s="88">
        <v>103.71</v>
      </c>
      <c r="Y417" s="87">
        <v>42885</v>
      </c>
      <c r="Z417" s="88">
        <v>78.150000000000006</v>
      </c>
      <c r="AA417" s="87">
        <v>42886</v>
      </c>
      <c r="AB417" s="88">
        <v>351.72</v>
      </c>
      <c r="AC417" s="87">
        <v>45078</v>
      </c>
      <c r="AD417" s="88">
        <v>516.62</v>
      </c>
      <c r="AE417" s="87">
        <v>43619</v>
      </c>
      <c r="AF417" s="88">
        <v>1149.5899999999999</v>
      </c>
      <c r="AG417" s="87">
        <v>43619</v>
      </c>
      <c r="AH417" s="88">
        <v>101.42</v>
      </c>
      <c r="AI417" s="87">
        <v>43637</v>
      </c>
      <c r="AJ417" s="88">
        <v>92.42</v>
      </c>
      <c r="AK417" s="87">
        <v>43669</v>
      </c>
      <c r="AL417" s="88">
        <v>87</v>
      </c>
    </row>
    <row r="418" spans="1:38">
      <c r="A418" s="87">
        <v>43626</v>
      </c>
      <c r="B418" s="88">
        <v>16276.23</v>
      </c>
      <c r="C418" s="87">
        <v>42898</v>
      </c>
      <c r="D418" s="88">
        <v>83.74</v>
      </c>
      <c r="E418" s="87">
        <v>42886</v>
      </c>
      <c r="F418" s="88">
        <v>237.6</v>
      </c>
      <c r="G418" s="87">
        <v>43018</v>
      </c>
      <c r="H418" s="88">
        <v>24.49</v>
      </c>
      <c r="I418" s="87">
        <v>42891</v>
      </c>
      <c r="J418" s="88">
        <v>35.26</v>
      </c>
      <c r="K418" s="87">
        <v>42886</v>
      </c>
      <c r="L418" s="88">
        <v>448.52</v>
      </c>
      <c r="M418" s="87">
        <v>42886</v>
      </c>
      <c r="N418" s="88">
        <v>111.35</v>
      </c>
      <c r="O418" s="87">
        <v>45071</v>
      </c>
      <c r="P418" s="88">
        <v>20.61</v>
      </c>
      <c r="Q418" s="87">
        <v>42886</v>
      </c>
      <c r="R418" s="88">
        <v>66.349999999999994</v>
      </c>
      <c r="S418" s="87">
        <v>42886</v>
      </c>
      <c r="T418" s="88">
        <v>13.01</v>
      </c>
      <c r="U418" s="87">
        <v>43445</v>
      </c>
      <c r="V418" s="88">
        <v>63</v>
      </c>
      <c r="W418" s="87">
        <v>42906</v>
      </c>
      <c r="X418" s="88">
        <v>98.53</v>
      </c>
      <c r="Y418" s="87">
        <v>42886</v>
      </c>
      <c r="Z418" s="88">
        <v>77.53</v>
      </c>
      <c r="AA418" s="87">
        <v>42887</v>
      </c>
      <c r="AB418" s="88">
        <v>339.26</v>
      </c>
      <c r="AC418" s="87">
        <v>45079</v>
      </c>
      <c r="AD418" s="88">
        <v>515.6</v>
      </c>
      <c r="AE418" s="87">
        <v>43626</v>
      </c>
      <c r="AF418" s="88">
        <v>1122.18</v>
      </c>
      <c r="AG418" s="87">
        <v>43626</v>
      </c>
      <c r="AH418" s="88">
        <v>96.36</v>
      </c>
      <c r="AI418" s="87">
        <v>43640</v>
      </c>
      <c r="AJ418" s="88">
        <v>90.03</v>
      </c>
      <c r="AK418" s="87">
        <v>43670</v>
      </c>
      <c r="AL418" s="88">
        <v>85</v>
      </c>
    </row>
    <row r="419" spans="1:38">
      <c r="A419" s="87">
        <v>43627</v>
      </c>
      <c r="B419" s="88">
        <v>16313.93</v>
      </c>
      <c r="C419" s="87">
        <v>42899</v>
      </c>
      <c r="D419" s="88">
        <v>84</v>
      </c>
      <c r="E419" s="87">
        <v>42887</v>
      </c>
      <c r="F419" s="88">
        <v>226.24</v>
      </c>
      <c r="G419" s="87">
        <v>43021</v>
      </c>
      <c r="H419" s="88">
        <v>25.52</v>
      </c>
      <c r="I419" s="87">
        <v>42892</v>
      </c>
      <c r="J419" s="88">
        <v>35.85</v>
      </c>
      <c r="K419" s="87">
        <v>42887</v>
      </c>
      <c r="L419" s="88">
        <v>431.81</v>
      </c>
      <c r="M419" s="87">
        <v>42887</v>
      </c>
      <c r="N419" s="88">
        <v>107.82</v>
      </c>
      <c r="O419" s="87">
        <v>45072</v>
      </c>
      <c r="P419" s="88">
        <v>20.149999999999999</v>
      </c>
      <c r="Q419" s="87">
        <v>42887</v>
      </c>
      <c r="R419" s="88">
        <v>63.38</v>
      </c>
      <c r="S419" s="87">
        <v>42887</v>
      </c>
      <c r="T419" s="88">
        <v>12.21</v>
      </c>
      <c r="U419" s="87">
        <v>43446</v>
      </c>
      <c r="V419" s="88">
        <v>66.11</v>
      </c>
      <c r="W419" s="87">
        <v>42907</v>
      </c>
      <c r="X419" s="88">
        <v>99</v>
      </c>
      <c r="Y419" s="87">
        <v>42887</v>
      </c>
      <c r="Z419" s="88">
        <v>74.84</v>
      </c>
      <c r="AA419" s="87">
        <v>42888</v>
      </c>
      <c r="AB419" s="88">
        <v>329.77</v>
      </c>
      <c r="AC419" s="87">
        <v>45082</v>
      </c>
      <c r="AD419" s="88">
        <v>511.99</v>
      </c>
      <c r="AE419" s="87">
        <v>43627</v>
      </c>
      <c r="AF419" s="88">
        <v>1156.4000000000001</v>
      </c>
      <c r="AG419" s="87">
        <v>43627</v>
      </c>
      <c r="AH419" s="88">
        <v>96.87</v>
      </c>
      <c r="AI419" s="87">
        <v>43641</v>
      </c>
      <c r="AJ419" s="88">
        <v>89.52</v>
      </c>
      <c r="AK419" s="87">
        <v>43671</v>
      </c>
      <c r="AL419" s="88">
        <v>80.75</v>
      </c>
    </row>
    <row r="420" spans="1:38">
      <c r="A420" s="87">
        <v>43628</v>
      </c>
      <c r="B420" s="88">
        <v>16507.66</v>
      </c>
      <c r="C420" s="87">
        <v>42900</v>
      </c>
      <c r="D420" s="88">
        <v>83</v>
      </c>
      <c r="E420" s="87">
        <v>42888</v>
      </c>
      <c r="F420" s="88">
        <v>222.69</v>
      </c>
      <c r="G420" s="87">
        <v>43024</v>
      </c>
      <c r="H420" s="88">
        <v>25.75</v>
      </c>
      <c r="I420" s="87">
        <v>42893</v>
      </c>
      <c r="J420" s="88">
        <v>35.799999999999997</v>
      </c>
      <c r="K420" s="87">
        <v>42888</v>
      </c>
      <c r="L420" s="88">
        <v>435.32</v>
      </c>
      <c r="M420" s="87">
        <v>42888</v>
      </c>
      <c r="N420" s="88">
        <v>108.21</v>
      </c>
      <c r="O420" s="87">
        <v>45075</v>
      </c>
      <c r="P420" s="88">
        <v>20.010000000000002</v>
      </c>
      <c r="Q420" s="87">
        <v>42888</v>
      </c>
      <c r="R420" s="88">
        <v>62.63</v>
      </c>
      <c r="S420" s="87">
        <v>42888</v>
      </c>
      <c r="T420" s="88">
        <v>12.26</v>
      </c>
      <c r="U420" s="87">
        <v>43447</v>
      </c>
      <c r="V420" s="88">
        <v>64</v>
      </c>
      <c r="W420" s="87">
        <v>42908</v>
      </c>
      <c r="X420" s="88">
        <v>100.47</v>
      </c>
      <c r="Y420" s="87">
        <v>42888</v>
      </c>
      <c r="Z420" s="88">
        <v>74.08</v>
      </c>
      <c r="AA420" s="87">
        <v>42891</v>
      </c>
      <c r="AB420" s="88">
        <v>343.99</v>
      </c>
      <c r="AC420" s="87">
        <v>45083</v>
      </c>
      <c r="AD420" s="88">
        <v>514.96</v>
      </c>
      <c r="AE420" s="87">
        <v>43628</v>
      </c>
      <c r="AF420" s="88">
        <v>1159.5</v>
      </c>
      <c r="AG420" s="87">
        <v>43628</v>
      </c>
      <c r="AH420" s="88">
        <v>97.25</v>
      </c>
      <c r="AI420" s="87">
        <v>43642</v>
      </c>
      <c r="AJ420" s="88">
        <v>91.98</v>
      </c>
      <c r="AK420" s="87">
        <v>43672</v>
      </c>
      <c r="AL420" s="88">
        <v>77.239999999999995</v>
      </c>
    </row>
    <row r="421" spans="1:38">
      <c r="A421" s="87">
        <v>43629</v>
      </c>
      <c r="B421" s="88">
        <v>16712.830000000002</v>
      </c>
      <c r="C421" s="87">
        <v>42901</v>
      </c>
      <c r="D421" s="88">
        <v>82.61</v>
      </c>
      <c r="E421" s="87">
        <v>42891</v>
      </c>
      <c r="F421" s="88">
        <v>233.75</v>
      </c>
      <c r="G421" s="87">
        <v>43025</v>
      </c>
      <c r="H421" s="88">
        <v>24.5</v>
      </c>
      <c r="I421" s="87">
        <v>42894</v>
      </c>
      <c r="J421" s="88">
        <v>35.799999999999997</v>
      </c>
      <c r="K421" s="87">
        <v>42891</v>
      </c>
      <c r="L421" s="88">
        <v>450.19</v>
      </c>
      <c r="M421" s="87">
        <v>42891</v>
      </c>
      <c r="N421" s="88">
        <v>113.58</v>
      </c>
      <c r="O421" s="87">
        <v>45076</v>
      </c>
      <c r="P421" s="88">
        <v>21.26</v>
      </c>
      <c r="Q421" s="87">
        <v>42891</v>
      </c>
      <c r="R421" s="88">
        <v>65.760000000000005</v>
      </c>
      <c r="S421" s="87">
        <v>42891</v>
      </c>
      <c r="T421" s="88">
        <v>12.79</v>
      </c>
      <c r="U421" s="87">
        <v>43448</v>
      </c>
      <c r="V421" s="88">
        <v>67.150000000000006</v>
      </c>
      <c r="W421" s="87">
        <v>42915</v>
      </c>
      <c r="X421" s="88">
        <v>104.44</v>
      </c>
      <c r="Y421" s="87">
        <v>42891</v>
      </c>
      <c r="Z421" s="88">
        <v>77.75</v>
      </c>
      <c r="AA421" s="87">
        <v>42892</v>
      </c>
      <c r="AB421" s="88">
        <v>344.16</v>
      </c>
      <c r="AC421" s="87">
        <v>45084</v>
      </c>
      <c r="AD421" s="88">
        <v>514.62</v>
      </c>
      <c r="AE421" s="87">
        <v>43629</v>
      </c>
      <c r="AF421" s="88">
        <v>1171</v>
      </c>
      <c r="AG421" s="87">
        <v>43629</v>
      </c>
      <c r="AH421" s="88">
        <v>98.57</v>
      </c>
      <c r="AI421" s="87">
        <v>43643</v>
      </c>
      <c r="AJ421" s="88">
        <v>93.11</v>
      </c>
      <c r="AK421" s="87">
        <v>43675</v>
      </c>
      <c r="AL421" s="88">
        <v>77.75</v>
      </c>
    </row>
    <row r="422" spans="1:38">
      <c r="A422" s="87">
        <v>43630</v>
      </c>
      <c r="B422" s="88">
        <v>16803.759999999998</v>
      </c>
      <c r="C422" s="87">
        <v>42902</v>
      </c>
      <c r="D422" s="88">
        <v>82.75</v>
      </c>
      <c r="E422" s="87">
        <v>42892</v>
      </c>
      <c r="F422" s="88">
        <v>235.11</v>
      </c>
      <c r="G422" s="87">
        <v>43026</v>
      </c>
      <c r="H422" s="88">
        <v>24</v>
      </c>
      <c r="I422" s="87">
        <v>42895</v>
      </c>
      <c r="J422" s="88">
        <v>35.299999999999997</v>
      </c>
      <c r="K422" s="87">
        <v>42892</v>
      </c>
      <c r="L422" s="88">
        <v>445.12</v>
      </c>
      <c r="M422" s="87">
        <v>42892</v>
      </c>
      <c r="N422" s="88">
        <v>117.11</v>
      </c>
      <c r="O422" s="87">
        <v>45077</v>
      </c>
      <c r="P422" s="88">
        <v>21.13</v>
      </c>
      <c r="Q422" s="87">
        <v>42892</v>
      </c>
      <c r="R422" s="88">
        <v>66.31</v>
      </c>
      <c r="S422" s="87">
        <v>42892</v>
      </c>
      <c r="T422" s="88">
        <v>12.66</v>
      </c>
      <c r="U422" s="87">
        <v>43455</v>
      </c>
      <c r="V422" s="88">
        <v>70.400000000000006</v>
      </c>
      <c r="W422" s="87">
        <v>42916</v>
      </c>
      <c r="X422" s="88">
        <v>105.13</v>
      </c>
      <c r="Y422" s="87">
        <v>42892</v>
      </c>
      <c r="Z422" s="88">
        <v>76.22</v>
      </c>
      <c r="AA422" s="87">
        <v>42893</v>
      </c>
      <c r="AB422" s="88">
        <v>344.98</v>
      </c>
      <c r="AC422" s="87">
        <v>45085</v>
      </c>
      <c r="AD422" s="88">
        <v>507.96</v>
      </c>
      <c r="AE422" s="87">
        <v>43630</v>
      </c>
      <c r="AF422" s="88">
        <v>1182.2</v>
      </c>
      <c r="AG422" s="87">
        <v>43630</v>
      </c>
      <c r="AH422" s="88">
        <v>103.49</v>
      </c>
      <c r="AI422" s="87">
        <v>43644</v>
      </c>
      <c r="AJ422" s="88">
        <v>95.97</v>
      </c>
      <c r="AK422" s="87">
        <v>43676</v>
      </c>
      <c r="AL422" s="88">
        <v>75.09</v>
      </c>
    </row>
    <row r="423" spans="1:38">
      <c r="A423" s="87">
        <v>43633</v>
      </c>
      <c r="B423" s="88">
        <v>16594.509999999998</v>
      </c>
      <c r="C423" s="87">
        <v>42905</v>
      </c>
      <c r="D423" s="88">
        <v>80.38</v>
      </c>
      <c r="E423" s="87">
        <v>42893</v>
      </c>
      <c r="F423" s="88">
        <v>237.02</v>
      </c>
      <c r="G423" s="87">
        <v>43034</v>
      </c>
      <c r="H423" s="88">
        <v>23</v>
      </c>
      <c r="I423" s="87">
        <v>42898</v>
      </c>
      <c r="J423" s="88">
        <v>33.97</v>
      </c>
      <c r="K423" s="87">
        <v>42893</v>
      </c>
      <c r="L423" s="88">
        <v>447.55</v>
      </c>
      <c r="M423" s="87">
        <v>42893</v>
      </c>
      <c r="N423" s="88">
        <v>116</v>
      </c>
      <c r="O423" s="87">
        <v>45078</v>
      </c>
      <c r="P423" s="88">
        <v>21.1</v>
      </c>
      <c r="Q423" s="87">
        <v>42893</v>
      </c>
      <c r="R423" s="88">
        <v>65.91</v>
      </c>
      <c r="S423" s="87">
        <v>42893</v>
      </c>
      <c r="T423" s="88">
        <v>12.51</v>
      </c>
      <c r="U423" s="87">
        <v>43460</v>
      </c>
      <c r="V423" s="88">
        <v>73.42</v>
      </c>
      <c r="W423" s="87">
        <v>42919</v>
      </c>
      <c r="X423" s="88">
        <v>101.5</v>
      </c>
      <c r="Y423" s="87">
        <v>42893</v>
      </c>
      <c r="Z423" s="88">
        <v>75.02</v>
      </c>
      <c r="AA423" s="87">
        <v>42894</v>
      </c>
      <c r="AB423" s="88">
        <v>340.27</v>
      </c>
      <c r="AC423" s="87">
        <v>45086</v>
      </c>
      <c r="AD423" s="88">
        <v>508.2</v>
      </c>
      <c r="AE423" s="87">
        <v>43633</v>
      </c>
      <c r="AF423" s="88">
        <v>1171.55</v>
      </c>
      <c r="AG423" s="87">
        <v>43633</v>
      </c>
      <c r="AH423" s="88">
        <v>103.97</v>
      </c>
      <c r="AI423" s="87">
        <v>43647</v>
      </c>
      <c r="AJ423" s="88">
        <v>96.5</v>
      </c>
      <c r="AK423" s="87">
        <v>43677</v>
      </c>
      <c r="AL423" s="88">
        <v>77.099999999999994</v>
      </c>
    </row>
    <row r="424" spans="1:38">
      <c r="A424" s="87">
        <v>43634</v>
      </c>
      <c r="B424" s="88">
        <v>16354.85</v>
      </c>
      <c r="C424" s="87">
        <v>42906</v>
      </c>
      <c r="D424" s="88">
        <v>78.540000000000006</v>
      </c>
      <c r="E424" s="87">
        <v>42894</v>
      </c>
      <c r="F424" s="88">
        <v>237.18</v>
      </c>
      <c r="G424" s="87">
        <v>43035</v>
      </c>
      <c r="H424" s="88">
        <v>23</v>
      </c>
      <c r="I424" s="87">
        <v>42899</v>
      </c>
      <c r="J424" s="88">
        <v>34.01</v>
      </c>
      <c r="K424" s="87">
        <v>42894</v>
      </c>
      <c r="L424" s="88">
        <v>442.72</v>
      </c>
      <c r="M424" s="87">
        <v>42894</v>
      </c>
      <c r="N424" s="88">
        <v>115.09</v>
      </c>
      <c r="O424" s="87">
        <v>45079</v>
      </c>
      <c r="P424" s="88">
        <v>21.9</v>
      </c>
      <c r="Q424" s="87">
        <v>42894</v>
      </c>
      <c r="R424" s="88">
        <v>65.45</v>
      </c>
      <c r="S424" s="87">
        <v>42894</v>
      </c>
      <c r="T424" s="88">
        <v>12.94</v>
      </c>
      <c r="U424" s="87">
        <v>43461</v>
      </c>
      <c r="V424" s="88">
        <v>73.599999999999994</v>
      </c>
      <c r="W424" s="87">
        <v>42920</v>
      </c>
      <c r="X424" s="88">
        <v>102.08</v>
      </c>
      <c r="Y424" s="87">
        <v>42894</v>
      </c>
      <c r="Z424" s="88">
        <v>74.59</v>
      </c>
      <c r="AA424" s="87">
        <v>42895</v>
      </c>
      <c r="AB424" s="88">
        <v>338</v>
      </c>
      <c r="AC424" s="87">
        <v>45089</v>
      </c>
      <c r="AD424" s="88">
        <v>526.21</v>
      </c>
      <c r="AE424" s="87">
        <v>43634</v>
      </c>
      <c r="AF424" s="88">
        <v>1164.9100000000001</v>
      </c>
      <c r="AG424" s="87">
        <v>43634</v>
      </c>
      <c r="AH424" s="88">
        <v>101.67</v>
      </c>
      <c r="AI424" s="87">
        <v>43648</v>
      </c>
      <c r="AJ424" s="88">
        <v>95.58</v>
      </c>
      <c r="AK424" s="87">
        <v>43678</v>
      </c>
      <c r="AL424" s="88">
        <v>77.099999999999994</v>
      </c>
    </row>
    <row r="425" spans="1:38">
      <c r="A425" s="87">
        <v>43635</v>
      </c>
      <c r="B425" s="88">
        <v>16351.34</v>
      </c>
      <c r="C425" s="87">
        <v>42907</v>
      </c>
      <c r="D425" s="88">
        <v>80</v>
      </c>
      <c r="E425" s="87">
        <v>42895</v>
      </c>
      <c r="F425" s="88">
        <v>232.87</v>
      </c>
      <c r="G425" s="87">
        <v>43039</v>
      </c>
      <c r="H425" s="88">
        <v>22.95</v>
      </c>
      <c r="I425" s="87">
        <v>42900</v>
      </c>
      <c r="J425" s="88">
        <v>34</v>
      </c>
      <c r="K425" s="87">
        <v>42895</v>
      </c>
      <c r="L425" s="88">
        <v>427.07</v>
      </c>
      <c r="M425" s="87">
        <v>42895</v>
      </c>
      <c r="N425" s="88">
        <v>114.93</v>
      </c>
      <c r="O425" s="87">
        <v>45082</v>
      </c>
      <c r="P425" s="88">
        <v>21.9</v>
      </c>
      <c r="Q425" s="87">
        <v>42895</v>
      </c>
      <c r="R425" s="88">
        <v>63.96</v>
      </c>
      <c r="S425" s="87">
        <v>42895</v>
      </c>
      <c r="T425" s="88">
        <v>12.93</v>
      </c>
      <c r="U425" s="87">
        <v>43462</v>
      </c>
      <c r="V425" s="88">
        <v>74.97</v>
      </c>
      <c r="W425" s="87">
        <v>42921</v>
      </c>
      <c r="X425" s="88">
        <v>102.5</v>
      </c>
      <c r="Y425" s="87">
        <v>42895</v>
      </c>
      <c r="Z425" s="88">
        <v>74.39</v>
      </c>
      <c r="AA425" s="87">
        <v>42898</v>
      </c>
      <c r="AB425" s="88">
        <v>324.98</v>
      </c>
      <c r="AC425" s="87">
        <v>45090</v>
      </c>
      <c r="AD425" s="88">
        <v>511.26</v>
      </c>
      <c r="AE425" s="87">
        <v>43635</v>
      </c>
      <c r="AF425" s="88">
        <v>1125.51</v>
      </c>
      <c r="AG425" s="87">
        <v>43635</v>
      </c>
      <c r="AH425" s="88">
        <v>99.88</v>
      </c>
      <c r="AI425" s="87">
        <v>43649</v>
      </c>
      <c r="AJ425" s="88">
        <v>93.63</v>
      </c>
      <c r="AK425" s="87">
        <v>43679</v>
      </c>
      <c r="AL425" s="88">
        <v>76.95</v>
      </c>
    </row>
    <row r="426" spans="1:38">
      <c r="A426" s="87">
        <v>43636</v>
      </c>
      <c r="B426" s="88">
        <v>16545.73</v>
      </c>
      <c r="C426" s="87">
        <v>42908</v>
      </c>
      <c r="D426" s="88">
        <v>82.9</v>
      </c>
      <c r="E426" s="87">
        <v>42898</v>
      </c>
      <c r="F426" s="88">
        <v>225.26</v>
      </c>
      <c r="G426" s="87">
        <v>43045</v>
      </c>
      <c r="H426" s="88">
        <v>23.5</v>
      </c>
      <c r="I426" s="87">
        <v>42901</v>
      </c>
      <c r="J426" s="88">
        <v>34.35</v>
      </c>
      <c r="K426" s="87">
        <v>42898</v>
      </c>
      <c r="L426" s="88">
        <v>405.72</v>
      </c>
      <c r="M426" s="87">
        <v>42898</v>
      </c>
      <c r="N426" s="88">
        <v>109.19</v>
      </c>
      <c r="O426" s="87">
        <v>45083</v>
      </c>
      <c r="P426" s="88">
        <v>21.63</v>
      </c>
      <c r="Q426" s="87">
        <v>42898</v>
      </c>
      <c r="R426" s="88">
        <v>60.77</v>
      </c>
      <c r="S426" s="87">
        <v>42898</v>
      </c>
      <c r="T426" s="88">
        <v>12.07</v>
      </c>
      <c r="U426" s="87">
        <v>43465</v>
      </c>
      <c r="V426" s="88">
        <v>75.87</v>
      </c>
      <c r="W426" s="87">
        <v>42922</v>
      </c>
      <c r="X426" s="88">
        <v>101.99</v>
      </c>
      <c r="Y426" s="87">
        <v>42898</v>
      </c>
      <c r="Z426" s="88">
        <v>70.75</v>
      </c>
      <c r="AA426" s="87">
        <v>42899</v>
      </c>
      <c r="AB426" s="88">
        <v>319.17</v>
      </c>
      <c r="AC426" s="87">
        <v>45091</v>
      </c>
      <c r="AD426" s="88">
        <v>512.15</v>
      </c>
      <c r="AE426" s="87">
        <v>43636</v>
      </c>
      <c r="AF426" s="88">
        <v>1154.98</v>
      </c>
      <c r="AG426" s="87">
        <v>43636</v>
      </c>
      <c r="AH426" s="88">
        <v>101.42</v>
      </c>
      <c r="AI426" s="87">
        <v>43650</v>
      </c>
      <c r="AJ426" s="88">
        <v>94.1</v>
      </c>
      <c r="AK426" s="87">
        <v>43682</v>
      </c>
      <c r="AL426" s="88">
        <v>74.62</v>
      </c>
    </row>
    <row r="427" spans="1:38">
      <c r="A427" s="87">
        <v>43637</v>
      </c>
      <c r="B427" s="88">
        <v>16631.77</v>
      </c>
      <c r="C427" s="87">
        <v>42915</v>
      </c>
      <c r="D427" s="88">
        <v>78.87</v>
      </c>
      <c r="E427" s="87">
        <v>42899</v>
      </c>
      <c r="F427" s="88">
        <v>233.12</v>
      </c>
      <c r="G427" s="87">
        <v>43047</v>
      </c>
      <c r="H427" s="88">
        <v>23.7</v>
      </c>
      <c r="I427" s="87">
        <v>42902</v>
      </c>
      <c r="J427" s="88">
        <v>34.5</v>
      </c>
      <c r="K427" s="87">
        <v>42899</v>
      </c>
      <c r="L427" s="88">
        <v>394.61</v>
      </c>
      <c r="M427" s="87">
        <v>42899</v>
      </c>
      <c r="N427" s="88">
        <v>109.04</v>
      </c>
      <c r="O427" s="87">
        <v>45084</v>
      </c>
      <c r="P427" s="88">
        <v>21.92</v>
      </c>
      <c r="Q427" s="87">
        <v>42899</v>
      </c>
      <c r="R427" s="88">
        <v>60.56</v>
      </c>
      <c r="S427" s="87">
        <v>42899</v>
      </c>
      <c r="T427" s="88">
        <v>12.03</v>
      </c>
      <c r="U427" s="87">
        <v>43467</v>
      </c>
      <c r="V427" s="88">
        <v>74</v>
      </c>
      <c r="W427" s="87">
        <v>42923</v>
      </c>
      <c r="X427" s="88">
        <v>102</v>
      </c>
      <c r="Y427" s="87">
        <v>42899</v>
      </c>
      <c r="Z427" s="88">
        <v>70.349999999999994</v>
      </c>
      <c r="AA427" s="87">
        <v>42900</v>
      </c>
      <c r="AB427" s="88">
        <v>314.91000000000003</v>
      </c>
      <c r="AC427" s="87">
        <v>45092</v>
      </c>
      <c r="AD427" s="88">
        <v>511.5</v>
      </c>
      <c r="AE427" s="87">
        <v>43637</v>
      </c>
      <c r="AF427" s="88">
        <v>1176.8</v>
      </c>
      <c r="AG427" s="87">
        <v>43637</v>
      </c>
      <c r="AH427" s="88">
        <v>101.82</v>
      </c>
      <c r="AI427" s="87">
        <v>43651</v>
      </c>
      <c r="AJ427" s="88">
        <v>91.6</v>
      </c>
      <c r="AK427" s="87">
        <v>43683</v>
      </c>
      <c r="AL427" s="88">
        <v>74.62</v>
      </c>
    </row>
    <row r="428" spans="1:38">
      <c r="A428" s="87">
        <v>43640</v>
      </c>
      <c r="B428" s="88">
        <v>16287.45</v>
      </c>
      <c r="C428" s="87">
        <v>42916</v>
      </c>
      <c r="D428" s="88">
        <v>79</v>
      </c>
      <c r="E428" s="87">
        <v>42900</v>
      </c>
      <c r="F428" s="88">
        <v>232.99</v>
      </c>
      <c r="G428" s="87">
        <v>43048</v>
      </c>
      <c r="H428" s="88">
        <v>23.85</v>
      </c>
      <c r="I428" s="87">
        <v>42905</v>
      </c>
      <c r="J428" s="88">
        <v>34</v>
      </c>
      <c r="K428" s="87">
        <v>42900</v>
      </c>
      <c r="L428" s="88">
        <v>387.68</v>
      </c>
      <c r="M428" s="87">
        <v>42900</v>
      </c>
      <c r="N428" s="88">
        <v>108.01</v>
      </c>
      <c r="O428" s="87">
        <v>45085</v>
      </c>
      <c r="P428" s="88">
        <v>21.61</v>
      </c>
      <c r="Q428" s="87">
        <v>42900</v>
      </c>
      <c r="R428" s="88">
        <v>57.77</v>
      </c>
      <c r="S428" s="87">
        <v>42900</v>
      </c>
      <c r="T428" s="88">
        <v>11.56</v>
      </c>
      <c r="U428" s="87">
        <v>43474</v>
      </c>
      <c r="V428" s="88">
        <v>70.510000000000005</v>
      </c>
      <c r="W428" s="87">
        <v>42926</v>
      </c>
      <c r="X428" s="88">
        <v>106</v>
      </c>
      <c r="Y428" s="87">
        <v>42900</v>
      </c>
      <c r="Z428" s="88">
        <v>71.959999999999994</v>
      </c>
      <c r="AA428" s="87">
        <v>42901</v>
      </c>
      <c r="AB428" s="88">
        <v>323.60000000000002</v>
      </c>
      <c r="AC428" s="87">
        <v>45093</v>
      </c>
      <c r="AD428" s="88">
        <v>511.26</v>
      </c>
      <c r="AE428" s="87">
        <v>43640</v>
      </c>
      <c r="AF428" s="88">
        <v>1179</v>
      </c>
      <c r="AG428" s="87">
        <v>43640</v>
      </c>
      <c r="AH428" s="88">
        <v>98.75</v>
      </c>
      <c r="AI428" s="87">
        <v>43654</v>
      </c>
      <c r="AJ428" s="88">
        <v>93.03</v>
      </c>
      <c r="AK428" s="87">
        <v>43684</v>
      </c>
      <c r="AL428" s="88">
        <v>72.040000000000006</v>
      </c>
    </row>
    <row r="429" spans="1:38">
      <c r="A429" s="87">
        <v>43641</v>
      </c>
      <c r="B429" s="88">
        <v>16160.24</v>
      </c>
      <c r="C429" s="87">
        <v>42919</v>
      </c>
      <c r="D429" s="88">
        <v>75.05</v>
      </c>
      <c r="E429" s="87">
        <v>42901</v>
      </c>
      <c r="F429" s="88">
        <v>225.37</v>
      </c>
      <c r="G429" s="87">
        <v>43054</v>
      </c>
      <c r="H429" s="88">
        <v>23.5</v>
      </c>
      <c r="I429" s="87">
        <v>42906</v>
      </c>
      <c r="J429" s="88">
        <v>32.5</v>
      </c>
      <c r="K429" s="87">
        <v>42901</v>
      </c>
      <c r="L429" s="88">
        <v>397.14</v>
      </c>
      <c r="M429" s="87">
        <v>42901</v>
      </c>
      <c r="N429" s="88">
        <v>107.67</v>
      </c>
      <c r="O429" s="87">
        <v>45086</v>
      </c>
      <c r="P429" s="88">
        <v>21.7</v>
      </c>
      <c r="Q429" s="87">
        <v>42901</v>
      </c>
      <c r="R429" s="88">
        <v>58.3</v>
      </c>
      <c r="S429" s="87">
        <v>42901</v>
      </c>
      <c r="T429" s="88">
        <v>11.62</v>
      </c>
      <c r="U429" s="87">
        <v>43490</v>
      </c>
      <c r="V429" s="88">
        <v>73.89</v>
      </c>
      <c r="W429" s="87">
        <v>42927</v>
      </c>
      <c r="X429" s="88">
        <v>100.7</v>
      </c>
      <c r="Y429" s="87">
        <v>42901</v>
      </c>
      <c r="Z429" s="88">
        <v>71.89</v>
      </c>
      <c r="AA429" s="87">
        <v>42902</v>
      </c>
      <c r="AB429" s="88">
        <v>319.57</v>
      </c>
      <c r="AC429" s="87">
        <v>45096</v>
      </c>
      <c r="AD429" s="88">
        <v>511.65</v>
      </c>
      <c r="AE429" s="87">
        <v>43641</v>
      </c>
      <c r="AF429" s="88">
        <v>1158.04</v>
      </c>
      <c r="AG429" s="87">
        <v>43641</v>
      </c>
      <c r="AH429" s="88">
        <v>98.46</v>
      </c>
      <c r="AI429" s="87">
        <v>43655</v>
      </c>
      <c r="AJ429" s="88">
        <v>93.96</v>
      </c>
      <c r="AK429" s="87">
        <v>43685</v>
      </c>
      <c r="AL429" s="88">
        <v>69.180000000000007</v>
      </c>
    </row>
    <row r="430" spans="1:38">
      <c r="A430" s="87">
        <v>43642</v>
      </c>
      <c r="B430" s="88">
        <v>16085.37</v>
      </c>
      <c r="C430" s="87">
        <v>42920</v>
      </c>
      <c r="D430" s="88">
        <v>77</v>
      </c>
      <c r="E430" s="87">
        <v>42902</v>
      </c>
      <c r="F430" s="88">
        <v>222.02</v>
      </c>
      <c r="G430" s="87">
        <v>43055</v>
      </c>
      <c r="H430" s="88">
        <v>23</v>
      </c>
      <c r="I430" s="87">
        <v>42907</v>
      </c>
      <c r="J430" s="88">
        <v>33.78</v>
      </c>
      <c r="K430" s="87">
        <v>42902</v>
      </c>
      <c r="L430" s="88">
        <v>395.45</v>
      </c>
      <c r="M430" s="87">
        <v>42902</v>
      </c>
      <c r="N430" s="88">
        <v>109.5</v>
      </c>
      <c r="O430" s="87">
        <v>45089</v>
      </c>
      <c r="P430" s="88">
        <v>21.41</v>
      </c>
      <c r="Q430" s="87">
        <v>42902</v>
      </c>
      <c r="R430" s="88">
        <v>57.24</v>
      </c>
      <c r="S430" s="87">
        <v>42902</v>
      </c>
      <c r="T430" s="88">
        <v>11.69</v>
      </c>
      <c r="U430" s="87">
        <v>43531</v>
      </c>
      <c r="V430" s="88">
        <v>67.36</v>
      </c>
      <c r="W430" s="87">
        <v>42929</v>
      </c>
      <c r="X430" s="88">
        <v>100.96</v>
      </c>
      <c r="Y430" s="87">
        <v>42902</v>
      </c>
      <c r="Z430" s="88">
        <v>70.09</v>
      </c>
      <c r="AA430" s="87">
        <v>42905</v>
      </c>
      <c r="AB430" s="88">
        <v>308.99</v>
      </c>
      <c r="AC430" s="87">
        <v>45097</v>
      </c>
      <c r="AD430" s="88">
        <v>512.69000000000005</v>
      </c>
      <c r="AE430" s="87">
        <v>43642</v>
      </c>
      <c r="AF430" s="88">
        <v>1143</v>
      </c>
      <c r="AG430" s="87">
        <v>43642</v>
      </c>
      <c r="AH430" s="88">
        <v>96.51</v>
      </c>
      <c r="AI430" s="87">
        <v>43656</v>
      </c>
      <c r="AJ430" s="88">
        <v>91</v>
      </c>
      <c r="AK430" s="87">
        <v>43686</v>
      </c>
      <c r="AL430" s="88">
        <v>70.5</v>
      </c>
    </row>
    <row r="431" spans="1:38">
      <c r="A431" s="87">
        <v>43643</v>
      </c>
      <c r="B431" s="88">
        <v>15879.88</v>
      </c>
      <c r="C431" s="87">
        <v>42921</v>
      </c>
      <c r="D431" s="88">
        <v>77</v>
      </c>
      <c r="E431" s="87">
        <v>42905</v>
      </c>
      <c r="F431" s="88">
        <v>223.29</v>
      </c>
      <c r="G431" s="87">
        <v>43063</v>
      </c>
      <c r="H431" s="88">
        <v>22</v>
      </c>
      <c r="I431" s="87">
        <v>42908</v>
      </c>
      <c r="J431" s="88">
        <v>34.03</v>
      </c>
      <c r="K431" s="87">
        <v>42905</v>
      </c>
      <c r="L431" s="88">
        <v>389.92</v>
      </c>
      <c r="M431" s="87">
        <v>42905</v>
      </c>
      <c r="N431" s="88">
        <v>109.71</v>
      </c>
      <c r="O431" s="87">
        <v>45090</v>
      </c>
      <c r="P431" s="88">
        <v>20.74</v>
      </c>
      <c r="Q431" s="87">
        <v>42905</v>
      </c>
      <c r="R431" s="88">
        <v>56.85</v>
      </c>
      <c r="S431" s="87">
        <v>42905</v>
      </c>
      <c r="T431" s="88">
        <v>11.44</v>
      </c>
      <c r="U431" s="87">
        <v>43535</v>
      </c>
      <c r="V431" s="88">
        <v>64</v>
      </c>
      <c r="W431" s="87">
        <v>42930</v>
      </c>
      <c r="X431" s="88">
        <v>101.45</v>
      </c>
      <c r="Y431" s="87">
        <v>42905</v>
      </c>
      <c r="Z431" s="88">
        <v>70.23</v>
      </c>
      <c r="AA431" s="87">
        <v>42906</v>
      </c>
      <c r="AB431" s="88">
        <v>293.56</v>
      </c>
      <c r="AC431" s="87">
        <v>45098</v>
      </c>
      <c r="AD431" s="88">
        <v>512.76</v>
      </c>
      <c r="AE431" s="87">
        <v>43643</v>
      </c>
      <c r="AF431" s="88">
        <v>1177.3800000000001</v>
      </c>
      <c r="AG431" s="87">
        <v>43643</v>
      </c>
      <c r="AH431" s="88">
        <v>92.61</v>
      </c>
      <c r="AI431" s="87">
        <v>43657</v>
      </c>
      <c r="AJ431" s="88">
        <v>91.05</v>
      </c>
      <c r="AK431" s="87">
        <v>43693</v>
      </c>
      <c r="AL431" s="88">
        <v>70.5</v>
      </c>
    </row>
    <row r="432" spans="1:38">
      <c r="A432" s="87">
        <v>43644</v>
      </c>
      <c r="B432" s="88">
        <v>15892.99</v>
      </c>
      <c r="C432" s="87">
        <v>42922</v>
      </c>
      <c r="D432" s="88">
        <v>77</v>
      </c>
      <c r="E432" s="87">
        <v>42906</v>
      </c>
      <c r="F432" s="88">
        <v>218.96</v>
      </c>
      <c r="G432" s="87">
        <v>43067</v>
      </c>
      <c r="H432" s="88">
        <v>23</v>
      </c>
      <c r="I432" s="87">
        <v>42915</v>
      </c>
      <c r="J432" s="88">
        <v>33.450000000000003</v>
      </c>
      <c r="K432" s="87">
        <v>42906</v>
      </c>
      <c r="L432" s="88">
        <v>370.43</v>
      </c>
      <c r="M432" s="87">
        <v>42906</v>
      </c>
      <c r="N432" s="88">
        <v>106.28</v>
      </c>
      <c r="O432" s="87">
        <v>45091</v>
      </c>
      <c r="P432" s="88">
        <v>20.79</v>
      </c>
      <c r="Q432" s="87">
        <v>42906</v>
      </c>
      <c r="R432" s="88">
        <v>54.01</v>
      </c>
      <c r="S432" s="87">
        <v>42906</v>
      </c>
      <c r="T432" s="88">
        <v>10.46</v>
      </c>
      <c r="U432" s="87">
        <v>43544</v>
      </c>
      <c r="V432" s="88">
        <v>65.400000000000006</v>
      </c>
      <c r="W432" s="87">
        <v>42934</v>
      </c>
      <c r="X432" s="88">
        <v>106</v>
      </c>
      <c r="Y432" s="87">
        <v>42906</v>
      </c>
      <c r="Z432" s="88">
        <v>68.989999999999995</v>
      </c>
      <c r="AA432" s="87">
        <v>42907</v>
      </c>
      <c r="AB432" s="88">
        <v>293.33</v>
      </c>
      <c r="AC432" s="87">
        <v>45099</v>
      </c>
      <c r="AD432" s="88">
        <v>513.16</v>
      </c>
      <c r="AE432" s="87">
        <v>43644</v>
      </c>
      <c r="AF432" s="88">
        <v>1203.92</v>
      </c>
      <c r="AG432" s="87">
        <v>43644</v>
      </c>
      <c r="AH432" s="88">
        <v>93.34</v>
      </c>
      <c r="AI432" s="87">
        <v>43658</v>
      </c>
      <c r="AJ432" s="88">
        <v>90</v>
      </c>
      <c r="AK432" s="87">
        <v>43696</v>
      </c>
      <c r="AL432" s="88">
        <v>72.61</v>
      </c>
    </row>
    <row r="433" spans="1:38">
      <c r="A433" s="87">
        <v>43647</v>
      </c>
      <c r="B433" s="88">
        <v>15973.89</v>
      </c>
      <c r="C433" s="87">
        <v>42923</v>
      </c>
      <c r="D433" s="88">
        <v>77.5</v>
      </c>
      <c r="E433" s="87">
        <v>42907</v>
      </c>
      <c r="F433" s="88">
        <v>224.38</v>
      </c>
      <c r="G433" s="87">
        <v>43069</v>
      </c>
      <c r="H433" s="88">
        <v>23</v>
      </c>
      <c r="I433" s="87">
        <v>42916</v>
      </c>
      <c r="J433" s="88">
        <v>33.049999999999997</v>
      </c>
      <c r="K433" s="87">
        <v>42907</v>
      </c>
      <c r="L433" s="88">
        <v>374.75</v>
      </c>
      <c r="M433" s="87">
        <v>42907</v>
      </c>
      <c r="N433" s="88">
        <v>109.19</v>
      </c>
      <c r="O433" s="87">
        <v>45092</v>
      </c>
      <c r="P433" s="88">
        <v>20.05</v>
      </c>
      <c r="Q433" s="87">
        <v>42907</v>
      </c>
      <c r="R433" s="88">
        <v>52.28</v>
      </c>
      <c r="S433" s="87">
        <v>42907</v>
      </c>
      <c r="T433" s="88">
        <v>10.33</v>
      </c>
      <c r="U433" s="87">
        <v>43545</v>
      </c>
      <c r="V433" s="88">
        <v>66.8</v>
      </c>
      <c r="W433" s="87">
        <v>42936</v>
      </c>
      <c r="X433" s="88">
        <v>106</v>
      </c>
      <c r="Y433" s="87">
        <v>42907</v>
      </c>
      <c r="Z433" s="88">
        <v>70.31</v>
      </c>
      <c r="AA433" s="87">
        <v>42908</v>
      </c>
      <c r="AB433" s="88">
        <v>300.06</v>
      </c>
      <c r="AC433" s="87">
        <v>45100</v>
      </c>
      <c r="AD433" s="88">
        <v>512.74</v>
      </c>
      <c r="AE433" s="87">
        <v>43647</v>
      </c>
      <c r="AF433" s="88">
        <v>1193.5899999999999</v>
      </c>
      <c r="AG433" s="87">
        <v>43647</v>
      </c>
      <c r="AH433" s="88">
        <v>94.34</v>
      </c>
      <c r="AI433" s="87">
        <v>43661</v>
      </c>
      <c r="AJ433" s="88">
        <v>88.01</v>
      </c>
      <c r="AK433" s="87">
        <v>43697</v>
      </c>
      <c r="AL433" s="88">
        <v>76.239999999999995</v>
      </c>
    </row>
    <row r="434" spans="1:38">
      <c r="A434" s="87">
        <v>43648</v>
      </c>
      <c r="B434" s="88">
        <v>16169.31</v>
      </c>
      <c r="C434" s="87">
        <v>42926</v>
      </c>
      <c r="D434" s="88">
        <v>79.790000000000006</v>
      </c>
      <c r="E434" s="87">
        <v>42908</v>
      </c>
      <c r="F434" s="88">
        <v>226.56</v>
      </c>
      <c r="G434" s="87">
        <v>43098</v>
      </c>
      <c r="H434" s="88">
        <v>23.85</v>
      </c>
      <c r="I434" s="87">
        <v>42919</v>
      </c>
      <c r="J434" s="88">
        <v>32.64</v>
      </c>
      <c r="K434" s="87">
        <v>42908</v>
      </c>
      <c r="L434" s="88">
        <v>385.49</v>
      </c>
      <c r="M434" s="87">
        <v>42908</v>
      </c>
      <c r="N434" s="88">
        <v>111.65</v>
      </c>
      <c r="O434" s="87">
        <v>45093</v>
      </c>
      <c r="P434" s="88">
        <v>20.16</v>
      </c>
      <c r="Q434" s="87">
        <v>42908</v>
      </c>
      <c r="R434" s="88">
        <v>52.95</v>
      </c>
      <c r="S434" s="87">
        <v>42908</v>
      </c>
      <c r="T434" s="88">
        <v>10.19</v>
      </c>
      <c r="U434" s="87">
        <v>43546</v>
      </c>
      <c r="V434" s="88">
        <v>69.900000000000006</v>
      </c>
      <c r="W434" s="87">
        <v>42937</v>
      </c>
      <c r="X434" s="88">
        <v>105</v>
      </c>
      <c r="Y434" s="87">
        <v>42908</v>
      </c>
      <c r="Z434" s="88">
        <v>70.98</v>
      </c>
      <c r="AA434" s="87">
        <v>42915</v>
      </c>
      <c r="AB434" s="88">
        <v>311.49</v>
      </c>
      <c r="AC434" s="87">
        <v>45103</v>
      </c>
      <c r="AD434" s="88">
        <v>525.32000000000005</v>
      </c>
      <c r="AE434" s="87">
        <v>43648</v>
      </c>
      <c r="AF434" s="88">
        <v>1190.8</v>
      </c>
      <c r="AG434" s="87">
        <v>43648</v>
      </c>
      <c r="AH434" s="88">
        <v>95.84</v>
      </c>
      <c r="AI434" s="87">
        <v>43662</v>
      </c>
      <c r="AJ434" s="88">
        <v>90.02</v>
      </c>
      <c r="AK434" s="87">
        <v>43698</v>
      </c>
      <c r="AL434" s="88">
        <v>80.05</v>
      </c>
    </row>
    <row r="435" spans="1:38">
      <c r="A435" s="87">
        <v>43649</v>
      </c>
      <c r="B435" s="88">
        <v>16511.060000000001</v>
      </c>
      <c r="C435" s="87">
        <v>42927</v>
      </c>
      <c r="D435" s="88">
        <v>75.81</v>
      </c>
      <c r="E435" s="87">
        <v>42915</v>
      </c>
      <c r="F435" s="88">
        <v>235.75</v>
      </c>
      <c r="G435" s="87">
        <v>43101</v>
      </c>
      <c r="H435" s="88">
        <v>24</v>
      </c>
      <c r="I435" s="87">
        <v>42920</v>
      </c>
      <c r="J435" s="88">
        <v>32.950000000000003</v>
      </c>
      <c r="K435" s="87">
        <v>42915</v>
      </c>
      <c r="L435" s="88">
        <v>385.79</v>
      </c>
      <c r="M435" s="87">
        <v>42915</v>
      </c>
      <c r="N435" s="88">
        <v>113.07</v>
      </c>
      <c r="O435" s="87">
        <v>45096</v>
      </c>
      <c r="P435" s="88">
        <v>19.600000000000001</v>
      </c>
      <c r="Q435" s="87">
        <v>42915</v>
      </c>
      <c r="R435" s="88">
        <v>50.73</v>
      </c>
      <c r="S435" s="87">
        <v>42915</v>
      </c>
      <c r="T435" s="88">
        <v>10.119999999999999</v>
      </c>
      <c r="U435" s="87">
        <v>43550</v>
      </c>
      <c r="V435" s="88">
        <v>73</v>
      </c>
      <c r="W435" s="87">
        <v>42941</v>
      </c>
      <c r="X435" s="88">
        <v>103.11</v>
      </c>
      <c r="Y435" s="87">
        <v>42915</v>
      </c>
      <c r="Z435" s="88">
        <v>69.72</v>
      </c>
      <c r="AA435" s="87">
        <v>42916</v>
      </c>
      <c r="AB435" s="88">
        <v>316.8</v>
      </c>
      <c r="AC435" s="87">
        <v>45104</v>
      </c>
      <c r="AD435" s="88">
        <v>522.09</v>
      </c>
      <c r="AE435" s="87">
        <v>43649</v>
      </c>
      <c r="AF435" s="88">
        <v>1208.47</v>
      </c>
      <c r="AG435" s="87">
        <v>43649</v>
      </c>
      <c r="AH435" s="88">
        <v>98.21</v>
      </c>
      <c r="AI435" s="87">
        <v>43663</v>
      </c>
      <c r="AJ435" s="88">
        <v>91.64</v>
      </c>
      <c r="AK435" s="87">
        <v>43699</v>
      </c>
      <c r="AL435" s="88">
        <v>84.05</v>
      </c>
    </row>
    <row r="436" spans="1:38">
      <c r="A436" s="87">
        <v>43650</v>
      </c>
      <c r="B436" s="88">
        <v>16338.82</v>
      </c>
      <c r="C436" s="87">
        <v>42928</v>
      </c>
      <c r="D436" s="88">
        <v>72.510000000000005</v>
      </c>
      <c r="E436" s="87">
        <v>42916</v>
      </c>
      <c r="F436" s="88">
        <v>235.52</v>
      </c>
      <c r="G436" s="87">
        <v>43102</v>
      </c>
      <c r="H436" s="88">
        <v>23.1</v>
      </c>
      <c r="I436" s="87">
        <v>42921</v>
      </c>
      <c r="J436" s="88">
        <v>33.270000000000003</v>
      </c>
      <c r="K436" s="87">
        <v>42916</v>
      </c>
      <c r="L436" s="88">
        <v>382.58</v>
      </c>
      <c r="M436" s="87">
        <v>42916</v>
      </c>
      <c r="N436" s="88">
        <v>111.36</v>
      </c>
      <c r="O436" s="87">
        <v>45097</v>
      </c>
      <c r="P436" s="88">
        <v>19.149999999999999</v>
      </c>
      <c r="Q436" s="87">
        <v>42916</v>
      </c>
      <c r="R436" s="88">
        <v>53.26</v>
      </c>
      <c r="S436" s="87">
        <v>42916</v>
      </c>
      <c r="T436" s="88">
        <v>9.8800000000000008</v>
      </c>
      <c r="U436" s="87">
        <v>43551</v>
      </c>
      <c r="V436" s="88">
        <v>76.5</v>
      </c>
      <c r="W436" s="87">
        <v>42942</v>
      </c>
      <c r="X436" s="88">
        <v>103.95</v>
      </c>
      <c r="Y436" s="87">
        <v>42916</v>
      </c>
      <c r="Z436" s="88">
        <v>68.36</v>
      </c>
      <c r="AA436" s="87">
        <v>42919</v>
      </c>
      <c r="AB436" s="88">
        <v>304.43</v>
      </c>
      <c r="AC436" s="87">
        <v>45110</v>
      </c>
      <c r="AD436" s="88">
        <v>561.25</v>
      </c>
      <c r="AE436" s="87">
        <v>43650</v>
      </c>
      <c r="AF436" s="88">
        <v>1222.04</v>
      </c>
      <c r="AG436" s="87">
        <v>43650</v>
      </c>
      <c r="AH436" s="88">
        <v>95.99</v>
      </c>
      <c r="AI436" s="87">
        <v>43664</v>
      </c>
      <c r="AJ436" s="88">
        <v>87.73</v>
      </c>
      <c r="AK436" s="87">
        <v>43700</v>
      </c>
      <c r="AL436" s="88">
        <v>88.25</v>
      </c>
    </row>
    <row r="437" spans="1:38">
      <c r="A437" s="87">
        <v>43651</v>
      </c>
      <c r="B437" s="88">
        <v>16124.7</v>
      </c>
      <c r="C437" s="87">
        <v>42929</v>
      </c>
      <c r="D437" s="88">
        <v>72.510000000000005</v>
      </c>
      <c r="E437" s="87">
        <v>42919</v>
      </c>
      <c r="F437" s="88">
        <v>223.75</v>
      </c>
      <c r="G437" s="87">
        <v>43103</v>
      </c>
      <c r="H437" s="88">
        <v>23.1</v>
      </c>
      <c r="I437" s="87">
        <v>42922</v>
      </c>
      <c r="J437" s="88">
        <v>33.5</v>
      </c>
      <c r="K437" s="87">
        <v>42919</v>
      </c>
      <c r="L437" s="88">
        <v>363.46</v>
      </c>
      <c r="M437" s="87">
        <v>42919</v>
      </c>
      <c r="N437" s="88">
        <v>108.51</v>
      </c>
      <c r="O437" s="87">
        <v>45098</v>
      </c>
      <c r="P437" s="88">
        <v>18.93</v>
      </c>
      <c r="Q437" s="87">
        <v>42919</v>
      </c>
      <c r="R437" s="88">
        <v>50.63</v>
      </c>
      <c r="S437" s="87">
        <v>42919</v>
      </c>
      <c r="T437" s="88">
        <v>9.49</v>
      </c>
      <c r="U437" s="87">
        <v>43552</v>
      </c>
      <c r="V437" s="88">
        <v>80.319999999999993</v>
      </c>
      <c r="W437" s="87">
        <v>42943</v>
      </c>
      <c r="X437" s="88">
        <v>104</v>
      </c>
      <c r="Y437" s="87">
        <v>42919</v>
      </c>
      <c r="Z437" s="88">
        <v>67.05</v>
      </c>
      <c r="AA437" s="87">
        <v>42920</v>
      </c>
      <c r="AB437" s="88">
        <v>310.95</v>
      </c>
      <c r="AC437" s="87">
        <v>45111</v>
      </c>
      <c r="AD437" s="88">
        <v>546.9</v>
      </c>
      <c r="AE437" s="87">
        <v>43651</v>
      </c>
      <c r="AF437" s="88">
        <v>1253.1199999999999</v>
      </c>
      <c r="AG437" s="87">
        <v>43651</v>
      </c>
      <c r="AH437" s="88">
        <v>92.8</v>
      </c>
      <c r="AI437" s="87">
        <v>43665</v>
      </c>
      <c r="AJ437" s="88">
        <v>88.68</v>
      </c>
      <c r="AK437" s="87">
        <v>43703</v>
      </c>
      <c r="AL437" s="88">
        <v>83.89</v>
      </c>
    </row>
    <row r="438" spans="1:38">
      <c r="A438" s="87">
        <v>43654</v>
      </c>
      <c r="B438" s="88">
        <v>15906.46</v>
      </c>
      <c r="C438" s="87">
        <v>42930</v>
      </c>
      <c r="D438" s="88">
        <v>72.97</v>
      </c>
      <c r="E438" s="87">
        <v>42920</v>
      </c>
      <c r="F438" s="88">
        <v>225.21</v>
      </c>
      <c r="G438" s="87">
        <v>43104</v>
      </c>
      <c r="H438" s="88">
        <v>23.1</v>
      </c>
      <c r="I438" s="87">
        <v>42923</v>
      </c>
      <c r="J438" s="88">
        <v>33.5</v>
      </c>
      <c r="K438" s="87">
        <v>42920</v>
      </c>
      <c r="L438" s="88">
        <v>373.45</v>
      </c>
      <c r="M438" s="87">
        <v>42920</v>
      </c>
      <c r="N438" s="88">
        <v>112.62</v>
      </c>
      <c r="O438" s="87">
        <v>45099</v>
      </c>
      <c r="P438" s="88">
        <v>18.28</v>
      </c>
      <c r="Q438" s="87">
        <v>42920</v>
      </c>
      <c r="R438" s="88">
        <v>50.95</v>
      </c>
      <c r="S438" s="87">
        <v>42920</v>
      </c>
      <c r="T438" s="88">
        <v>9.9</v>
      </c>
      <c r="U438" s="87">
        <v>43553</v>
      </c>
      <c r="V438" s="88">
        <v>83</v>
      </c>
      <c r="W438" s="87">
        <v>42944</v>
      </c>
      <c r="X438" s="88">
        <v>102.5</v>
      </c>
      <c r="Y438" s="87">
        <v>42920</v>
      </c>
      <c r="Z438" s="88">
        <v>67.3</v>
      </c>
      <c r="AA438" s="87">
        <v>42921</v>
      </c>
      <c r="AB438" s="88">
        <v>317.33</v>
      </c>
      <c r="AC438" s="87">
        <v>45112</v>
      </c>
      <c r="AD438" s="88">
        <v>542.83000000000004</v>
      </c>
      <c r="AE438" s="87">
        <v>43654</v>
      </c>
      <c r="AF438" s="88">
        <v>1237.6099999999999</v>
      </c>
      <c r="AG438" s="87">
        <v>43654</v>
      </c>
      <c r="AH438" s="88">
        <v>91.36</v>
      </c>
      <c r="AI438" s="87">
        <v>43668</v>
      </c>
      <c r="AJ438" s="88">
        <v>89.04</v>
      </c>
      <c r="AK438" s="87">
        <v>43704</v>
      </c>
      <c r="AL438" s="88">
        <v>82.22</v>
      </c>
    </row>
    <row r="439" spans="1:38">
      <c r="A439" s="87">
        <v>43655</v>
      </c>
      <c r="B439" s="88">
        <v>15955.06</v>
      </c>
      <c r="C439" s="87">
        <v>42934</v>
      </c>
      <c r="D439" s="88">
        <v>74.58</v>
      </c>
      <c r="E439" s="87">
        <v>42921</v>
      </c>
      <c r="F439" s="88">
        <v>223.64</v>
      </c>
      <c r="G439" s="87">
        <v>43105</v>
      </c>
      <c r="H439" s="88">
        <v>23.44</v>
      </c>
      <c r="I439" s="87">
        <v>42926</v>
      </c>
      <c r="J439" s="88">
        <v>33.770000000000003</v>
      </c>
      <c r="K439" s="87">
        <v>42921</v>
      </c>
      <c r="L439" s="88">
        <v>355.47</v>
      </c>
      <c r="M439" s="87">
        <v>42921</v>
      </c>
      <c r="N439" s="88">
        <v>111.78</v>
      </c>
      <c r="O439" s="87">
        <v>45100</v>
      </c>
      <c r="P439" s="88">
        <v>18.09</v>
      </c>
      <c r="Q439" s="87">
        <v>42921</v>
      </c>
      <c r="R439" s="88">
        <v>49.93</v>
      </c>
      <c r="S439" s="87">
        <v>42921</v>
      </c>
      <c r="T439" s="88">
        <v>9.89</v>
      </c>
      <c r="U439" s="87">
        <v>43567</v>
      </c>
      <c r="V439" s="88">
        <v>77.900000000000006</v>
      </c>
      <c r="W439" s="87">
        <v>42947</v>
      </c>
      <c r="X439" s="88">
        <v>103.17</v>
      </c>
      <c r="Y439" s="87">
        <v>42921</v>
      </c>
      <c r="Z439" s="88">
        <v>67.540000000000006</v>
      </c>
      <c r="AA439" s="87">
        <v>42922</v>
      </c>
      <c r="AB439" s="88">
        <v>314.45</v>
      </c>
      <c r="AC439" s="87">
        <v>45113</v>
      </c>
      <c r="AD439" s="88">
        <v>558.48</v>
      </c>
      <c r="AE439" s="87">
        <v>43655</v>
      </c>
      <c r="AF439" s="88">
        <v>1209.3900000000001</v>
      </c>
      <c r="AG439" s="87">
        <v>43655</v>
      </c>
      <c r="AH439" s="88">
        <v>91.72</v>
      </c>
      <c r="AI439" s="87">
        <v>43669</v>
      </c>
      <c r="AJ439" s="88">
        <v>92</v>
      </c>
      <c r="AK439" s="87">
        <v>43705</v>
      </c>
      <c r="AL439" s="88">
        <v>85</v>
      </c>
    </row>
    <row r="440" spans="1:38">
      <c r="A440" s="87">
        <v>43656</v>
      </c>
      <c r="B440" s="88">
        <v>15948.45</v>
      </c>
      <c r="C440" s="87">
        <v>42935</v>
      </c>
      <c r="D440" s="88">
        <v>76</v>
      </c>
      <c r="E440" s="87">
        <v>42922</v>
      </c>
      <c r="F440" s="88">
        <v>221.12</v>
      </c>
      <c r="G440" s="87">
        <v>43108</v>
      </c>
      <c r="H440" s="88">
        <v>23.7</v>
      </c>
      <c r="I440" s="87">
        <v>42927</v>
      </c>
      <c r="J440" s="88">
        <v>32.450000000000003</v>
      </c>
      <c r="K440" s="87">
        <v>42922</v>
      </c>
      <c r="L440" s="88">
        <v>344.7</v>
      </c>
      <c r="M440" s="87">
        <v>42922</v>
      </c>
      <c r="N440" s="88">
        <v>111.03</v>
      </c>
      <c r="O440" s="87">
        <v>45103</v>
      </c>
      <c r="P440" s="88">
        <v>19.37</v>
      </c>
      <c r="Q440" s="87">
        <v>42922</v>
      </c>
      <c r="R440" s="88">
        <v>47.45</v>
      </c>
      <c r="S440" s="87">
        <v>42922</v>
      </c>
      <c r="T440" s="88">
        <v>9.75</v>
      </c>
      <c r="U440" s="87">
        <v>43580</v>
      </c>
      <c r="V440" s="88">
        <v>70.31</v>
      </c>
      <c r="W440" s="87">
        <v>42948</v>
      </c>
      <c r="X440" s="88">
        <v>100.06</v>
      </c>
      <c r="Y440" s="87">
        <v>42922</v>
      </c>
      <c r="Z440" s="88">
        <v>67</v>
      </c>
      <c r="AA440" s="87">
        <v>42923</v>
      </c>
      <c r="AB440" s="88">
        <v>316</v>
      </c>
      <c r="AC440" s="87">
        <v>45114</v>
      </c>
      <c r="AD440" s="88">
        <v>556.11</v>
      </c>
      <c r="AE440" s="87">
        <v>43656</v>
      </c>
      <c r="AF440" s="88">
        <v>1196.1300000000001</v>
      </c>
      <c r="AG440" s="87">
        <v>43656</v>
      </c>
      <c r="AH440" s="88">
        <v>91.34</v>
      </c>
      <c r="AI440" s="87">
        <v>43670</v>
      </c>
      <c r="AJ440" s="88">
        <v>90.33</v>
      </c>
      <c r="AK440" s="87">
        <v>43706</v>
      </c>
      <c r="AL440" s="88">
        <v>82.62</v>
      </c>
    </row>
    <row r="441" spans="1:38">
      <c r="A441" s="87">
        <v>43657</v>
      </c>
      <c r="B441" s="88">
        <v>16010.75</v>
      </c>
      <c r="C441" s="87">
        <v>42936</v>
      </c>
      <c r="D441" s="88">
        <v>75.010000000000005</v>
      </c>
      <c r="E441" s="87">
        <v>42923</v>
      </c>
      <c r="F441" s="88">
        <v>215.18</v>
      </c>
      <c r="G441" s="87">
        <v>43110</v>
      </c>
      <c r="H441" s="88">
        <v>23.55</v>
      </c>
      <c r="I441" s="87">
        <v>42928</v>
      </c>
      <c r="J441" s="88">
        <v>33.79</v>
      </c>
      <c r="K441" s="87">
        <v>42923</v>
      </c>
      <c r="L441" s="88">
        <v>353.48</v>
      </c>
      <c r="M441" s="87">
        <v>42923</v>
      </c>
      <c r="N441" s="88">
        <v>114.19</v>
      </c>
      <c r="O441" s="87">
        <v>45104</v>
      </c>
      <c r="P441" s="88">
        <v>19.829999999999998</v>
      </c>
      <c r="Q441" s="87">
        <v>42923</v>
      </c>
      <c r="R441" s="88">
        <v>49.35</v>
      </c>
      <c r="S441" s="87">
        <v>42923</v>
      </c>
      <c r="T441" s="88">
        <v>9.77</v>
      </c>
      <c r="U441" s="87">
        <v>43628</v>
      </c>
      <c r="V441" s="88">
        <v>73.41</v>
      </c>
      <c r="W441" s="87">
        <v>42949</v>
      </c>
      <c r="X441" s="88">
        <v>102.81</v>
      </c>
      <c r="Y441" s="87">
        <v>42923</v>
      </c>
      <c r="Z441" s="88">
        <v>66.260000000000005</v>
      </c>
      <c r="AA441" s="87">
        <v>42926</v>
      </c>
      <c r="AB441" s="88">
        <v>323.99</v>
      </c>
      <c r="AC441" s="87">
        <v>45117</v>
      </c>
      <c r="AD441" s="88">
        <v>557.29</v>
      </c>
      <c r="AE441" s="87">
        <v>43657</v>
      </c>
      <c r="AF441" s="88">
        <v>1182.03</v>
      </c>
      <c r="AG441" s="87">
        <v>43657</v>
      </c>
      <c r="AH441" s="88">
        <v>90.72</v>
      </c>
      <c r="AI441" s="87">
        <v>43671</v>
      </c>
      <c r="AJ441" s="88">
        <v>90.42</v>
      </c>
      <c r="AK441" s="87">
        <v>43707</v>
      </c>
      <c r="AL441" s="88">
        <v>78.52</v>
      </c>
    </row>
    <row r="442" spans="1:38">
      <c r="A442" s="87">
        <v>43658</v>
      </c>
      <c r="B442" s="88">
        <v>15934.85</v>
      </c>
      <c r="C442" s="87">
        <v>42937</v>
      </c>
      <c r="D442" s="88">
        <v>74</v>
      </c>
      <c r="E442" s="87">
        <v>42926</v>
      </c>
      <c r="F442" s="88">
        <v>216.28</v>
      </c>
      <c r="G442" s="87">
        <v>43111</v>
      </c>
      <c r="H442" s="88">
        <v>22.5</v>
      </c>
      <c r="I442" s="87">
        <v>42929</v>
      </c>
      <c r="J442" s="88">
        <v>33.85</v>
      </c>
      <c r="K442" s="87">
        <v>42926</v>
      </c>
      <c r="L442" s="88">
        <v>370.63</v>
      </c>
      <c r="M442" s="87">
        <v>42926</v>
      </c>
      <c r="N442" s="88">
        <v>117.62</v>
      </c>
      <c r="O442" s="87">
        <v>45110</v>
      </c>
      <c r="P442" s="88">
        <v>21.32</v>
      </c>
      <c r="Q442" s="87">
        <v>42926</v>
      </c>
      <c r="R442" s="88">
        <v>51.64</v>
      </c>
      <c r="S442" s="87">
        <v>42926</v>
      </c>
      <c r="T442" s="88">
        <v>10.26</v>
      </c>
      <c r="U442" s="87">
        <v>43629</v>
      </c>
      <c r="V442" s="88">
        <v>77.08</v>
      </c>
      <c r="W442" s="87">
        <v>42950</v>
      </c>
      <c r="X442" s="88">
        <v>102</v>
      </c>
      <c r="Y442" s="87">
        <v>42926</v>
      </c>
      <c r="Z442" s="88">
        <v>68.040000000000006</v>
      </c>
      <c r="AA442" s="87">
        <v>42927</v>
      </c>
      <c r="AB442" s="88">
        <v>313.86</v>
      </c>
      <c r="AC442" s="87">
        <v>45118</v>
      </c>
      <c r="AD442" s="88">
        <v>567.5</v>
      </c>
      <c r="AE442" s="87">
        <v>43658</v>
      </c>
      <c r="AF442" s="88">
        <v>1178.1400000000001</v>
      </c>
      <c r="AG442" s="87">
        <v>43658</v>
      </c>
      <c r="AH442" s="88">
        <v>90.58</v>
      </c>
      <c r="AI442" s="87">
        <v>43672</v>
      </c>
      <c r="AJ442" s="88">
        <v>91.71</v>
      </c>
      <c r="AK442" s="87">
        <v>43710</v>
      </c>
      <c r="AL442" s="88">
        <v>78.28</v>
      </c>
    </row>
    <row r="443" spans="1:38">
      <c r="A443" s="87">
        <v>43661</v>
      </c>
      <c r="B443" s="88">
        <v>15574</v>
      </c>
      <c r="C443" s="87">
        <v>42940</v>
      </c>
      <c r="D443" s="88">
        <v>75</v>
      </c>
      <c r="E443" s="87">
        <v>42927</v>
      </c>
      <c r="F443" s="88">
        <v>205.47</v>
      </c>
      <c r="G443" s="87">
        <v>43112</v>
      </c>
      <c r="H443" s="88">
        <v>22.51</v>
      </c>
      <c r="I443" s="87">
        <v>42930</v>
      </c>
      <c r="J443" s="88">
        <v>33.99</v>
      </c>
      <c r="K443" s="87">
        <v>42927</v>
      </c>
      <c r="L443" s="88">
        <v>352.1</v>
      </c>
      <c r="M443" s="87">
        <v>42927</v>
      </c>
      <c r="N443" s="88">
        <v>111.94</v>
      </c>
      <c r="O443" s="87">
        <v>45111</v>
      </c>
      <c r="P443" s="88">
        <v>22.16</v>
      </c>
      <c r="Q443" s="87">
        <v>42927</v>
      </c>
      <c r="R443" s="88">
        <v>49.06</v>
      </c>
      <c r="S443" s="87">
        <v>42927</v>
      </c>
      <c r="T443" s="88">
        <v>9.3699999999999992</v>
      </c>
      <c r="U443" s="87">
        <v>43630</v>
      </c>
      <c r="V443" s="88">
        <v>80.22</v>
      </c>
      <c r="W443" s="87">
        <v>42951</v>
      </c>
      <c r="X443" s="88">
        <v>102</v>
      </c>
      <c r="Y443" s="87">
        <v>42927</v>
      </c>
      <c r="Z443" s="88">
        <v>64.64</v>
      </c>
      <c r="AA443" s="87">
        <v>42928</v>
      </c>
      <c r="AB443" s="88">
        <v>316</v>
      </c>
      <c r="AC443" s="87">
        <v>45119</v>
      </c>
      <c r="AD443" s="88">
        <v>578.65</v>
      </c>
      <c r="AE443" s="87">
        <v>43661</v>
      </c>
      <c r="AF443" s="88">
        <v>1164.8499999999999</v>
      </c>
      <c r="AG443" s="87">
        <v>43661</v>
      </c>
      <c r="AH443" s="88">
        <v>86.1</v>
      </c>
      <c r="AI443" s="87">
        <v>43675</v>
      </c>
      <c r="AJ443" s="88">
        <v>87.65</v>
      </c>
      <c r="AK443" s="87">
        <v>43711</v>
      </c>
      <c r="AL443" s="88">
        <v>74.73</v>
      </c>
    </row>
    <row r="444" spans="1:38">
      <c r="A444" s="87">
        <v>43662</v>
      </c>
      <c r="B444" s="88">
        <v>15591.8</v>
      </c>
      <c r="C444" s="87">
        <v>42941</v>
      </c>
      <c r="D444" s="88">
        <v>76.28</v>
      </c>
      <c r="E444" s="87">
        <v>42928</v>
      </c>
      <c r="F444" s="88">
        <v>202.32</v>
      </c>
      <c r="G444" s="87">
        <v>43116</v>
      </c>
      <c r="H444" s="88">
        <v>22.05</v>
      </c>
      <c r="I444" s="87">
        <v>42933</v>
      </c>
      <c r="J444" s="88">
        <v>33.9</v>
      </c>
      <c r="K444" s="87">
        <v>42928</v>
      </c>
      <c r="L444" s="88">
        <v>337.09</v>
      </c>
      <c r="M444" s="87">
        <v>42928</v>
      </c>
      <c r="N444" s="88">
        <v>106.71</v>
      </c>
      <c r="O444" s="87">
        <v>45112</v>
      </c>
      <c r="P444" s="88">
        <v>22.25</v>
      </c>
      <c r="Q444" s="87">
        <v>42928</v>
      </c>
      <c r="R444" s="88">
        <v>49.4</v>
      </c>
      <c r="S444" s="87">
        <v>42928</v>
      </c>
      <c r="T444" s="88">
        <v>9.3800000000000008</v>
      </c>
      <c r="U444" s="87">
        <v>43633</v>
      </c>
      <c r="V444" s="88">
        <v>84.23</v>
      </c>
      <c r="W444" s="87">
        <v>42954</v>
      </c>
      <c r="X444" s="88">
        <v>102.45</v>
      </c>
      <c r="Y444" s="87">
        <v>42928</v>
      </c>
      <c r="Z444" s="88">
        <v>64.459999999999994</v>
      </c>
      <c r="AA444" s="87">
        <v>42929</v>
      </c>
      <c r="AB444" s="88">
        <v>317.56</v>
      </c>
      <c r="AC444" s="87">
        <v>45120</v>
      </c>
      <c r="AD444" s="88">
        <v>581.87</v>
      </c>
      <c r="AE444" s="87">
        <v>43662</v>
      </c>
      <c r="AF444" s="88">
        <v>1167.2</v>
      </c>
      <c r="AG444" s="87">
        <v>43662</v>
      </c>
      <c r="AH444" s="88">
        <v>83.1</v>
      </c>
      <c r="AI444" s="87">
        <v>43676</v>
      </c>
      <c r="AJ444" s="88">
        <v>88.06</v>
      </c>
      <c r="AK444" s="87">
        <v>43712</v>
      </c>
      <c r="AL444" s="88">
        <v>76.33</v>
      </c>
    </row>
    <row r="445" spans="1:38">
      <c r="A445" s="87">
        <v>43663</v>
      </c>
      <c r="B445" s="88">
        <v>15578.42</v>
      </c>
      <c r="C445" s="87">
        <v>42942</v>
      </c>
      <c r="D445" s="88">
        <v>75.88</v>
      </c>
      <c r="E445" s="87">
        <v>42929</v>
      </c>
      <c r="F445" s="88">
        <v>201.97</v>
      </c>
      <c r="G445" s="87">
        <v>43119</v>
      </c>
      <c r="H445" s="88">
        <v>21.9</v>
      </c>
      <c r="I445" s="87">
        <v>42934</v>
      </c>
      <c r="J445" s="88">
        <v>34.590000000000003</v>
      </c>
      <c r="K445" s="87">
        <v>42929</v>
      </c>
      <c r="L445" s="88">
        <v>332.99</v>
      </c>
      <c r="M445" s="87">
        <v>42929</v>
      </c>
      <c r="N445" s="88">
        <v>107.72</v>
      </c>
      <c r="O445" s="87">
        <v>45113</v>
      </c>
      <c r="P445" s="88">
        <v>22.9</v>
      </c>
      <c r="Q445" s="87">
        <v>42929</v>
      </c>
      <c r="R445" s="88">
        <v>49.27</v>
      </c>
      <c r="S445" s="87">
        <v>42929</v>
      </c>
      <c r="T445" s="88">
        <v>9.4600000000000009</v>
      </c>
      <c r="U445" s="87">
        <v>43634</v>
      </c>
      <c r="V445" s="88">
        <v>88.43</v>
      </c>
      <c r="W445" s="87">
        <v>42955</v>
      </c>
      <c r="X445" s="88">
        <v>102</v>
      </c>
      <c r="Y445" s="87">
        <v>42929</v>
      </c>
      <c r="Z445" s="88">
        <v>63.98</v>
      </c>
      <c r="AA445" s="87">
        <v>42933</v>
      </c>
      <c r="AB445" s="88">
        <v>321.48</v>
      </c>
      <c r="AC445" s="87">
        <v>45121</v>
      </c>
      <c r="AD445" s="88">
        <v>579.72</v>
      </c>
      <c r="AE445" s="87">
        <v>43663</v>
      </c>
      <c r="AF445" s="88">
        <v>1117.98</v>
      </c>
      <c r="AG445" s="87">
        <v>43663</v>
      </c>
      <c r="AH445" s="88">
        <v>80.319999999999993</v>
      </c>
      <c r="AI445" s="87">
        <v>43677</v>
      </c>
      <c r="AJ445" s="88">
        <v>88.63</v>
      </c>
      <c r="AK445" s="87">
        <v>43713</v>
      </c>
      <c r="AL445" s="88">
        <v>76.150000000000006</v>
      </c>
    </row>
    <row r="446" spans="1:38">
      <c r="A446" s="87">
        <v>43664</v>
      </c>
      <c r="B446" s="88">
        <v>15274.54</v>
      </c>
      <c r="C446" s="87">
        <v>42943</v>
      </c>
      <c r="D446" s="88">
        <v>76</v>
      </c>
      <c r="E446" s="87">
        <v>42930</v>
      </c>
      <c r="F446" s="88">
        <v>206.87</v>
      </c>
      <c r="G446" s="87">
        <v>43122</v>
      </c>
      <c r="H446" s="88">
        <v>22.99</v>
      </c>
      <c r="I446" s="87">
        <v>42935</v>
      </c>
      <c r="J446" s="88">
        <v>34.25</v>
      </c>
      <c r="K446" s="87">
        <v>42930</v>
      </c>
      <c r="L446" s="88">
        <v>339.8</v>
      </c>
      <c r="M446" s="87">
        <v>42930</v>
      </c>
      <c r="N446" s="88">
        <v>112.51</v>
      </c>
      <c r="O446" s="87">
        <v>45114</v>
      </c>
      <c r="P446" s="88">
        <v>24.42</v>
      </c>
      <c r="Q446" s="87">
        <v>42930</v>
      </c>
      <c r="R446" s="88">
        <v>49.5</v>
      </c>
      <c r="S446" s="87">
        <v>42930</v>
      </c>
      <c r="T446" s="88">
        <v>9.59</v>
      </c>
      <c r="U446" s="87">
        <v>43635</v>
      </c>
      <c r="V446" s="88">
        <v>90.65</v>
      </c>
      <c r="W446" s="87">
        <v>42956</v>
      </c>
      <c r="X446" s="88">
        <v>100</v>
      </c>
      <c r="Y446" s="87">
        <v>42930</v>
      </c>
      <c r="Z446" s="88">
        <v>64.959999999999994</v>
      </c>
      <c r="AA446" s="87">
        <v>42934</v>
      </c>
      <c r="AB446" s="88">
        <v>335.73</v>
      </c>
      <c r="AC446" s="87">
        <v>45124</v>
      </c>
      <c r="AD446" s="88">
        <v>581.33000000000004</v>
      </c>
      <c r="AE446" s="87">
        <v>43664</v>
      </c>
      <c r="AF446" s="88">
        <v>1074.44</v>
      </c>
      <c r="AG446" s="87">
        <v>43664</v>
      </c>
      <c r="AH446" s="88">
        <v>76.31</v>
      </c>
      <c r="AI446" s="87">
        <v>43678</v>
      </c>
      <c r="AJ446" s="88">
        <v>87.71</v>
      </c>
      <c r="AK446" s="87">
        <v>43719</v>
      </c>
      <c r="AL446" s="88">
        <v>79.31</v>
      </c>
    </row>
    <row r="447" spans="1:38">
      <c r="A447" s="87">
        <v>43665</v>
      </c>
      <c r="B447" s="88">
        <v>15395.59</v>
      </c>
      <c r="C447" s="87">
        <v>42944</v>
      </c>
      <c r="D447" s="88">
        <v>78.09</v>
      </c>
      <c r="E447" s="87">
        <v>42933</v>
      </c>
      <c r="F447" s="88">
        <v>209.58</v>
      </c>
      <c r="G447" s="87">
        <v>43124</v>
      </c>
      <c r="H447" s="88">
        <v>24.13</v>
      </c>
      <c r="I447" s="87">
        <v>42936</v>
      </c>
      <c r="J447" s="88">
        <v>33.450000000000003</v>
      </c>
      <c r="K447" s="87">
        <v>42933</v>
      </c>
      <c r="L447" s="88">
        <v>343.83</v>
      </c>
      <c r="M447" s="87">
        <v>42933</v>
      </c>
      <c r="N447" s="88">
        <v>111.96</v>
      </c>
      <c r="O447" s="87">
        <v>45117</v>
      </c>
      <c r="P447" s="88">
        <v>26.25</v>
      </c>
      <c r="Q447" s="87">
        <v>42933</v>
      </c>
      <c r="R447" s="88">
        <v>49.71</v>
      </c>
      <c r="S447" s="87">
        <v>42933</v>
      </c>
      <c r="T447" s="88">
        <v>9.4700000000000006</v>
      </c>
      <c r="U447" s="87">
        <v>43636</v>
      </c>
      <c r="V447" s="88">
        <v>95.18</v>
      </c>
      <c r="W447" s="87">
        <v>42957</v>
      </c>
      <c r="X447" s="88">
        <v>101.9</v>
      </c>
      <c r="Y447" s="87">
        <v>42933</v>
      </c>
      <c r="Z447" s="88">
        <v>65.17</v>
      </c>
      <c r="AA447" s="87">
        <v>42935</v>
      </c>
      <c r="AB447" s="88">
        <v>337.71</v>
      </c>
      <c r="AC447" s="87">
        <v>45125</v>
      </c>
      <c r="AD447" s="88">
        <v>582.44000000000005</v>
      </c>
      <c r="AE447" s="87">
        <v>43665</v>
      </c>
      <c r="AF447" s="88">
        <v>1067.8800000000001</v>
      </c>
      <c r="AG447" s="87">
        <v>43665</v>
      </c>
      <c r="AH447" s="88">
        <v>77.150000000000006</v>
      </c>
      <c r="AI447" s="87">
        <v>43679</v>
      </c>
      <c r="AJ447" s="88">
        <v>89.45</v>
      </c>
      <c r="AK447" s="87">
        <v>43720</v>
      </c>
      <c r="AL447" s="88">
        <v>82.83</v>
      </c>
    </row>
    <row r="448" spans="1:38">
      <c r="A448" s="87">
        <v>43668</v>
      </c>
      <c r="B448" s="88">
        <v>15477.43</v>
      </c>
      <c r="C448" s="87">
        <v>42947</v>
      </c>
      <c r="D448" s="88">
        <v>80.31</v>
      </c>
      <c r="E448" s="87">
        <v>42934</v>
      </c>
      <c r="F448" s="88">
        <v>216.75</v>
      </c>
      <c r="G448" s="87">
        <v>43125</v>
      </c>
      <c r="H448" s="88">
        <v>25.3</v>
      </c>
      <c r="I448" s="87">
        <v>42937</v>
      </c>
      <c r="J448" s="88">
        <v>34.25</v>
      </c>
      <c r="K448" s="87">
        <v>42934</v>
      </c>
      <c r="L448" s="88">
        <v>360.98</v>
      </c>
      <c r="M448" s="87">
        <v>42934</v>
      </c>
      <c r="N448" s="88">
        <v>114.19</v>
      </c>
      <c r="O448" s="87">
        <v>45118</v>
      </c>
      <c r="P448" s="88">
        <v>28.21</v>
      </c>
      <c r="Q448" s="87">
        <v>42934</v>
      </c>
      <c r="R448" s="88">
        <v>51.93</v>
      </c>
      <c r="S448" s="87">
        <v>42934</v>
      </c>
      <c r="T448" s="88">
        <v>9.86</v>
      </c>
      <c r="U448" s="87">
        <v>43637</v>
      </c>
      <c r="V448" s="88">
        <v>99.48</v>
      </c>
      <c r="W448" s="87">
        <v>42958</v>
      </c>
      <c r="X448" s="88">
        <v>100.99</v>
      </c>
      <c r="Y448" s="87">
        <v>42934</v>
      </c>
      <c r="Z448" s="88">
        <v>68.42</v>
      </c>
      <c r="AA448" s="87">
        <v>42936</v>
      </c>
      <c r="AB448" s="88">
        <v>324.39</v>
      </c>
      <c r="AC448" s="87">
        <v>45126</v>
      </c>
      <c r="AD448" s="88">
        <v>581.64</v>
      </c>
      <c r="AE448" s="87">
        <v>43668</v>
      </c>
      <c r="AF448" s="88">
        <v>1081.5999999999999</v>
      </c>
      <c r="AG448" s="87">
        <v>43668</v>
      </c>
      <c r="AH448" s="88">
        <v>78.98</v>
      </c>
      <c r="AI448" s="87">
        <v>43682</v>
      </c>
      <c r="AJ448" s="88">
        <v>87.99</v>
      </c>
      <c r="AK448" s="87">
        <v>43721</v>
      </c>
      <c r="AL448" s="88">
        <v>82</v>
      </c>
    </row>
    <row r="449" spans="1:38">
      <c r="A449" s="87">
        <v>43669</v>
      </c>
      <c r="B449" s="88">
        <v>15564.28</v>
      </c>
      <c r="C449" s="87">
        <v>42948</v>
      </c>
      <c r="D449" s="88">
        <v>80.010000000000005</v>
      </c>
      <c r="E449" s="87">
        <v>42935</v>
      </c>
      <c r="F449" s="88">
        <v>213.67</v>
      </c>
      <c r="G449" s="87">
        <v>43126</v>
      </c>
      <c r="H449" s="88">
        <v>24.48</v>
      </c>
      <c r="I449" s="87">
        <v>42940</v>
      </c>
      <c r="J449" s="88">
        <v>34.340000000000003</v>
      </c>
      <c r="K449" s="87">
        <v>42935</v>
      </c>
      <c r="L449" s="88">
        <v>357.59</v>
      </c>
      <c r="M449" s="87">
        <v>42935</v>
      </c>
      <c r="N449" s="88">
        <v>110.88</v>
      </c>
      <c r="O449" s="87">
        <v>45119</v>
      </c>
      <c r="P449" s="88">
        <v>27.86</v>
      </c>
      <c r="Q449" s="87">
        <v>42935</v>
      </c>
      <c r="R449" s="88">
        <v>51.32</v>
      </c>
      <c r="S449" s="87">
        <v>42935</v>
      </c>
      <c r="T449" s="88">
        <v>9.66</v>
      </c>
      <c r="U449" s="87">
        <v>43640</v>
      </c>
      <c r="V449" s="88">
        <v>104</v>
      </c>
      <c r="W449" s="87">
        <v>42962</v>
      </c>
      <c r="X449" s="88">
        <v>98.46</v>
      </c>
      <c r="Y449" s="87">
        <v>42935</v>
      </c>
      <c r="Z449" s="88">
        <v>69.22</v>
      </c>
      <c r="AA449" s="87">
        <v>42937</v>
      </c>
      <c r="AB449" s="88">
        <v>326.05</v>
      </c>
      <c r="AC449" s="87">
        <v>45127</v>
      </c>
      <c r="AD449" s="88">
        <v>583.29</v>
      </c>
      <c r="AE449" s="87">
        <v>43669</v>
      </c>
      <c r="AF449" s="88">
        <v>1093.9100000000001</v>
      </c>
      <c r="AG449" s="87">
        <v>43669</v>
      </c>
      <c r="AH449" s="88">
        <v>79.680000000000007</v>
      </c>
      <c r="AI449" s="87">
        <v>43683</v>
      </c>
      <c r="AJ449" s="88">
        <v>87.48</v>
      </c>
      <c r="AK449" s="87">
        <v>43724</v>
      </c>
      <c r="AL449" s="88">
        <v>84.89</v>
      </c>
    </row>
    <row r="450" spans="1:38">
      <c r="A450" s="87">
        <v>43670</v>
      </c>
      <c r="B450" s="88">
        <v>15387.14</v>
      </c>
      <c r="C450" s="87">
        <v>42949</v>
      </c>
      <c r="D450" s="88">
        <v>78.27</v>
      </c>
      <c r="E450" s="87">
        <v>42936</v>
      </c>
      <c r="F450" s="88">
        <v>211.22</v>
      </c>
      <c r="G450" s="87">
        <v>43129</v>
      </c>
      <c r="H450" s="88">
        <v>25.7</v>
      </c>
      <c r="I450" s="87">
        <v>42943</v>
      </c>
      <c r="J450" s="88">
        <v>34.15</v>
      </c>
      <c r="K450" s="87">
        <v>42936</v>
      </c>
      <c r="L450" s="88">
        <v>352.67</v>
      </c>
      <c r="M450" s="87">
        <v>42936</v>
      </c>
      <c r="N450" s="88">
        <v>108.63</v>
      </c>
      <c r="O450" s="87">
        <v>45120</v>
      </c>
      <c r="P450" s="88">
        <v>27.53</v>
      </c>
      <c r="Q450" s="87">
        <v>42936</v>
      </c>
      <c r="R450" s="88">
        <v>50.57</v>
      </c>
      <c r="S450" s="87">
        <v>42936</v>
      </c>
      <c r="T450" s="88">
        <v>9.4499999999999993</v>
      </c>
      <c r="U450" s="87">
        <v>43655</v>
      </c>
      <c r="V450" s="88">
        <v>96.9</v>
      </c>
      <c r="W450" s="87">
        <v>42963</v>
      </c>
      <c r="X450" s="88">
        <v>98.5</v>
      </c>
      <c r="Y450" s="87">
        <v>42936</v>
      </c>
      <c r="Z450" s="88">
        <v>68.97</v>
      </c>
      <c r="AA450" s="87">
        <v>42940</v>
      </c>
      <c r="AB450" s="88">
        <v>325.01</v>
      </c>
      <c r="AC450" s="87">
        <v>45128</v>
      </c>
      <c r="AD450" s="88">
        <v>583.02</v>
      </c>
      <c r="AE450" s="87">
        <v>43670</v>
      </c>
      <c r="AF450" s="88">
        <v>1121.74</v>
      </c>
      <c r="AG450" s="87">
        <v>43670</v>
      </c>
      <c r="AH450" s="88">
        <v>76.78</v>
      </c>
      <c r="AI450" s="87">
        <v>43684</v>
      </c>
      <c r="AJ450" s="88">
        <v>84.5</v>
      </c>
      <c r="AK450" s="87">
        <v>43725</v>
      </c>
      <c r="AL450" s="88">
        <v>85.5</v>
      </c>
    </row>
    <row r="451" spans="1:38">
      <c r="A451" s="87">
        <v>43671</v>
      </c>
      <c r="B451" s="88">
        <v>15431.34</v>
      </c>
      <c r="C451" s="87">
        <v>42950</v>
      </c>
      <c r="D451" s="88">
        <v>78.260000000000005</v>
      </c>
      <c r="E451" s="87">
        <v>42937</v>
      </c>
      <c r="F451" s="88">
        <v>213.84</v>
      </c>
      <c r="G451" s="87">
        <v>43130</v>
      </c>
      <c r="H451" s="88">
        <v>26</v>
      </c>
      <c r="I451" s="87">
        <v>42944</v>
      </c>
      <c r="J451" s="88">
        <v>34.5</v>
      </c>
      <c r="K451" s="87">
        <v>42937</v>
      </c>
      <c r="L451" s="88">
        <v>359.07</v>
      </c>
      <c r="M451" s="87">
        <v>42937</v>
      </c>
      <c r="N451" s="88">
        <v>108.4</v>
      </c>
      <c r="O451" s="87">
        <v>45121</v>
      </c>
      <c r="P451" s="88">
        <v>27.9</v>
      </c>
      <c r="Q451" s="87">
        <v>42937</v>
      </c>
      <c r="R451" s="88">
        <v>51.04</v>
      </c>
      <c r="S451" s="87">
        <v>42937</v>
      </c>
      <c r="T451" s="88">
        <v>9.56</v>
      </c>
      <c r="U451" s="87">
        <v>43699</v>
      </c>
      <c r="V451" s="88">
        <v>84</v>
      </c>
      <c r="W451" s="87">
        <v>42964</v>
      </c>
      <c r="X451" s="88">
        <v>94.45</v>
      </c>
      <c r="Y451" s="87">
        <v>42937</v>
      </c>
      <c r="Z451" s="88">
        <v>67.86</v>
      </c>
      <c r="AA451" s="87">
        <v>42941</v>
      </c>
      <c r="AB451" s="88">
        <v>337.18</v>
      </c>
      <c r="AC451" s="87">
        <v>45131</v>
      </c>
      <c r="AD451" s="88">
        <v>582.95000000000005</v>
      </c>
      <c r="AE451" s="87">
        <v>43671</v>
      </c>
      <c r="AF451" s="88">
        <v>1139.8399999999999</v>
      </c>
      <c r="AG451" s="87">
        <v>43671</v>
      </c>
      <c r="AH451" s="88">
        <v>76.23</v>
      </c>
      <c r="AI451" s="87">
        <v>43685</v>
      </c>
      <c r="AJ451" s="88">
        <v>84.48</v>
      </c>
      <c r="AK451" s="87">
        <v>43726</v>
      </c>
      <c r="AL451" s="88">
        <v>81.23</v>
      </c>
    </row>
    <row r="452" spans="1:38">
      <c r="A452" s="87">
        <v>43672</v>
      </c>
      <c r="B452" s="88">
        <v>15283.39</v>
      </c>
      <c r="C452" s="87">
        <v>42951</v>
      </c>
      <c r="D452" s="88">
        <v>79.319999999999993</v>
      </c>
      <c r="E452" s="87">
        <v>42940</v>
      </c>
      <c r="F452" s="88">
        <v>213.36</v>
      </c>
      <c r="G452" s="87">
        <v>43131</v>
      </c>
      <c r="H452" s="88">
        <v>26.4</v>
      </c>
      <c r="I452" s="87">
        <v>42947</v>
      </c>
      <c r="J452" s="88">
        <v>33.880000000000003</v>
      </c>
      <c r="K452" s="87">
        <v>42940</v>
      </c>
      <c r="L452" s="88">
        <v>364.09</v>
      </c>
      <c r="M452" s="87">
        <v>42940</v>
      </c>
      <c r="N452" s="88">
        <v>108.42</v>
      </c>
      <c r="O452" s="87">
        <v>45124</v>
      </c>
      <c r="P452" s="88">
        <v>27.73</v>
      </c>
      <c r="Q452" s="87">
        <v>42940</v>
      </c>
      <c r="R452" s="88">
        <v>51.32</v>
      </c>
      <c r="S452" s="87">
        <v>42940</v>
      </c>
      <c r="T452" s="88">
        <v>9.65</v>
      </c>
      <c r="U452" s="87">
        <v>43732</v>
      </c>
      <c r="V452" s="88">
        <v>87</v>
      </c>
      <c r="W452" s="87">
        <v>42965</v>
      </c>
      <c r="X452" s="88">
        <v>93.03</v>
      </c>
      <c r="Y452" s="87">
        <v>42940</v>
      </c>
      <c r="Z452" s="88">
        <v>67.91</v>
      </c>
      <c r="AA452" s="87">
        <v>42942</v>
      </c>
      <c r="AB452" s="88">
        <v>330.08</v>
      </c>
      <c r="AC452" s="87">
        <v>45132</v>
      </c>
      <c r="AD452" s="88">
        <v>582.91</v>
      </c>
      <c r="AE452" s="87">
        <v>43672</v>
      </c>
      <c r="AF452" s="88">
        <v>1142.72</v>
      </c>
      <c r="AG452" s="87">
        <v>43672</v>
      </c>
      <c r="AH452" s="88">
        <v>73.290000000000006</v>
      </c>
      <c r="AI452" s="87">
        <v>43686</v>
      </c>
      <c r="AJ452" s="88">
        <v>84.61</v>
      </c>
      <c r="AK452" s="87">
        <v>43727</v>
      </c>
      <c r="AL452" s="88">
        <v>82.86</v>
      </c>
    </row>
    <row r="453" spans="1:38">
      <c r="A453" s="87">
        <v>43675</v>
      </c>
      <c r="B453" s="88">
        <v>15104.41</v>
      </c>
      <c r="C453" s="87">
        <v>42954</v>
      </c>
      <c r="D453" s="88">
        <v>79.489999999999995</v>
      </c>
      <c r="E453" s="87">
        <v>42941</v>
      </c>
      <c r="F453" s="88">
        <v>214.46</v>
      </c>
      <c r="G453" s="87">
        <v>43132</v>
      </c>
      <c r="H453" s="88">
        <v>25.99</v>
      </c>
      <c r="I453" s="87">
        <v>42948</v>
      </c>
      <c r="J453" s="88">
        <v>33.94</v>
      </c>
      <c r="K453" s="87">
        <v>42941</v>
      </c>
      <c r="L453" s="88">
        <v>374.31</v>
      </c>
      <c r="M453" s="87">
        <v>42941</v>
      </c>
      <c r="N453" s="88">
        <v>110.37</v>
      </c>
      <c r="O453" s="87">
        <v>45125</v>
      </c>
      <c r="P453" s="88">
        <v>26.15</v>
      </c>
      <c r="Q453" s="87">
        <v>42941</v>
      </c>
      <c r="R453" s="88">
        <v>52.22</v>
      </c>
      <c r="S453" s="87">
        <v>42941</v>
      </c>
      <c r="T453" s="88">
        <v>10.039999999999999</v>
      </c>
      <c r="U453" s="87">
        <v>43746</v>
      </c>
      <c r="V453" s="88">
        <v>80.75</v>
      </c>
      <c r="W453" s="87">
        <v>42968</v>
      </c>
      <c r="X453" s="88">
        <v>89.8</v>
      </c>
      <c r="Y453" s="87">
        <v>42941</v>
      </c>
      <c r="Z453" s="88">
        <v>69.86</v>
      </c>
      <c r="AA453" s="87">
        <v>42943</v>
      </c>
      <c r="AB453" s="88">
        <v>330</v>
      </c>
      <c r="AC453" s="87">
        <v>45133</v>
      </c>
      <c r="AD453" s="88">
        <v>584.04</v>
      </c>
      <c r="AE453" s="87">
        <v>43675</v>
      </c>
      <c r="AF453" s="88">
        <v>1147.73</v>
      </c>
      <c r="AG453" s="87">
        <v>43675</v>
      </c>
      <c r="AH453" s="88">
        <v>72.760000000000005</v>
      </c>
      <c r="AI453" s="87">
        <v>43693</v>
      </c>
      <c r="AJ453" s="88">
        <v>82.96</v>
      </c>
      <c r="AK453" s="87">
        <v>43728</v>
      </c>
      <c r="AL453" s="88">
        <v>81.150000000000006</v>
      </c>
    </row>
    <row r="454" spans="1:38">
      <c r="A454" s="87">
        <v>43676</v>
      </c>
      <c r="B454" s="88">
        <v>15069.94</v>
      </c>
      <c r="C454" s="87">
        <v>42955</v>
      </c>
      <c r="D454" s="88">
        <v>79.010000000000005</v>
      </c>
      <c r="E454" s="87">
        <v>42942</v>
      </c>
      <c r="F454" s="88">
        <v>215.56</v>
      </c>
      <c r="G454" s="87">
        <v>43133</v>
      </c>
      <c r="H454" s="88">
        <v>24.96</v>
      </c>
      <c r="I454" s="87">
        <v>42949</v>
      </c>
      <c r="J454" s="88">
        <v>34</v>
      </c>
      <c r="K454" s="87">
        <v>42942</v>
      </c>
      <c r="L454" s="88">
        <v>370.86</v>
      </c>
      <c r="M454" s="87">
        <v>42942</v>
      </c>
      <c r="N454" s="88">
        <v>109.9</v>
      </c>
      <c r="O454" s="87">
        <v>45126</v>
      </c>
      <c r="P454" s="88">
        <v>24.86</v>
      </c>
      <c r="Q454" s="87">
        <v>42942</v>
      </c>
      <c r="R454" s="88">
        <v>51.91</v>
      </c>
      <c r="S454" s="87">
        <v>42942</v>
      </c>
      <c r="T454" s="88">
        <v>9.9</v>
      </c>
      <c r="U454" s="87">
        <v>43782</v>
      </c>
      <c r="V454" s="88">
        <v>80.55</v>
      </c>
      <c r="W454" s="87">
        <v>42969</v>
      </c>
      <c r="X454" s="88">
        <v>91.78</v>
      </c>
      <c r="Y454" s="87">
        <v>42942</v>
      </c>
      <c r="Z454" s="88">
        <v>70.33</v>
      </c>
      <c r="AA454" s="87">
        <v>42944</v>
      </c>
      <c r="AB454" s="88">
        <v>338.84</v>
      </c>
      <c r="AC454" s="87">
        <v>45134</v>
      </c>
      <c r="AD454" s="88">
        <v>587</v>
      </c>
      <c r="AE454" s="87">
        <v>43676</v>
      </c>
      <c r="AF454" s="88">
        <v>1150</v>
      </c>
      <c r="AG454" s="87">
        <v>43676</v>
      </c>
      <c r="AH454" s="88">
        <v>72.28</v>
      </c>
      <c r="AI454" s="87">
        <v>43696</v>
      </c>
      <c r="AJ454" s="88">
        <v>83.02</v>
      </c>
      <c r="AK454" s="87">
        <v>43731</v>
      </c>
      <c r="AL454" s="88">
        <v>81.03</v>
      </c>
    </row>
    <row r="455" spans="1:38">
      <c r="A455" s="87">
        <v>43677</v>
      </c>
      <c r="B455" s="88">
        <v>15231.81</v>
      </c>
      <c r="C455" s="87">
        <v>42956</v>
      </c>
      <c r="D455" s="88">
        <v>78.989999999999995</v>
      </c>
      <c r="E455" s="87">
        <v>42943</v>
      </c>
      <c r="F455" s="88">
        <v>214.23</v>
      </c>
      <c r="G455" s="87">
        <v>43137</v>
      </c>
      <c r="H455" s="88">
        <v>24.3</v>
      </c>
      <c r="I455" s="87">
        <v>42950</v>
      </c>
      <c r="J455" s="88">
        <v>33.79</v>
      </c>
      <c r="K455" s="87">
        <v>42943</v>
      </c>
      <c r="L455" s="88">
        <v>363.02</v>
      </c>
      <c r="M455" s="87">
        <v>42943</v>
      </c>
      <c r="N455" s="88">
        <v>111.2</v>
      </c>
      <c r="O455" s="87">
        <v>45127</v>
      </c>
      <c r="P455" s="88">
        <v>25.53</v>
      </c>
      <c r="Q455" s="87">
        <v>42943</v>
      </c>
      <c r="R455" s="88">
        <v>51.46</v>
      </c>
      <c r="S455" s="87">
        <v>42943</v>
      </c>
      <c r="T455" s="88">
        <v>9.82</v>
      </c>
      <c r="U455" s="87">
        <v>43784</v>
      </c>
      <c r="V455" s="88">
        <v>76.540000000000006</v>
      </c>
      <c r="W455" s="87">
        <v>42970</v>
      </c>
      <c r="X455" s="88">
        <v>95.23</v>
      </c>
      <c r="Y455" s="87">
        <v>42943</v>
      </c>
      <c r="Z455" s="88">
        <v>71.510000000000005</v>
      </c>
      <c r="AA455" s="87">
        <v>42947</v>
      </c>
      <c r="AB455" s="88">
        <v>329.69</v>
      </c>
      <c r="AC455" s="87">
        <v>45138</v>
      </c>
      <c r="AD455" s="88">
        <v>588.54</v>
      </c>
      <c r="AE455" s="87">
        <v>43677</v>
      </c>
      <c r="AF455" s="88">
        <v>1132.68</v>
      </c>
      <c r="AG455" s="87">
        <v>43677</v>
      </c>
      <c r="AH455" s="88">
        <v>74.08</v>
      </c>
      <c r="AI455" s="87">
        <v>43697</v>
      </c>
      <c r="AJ455" s="88">
        <v>84.66</v>
      </c>
      <c r="AK455" s="87">
        <v>43732</v>
      </c>
      <c r="AL455" s="88">
        <v>80.430000000000007</v>
      </c>
    </row>
    <row r="456" spans="1:38">
      <c r="A456" s="87">
        <v>43678</v>
      </c>
      <c r="B456" s="88">
        <v>15171.76</v>
      </c>
      <c r="C456" s="87">
        <v>42957</v>
      </c>
      <c r="D456" s="88">
        <v>80.510000000000005</v>
      </c>
      <c r="E456" s="87">
        <v>42944</v>
      </c>
      <c r="F456" s="88">
        <v>209.78</v>
      </c>
      <c r="G456" s="87">
        <v>43138</v>
      </c>
      <c r="H456" s="88">
        <v>24.99</v>
      </c>
      <c r="I456" s="87">
        <v>42951</v>
      </c>
      <c r="J456" s="88">
        <v>33.43</v>
      </c>
      <c r="K456" s="87">
        <v>42944</v>
      </c>
      <c r="L456" s="88">
        <v>370.69</v>
      </c>
      <c r="M456" s="87">
        <v>42944</v>
      </c>
      <c r="N456" s="88">
        <v>113.1</v>
      </c>
      <c r="O456" s="87">
        <v>45128</v>
      </c>
      <c r="P456" s="88">
        <v>25.31</v>
      </c>
      <c r="Q456" s="87">
        <v>42944</v>
      </c>
      <c r="R456" s="88">
        <v>51.83</v>
      </c>
      <c r="S456" s="87">
        <v>42944</v>
      </c>
      <c r="T456" s="88">
        <v>9.76</v>
      </c>
      <c r="U456" s="87">
        <v>43790</v>
      </c>
      <c r="V456" s="88">
        <v>75</v>
      </c>
      <c r="W456" s="87">
        <v>42971</v>
      </c>
      <c r="X456" s="88">
        <v>94</v>
      </c>
      <c r="Y456" s="87">
        <v>42944</v>
      </c>
      <c r="Z456" s="88">
        <v>71.55</v>
      </c>
      <c r="AA456" s="87">
        <v>42948</v>
      </c>
      <c r="AB456" s="88">
        <v>330.34</v>
      </c>
      <c r="AC456" s="87">
        <v>45139</v>
      </c>
      <c r="AD456" s="88">
        <v>592.36</v>
      </c>
      <c r="AE456" s="87">
        <v>43678</v>
      </c>
      <c r="AF456" s="88">
        <v>1132.6300000000001</v>
      </c>
      <c r="AG456" s="87">
        <v>43678</v>
      </c>
      <c r="AH456" s="88">
        <v>73.209999999999994</v>
      </c>
      <c r="AI456" s="87">
        <v>43698</v>
      </c>
      <c r="AJ456" s="88">
        <v>85.2</v>
      </c>
      <c r="AK456" s="87">
        <v>43733</v>
      </c>
      <c r="AL456" s="88">
        <v>78.69</v>
      </c>
    </row>
    <row r="457" spans="1:38">
      <c r="A457" s="87">
        <v>43679</v>
      </c>
      <c r="B457" s="88">
        <v>15051.9</v>
      </c>
      <c r="C457" s="87">
        <v>42958</v>
      </c>
      <c r="D457" s="88">
        <v>80.5</v>
      </c>
      <c r="E457" s="87">
        <v>42947</v>
      </c>
      <c r="F457" s="88">
        <v>208.06</v>
      </c>
      <c r="G457" s="87">
        <v>43139</v>
      </c>
      <c r="H457" s="88">
        <v>24.02</v>
      </c>
      <c r="I457" s="87">
        <v>42954</v>
      </c>
      <c r="J457" s="88">
        <v>33.6</v>
      </c>
      <c r="K457" s="87">
        <v>42947</v>
      </c>
      <c r="L457" s="88">
        <v>379.65</v>
      </c>
      <c r="M457" s="87">
        <v>42947</v>
      </c>
      <c r="N457" s="88">
        <v>114.21</v>
      </c>
      <c r="O457" s="87">
        <v>45131</v>
      </c>
      <c r="P457" s="88">
        <v>24.75</v>
      </c>
      <c r="Q457" s="87">
        <v>42947</v>
      </c>
      <c r="R457" s="88">
        <v>52.91</v>
      </c>
      <c r="S457" s="87">
        <v>42947</v>
      </c>
      <c r="T457" s="88">
        <v>10.14</v>
      </c>
      <c r="U457" s="87">
        <v>43791</v>
      </c>
      <c r="V457" s="88">
        <v>71.25</v>
      </c>
      <c r="W457" s="87">
        <v>42972</v>
      </c>
      <c r="X457" s="88">
        <v>97.09</v>
      </c>
      <c r="Y457" s="87">
        <v>42947</v>
      </c>
      <c r="Z457" s="88">
        <v>72.040000000000006</v>
      </c>
      <c r="AA457" s="87">
        <v>42949</v>
      </c>
      <c r="AB457" s="88">
        <v>329</v>
      </c>
      <c r="AC457" s="87">
        <v>45140</v>
      </c>
      <c r="AD457" s="88">
        <v>592.53</v>
      </c>
      <c r="AE457" s="87">
        <v>43679</v>
      </c>
      <c r="AF457" s="88">
        <v>1130.5999999999999</v>
      </c>
      <c r="AG457" s="87">
        <v>43679</v>
      </c>
      <c r="AH457" s="88">
        <v>73.44</v>
      </c>
      <c r="AI457" s="87">
        <v>43699</v>
      </c>
      <c r="AJ457" s="88">
        <v>85.96</v>
      </c>
      <c r="AK457" s="87">
        <v>43734</v>
      </c>
      <c r="AL457" s="88">
        <v>75.75</v>
      </c>
    </row>
    <row r="458" spans="1:38">
      <c r="A458" s="87">
        <v>43682</v>
      </c>
      <c r="B458" s="88">
        <v>14785.7</v>
      </c>
      <c r="C458" s="87">
        <v>42962</v>
      </c>
      <c r="D458" s="88">
        <v>78.89</v>
      </c>
      <c r="E458" s="87">
        <v>42948</v>
      </c>
      <c r="F458" s="88">
        <v>211.89</v>
      </c>
      <c r="G458" s="87">
        <v>43144</v>
      </c>
      <c r="H458" s="88">
        <v>24.05</v>
      </c>
      <c r="I458" s="87">
        <v>42955</v>
      </c>
      <c r="J458" s="88">
        <v>33.200000000000003</v>
      </c>
      <c r="K458" s="87">
        <v>42948</v>
      </c>
      <c r="L458" s="88">
        <v>395.56</v>
      </c>
      <c r="M458" s="87">
        <v>42948</v>
      </c>
      <c r="N458" s="88">
        <v>117.75</v>
      </c>
      <c r="O458" s="87">
        <v>45132</v>
      </c>
      <c r="P458" s="88">
        <v>24.86</v>
      </c>
      <c r="Q458" s="87">
        <v>42948</v>
      </c>
      <c r="R458" s="88">
        <v>52.98</v>
      </c>
      <c r="S458" s="87">
        <v>42948</v>
      </c>
      <c r="T458" s="88">
        <v>10.44</v>
      </c>
      <c r="U458" s="87">
        <v>43794</v>
      </c>
      <c r="V458" s="88">
        <v>67.819999999999993</v>
      </c>
      <c r="W458" s="87">
        <v>42975</v>
      </c>
      <c r="X458" s="88">
        <v>95.15</v>
      </c>
      <c r="Y458" s="87">
        <v>42948</v>
      </c>
      <c r="Z458" s="88">
        <v>73.41</v>
      </c>
      <c r="AA458" s="87">
        <v>42950</v>
      </c>
      <c r="AB458" s="88">
        <v>329.43</v>
      </c>
      <c r="AC458" s="87">
        <v>45141</v>
      </c>
      <c r="AD458" s="88">
        <v>599.33000000000004</v>
      </c>
      <c r="AE458" s="87">
        <v>43682</v>
      </c>
      <c r="AF458" s="88">
        <v>1109.6099999999999</v>
      </c>
      <c r="AG458" s="87">
        <v>43682</v>
      </c>
      <c r="AH458" s="88">
        <v>71.62</v>
      </c>
      <c r="AI458" s="87">
        <v>43700</v>
      </c>
      <c r="AJ458" s="88">
        <v>84.71</v>
      </c>
      <c r="AK458" s="87">
        <v>43735</v>
      </c>
      <c r="AL458" s="88">
        <v>76.599999999999994</v>
      </c>
    </row>
    <row r="459" spans="1:38">
      <c r="A459" s="87">
        <v>43683</v>
      </c>
      <c r="B459" s="88">
        <v>14706.48</v>
      </c>
      <c r="C459" s="87">
        <v>42963</v>
      </c>
      <c r="D459" s="88">
        <v>78.58</v>
      </c>
      <c r="E459" s="87">
        <v>42949</v>
      </c>
      <c r="F459" s="88">
        <v>214.71</v>
      </c>
      <c r="G459" s="87">
        <v>43145</v>
      </c>
      <c r="H459" s="88">
        <v>24</v>
      </c>
      <c r="I459" s="87">
        <v>42956</v>
      </c>
      <c r="J459" s="88">
        <v>33.450000000000003</v>
      </c>
      <c r="K459" s="87">
        <v>42949</v>
      </c>
      <c r="L459" s="88">
        <v>401.05</v>
      </c>
      <c r="M459" s="87">
        <v>42949</v>
      </c>
      <c r="N459" s="88">
        <v>118.53</v>
      </c>
      <c r="O459" s="87">
        <v>45133</v>
      </c>
      <c r="P459" s="88">
        <v>25.31</v>
      </c>
      <c r="Q459" s="87">
        <v>42949</v>
      </c>
      <c r="R459" s="88">
        <v>55.62</v>
      </c>
      <c r="S459" s="87">
        <v>42949</v>
      </c>
      <c r="T459" s="88">
        <v>11.44</v>
      </c>
      <c r="U459" s="87">
        <v>43795</v>
      </c>
      <c r="V459" s="88">
        <v>71.209999999999994</v>
      </c>
      <c r="W459" s="87">
        <v>42976</v>
      </c>
      <c r="X459" s="88">
        <v>97.75</v>
      </c>
      <c r="Y459" s="87">
        <v>42949</v>
      </c>
      <c r="Z459" s="88">
        <v>73.67</v>
      </c>
      <c r="AA459" s="87">
        <v>42951</v>
      </c>
      <c r="AB459" s="88">
        <v>329.26</v>
      </c>
      <c r="AC459" s="87">
        <v>45142</v>
      </c>
      <c r="AD459" s="88">
        <v>603.47</v>
      </c>
      <c r="AE459" s="87">
        <v>43683</v>
      </c>
      <c r="AF459" s="88">
        <v>1086.79</v>
      </c>
      <c r="AG459" s="87">
        <v>43683</v>
      </c>
      <c r="AH459" s="88">
        <v>70.75</v>
      </c>
      <c r="AI459" s="87">
        <v>43703</v>
      </c>
      <c r="AJ459" s="88">
        <v>81.45</v>
      </c>
      <c r="AK459" s="87">
        <v>43739</v>
      </c>
      <c r="AL459" s="88">
        <v>75.510000000000005</v>
      </c>
    </row>
    <row r="460" spans="1:38">
      <c r="A460" s="87">
        <v>43684</v>
      </c>
      <c r="B460" s="88">
        <v>14288.5</v>
      </c>
      <c r="C460" s="87">
        <v>42964</v>
      </c>
      <c r="D460" s="88">
        <v>75.44</v>
      </c>
      <c r="E460" s="87">
        <v>42950</v>
      </c>
      <c r="F460" s="88">
        <v>213.71</v>
      </c>
      <c r="G460" s="87">
        <v>43147</v>
      </c>
      <c r="H460" s="88">
        <v>24.88</v>
      </c>
      <c r="I460" s="87">
        <v>42957</v>
      </c>
      <c r="J460" s="88">
        <v>33.380000000000003</v>
      </c>
      <c r="K460" s="87">
        <v>42950</v>
      </c>
      <c r="L460" s="88">
        <v>400.17</v>
      </c>
      <c r="M460" s="87">
        <v>42950</v>
      </c>
      <c r="N460" s="88">
        <v>116.14</v>
      </c>
      <c r="O460" s="87">
        <v>45134</v>
      </c>
      <c r="P460" s="88">
        <v>25.08</v>
      </c>
      <c r="Q460" s="87">
        <v>42950</v>
      </c>
      <c r="R460" s="88">
        <v>58.4</v>
      </c>
      <c r="S460" s="87">
        <v>42950</v>
      </c>
      <c r="T460" s="88">
        <v>11.99</v>
      </c>
      <c r="U460" s="87">
        <v>43798</v>
      </c>
      <c r="V460" s="88">
        <v>75.13</v>
      </c>
      <c r="W460" s="87">
        <v>42977</v>
      </c>
      <c r="X460" s="88">
        <v>96.59</v>
      </c>
      <c r="Y460" s="87">
        <v>42950</v>
      </c>
      <c r="Z460" s="88">
        <v>74.45</v>
      </c>
      <c r="AA460" s="87">
        <v>42955</v>
      </c>
      <c r="AB460" s="88">
        <v>329.07</v>
      </c>
      <c r="AC460" s="87">
        <v>45145</v>
      </c>
      <c r="AD460" s="88">
        <v>607.59</v>
      </c>
      <c r="AE460" s="87">
        <v>43684</v>
      </c>
      <c r="AF460" s="88">
        <v>1034.94</v>
      </c>
      <c r="AG460" s="87">
        <v>43684</v>
      </c>
      <c r="AH460" s="88">
        <v>67.55</v>
      </c>
      <c r="AI460" s="87">
        <v>43704</v>
      </c>
      <c r="AJ460" s="88">
        <v>83.34</v>
      </c>
      <c r="AK460" s="87">
        <v>43740</v>
      </c>
      <c r="AL460" s="88">
        <v>74.510000000000005</v>
      </c>
    </row>
    <row r="461" spans="1:38">
      <c r="A461" s="87">
        <v>43685</v>
      </c>
      <c r="B461" s="88">
        <v>13993.91</v>
      </c>
      <c r="C461" s="87">
        <v>42965</v>
      </c>
      <c r="D461" s="88">
        <v>74.459999999999994</v>
      </c>
      <c r="E461" s="87">
        <v>42951</v>
      </c>
      <c r="F461" s="88">
        <v>212.23</v>
      </c>
      <c r="G461" s="87">
        <v>43150</v>
      </c>
      <c r="H461" s="88">
        <v>24</v>
      </c>
      <c r="I461" s="87">
        <v>42958</v>
      </c>
      <c r="J461" s="88">
        <v>33.450000000000003</v>
      </c>
      <c r="K461" s="87">
        <v>42951</v>
      </c>
      <c r="L461" s="88">
        <v>393.72</v>
      </c>
      <c r="M461" s="87">
        <v>42951</v>
      </c>
      <c r="N461" s="88">
        <v>114.92</v>
      </c>
      <c r="O461" s="87">
        <v>45138</v>
      </c>
      <c r="P461" s="88">
        <v>25.12</v>
      </c>
      <c r="Q461" s="87">
        <v>42951</v>
      </c>
      <c r="R461" s="88">
        <v>56.34</v>
      </c>
      <c r="S461" s="87">
        <v>42951</v>
      </c>
      <c r="T461" s="88">
        <v>11.66</v>
      </c>
      <c r="U461" s="87">
        <v>43801</v>
      </c>
      <c r="V461" s="88">
        <v>78.88</v>
      </c>
      <c r="W461" s="87">
        <v>42983</v>
      </c>
      <c r="X461" s="88">
        <v>96.59</v>
      </c>
      <c r="Y461" s="87">
        <v>42951</v>
      </c>
      <c r="Z461" s="88">
        <v>73.040000000000006</v>
      </c>
      <c r="AA461" s="87">
        <v>42956</v>
      </c>
      <c r="AB461" s="88">
        <v>329.77</v>
      </c>
      <c r="AC461" s="87">
        <v>45146</v>
      </c>
      <c r="AD461" s="88">
        <v>602.32000000000005</v>
      </c>
      <c r="AE461" s="87">
        <v>43685</v>
      </c>
      <c r="AF461" s="88">
        <v>1009.23</v>
      </c>
      <c r="AG461" s="87">
        <v>43685</v>
      </c>
      <c r="AH461" s="88">
        <v>66.67</v>
      </c>
      <c r="AI461" s="87">
        <v>43705</v>
      </c>
      <c r="AJ461" s="88">
        <v>84.12</v>
      </c>
      <c r="AK461" s="87">
        <v>43741</v>
      </c>
      <c r="AL461" s="88">
        <v>78.23</v>
      </c>
    </row>
    <row r="462" spans="1:38">
      <c r="A462" s="87">
        <v>43686</v>
      </c>
      <c r="B462" s="88">
        <v>13793.17</v>
      </c>
      <c r="C462" s="87">
        <v>42968</v>
      </c>
      <c r="D462" s="88">
        <v>72</v>
      </c>
      <c r="E462" s="87">
        <v>42954</v>
      </c>
      <c r="F462" s="88">
        <v>209.77</v>
      </c>
      <c r="G462" s="87">
        <v>43151</v>
      </c>
      <c r="H462" s="88">
        <v>23.88</v>
      </c>
      <c r="I462" s="87">
        <v>42962</v>
      </c>
      <c r="J462" s="88">
        <v>31.81</v>
      </c>
      <c r="K462" s="87">
        <v>42954</v>
      </c>
      <c r="L462" s="88">
        <v>382.43</v>
      </c>
      <c r="M462" s="87">
        <v>42954</v>
      </c>
      <c r="N462" s="88">
        <v>113.36</v>
      </c>
      <c r="O462" s="87">
        <v>45139</v>
      </c>
      <c r="P462" s="88">
        <v>26.67</v>
      </c>
      <c r="Q462" s="87">
        <v>42954</v>
      </c>
      <c r="R462" s="88">
        <v>54.68</v>
      </c>
      <c r="S462" s="87">
        <v>42954</v>
      </c>
      <c r="T462" s="88">
        <v>11</v>
      </c>
      <c r="U462" s="87">
        <v>43802</v>
      </c>
      <c r="V462" s="88">
        <v>82.69</v>
      </c>
      <c r="W462" s="87">
        <v>42984</v>
      </c>
      <c r="X462" s="88">
        <v>94.45</v>
      </c>
      <c r="Y462" s="87">
        <v>42954</v>
      </c>
      <c r="Z462" s="88">
        <v>72.069999999999993</v>
      </c>
      <c r="AA462" s="87">
        <v>42957</v>
      </c>
      <c r="AB462" s="88">
        <v>324.68</v>
      </c>
      <c r="AC462" s="87">
        <v>45147</v>
      </c>
      <c r="AD462" s="88">
        <v>608.04</v>
      </c>
      <c r="AE462" s="87">
        <v>43686</v>
      </c>
      <c r="AF462" s="88">
        <v>1000</v>
      </c>
      <c r="AG462" s="87">
        <v>43686</v>
      </c>
      <c r="AH462" s="88">
        <v>66.55</v>
      </c>
      <c r="AI462" s="87">
        <v>43706</v>
      </c>
      <c r="AJ462" s="88">
        <v>85.17</v>
      </c>
      <c r="AK462" s="87">
        <v>43742</v>
      </c>
      <c r="AL462" s="88">
        <v>82.14</v>
      </c>
    </row>
    <row r="463" spans="1:38">
      <c r="A463" s="87">
        <v>43693</v>
      </c>
      <c r="B463" s="88">
        <v>13406.78</v>
      </c>
      <c r="C463" s="87">
        <v>42969</v>
      </c>
      <c r="D463" s="88">
        <v>71</v>
      </c>
      <c r="E463" s="87">
        <v>42955</v>
      </c>
      <c r="F463" s="88">
        <v>206.64</v>
      </c>
      <c r="G463" s="87">
        <v>43154</v>
      </c>
      <c r="H463" s="88">
        <v>24</v>
      </c>
      <c r="I463" s="87">
        <v>42963</v>
      </c>
      <c r="J463" s="88">
        <v>32.28</v>
      </c>
      <c r="K463" s="87">
        <v>42955</v>
      </c>
      <c r="L463" s="88">
        <v>379.25</v>
      </c>
      <c r="M463" s="87">
        <v>42955</v>
      </c>
      <c r="N463" s="88">
        <v>110.23</v>
      </c>
      <c r="O463" s="87">
        <v>45140</v>
      </c>
      <c r="P463" s="88">
        <v>26.48</v>
      </c>
      <c r="Q463" s="87">
        <v>42955</v>
      </c>
      <c r="R463" s="88">
        <v>54.68</v>
      </c>
      <c r="S463" s="87">
        <v>42955</v>
      </c>
      <c r="T463" s="88">
        <v>10.43</v>
      </c>
      <c r="U463" s="87">
        <v>43803</v>
      </c>
      <c r="V463" s="88">
        <v>86.63</v>
      </c>
      <c r="W463" s="87">
        <v>42985</v>
      </c>
      <c r="X463" s="88">
        <v>93.01</v>
      </c>
      <c r="Y463" s="87">
        <v>42955</v>
      </c>
      <c r="Z463" s="88">
        <v>71.959999999999994</v>
      </c>
      <c r="AA463" s="87">
        <v>42958</v>
      </c>
      <c r="AB463" s="88">
        <v>325</v>
      </c>
      <c r="AC463" s="87">
        <v>45148</v>
      </c>
      <c r="AD463" s="88">
        <v>611.15</v>
      </c>
      <c r="AE463" s="87">
        <v>43693</v>
      </c>
      <c r="AF463" s="88">
        <v>962.1</v>
      </c>
      <c r="AG463" s="87">
        <v>43693</v>
      </c>
      <c r="AH463" s="88">
        <v>64.459999999999994</v>
      </c>
      <c r="AI463" s="87">
        <v>43707</v>
      </c>
      <c r="AJ463" s="88">
        <v>81.86</v>
      </c>
      <c r="AK463" s="87">
        <v>43745</v>
      </c>
      <c r="AL463" s="88">
        <v>86.18</v>
      </c>
    </row>
    <row r="464" spans="1:38">
      <c r="A464" s="87">
        <v>43696</v>
      </c>
      <c r="B464" s="88">
        <v>13852.89</v>
      </c>
      <c r="C464" s="87">
        <v>42970</v>
      </c>
      <c r="D464" s="88">
        <v>72.75</v>
      </c>
      <c r="E464" s="87">
        <v>42956</v>
      </c>
      <c r="F464" s="88">
        <v>199.71</v>
      </c>
      <c r="G464" s="87">
        <v>43157</v>
      </c>
      <c r="H464" s="88">
        <v>24.32</v>
      </c>
      <c r="I464" s="87">
        <v>42964</v>
      </c>
      <c r="J464" s="88">
        <v>32.700000000000003</v>
      </c>
      <c r="K464" s="87">
        <v>42956</v>
      </c>
      <c r="L464" s="88">
        <v>385.24</v>
      </c>
      <c r="M464" s="87">
        <v>42956</v>
      </c>
      <c r="N464" s="88">
        <v>105.94</v>
      </c>
      <c r="O464" s="87">
        <v>45141</v>
      </c>
      <c r="P464" s="88">
        <v>25.87</v>
      </c>
      <c r="Q464" s="87">
        <v>42956</v>
      </c>
      <c r="R464" s="88">
        <v>57.41</v>
      </c>
      <c r="S464" s="87">
        <v>42956</v>
      </c>
      <c r="T464" s="88">
        <v>10.99</v>
      </c>
      <c r="U464" s="87">
        <v>43804</v>
      </c>
      <c r="V464" s="88">
        <v>86</v>
      </c>
      <c r="W464" s="87">
        <v>42986</v>
      </c>
      <c r="X464" s="88">
        <v>94.75</v>
      </c>
      <c r="Y464" s="87">
        <v>42956</v>
      </c>
      <c r="Z464" s="88">
        <v>71.400000000000006</v>
      </c>
      <c r="AA464" s="87">
        <v>42962</v>
      </c>
      <c r="AB464" s="88">
        <v>318.02</v>
      </c>
      <c r="AC464" s="87">
        <v>45149</v>
      </c>
      <c r="AD464" s="88">
        <v>615.66</v>
      </c>
      <c r="AE464" s="87">
        <v>43696</v>
      </c>
      <c r="AF464" s="88">
        <v>1006.11</v>
      </c>
      <c r="AG464" s="87">
        <v>43696</v>
      </c>
      <c r="AH464" s="88">
        <v>67.489999999999995</v>
      </c>
      <c r="AI464" s="87">
        <v>43710</v>
      </c>
      <c r="AJ464" s="88">
        <v>83</v>
      </c>
      <c r="AK464" s="87">
        <v>43746</v>
      </c>
      <c r="AL464" s="88">
        <v>87.66</v>
      </c>
    </row>
    <row r="465" spans="1:38">
      <c r="A465" s="87">
        <v>43697</v>
      </c>
      <c r="B465" s="88">
        <v>14347.63</v>
      </c>
      <c r="C465" s="87">
        <v>42971</v>
      </c>
      <c r="D465" s="88">
        <v>71.95</v>
      </c>
      <c r="E465" s="87">
        <v>42957</v>
      </c>
      <c r="F465" s="88">
        <v>199.05</v>
      </c>
      <c r="G465" s="87">
        <v>43158</v>
      </c>
      <c r="H465" s="88">
        <v>24.2</v>
      </c>
      <c r="I465" s="87">
        <v>42965</v>
      </c>
      <c r="J465" s="88">
        <v>32.64</v>
      </c>
      <c r="K465" s="87">
        <v>42957</v>
      </c>
      <c r="L465" s="88">
        <v>374.73</v>
      </c>
      <c r="M465" s="87">
        <v>42957</v>
      </c>
      <c r="N465" s="88">
        <v>102.08</v>
      </c>
      <c r="O465" s="87">
        <v>45142</v>
      </c>
      <c r="P465" s="88">
        <v>25.35</v>
      </c>
      <c r="Q465" s="87">
        <v>42957</v>
      </c>
      <c r="R465" s="88">
        <v>58.97</v>
      </c>
      <c r="S465" s="87">
        <v>42957</v>
      </c>
      <c r="T465" s="88">
        <v>10.83</v>
      </c>
      <c r="U465" s="87">
        <v>43805</v>
      </c>
      <c r="V465" s="88">
        <v>89.89</v>
      </c>
      <c r="W465" s="87">
        <v>42989</v>
      </c>
      <c r="X465" s="88">
        <v>94.9</v>
      </c>
      <c r="Y465" s="87">
        <v>42957</v>
      </c>
      <c r="Z465" s="88">
        <v>71.55</v>
      </c>
      <c r="AA465" s="87">
        <v>42963</v>
      </c>
      <c r="AB465" s="88">
        <v>325</v>
      </c>
      <c r="AC465" s="87">
        <v>45153</v>
      </c>
      <c r="AD465" s="88">
        <v>623.09</v>
      </c>
      <c r="AE465" s="87">
        <v>43697</v>
      </c>
      <c r="AF465" s="88">
        <v>1049.23</v>
      </c>
      <c r="AG465" s="87">
        <v>43697</v>
      </c>
      <c r="AH465" s="88">
        <v>69.55</v>
      </c>
      <c r="AI465" s="87">
        <v>43711</v>
      </c>
      <c r="AJ465" s="88">
        <v>79.94</v>
      </c>
      <c r="AK465" s="87">
        <v>43747</v>
      </c>
      <c r="AL465" s="88">
        <v>89.23</v>
      </c>
    </row>
    <row r="466" spans="1:38">
      <c r="A466" s="87">
        <v>43698</v>
      </c>
      <c r="B466" s="88">
        <v>14668.48</v>
      </c>
      <c r="C466" s="87">
        <v>42972</v>
      </c>
      <c r="D466" s="88">
        <v>73</v>
      </c>
      <c r="E466" s="87">
        <v>42958</v>
      </c>
      <c r="F466" s="88">
        <v>197.35</v>
      </c>
      <c r="G466" s="87">
        <v>43159</v>
      </c>
      <c r="H466" s="88">
        <v>24</v>
      </c>
      <c r="I466" s="87">
        <v>42968</v>
      </c>
      <c r="J466" s="88">
        <v>32.26</v>
      </c>
      <c r="K466" s="87">
        <v>42958</v>
      </c>
      <c r="L466" s="88">
        <v>371.69</v>
      </c>
      <c r="M466" s="87">
        <v>42958</v>
      </c>
      <c r="N466" s="88">
        <v>98.06</v>
      </c>
      <c r="O466" s="87">
        <v>45145</v>
      </c>
      <c r="P466" s="88">
        <v>24.64</v>
      </c>
      <c r="Q466" s="87">
        <v>42958</v>
      </c>
      <c r="R466" s="88">
        <v>58.37</v>
      </c>
      <c r="S466" s="87">
        <v>42958</v>
      </c>
      <c r="T466" s="88">
        <v>10.68</v>
      </c>
      <c r="U466" s="87">
        <v>43808</v>
      </c>
      <c r="V466" s="88">
        <v>92.75</v>
      </c>
      <c r="W466" s="87">
        <v>42991</v>
      </c>
      <c r="X466" s="88">
        <v>92.01</v>
      </c>
      <c r="Y466" s="87">
        <v>42958</v>
      </c>
      <c r="Z466" s="88">
        <v>69.63</v>
      </c>
      <c r="AA466" s="87">
        <v>42964</v>
      </c>
      <c r="AB466" s="88">
        <v>323.14</v>
      </c>
      <c r="AC466" s="87">
        <v>45154</v>
      </c>
      <c r="AD466" s="88">
        <v>626.57000000000005</v>
      </c>
      <c r="AE466" s="87">
        <v>43698</v>
      </c>
      <c r="AF466" s="88">
        <v>1070.9000000000001</v>
      </c>
      <c r="AG466" s="87">
        <v>43698</v>
      </c>
      <c r="AH466" s="88">
        <v>72.989999999999995</v>
      </c>
      <c r="AI466" s="87">
        <v>43712</v>
      </c>
      <c r="AJ466" s="88">
        <v>83.43</v>
      </c>
      <c r="AK466" s="87">
        <v>43748</v>
      </c>
      <c r="AL466" s="88">
        <v>93.16</v>
      </c>
    </row>
    <row r="467" spans="1:38">
      <c r="A467" s="87">
        <v>43699</v>
      </c>
      <c r="B467" s="88">
        <v>15138.24</v>
      </c>
      <c r="C467" s="87">
        <v>42975</v>
      </c>
      <c r="D467" s="88">
        <v>73.64</v>
      </c>
      <c r="E467" s="87">
        <v>42962</v>
      </c>
      <c r="F467" s="88">
        <v>194.86</v>
      </c>
      <c r="G467" s="87">
        <v>43161</v>
      </c>
      <c r="H467" s="88">
        <v>24.19</v>
      </c>
      <c r="I467" s="87">
        <v>42969</v>
      </c>
      <c r="J467" s="88">
        <v>32.99</v>
      </c>
      <c r="K467" s="87">
        <v>42962</v>
      </c>
      <c r="L467" s="88">
        <v>353.32</v>
      </c>
      <c r="M467" s="87">
        <v>42962</v>
      </c>
      <c r="N467" s="88">
        <v>94</v>
      </c>
      <c r="O467" s="87">
        <v>45146</v>
      </c>
      <c r="P467" s="88">
        <v>23.3</v>
      </c>
      <c r="Q467" s="87">
        <v>42962</v>
      </c>
      <c r="R467" s="88">
        <v>55.46</v>
      </c>
      <c r="S467" s="87">
        <v>42962</v>
      </c>
      <c r="T467" s="88">
        <v>9.89</v>
      </c>
      <c r="U467" s="87">
        <v>43809</v>
      </c>
      <c r="V467" s="88">
        <v>89.01</v>
      </c>
      <c r="W467" s="87">
        <v>42992</v>
      </c>
      <c r="X467" s="88">
        <v>91.99</v>
      </c>
      <c r="Y467" s="87">
        <v>42962</v>
      </c>
      <c r="Z467" s="88">
        <v>69.040000000000006</v>
      </c>
      <c r="AA467" s="87">
        <v>42965</v>
      </c>
      <c r="AB467" s="88">
        <v>316.83999999999997</v>
      </c>
      <c r="AC467" s="87">
        <v>45155</v>
      </c>
      <c r="AD467" s="88">
        <v>623.72</v>
      </c>
      <c r="AE467" s="87">
        <v>43699</v>
      </c>
      <c r="AF467" s="88">
        <v>1085.44</v>
      </c>
      <c r="AG467" s="87">
        <v>43699</v>
      </c>
      <c r="AH467" s="88">
        <v>76.63</v>
      </c>
      <c r="AI467" s="87">
        <v>43713</v>
      </c>
      <c r="AJ467" s="88">
        <v>83</v>
      </c>
      <c r="AK467" s="87">
        <v>43749</v>
      </c>
      <c r="AL467" s="88">
        <v>94.96</v>
      </c>
    </row>
    <row r="468" spans="1:38">
      <c r="A468" s="87">
        <v>43700</v>
      </c>
      <c r="B468" s="88">
        <v>14847.96</v>
      </c>
      <c r="C468" s="87">
        <v>42976</v>
      </c>
      <c r="D468" s="88">
        <v>72.319999999999993</v>
      </c>
      <c r="E468" s="87">
        <v>42963</v>
      </c>
      <c r="F468" s="88">
        <v>195.22</v>
      </c>
      <c r="G468" s="87">
        <v>43165</v>
      </c>
      <c r="H468" s="88">
        <v>23.26</v>
      </c>
      <c r="I468" s="87">
        <v>42970</v>
      </c>
      <c r="J468" s="88">
        <v>33.49</v>
      </c>
      <c r="K468" s="87">
        <v>42963</v>
      </c>
      <c r="L468" s="88">
        <v>358.66</v>
      </c>
      <c r="M468" s="87">
        <v>42963</v>
      </c>
      <c r="N468" s="88">
        <v>94.83</v>
      </c>
      <c r="O468" s="87">
        <v>45147</v>
      </c>
      <c r="P468" s="88">
        <v>23.81</v>
      </c>
      <c r="Q468" s="87">
        <v>42963</v>
      </c>
      <c r="R468" s="88">
        <v>55.7</v>
      </c>
      <c r="S468" s="87">
        <v>42963</v>
      </c>
      <c r="T468" s="88">
        <v>10.210000000000001</v>
      </c>
      <c r="U468" s="87">
        <v>43810</v>
      </c>
      <c r="V468" s="88">
        <v>89.51</v>
      </c>
      <c r="W468" s="87">
        <v>42993</v>
      </c>
      <c r="X468" s="88">
        <v>91.5</v>
      </c>
      <c r="Y468" s="87">
        <v>42963</v>
      </c>
      <c r="Z468" s="88">
        <v>70.88</v>
      </c>
      <c r="AA468" s="87">
        <v>42968</v>
      </c>
      <c r="AB468" s="88">
        <v>313.43</v>
      </c>
      <c r="AC468" s="87">
        <v>45156</v>
      </c>
      <c r="AD468" s="88">
        <v>613.96</v>
      </c>
      <c r="AE468" s="87">
        <v>43700</v>
      </c>
      <c r="AF468" s="88">
        <v>1061.46</v>
      </c>
      <c r="AG468" s="87">
        <v>43700</v>
      </c>
      <c r="AH468" s="88">
        <v>76.400000000000006</v>
      </c>
      <c r="AI468" s="87">
        <v>43719</v>
      </c>
      <c r="AJ468" s="88">
        <v>84.55</v>
      </c>
      <c r="AK468" s="87">
        <v>43752</v>
      </c>
      <c r="AL468" s="88">
        <v>91.98</v>
      </c>
    </row>
    <row r="469" spans="1:38">
      <c r="A469" s="87">
        <v>43703</v>
      </c>
      <c r="B469" s="88">
        <v>14395.38</v>
      </c>
      <c r="C469" s="87">
        <v>42977</v>
      </c>
      <c r="D469" s="88">
        <v>73.63</v>
      </c>
      <c r="E469" s="87">
        <v>42964</v>
      </c>
      <c r="F469" s="88">
        <v>191.58</v>
      </c>
      <c r="G469" s="87">
        <v>43166</v>
      </c>
      <c r="H469" s="88">
        <v>23.5</v>
      </c>
      <c r="I469" s="87">
        <v>42971</v>
      </c>
      <c r="J469" s="88">
        <v>33.200000000000003</v>
      </c>
      <c r="K469" s="87">
        <v>42964</v>
      </c>
      <c r="L469" s="88">
        <v>342.83</v>
      </c>
      <c r="M469" s="87">
        <v>42964</v>
      </c>
      <c r="N469" s="88">
        <v>90.66</v>
      </c>
      <c r="O469" s="87">
        <v>45148</v>
      </c>
      <c r="P469" s="88">
        <v>23.15</v>
      </c>
      <c r="Q469" s="87">
        <v>42964</v>
      </c>
      <c r="R469" s="88">
        <v>54.26</v>
      </c>
      <c r="S469" s="87">
        <v>42964</v>
      </c>
      <c r="T469" s="88">
        <v>9.73</v>
      </c>
      <c r="U469" s="87">
        <v>43811</v>
      </c>
      <c r="V469" s="88">
        <v>91.74</v>
      </c>
      <c r="W469" s="87">
        <v>42996</v>
      </c>
      <c r="X469" s="88">
        <v>90.5</v>
      </c>
      <c r="Y469" s="87">
        <v>42964</v>
      </c>
      <c r="Z469" s="88">
        <v>68.89</v>
      </c>
      <c r="AA469" s="87">
        <v>42969</v>
      </c>
      <c r="AB469" s="88">
        <v>315.43</v>
      </c>
      <c r="AC469" s="87">
        <v>45159</v>
      </c>
      <c r="AD469" s="88">
        <v>605.73</v>
      </c>
      <c r="AE469" s="87">
        <v>43703</v>
      </c>
      <c r="AF469" s="88">
        <v>1055.94</v>
      </c>
      <c r="AG469" s="87">
        <v>43703</v>
      </c>
      <c r="AH469" s="88">
        <v>73.11</v>
      </c>
      <c r="AI469" s="87">
        <v>43720</v>
      </c>
      <c r="AJ469" s="88">
        <v>85.2</v>
      </c>
      <c r="AK469" s="87">
        <v>43753</v>
      </c>
      <c r="AL469" s="88">
        <v>92.99</v>
      </c>
    </row>
    <row r="470" spans="1:38">
      <c r="A470" s="87">
        <v>43704</v>
      </c>
      <c r="B470" s="88">
        <v>14435.6</v>
      </c>
      <c r="C470" s="87">
        <v>42978</v>
      </c>
      <c r="D470" s="88">
        <v>73.7</v>
      </c>
      <c r="E470" s="87">
        <v>42965</v>
      </c>
      <c r="F470" s="88">
        <v>191.05</v>
      </c>
      <c r="G470" s="87">
        <v>43168</v>
      </c>
      <c r="H470" s="88">
        <v>24</v>
      </c>
      <c r="I470" s="87">
        <v>42972</v>
      </c>
      <c r="J470" s="88">
        <v>33.979999999999997</v>
      </c>
      <c r="K470" s="87">
        <v>42965</v>
      </c>
      <c r="L470" s="88">
        <v>342.81</v>
      </c>
      <c r="M470" s="87">
        <v>42965</v>
      </c>
      <c r="N470" s="88">
        <v>90.13</v>
      </c>
      <c r="O470" s="87">
        <v>45149</v>
      </c>
      <c r="P470" s="88">
        <v>23.32</v>
      </c>
      <c r="Q470" s="87">
        <v>42965</v>
      </c>
      <c r="R470" s="88">
        <v>53.4</v>
      </c>
      <c r="S470" s="87">
        <v>42965</v>
      </c>
      <c r="T470" s="88">
        <v>10.15</v>
      </c>
      <c r="U470" s="87">
        <v>43816</v>
      </c>
      <c r="V470" s="88">
        <v>88.51</v>
      </c>
      <c r="W470" s="87">
        <v>42997</v>
      </c>
      <c r="X470" s="88">
        <v>89.98</v>
      </c>
      <c r="Y470" s="87">
        <v>42965</v>
      </c>
      <c r="Z470" s="88">
        <v>67.489999999999995</v>
      </c>
      <c r="AA470" s="87">
        <v>42970</v>
      </c>
      <c r="AB470" s="88">
        <v>324.02999999999997</v>
      </c>
      <c r="AC470" s="87">
        <v>45160</v>
      </c>
      <c r="AD470" s="88">
        <v>602.62</v>
      </c>
      <c r="AE470" s="87">
        <v>43704</v>
      </c>
      <c r="AF470" s="88">
        <v>1061.82</v>
      </c>
      <c r="AG470" s="87">
        <v>43704</v>
      </c>
      <c r="AH470" s="88">
        <v>74.459999999999994</v>
      </c>
      <c r="AI470" s="87">
        <v>43721</v>
      </c>
      <c r="AJ470" s="88">
        <v>86</v>
      </c>
      <c r="AK470" s="87">
        <v>43754</v>
      </c>
      <c r="AL470" s="88">
        <v>89.51</v>
      </c>
    </row>
    <row r="471" spans="1:38">
      <c r="A471" s="87">
        <v>43705</v>
      </c>
      <c r="B471" s="88">
        <v>14503.04</v>
      </c>
      <c r="C471" s="87">
        <v>42983</v>
      </c>
      <c r="D471" s="88">
        <v>73.64</v>
      </c>
      <c r="E471" s="87">
        <v>42968</v>
      </c>
      <c r="F471" s="88">
        <v>193.88</v>
      </c>
      <c r="G471" s="87">
        <v>43171</v>
      </c>
      <c r="H471" s="88">
        <v>23.75</v>
      </c>
      <c r="I471" s="87">
        <v>42975</v>
      </c>
      <c r="J471" s="88">
        <v>34</v>
      </c>
      <c r="K471" s="87">
        <v>42968</v>
      </c>
      <c r="L471" s="88">
        <v>329.01</v>
      </c>
      <c r="M471" s="87">
        <v>42968</v>
      </c>
      <c r="N471" s="88">
        <v>87.49</v>
      </c>
      <c r="O471" s="87">
        <v>45153</v>
      </c>
      <c r="P471" s="88">
        <v>25.07</v>
      </c>
      <c r="Q471" s="87">
        <v>42968</v>
      </c>
      <c r="R471" s="88">
        <v>50.76</v>
      </c>
      <c r="S471" s="87">
        <v>42968</v>
      </c>
      <c r="T471" s="88">
        <v>9.5399999999999991</v>
      </c>
      <c r="U471" s="87">
        <v>43817</v>
      </c>
      <c r="V471" s="88">
        <v>89</v>
      </c>
      <c r="W471" s="87">
        <v>42998</v>
      </c>
      <c r="X471" s="88">
        <v>89.5</v>
      </c>
      <c r="Y471" s="87">
        <v>42968</v>
      </c>
      <c r="Z471" s="88">
        <v>64.13</v>
      </c>
      <c r="AA471" s="87">
        <v>42971</v>
      </c>
      <c r="AB471" s="88">
        <v>324.39999999999998</v>
      </c>
      <c r="AC471" s="87">
        <v>45161</v>
      </c>
      <c r="AD471" s="88">
        <v>600.86</v>
      </c>
      <c r="AE471" s="87">
        <v>43705</v>
      </c>
      <c r="AF471" s="88">
        <v>1044.3900000000001</v>
      </c>
      <c r="AG471" s="87">
        <v>43705</v>
      </c>
      <c r="AH471" s="88">
        <v>75.430000000000007</v>
      </c>
      <c r="AI471" s="87">
        <v>43724</v>
      </c>
      <c r="AJ471" s="88">
        <v>85</v>
      </c>
      <c r="AK471" s="87">
        <v>43755</v>
      </c>
      <c r="AL471" s="88">
        <v>85.04</v>
      </c>
    </row>
    <row r="472" spans="1:38">
      <c r="A472" s="87">
        <v>43706</v>
      </c>
      <c r="B472" s="88">
        <v>14251.39</v>
      </c>
      <c r="C472" s="87">
        <v>42984</v>
      </c>
      <c r="D472" s="88">
        <v>72.94</v>
      </c>
      <c r="E472" s="87">
        <v>42969</v>
      </c>
      <c r="F472" s="88">
        <v>195.53</v>
      </c>
      <c r="G472" s="87">
        <v>43173</v>
      </c>
      <c r="H472" s="88">
        <v>23.69</v>
      </c>
      <c r="I472" s="87">
        <v>42976</v>
      </c>
      <c r="J472" s="88">
        <v>33.79</v>
      </c>
      <c r="K472" s="87">
        <v>42969</v>
      </c>
      <c r="L472" s="88">
        <v>331.34</v>
      </c>
      <c r="M472" s="87">
        <v>42969</v>
      </c>
      <c r="N472" s="88">
        <v>85.35</v>
      </c>
      <c r="O472" s="87">
        <v>45154</v>
      </c>
      <c r="P472" s="88">
        <v>25.38</v>
      </c>
      <c r="Q472" s="87">
        <v>42969</v>
      </c>
      <c r="R472" s="88">
        <v>49.68</v>
      </c>
      <c r="S472" s="87">
        <v>42969</v>
      </c>
      <c r="T472" s="88">
        <v>9.0500000000000007</v>
      </c>
      <c r="U472" s="87">
        <v>43818</v>
      </c>
      <c r="V472" s="88">
        <v>84.55</v>
      </c>
      <c r="W472" s="87">
        <v>42999</v>
      </c>
      <c r="X472" s="88">
        <v>89.5</v>
      </c>
      <c r="Y472" s="87">
        <v>42969</v>
      </c>
      <c r="Z472" s="88">
        <v>64.58</v>
      </c>
      <c r="AA472" s="87">
        <v>42972</v>
      </c>
      <c r="AB472" s="88">
        <v>329.5</v>
      </c>
      <c r="AC472" s="87">
        <v>45162</v>
      </c>
      <c r="AD472" s="88">
        <v>600.66999999999996</v>
      </c>
      <c r="AE472" s="87">
        <v>43706</v>
      </c>
      <c r="AF472" s="88">
        <v>1045.9100000000001</v>
      </c>
      <c r="AG472" s="87">
        <v>43706</v>
      </c>
      <c r="AH472" s="88">
        <v>72.66</v>
      </c>
      <c r="AI472" s="87">
        <v>43725</v>
      </c>
      <c r="AJ472" s="88">
        <v>85</v>
      </c>
      <c r="AK472" s="87">
        <v>43756</v>
      </c>
      <c r="AL472" s="88">
        <v>84.04</v>
      </c>
    </row>
    <row r="473" spans="1:38">
      <c r="A473" s="87">
        <v>43707</v>
      </c>
      <c r="B473" s="88">
        <v>13931.69</v>
      </c>
      <c r="C473" s="87">
        <v>42985</v>
      </c>
      <c r="D473" s="88">
        <v>71.61</v>
      </c>
      <c r="E473" s="87">
        <v>42970</v>
      </c>
      <c r="F473" s="88">
        <v>198.1</v>
      </c>
      <c r="G473" s="87">
        <v>43175</v>
      </c>
      <c r="H473" s="88">
        <v>24.7</v>
      </c>
      <c r="I473" s="87">
        <v>42977</v>
      </c>
      <c r="J473" s="88">
        <v>34</v>
      </c>
      <c r="K473" s="87">
        <v>42970</v>
      </c>
      <c r="L473" s="88">
        <v>347.9</v>
      </c>
      <c r="M473" s="87">
        <v>42970</v>
      </c>
      <c r="N473" s="88">
        <v>88.36</v>
      </c>
      <c r="O473" s="87">
        <v>45155</v>
      </c>
      <c r="P473" s="88">
        <v>25.22</v>
      </c>
      <c r="Q473" s="87">
        <v>42970</v>
      </c>
      <c r="R473" s="88">
        <v>52.16</v>
      </c>
      <c r="S473" s="87">
        <v>42970</v>
      </c>
      <c r="T473" s="88">
        <v>9.69</v>
      </c>
      <c r="U473" s="87">
        <v>43822</v>
      </c>
      <c r="V473" s="88">
        <v>82.01</v>
      </c>
      <c r="W473" s="87">
        <v>43003</v>
      </c>
      <c r="X473" s="88">
        <v>89</v>
      </c>
      <c r="Y473" s="87">
        <v>42970</v>
      </c>
      <c r="Z473" s="88">
        <v>65.48</v>
      </c>
      <c r="AA473" s="87">
        <v>42975</v>
      </c>
      <c r="AB473" s="88">
        <v>319.68</v>
      </c>
      <c r="AC473" s="87">
        <v>45163</v>
      </c>
      <c r="AD473" s="88">
        <v>600.17999999999995</v>
      </c>
      <c r="AE473" s="87">
        <v>43707</v>
      </c>
      <c r="AF473" s="88">
        <v>1030.67</v>
      </c>
      <c r="AG473" s="87">
        <v>43707</v>
      </c>
      <c r="AH473" s="88">
        <v>71.52</v>
      </c>
      <c r="AI473" s="87">
        <v>43726</v>
      </c>
      <c r="AJ473" s="88">
        <v>83.17</v>
      </c>
      <c r="AK473" s="87">
        <v>43759</v>
      </c>
      <c r="AL473" s="88">
        <v>80.03</v>
      </c>
    </row>
    <row r="474" spans="1:38">
      <c r="A474" s="87">
        <v>43710</v>
      </c>
      <c r="B474" s="88">
        <v>14119.86</v>
      </c>
      <c r="C474" s="87">
        <v>42986</v>
      </c>
      <c r="D474" s="88">
        <v>70.489999999999995</v>
      </c>
      <c r="E474" s="87">
        <v>42971</v>
      </c>
      <c r="F474" s="88">
        <v>197.81</v>
      </c>
      <c r="G474" s="87">
        <v>43178</v>
      </c>
      <c r="H474" s="88">
        <v>24.5</v>
      </c>
      <c r="I474" s="87">
        <v>42978</v>
      </c>
      <c r="J474" s="88">
        <v>34.1</v>
      </c>
      <c r="K474" s="87">
        <v>42971</v>
      </c>
      <c r="L474" s="88">
        <v>343.36</v>
      </c>
      <c r="M474" s="87">
        <v>42971</v>
      </c>
      <c r="N474" s="88">
        <v>84.98</v>
      </c>
      <c r="O474" s="87">
        <v>45156</v>
      </c>
      <c r="P474" s="88">
        <v>24.72</v>
      </c>
      <c r="Q474" s="87">
        <v>42971</v>
      </c>
      <c r="R474" s="88">
        <v>49.94</v>
      </c>
      <c r="S474" s="87">
        <v>42971</v>
      </c>
      <c r="T474" s="88">
        <v>9.26</v>
      </c>
      <c r="U474" s="87">
        <v>43823</v>
      </c>
      <c r="V474" s="88">
        <v>77.91</v>
      </c>
      <c r="W474" s="87">
        <v>43004</v>
      </c>
      <c r="X474" s="88">
        <v>88.5</v>
      </c>
      <c r="Y474" s="87">
        <v>42971</v>
      </c>
      <c r="Z474" s="88">
        <v>65.08</v>
      </c>
      <c r="AA474" s="87">
        <v>42976</v>
      </c>
      <c r="AB474" s="88">
        <v>314.33</v>
      </c>
      <c r="AC474" s="87">
        <v>45166</v>
      </c>
      <c r="AD474" s="88">
        <v>590.22</v>
      </c>
      <c r="AE474" s="87">
        <v>43710</v>
      </c>
      <c r="AF474" s="88">
        <v>1028</v>
      </c>
      <c r="AG474" s="87">
        <v>43710</v>
      </c>
      <c r="AH474" s="88">
        <v>73.36</v>
      </c>
      <c r="AI474" s="87">
        <v>43727</v>
      </c>
      <c r="AJ474" s="88">
        <v>83.98</v>
      </c>
      <c r="AK474" s="87">
        <v>43760</v>
      </c>
      <c r="AL474" s="88">
        <v>84.03</v>
      </c>
    </row>
    <row r="475" spans="1:38">
      <c r="A475" s="87">
        <v>43711</v>
      </c>
      <c r="B475" s="88">
        <v>13996.81</v>
      </c>
      <c r="C475" s="87">
        <v>42989</v>
      </c>
      <c r="D475" s="88">
        <v>70.14</v>
      </c>
      <c r="E475" s="87">
        <v>42972</v>
      </c>
      <c r="F475" s="88">
        <v>198.66</v>
      </c>
      <c r="G475" s="87">
        <v>43179</v>
      </c>
      <c r="H475" s="88">
        <v>24.25</v>
      </c>
      <c r="I475" s="87">
        <v>42983</v>
      </c>
      <c r="J475" s="88">
        <v>33.700000000000003</v>
      </c>
      <c r="K475" s="87">
        <v>42972</v>
      </c>
      <c r="L475" s="88">
        <v>349.06</v>
      </c>
      <c r="M475" s="87">
        <v>42972</v>
      </c>
      <c r="N475" s="88">
        <v>87.34</v>
      </c>
      <c r="O475" s="87">
        <v>45159</v>
      </c>
      <c r="P475" s="88">
        <v>23.9</v>
      </c>
      <c r="Q475" s="87">
        <v>42972</v>
      </c>
      <c r="R475" s="88">
        <v>51.47</v>
      </c>
      <c r="S475" s="87">
        <v>42972</v>
      </c>
      <c r="T475" s="88">
        <v>9.0500000000000007</v>
      </c>
      <c r="U475" s="87">
        <v>43825</v>
      </c>
      <c r="V475" s="88">
        <v>74.02</v>
      </c>
      <c r="W475" s="87">
        <v>43005</v>
      </c>
      <c r="X475" s="88">
        <v>88</v>
      </c>
      <c r="Y475" s="87">
        <v>42972</v>
      </c>
      <c r="Z475" s="88">
        <v>65.55</v>
      </c>
      <c r="AA475" s="87">
        <v>42977</v>
      </c>
      <c r="AB475" s="88">
        <v>318.89999999999998</v>
      </c>
      <c r="AC475" s="87">
        <v>45167</v>
      </c>
      <c r="AD475" s="88">
        <v>585.07000000000005</v>
      </c>
      <c r="AE475" s="87">
        <v>43711</v>
      </c>
      <c r="AF475" s="88">
        <v>1010.23</v>
      </c>
      <c r="AG475" s="87">
        <v>43711</v>
      </c>
      <c r="AH475" s="88">
        <v>75.27</v>
      </c>
      <c r="AI475" s="87">
        <v>43728</v>
      </c>
      <c r="AJ475" s="88">
        <v>82.3</v>
      </c>
      <c r="AK475" s="87">
        <v>43761</v>
      </c>
      <c r="AL475" s="88">
        <v>84.25</v>
      </c>
    </row>
    <row r="476" spans="1:38">
      <c r="A476" s="87">
        <v>43712</v>
      </c>
      <c r="B476" s="88">
        <v>14258.71</v>
      </c>
      <c r="C476" s="87">
        <v>42990</v>
      </c>
      <c r="D476" s="88">
        <v>70.099999999999994</v>
      </c>
      <c r="E476" s="87">
        <v>42975</v>
      </c>
      <c r="F476" s="88">
        <v>192.58</v>
      </c>
      <c r="G476" s="87">
        <v>43180</v>
      </c>
      <c r="H476" s="88">
        <v>25.18</v>
      </c>
      <c r="I476" s="87">
        <v>42984</v>
      </c>
      <c r="J476" s="88">
        <v>32.68</v>
      </c>
      <c r="K476" s="87">
        <v>42975</v>
      </c>
      <c r="L476" s="88">
        <v>351.77</v>
      </c>
      <c r="M476" s="87">
        <v>42975</v>
      </c>
      <c r="N476" s="88">
        <v>89.34</v>
      </c>
      <c r="O476" s="87">
        <v>45160</v>
      </c>
      <c r="P476" s="88">
        <v>23.86</v>
      </c>
      <c r="Q476" s="87">
        <v>42975</v>
      </c>
      <c r="R476" s="88">
        <v>49.29</v>
      </c>
      <c r="S476" s="87">
        <v>42975</v>
      </c>
      <c r="T476" s="88">
        <v>8.93</v>
      </c>
      <c r="U476" s="87">
        <v>43826</v>
      </c>
      <c r="V476" s="88">
        <v>70.400000000000006</v>
      </c>
      <c r="W476" s="87">
        <v>43006</v>
      </c>
      <c r="X476" s="88">
        <v>87</v>
      </c>
      <c r="Y476" s="87">
        <v>42975</v>
      </c>
      <c r="Z476" s="88">
        <v>64.55</v>
      </c>
      <c r="AA476" s="87">
        <v>42978</v>
      </c>
      <c r="AB476" s="88">
        <v>315</v>
      </c>
      <c r="AC476" s="87">
        <v>45168</v>
      </c>
      <c r="AD476" s="88">
        <v>580.48</v>
      </c>
      <c r="AE476" s="87">
        <v>43712</v>
      </c>
      <c r="AF476" s="88">
        <v>1000.34</v>
      </c>
      <c r="AG476" s="87">
        <v>43712</v>
      </c>
      <c r="AH476" s="88">
        <v>78.150000000000006</v>
      </c>
      <c r="AI476" s="87">
        <v>43731</v>
      </c>
      <c r="AJ476" s="88">
        <v>82.1</v>
      </c>
      <c r="AK476" s="87">
        <v>43762</v>
      </c>
      <c r="AL476" s="88">
        <v>84.33</v>
      </c>
    </row>
    <row r="477" spans="1:38">
      <c r="A477" s="87">
        <v>43713</v>
      </c>
      <c r="B477" s="88">
        <v>14157.92</v>
      </c>
      <c r="C477" s="87">
        <v>42991</v>
      </c>
      <c r="D477" s="88">
        <v>73.010000000000005</v>
      </c>
      <c r="E477" s="87">
        <v>42976</v>
      </c>
      <c r="F477" s="88">
        <v>188.69</v>
      </c>
      <c r="G477" s="87">
        <v>43181</v>
      </c>
      <c r="H477" s="88">
        <v>25</v>
      </c>
      <c r="I477" s="87">
        <v>42985</v>
      </c>
      <c r="J477" s="88">
        <v>32.49</v>
      </c>
      <c r="K477" s="87">
        <v>42976</v>
      </c>
      <c r="L477" s="88">
        <v>354.04</v>
      </c>
      <c r="M477" s="87">
        <v>42976</v>
      </c>
      <c r="N477" s="88">
        <v>87.83</v>
      </c>
      <c r="O477" s="87">
        <v>45161</v>
      </c>
      <c r="P477" s="88">
        <v>24</v>
      </c>
      <c r="Q477" s="87">
        <v>42976</v>
      </c>
      <c r="R477" s="88">
        <v>48.17</v>
      </c>
      <c r="S477" s="87">
        <v>42976</v>
      </c>
      <c r="T477" s="88">
        <v>8.61</v>
      </c>
      <c r="U477" s="87">
        <v>43830</v>
      </c>
      <c r="V477" s="88">
        <v>73.92</v>
      </c>
      <c r="W477" s="87">
        <v>43007</v>
      </c>
      <c r="X477" s="88">
        <v>88.48</v>
      </c>
      <c r="Y477" s="87">
        <v>42976</v>
      </c>
      <c r="Z477" s="88">
        <v>62.18</v>
      </c>
      <c r="AA477" s="87">
        <v>42983</v>
      </c>
      <c r="AB477" s="88">
        <v>315</v>
      </c>
      <c r="AC477" s="87">
        <v>45169</v>
      </c>
      <c r="AD477" s="88">
        <v>560.28</v>
      </c>
      <c r="AE477" s="87">
        <v>43713</v>
      </c>
      <c r="AF477" s="88">
        <v>1010.97</v>
      </c>
      <c r="AG477" s="87">
        <v>43713</v>
      </c>
      <c r="AH477" s="88">
        <v>76.900000000000006</v>
      </c>
      <c r="AI477" s="87">
        <v>43732</v>
      </c>
      <c r="AJ477" s="88">
        <v>83</v>
      </c>
      <c r="AK477" s="87">
        <v>43763</v>
      </c>
      <c r="AL477" s="88">
        <v>86.2</v>
      </c>
    </row>
    <row r="478" spans="1:38">
      <c r="A478" s="87">
        <v>43714</v>
      </c>
      <c r="B478" s="88">
        <v>14302.52</v>
      </c>
      <c r="C478" s="87">
        <v>42992</v>
      </c>
      <c r="D478" s="88">
        <v>75.77</v>
      </c>
      <c r="E478" s="87">
        <v>42977</v>
      </c>
      <c r="F478" s="88">
        <v>189.66</v>
      </c>
      <c r="G478" s="87">
        <v>43185</v>
      </c>
      <c r="H478" s="88">
        <v>25.51</v>
      </c>
      <c r="I478" s="87">
        <v>42986</v>
      </c>
      <c r="J478" s="88">
        <v>32.74</v>
      </c>
      <c r="K478" s="87">
        <v>42977</v>
      </c>
      <c r="L478" s="88">
        <v>360.31</v>
      </c>
      <c r="M478" s="87">
        <v>42977</v>
      </c>
      <c r="N478" s="88">
        <v>92.22</v>
      </c>
      <c r="O478" s="87">
        <v>45162</v>
      </c>
      <c r="P478" s="88">
        <v>23.98</v>
      </c>
      <c r="Q478" s="87">
        <v>42977</v>
      </c>
      <c r="R478" s="88">
        <v>48.89</v>
      </c>
      <c r="S478" s="87">
        <v>42977</v>
      </c>
      <c r="T478" s="88">
        <v>8.85</v>
      </c>
      <c r="U478" s="87">
        <v>43831</v>
      </c>
      <c r="V478" s="88">
        <v>70.25</v>
      </c>
      <c r="W478" s="87">
        <v>43010</v>
      </c>
      <c r="X478" s="88">
        <v>88</v>
      </c>
      <c r="Y478" s="87">
        <v>42977</v>
      </c>
      <c r="Z478" s="88">
        <v>60.85</v>
      </c>
      <c r="AA478" s="87">
        <v>42984</v>
      </c>
      <c r="AB478" s="88">
        <v>312.98</v>
      </c>
      <c r="AC478" s="87">
        <v>45170</v>
      </c>
      <c r="AD478" s="88">
        <v>555.20000000000005</v>
      </c>
      <c r="AE478" s="87">
        <v>43714</v>
      </c>
      <c r="AF478" s="88">
        <v>998.86</v>
      </c>
      <c r="AG478" s="87">
        <v>43714</v>
      </c>
      <c r="AH478" s="88">
        <v>76.48</v>
      </c>
      <c r="AI478" s="87">
        <v>43733</v>
      </c>
      <c r="AJ478" s="88">
        <v>82</v>
      </c>
      <c r="AK478" s="87">
        <v>43766</v>
      </c>
      <c r="AL478" s="88">
        <v>86.2</v>
      </c>
    </row>
    <row r="479" spans="1:38">
      <c r="A479" s="87">
        <v>43719</v>
      </c>
      <c r="B479" s="88">
        <v>14600.91</v>
      </c>
      <c r="C479" s="87">
        <v>42993</v>
      </c>
      <c r="D479" s="88">
        <v>77.930000000000007</v>
      </c>
      <c r="E479" s="87">
        <v>42978</v>
      </c>
      <c r="F479" s="88">
        <v>186.13</v>
      </c>
      <c r="G479" s="87">
        <v>43186</v>
      </c>
      <c r="H479" s="88">
        <v>26.24</v>
      </c>
      <c r="I479" s="87">
        <v>42989</v>
      </c>
      <c r="J479" s="88">
        <v>31.71</v>
      </c>
      <c r="K479" s="87">
        <v>42978</v>
      </c>
      <c r="L479" s="88">
        <v>361.37</v>
      </c>
      <c r="M479" s="87">
        <v>42978</v>
      </c>
      <c r="N479" s="88">
        <v>92.02</v>
      </c>
      <c r="O479" s="87">
        <v>45163</v>
      </c>
      <c r="P479" s="88">
        <v>24.1</v>
      </c>
      <c r="Q479" s="87">
        <v>42978</v>
      </c>
      <c r="R479" s="88">
        <v>49.37</v>
      </c>
      <c r="S479" s="87">
        <v>42978</v>
      </c>
      <c r="T479" s="88">
        <v>9.01</v>
      </c>
      <c r="U479" s="87">
        <v>43836</v>
      </c>
      <c r="V479" s="88">
        <v>67</v>
      </c>
      <c r="W479" s="87">
        <v>43011</v>
      </c>
      <c r="X479" s="88">
        <v>85</v>
      </c>
      <c r="Y479" s="87">
        <v>42978</v>
      </c>
      <c r="Z479" s="88">
        <v>61.46</v>
      </c>
      <c r="AA479" s="87">
        <v>42985</v>
      </c>
      <c r="AB479" s="88">
        <v>314.64999999999998</v>
      </c>
      <c r="AC479" s="87">
        <v>45173</v>
      </c>
      <c r="AD479" s="88">
        <v>560.25</v>
      </c>
      <c r="AE479" s="87">
        <v>43719</v>
      </c>
      <c r="AF479" s="88">
        <v>1009.18</v>
      </c>
      <c r="AG479" s="87">
        <v>43719</v>
      </c>
      <c r="AH479" s="88">
        <v>76.819999999999993</v>
      </c>
      <c r="AI479" s="87">
        <v>43734</v>
      </c>
      <c r="AJ479" s="88">
        <v>83.98</v>
      </c>
      <c r="AK479" s="87">
        <v>43767</v>
      </c>
      <c r="AL479" s="88">
        <v>83.18</v>
      </c>
    </row>
    <row r="480" spans="1:38">
      <c r="A480" s="87">
        <v>43720</v>
      </c>
      <c r="B480" s="88">
        <v>14915.86</v>
      </c>
      <c r="C480" s="87">
        <v>42996</v>
      </c>
      <c r="D480" s="88">
        <v>77.67</v>
      </c>
      <c r="E480" s="87">
        <v>42983</v>
      </c>
      <c r="F480" s="88">
        <v>191.11</v>
      </c>
      <c r="G480" s="87">
        <v>43187</v>
      </c>
      <c r="H480" s="88">
        <v>27.11</v>
      </c>
      <c r="I480" s="87">
        <v>42990</v>
      </c>
      <c r="J480" s="88">
        <v>32.5</v>
      </c>
      <c r="K480" s="87">
        <v>42983</v>
      </c>
      <c r="L480" s="88">
        <v>369.3</v>
      </c>
      <c r="M480" s="87">
        <v>42983</v>
      </c>
      <c r="N480" s="88">
        <v>95.58</v>
      </c>
      <c r="O480" s="87">
        <v>45166</v>
      </c>
      <c r="P480" s="88">
        <v>24.51</v>
      </c>
      <c r="Q480" s="87">
        <v>42983</v>
      </c>
      <c r="R480" s="88">
        <v>50.99</v>
      </c>
      <c r="S480" s="87">
        <v>42983</v>
      </c>
      <c r="T480" s="88">
        <v>9.24</v>
      </c>
      <c r="U480" s="87">
        <v>43837</v>
      </c>
      <c r="V480" s="88">
        <v>70.349999999999994</v>
      </c>
      <c r="W480" s="87">
        <v>43012</v>
      </c>
      <c r="X480" s="88">
        <v>85</v>
      </c>
      <c r="Y480" s="87">
        <v>42983</v>
      </c>
      <c r="Z480" s="88">
        <v>61.88</v>
      </c>
      <c r="AA480" s="87">
        <v>42986</v>
      </c>
      <c r="AB480" s="88">
        <v>313.74</v>
      </c>
      <c r="AC480" s="87">
        <v>45174</v>
      </c>
      <c r="AD480" s="88">
        <v>555.38</v>
      </c>
      <c r="AE480" s="87">
        <v>43720</v>
      </c>
      <c r="AF480" s="88">
        <v>1006.83</v>
      </c>
      <c r="AG480" s="87">
        <v>43720</v>
      </c>
      <c r="AH480" s="88">
        <v>80.66</v>
      </c>
      <c r="AI480" s="87">
        <v>43735</v>
      </c>
      <c r="AJ480" s="88">
        <v>83.45</v>
      </c>
      <c r="AK480" s="87">
        <v>43768</v>
      </c>
      <c r="AL480" s="88">
        <v>83.38</v>
      </c>
    </row>
    <row r="481" spans="1:38">
      <c r="A481" s="87">
        <v>43721</v>
      </c>
      <c r="B481" s="88">
        <v>14834.17</v>
      </c>
      <c r="C481" s="87">
        <v>42997</v>
      </c>
      <c r="D481" s="88">
        <v>77</v>
      </c>
      <c r="E481" s="87">
        <v>42984</v>
      </c>
      <c r="F481" s="88">
        <v>190.15</v>
      </c>
      <c r="G481" s="87">
        <v>43188</v>
      </c>
      <c r="H481" s="88">
        <v>25.55</v>
      </c>
      <c r="I481" s="87">
        <v>42991</v>
      </c>
      <c r="J481" s="88">
        <v>32.5</v>
      </c>
      <c r="K481" s="87">
        <v>42984</v>
      </c>
      <c r="L481" s="88">
        <v>361.21</v>
      </c>
      <c r="M481" s="87">
        <v>42984</v>
      </c>
      <c r="N481" s="88">
        <v>93.37</v>
      </c>
      <c r="O481" s="87">
        <v>45167</v>
      </c>
      <c r="P481" s="88">
        <v>24.32</v>
      </c>
      <c r="Q481" s="87">
        <v>42984</v>
      </c>
      <c r="R481" s="88">
        <v>49.37</v>
      </c>
      <c r="S481" s="87">
        <v>42984</v>
      </c>
      <c r="T481" s="88">
        <v>9</v>
      </c>
      <c r="U481" s="87">
        <v>43838</v>
      </c>
      <c r="V481" s="88">
        <v>66.849999999999994</v>
      </c>
      <c r="W481" s="87">
        <v>43013</v>
      </c>
      <c r="X481" s="88">
        <v>85</v>
      </c>
      <c r="Y481" s="87">
        <v>42984</v>
      </c>
      <c r="Z481" s="88">
        <v>61.41</v>
      </c>
      <c r="AA481" s="87">
        <v>42989</v>
      </c>
      <c r="AB481" s="88">
        <v>310.13</v>
      </c>
      <c r="AC481" s="87">
        <v>45175</v>
      </c>
      <c r="AD481" s="88">
        <v>553.51</v>
      </c>
      <c r="AE481" s="87">
        <v>43721</v>
      </c>
      <c r="AF481" s="88">
        <v>982.64</v>
      </c>
      <c r="AG481" s="87">
        <v>43721</v>
      </c>
      <c r="AH481" s="88">
        <v>81.96</v>
      </c>
      <c r="AI481" s="87">
        <v>43738</v>
      </c>
      <c r="AJ481" s="88">
        <v>83.25</v>
      </c>
      <c r="AK481" s="87">
        <v>43769</v>
      </c>
      <c r="AL481" s="88">
        <v>85.05</v>
      </c>
    </row>
    <row r="482" spans="1:38">
      <c r="A482" s="87">
        <v>43724</v>
      </c>
      <c r="B482" s="88">
        <v>15066.29</v>
      </c>
      <c r="C482" s="87">
        <v>42998</v>
      </c>
      <c r="D482" s="88">
        <v>73.959999999999994</v>
      </c>
      <c r="E482" s="87">
        <v>42985</v>
      </c>
      <c r="F482" s="88">
        <v>192.2</v>
      </c>
      <c r="G482" s="87">
        <v>43189</v>
      </c>
      <c r="H482" s="88">
        <v>26.7</v>
      </c>
      <c r="I482" s="87">
        <v>42992</v>
      </c>
      <c r="J482" s="88">
        <v>33.26</v>
      </c>
      <c r="K482" s="87">
        <v>42985</v>
      </c>
      <c r="L482" s="88">
        <v>353.33</v>
      </c>
      <c r="M482" s="87">
        <v>42985</v>
      </c>
      <c r="N482" s="88">
        <v>90.04</v>
      </c>
      <c r="O482" s="87">
        <v>45168</v>
      </c>
      <c r="P482" s="88">
        <v>23.2</v>
      </c>
      <c r="Q482" s="87">
        <v>42985</v>
      </c>
      <c r="R482" s="88">
        <v>51.83</v>
      </c>
      <c r="S482" s="87">
        <v>42985</v>
      </c>
      <c r="T482" s="88">
        <v>8.82</v>
      </c>
      <c r="U482" s="87">
        <v>43840</v>
      </c>
      <c r="V482" s="88">
        <v>70.19</v>
      </c>
      <c r="W482" s="87">
        <v>43014</v>
      </c>
      <c r="X482" s="88">
        <v>84.87</v>
      </c>
      <c r="Y482" s="87">
        <v>42985</v>
      </c>
      <c r="Z482" s="88">
        <v>60</v>
      </c>
      <c r="AA482" s="87">
        <v>42990</v>
      </c>
      <c r="AB482" s="88">
        <v>308.39999999999998</v>
      </c>
      <c r="AC482" s="87">
        <v>45176</v>
      </c>
      <c r="AD482" s="88">
        <v>538.47</v>
      </c>
      <c r="AE482" s="87">
        <v>43724</v>
      </c>
      <c r="AF482" s="88">
        <v>986.67</v>
      </c>
      <c r="AG482" s="87">
        <v>43724</v>
      </c>
      <c r="AH482" s="88">
        <v>81.53</v>
      </c>
      <c r="AI482" s="87">
        <v>43739</v>
      </c>
      <c r="AJ482" s="88">
        <v>83.01</v>
      </c>
      <c r="AK482" s="87">
        <v>43770</v>
      </c>
      <c r="AL482" s="88">
        <v>82.04</v>
      </c>
    </row>
    <row r="483" spans="1:38">
      <c r="A483" s="87">
        <v>43725</v>
      </c>
      <c r="B483" s="88">
        <v>15033.2</v>
      </c>
      <c r="C483" s="87">
        <v>42999</v>
      </c>
      <c r="D483" s="88">
        <v>72.83</v>
      </c>
      <c r="E483" s="87">
        <v>42986</v>
      </c>
      <c r="F483" s="88">
        <v>191.78</v>
      </c>
      <c r="G483" s="87">
        <v>43192</v>
      </c>
      <c r="H483" s="88">
        <v>25.4</v>
      </c>
      <c r="I483" s="87">
        <v>42993</v>
      </c>
      <c r="J483" s="88">
        <v>32.97</v>
      </c>
      <c r="K483" s="87">
        <v>42986</v>
      </c>
      <c r="L483" s="88">
        <v>369.85</v>
      </c>
      <c r="M483" s="87">
        <v>42986</v>
      </c>
      <c r="N483" s="88">
        <v>88.14</v>
      </c>
      <c r="O483" s="87">
        <v>45169</v>
      </c>
      <c r="P483" s="88">
        <v>21.66</v>
      </c>
      <c r="Q483" s="87">
        <v>42986</v>
      </c>
      <c r="R483" s="88">
        <v>54.17</v>
      </c>
      <c r="S483" s="87">
        <v>42986</v>
      </c>
      <c r="T483" s="88">
        <v>8.7899999999999991</v>
      </c>
      <c r="U483" s="87">
        <v>43843</v>
      </c>
      <c r="V483" s="88">
        <v>73.69</v>
      </c>
      <c r="W483" s="87">
        <v>43017</v>
      </c>
      <c r="X483" s="88">
        <v>81.099999999999994</v>
      </c>
      <c r="Y483" s="87">
        <v>42986</v>
      </c>
      <c r="Z483" s="88">
        <v>60.15</v>
      </c>
      <c r="AA483" s="87">
        <v>42991</v>
      </c>
      <c r="AB483" s="88">
        <v>309.14</v>
      </c>
      <c r="AC483" s="87">
        <v>45177</v>
      </c>
      <c r="AD483" s="88">
        <v>543.71</v>
      </c>
      <c r="AE483" s="87">
        <v>43725</v>
      </c>
      <c r="AF483" s="88">
        <v>974.02</v>
      </c>
      <c r="AG483" s="87">
        <v>43725</v>
      </c>
      <c r="AH483" s="88">
        <v>82.41</v>
      </c>
      <c r="AI483" s="87">
        <v>43740</v>
      </c>
      <c r="AJ483" s="88">
        <v>84.36</v>
      </c>
      <c r="AK483" s="87">
        <v>43773</v>
      </c>
      <c r="AL483" s="88">
        <v>81.86</v>
      </c>
    </row>
    <row r="484" spans="1:38">
      <c r="A484" s="87">
        <v>43726</v>
      </c>
      <c r="B484" s="88">
        <v>14822.24</v>
      </c>
      <c r="C484" s="87">
        <v>43000</v>
      </c>
      <c r="D484" s="88">
        <v>71.989999999999995</v>
      </c>
      <c r="E484" s="87">
        <v>42989</v>
      </c>
      <c r="F484" s="88">
        <v>184.79</v>
      </c>
      <c r="G484" s="87">
        <v>43193</v>
      </c>
      <c r="H484" s="88">
        <v>24.25</v>
      </c>
      <c r="I484" s="87">
        <v>42996</v>
      </c>
      <c r="J484" s="88">
        <v>32.9</v>
      </c>
      <c r="K484" s="87">
        <v>42989</v>
      </c>
      <c r="L484" s="88">
        <v>372.71</v>
      </c>
      <c r="M484" s="87">
        <v>42989</v>
      </c>
      <c r="N484" s="88">
        <v>85.99</v>
      </c>
      <c r="O484" s="87">
        <v>45170</v>
      </c>
      <c r="P484" s="88">
        <v>22.01</v>
      </c>
      <c r="Q484" s="87">
        <v>42989</v>
      </c>
      <c r="R484" s="88">
        <v>52.43</v>
      </c>
      <c r="S484" s="87">
        <v>42989</v>
      </c>
      <c r="T484" s="88">
        <v>8.68</v>
      </c>
      <c r="U484" s="87">
        <v>43844</v>
      </c>
      <c r="V484" s="88">
        <v>77.37</v>
      </c>
      <c r="W484" s="87">
        <v>43018</v>
      </c>
      <c r="X484" s="88">
        <v>79.88</v>
      </c>
      <c r="Y484" s="87">
        <v>42989</v>
      </c>
      <c r="Z484" s="88">
        <v>60.73</v>
      </c>
      <c r="AA484" s="87">
        <v>42992</v>
      </c>
      <c r="AB484" s="88">
        <v>308</v>
      </c>
      <c r="AC484" s="87">
        <v>45180</v>
      </c>
      <c r="AD484" s="88">
        <v>541.79</v>
      </c>
      <c r="AE484" s="87">
        <v>43726</v>
      </c>
      <c r="AF484" s="88">
        <v>986.24</v>
      </c>
      <c r="AG484" s="87">
        <v>43726</v>
      </c>
      <c r="AH484" s="88">
        <v>80.67</v>
      </c>
      <c r="AI484" s="87">
        <v>43741</v>
      </c>
      <c r="AJ484" s="88">
        <v>85.44</v>
      </c>
      <c r="AK484" s="87">
        <v>43774</v>
      </c>
      <c r="AL484" s="88">
        <v>85.95</v>
      </c>
    </row>
    <row r="485" spans="1:38">
      <c r="A485" s="87">
        <v>43727</v>
      </c>
      <c r="B485" s="88">
        <v>15146.65</v>
      </c>
      <c r="C485" s="87">
        <v>43003</v>
      </c>
      <c r="D485" s="88">
        <v>71.010000000000005</v>
      </c>
      <c r="E485" s="87">
        <v>42990</v>
      </c>
      <c r="F485" s="88">
        <v>184.31</v>
      </c>
      <c r="G485" s="87">
        <v>43194</v>
      </c>
      <c r="H485" s="88">
        <v>24.49</v>
      </c>
      <c r="I485" s="87">
        <v>42997</v>
      </c>
      <c r="J485" s="88">
        <v>33.79</v>
      </c>
      <c r="K485" s="87">
        <v>42990</v>
      </c>
      <c r="L485" s="88">
        <v>374.23</v>
      </c>
      <c r="M485" s="87">
        <v>42990</v>
      </c>
      <c r="N485" s="88">
        <v>86.79</v>
      </c>
      <c r="O485" s="87">
        <v>45173</v>
      </c>
      <c r="P485" s="88">
        <v>22.31</v>
      </c>
      <c r="Q485" s="87">
        <v>42990</v>
      </c>
      <c r="R485" s="88">
        <v>52</v>
      </c>
      <c r="S485" s="87">
        <v>42990</v>
      </c>
      <c r="T485" s="88">
        <v>8.64</v>
      </c>
      <c r="U485" s="87">
        <v>43845</v>
      </c>
      <c r="V485" s="88">
        <v>73.53</v>
      </c>
      <c r="W485" s="87">
        <v>43020</v>
      </c>
      <c r="X485" s="88">
        <v>75.900000000000006</v>
      </c>
      <c r="Y485" s="87">
        <v>42990</v>
      </c>
      <c r="Z485" s="88">
        <v>59.99</v>
      </c>
      <c r="AA485" s="87">
        <v>42993</v>
      </c>
      <c r="AB485" s="88">
        <v>309.39999999999998</v>
      </c>
      <c r="AC485" s="87">
        <v>45181</v>
      </c>
      <c r="AD485" s="88">
        <v>531.91999999999996</v>
      </c>
      <c r="AE485" s="87">
        <v>43727</v>
      </c>
      <c r="AF485" s="88">
        <v>995.75</v>
      </c>
      <c r="AG485" s="87">
        <v>43727</v>
      </c>
      <c r="AH485" s="88">
        <v>83.46</v>
      </c>
      <c r="AI485" s="87">
        <v>43742</v>
      </c>
      <c r="AJ485" s="88">
        <v>86.59</v>
      </c>
      <c r="AK485" s="87">
        <v>43775</v>
      </c>
      <c r="AL485" s="88">
        <v>90.24</v>
      </c>
    </row>
    <row r="486" spans="1:38">
      <c r="A486" s="87">
        <v>43728</v>
      </c>
      <c r="B486" s="88">
        <v>15103</v>
      </c>
      <c r="C486" s="87">
        <v>43004</v>
      </c>
      <c r="D486" s="88">
        <v>73.88</v>
      </c>
      <c r="E486" s="87">
        <v>42991</v>
      </c>
      <c r="F486" s="88">
        <v>189.66</v>
      </c>
      <c r="G486" s="87">
        <v>43195</v>
      </c>
      <c r="H486" s="88">
        <v>24.43</v>
      </c>
      <c r="I486" s="87">
        <v>42998</v>
      </c>
      <c r="J486" s="88">
        <v>33.5</v>
      </c>
      <c r="K486" s="87">
        <v>42991</v>
      </c>
      <c r="L486" s="88">
        <v>392.94</v>
      </c>
      <c r="M486" s="87">
        <v>42991</v>
      </c>
      <c r="N486" s="88">
        <v>87.54</v>
      </c>
      <c r="O486" s="87">
        <v>45174</v>
      </c>
      <c r="P486" s="88">
        <v>22.3</v>
      </c>
      <c r="Q486" s="87">
        <v>42991</v>
      </c>
      <c r="R486" s="88">
        <v>50.45</v>
      </c>
      <c r="S486" s="87">
        <v>42991</v>
      </c>
      <c r="T486" s="88">
        <v>8.86</v>
      </c>
      <c r="U486" s="87">
        <v>43846</v>
      </c>
      <c r="V486" s="88">
        <v>70.11</v>
      </c>
      <c r="W486" s="87">
        <v>43021</v>
      </c>
      <c r="X486" s="88">
        <v>75.900000000000006</v>
      </c>
      <c r="Y486" s="87">
        <v>42991</v>
      </c>
      <c r="Z486" s="88">
        <v>61.68</v>
      </c>
      <c r="AA486" s="87">
        <v>42996</v>
      </c>
      <c r="AB486" s="88">
        <v>309</v>
      </c>
      <c r="AC486" s="87">
        <v>45182</v>
      </c>
      <c r="AD486" s="88">
        <v>544.95000000000005</v>
      </c>
      <c r="AE486" s="87">
        <v>43728</v>
      </c>
      <c r="AF486" s="88">
        <v>990.17</v>
      </c>
      <c r="AG486" s="87">
        <v>43728</v>
      </c>
      <c r="AH486" s="88">
        <v>83.25</v>
      </c>
      <c r="AI486" s="87">
        <v>43745</v>
      </c>
      <c r="AJ486" s="88">
        <v>84.64</v>
      </c>
      <c r="AK486" s="87">
        <v>43776</v>
      </c>
      <c r="AL486" s="88">
        <v>91.22</v>
      </c>
    </row>
    <row r="487" spans="1:38">
      <c r="A487" s="87">
        <v>43731</v>
      </c>
      <c r="B487" s="88">
        <v>14919.33</v>
      </c>
      <c r="C487" s="87">
        <v>43005</v>
      </c>
      <c r="D487" s="88">
        <v>73.3</v>
      </c>
      <c r="E487" s="87">
        <v>42992</v>
      </c>
      <c r="F487" s="88">
        <v>190.27</v>
      </c>
      <c r="G487" s="87">
        <v>43196</v>
      </c>
      <c r="H487" s="88">
        <v>25.25</v>
      </c>
      <c r="I487" s="87">
        <v>43000</v>
      </c>
      <c r="J487" s="88">
        <v>33.450000000000003</v>
      </c>
      <c r="K487" s="87">
        <v>42992</v>
      </c>
      <c r="L487" s="88">
        <v>412.58</v>
      </c>
      <c r="M487" s="87">
        <v>42992</v>
      </c>
      <c r="N487" s="88">
        <v>86.32</v>
      </c>
      <c r="O487" s="87">
        <v>45175</v>
      </c>
      <c r="P487" s="88">
        <v>22.68</v>
      </c>
      <c r="Q487" s="87">
        <v>42992</v>
      </c>
      <c r="R487" s="88">
        <v>50.58</v>
      </c>
      <c r="S487" s="87">
        <v>42992</v>
      </c>
      <c r="T487" s="88">
        <v>9.18</v>
      </c>
      <c r="U487" s="87">
        <v>43852</v>
      </c>
      <c r="V487" s="88">
        <v>74.3</v>
      </c>
      <c r="W487" s="87">
        <v>43024</v>
      </c>
      <c r="X487" s="88">
        <v>75</v>
      </c>
      <c r="Y487" s="87">
        <v>42992</v>
      </c>
      <c r="Z487" s="88">
        <v>61.54</v>
      </c>
      <c r="AA487" s="87">
        <v>42997</v>
      </c>
      <c r="AB487" s="88">
        <v>309.33</v>
      </c>
      <c r="AC487" s="87">
        <v>45183</v>
      </c>
      <c r="AD487" s="88">
        <v>524.71</v>
      </c>
      <c r="AE487" s="87">
        <v>43731</v>
      </c>
      <c r="AF487" s="88">
        <v>985</v>
      </c>
      <c r="AG487" s="87">
        <v>43731</v>
      </c>
      <c r="AH487" s="88">
        <v>80.34</v>
      </c>
      <c r="AI487" s="87">
        <v>43746</v>
      </c>
      <c r="AJ487" s="88">
        <v>85</v>
      </c>
      <c r="AK487" s="87">
        <v>43777</v>
      </c>
      <c r="AL487" s="88">
        <v>94.38</v>
      </c>
    </row>
    <row r="488" spans="1:38">
      <c r="A488" s="87">
        <v>43732</v>
      </c>
      <c r="B488" s="88">
        <v>14934.04</v>
      </c>
      <c r="C488" s="87">
        <v>43006</v>
      </c>
      <c r="D488" s="88">
        <v>71.63</v>
      </c>
      <c r="E488" s="87">
        <v>42993</v>
      </c>
      <c r="F488" s="88">
        <v>189.65</v>
      </c>
      <c r="G488" s="87">
        <v>43199</v>
      </c>
      <c r="H488" s="88">
        <v>24.75</v>
      </c>
      <c r="I488" s="87">
        <v>43003</v>
      </c>
      <c r="J488" s="88">
        <v>33.5</v>
      </c>
      <c r="K488" s="87">
        <v>42993</v>
      </c>
      <c r="L488" s="88">
        <v>391.96</v>
      </c>
      <c r="M488" s="87">
        <v>42993</v>
      </c>
      <c r="N488" s="88">
        <v>87.3</v>
      </c>
      <c r="O488" s="87">
        <v>45176</v>
      </c>
      <c r="P488" s="88">
        <v>22.53</v>
      </c>
      <c r="Q488" s="87">
        <v>42993</v>
      </c>
      <c r="R488" s="88">
        <v>49.78</v>
      </c>
      <c r="S488" s="87">
        <v>42993</v>
      </c>
      <c r="T488" s="88">
        <v>8.9499999999999993</v>
      </c>
      <c r="U488" s="87">
        <v>43853</v>
      </c>
      <c r="V488" s="88">
        <v>74.3</v>
      </c>
      <c r="W488" s="87">
        <v>43025</v>
      </c>
      <c r="X488" s="88">
        <v>76.680000000000007</v>
      </c>
      <c r="Y488" s="87">
        <v>42993</v>
      </c>
      <c r="Z488" s="88">
        <v>61.97</v>
      </c>
      <c r="AA488" s="87">
        <v>42998</v>
      </c>
      <c r="AB488" s="88">
        <v>320.02999999999997</v>
      </c>
      <c r="AC488" s="87">
        <v>45184</v>
      </c>
      <c r="AD488" s="88">
        <v>543.54999999999995</v>
      </c>
      <c r="AE488" s="87">
        <v>43732</v>
      </c>
      <c r="AF488" s="88">
        <v>989.22</v>
      </c>
      <c r="AG488" s="87">
        <v>43732</v>
      </c>
      <c r="AH488" s="88">
        <v>81.040000000000006</v>
      </c>
      <c r="AI488" s="87">
        <v>43747</v>
      </c>
      <c r="AJ488" s="88">
        <v>86.26</v>
      </c>
      <c r="AK488" s="87">
        <v>43780</v>
      </c>
      <c r="AL488" s="88">
        <v>98.03</v>
      </c>
    </row>
    <row r="489" spans="1:38">
      <c r="A489" s="87">
        <v>43733</v>
      </c>
      <c r="B489" s="88">
        <v>14765.16</v>
      </c>
      <c r="C489" s="87">
        <v>43007</v>
      </c>
      <c r="D489" s="88">
        <v>74.430000000000007</v>
      </c>
      <c r="E489" s="87">
        <v>42996</v>
      </c>
      <c r="F489" s="88">
        <v>189.66</v>
      </c>
      <c r="G489" s="87">
        <v>43200</v>
      </c>
      <c r="H489" s="88">
        <v>24.5</v>
      </c>
      <c r="I489" s="87">
        <v>43004</v>
      </c>
      <c r="J489" s="88">
        <v>33.5</v>
      </c>
      <c r="K489" s="87">
        <v>42996</v>
      </c>
      <c r="L489" s="88">
        <v>410.83</v>
      </c>
      <c r="M489" s="87">
        <v>42996</v>
      </c>
      <c r="N489" s="88">
        <v>87.01</v>
      </c>
      <c r="O489" s="87">
        <v>45177</v>
      </c>
      <c r="P489" s="88">
        <v>22.9</v>
      </c>
      <c r="Q489" s="87">
        <v>42996</v>
      </c>
      <c r="R489" s="88">
        <v>49.85</v>
      </c>
      <c r="S489" s="87">
        <v>42996</v>
      </c>
      <c r="T489" s="88">
        <v>8.92</v>
      </c>
      <c r="U489" s="87">
        <v>43858</v>
      </c>
      <c r="V489" s="88">
        <v>78.38</v>
      </c>
      <c r="W489" s="87">
        <v>43026</v>
      </c>
      <c r="X489" s="88">
        <v>77</v>
      </c>
      <c r="Y489" s="87">
        <v>42996</v>
      </c>
      <c r="Z489" s="88">
        <v>61.54</v>
      </c>
      <c r="AA489" s="87">
        <v>42999</v>
      </c>
      <c r="AB489" s="88">
        <v>315</v>
      </c>
      <c r="AC489" s="87">
        <v>45187</v>
      </c>
      <c r="AD489" s="88">
        <v>539.62</v>
      </c>
      <c r="AE489" s="87">
        <v>43733</v>
      </c>
      <c r="AF489" s="88">
        <v>977.48</v>
      </c>
      <c r="AG489" s="87">
        <v>43733</v>
      </c>
      <c r="AH489" s="88">
        <v>80.64</v>
      </c>
      <c r="AI489" s="87">
        <v>43748</v>
      </c>
      <c r="AJ489" s="88">
        <v>87.16</v>
      </c>
      <c r="AK489" s="87">
        <v>43781</v>
      </c>
      <c r="AL489" s="88">
        <v>95.32</v>
      </c>
    </row>
    <row r="490" spans="1:38">
      <c r="A490" s="87">
        <v>43734</v>
      </c>
      <c r="B490" s="88">
        <v>14659.21</v>
      </c>
      <c r="C490" s="87">
        <v>43010</v>
      </c>
      <c r="D490" s="88">
        <v>72.400000000000006</v>
      </c>
      <c r="E490" s="87">
        <v>42997</v>
      </c>
      <c r="F490" s="88">
        <v>190.25</v>
      </c>
      <c r="G490" s="87">
        <v>43201</v>
      </c>
      <c r="H490" s="88">
        <v>24.25</v>
      </c>
      <c r="I490" s="87">
        <v>43005</v>
      </c>
      <c r="J490" s="88">
        <v>33.4</v>
      </c>
      <c r="K490" s="87">
        <v>42997</v>
      </c>
      <c r="L490" s="88">
        <v>425.83</v>
      </c>
      <c r="M490" s="87">
        <v>42997</v>
      </c>
      <c r="N490" s="88">
        <v>87.47</v>
      </c>
      <c r="O490" s="87">
        <v>45180</v>
      </c>
      <c r="P490" s="88">
        <v>22.78</v>
      </c>
      <c r="Q490" s="87">
        <v>42997</v>
      </c>
      <c r="R490" s="88">
        <v>50.43</v>
      </c>
      <c r="S490" s="87">
        <v>42997</v>
      </c>
      <c r="T490" s="88">
        <v>9.3000000000000007</v>
      </c>
      <c r="U490" s="87">
        <v>43859</v>
      </c>
      <c r="V490" s="88">
        <v>82.68</v>
      </c>
      <c r="W490" s="87">
        <v>43027</v>
      </c>
      <c r="X490" s="88">
        <v>77</v>
      </c>
      <c r="Y490" s="87">
        <v>42997</v>
      </c>
      <c r="Z490" s="88">
        <v>61.69</v>
      </c>
      <c r="AA490" s="87">
        <v>43000</v>
      </c>
      <c r="AB490" s="88">
        <v>314.5</v>
      </c>
      <c r="AC490" s="87">
        <v>45188</v>
      </c>
      <c r="AD490" s="88">
        <v>537.14</v>
      </c>
      <c r="AE490" s="87">
        <v>43734</v>
      </c>
      <c r="AF490" s="88">
        <v>980</v>
      </c>
      <c r="AG490" s="87">
        <v>43734</v>
      </c>
      <c r="AH490" s="88">
        <v>79.92</v>
      </c>
      <c r="AI490" s="87">
        <v>43749</v>
      </c>
      <c r="AJ490" s="88">
        <v>87.89</v>
      </c>
      <c r="AK490" s="87">
        <v>43782</v>
      </c>
      <c r="AL490" s="88">
        <v>94.35</v>
      </c>
    </row>
    <row r="491" spans="1:38">
      <c r="A491" s="87">
        <v>43735</v>
      </c>
      <c r="B491" s="88">
        <v>14998.07</v>
      </c>
      <c r="C491" s="87">
        <v>43011</v>
      </c>
      <c r="D491" s="88">
        <v>69.91</v>
      </c>
      <c r="E491" s="87">
        <v>42998</v>
      </c>
      <c r="F491" s="88">
        <v>193.07</v>
      </c>
      <c r="G491" s="87">
        <v>43202</v>
      </c>
      <c r="H491" s="88">
        <v>24.5</v>
      </c>
      <c r="I491" s="87">
        <v>43006</v>
      </c>
      <c r="J491" s="88">
        <v>33.69</v>
      </c>
      <c r="K491" s="87">
        <v>42998</v>
      </c>
      <c r="L491" s="88">
        <v>423.25</v>
      </c>
      <c r="M491" s="87">
        <v>42998</v>
      </c>
      <c r="N491" s="88">
        <v>88.96</v>
      </c>
      <c r="O491" s="87">
        <v>45181</v>
      </c>
      <c r="P491" s="88">
        <v>22.26</v>
      </c>
      <c r="Q491" s="87">
        <v>42998</v>
      </c>
      <c r="R491" s="88">
        <v>50.61</v>
      </c>
      <c r="S491" s="87">
        <v>42998</v>
      </c>
      <c r="T491" s="88">
        <v>9.2200000000000006</v>
      </c>
      <c r="U491" s="87">
        <v>43860</v>
      </c>
      <c r="V491" s="88">
        <v>87.21</v>
      </c>
      <c r="W491" s="87">
        <v>43028</v>
      </c>
      <c r="X491" s="88">
        <v>76.900000000000006</v>
      </c>
      <c r="Y491" s="87">
        <v>42998</v>
      </c>
      <c r="Z491" s="88">
        <v>62.18</v>
      </c>
      <c r="AA491" s="87">
        <v>43003</v>
      </c>
      <c r="AB491" s="88">
        <v>311.5</v>
      </c>
      <c r="AC491" s="87">
        <v>45189</v>
      </c>
      <c r="AD491" s="88">
        <v>535.91</v>
      </c>
      <c r="AE491" s="87">
        <v>43735</v>
      </c>
      <c r="AF491" s="88">
        <v>998.49</v>
      </c>
      <c r="AG491" s="87">
        <v>43735</v>
      </c>
      <c r="AH491" s="88">
        <v>83.1</v>
      </c>
      <c r="AI491" s="87">
        <v>43752</v>
      </c>
      <c r="AJ491" s="88">
        <v>88</v>
      </c>
      <c r="AK491" s="87">
        <v>43783</v>
      </c>
      <c r="AL491" s="88">
        <v>97.08</v>
      </c>
    </row>
    <row r="492" spans="1:38">
      <c r="A492" s="87">
        <v>43738</v>
      </c>
      <c r="B492" s="88">
        <v>15018.03</v>
      </c>
      <c r="C492" s="87">
        <v>43012</v>
      </c>
      <c r="D492" s="88">
        <v>69.47</v>
      </c>
      <c r="E492" s="87">
        <v>42999</v>
      </c>
      <c r="F492" s="88">
        <v>190.17</v>
      </c>
      <c r="G492" s="87">
        <v>43203</v>
      </c>
      <c r="H492" s="88">
        <v>24.49</v>
      </c>
      <c r="I492" s="87">
        <v>43007</v>
      </c>
      <c r="J492" s="88">
        <v>33.450000000000003</v>
      </c>
      <c r="K492" s="87">
        <v>42999</v>
      </c>
      <c r="L492" s="88">
        <v>411.53</v>
      </c>
      <c r="M492" s="87">
        <v>42999</v>
      </c>
      <c r="N492" s="88">
        <v>88.39</v>
      </c>
      <c r="O492" s="87">
        <v>45182</v>
      </c>
      <c r="P492" s="88">
        <v>22.35</v>
      </c>
      <c r="Q492" s="87">
        <v>42999</v>
      </c>
      <c r="R492" s="88">
        <v>49.87</v>
      </c>
      <c r="S492" s="87">
        <v>42999</v>
      </c>
      <c r="T492" s="88">
        <v>9.07</v>
      </c>
      <c r="U492" s="87">
        <v>43861</v>
      </c>
      <c r="V492" s="88">
        <v>91</v>
      </c>
      <c r="W492" s="87">
        <v>43031</v>
      </c>
      <c r="X492" s="88">
        <v>75.88</v>
      </c>
      <c r="Y492" s="87">
        <v>42999</v>
      </c>
      <c r="Z492" s="88">
        <v>62</v>
      </c>
      <c r="AA492" s="87">
        <v>43004</v>
      </c>
      <c r="AB492" s="88">
        <v>299.99</v>
      </c>
      <c r="AC492" s="87">
        <v>45190</v>
      </c>
      <c r="AD492" s="88">
        <v>550.08000000000004</v>
      </c>
      <c r="AE492" s="87">
        <v>43738</v>
      </c>
      <c r="AF492" s="88">
        <v>966.38</v>
      </c>
      <c r="AG492" s="87">
        <v>43738</v>
      </c>
      <c r="AH492" s="88">
        <v>84</v>
      </c>
      <c r="AI492" s="87">
        <v>43753</v>
      </c>
      <c r="AJ492" s="88">
        <v>88.01</v>
      </c>
      <c r="AK492" s="87">
        <v>43784</v>
      </c>
      <c r="AL492" s="88">
        <v>101.93</v>
      </c>
    </row>
    <row r="493" spans="1:38">
      <c r="A493" s="87">
        <v>43739</v>
      </c>
      <c r="B493" s="88">
        <v>15107.45</v>
      </c>
      <c r="C493" s="87">
        <v>43013</v>
      </c>
      <c r="D493" s="88">
        <v>68.5</v>
      </c>
      <c r="E493" s="87">
        <v>43000</v>
      </c>
      <c r="F493" s="88">
        <v>194.52</v>
      </c>
      <c r="G493" s="87">
        <v>43206</v>
      </c>
      <c r="H493" s="88">
        <v>24</v>
      </c>
      <c r="I493" s="87">
        <v>43010</v>
      </c>
      <c r="J493" s="88">
        <v>33.1</v>
      </c>
      <c r="K493" s="87">
        <v>43000</v>
      </c>
      <c r="L493" s="88">
        <v>414.67</v>
      </c>
      <c r="M493" s="87">
        <v>43000</v>
      </c>
      <c r="N493" s="88">
        <v>88.1</v>
      </c>
      <c r="O493" s="87">
        <v>45183</v>
      </c>
      <c r="P493" s="88">
        <v>22.02</v>
      </c>
      <c r="Q493" s="87">
        <v>43000</v>
      </c>
      <c r="R493" s="88">
        <v>49.44</v>
      </c>
      <c r="S493" s="87">
        <v>43000</v>
      </c>
      <c r="T493" s="88">
        <v>9.0299999999999994</v>
      </c>
      <c r="U493" s="87">
        <v>43864</v>
      </c>
      <c r="V493" s="88">
        <v>96.19</v>
      </c>
      <c r="W493" s="87">
        <v>43034</v>
      </c>
      <c r="X493" s="88">
        <v>72.5</v>
      </c>
      <c r="Y493" s="87">
        <v>43000</v>
      </c>
      <c r="Z493" s="88">
        <v>62.55</v>
      </c>
      <c r="AA493" s="87">
        <v>43007</v>
      </c>
      <c r="AB493" s="88">
        <v>288.08</v>
      </c>
      <c r="AC493" s="87">
        <v>45191</v>
      </c>
      <c r="AD493" s="88">
        <v>550.63</v>
      </c>
      <c r="AE493" s="87">
        <v>43739</v>
      </c>
      <c r="AF493" s="88">
        <v>974.43</v>
      </c>
      <c r="AG493" s="87">
        <v>43739</v>
      </c>
      <c r="AH493" s="88">
        <v>85.21</v>
      </c>
      <c r="AI493" s="87">
        <v>43754</v>
      </c>
      <c r="AJ493" s="88">
        <v>88.68</v>
      </c>
      <c r="AK493" s="87">
        <v>43787</v>
      </c>
      <c r="AL493" s="88">
        <v>107.02</v>
      </c>
    </row>
    <row r="494" spans="1:38">
      <c r="A494" s="87">
        <v>43740</v>
      </c>
      <c r="B494" s="88">
        <v>15167.88</v>
      </c>
      <c r="C494" s="87">
        <v>43014</v>
      </c>
      <c r="D494" s="88">
        <v>70</v>
      </c>
      <c r="E494" s="87">
        <v>43003</v>
      </c>
      <c r="F494" s="88">
        <v>191.65</v>
      </c>
      <c r="G494" s="87">
        <v>43207</v>
      </c>
      <c r="H494" s="88">
        <v>24.25</v>
      </c>
      <c r="I494" s="87">
        <v>43011</v>
      </c>
      <c r="J494" s="88">
        <v>33</v>
      </c>
      <c r="K494" s="87">
        <v>43003</v>
      </c>
      <c r="L494" s="88">
        <v>418.45</v>
      </c>
      <c r="M494" s="87">
        <v>43003</v>
      </c>
      <c r="N494" s="88">
        <v>88.46</v>
      </c>
      <c r="O494" s="87">
        <v>45184</v>
      </c>
      <c r="P494" s="88">
        <v>22.06</v>
      </c>
      <c r="Q494" s="87">
        <v>43003</v>
      </c>
      <c r="R494" s="88">
        <v>48.27</v>
      </c>
      <c r="S494" s="87">
        <v>43003</v>
      </c>
      <c r="T494" s="88">
        <v>8.9600000000000009</v>
      </c>
      <c r="U494" s="87">
        <v>43865</v>
      </c>
      <c r="V494" s="88">
        <v>97.98</v>
      </c>
      <c r="W494" s="87">
        <v>43035</v>
      </c>
      <c r="X494" s="88">
        <v>68.959999999999994</v>
      </c>
      <c r="Y494" s="87">
        <v>43003</v>
      </c>
      <c r="Z494" s="88">
        <v>64.209999999999994</v>
      </c>
      <c r="AA494" s="87">
        <v>43010</v>
      </c>
      <c r="AB494" s="88">
        <v>289</v>
      </c>
      <c r="AC494" s="87">
        <v>45194</v>
      </c>
      <c r="AD494" s="88">
        <v>556.08000000000004</v>
      </c>
      <c r="AE494" s="87">
        <v>43740</v>
      </c>
      <c r="AF494" s="88">
        <v>969.57</v>
      </c>
      <c r="AG494" s="87">
        <v>43740</v>
      </c>
      <c r="AH494" s="88">
        <v>84.33</v>
      </c>
      <c r="AI494" s="87">
        <v>43755</v>
      </c>
      <c r="AJ494" s="88">
        <v>88.21</v>
      </c>
      <c r="AK494" s="87">
        <v>43788</v>
      </c>
      <c r="AL494" s="88">
        <v>112.37</v>
      </c>
    </row>
    <row r="495" spans="1:38">
      <c r="A495" s="87">
        <v>43741</v>
      </c>
      <c r="B495" s="88">
        <v>15349.71</v>
      </c>
      <c r="C495" s="87">
        <v>43017</v>
      </c>
      <c r="D495" s="88">
        <v>69.45</v>
      </c>
      <c r="E495" s="87">
        <v>43004</v>
      </c>
      <c r="F495" s="88">
        <v>193.01</v>
      </c>
      <c r="G495" s="87">
        <v>43208</v>
      </c>
      <c r="H495" s="88">
        <v>24</v>
      </c>
      <c r="I495" s="87">
        <v>43012</v>
      </c>
      <c r="J495" s="88">
        <v>32.369999999999997</v>
      </c>
      <c r="K495" s="87">
        <v>43004</v>
      </c>
      <c r="L495" s="88">
        <v>421.92</v>
      </c>
      <c r="M495" s="87">
        <v>43004</v>
      </c>
      <c r="N495" s="88">
        <v>87.38</v>
      </c>
      <c r="O495" s="87">
        <v>45187</v>
      </c>
      <c r="P495" s="88">
        <v>22</v>
      </c>
      <c r="Q495" s="87">
        <v>43004</v>
      </c>
      <c r="R495" s="88">
        <v>47.93</v>
      </c>
      <c r="S495" s="87">
        <v>43004</v>
      </c>
      <c r="T495" s="88">
        <v>8.83</v>
      </c>
      <c r="U495" s="87">
        <v>43867</v>
      </c>
      <c r="V495" s="88">
        <v>98.49</v>
      </c>
      <c r="W495" s="87">
        <v>43038</v>
      </c>
      <c r="X495" s="88">
        <v>66.069999999999993</v>
      </c>
      <c r="Y495" s="87">
        <v>43004</v>
      </c>
      <c r="Z495" s="88">
        <v>63.5</v>
      </c>
      <c r="AA495" s="87">
        <v>43011</v>
      </c>
      <c r="AB495" s="88">
        <v>290</v>
      </c>
      <c r="AC495" s="87">
        <v>45195</v>
      </c>
      <c r="AD495" s="88">
        <v>559.16999999999996</v>
      </c>
      <c r="AE495" s="87">
        <v>43741</v>
      </c>
      <c r="AF495" s="88">
        <v>974.01</v>
      </c>
      <c r="AG495" s="87">
        <v>43741</v>
      </c>
      <c r="AH495" s="88">
        <v>85.66</v>
      </c>
      <c r="AI495" s="87">
        <v>43756</v>
      </c>
      <c r="AJ495" s="88">
        <v>88.57</v>
      </c>
      <c r="AK495" s="87">
        <v>43789</v>
      </c>
      <c r="AL495" s="88">
        <v>117.98</v>
      </c>
    </row>
    <row r="496" spans="1:38">
      <c r="A496" s="87">
        <v>43742</v>
      </c>
      <c r="B496" s="88">
        <v>15493.02</v>
      </c>
      <c r="C496" s="87">
        <v>43019</v>
      </c>
      <c r="D496" s="88">
        <v>68.25</v>
      </c>
      <c r="E496" s="87">
        <v>43005</v>
      </c>
      <c r="F496" s="88">
        <v>190.7</v>
      </c>
      <c r="G496" s="87">
        <v>43209</v>
      </c>
      <c r="H496" s="88">
        <v>24</v>
      </c>
      <c r="I496" s="87">
        <v>43013</v>
      </c>
      <c r="J496" s="88">
        <v>32.4</v>
      </c>
      <c r="K496" s="87">
        <v>43005</v>
      </c>
      <c r="L496" s="88">
        <v>400.83</v>
      </c>
      <c r="M496" s="87">
        <v>43005</v>
      </c>
      <c r="N496" s="88">
        <v>86.39</v>
      </c>
      <c r="O496" s="87">
        <v>45188</v>
      </c>
      <c r="P496" s="88">
        <v>22.3</v>
      </c>
      <c r="Q496" s="87">
        <v>43005</v>
      </c>
      <c r="R496" s="88">
        <v>47.28</v>
      </c>
      <c r="S496" s="87">
        <v>43005</v>
      </c>
      <c r="T496" s="88">
        <v>8.8000000000000007</v>
      </c>
      <c r="U496" s="87">
        <v>43873</v>
      </c>
      <c r="V496" s="88">
        <v>95.84</v>
      </c>
      <c r="W496" s="87">
        <v>43039</v>
      </c>
      <c r="X496" s="88">
        <v>66.61</v>
      </c>
      <c r="Y496" s="87">
        <v>43005</v>
      </c>
      <c r="Z496" s="88">
        <v>63.49</v>
      </c>
      <c r="AA496" s="87">
        <v>43012</v>
      </c>
      <c r="AB496" s="88">
        <v>289</v>
      </c>
      <c r="AC496" s="87">
        <v>45196</v>
      </c>
      <c r="AD496" s="88">
        <v>560.57000000000005</v>
      </c>
      <c r="AE496" s="87">
        <v>43742</v>
      </c>
      <c r="AF496" s="88">
        <v>975.03</v>
      </c>
      <c r="AG496" s="87">
        <v>43742</v>
      </c>
      <c r="AH496" s="88">
        <v>87.61</v>
      </c>
      <c r="AI496" s="87">
        <v>43759</v>
      </c>
      <c r="AJ496" s="88">
        <v>86.08</v>
      </c>
      <c r="AK496" s="87">
        <v>43790</v>
      </c>
      <c r="AL496" s="88">
        <v>123.65</v>
      </c>
    </row>
    <row r="497" spans="1:38">
      <c r="A497" s="87">
        <v>43745</v>
      </c>
      <c r="B497" s="88">
        <v>15815.72</v>
      </c>
      <c r="C497" s="87">
        <v>43020</v>
      </c>
      <c r="D497" s="88">
        <v>67.010000000000005</v>
      </c>
      <c r="E497" s="87">
        <v>43006</v>
      </c>
      <c r="F497" s="88">
        <v>191.84</v>
      </c>
      <c r="G497" s="87">
        <v>43210</v>
      </c>
      <c r="H497" s="88">
        <v>24.95</v>
      </c>
      <c r="I497" s="87">
        <v>43014</v>
      </c>
      <c r="J497" s="88">
        <v>33</v>
      </c>
      <c r="K497" s="87">
        <v>43006</v>
      </c>
      <c r="L497" s="88">
        <v>413.04</v>
      </c>
      <c r="M497" s="87">
        <v>43006</v>
      </c>
      <c r="N497" s="88">
        <v>84.06</v>
      </c>
      <c r="O497" s="87">
        <v>45189</v>
      </c>
      <c r="P497" s="88">
        <v>22.06</v>
      </c>
      <c r="Q497" s="87">
        <v>43006</v>
      </c>
      <c r="R497" s="88">
        <v>47.88</v>
      </c>
      <c r="S497" s="87">
        <v>43006</v>
      </c>
      <c r="T497" s="88">
        <v>8.8699999999999992</v>
      </c>
      <c r="U497" s="87">
        <v>43879</v>
      </c>
      <c r="V497" s="88">
        <v>97.13</v>
      </c>
      <c r="W497" s="87">
        <v>43040</v>
      </c>
      <c r="X497" s="88">
        <v>69</v>
      </c>
      <c r="Y497" s="87">
        <v>43006</v>
      </c>
      <c r="Z497" s="88">
        <v>62.6</v>
      </c>
      <c r="AA497" s="87">
        <v>43013</v>
      </c>
      <c r="AB497" s="88">
        <v>289</v>
      </c>
      <c r="AC497" s="87">
        <v>45197</v>
      </c>
      <c r="AD497" s="88">
        <v>564.34</v>
      </c>
      <c r="AE497" s="87">
        <v>43745</v>
      </c>
      <c r="AF497" s="88">
        <v>1000.16</v>
      </c>
      <c r="AG497" s="87">
        <v>43745</v>
      </c>
      <c r="AH497" s="88">
        <v>90.91</v>
      </c>
      <c r="AI497" s="87">
        <v>43760</v>
      </c>
      <c r="AJ497" s="88">
        <v>86.5</v>
      </c>
      <c r="AK497" s="87">
        <v>43791</v>
      </c>
      <c r="AL497" s="88">
        <v>129.83000000000001</v>
      </c>
    </row>
    <row r="498" spans="1:38">
      <c r="A498" s="87">
        <v>43746</v>
      </c>
      <c r="B498" s="88">
        <v>15735.7</v>
      </c>
      <c r="C498" s="87">
        <v>43021</v>
      </c>
      <c r="D498" s="88">
        <v>67</v>
      </c>
      <c r="E498" s="87">
        <v>43007</v>
      </c>
      <c r="F498" s="88">
        <v>190.17</v>
      </c>
      <c r="G498" s="87">
        <v>43214</v>
      </c>
      <c r="H498" s="88">
        <v>24.25</v>
      </c>
      <c r="I498" s="87">
        <v>43017</v>
      </c>
      <c r="J498" s="88">
        <v>33.299999999999997</v>
      </c>
      <c r="K498" s="87">
        <v>43007</v>
      </c>
      <c r="L498" s="88">
        <v>413.21</v>
      </c>
      <c r="M498" s="87">
        <v>43007</v>
      </c>
      <c r="N498" s="88">
        <v>83.97</v>
      </c>
      <c r="O498" s="87">
        <v>45190</v>
      </c>
      <c r="P498" s="88">
        <v>22.36</v>
      </c>
      <c r="Q498" s="87">
        <v>43007</v>
      </c>
      <c r="R498" s="88">
        <v>47.48</v>
      </c>
      <c r="S498" s="87">
        <v>43007</v>
      </c>
      <c r="T498" s="88">
        <v>9.06</v>
      </c>
      <c r="U498" s="87">
        <v>43881</v>
      </c>
      <c r="V498" s="88">
        <v>95.84</v>
      </c>
      <c r="W498" s="87">
        <v>43041</v>
      </c>
      <c r="X498" s="88">
        <v>70</v>
      </c>
      <c r="Y498" s="87">
        <v>43007</v>
      </c>
      <c r="Z498" s="88">
        <v>63</v>
      </c>
      <c r="AA498" s="87">
        <v>43014</v>
      </c>
      <c r="AB498" s="88">
        <v>289</v>
      </c>
      <c r="AC498" s="87">
        <v>45201</v>
      </c>
      <c r="AD498" s="88">
        <v>564.41</v>
      </c>
      <c r="AE498" s="87">
        <v>43746</v>
      </c>
      <c r="AF498" s="88">
        <v>1025.82</v>
      </c>
      <c r="AG498" s="87">
        <v>43746</v>
      </c>
      <c r="AH498" s="88">
        <v>89.75</v>
      </c>
      <c r="AI498" s="87">
        <v>43761</v>
      </c>
      <c r="AJ498" s="88">
        <v>87.75</v>
      </c>
      <c r="AK498" s="87">
        <v>43794</v>
      </c>
      <c r="AL498" s="88">
        <v>136.32</v>
      </c>
    </row>
    <row r="499" spans="1:38">
      <c r="A499" s="87">
        <v>43747</v>
      </c>
      <c r="B499" s="88">
        <v>15754.76</v>
      </c>
      <c r="C499" s="87">
        <v>43024</v>
      </c>
      <c r="D499" s="88">
        <v>68</v>
      </c>
      <c r="E499" s="87">
        <v>43010</v>
      </c>
      <c r="F499" s="88">
        <v>186.92</v>
      </c>
      <c r="G499" s="87">
        <v>43215</v>
      </c>
      <c r="H499" s="88">
        <v>24.25</v>
      </c>
      <c r="I499" s="87">
        <v>43018</v>
      </c>
      <c r="J499" s="88">
        <v>33.25</v>
      </c>
      <c r="K499" s="87">
        <v>43010</v>
      </c>
      <c r="L499" s="88">
        <v>408.04</v>
      </c>
      <c r="M499" s="87">
        <v>43010</v>
      </c>
      <c r="N499" s="88">
        <v>82.97</v>
      </c>
      <c r="O499" s="87">
        <v>45191</v>
      </c>
      <c r="P499" s="88">
        <v>22.7</v>
      </c>
      <c r="Q499" s="87">
        <v>43010</v>
      </c>
      <c r="R499" s="88">
        <v>47.03</v>
      </c>
      <c r="S499" s="87">
        <v>43010</v>
      </c>
      <c r="T499" s="88">
        <v>8.9499999999999993</v>
      </c>
      <c r="U499" s="87">
        <v>43882</v>
      </c>
      <c r="V499" s="88">
        <v>102</v>
      </c>
      <c r="W499" s="87">
        <v>43042</v>
      </c>
      <c r="X499" s="88">
        <v>68</v>
      </c>
      <c r="Y499" s="87">
        <v>43010</v>
      </c>
      <c r="Z499" s="88">
        <v>62.98</v>
      </c>
      <c r="AA499" s="87">
        <v>43017</v>
      </c>
      <c r="AB499" s="88">
        <v>287.06</v>
      </c>
      <c r="AC499" s="87">
        <v>45202</v>
      </c>
      <c r="AD499" s="88">
        <v>567.86</v>
      </c>
      <c r="AE499" s="87">
        <v>43747</v>
      </c>
      <c r="AF499" s="88">
        <v>1002.54</v>
      </c>
      <c r="AG499" s="87">
        <v>43747</v>
      </c>
      <c r="AH499" s="88">
        <v>88.51</v>
      </c>
      <c r="AI499" s="87">
        <v>43762</v>
      </c>
      <c r="AJ499" s="88">
        <v>88.29</v>
      </c>
      <c r="AK499" s="87">
        <v>43795</v>
      </c>
      <c r="AL499" s="88">
        <v>143.13</v>
      </c>
    </row>
    <row r="500" spans="1:38">
      <c r="A500" s="87">
        <v>43748</v>
      </c>
      <c r="B500" s="88">
        <v>15963.52</v>
      </c>
      <c r="C500" s="87">
        <v>43025</v>
      </c>
      <c r="D500" s="88">
        <v>67.5</v>
      </c>
      <c r="E500" s="87">
        <v>43011</v>
      </c>
      <c r="F500" s="88">
        <v>185.88</v>
      </c>
      <c r="G500" s="87">
        <v>43216</v>
      </c>
      <c r="H500" s="88">
        <v>24.1</v>
      </c>
      <c r="I500" s="87">
        <v>43019</v>
      </c>
      <c r="J500" s="88">
        <v>33.5</v>
      </c>
      <c r="K500" s="87">
        <v>43011</v>
      </c>
      <c r="L500" s="88">
        <v>395.91</v>
      </c>
      <c r="M500" s="87">
        <v>43011</v>
      </c>
      <c r="N500" s="88">
        <v>78.87</v>
      </c>
      <c r="O500" s="87">
        <v>45194</v>
      </c>
      <c r="P500" s="88">
        <v>22.6</v>
      </c>
      <c r="Q500" s="87">
        <v>43011</v>
      </c>
      <c r="R500" s="88">
        <v>46.15</v>
      </c>
      <c r="S500" s="87">
        <v>43011</v>
      </c>
      <c r="T500" s="88">
        <v>8.56</v>
      </c>
      <c r="U500" s="87">
        <v>43887</v>
      </c>
      <c r="V500" s="88">
        <v>99.39</v>
      </c>
      <c r="W500" s="87">
        <v>43045</v>
      </c>
      <c r="X500" s="88">
        <v>68</v>
      </c>
      <c r="Y500" s="87">
        <v>43011</v>
      </c>
      <c r="Z500" s="88">
        <v>60.01</v>
      </c>
      <c r="AA500" s="87">
        <v>43018</v>
      </c>
      <c r="AB500" s="88">
        <v>279.70999999999998</v>
      </c>
      <c r="AC500" s="87">
        <v>45203</v>
      </c>
      <c r="AD500" s="88">
        <v>569.79</v>
      </c>
      <c r="AE500" s="87">
        <v>43748</v>
      </c>
      <c r="AF500" s="88">
        <v>1004.39</v>
      </c>
      <c r="AG500" s="87">
        <v>43748</v>
      </c>
      <c r="AH500" s="88">
        <v>89.49</v>
      </c>
      <c r="AI500" s="87">
        <v>43763</v>
      </c>
      <c r="AJ500" s="88">
        <v>86.5</v>
      </c>
      <c r="AK500" s="87">
        <v>43796</v>
      </c>
      <c r="AL500" s="88">
        <v>150.28</v>
      </c>
    </row>
    <row r="501" spans="1:38">
      <c r="A501" s="87">
        <v>43749</v>
      </c>
      <c r="B501" s="88">
        <v>16237.38</v>
      </c>
      <c r="C501" s="87">
        <v>43026</v>
      </c>
      <c r="D501" s="88">
        <v>68.099999999999994</v>
      </c>
      <c r="E501" s="87">
        <v>43012</v>
      </c>
      <c r="F501" s="88">
        <v>187.11</v>
      </c>
      <c r="G501" s="87">
        <v>43220</v>
      </c>
      <c r="H501" s="88">
        <v>24.1</v>
      </c>
      <c r="I501" s="87">
        <v>43020</v>
      </c>
      <c r="J501" s="88">
        <v>32.81</v>
      </c>
      <c r="K501" s="87">
        <v>43012</v>
      </c>
      <c r="L501" s="88">
        <v>379.2</v>
      </c>
      <c r="M501" s="87">
        <v>43012</v>
      </c>
      <c r="N501" s="88">
        <v>74.930000000000007</v>
      </c>
      <c r="O501" s="87">
        <v>45195</v>
      </c>
      <c r="P501" s="88">
        <v>24</v>
      </c>
      <c r="Q501" s="87">
        <v>43012</v>
      </c>
      <c r="R501" s="88">
        <v>44.21</v>
      </c>
      <c r="S501" s="87">
        <v>43012</v>
      </c>
      <c r="T501" s="88">
        <v>8.33</v>
      </c>
      <c r="U501" s="87">
        <v>43893</v>
      </c>
      <c r="V501" s="88">
        <v>101.96</v>
      </c>
      <c r="W501" s="87">
        <v>43046</v>
      </c>
      <c r="X501" s="88">
        <v>64.599999999999994</v>
      </c>
      <c r="Y501" s="87">
        <v>43012</v>
      </c>
      <c r="Z501" s="88">
        <v>59.9</v>
      </c>
      <c r="AA501" s="87">
        <v>43019</v>
      </c>
      <c r="AB501" s="88">
        <v>280</v>
      </c>
      <c r="AC501" s="87">
        <v>45204</v>
      </c>
      <c r="AD501" s="88">
        <v>581.75</v>
      </c>
      <c r="AE501" s="87">
        <v>43749</v>
      </c>
      <c r="AF501" s="88">
        <v>1017.17</v>
      </c>
      <c r="AG501" s="87">
        <v>43749</v>
      </c>
      <c r="AH501" s="88">
        <v>92.36</v>
      </c>
      <c r="AI501" s="87">
        <v>43766</v>
      </c>
      <c r="AJ501" s="88">
        <v>87.12</v>
      </c>
      <c r="AK501" s="87">
        <v>43797</v>
      </c>
      <c r="AL501" s="88">
        <v>157.79</v>
      </c>
    </row>
    <row r="502" spans="1:38">
      <c r="A502" s="87">
        <v>43752</v>
      </c>
      <c r="B502" s="88">
        <v>16089.72</v>
      </c>
      <c r="C502" s="87">
        <v>43027</v>
      </c>
      <c r="D502" s="88">
        <v>69.41</v>
      </c>
      <c r="E502" s="87">
        <v>43013</v>
      </c>
      <c r="F502" s="88">
        <v>186.15</v>
      </c>
      <c r="G502" s="87">
        <v>43222</v>
      </c>
      <c r="H502" s="88">
        <v>24.25</v>
      </c>
      <c r="I502" s="87">
        <v>43021</v>
      </c>
      <c r="J502" s="88">
        <v>32.5</v>
      </c>
      <c r="K502" s="87">
        <v>43013</v>
      </c>
      <c r="L502" s="88">
        <v>369.86</v>
      </c>
      <c r="M502" s="87">
        <v>43013</v>
      </c>
      <c r="N502" s="88">
        <v>74</v>
      </c>
      <c r="O502" s="87">
        <v>45196</v>
      </c>
      <c r="P502" s="88">
        <v>24.13</v>
      </c>
      <c r="Q502" s="87">
        <v>43013</v>
      </c>
      <c r="R502" s="88">
        <v>42.94</v>
      </c>
      <c r="S502" s="87">
        <v>43013</v>
      </c>
      <c r="T502" s="88">
        <v>8.27</v>
      </c>
      <c r="U502" s="87">
        <v>43894</v>
      </c>
      <c r="V502" s="88">
        <v>109.08</v>
      </c>
      <c r="W502" s="87">
        <v>43047</v>
      </c>
      <c r="X502" s="88">
        <v>61.57</v>
      </c>
      <c r="Y502" s="87">
        <v>43013</v>
      </c>
      <c r="Z502" s="88">
        <v>60</v>
      </c>
      <c r="AA502" s="87">
        <v>43020</v>
      </c>
      <c r="AB502" s="88">
        <v>278.01</v>
      </c>
      <c r="AC502" s="87">
        <v>45205</v>
      </c>
      <c r="AD502" s="88">
        <v>580.17999999999995</v>
      </c>
      <c r="AE502" s="87">
        <v>43752</v>
      </c>
      <c r="AF502" s="88">
        <v>996.21</v>
      </c>
      <c r="AG502" s="87">
        <v>43752</v>
      </c>
      <c r="AH502" s="88">
        <v>89.13</v>
      </c>
      <c r="AI502" s="87">
        <v>43767</v>
      </c>
      <c r="AJ502" s="88">
        <v>87.95</v>
      </c>
      <c r="AK502" s="87">
        <v>43798</v>
      </c>
      <c r="AL502" s="88">
        <v>165.67</v>
      </c>
    </row>
    <row r="503" spans="1:38">
      <c r="A503" s="87">
        <v>43753</v>
      </c>
      <c r="B503" s="88">
        <v>16007.73</v>
      </c>
      <c r="C503" s="87">
        <v>43031</v>
      </c>
      <c r="D503" s="88">
        <v>69.5</v>
      </c>
      <c r="E503" s="87">
        <v>43014</v>
      </c>
      <c r="F503" s="88">
        <v>189.98</v>
      </c>
      <c r="G503" s="87">
        <v>43223</v>
      </c>
      <c r="H503" s="88">
        <v>24.19</v>
      </c>
      <c r="I503" s="87">
        <v>43024</v>
      </c>
      <c r="J503" s="88">
        <v>33.49</v>
      </c>
      <c r="K503" s="87">
        <v>43014</v>
      </c>
      <c r="L503" s="88">
        <v>368.9</v>
      </c>
      <c r="M503" s="87">
        <v>43014</v>
      </c>
      <c r="N503" s="88">
        <v>77.180000000000007</v>
      </c>
      <c r="O503" s="87">
        <v>45197</v>
      </c>
      <c r="P503" s="88">
        <v>23.62</v>
      </c>
      <c r="Q503" s="87">
        <v>43014</v>
      </c>
      <c r="R503" s="88">
        <v>44.42</v>
      </c>
      <c r="S503" s="87">
        <v>43014</v>
      </c>
      <c r="T503" s="88">
        <v>8.61</v>
      </c>
      <c r="U503" s="87">
        <v>43895</v>
      </c>
      <c r="V503" s="88">
        <v>112.99</v>
      </c>
      <c r="W503" s="87">
        <v>43048</v>
      </c>
      <c r="X503" s="88">
        <v>62.07</v>
      </c>
      <c r="Y503" s="87">
        <v>43014</v>
      </c>
      <c r="Z503" s="88">
        <v>61.23</v>
      </c>
      <c r="AA503" s="87">
        <v>43021</v>
      </c>
      <c r="AB503" s="88">
        <v>273.86</v>
      </c>
      <c r="AC503" s="87">
        <v>45208</v>
      </c>
      <c r="AD503" s="88">
        <v>580.28</v>
      </c>
      <c r="AE503" s="87">
        <v>43753</v>
      </c>
      <c r="AF503" s="88">
        <v>990.04</v>
      </c>
      <c r="AG503" s="87">
        <v>43753</v>
      </c>
      <c r="AH503" s="88">
        <v>89.78</v>
      </c>
      <c r="AI503" s="87">
        <v>43768</v>
      </c>
      <c r="AJ503" s="88">
        <v>88.42</v>
      </c>
      <c r="AK503" s="87">
        <v>43801</v>
      </c>
      <c r="AL503" s="88">
        <v>173.95</v>
      </c>
    </row>
    <row r="504" spans="1:38">
      <c r="A504" s="87">
        <v>43754</v>
      </c>
      <c r="B504" s="88">
        <v>16039.48</v>
      </c>
      <c r="C504" s="87">
        <v>43032</v>
      </c>
      <c r="D504" s="88">
        <v>67.64</v>
      </c>
      <c r="E504" s="87">
        <v>43017</v>
      </c>
      <c r="F504" s="88">
        <v>191.46</v>
      </c>
      <c r="G504" s="87">
        <v>43224</v>
      </c>
      <c r="H504" s="88">
        <v>24</v>
      </c>
      <c r="I504" s="87">
        <v>43025</v>
      </c>
      <c r="J504" s="88">
        <v>33.049999999999997</v>
      </c>
      <c r="K504" s="87">
        <v>43017</v>
      </c>
      <c r="L504" s="88">
        <v>350.46</v>
      </c>
      <c r="M504" s="87">
        <v>43017</v>
      </c>
      <c r="N504" s="88">
        <v>75.92</v>
      </c>
      <c r="O504" s="87">
        <v>45201</v>
      </c>
      <c r="P504" s="88">
        <v>23.63</v>
      </c>
      <c r="Q504" s="87">
        <v>43017</v>
      </c>
      <c r="R504" s="88">
        <v>43.52</v>
      </c>
      <c r="S504" s="87">
        <v>43017</v>
      </c>
      <c r="T504" s="88">
        <v>8.25</v>
      </c>
      <c r="U504" s="87">
        <v>43896</v>
      </c>
      <c r="V504" s="88">
        <v>119.73</v>
      </c>
      <c r="W504" s="87">
        <v>43049</v>
      </c>
      <c r="X504" s="88">
        <v>61</v>
      </c>
      <c r="Y504" s="87">
        <v>43017</v>
      </c>
      <c r="Z504" s="88">
        <v>61.48</v>
      </c>
      <c r="AA504" s="87">
        <v>43024</v>
      </c>
      <c r="AB504" s="88">
        <v>278.45</v>
      </c>
      <c r="AC504" s="87">
        <v>45209</v>
      </c>
      <c r="AD504" s="88">
        <v>582.74</v>
      </c>
      <c r="AE504" s="87">
        <v>43754</v>
      </c>
      <c r="AF504" s="88">
        <v>990.83</v>
      </c>
      <c r="AG504" s="87">
        <v>43754</v>
      </c>
      <c r="AH504" s="88">
        <v>87.1</v>
      </c>
      <c r="AI504" s="87">
        <v>43769</v>
      </c>
      <c r="AJ504" s="88">
        <v>89.7</v>
      </c>
      <c r="AK504" s="87">
        <v>43802</v>
      </c>
      <c r="AL504" s="88">
        <v>165.26</v>
      </c>
    </row>
    <row r="505" spans="1:38">
      <c r="A505" s="87">
        <v>43755</v>
      </c>
      <c r="B505" s="88">
        <v>15822.2</v>
      </c>
      <c r="C505" s="87">
        <v>43033</v>
      </c>
      <c r="D505" s="88">
        <v>67.599999999999994</v>
      </c>
      <c r="E505" s="87">
        <v>43018</v>
      </c>
      <c r="F505" s="88">
        <v>190.78</v>
      </c>
      <c r="G505" s="87">
        <v>43227</v>
      </c>
      <c r="H505" s="88">
        <v>24.2</v>
      </c>
      <c r="I505" s="87">
        <v>43026</v>
      </c>
      <c r="J505" s="88">
        <v>32.71</v>
      </c>
      <c r="K505" s="87">
        <v>43018</v>
      </c>
      <c r="L505" s="88">
        <v>339.63</v>
      </c>
      <c r="M505" s="87">
        <v>43018</v>
      </c>
      <c r="N505" s="88">
        <v>73.790000000000006</v>
      </c>
      <c r="O505" s="87">
        <v>45202</v>
      </c>
      <c r="P505" s="88">
        <v>23.64</v>
      </c>
      <c r="Q505" s="87">
        <v>43018</v>
      </c>
      <c r="R505" s="88">
        <v>42.52</v>
      </c>
      <c r="S505" s="87">
        <v>43018</v>
      </c>
      <c r="T505" s="88">
        <v>8.16</v>
      </c>
      <c r="U505" s="87">
        <v>43899</v>
      </c>
      <c r="V505" s="88">
        <v>119.63</v>
      </c>
      <c r="W505" s="87">
        <v>43052</v>
      </c>
      <c r="X505" s="88">
        <v>61.25</v>
      </c>
      <c r="Y505" s="87">
        <v>43018</v>
      </c>
      <c r="Z505" s="88">
        <v>61.29</v>
      </c>
      <c r="AA505" s="87">
        <v>43025</v>
      </c>
      <c r="AB505" s="88">
        <v>279.93</v>
      </c>
      <c r="AC505" s="87">
        <v>45210</v>
      </c>
      <c r="AD505" s="88">
        <v>581.05999999999995</v>
      </c>
      <c r="AE505" s="87">
        <v>43755</v>
      </c>
      <c r="AF505" s="88">
        <v>980.24</v>
      </c>
      <c r="AG505" s="87">
        <v>43755</v>
      </c>
      <c r="AH505" s="88">
        <v>86.89</v>
      </c>
      <c r="AI505" s="87">
        <v>43770</v>
      </c>
      <c r="AJ505" s="88">
        <v>91.27</v>
      </c>
      <c r="AK505" s="87">
        <v>43803</v>
      </c>
      <c r="AL505" s="88">
        <v>157</v>
      </c>
    </row>
    <row r="506" spans="1:38">
      <c r="A506" s="87">
        <v>43756</v>
      </c>
      <c r="B506" s="88">
        <v>15828.63</v>
      </c>
      <c r="C506" s="87">
        <v>43034</v>
      </c>
      <c r="D506" s="88">
        <v>66.69</v>
      </c>
      <c r="E506" s="87">
        <v>43019</v>
      </c>
      <c r="F506" s="88">
        <v>190.78</v>
      </c>
      <c r="G506" s="87">
        <v>43228</v>
      </c>
      <c r="H506" s="88">
        <v>24</v>
      </c>
      <c r="I506" s="87">
        <v>43027</v>
      </c>
      <c r="J506" s="88">
        <v>32.5</v>
      </c>
      <c r="K506" s="87">
        <v>43019</v>
      </c>
      <c r="L506" s="88">
        <v>328.88</v>
      </c>
      <c r="M506" s="87">
        <v>43019</v>
      </c>
      <c r="N506" s="88">
        <v>73.14</v>
      </c>
      <c r="O506" s="87">
        <v>45203</v>
      </c>
      <c r="P506" s="88">
        <v>25.32</v>
      </c>
      <c r="Q506" s="87">
        <v>43019</v>
      </c>
      <c r="R506" s="88">
        <v>42.62</v>
      </c>
      <c r="S506" s="87">
        <v>43019</v>
      </c>
      <c r="T506" s="88">
        <v>7.98</v>
      </c>
      <c r="U506" s="87">
        <v>43900</v>
      </c>
      <c r="V506" s="88">
        <v>111.26</v>
      </c>
      <c r="W506" s="87">
        <v>43053</v>
      </c>
      <c r="X506" s="88">
        <v>61.7</v>
      </c>
      <c r="Y506" s="87">
        <v>43019</v>
      </c>
      <c r="Z506" s="88">
        <v>60.68</v>
      </c>
      <c r="AA506" s="87">
        <v>43026</v>
      </c>
      <c r="AB506" s="88">
        <v>281.99</v>
      </c>
      <c r="AC506" s="87">
        <v>45211</v>
      </c>
      <c r="AD506" s="88">
        <v>585.08000000000004</v>
      </c>
      <c r="AE506" s="87">
        <v>43756</v>
      </c>
      <c r="AF506" s="88">
        <v>940.08</v>
      </c>
      <c r="AG506" s="87">
        <v>43756</v>
      </c>
      <c r="AH506" s="88">
        <v>85.91</v>
      </c>
      <c r="AI506" s="87">
        <v>43773</v>
      </c>
      <c r="AJ506" s="88">
        <v>93.52</v>
      </c>
      <c r="AK506" s="87">
        <v>43804</v>
      </c>
      <c r="AL506" s="88">
        <v>161.01</v>
      </c>
    </row>
    <row r="507" spans="1:38">
      <c r="A507" s="87">
        <v>43759</v>
      </c>
      <c r="B507" s="88">
        <v>15431.45</v>
      </c>
      <c r="C507" s="87">
        <v>43035</v>
      </c>
      <c r="D507" s="88">
        <v>65.66</v>
      </c>
      <c r="E507" s="87">
        <v>43020</v>
      </c>
      <c r="F507" s="88">
        <v>190.51</v>
      </c>
      <c r="G507" s="87">
        <v>43229</v>
      </c>
      <c r="H507" s="88">
        <v>23.75</v>
      </c>
      <c r="I507" s="87">
        <v>43028</v>
      </c>
      <c r="J507" s="88">
        <v>32.75</v>
      </c>
      <c r="K507" s="87">
        <v>43020</v>
      </c>
      <c r="L507" s="88">
        <v>334.19</v>
      </c>
      <c r="M507" s="87">
        <v>43020</v>
      </c>
      <c r="N507" s="88">
        <v>69.63</v>
      </c>
      <c r="O507" s="87">
        <v>45204</v>
      </c>
      <c r="P507" s="88">
        <v>26.68</v>
      </c>
      <c r="Q507" s="87">
        <v>43020</v>
      </c>
      <c r="R507" s="88">
        <v>41.26</v>
      </c>
      <c r="S507" s="87">
        <v>43020</v>
      </c>
      <c r="T507" s="88">
        <v>7.67</v>
      </c>
      <c r="U507" s="87">
        <v>43901</v>
      </c>
      <c r="V507" s="88">
        <v>118.23</v>
      </c>
      <c r="W507" s="87">
        <v>43054</v>
      </c>
      <c r="X507" s="88">
        <v>62.5</v>
      </c>
      <c r="Y507" s="87">
        <v>43020</v>
      </c>
      <c r="Z507" s="88">
        <v>58.19</v>
      </c>
      <c r="AA507" s="87">
        <v>43027</v>
      </c>
      <c r="AB507" s="88">
        <v>293.76</v>
      </c>
      <c r="AC507" s="87">
        <v>45212</v>
      </c>
      <c r="AD507" s="88">
        <v>592.44000000000005</v>
      </c>
      <c r="AE507" s="87">
        <v>43759</v>
      </c>
      <c r="AF507" s="88">
        <v>928.21</v>
      </c>
      <c r="AG507" s="87">
        <v>43759</v>
      </c>
      <c r="AH507" s="88">
        <v>83.74</v>
      </c>
      <c r="AI507" s="87">
        <v>43774</v>
      </c>
      <c r="AJ507" s="88">
        <v>94.9</v>
      </c>
      <c r="AK507" s="87">
        <v>43805</v>
      </c>
      <c r="AL507" s="88">
        <v>154.61000000000001</v>
      </c>
    </row>
    <row r="508" spans="1:38">
      <c r="A508" s="87">
        <v>43760</v>
      </c>
      <c r="B508" s="88">
        <v>15487.23</v>
      </c>
      <c r="C508" s="87">
        <v>43038</v>
      </c>
      <c r="D508" s="88">
        <v>65.25</v>
      </c>
      <c r="E508" s="87">
        <v>43021</v>
      </c>
      <c r="F508" s="88">
        <v>189.74</v>
      </c>
      <c r="G508" s="87">
        <v>43230</v>
      </c>
      <c r="H508" s="88">
        <v>24.02</v>
      </c>
      <c r="I508" s="87">
        <v>43031</v>
      </c>
      <c r="J508" s="88">
        <v>32.69</v>
      </c>
      <c r="K508" s="87">
        <v>43021</v>
      </c>
      <c r="L508" s="88">
        <v>335.63</v>
      </c>
      <c r="M508" s="87">
        <v>43021</v>
      </c>
      <c r="N508" s="88">
        <v>66.31</v>
      </c>
      <c r="O508" s="87">
        <v>45205</v>
      </c>
      <c r="P508" s="88">
        <v>26.43</v>
      </c>
      <c r="Q508" s="87">
        <v>43021</v>
      </c>
      <c r="R508" s="88">
        <v>39.53</v>
      </c>
      <c r="S508" s="87">
        <v>43021</v>
      </c>
      <c r="T508" s="88">
        <v>7.16</v>
      </c>
      <c r="U508" s="87">
        <v>43907</v>
      </c>
      <c r="V508" s="88">
        <v>115.73</v>
      </c>
      <c r="W508" s="87">
        <v>43055</v>
      </c>
      <c r="X508" s="88">
        <v>62.49</v>
      </c>
      <c r="Y508" s="87">
        <v>43021</v>
      </c>
      <c r="Z508" s="88">
        <v>55.97</v>
      </c>
      <c r="AA508" s="87">
        <v>43028</v>
      </c>
      <c r="AB508" s="88">
        <v>301.8</v>
      </c>
      <c r="AC508" s="87">
        <v>45215</v>
      </c>
      <c r="AD508" s="88">
        <v>587.71</v>
      </c>
      <c r="AE508" s="87">
        <v>43760</v>
      </c>
      <c r="AF508" s="88">
        <v>929.57</v>
      </c>
      <c r="AG508" s="87">
        <v>43760</v>
      </c>
      <c r="AH508" s="88">
        <v>83.11</v>
      </c>
      <c r="AI508" s="87">
        <v>43775</v>
      </c>
      <c r="AJ508" s="88">
        <v>94.5</v>
      </c>
      <c r="AK508" s="87">
        <v>43808</v>
      </c>
      <c r="AL508" s="88">
        <v>153.74</v>
      </c>
    </row>
    <row r="509" spans="1:38">
      <c r="A509" s="87">
        <v>43761</v>
      </c>
      <c r="B509" s="88">
        <v>15616.11</v>
      </c>
      <c r="C509" s="87">
        <v>43039</v>
      </c>
      <c r="D509" s="88">
        <v>65.52</v>
      </c>
      <c r="E509" s="87">
        <v>43024</v>
      </c>
      <c r="F509" s="88">
        <v>191</v>
      </c>
      <c r="G509" s="87">
        <v>43234</v>
      </c>
      <c r="H509" s="88">
        <v>23.5</v>
      </c>
      <c r="I509" s="87">
        <v>43032</v>
      </c>
      <c r="J509" s="88">
        <v>32.979999999999997</v>
      </c>
      <c r="K509" s="87">
        <v>43024</v>
      </c>
      <c r="L509" s="88">
        <v>352.41</v>
      </c>
      <c r="M509" s="87">
        <v>43024</v>
      </c>
      <c r="N509" s="88">
        <v>69.430000000000007</v>
      </c>
      <c r="O509" s="87">
        <v>45208</v>
      </c>
      <c r="P509" s="88">
        <v>27.45</v>
      </c>
      <c r="Q509" s="87">
        <v>43024</v>
      </c>
      <c r="R509" s="88">
        <v>41.49</v>
      </c>
      <c r="S509" s="87">
        <v>43024</v>
      </c>
      <c r="T509" s="88">
        <v>7.68</v>
      </c>
      <c r="U509" s="87">
        <v>43917</v>
      </c>
      <c r="V509" s="88">
        <v>114.13</v>
      </c>
      <c r="W509" s="87">
        <v>43056</v>
      </c>
      <c r="X509" s="88">
        <v>62.49</v>
      </c>
      <c r="Y509" s="87">
        <v>43024</v>
      </c>
      <c r="Z509" s="88">
        <v>58.21</v>
      </c>
      <c r="AA509" s="87">
        <v>43031</v>
      </c>
      <c r="AB509" s="88">
        <v>300</v>
      </c>
      <c r="AC509" s="87">
        <v>45216</v>
      </c>
      <c r="AD509" s="88">
        <v>592.44000000000005</v>
      </c>
      <c r="AE509" s="87">
        <v>43761</v>
      </c>
      <c r="AF509" s="88">
        <v>924.49</v>
      </c>
      <c r="AG509" s="87">
        <v>43761</v>
      </c>
      <c r="AH509" s="88">
        <v>84.31</v>
      </c>
      <c r="AI509" s="87">
        <v>43776</v>
      </c>
      <c r="AJ509" s="88">
        <v>93.42</v>
      </c>
      <c r="AK509" s="87">
        <v>43809</v>
      </c>
      <c r="AL509" s="88">
        <v>155.82</v>
      </c>
    </row>
    <row r="510" spans="1:38">
      <c r="A510" s="87">
        <v>43762</v>
      </c>
      <c r="B510" s="88">
        <v>15783.91</v>
      </c>
      <c r="C510" s="87">
        <v>43040</v>
      </c>
      <c r="D510" s="88">
        <v>66.34</v>
      </c>
      <c r="E510" s="87">
        <v>43025</v>
      </c>
      <c r="F510" s="88">
        <v>191.98</v>
      </c>
      <c r="G510" s="87">
        <v>43235</v>
      </c>
      <c r="H510" s="88">
        <v>23.01</v>
      </c>
      <c r="I510" s="87">
        <v>43033</v>
      </c>
      <c r="J510" s="88">
        <v>32.5</v>
      </c>
      <c r="K510" s="87">
        <v>43025</v>
      </c>
      <c r="L510" s="88">
        <v>344.17</v>
      </c>
      <c r="M510" s="87">
        <v>43025</v>
      </c>
      <c r="N510" s="88">
        <v>70</v>
      </c>
      <c r="O510" s="87">
        <v>45209</v>
      </c>
      <c r="P510" s="88">
        <v>27.84</v>
      </c>
      <c r="Q510" s="87">
        <v>43025</v>
      </c>
      <c r="R510" s="88">
        <v>41.52</v>
      </c>
      <c r="S510" s="87">
        <v>43025</v>
      </c>
      <c r="T510" s="88">
        <v>7.63</v>
      </c>
      <c r="U510" s="87">
        <v>43921</v>
      </c>
      <c r="V510" s="88">
        <v>98.26</v>
      </c>
      <c r="W510" s="87">
        <v>43059</v>
      </c>
      <c r="X510" s="88">
        <v>59.37</v>
      </c>
      <c r="Y510" s="87">
        <v>43025</v>
      </c>
      <c r="Z510" s="88">
        <v>58.7</v>
      </c>
      <c r="AA510" s="87">
        <v>43032</v>
      </c>
      <c r="AB510" s="88">
        <v>297.79000000000002</v>
      </c>
      <c r="AC510" s="87">
        <v>45217</v>
      </c>
      <c r="AD510" s="88">
        <v>595.92999999999995</v>
      </c>
      <c r="AE510" s="87">
        <v>43762</v>
      </c>
      <c r="AF510" s="88">
        <v>935</v>
      </c>
      <c r="AG510" s="87">
        <v>43762</v>
      </c>
      <c r="AH510" s="88">
        <v>85.97</v>
      </c>
      <c r="AI510" s="87">
        <v>43777</v>
      </c>
      <c r="AJ510" s="88">
        <v>92.9</v>
      </c>
      <c r="AK510" s="87">
        <v>43810</v>
      </c>
      <c r="AL510" s="88">
        <v>159.82</v>
      </c>
    </row>
    <row r="511" spans="1:38">
      <c r="A511" s="87">
        <v>43763</v>
      </c>
      <c r="B511" s="88">
        <v>15737.89</v>
      </c>
      <c r="C511" s="87">
        <v>43041</v>
      </c>
      <c r="D511" s="88">
        <v>67</v>
      </c>
      <c r="E511" s="87">
        <v>43026</v>
      </c>
      <c r="F511" s="88">
        <v>192.82</v>
      </c>
      <c r="G511" s="87">
        <v>43238</v>
      </c>
      <c r="H511" s="88">
        <v>23.25</v>
      </c>
      <c r="I511" s="87">
        <v>43034</v>
      </c>
      <c r="J511" s="88">
        <v>32.950000000000003</v>
      </c>
      <c r="K511" s="87">
        <v>43026</v>
      </c>
      <c r="L511" s="88">
        <v>345.1</v>
      </c>
      <c r="M511" s="87">
        <v>43026</v>
      </c>
      <c r="N511" s="88">
        <v>70.760000000000005</v>
      </c>
      <c r="O511" s="87">
        <v>45210</v>
      </c>
      <c r="P511" s="88">
        <v>27.19</v>
      </c>
      <c r="Q511" s="87">
        <v>43026</v>
      </c>
      <c r="R511" s="88">
        <v>41.17</v>
      </c>
      <c r="S511" s="87">
        <v>43026</v>
      </c>
      <c r="T511" s="88">
        <v>7.45</v>
      </c>
      <c r="U511" s="87">
        <v>43922</v>
      </c>
      <c r="V511" s="88">
        <v>90.9</v>
      </c>
      <c r="W511" s="87">
        <v>43060</v>
      </c>
      <c r="X511" s="88">
        <v>60</v>
      </c>
      <c r="Y511" s="87">
        <v>43027</v>
      </c>
      <c r="Z511" s="88">
        <v>60.67</v>
      </c>
      <c r="AA511" s="87">
        <v>43033</v>
      </c>
      <c r="AB511" s="88">
        <v>300.16000000000003</v>
      </c>
      <c r="AC511" s="87">
        <v>45218</v>
      </c>
      <c r="AD511" s="88">
        <v>596.25</v>
      </c>
      <c r="AE511" s="87">
        <v>43763</v>
      </c>
      <c r="AF511" s="88">
        <v>931.17</v>
      </c>
      <c r="AG511" s="87">
        <v>43763</v>
      </c>
      <c r="AH511" s="88">
        <v>84.74</v>
      </c>
      <c r="AI511" s="87">
        <v>43780</v>
      </c>
      <c r="AJ511" s="88">
        <v>95</v>
      </c>
      <c r="AK511" s="87">
        <v>43811</v>
      </c>
      <c r="AL511" s="88">
        <v>160.49</v>
      </c>
    </row>
    <row r="512" spans="1:38">
      <c r="A512" s="87">
        <v>43766</v>
      </c>
      <c r="B512" s="88">
        <v>15840.46</v>
      </c>
      <c r="C512" s="87">
        <v>43042</v>
      </c>
      <c r="D512" s="88">
        <v>66.989999999999995</v>
      </c>
      <c r="E512" s="87">
        <v>43027</v>
      </c>
      <c r="F512" s="88">
        <v>192.01</v>
      </c>
      <c r="G512" s="87">
        <v>43243</v>
      </c>
      <c r="H512" s="88">
        <v>24.4</v>
      </c>
      <c r="I512" s="87">
        <v>43035</v>
      </c>
      <c r="J512" s="88">
        <v>32.799999999999997</v>
      </c>
      <c r="K512" s="87">
        <v>43027</v>
      </c>
      <c r="L512" s="88">
        <v>362.35</v>
      </c>
      <c r="M512" s="87">
        <v>43027</v>
      </c>
      <c r="N512" s="88">
        <v>71.97</v>
      </c>
      <c r="O512" s="87">
        <v>45211</v>
      </c>
      <c r="P512" s="88">
        <v>27.9</v>
      </c>
      <c r="Q512" s="87">
        <v>43027</v>
      </c>
      <c r="R512" s="88">
        <v>43.03</v>
      </c>
      <c r="S512" s="87">
        <v>43027</v>
      </c>
      <c r="T512" s="88">
        <v>7.91</v>
      </c>
      <c r="U512" s="87">
        <v>43923</v>
      </c>
      <c r="V512" s="88">
        <v>94.95</v>
      </c>
      <c r="W512" s="87">
        <v>43061</v>
      </c>
      <c r="X512" s="88">
        <v>61.97</v>
      </c>
      <c r="Y512" s="87">
        <v>43028</v>
      </c>
      <c r="Z512" s="88">
        <v>59.86</v>
      </c>
      <c r="AA512" s="87">
        <v>43034</v>
      </c>
      <c r="AB512" s="88">
        <v>307.11</v>
      </c>
      <c r="AC512" s="87">
        <v>45219</v>
      </c>
      <c r="AD512" s="88">
        <v>605.25</v>
      </c>
      <c r="AE512" s="87">
        <v>43766</v>
      </c>
      <c r="AF512" s="88">
        <v>938</v>
      </c>
      <c r="AG512" s="87">
        <v>43766</v>
      </c>
      <c r="AH512" s="88">
        <v>85.29</v>
      </c>
      <c r="AI512" s="87">
        <v>43781</v>
      </c>
      <c r="AJ512" s="88">
        <v>94.5</v>
      </c>
      <c r="AK512" s="87">
        <v>43812</v>
      </c>
      <c r="AL512" s="88">
        <v>168.51</v>
      </c>
    </row>
    <row r="513" spans="1:38">
      <c r="A513" s="87">
        <v>43767</v>
      </c>
      <c r="B513" s="88">
        <v>15795.25</v>
      </c>
      <c r="C513" s="87">
        <v>43045</v>
      </c>
      <c r="D513" s="88">
        <v>66.900000000000006</v>
      </c>
      <c r="E513" s="87">
        <v>43028</v>
      </c>
      <c r="F513" s="88">
        <v>193.69</v>
      </c>
      <c r="G513" s="87">
        <v>43245</v>
      </c>
      <c r="H513" s="88">
        <v>23.98</v>
      </c>
      <c r="I513" s="87">
        <v>43038</v>
      </c>
      <c r="J513" s="88">
        <v>32.51</v>
      </c>
      <c r="K513" s="87">
        <v>43028</v>
      </c>
      <c r="L513" s="88">
        <v>380.28</v>
      </c>
      <c r="M513" s="87">
        <v>43028</v>
      </c>
      <c r="N513" s="88">
        <v>72.989999999999995</v>
      </c>
      <c r="O513" s="87">
        <v>45212</v>
      </c>
      <c r="P513" s="88">
        <v>28.96</v>
      </c>
      <c r="Q513" s="87">
        <v>43028</v>
      </c>
      <c r="R513" s="88">
        <v>43.33</v>
      </c>
      <c r="S513" s="87">
        <v>43028</v>
      </c>
      <c r="T513" s="88">
        <v>8.0299999999999994</v>
      </c>
      <c r="U513" s="87">
        <v>43924</v>
      </c>
      <c r="V513" s="88">
        <v>97.4</v>
      </c>
      <c r="W513" s="87">
        <v>43062</v>
      </c>
      <c r="X513" s="88">
        <v>61.01</v>
      </c>
      <c r="Y513" s="87">
        <v>43031</v>
      </c>
      <c r="Z513" s="88">
        <v>60.98</v>
      </c>
      <c r="AA513" s="87">
        <v>43035</v>
      </c>
      <c r="AB513" s="88">
        <v>310.42</v>
      </c>
      <c r="AC513" s="87">
        <v>45222</v>
      </c>
      <c r="AD513" s="88">
        <v>607.24</v>
      </c>
      <c r="AE513" s="87">
        <v>43767</v>
      </c>
      <c r="AF513" s="88">
        <v>925.75</v>
      </c>
      <c r="AG513" s="87">
        <v>43767</v>
      </c>
      <c r="AH513" s="88">
        <v>84.22</v>
      </c>
      <c r="AI513" s="87">
        <v>43782</v>
      </c>
      <c r="AJ513" s="88">
        <v>94.68</v>
      </c>
      <c r="AK513" s="87">
        <v>43815</v>
      </c>
      <c r="AL513" s="88">
        <v>176.93</v>
      </c>
    </row>
    <row r="514" spans="1:38">
      <c r="A514" s="87">
        <v>43768</v>
      </c>
      <c r="B514" s="88">
        <v>15752.45</v>
      </c>
      <c r="C514" s="87">
        <v>43046</v>
      </c>
      <c r="D514" s="88">
        <v>66.5</v>
      </c>
      <c r="E514" s="87">
        <v>43031</v>
      </c>
      <c r="F514" s="88">
        <v>193.99</v>
      </c>
      <c r="G514" s="87">
        <v>43250</v>
      </c>
      <c r="H514" s="88">
        <v>24.75</v>
      </c>
      <c r="I514" s="87">
        <v>43039</v>
      </c>
      <c r="J514" s="88">
        <v>32.51</v>
      </c>
      <c r="K514" s="87">
        <v>43031</v>
      </c>
      <c r="L514" s="88">
        <v>367.01</v>
      </c>
      <c r="M514" s="87">
        <v>43031</v>
      </c>
      <c r="N514" s="88">
        <v>71.010000000000005</v>
      </c>
      <c r="O514" s="87">
        <v>45215</v>
      </c>
      <c r="P514" s="88">
        <v>29.69</v>
      </c>
      <c r="Q514" s="87">
        <v>43031</v>
      </c>
      <c r="R514" s="88">
        <v>42.12</v>
      </c>
      <c r="S514" s="87">
        <v>43031</v>
      </c>
      <c r="T514" s="88">
        <v>8.1300000000000008</v>
      </c>
      <c r="U514" s="87">
        <v>43927</v>
      </c>
      <c r="V514" s="88">
        <v>104</v>
      </c>
      <c r="W514" s="87">
        <v>43063</v>
      </c>
      <c r="X514" s="88">
        <v>61</v>
      </c>
      <c r="Y514" s="87">
        <v>43032</v>
      </c>
      <c r="Z514" s="88">
        <v>61</v>
      </c>
      <c r="AA514" s="87">
        <v>43038</v>
      </c>
      <c r="AB514" s="88">
        <v>310.07</v>
      </c>
      <c r="AC514" s="87">
        <v>45223</v>
      </c>
      <c r="AD514" s="88">
        <v>609.34</v>
      </c>
      <c r="AE514" s="87">
        <v>43768</v>
      </c>
      <c r="AF514" s="88">
        <v>940.07</v>
      </c>
      <c r="AG514" s="87">
        <v>43768</v>
      </c>
      <c r="AH514" s="88">
        <v>82.96</v>
      </c>
      <c r="AI514" s="87">
        <v>43783</v>
      </c>
      <c r="AJ514" s="88">
        <v>94.92</v>
      </c>
      <c r="AK514" s="87">
        <v>43816</v>
      </c>
      <c r="AL514" s="88">
        <v>185.77</v>
      </c>
    </row>
    <row r="515" spans="1:38">
      <c r="A515" s="87">
        <v>43769</v>
      </c>
      <c r="B515" s="88">
        <v>15937.71</v>
      </c>
      <c r="C515" s="87">
        <v>43047</v>
      </c>
      <c r="D515" s="88">
        <v>67</v>
      </c>
      <c r="E515" s="87">
        <v>43032</v>
      </c>
      <c r="F515" s="88">
        <v>190.83</v>
      </c>
      <c r="G515" s="87">
        <v>43255</v>
      </c>
      <c r="H515" s="88">
        <v>24</v>
      </c>
      <c r="I515" s="87">
        <v>43040</v>
      </c>
      <c r="J515" s="88">
        <v>32.520000000000003</v>
      </c>
      <c r="K515" s="87">
        <v>43032</v>
      </c>
      <c r="L515" s="88">
        <v>353.8</v>
      </c>
      <c r="M515" s="87">
        <v>43032</v>
      </c>
      <c r="N515" s="88">
        <v>70.760000000000005</v>
      </c>
      <c r="O515" s="87">
        <v>45216</v>
      </c>
      <c r="P515" s="88">
        <v>31.48</v>
      </c>
      <c r="Q515" s="87">
        <v>43032</v>
      </c>
      <c r="R515" s="88">
        <v>41.52</v>
      </c>
      <c r="S515" s="87">
        <v>43032</v>
      </c>
      <c r="T515" s="88">
        <v>8.17</v>
      </c>
      <c r="U515" s="87">
        <v>43928</v>
      </c>
      <c r="V515" s="88">
        <v>96.2</v>
      </c>
      <c r="W515" s="87">
        <v>43066</v>
      </c>
      <c r="X515" s="88">
        <v>61.18</v>
      </c>
      <c r="Y515" s="87">
        <v>43033</v>
      </c>
      <c r="Z515" s="88">
        <v>60.21</v>
      </c>
      <c r="AA515" s="87">
        <v>43039</v>
      </c>
      <c r="AB515" s="88">
        <v>307.7</v>
      </c>
      <c r="AC515" s="87">
        <v>45224</v>
      </c>
      <c r="AD515" s="88">
        <v>606.44000000000005</v>
      </c>
      <c r="AE515" s="87">
        <v>43769</v>
      </c>
      <c r="AF515" s="88">
        <v>932.02</v>
      </c>
      <c r="AG515" s="87">
        <v>43769</v>
      </c>
      <c r="AH515" s="88">
        <v>84.26</v>
      </c>
      <c r="AI515" s="87">
        <v>43784</v>
      </c>
      <c r="AJ515" s="88">
        <v>94.62</v>
      </c>
      <c r="AK515" s="87">
        <v>43817</v>
      </c>
      <c r="AL515" s="88">
        <v>183.84</v>
      </c>
    </row>
    <row r="516" spans="1:38">
      <c r="A516" s="87">
        <v>43770</v>
      </c>
      <c r="B516" s="88">
        <v>16044.69</v>
      </c>
      <c r="C516" s="87">
        <v>43048</v>
      </c>
      <c r="D516" s="88">
        <v>67.180000000000007</v>
      </c>
      <c r="E516" s="87">
        <v>43033</v>
      </c>
      <c r="F516" s="88">
        <v>191.48</v>
      </c>
      <c r="G516" s="87">
        <v>43256</v>
      </c>
      <c r="H516" s="88">
        <v>23.6</v>
      </c>
      <c r="I516" s="87">
        <v>43041</v>
      </c>
      <c r="J516" s="88">
        <v>32.5</v>
      </c>
      <c r="K516" s="87">
        <v>43033</v>
      </c>
      <c r="L516" s="88">
        <v>361.7</v>
      </c>
      <c r="M516" s="87">
        <v>43033</v>
      </c>
      <c r="N516" s="88">
        <v>71.06</v>
      </c>
      <c r="O516" s="87">
        <v>45217</v>
      </c>
      <c r="P516" s="88">
        <v>28.61</v>
      </c>
      <c r="Q516" s="87">
        <v>43033</v>
      </c>
      <c r="R516" s="88">
        <v>41.94</v>
      </c>
      <c r="S516" s="87">
        <v>43033</v>
      </c>
      <c r="T516" s="88">
        <v>8.42</v>
      </c>
      <c r="U516" s="87">
        <v>43929</v>
      </c>
      <c r="V516" s="88">
        <v>102.23</v>
      </c>
      <c r="W516" s="87">
        <v>43067</v>
      </c>
      <c r="X516" s="88">
        <v>61.67</v>
      </c>
      <c r="Y516" s="87">
        <v>43034</v>
      </c>
      <c r="Z516" s="88">
        <v>58.15</v>
      </c>
      <c r="AA516" s="87">
        <v>43040</v>
      </c>
      <c r="AB516" s="88">
        <v>305.99</v>
      </c>
      <c r="AC516" s="87">
        <v>45225</v>
      </c>
      <c r="AD516" s="88">
        <v>609.36</v>
      </c>
      <c r="AE516" s="87">
        <v>43770</v>
      </c>
      <c r="AF516" s="88">
        <v>935.33</v>
      </c>
      <c r="AG516" s="87">
        <v>43770</v>
      </c>
      <c r="AH516" s="88">
        <v>83.6</v>
      </c>
      <c r="AI516" s="87">
        <v>43787</v>
      </c>
      <c r="AJ516" s="88">
        <v>94.26</v>
      </c>
      <c r="AK516" s="87">
        <v>43818</v>
      </c>
      <c r="AL516" s="88">
        <v>174.65</v>
      </c>
    </row>
    <row r="517" spans="1:38">
      <c r="A517" s="87">
        <v>43773</v>
      </c>
      <c r="B517" s="88">
        <v>16532.14</v>
      </c>
      <c r="C517" s="87">
        <v>43049</v>
      </c>
      <c r="D517" s="88">
        <v>68.8</v>
      </c>
      <c r="E517" s="87">
        <v>43034</v>
      </c>
      <c r="F517" s="88">
        <v>190.07</v>
      </c>
      <c r="G517" s="87">
        <v>43257</v>
      </c>
      <c r="H517" s="88">
        <v>23.8</v>
      </c>
      <c r="I517" s="87">
        <v>43045</v>
      </c>
      <c r="J517" s="88">
        <v>33</v>
      </c>
      <c r="K517" s="87">
        <v>43034</v>
      </c>
      <c r="L517" s="88">
        <v>354.03</v>
      </c>
      <c r="M517" s="87">
        <v>43034</v>
      </c>
      <c r="N517" s="88">
        <v>71</v>
      </c>
      <c r="O517" s="87">
        <v>45218</v>
      </c>
      <c r="P517" s="88">
        <v>30.76</v>
      </c>
      <c r="Q517" s="87">
        <v>43034</v>
      </c>
      <c r="R517" s="88">
        <v>41.52</v>
      </c>
      <c r="S517" s="87">
        <v>43034</v>
      </c>
      <c r="T517" s="88">
        <v>8.11</v>
      </c>
      <c r="U517" s="87">
        <v>43930</v>
      </c>
      <c r="V517" s="88">
        <v>97.04</v>
      </c>
      <c r="W517" s="87">
        <v>43068</v>
      </c>
      <c r="X517" s="88">
        <v>61.5</v>
      </c>
      <c r="Y517" s="87">
        <v>43035</v>
      </c>
      <c r="Z517" s="88">
        <v>55.78</v>
      </c>
      <c r="AA517" s="87">
        <v>43041</v>
      </c>
      <c r="AB517" s="88">
        <v>299.99</v>
      </c>
      <c r="AC517" s="87">
        <v>45226</v>
      </c>
      <c r="AD517" s="88">
        <v>612.57000000000005</v>
      </c>
      <c r="AE517" s="87">
        <v>43773</v>
      </c>
      <c r="AF517" s="88">
        <v>964.54</v>
      </c>
      <c r="AG517" s="87">
        <v>43773</v>
      </c>
      <c r="AH517" s="88">
        <v>85.6</v>
      </c>
      <c r="AI517" s="87">
        <v>43788</v>
      </c>
      <c r="AJ517" s="88">
        <v>94</v>
      </c>
      <c r="AK517" s="87">
        <v>43819</v>
      </c>
      <c r="AL517" s="88">
        <v>183.38</v>
      </c>
    </row>
    <row r="518" spans="1:38">
      <c r="A518" s="87">
        <v>43774</v>
      </c>
      <c r="B518" s="88">
        <v>16526.59</v>
      </c>
      <c r="C518" s="87">
        <v>43052</v>
      </c>
      <c r="D518" s="88">
        <v>68.72</v>
      </c>
      <c r="E518" s="87">
        <v>43035</v>
      </c>
      <c r="F518" s="88">
        <v>188.95</v>
      </c>
      <c r="G518" s="87">
        <v>43263</v>
      </c>
      <c r="H518" s="88">
        <v>23.01</v>
      </c>
      <c r="I518" s="87">
        <v>43046</v>
      </c>
      <c r="J518" s="88">
        <v>33.25</v>
      </c>
      <c r="K518" s="87">
        <v>43035</v>
      </c>
      <c r="L518" s="88">
        <v>348.29</v>
      </c>
      <c r="M518" s="87">
        <v>43035</v>
      </c>
      <c r="N518" s="88">
        <v>70.17</v>
      </c>
      <c r="O518" s="87">
        <v>45219</v>
      </c>
      <c r="P518" s="88">
        <v>33.07</v>
      </c>
      <c r="Q518" s="87">
        <v>43035</v>
      </c>
      <c r="R518" s="88">
        <v>43.59</v>
      </c>
      <c r="S518" s="87">
        <v>43035</v>
      </c>
      <c r="T518" s="88">
        <v>7.6</v>
      </c>
      <c r="U518" s="87">
        <v>43931</v>
      </c>
      <c r="V518" s="88">
        <v>91.85</v>
      </c>
      <c r="W518" s="87">
        <v>43069</v>
      </c>
      <c r="X518" s="88">
        <v>61.5</v>
      </c>
      <c r="Y518" s="87">
        <v>43038</v>
      </c>
      <c r="Z518" s="88">
        <v>53.91</v>
      </c>
      <c r="AA518" s="87">
        <v>43042</v>
      </c>
      <c r="AB518" s="88">
        <v>302.39</v>
      </c>
      <c r="AC518" s="87">
        <v>45229</v>
      </c>
      <c r="AD518" s="88">
        <v>632.77</v>
      </c>
      <c r="AE518" s="87">
        <v>43774</v>
      </c>
      <c r="AF518" s="88">
        <v>1012.76</v>
      </c>
      <c r="AG518" s="87">
        <v>43774</v>
      </c>
      <c r="AH518" s="88">
        <v>87.64</v>
      </c>
      <c r="AI518" s="87">
        <v>43789</v>
      </c>
      <c r="AJ518" s="88">
        <v>93.92</v>
      </c>
      <c r="AK518" s="87">
        <v>43822</v>
      </c>
      <c r="AL518" s="88">
        <v>176.22</v>
      </c>
    </row>
    <row r="519" spans="1:38">
      <c r="A519" s="87">
        <v>43775</v>
      </c>
      <c r="B519" s="88">
        <v>16606.48</v>
      </c>
      <c r="C519" s="87">
        <v>43053</v>
      </c>
      <c r="D519" s="88">
        <v>68.28</v>
      </c>
      <c r="E519" s="87">
        <v>43038</v>
      </c>
      <c r="F519" s="88">
        <v>182.76</v>
      </c>
      <c r="G519" s="87">
        <v>43264</v>
      </c>
      <c r="H519" s="88">
        <v>24.14</v>
      </c>
      <c r="I519" s="87">
        <v>43047</v>
      </c>
      <c r="J519" s="88">
        <v>33</v>
      </c>
      <c r="K519" s="87">
        <v>43038</v>
      </c>
      <c r="L519" s="88">
        <v>333.32</v>
      </c>
      <c r="M519" s="87">
        <v>43038</v>
      </c>
      <c r="N519" s="88">
        <v>69.400000000000006</v>
      </c>
      <c r="O519" s="87">
        <v>45222</v>
      </c>
      <c r="P519" s="88">
        <v>35.229999999999997</v>
      </c>
      <c r="Q519" s="87">
        <v>43038</v>
      </c>
      <c r="R519" s="88">
        <v>41.49</v>
      </c>
      <c r="S519" s="87">
        <v>43038</v>
      </c>
      <c r="T519" s="88">
        <v>7.37</v>
      </c>
      <c r="U519" s="87">
        <v>43934</v>
      </c>
      <c r="V519" s="88">
        <v>96.9</v>
      </c>
      <c r="W519" s="87">
        <v>43073</v>
      </c>
      <c r="X519" s="88">
        <v>60.85</v>
      </c>
      <c r="Y519" s="87">
        <v>43039</v>
      </c>
      <c r="Z519" s="88">
        <v>52.29</v>
      </c>
      <c r="AA519" s="87">
        <v>43045</v>
      </c>
      <c r="AB519" s="88">
        <v>304.79000000000002</v>
      </c>
      <c r="AC519" s="87">
        <v>45230</v>
      </c>
      <c r="AD519" s="88">
        <v>634.48</v>
      </c>
      <c r="AE519" s="87">
        <v>43775</v>
      </c>
      <c r="AF519" s="88">
        <v>1039.52</v>
      </c>
      <c r="AG519" s="87">
        <v>43775</v>
      </c>
      <c r="AH519" s="88">
        <v>87.29</v>
      </c>
      <c r="AI519" s="87">
        <v>43790</v>
      </c>
      <c r="AJ519" s="88">
        <v>91</v>
      </c>
      <c r="AK519" s="87">
        <v>43823</v>
      </c>
      <c r="AL519" s="88">
        <v>180.37</v>
      </c>
    </row>
    <row r="520" spans="1:38">
      <c r="A520" s="87">
        <v>43776</v>
      </c>
      <c r="B520" s="88">
        <v>16646.39</v>
      </c>
      <c r="C520" s="87">
        <v>43054</v>
      </c>
      <c r="D520" s="88">
        <v>66.75</v>
      </c>
      <c r="E520" s="87">
        <v>43039</v>
      </c>
      <c r="F520" s="88">
        <v>179.09</v>
      </c>
      <c r="G520" s="87">
        <v>43272</v>
      </c>
      <c r="H520" s="88">
        <v>23.05</v>
      </c>
      <c r="I520" s="87">
        <v>43048</v>
      </c>
      <c r="J520" s="88">
        <v>33.299999999999997</v>
      </c>
      <c r="K520" s="87">
        <v>43039</v>
      </c>
      <c r="L520" s="88">
        <v>333.04</v>
      </c>
      <c r="M520" s="87">
        <v>43039</v>
      </c>
      <c r="N520" s="88">
        <v>67.45</v>
      </c>
      <c r="O520" s="87">
        <v>45223</v>
      </c>
      <c r="P520" s="88">
        <v>35.42</v>
      </c>
      <c r="Q520" s="87">
        <v>43039</v>
      </c>
      <c r="R520" s="88">
        <v>40.53</v>
      </c>
      <c r="S520" s="87">
        <v>43039</v>
      </c>
      <c r="T520" s="88">
        <v>7.15</v>
      </c>
      <c r="U520" s="87">
        <v>43935</v>
      </c>
      <c r="V520" s="88">
        <v>91.16</v>
      </c>
      <c r="W520" s="87">
        <v>43074</v>
      </c>
      <c r="X520" s="88">
        <v>61.5</v>
      </c>
      <c r="Y520" s="87">
        <v>43040</v>
      </c>
      <c r="Z520" s="88">
        <v>54.9</v>
      </c>
      <c r="AA520" s="87">
        <v>43046</v>
      </c>
      <c r="AB520" s="88">
        <v>291.70999999999998</v>
      </c>
      <c r="AC520" s="87">
        <v>45231</v>
      </c>
      <c r="AD520" s="88">
        <v>638.04999999999995</v>
      </c>
      <c r="AE520" s="87">
        <v>43776</v>
      </c>
      <c r="AF520" s="88">
        <v>1091.42</v>
      </c>
      <c r="AG520" s="87">
        <v>43776</v>
      </c>
      <c r="AH520" s="88">
        <v>87.59</v>
      </c>
      <c r="AI520" s="87">
        <v>43791</v>
      </c>
      <c r="AJ520" s="88">
        <v>93.18</v>
      </c>
      <c r="AK520" s="87">
        <v>43825</v>
      </c>
      <c r="AL520" s="88">
        <v>182.25</v>
      </c>
    </row>
    <row r="521" spans="1:38">
      <c r="A521" s="87">
        <v>43777</v>
      </c>
      <c r="B521" s="88">
        <v>16753.509999999998</v>
      </c>
      <c r="C521" s="87">
        <v>43055</v>
      </c>
      <c r="D521" s="88">
        <v>68</v>
      </c>
      <c r="E521" s="87">
        <v>43040</v>
      </c>
      <c r="F521" s="88">
        <v>181.77</v>
      </c>
      <c r="G521" s="87">
        <v>43273</v>
      </c>
      <c r="H521" s="88">
        <v>22.06</v>
      </c>
      <c r="I521" s="87">
        <v>43049</v>
      </c>
      <c r="J521" s="88">
        <v>33</v>
      </c>
      <c r="K521" s="87">
        <v>43040</v>
      </c>
      <c r="L521" s="88">
        <v>342.64</v>
      </c>
      <c r="M521" s="87">
        <v>43040</v>
      </c>
      <c r="N521" s="88">
        <v>68.989999999999995</v>
      </c>
      <c r="O521" s="87">
        <v>45224</v>
      </c>
      <c r="P521" s="88">
        <v>35.1</v>
      </c>
      <c r="Q521" s="87">
        <v>43040</v>
      </c>
      <c r="R521" s="88">
        <v>41.73</v>
      </c>
      <c r="S521" s="87">
        <v>43040</v>
      </c>
      <c r="T521" s="88">
        <v>7.34</v>
      </c>
      <c r="U521" s="87">
        <v>43936</v>
      </c>
      <c r="V521" s="88">
        <v>86.21</v>
      </c>
      <c r="W521" s="87">
        <v>43075</v>
      </c>
      <c r="X521" s="88">
        <v>61.18</v>
      </c>
      <c r="Y521" s="87">
        <v>43041</v>
      </c>
      <c r="Z521" s="88">
        <v>57.64</v>
      </c>
      <c r="AA521" s="87">
        <v>43047</v>
      </c>
      <c r="AB521" s="88">
        <v>293.86</v>
      </c>
      <c r="AC521" s="87">
        <v>45232</v>
      </c>
      <c r="AD521" s="88">
        <v>656.99</v>
      </c>
      <c r="AE521" s="87">
        <v>43777</v>
      </c>
      <c r="AF521" s="88">
        <v>1111.32</v>
      </c>
      <c r="AG521" s="87">
        <v>43777</v>
      </c>
      <c r="AH521" s="88">
        <v>88.72</v>
      </c>
      <c r="AI521" s="87">
        <v>43794</v>
      </c>
      <c r="AJ521" s="88">
        <v>95.05</v>
      </c>
      <c r="AK521" s="87">
        <v>43826</v>
      </c>
      <c r="AL521" s="88">
        <v>178.71</v>
      </c>
    </row>
    <row r="522" spans="1:38">
      <c r="A522" s="87">
        <v>43780</v>
      </c>
      <c r="B522" s="88">
        <v>17181.88</v>
      </c>
      <c r="C522" s="87">
        <v>43056</v>
      </c>
      <c r="D522" s="88">
        <v>68</v>
      </c>
      <c r="E522" s="87">
        <v>43041</v>
      </c>
      <c r="F522" s="88">
        <v>181.79</v>
      </c>
      <c r="G522" s="87">
        <v>43276</v>
      </c>
      <c r="H522" s="88">
        <v>22.8</v>
      </c>
      <c r="I522" s="87">
        <v>43053</v>
      </c>
      <c r="J522" s="88">
        <v>33</v>
      </c>
      <c r="K522" s="87">
        <v>43041</v>
      </c>
      <c r="L522" s="88">
        <v>338.24</v>
      </c>
      <c r="M522" s="87">
        <v>43041</v>
      </c>
      <c r="N522" s="88">
        <v>68.72</v>
      </c>
      <c r="O522" s="87">
        <v>45225</v>
      </c>
      <c r="P522" s="88">
        <v>37.29</v>
      </c>
      <c r="Q522" s="87">
        <v>43041</v>
      </c>
      <c r="R522" s="88">
        <v>41.36</v>
      </c>
      <c r="S522" s="87">
        <v>43041</v>
      </c>
      <c r="T522" s="88">
        <v>7.23</v>
      </c>
      <c r="U522" s="87">
        <v>43937</v>
      </c>
      <c r="V522" s="88">
        <v>79.75</v>
      </c>
      <c r="W522" s="87">
        <v>43076</v>
      </c>
      <c r="X522" s="88">
        <v>58.83</v>
      </c>
      <c r="Y522" s="87">
        <v>43042</v>
      </c>
      <c r="Z522" s="88">
        <v>57.93</v>
      </c>
      <c r="AA522" s="87">
        <v>43048</v>
      </c>
      <c r="AB522" s="88">
        <v>299</v>
      </c>
      <c r="AC522" s="87">
        <v>45233</v>
      </c>
      <c r="AD522" s="88">
        <v>664.65</v>
      </c>
      <c r="AE522" s="87">
        <v>43780</v>
      </c>
      <c r="AF522" s="88">
        <v>1107.3</v>
      </c>
      <c r="AG522" s="87">
        <v>43780</v>
      </c>
      <c r="AH522" s="88">
        <v>92.63</v>
      </c>
      <c r="AI522" s="87">
        <v>43795</v>
      </c>
      <c r="AJ522" s="88">
        <v>99.8</v>
      </c>
      <c r="AK522" s="87">
        <v>43829</v>
      </c>
      <c r="AL522" s="88">
        <v>180.24</v>
      </c>
    </row>
    <row r="523" spans="1:38">
      <c r="A523" s="87">
        <v>43781</v>
      </c>
      <c r="B523" s="88">
        <v>17117.169999999998</v>
      </c>
      <c r="C523" s="87">
        <v>43059</v>
      </c>
      <c r="D523" s="88">
        <v>68</v>
      </c>
      <c r="E523" s="87">
        <v>43042</v>
      </c>
      <c r="F523" s="88">
        <v>181.83</v>
      </c>
      <c r="G523" s="87">
        <v>43277</v>
      </c>
      <c r="H523" s="88">
        <v>23.89</v>
      </c>
      <c r="I523" s="87">
        <v>43054</v>
      </c>
      <c r="J523" s="88">
        <v>33.020000000000003</v>
      </c>
      <c r="K523" s="87">
        <v>43042</v>
      </c>
      <c r="L523" s="88">
        <v>354.91</v>
      </c>
      <c r="M523" s="87">
        <v>43042</v>
      </c>
      <c r="N523" s="88">
        <v>69.900000000000006</v>
      </c>
      <c r="O523" s="87">
        <v>45226</v>
      </c>
      <c r="P523" s="88">
        <v>36.21</v>
      </c>
      <c r="Q523" s="87">
        <v>43042</v>
      </c>
      <c r="R523" s="88">
        <v>42</v>
      </c>
      <c r="S523" s="87">
        <v>43042</v>
      </c>
      <c r="T523" s="88">
        <v>7.26</v>
      </c>
      <c r="U523" s="87">
        <v>43938</v>
      </c>
      <c r="V523" s="88">
        <v>84.96</v>
      </c>
      <c r="W523" s="87">
        <v>43077</v>
      </c>
      <c r="X523" s="88">
        <v>59</v>
      </c>
      <c r="Y523" s="87">
        <v>43045</v>
      </c>
      <c r="Z523" s="88">
        <v>57.83</v>
      </c>
      <c r="AA523" s="87">
        <v>43049</v>
      </c>
      <c r="AB523" s="88">
        <v>304</v>
      </c>
      <c r="AC523" s="87">
        <v>45236</v>
      </c>
      <c r="AD523" s="88">
        <v>693.02</v>
      </c>
      <c r="AE523" s="87">
        <v>43781</v>
      </c>
      <c r="AF523" s="88">
        <v>1159.92</v>
      </c>
      <c r="AG523" s="87">
        <v>43781</v>
      </c>
      <c r="AH523" s="88">
        <v>94.11</v>
      </c>
      <c r="AI523" s="87">
        <v>43796</v>
      </c>
      <c r="AJ523" s="88">
        <v>104.79</v>
      </c>
      <c r="AK523" s="87">
        <v>43830</v>
      </c>
      <c r="AL523" s="88">
        <v>181.53</v>
      </c>
    </row>
    <row r="524" spans="1:38">
      <c r="A524" s="87">
        <v>43782</v>
      </c>
      <c r="B524" s="88">
        <v>17312.77</v>
      </c>
      <c r="C524" s="87">
        <v>43060</v>
      </c>
      <c r="D524" s="88">
        <v>68</v>
      </c>
      <c r="E524" s="87">
        <v>43045</v>
      </c>
      <c r="F524" s="88">
        <v>180.52</v>
      </c>
      <c r="G524" s="87">
        <v>43278</v>
      </c>
      <c r="H524" s="88">
        <v>22.87</v>
      </c>
      <c r="I524" s="87">
        <v>43055</v>
      </c>
      <c r="J524" s="88">
        <v>33.85</v>
      </c>
      <c r="K524" s="87">
        <v>43045</v>
      </c>
      <c r="L524" s="88">
        <v>345.93</v>
      </c>
      <c r="M524" s="87">
        <v>43045</v>
      </c>
      <c r="N524" s="88">
        <v>70.13</v>
      </c>
      <c r="O524" s="87">
        <v>45229</v>
      </c>
      <c r="P524" s="88">
        <v>37.86</v>
      </c>
      <c r="Q524" s="87">
        <v>43045</v>
      </c>
      <c r="R524" s="88">
        <v>41.47</v>
      </c>
      <c r="S524" s="87">
        <v>43045</v>
      </c>
      <c r="T524" s="88">
        <v>7</v>
      </c>
      <c r="U524" s="87">
        <v>43941</v>
      </c>
      <c r="V524" s="88">
        <v>80.010000000000005</v>
      </c>
      <c r="W524" s="87">
        <v>43080</v>
      </c>
      <c r="X524" s="88">
        <v>59</v>
      </c>
      <c r="Y524" s="87">
        <v>43046</v>
      </c>
      <c r="Z524" s="88">
        <v>57.98</v>
      </c>
      <c r="AA524" s="87">
        <v>43052</v>
      </c>
      <c r="AB524" s="88">
        <v>307.45</v>
      </c>
      <c r="AC524" s="87">
        <v>45237</v>
      </c>
      <c r="AD524" s="88">
        <v>719.18</v>
      </c>
      <c r="AE524" s="87">
        <v>43782</v>
      </c>
      <c r="AF524" s="88">
        <v>1145.8699999999999</v>
      </c>
      <c r="AG524" s="87">
        <v>43782</v>
      </c>
      <c r="AH524" s="88">
        <v>98.65</v>
      </c>
      <c r="AI524" s="87">
        <v>43797</v>
      </c>
      <c r="AJ524" s="88">
        <v>110.02</v>
      </c>
      <c r="AK524" s="87">
        <v>43831</v>
      </c>
      <c r="AL524" s="88">
        <v>181.05</v>
      </c>
    </row>
    <row r="525" spans="1:38">
      <c r="A525" s="87">
        <v>43783</v>
      </c>
      <c r="B525" s="88">
        <v>17314.62</v>
      </c>
      <c r="C525" s="87">
        <v>43062</v>
      </c>
      <c r="D525" s="88">
        <v>68</v>
      </c>
      <c r="E525" s="87">
        <v>43046</v>
      </c>
      <c r="F525" s="88">
        <v>179.66</v>
      </c>
      <c r="G525" s="87">
        <v>43280</v>
      </c>
      <c r="H525" s="88">
        <v>23.98</v>
      </c>
      <c r="I525" s="87">
        <v>43056</v>
      </c>
      <c r="J525" s="88">
        <v>33.99</v>
      </c>
      <c r="K525" s="87">
        <v>43046</v>
      </c>
      <c r="L525" s="88">
        <v>347.92</v>
      </c>
      <c r="M525" s="87">
        <v>43046</v>
      </c>
      <c r="N525" s="88">
        <v>69.97</v>
      </c>
      <c r="O525" s="87">
        <v>45230</v>
      </c>
      <c r="P525" s="88">
        <v>37.53</v>
      </c>
      <c r="Q525" s="87">
        <v>43046</v>
      </c>
      <c r="R525" s="88">
        <v>42.85</v>
      </c>
      <c r="S525" s="87">
        <v>43046</v>
      </c>
      <c r="T525" s="88">
        <v>7.04</v>
      </c>
      <c r="U525" s="87">
        <v>43942</v>
      </c>
      <c r="V525" s="88">
        <v>74.099999999999994</v>
      </c>
      <c r="W525" s="87">
        <v>43081</v>
      </c>
      <c r="X525" s="88">
        <v>59.04</v>
      </c>
      <c r="Y525" s="87">
        <v>43047</v>
      </c>
      <c r="Z525" s="88">
        <v>57.6</v>
      </c>
      <c r="AA525" s="87">
        <v>43053</v>
      </c>
      <c r="AB525" s="88">
        <v>305</v>
      </c>
      <c r="AC525" s="87">
        <v>45238</v>
      </c>
      <c r="AD525" s="88">
        <v>718.42</v>
      </c>
      <c r="AE525" s="87">
        <v>43783</v>
      </c>
      <c r="AF525" s="88">
        <v>1199.99</v>
      </c>
      <c r="AG525" s="87">
        <v>43783</v>
      </c>
      <c r="AH525" s="88">
        <v>98.69</v>
      </c>
      <c r="AI525" s="87">
        <v>43798</v>
      </c>
      <c r="AJ525" s="88">
        <v>110.09</v>
      </c>
      <c r="AK525" s="87">
        <v>43832</v>
      </c>
      <c r="AL525" s="88">
        <v>183.23</v>
      </c>
    </row>
    <row r="526" spans="1:38">
      <c r="A526" s="87">
        <v>43784</v>
      </c>
      <c r="B526" s="88">
        <v>17340.53</v>
      </c>
      <c r="C526" s="87">
        <v>43063</v>
      </c>
      <c r="D526" s="88">
        <v>68</v>
      </c>
      <c r="E526" s="87">
        <v>43047</v>
      </c>
      <c r="F526" s="88">
        <v>180.44</v>
      </c>
      <c r="G526" s="87">
        <v>43283</v>
      </c>
      <c r="H526" s="88">
        <v>22.95</v>
      </c>
      <c r="I526" s="87">
        <v>43061</v>
      </c>
      <c r="J526" s="88">
        <v>33.85</v>
      </c>
      <c r="K526" s="87">
        <v>43047</v>
      </c>
      <c r="L526" s="88">
        <v>353.11</v>
      </c>
      <c r="M526" s="87">
        <v>43047</v>
      </c>
      <c r="N526" s="88">
        <v>70.02</v>
      </c>
      <c r="O526" s="87">
        <v>45231</v>
      </c>
      <c r="P526" s="88">
        <v>37.47</v>
      </c>
      <c r="Q526" s="87">
        <v>43047</v>
      </c>
      <c r="R526" s="88">
        <v>42.9</v>
      </c>
      <c r="S526" s="87">
        <v>43047</v>
      </c>
      <c r="T526" s="88">
        <v>7.03</v>
      </c>
      <c r="U526" s="87">
        <v>43943</v>
      </c>
      <c r="V526" s="88">
        <v>79.650000000000006</v>
      </c>
      <c r="W526" s="87">
        <v>43082</v>
      </c>
      <c r="X526" s="88">
        <v>60.51</v>
      </c>
      <c r="Y526" s="87">
        <v>43048</v>
      </c>
      <c r="Z526" s="88">
        <v>58.01</v>
      </c>
      <c r="AA526" s="87">
        <v>43054</v>
      </c>
      <c r="AB526" s="88">
        <v>307.95</v>
      </c>
      <c r="AC526" s="87">
        <v>45240</v>
      </c>
      <c r="AD526" s="88">
        <v>720.46</v>
      </c>
      <c r="AE526" s="87">
        <v>43784</v>
      </c>
      <c r="AF526" s="88">
        <v>1199.46</v>
      </c>
      <c r="AG526" s="87">
        <v>43784</v>
      </c>
      <c r="AH526" s="88">
        <v>98.26</v>
      </c>
      <c r="AI526" s="87">
        <v>43801</v>
      </c>
      <c r="AJ526" s="88">
        <v>112.01</v>
      </c>
      <c r="AK526" s="87">
        <v>43833</v>
      </c>
      <c r="AL526" s="88">
        <v>180.08</v>
      </c>
    </row>
    <row r="527" spans="1:38">
      <c r="A527" s="87">
        <v>43787</v>
      </c>
      <c r="B527" s="88">
        <v>17744.439999999999</v>
      </c>
      <c r="C527" s="87">
        <v>43066</v>
      </c>
      <c r="D527" s="88">
        <v>68</v>
      </c>
      <c r="E527" s="87">
        <v>43048</v>
      </c>
      <c r="F527" s="88">
        <v>179.44</v>
      </c>
      <c r="G527" s="87">
        <v>43286</v>
      </c>
      <c r="H527" s="88">
        <v>23</v>
      </c>
      <c r="I527" s="87">
        <v>43062</v>
      </c>
      <c r="J527" s="88">
        <v>33.75</v>
      </c>
      <c r="K527" s="87">
        <v>43048</v>
      </c>
      <c r="L527" s="88">
        <v>357.57</v>
      </c>
      <c r="M527" s="87">
        <v>43048</v>
      </c>
      <c r="N527" s="88">
        <v>72.42</v>
      </c>
      <c r="O527" s="87">
        <v>45232</v>
      </c>
      <c r="P527" s="88">
        <v>39.409999999999997</v>
      </c>
      <c r="Q527" s="87">
        <v>43048</v>
      </c>
      <c r="R527" s="88">
        <v>44.45</v>
      </c>
      <c r="S527" s="87">
        <v>43048</v>
      </c>
      <c r="T527" s="88">
        <v>7.1</v>
      </c>
      <c r="U527" s="87">
        <v>43944</v>
      </c>
      <c r="V527" s="88">
        <v>85.62</v>
      </c>
      <c r="W527" s="87">
        <v>43083</v>
      </c>
      <c r="X527" s="88">
        <v>59.1</v>
      </c>
      <c r="Y527" s="87">
        <v>43049</v>
      </c>
      <c r="Z527" s="88">
        <v>58</v>
      </c>
      <c r="AA527" s="87">
        <v>43055</v>
      </c>
      <c r="AB527" s="88">
        <v>293.68</v>
      </c>
      <c r="AC527" s="87">
        <v>45243</v>
      </c>
      <c r="AD527" s="88">
        <v>740.47</v>
      </c>
      <c r="AE527" s="87">
        <v>43787</v>
      </c>
      <c r="AF527" s="88">
        <v>1204.49</v>
      </c>
      <c r="AG527" s="87">
        <v>43787</v>
      </c>
      <c r="AH527" s="88">
        <v>101.78</v>
      </c>
      <c r="AI527" s="87">
        <v>43802</v>
      </c>
      <c r="AJ527" s="88">
        <v>108.51</v>
      </c>
      <c r="AK527" s="87">
        <v>43836</v>
      </c>
      <c r="AL527" s="88">
        <v>171.08</v>
      </c>
    </row>
    <row r="528" spans="1:38">
      <c r="A528" s="87">
        <v>43788</v>
      </c>
      <c r="B528" s="88">
        <v>17831.68</v>
      </c>
      <c r="C528" s="87">
        <v>43067</v>
      </c>
      <c r="D528" s="88">
        <v>67.8</v>
      </c>
      <c r="E528" s="87">
        <v>43049</v>
      </c>
      <c r="F528" s="88">
        <v>176.94</v>
      </c>
      <c r="G528" s="87">
        <v>43287</v>
      </c>
      <c r="H528" s="88">
        <v>23</v>
      </c>
      <c r="I528" s="87">
        <v>43066</v>
      </c>
      <c r="J528" s="88">
        <v>33.65</v>
      </c>
      <c r="K528" s="87">
        <v>43049</v>
      </c>
      <c r="L528" s="88">
        <v>342.85</v>
      </c>
      <c r="M528" s="87">
        <v>43049</v>
      </c>
      <c r="N528" s="88">
        <v>71.97</v>
      </c>
      <c r="O528" s="87">
        <v>45233</v>
      </c>
      <c r="P528" s="88">
        <v>41.06</v>
      </c>
      <c r="Q528" s="87">
        <v>43049</v>
      </c>
      <c r="R528" s="88">
        <v>43.35</v>
      </c>
      <c r="S528" s="87">
        <v>43049</v>
      </c>
      <c r="T528" s="88">
        <v>7.4</v>
      </c>
      <c r="U528" s="87">
        <v>43945</v>
      </c>
      <c r="V528" s="88">
        <v>91.99</v>
      </c>
      <c r="W528" s="87">
        <v>43084</v>
      </c>
      <c r="X528" s="88">
        <v>60</v>
      </c>
      <c r="Y528" s="87">
        <v>43052</v>
      </c>
      <c r="Z528" s="88">
        <v>57.2</v>
      </c>
      <c r="AA528" s="87">
        <v>43056</v>
      </c>
      <c r="AB528" s="88">
        <v>300</v>
      </c>
      <c r="AC528" s="87">
        <v>45244</v>
      </c>
      <c r="AD528" s="88">
        <v>730.51</v>
      </c>
      <c r="AE528" s="87">
        <v>43788</v>
      </c>
      <c r="AF528" s="88">
        <v>1203.01</v>
      </c>
      <c r="AG528" s="87">
        <v>43788</v>
      </c>
      <c r="AH528" s="88">
        <v>104.75</v>
      </c>
      <c r="AI528" s="87">
        <v>43803</v>
      </c>
      <c r="AJ528" s="88">
        <v>111.02</v>
      </c>
      <c r="AK528" s="87">
        <v>43837</v>
      </c>
      <c r="AL528" s="88">
        <v>170.96</v>
      </c>
    </row>
    <row r="529" spans="1:38">
      <c r="A529" s="87">
        <v>43789</v>
      </c>
      <c r="B529" s="88">
        <v>17561.080000000002</v>
      </c>
      <c r="C529" s="87">
        <v>43068</v>
      </c>
      <c r="D529" s="88">
        <v>67.86</v>
      </c>
      <c r="E529" s="87">
        <v>43052</v>
      </c>
      <c r="F529" s="88">
        <v>175.34</v>
      </c>
      <c r="G529" s="87">
        <v>43290</v>
      </c>
      <c r="H529" s="88">
        <v>23.79</v>
      </c>
      <c r="I529" s="87">
        <v>43067</v>
      </c>
      <c r="J529" s="88">
        <v>33.130000000000003</v>
      </c>
      <c r="K529" s="87">
        <v>43052</v>
      </c>
      <c r="L529" s="88">
        <v>340.97</v>
      </c>
      <c r="M529" s="87">
        <v>43052</v>
      </c>
      <c r="N529" s="88">
        <v>69.88</v>
      </c>
      <c r="O529" s="87">
        <v>45236</v>
      </c>
      <c r="P529" s="88">
        <v>40.49</v>
      </c>
      <c r="Q529" s="87">
        <v>43052</v>
      </c>
      <c r="R529" s="88">
        <v>44</v>
      </c>
      <c r="S529" s="87">
        <v>43052</v>
      </c>
      <c r="T529" s="88">
        <v>7.4</v>
      </c>
      <c r="U529" s="87">
        <v>43948</v>
      </c>
      <c r="V529" s="88">
        <v>98.3</v>
      </c>
      <c r="W529" s="87">
        <v>43087</v>
      </c>
      <c r="X529" s="88">
        <v>59</v>
      </c>
      <c r="Y529" s="87">
        <v>43053</v>
      </c>
      <c r="Z529" s="88">
        <v>57.5</v>
      </c>
      <c r="AA529" s="87">
        <v>43059</v>
      </c>
      <c r="AB529" s="88">
        <v>291.13</v>
      </c>
      <c r="AC529" s="87">
        <v>45245</v>
      </c>
      <c r="AD529" s="88">
        <v>720.04</v>
      </c>
      <c r="AE529" s="87">
        <v>43789</v>
      </c>
      <c r="AF529" s="88">
        <v>1207.5</v>
      </c>
      <c r="AG529" s="87">
        <v>43789</v>
      </c>
      <c r="AH529" s="88">
        <v>103.67</v>
      </c>
      <c r="AI529" s="87">
        <v>43804</v>
      </c>
      <c r="AJ529" s="88">
        <v>115.49</v>
      </c>
      <c r="AK529" s="87">
        <v>43838</v>
      </c>
      <c r="AL529" s="88">
        <v>162.43</v>
      </c>
    </row>
    <row r="530" spans="1:38">
      <c r="A530" s="87">
        <v>43790</v>
      </c>
      <c r="B530" s="88">
        <v>17106.810000000001</v>
      </c>
      <c r="C530" s="87">
        <v>43069</v>
      </c>
      <c r="D530" s="88">
        <v>66.510000000000005</v>
      </c>
      <c r="E530" s="87">
        <v>43053</v>
      </c>
      <c r="F530" s="88">
        <v>173.14</v>
      </c>
      <c r="G530" s="87">
        <v>43293</v>
      </c>
      <c r="H530" s="88">
        <v>23</v>
      </c>
      <c r="I530" s="87">
        <v>43068</v>
      </c>
      <c r="J530" s="88">
        <v>33.1</v>
      </c>
      <c r="K530" s="87">
        <v>43053</v>
      </c>
      <c r="L530" s="88">
        <v>331.56</v>
      </c>
      <c r="M530" s="87">
        <v>43053</v>
      </c>
      <c r="N530" s="88">
        <v>69.41</v>
      </c>
      <c r="O530" s="87">
        <v>45237</v>
      </c>
      <c r="P530" s="88">
        <v>40.68</v>
      </c>
      <c r="Q530" s="87">
        <v>43053</v>
      </c>
      <c r="R530" s="88">
        <v>42.95</v>
      </c>
      <c r="S530" s="87">
        <v>43053</v>
      </c>
      <c r="T530" s="88">
        <v>7.41</v>
      </c>
      <c r="U530" s="87">
        <v>43949</v>
      </c>
      <c r="V530" s="88">
        <v>90.94</v>
      </c>
      <c r="W530" s="87">
        <v>43088</v>
      </c>
      <c r="X530" s="88">
        <v>59</v>
      </c>
      <c r="Y530" s="87">
        <v>43054</v>
      </c>
      <c r="Z530" s="88">
        <v>57</v>
      </c>
      <c r="AA530" s="87">
        <v>43061</v>
      </c>
      <c r="AB530" s="88">
        <v>298.22000000000003</v>
      </c>
      <c r="AC530" s="87">
        <v>45246</v>
      </c>
      <c r="AD530" s="88">
        <v>717.01</v>
      </c>
      <c r="AE530" s="87">
        <v>43790</v>
      </c>
      <c r="AF530" s="88">
        <v>1198.92</v>
      </c>
      <c r="AG530" s="87">
        <v>43790</v>
      </c>
      <c r="AH530" s="88">
        <v>100.03</v>
      </c>
      <c r="AI530" s="87">
        <v>43805</v>
      </c>
      <c r="AJ530" s="88">
        <v>121.26</v>
      </c>
      <c r="AK530" s="87">
        <v>43839</v>
      </c>
      <c r="AL530" s="88">
        <v>170.55</v>
      </c>
    </row>
    <row r="531" spans="1:38">
      <c r="A531" s="87">
        <v>43791</v>
      </c>
      <c r="B531" s="88">
        <v>17531.27</v>
      </c>
      <c r="C531" s="87">
        <v>43073</v>
      </c>
      <c r="D531" s="88">
        <v>66</v>
      </c>
      <c r="E531" s="87">
        <v>43054</v>
      </c>
      <c r="F531" s="88">
        <v>171.23</v>
      </c>
      <c r="G531" s="87">
        <v>43294</v>
      </c>
      <c r="H531" s="88">
        <v>24.06</v>
      </c>
      <c r="I531" s="87">
        <v>43069</v>
      </c>
      <c r="J531" s="88">
        <v>33.18</v>
      </c>
      <c r="K531" s="87">
        <v>43054</v>
      </c>
      <c r="L531" s="88">
        <v>336.28</v>
      </c>
      <c r="M531" s="87">
        <v>43054</v>
      </c>
      <c r="N531" s="88">
        <v>69.92</v>
      </c>
      <c r="O531" s="87">
        <v>45238</v>
      </c>
      <c r="P531" s="88">
        <v>43.73</v>
      </c>
      <c r="Q531" s="87">
        <v>43054</v>
      </c>
      <c r="R531" s="88">
        <v>42.4</v>
      </c>
      <c r="S531" s="87">
        <v>43054</v>
      </c>
      <c r="T531" s="88">
        <v>7.27</v>
      </c>
      <c r="U531" s="87">
        <v>43950</v>
      </c>
      <c r="V531" s="88">
        <v>84.12</v>
      </c>
      <c r="W531" s="87">
        <v>43089</v>
      </c>
      <c r="X531" s="88">
        <v>59</v>
      </c>
      <c r="Y531" s="87">
        <v>43055</v>
      </c>
      <c r="Z531" s="88">
        <v>57.06</v>
      </c>
      <c r="AA531" s="87">
        <v>43062</v>
      </c>
      <c r="AB531" s="88">
        <v>302.49</v>
      </c>
      <c r="AC531" s="87">
        <v>45247</v>
      </c>
      <c r="AD531" s="88">
        <v>698.19</v>
      </c>
      <c r="AE531" s="87">
        <v>43791</v>
      </c>
      <c r="AF531" s="88">
        <v>1216.92</v>
      </c>
      <c r="AG531" s="87">
        <v>43791</v>
      </c>
      <c r="AH531" s="88">
        <v>101.71</v>
      </c>
      <c r="AI531" s="87">
        <v>43808</v>
      </c>
      <c r="AJ531" s="88">
        <v>120.34</v>
      </c>
      <c r="AK531" s="87">
        <v>43840</v>
      </c>
      <c r="AL531" s="88">
        <v>179.07</v>
      </c>
    </row>
    <row r="532" spans="1:38">
      <c r="A532" s="87">
        <v>43794</v>
      </c>
      <c r="B532" s="88">
        <v>17647.96</v>
      </c>
      <c r="C532" s="87">
        <v>43074</v>
      </c>
      <c r="D532" s="88">
        <v>66</v>
      </c>
      <c r="E532" s="87">
        <v>43055</v>
      </c>
      <c r="F532" s="88">
        <v>172.6</v>
      </c>
      <c r="G532" s="87">
        <v>43297</v>
      </c>
      <c r="H532" s="88">
        <v>23.1</v>
      </c>
      <c r="I532" s="87">
        <v>43075</v>
      </c>
      <c r="J532" s="88">
        <v>33.1</v>
      </c>
      <c r="K532" s="87">
        <v>43055</v>
      </c>
      <c r="L532" s="88">
        <v>337.75</v>
      </c>
      <c r="M532" s="87">
        <v>43055</v>
      </c>
      <c r="N532" s="88">
        <v>72.75</v>
      </c>
      <c r="O532" s="87">
        <v>45240</v>
      </c>
      <c r="P532" s="88">
        <v>47.01</v>
      </c>
      <c r="Q532" s="87">
        <v>43055</v>
      </c>
      <c r="R532" s="88">
        <v>42.4</v>
      </c>
      <c r="S532" s="87">
        <v>43055</v>
      </c>
      <c r="T532" s="88">
        <v>7.36</v>
      </c>
      <c r="U532" s="87">
        <v>43951</v>
      </c>
      <c r="V532" s="88">
        <v>78.02</v>
      </c>
      <c r="W532" s="87">
        <v>43090</v>
      </c>
      <c r="X532" s="88">
        <v>59.02</v>
      </c>
      <c r="Y532" s="87">
        <v>43056</v>
      </c>
      <c r="Z532" s="88">
        <v>56.89</v>
      </c>
      <c r="AA532" s="87">
        <v>43063</v>
      </c>
      <c r="AB532" s="88">
        <v>295</v>
      </c>
      <c r="AC532" s="87">
        <v>45250</v>
      </c>
      <c r="AD532" s="88">
        <v>681.73</v>
      </c>
      <c r="AE532" s="87">
        <v>43794</v>
      </c>
      <c r="AF532" s="88">
        <v>1222.23</v>
      </c>
      <c r="AG532" s="87">
        <v>43794</v>
      </c>
      <c r="AH532" s="88">
        <v>101.31</v>
      </c>
      <c r="AI532" s="87">
        <v>43809</v>
      </c>
      <c r="AJ532" s="88">
        <v>120.41</v>
      </c>
      <c r="AK532" s="87">
        <v>43843</v>
      </c>
      <c r="AL532" s="88">
        <v>184.07</v>
      </c>
    </row>
    <row r="533" spans="1:38">
      <c r="A533" s="87">
        <v>43795</v>
      </c>
      <c r="B533" s="88">
        <v>17391.669999999998</v>
      </c>
      <c r="C533" s="87">
        <v>43075</v>
      </c>
      <c r="D533" s="88">
        <v>66.989999999999995</v>
      </c>
      <c r="E533" s="87">
        <v>43056</v>
      </c>
      <c r="F533" s="88">
        <v>171.99</v>
      </c>
      <c r="G533" s="87">
        <v>43298</v>
      </c>
      <c r="H533" s="88">
        <v>24</v>
      </c>
      <c r="I533" s="87">
        <v>43076</v>
      </c>
      <c r="J533" s="88">
        <v>33</v>
      </c>
      <c r="K533" s="87">
        <v>43056</v>
      </c>
      <c r="L533" s="88">
        <v>328.46</v>
      </c>
      <c r="M533" s="87">
        <v>43056</v>
      </c>
      <c r="N533" s="88">
        <v>72.66</v>
      </c>
      <c r="O533" s="87">
        <v>45243</v>
      </c>
      <c r="P533" s="88">
        <v>49.49</v>
      </c>
      <c r="Q533" s="87">
        <v>43056</v>
      </c>
      <c r="R533" s="88">
        <v>42.38</v>
      </c>
      <c r="S533" s="87">
        <v>43056</v>
      </c>
      <c r="T533" s="88">
        <v>7.43</v>
      </c>
      <c r="U533" s="87">
        <v>43955</v>
      </c>
      <c r="V533" s="88">
        <v>72.260000000000005</v>
      </c>
      <c r="W533" s="87">
        <v>43091</v>
      </c>
      <c r="X533" s="88">
        <v>60.11</v>
      </c>
      <c r="Y533" s="87">
        <v>43059</v>
      </c>
      <c r="Z533" s="88">
        <v>54.98</v>
      </c>
      <c r="AA533" s="87">
        <v>43066</v>
      </c>
      <c r="AB533" s="88">
        <v>290</v>
      </c>
      <c r="AE533" s="87">
        <v>43795</v>
      </c>
      <c r="AF533" s="88">
        <v>1205.49</v>
      </c>
      <c r="AG533" s="87">
        <v>43795</v>
      </c>
      <c r="AH533" s="88">
        <v>96.48</v>
      </c>
      <c r="AI533" s="87">
        <v>43810</v>
      </c>
      <c r="AJ533" s="88">
        <v>125.78</v>
      </c>
      <c r="AK533" s="87">
        <v>43844</v>
      </c>
      <c r="AL533" s="88">
        <v>180.59</v>
      </c>
    </row>
    <row r="534" spans="1:38">
      <c r="A534" s="87">
        <v>43796</v>
      </c>
      <c r="B534" s="88">
        <v>17523.169999999998</v>
      </c>
      <c r="C534" s="87">
        <v>43076</v>
      </c>
      <c r="D534" s="88">
        <v>64.599999999999994</v>
      </c>
      <c r="E534" s="87">
        <v>43059</v>
      </c>
      <c r="F534" s="88">
        <v>170.44</v>
      </c>
      <c r="G534" s="87">
        <v>43300</v>
      </c>
      <c r="H534" s="88">
        <v>23.52</v>
      </c>
      <c r="I534" s="87">
        <v>43077</v>
      </c>
      <c r="J534" s="88">
        <v>33.25</v>
      </c>
      <c r="K534" s="87">
        <v>43059</v>
      </c>
      <c r="L534" s="88">
        <v>312.73</v>
      </c>
      <c r="M534" s="87">
        <v>43059</v>
      </c>
      <c r="N534" s="88">
        <v>71.569999999999993</v>
      </c>
      <c r="O534" s="87">
        <v>45244</v>
      </c>
      <c r="P534" s="88">
        <v>48.77</v>
      </c>
      <c r="Q534" s="87">
        <v>43059</v>
      </c>
      <c r="R534" s="88">
        <v>41.1</v>
      </c>
      <c r="S534" s="87">
        <v>43059</v>
      </c>
      <c r="T534" s="88">
        <v>7.21</v>
      </c>
      <c r="U534" s="87">
        <v>43956</v>
      </c>
      <c r="V534" s="88">
        <v>67.5</v>
      </c>
      <c r="W534" s="87">
        <v>43095</v>
      </c>
      <c r="X534" s="88">
        <v>59.86</v>
      </c>
      <c r="Y534" s="87">
        <v>43060</v>
      </c>
      <c r="Z534" s="88">
        <v>54.3</v>
      </c>
      <c r="AA534" s="87">
        <v>43067</v>
      </c>
      <c r="AB534" s="88">
        <v>294.99</v>
      </c>
      <c r="AE534" s="87">
        <v>43796</v>
      </c>
      <c r="AF534" s="88">
        <v>1204.26</v>
      </c>
      <c r="AG534" s="87">
        <v>43796</v>
      </c>
      <c r="AH534" s="88">
        <v>95.96</v>
      </c>
      <c r="AI534" s="87">
        <v>43811</v>
      </c>
      <c r="AJ534" s="88">
        <v>124.01</v>
      </c>
      <c r="AK534" s="87">
        <v>43845</v>
      </c>
      <c r="AL534" s="88">
        <v>179.46</v>
      </c>
    </row>
    <row r="535" spans="1:38">
      <c r="A535" s="87">
        <v>43797</v>
      </c>
      <c r="B535" s="88">
        <v>17782.52</v>
      </c>
      <c r="C535" s="87">
        <v>43077</v>
      </c>
      <c r="D535" s="88">
        <v>65.17</v>
      </c>
      <c r="E535" s="87">
        <v>43060</v>
      </c>
      <c r="F535" s="88">
        <v>171.56</v>
      </c>
      <c r="G535" s="87">
        <v>43301</v>
      </c>
      <c r="H535" s="88">
        <v>24.01</v>
      </c>
      <c r="I535" s="87">
        <v>43080</v>
      </c>
      <c r="J535" s="88">
        <v>32.9</v>
      </c>
      <c r="K535" s="87">
        <v>43060</v>
      </c>
      <c r="L535" s="88">
        <v>314.79000000000002</v>
      </c>
      <c r="M535" s="87">
        <v>43060</v>
      </c>
      <c r="N535" s="88">
        <v>72.239999999999995</v>
      </c>
      <c r="O535" s="87">
        <v>45245</v>
      </c>
      <c r="P535" s="88">
        <v>48.72</v>
      </c>
      <c r="Q535" s="87">
        <v>43060</v>
      </c>
      <c r="R535" s="88">
        <v>41.51</v>
      </c>
      <c r="S535" s="87">
        <v>43060</v>
      </c>
      <c r="T535" s="88">
        <v>7.1</v>
      </c>
      <c r="U535" s="87">
        <v>43957</v>
      </c>
      <c r="V535" s="88">
        <v>72.56</v>
      </c>
      <c r="W535" s="87">
        <v>43096</v>
      </c>
      <c r="X535" s="88">
        <v>61.18</v>
      </c>
      <c r="Y535" s="87">
        <v>43061</v>
      </c>
      <c r="Z535" s="88">
        <v>54.02</v>
      </c>
      <c r="AA535" s="87">
        <v>43068</v>
      </c>
      <c r="AB535" s="88">
        <v>291.10000000000002</v>
      </c>
      <c r="AE535" s="87">
        <v>43797</v>
      </c>
      <c r="AF535" s="88">
        <v>1232.68</v>
      </c>
      <c r="AG535" s="87">
        <v>43797</v>
      </c>
      <c r="AH535" s="88">
        <v>99.54</v>
      </c>
      <c r="AI535" s="87">
        <v>43812</v>
      </c>
      <c r="AJ535" s="88">
        <v>125.05</v>
      </c>
      <c r="AK535" s="87">
        <v>43846</v>
      </c>
      <c r="AL535" s="88">
        <v>181.16</v>
      </c>
    </row>
    <row r="536" spans="1:38">
      <c r="A536" s="87">
        <v>43798</v>
      </c>
      <c r="B536" s="88">
        <v>18010.25</v>
      </c>
      <c r="C536" s="87">
        <v>43080</v>
      </c>
      <c r="D536" s="88">
        <v>64.239999999999995</v>
      </c>
      <c r="E536" s="87">
        <v>43061</v>
      </c>
      <c r="F536" s="88">
        <v>171.44</v>
      </c>
      <c r="G536" s="87">
        <v>43304</v>
      </c>
      <c r="H536" s="88">
        <v>24</v>
      </c>
      <c r="I536" s="87">
        <v>43081</v>
      </c>
      <c r="J536" s="88">
        <v>32.549999999999997</v>
      </c>
      <c r="K536" s="87">
        <v>43061</v>
      </c>
      <c r="L536" s="88">
        <v>308.73</v>
      </c>
      <c r="M536" s="87">
        <v>43061</v>
      </c>
      <c r="N536" s="88">
        <v>72.61</v>
      </c>
      <c r="O536" s="87">
        <v>45246</v>
      </c>
      <c r="P536" s="88">
        <v>52.37</v>
      </c>
      <c r="Q536" s="87">
        <v>43061</v>
      </c>
      <c r="R536" s="88">
        <v>41.35</v>
      </c>
      <c r="S536" s="87">
        <v>43061</v>
      </c>
      <c r="T536" s="88">
        <v>7.07</v>
      </c>
      <c r="U536" s="87">
        <v>43958</v>
      </c>
      <c r="V536" s="88">
        <v>78</v>
      </c>
      <c r="W536" s="87">
        <v>43097</v>
      </c>
      <c r="X536" s="88">
        <v>64.23</v>
      </c>
      <c r="Y536" s="87">
        <v>43062</v>
      </c>
      <c r="Z536" s="88">
        <v>54</v>
      </c>
      <c r="AA536" s="87">
        <v>43069</v>
      </c>
      <c r="AB536" s="88">
        <v>300.37</v>
      </c>
      <c r="AE536" s="87">
        <v>43798</v>
      </c>
      <c r="AF536" s="88">
        <v>1222.45</v>
      </c>
      <c r="AG536" s="87">
        <v>43798</v>
      </c>
      <c r="AH536" s="88">
        <v>100.26</v>
      </c>
      <c r="AI536" s="87">
        <v>43815</v>
      </c>
      <c r="AJ536" s="88">
        <v>128.13999999999999</v>
      </c>
      <c r="AK536" s="87">
        <v>43847</v>
      </c>
      <c r="AL536" s="88">
        <v>178.72</v>
      </c>
    </row>
    <row r="537" spans="1:38">
      <c r="A537" s="87">
        <v>43801</v>
      </c>
      <c r="B537" s="88">
        <v>18387.87</v>
      </c>
      <c r="C537" s="87">
        <v>43081</v>
      </c>
      <c r="D537" s="88">
        <v>64</v>
      </c>
      <c r="E537" s="87">
        <v>43062</v>
      </c>
      <c r="F537" s="88">
        <v>170.15</v>
      </c>
      <c r="G537" s="87">
        <v>43307</v>
      </c>
      <c r="H537" s="88">
        <v>24</v>
      </c>
      <c r="I537" s="87">
        <v>43083</v>
      </c>
      <c r="J537" s="88">
        <v>32.43</v>
      </c>
      <c r="K537" s="87">
        <v>43062</v>
      </c>
      <c r="L537" s="88">
        <v>294.7</v>
      </c>
      <c r="M537" s="87">
        <v>43062</v>
      </c>
      <c r="N537" s="88">
        <v>71.03</v>
      </c>
      <c r="O537" s="87">
        <v>45247</v>
      </c>
      <c r="P537" s="88">
        <v>56.3</v>
      </c>
      <c r="Q537" s="87">
        <v>43062</v>
      </c>
      <c r="R537" s="88">
        <v>40.380000000000003</v>
      </c>
      <c r="S537" s="87">
        <v>43062</v>
      </c>
      <c r="T537" s="88">
        <v>8.07</v>
      </c>
      <c r="U537" s="87">
        <v>43959</v>
      </c>
      <c r="V537" s="88">
        <v>83.85</v>
      </c>
      <c r="W537" s="87">
        <v>43098</v>
      </c>
      <c r="X537" s="88">
        <v>66.25</v>
      </c>
      <c r="Y537" s="87">
        <v>43063</v>
      </c>
      <c r="Z537" s="88">
        <v>54.25</v>
      </c>
      <c r="AA537" s="87">
        <v>43073</v>
      </c>
      <c r="AB537" s="88">
        <v>302.43</v>
      </c>
      <c r="AE537" s="87">
        <v>43801</v>
      </c>
      <c r="AF537" s="88">
        <v>1244.71</v>
      </c>
      <c r="AG537" s="87">
        <v>43801</v>
      </c>
      <c r="AH537" s="88">
        <v>105.18</v>
      </c>
      <c r="AI537" s="87">
        <v>43816</v>
      </c>
      <c r="AJ537" s="88">
        <v>127.06</v>
      </c>
      <c r="AK537" s="87">
        <v>43850</v>
      </c>
      <c r="AL537" s="88">
        <v>178.24</v>
      </c>
    </row>
    <row r="538" spans="1:38">
      <c r="A538" s="87">
        <v>43802</v>
      </c>
      <c r="B538" s="88">
        <v>18204.21</v>
      </c>
      <c r="C538" s="87">
        <v>43082</v>
      </c>
      <c r="D538" s="88">
        <v>64.489999999999995</v>
      </c>
      <c r="E538" s="87">
        <v>43063</v>
      </c>
      <c r="F538" s="88">
        <v>167.07</v>
      </c>
      <c r="G538" s="87">
        <v>43311</v>
      </c>
      <c r="H538" s="88">
        <v>24.05</v>
      </c>
      <c r="I538" s="87">
        <v>43084</v>
      </c>
      <c r="J538" s="88">
        <v>33</v>
      </c>
      <c r="K538" s="87">
        <v>43063</v>
      </c>
      <c r="L538" s="88">
        <v>304.97000000000003</v>
      </c>
      <c r="M538" s="87">
        <v>43063</v>
      </c>
      <c r="N538" s="88">
        <v>71.09</v>
      </c>
      <c r="O538" s="87">
        <v>45250</v>
      </c>
      <c r="P538" s="88">
        <v>60.52</v>
      </c>
      <c r="Q538" s="87">
        <v>43063</v>
      </c>
      <c r="R538" s="88">
        <v>40.99</v>
      </c>
      <c r="S538" s="87">
        <v>43063</v>
      </c>
      <c r="T538" s="88">
        <v>7.82</v>
      </c>
      <c r="U538" s="87">
        <v>43962</v>
      </c>
      <c r="V538" s="88">
        <v>77.569999999999993</v>
      </c>
      <c r="W538" s="87">
        <v>43101</v>
      </c>
      <c r="X538" s="88">
        <v>68.28</v>
      </c>
      <c r="Y538" s="87">
        <v>43066</v>
      </c>
      <c r="Z538" s="88">
        <v>52.94</v>
      </c>
      <c r="AA538" s="87">
        <v>43074</v>
      </c>
      <c r="AB538" s="88">
        <v>304.99</v>
      </c>
      <c r="AE538" s="87">
        <v>43802</v>
      </c>
      <c r="AF538" s="88">
        <v>1226.1600000000001</v>
      </c>
      <c r="AG538" s="87">
        <v>43802</v>
      </c>
      <c r="AH538" s="88">
        <v>105.24</v>
      </c>
      <c r="AI538" s="87">
        <v>43817</v>
      </c>
      <c r="AJ538" s="88">
        <v>123.7</v>
      </c>
      <c r="AK538" s="87">
        <v>43851</v>
      </c>
      <c r="AL538" s="88">
        <v>174.98</v>
      </c>
    </row>
    <row r="539" spans="1:38">
      <c r="A539" s="87">
        <v>43803</v>
      </c>
      <c r="B539" s="88">
        <v>18399.669999999998</v>
      </c>
      <c r="C539" s="87">
        <v>43083</v>
      </c>
      <c r="D539" s="88">
        <v>61.93</v>
      </c>
      <c r="E539" s="87">
        <v>43066</v>
      </c>
      <c r="F539" s="88">
        <v>169.97</v>
      </c>
      <c r="G539" s="87">
        <v>43314</v>
      </c>
      <c r="H539" s="88">
        <v>23.11</v>
      </c>
      <c r="I539" s="87">
        <v>43087</v>
      </c>
      <c r="J539" s="88">
        <v>33.03</v>
      </c>
      <c r="K539" s="87">
        <v>43066</v>
      </c>
      <c r="L539" s="88">
        <v>303.36</v>
      </c>
      <c r="M539" s="87">
        <v>43066</v>
      </c>
      <c r="N539" s="88">
        <v>71.650000000000006</v>
      </c>
      <c r="Q539" s="87">
        <v>43066</v>
      </c>
      <c r="R539" s="88">
        <v>40.86</v>
      </c>
      <c r="S539" s="87">
        <v>43066</v>
      </c>
      <c r="T539" s="88">
        <v>7.65</v>
      </c>
      <c r="U539" s="87">
        <v>43964</v>
      </c>
      <c r="V539" s="88">
        <v>75.010000000000005</v>
      </c>
      <c r="W539" s="87">
        <v>43102</v>
      </c>
      <c r="X539" s="88">
        <v>69.7</v>
      </c>
      <c r="Y539" s="87">
        <v>43067</v>
      </c>
      <c r="Z539" s="88">
        <v>53</v>
      </c>
      <c r="AA539" s="87">
        <v>43075</v>
      </c>
      <c r="AB539" s="88">
        <v>308.5</v>
      </c>
      <c r="AE539" s="87">
        <v>43803</v>
      </c>
      <c r="AF539" s="88">
        <v>1219.79</v>
      </c>
      <c r="AG539" s="87">
        <v>43803</v>
      </c>
      <c r="AH539" s="88">
        <v>107.89</v>
      </c>
      <c r="AI539" s="87">
        <v>43818</v>
      </c>
      <c r="AJ539" s="88">
        <v>119.34</v>
      </c>
      <c r="AK539" s="87">
        <v>43852</v>
      </c>
      <c r="AL539" s="88">
        <v>173.14</v>
      </c>
    </row>
    <row r="540" spans="1:38">
      <c r="A540" s="87">
        <v>43804</v>
      </c>
      <c r="B540" s="88">
        <v>18571.150000000001</v>
      </c>
      <c r="C540" s="87">
        <v>43084</v>
      </c>
      <c r="D540" s="88">
        <v>62.95</v>
      </c>
      <c r="E540" s="87">
        <v>43067</v>
      </c>
      <c r="F540" s="88">
        <v>171.34</v>
      </c>
      <c r="G540" s="87">
        <v>43318</v>
      </c>
      <c r="H540" s="88">
        <v>23.8</v>
      </c>
      <c r="I540" s="87">
        <v>43088</v>
      </c>
      <c r="J540" s="88">
        <v>32.840000000000003</v>
      </c>
      <c r="K540" s="87">
        <v>43067</v>
      </c>
      <c r="L540" s="88">
        <v>292.55</v>
      </c>
      <c r="M540" s="87">
        <v>43067</v>
      </c>
      <c r="N540" s="88">
        <v>71.81</v>
      </c>
      <c r="Q540" s="87">
        <v>43067</v>
      </c>
      <c r="R540" s="88">
        <v>40.479999999999997</v>
      </c>
      <c r="S540" s="87">
        <v>43067</v>
      </c>
      <c r="T540" s="88">
        <v>7.28</v>
      </c>
      <c r="U540" s="87">
        <v>43965</v>
      </c>
      <c r="V540" s="88">
        <v>71.239999999999995</v>
      </c>
      <c r="W540" s="87">
        <v>43103</v>
      </c>
      <c r="X540" s="88">
        <v>67.12</v>
      </c>
      <c r="Y540" s="87">
        <v>43068</v>
      </c>
      <c r="Z540" s="88">
        <v>51.5</v>
      </c>
      <c r="AA540" s="87">
        <v>43076</v>
      </c>
      <c r="AB540" s="88">
        <v>304.89999999999998</v>
      </c>
      <c r="AE540" s="87">
        <v>43804</v>
      </c>
      <c r="AF540" s="88">
        <v>1229.98</v>
      </c>
      <c r="AG540" s="87">
        <v>43804</v>
      </c>
      <c r="AH540" s="88">
        <v>108.31</v>
      </c>
      <c r="AI540" s="87">
        <v>43819</v>
      </c>
      <c r="AJ540" s="88">
        <v>118.9</v>
      </c>
      <c r="AK540" s="87">
        <v>43853</v>
      </c>
      <c r="AL540" s="88">
        <v>172.12</v>
      </c>
    </row>
    <row r="541" spans="1:38">
      <c r="A541" s="87">
        <v>43805</v>
      </c>
      <c r="B541" s="88">
        <v>18598.68</v>
      </c>
      <c r="C541" s="87">
        <v>43087</v>
      </c>
      <c r="D541" s="88">
        <v>63.51</v>
      </c>
      <c r="E541" s="87">
        <v>43068</v>
      </c>
      <c r="F541" s="88">
        <v>168.56</v>
      </c>
      <c r="G541" s="87">
        <v>43319</v>
      </c>
      <c r="H541" s="88">
        <v>23.51</v>
      </c>
      <c r="I541" s="87">
        <v>43089</v>
      </c>
      <c r="J541" s="88">
        <v>33</v>
      </c>
      <c r="K541" s="87">
        <v>43068</v>
      </c>
      <c r="L541" s="88">
        <v>290.08</v>
      </c>
      <c r="M541" s="87">
        <v>43068</v>
      </c>
      <c r="N541" s="88">
        <v>70.7</v>
      </c>
      <c r="Q541" s="87">
        <v>43068</v>
      </c>
      <c r="R541" s="88">
        <v>40.840000000000003</v>
      </c>
      <c r="S541" s="87">
        <v>43068</v>
      </c>
      <c r="T541" s="88">
        <v>7.41</v>
      </c>
      <c r="U541" s="87">
        <v>43980</v>
      </c>
      <c r="V541" s="88">
        <v>69</v>
      </c>
      <c r="W541" s="87">
        <v>43104</v>
      </c>
      <c r="X541" s="88">
        <v>68</v>
      </c>
      <c r="Y541" s="87">
        <v>43069</v>
      </c>
      <c r="Z541" s="88">
        <v>51.39</v>
      </c>
      <c r="AA541" s="87">
        <v>43077</v>
      </c>
      <c r="AB541" s="88">
        <v>291.3</v>
      </c>
      <c r="AE541" s="87">
        <v>43805</v>
      </c>
      <c r="AF541" s="88">
        <v>1226.18</v>
      </c>
      <c r="AG541" s="87">
        <v>43805</v>
      </c>
      <c r="AH541" s="88">
        <v>106.16</v>
      </c>
      <c r="AI541" s="87">
        <v>43822</v>
      </c>
      <c r="AJ541" s="88">
        <v>116.67</v>
      </c>
      <c r="AK541" s="87">
        <v>43854</v>
      </c>
      <c r="AL541" s="88">
        <v>169.01</v>
      </c>
    </row>
    <row r="542" spans="1:38">
      <c r="A542" s="87">
        <v>43808</v>
      </c>
      <c r="B542" s="88">
        <v>18450.97</v>
      </c>
      <c r="C542" s="87">
        <v>43088</v>
      </c>
      <c r="D542" s="88">
        <v>63.82</v>
      </c>
      <c r="E542" s="87">
        <v>43069</v>
      </c>
      <c r="F542" s="88">
        <v>175.53</v>
      </c>
      <c r="G542" s="87">
        <v>43322</v>
      </c>
      <c r="H542" s="88">
        <v>23.5</v>
      </c>
      <c r="I542" s="87">
        <v>43090</v>
      </c>
      <c r="J542" s="88">
        <v>33.47</v>
      </c>
      <c r="K542" s="87">
        <v>43069</v>
      </c>
      <c r="L542" s="88">
        <v>287.92</v>
      </c>
      <c r="M542" s="87">
        <v>43069</v>
      </c>
      <c r="N542" s="88">
        <v>71.12</v>
      </c>
      <c r="Q542" s="87">
        <v>43069</v>
      </c>
      <c r="R542" s="88">
        <v>40.25</v>
      </c>
      <c r="S542" s="87">
        <v>43069</v>
      </c>
      <c r="T542" s="88">
        <v>7.54</v>
      </c>
      <c r="U542" s="87">
        <v>43984</v>
      </c>
      <c r="V542" s="88">
        <v>74.17</v>
      </c>
      <c r="W542" s="87">
        <v>43105</v>
      </c>
      <c r="X542" s="88">
        <v>67.209999999999994</v>
      </c>
      <c r="Y542" s="87">
        <v>43073</v>
      </c>
      <c r="Z542" s="88">
        <v>52</v>
      </c>
      <c r="AA542" s="87">
        <v>43080</v>
      </c>
      <c r="AB542" s="88">
        <v>299.8</v>
      </c>
      <c r="AE542" s="87">
        <v>43808</v>
      </c>
      <c r="AF542" s="88">
        <v>1205</v>
      </c>
      <c r="AG542" s="87">
        <v>43808</v>
      </c>
      <c r="AH542" s="88">
        <v>104.23</v>
      </c>
      <c r="AI542" s="87">
        <v>43823</v>
      </c>
      <c r="AJ542" s="88">
        <v>116.83</v>
      </c>
      <c r="AK542" s="87">
        <v>43857</v>
      </c>
      <c r="AL542" s="88">
        <v>170.13</v>
      </c>
    </row>
    <row r="543" spans="1:38">
      <c r="A543" s="87">
        <v>43809</v>
      </c>
      <c r="B543" s="88">
        <v>18529.849999999999</v>
      </c>
      <c r="C543" s="87">
        <v>43089</v>
      </c>
      <c r="D543" s="88">
        <v>64</v>
      </c>
      <c r="E543" s="87">
        <v>43073</v>
      </c>
      <c r="F543" s="88">
        <v>176.93</v>
      </c>
      <c r="G543" s="87">
        <v>43325</v>
      </c>
      <c r="H543" s="88">
        <v>23.1</v>
      </c>
      <c r="I543" s="87">
        <v>43091</v>
      </c>
      <c r="J543" s="88">
        <v>34</v>
      </c>
      <c r="K543" s="87">
        <v>43073</v>
      </c>
      <c r="L543" s="88">
        <v>295.93</v>
      </c>
      <c r="M543" s="87">
        <v>43073</v>
      </c>
      <c r="N543" s="88">
        <v>72.010000000000005</v>
      </c>
      <c r="Q543" s="87">
        <v>43073</v>
      </c>
      <c r="R543" s="88">
        <v>40.74</v>
      </c>
      <c r="S543" s="87">
        <v>43073</v>
      </c>
      <c r="T543" s="88">
        <v>7.23</v>
      </c>
      <c r="U543" s="87">
        <v>43985</v>
      </c>
      <c r="V543" s="88">
        <v>79.73</v>
      </c>
      <c r="W543" s="87">
        <v>43108</v>
      </c>
      <c r="X543" s="88">
        <v>68</v>
      </c>
      <c r="Y543" s="87">
        <v>43074</v>
      </c>
      <c r="Z543" s="88">
        <v>52.76</v>
      </c>
      <c r="AA543" s="87">
        <v>43081</v>
      </c>
      <c r="AB543" s="88">
        <v>285.29000000000002</v>
      </c>
      <c r="AE543" s="87">
        <v>43809</v>
      </c>
      <c r="AF543" s="88">
        <v>1223.8599999999999</v>
      </c>
      <c r="AG543" s="87">
        <v>43809</v>
      </c>
      <c r="AH543" s="88">
        <v>104.36</v>
      </c>
      <c r="AI543" s="87">
        <v>43825</v>
      </c>
      <c r="AJ543" s="88">
        <v>120.57</v>
      </c>
      <c r="AK543" s="87">
        <v>43858</v>
      </c>
      <c r="AL543" s="88">
        <v>169.2</v>
      </c>
    </row>
    <row r="544" spans="1:38">
      <c r="A544" s="87">
        <v>43810</v>
      </c>
      <c r="B544" s="88">
        <v>18429.53</v>
      </c>
      <c r="C544" s="87">
        <v>43090</v>
      </c>
      <c r="D544" s="88">
        <v>63.95</v>
      </c>
      <c r="E544" s="87">
        <v>43074</v>
      </c>
      <c r="F544" s="88">
        <v>173.45</v>
      </c>
      <c r="G544" s="87">
        <v>43328</v>
      </c>
      <c r="H544" s="88">
        <v>23</v>
      </c>
      <c r="I544" s="87">
        <v>43095</v>
      </c>
      <c r="J544" s="88">
        <v>34.29</v>
      </c>
      <c r="K544" s="87">
        <v>43074</v>
      </c>
      <c r="L544" s="88">
        <v>290.12</v>
      </c>
      <c r="M544" s="87">
        <v>43074</v>
      </c>
      <c r="N544" s="88">
        <v>71.89</v>
      </c>
      <c r="Q544" s="87">
        <v>43074</v>
      </c>
      <c r="R544" s="88">
        <v>40.39</v>
      </c>
      <c r="S544" s="87">
        <v>43074</v>
      </c>
      <c r="T544" s="88">
        <v>7.31</v>
      </c>
      <c r="U544" s="87">
        <v>43986</v>
      </c>
      <c r="V544" s="88">
        <v>85.7</v>
      </c>
      <c r="W544" s="87">
        <v>43109</v>
      </c>
      <c r="X544" s="88">
        <v>68.09</v>
      </c>
      <c r="Y544" s="87">
        <v>43076</v>
      </c>
      <c r="Z544" s="88">
        <v>51.01</v>
      </c>
      <c r="AA544" s="87">
        <v>43082</v>
      </c>
      <c r="AB544" s="88">
        <v>297.5</v>
      </c>
      <c r="AE544" s="87">
        <v>43810</v>
      </c>
      <c r="AF544" s="88">
        <v>1193.28</v>
      </c>
      <c r="AG544" s="87">
        <v>43810</v>
      </c>
      <c r="AH544" s="88">
        <v>104.57</v>
      </c>
      <c r="AI544" s="87">
        <v>43826</v>
      </c>
      <c r="AJ544" s="88">
        <v>118.75</v>
      </c>
      <c r="AK544" s="87">
        <v>43859</v>
      </c>
      <c r="AL544" s="88">
        <v>167</v>
      </c>
    </row>
    <row r="545" spans="1:38">
      <c r="A545" s="87">
        <v>43811</v>
      </c>
      <c r="B545" s="88">
        <v>18408.29</v>
      </c>
      <c r="C545" s="87">
        <v>43091</v>
      </c>
      <c r="D545" s="88">
        <v>65</v>
      </c>
      <c r="E545" s="87">
        <v>43075</v>
      </c>
      <c r="F545" s="88">
        <v>171.55</v>
      </c>
      <c r="G545" s="87">
        <v>43332</v>
      </c>
      <c r="H545" s="88">
        <v>23.89</v>
      </c>
      <c r="I545" s="87">
        <v>43096</v>
      </c>
      <c r="J545" s="88">
        <v>34.299999999999997</v>
      </c>
      <c r="K545" s="87">
        <v>43075</v>
      </c>
      <c r="L545" s="88">
        <v>292.44</v>
      </c>
      <c r="M545" s="87">
        <v>43075</v>
      </c>
      <c r="N545" s="88">
        <v>71.5</v>
      </c>
      <c r="Q545" s="87">
        <v>43075</v>
      </c>
      <c r="R545" s="88">
        <v>40.58</v>
      </c>
      <c r="S545" s="87">
        <v>43075</v>
      </c>
      <c r="T545" s="88">
        <v>7.33</v>
      </c>
      <c r="U545" s="87">
        <v>43987</v>
      </c>
      <c r="V545" s="88">
        <v>80.010000000000005</v>
      </c>
      <c r="W545" s="87">
        <v>43110</v>
      </c>
      <c r="X545" s="88">
        <v>71.48</v>
      </c>
      <c r="Y545" s="87">
        <v>43077</v>
      </c>
      <c r="Z545" s="88">
        <v>50.13</v>
      </c>
      <c r="AA545" s="87">
        <v>43083</v>
      </c>
      <c r="AB545" s="88">
        <v>282.63</v>
      </c>
      <c r="AE545" s="87">
        <v>43811</v>
      </c>
      <c r="AF545" s="88">
        <v>1174.78</v>
      </c>
      <c r="AG545" s="87">
        <v>43811</v>
      </c>
      <c r="AH545" s="88">
        <v>103.22</v>
      </c>
      <c r="AI545" s="87">
        <v>43829</v>
      </c>
      <c r="AJ545" s="88">
        <v>121.1</v>
      </c>
      <c r="AK545" s="87">
        <v>43860</v>
      </c>
      <c r="AL545" s="88">
        <v>167.01</v>
      </c>
    </row>
    <row r="546" spans="1:38">
      <c r="A546" s="87">
        <v>43812</v>
      </c>
      <c r="B546" s="88">
        <v>18619.27</v>
      </c>
      <c r="C546" s="87">
        <v>43095</v>
      </c>
      <c r="D546" s="88">
        <v>64.959999999999994</v>
      </c>
      <c r="E546" s="87">
        <v>43076</v>
      </c>
      <c r="F546" s="88">
        <v>163.4</v>
      </c>
      <c r="G546" s="87">
        <v>43339</v>
      </c>
      <c r="H546" s="88">
        <v>24.1</v>
      </c>
      <c r="I546" s="87">
        <v>43097</v>
      </c>
      <c r="J546" s="88">
        <v>33.85</v>
      </c>
      <c r="K546" s="87">
        <v>43076</v>
      </c>
      <c r="L546" s="88">
        <v>277.82</v>
      </c>
      <c r="M546" s="87">
        <v>43076</v>
      </c>
      <c r="N546" s="88">
        <v>68.12</v>
      </c>
      <c r="Q546" s="87">
        <v>43076</v>
      </c>
      <c r="R546" s="88">
        <v>38.56</v>
      </c>
      <c r="S546" s="87">
        <v>43076</v>
      </c>
      <c r="T546" s="88">
        <v>7.08</v>
      </c>
      <c r="U546" s="87">
        <v>43990</v>
      </c>
      <c r="V546" s="88">
        <v>74.069999999999993</v>
      </c>
      <c r="W546" s="87">
        <v>43111</v>
      </c>
      <c r="X546" s="88">
        <v>70.11</v>
      </c>
      <c r="Y546" s="87">
        <v>43080</v>
      </c>
      <c r="Z546" s="88">
        <v>49.75</v>
      </c>
      <c r="AA546" s="87">
        <v>43084</v>
      </c>
      <c r="AB546" s="88">
        <v>296.05</v>
      </c>
      <c r="AE546" s="87">
        <v>43812</v>
      </c>
      <c r="AF546" s="88">
        <v>1198.27</v>
      </c>
      <c r="AG546" s="87">
        <v>43812</v>
      </c>
      <c r="AH546" s="88">
        <v>108.38</v>
      </c>
      <c r="AI546" s="87">
        <v>43830</v>
      </c>
      <c r="AJ546" s="88">
        <v>124.3</v>
      </c>
      <c r="AK546" s="87">
        <v>43861</v>
      </c>
      <c r="AL546" s="88">
        <v>166.19</v>
      </c>
    </row>
    <row r="547" spans="1:38">
      <c r="A547" s="87">
        <v>43815</v>
      </c>
      <c r="B547" s="88">
        <v>18969</v>
      </c>
      <c r="C547" s="87">
        <v>43096</v>
      </c>
      <c r="D547" s="88">
        <v>67.48</v>
      </c>
      <c r="E547" s="87">
        <v>43077</v>
      </c>
      <c r="F547" s="88">
        <v>168.18</v>
      </c>
      <c r="G547" s="87">
        <v>43340</v>
      </c>
      <c r="H547" s="88">
        <v>23.52</v>
      </c>
      <c r="I547" s="87">
        <v>43098</v>
      </c>
      <c r="J547" s="88">
        <v>34.5</v>
      </c>
      <c r="K547" s="87">
        <v>43077</v>
      </c>
      <c r="L547" s="88">
        <v>265.64</v>
      </c>
      <c r="M547" s="87">
        <v>43077</v>
      </c>
      <c r="N547" s="88">
        <v>69.650000000000006</v>
      </c>
      <c r="Q547" s="87">
        <v>43077</v>
      </c>
      <c r="R547" s="88">
        <v>36.950000000000003</v>
      </c>
      <c r="S547" s="87">
        <v>43077</v>
      </c>
      <c r="T547" s="88">
        <v>7.1</v>
      </c>
      <c r="U547" s="87">
        <v>43991</v>
      </c>
      <c r="V547" s="88">
        <v>79.62</v>
      </c>
      <c r="W547" s="87">
        <v>43115</v>
      </c>
      <c r="X547" s="88">
        <v>69</v>
      </c>
      <c r="Y547" s="87">
        <v>43081</v>
      </c>
      <c r="Z547" s="88">
        <v>49.91</v>
      </c>
      <c r="AA547" s="87">
        <v>43087</v>
      </c>
      <c r="AB547" s="88">
        <v>296</v>
      </c>
      <c r="AE547" s="87">
        <v>43815</v>
      </c>
      <c r="AF547" s="88">
        <v>1189.31</v>
      </c>
      <c r="AG547" s="87">
        <v>43815</v>
      </c>
      <c r="AH547" s="88">
        <v>113.79</v>
      </c>
      <c r="AI547" s="87">
        <v>43831</v>
      </c>
      <c r="AJ547" s="88">
        <v>125.43</v>
      </c>
      <c r="AK547" s="87">
        <v>43864</v>
      </c>
      <c r="AL547" s="88">
        <v>156.22</v>
      </c>
    </row>
    <row r="548" spans="1:38">
      <c r="A548" s="87">
        <v>43816</v>
      </c>
      <c r="B548" s="88">
        <v>19086.330000000002</v>
      </c>
      <c r="C548" s="87">
        <v>43097</v>
      </c>
      <c r="D548" s="88">
        <v>67.959999999999994</v>
      </c>
      <c r="E548" s="87">
        <v>43080</v>
      </c>
      <c r="F548" s="88">
        <v>167.99</v>
      </c>
      <c r="G548" s="87">
        <v>43342</v>
      </c>
      <c r="H548" s="88">
        <v>23.5</v>
      </c>
      <c r="I548" s="87">
        <v>43101</v>
      </c>
      <c r="J548" s="88">
        <v>34.99</v>
      </c>
      <c r="K548" s="87">
        <v>43080</v>
      </c>
      <c r="L548" s="88">
        <v>252.36</v>
      </c>
      <c r="M548" s="87">
        <v>43080</v>
      </c>
      <c r="N548" s="88">
        <v>67.010000000000005</v>
      </c>
      <c r="Q548" s="87">
        <v>43080</v>
      </c>
      <c r="R548" s="88">
        <v>35.11</v>
      </c>
      <c r="S548" s="87">
        <v>43080</v>
      </c>
      <c r="T548" s="88">
        <v>6.72</v>
      </c>
      <c r="U548" s="87">
        <v>43992</v>
      </c>
      <c r="V548" s="88">
        <v>83.99</v>
      </c>
      <c r="W548" s="87">
        <v>43116</v>
      </c>
      <c r="X548" s="88">
        <v>70</v>
      </c>
      <c r="Y548" s="87">
        <v>43082</v>
      </c>
      <c r="Z548" s="88">
        <v>49.92</v>
      </c>
      <c r="AA548" s="87">
        <v>43088</v>
      </c>
      <c r="AB548" s="88">
        <v>290.17</v>
      </c>
      <c r="AE548" s="87">
        <v>43816</v>
      </c>
      <c r="AF548" s="88">
        <v>1169.45</v>
      </c>
      <c r="AG548" s="87">
        <v>43816</v>
      </c>
      <c r="AH548" s="88">
        <v>110.37</v>
      </c>
      <c r="AI548" s="87">
        <v>43832</v>
      </c>
      <c r="AJ548" s="88">
        <v>125.84</v>
      </c>
      <c r="AK548" s="87">
        <v>43865</v>
      </c>
      <c r="AL548" s="88">
        <v>157.04</v>
      </c>
    </row>
    <row r="549" spans="1:38">
      <c r="A549" s="87">
        <v>43817</v>
      </c>
      <c r="B549" s="88">
        <v>19010.03</v>
      </c>
      <c r="C549" s="87">
        <v>43098</v>
      </c>
      <c r="D549" s="88">
        <v>67.099999999999994</v>
      </c>
      <c r="E549" s="87">
        <v>43081</v>
      </c>
      <c r="F549" s="88">
        <v>167.24</v>
      </c>
      <c r="G549" s="87">
        <v>43343</v>
      </c>
      <c r="H549" s="88">
        <v>23</v>
      </c>
      <c r="I549" s="87">
        <v>43102</v>
      </c>
      <c r="J549" s="88">
        <v>35.89</v>
      </c>
      <c r="K549" s="87">
        <v>43081</v>
      </c>
      <c r="L549" s="88">
        <v>245.19</v>
      </c>
      <c r="M549" s="87">
        <v>43081</v>
      </c>
      <c r="N549" s="88">
        <v>66.760000000000005</v>
      </c>
      <c r="Q549" s="87">
        <v>43081</v>
      </c>
      <c r="R549" s="88">
        <v>34.71</v>
      </c>
      <c r="S549" s="87">
        <v>43081</v>
      </c>
      <c r="T549" s="88">
        <v>6.78</v>
      </c>
      <c r="U549" s="87">
        <v>43993</v>
      </c>
      <c r="V549" s="88">
        <v>84.49</v>
      </c>
      <c r="W549" s="87">
        <v>43117</v>
      </c>
      <c r="X549" s="88">
        <v>69</v>
      </c>
      <c r="Y549" s="87">
        <v>43083</v>
      </c>
      <c r="Z549" s="88">
        <v>48.23</v>
      </c>
      <c r="AA549" s="87">
        <v>43089</v>
      </c>
      <c r="AB549" s="88">
        <v>290</v>
      </c>
      <c r="AE549" s="87">
        <v>43817</v>
      </c>
      <c r="AF549" s="88">
        <v>1189.8800000000001</v>
      </c>
      <c r="AG549" s="87">
        <v>43817</v>
      </c>
      <c r="AH549" s="88">
        <v>108.92</v>
      </c>
      <c r="AI549" s="87">
        <v>43833</v>
      </c>
      <c r="AJ549" s="88">
        <v>122.98</v>
      </c>
      <c r="AK549" s="87">
        <v>43867</v>
      </c>
      <c r="AL549" s="88">
        <v>166.46</v>
      </c>
    </row>
    <row r="550" spans="1:38">
      <c r="A550" s="87">
        <v>43818</v>
      </c>
      <c r="B550" s="88">
        <v>18587.14</v>
      </c>
      <c r="C550" s="87">
        <v>43101</v>
      </c>
      <c r="D550" s="88">
        <v>67.2</v>
      </c>
      <c r="E550" s="87">
        <v>43082</v>
      </c>
      <c r="F550" s="88">
        <v>166.04</v>
      </c>
      <c r="G550" s="87">
        <v>43347</v>
      </c>
      <c r="H550" s="88">
        <v>23.5</v>
      </c>
      <c r="I550" s="87">
        <v>43103</v>
      </c>
      <c r="J550" s="88">
        <v>35.82</v>
      </c>
      <c r="K550" s="87">
        <v>43082</v>
      </c>
      <c r="L550" s="88">
        <v>250.16</v>
      </c>
      <c r="M550" s="87">
        <v>43082</v>
      </c>
      <c r="N550" s="88">
        <v>67.47</v>
      </c>
      <c r="Q550" s="87">
        <v>43082</v>
      </c>
      <c r="R550" s="88">
        <v>35.04</v>
      </c>
      <c r="S550" s="87">
        <v>43082</v>
      </c>
      <c r="T550" s="88">
        <v>6.86</v>
      </c>
      <c r="U550" s="87">
        <v>43994</v>
      </c>
      <c r="V550" s="88">
        <v>85.78</v>
      </c>
      <c r="W550" s="87">
        <v>43118</v>
      </c>
      <c r="X550" s="88">
        <v>72.099999999999994</v>
      </c>
      <c r="Y550" s="87">
        <v>43084</v>
      </c>
      <c r="Z550" s="88">
        <v>48.79</v>
      </c>
      <c r="AA550" s="87">
        <v>43090</v>
      </c>
      <c r="AB550" s="88">
        <v>288.70999999999998</v>
      </c>
      <c r="AE550" s="87">
        <v>43818</v>
      </c>
      <c r="AF550" s="88">
        <v>1181.0999999999999</v>
      </c>
      <c r="AG550" s="87">
        <v>43818</v>
      </c>
      <c r="AH550" s="88">
        <v>107.45</v>
      </c>
      <c r="AI550" s="87">
        <v>43836</v>
      </c>
      <c r="AJ550" s="88">
        <v>119.28</v>
      </c>
      <c r="AK550" s="87">
        <v>43868</v>
      </c>
      <c r="AL550" s="88">
        <v>156.47999999999999</v>
      </c>
    </row>
    <row r="551" spans="1:38">
      <c r="A551" s="87">
        <v>43819</v>
      </c>
      <c r="B551" s="88">
        <v>18656.48</v>
      </c>
      <c r="C551" s="87">
        <v>43102</v>
      </c>
      <c r="D551" s="88">
        <v>70.56</v>
      </c>
      <c r="E551" s="87">
        <v>43083</v>
      </c>
      <c r="F551" s="88">
        <v>165.07</v>
      </c>
      <c r="G551" s="87">
        <v>43349</v>
      </c>
      <c r="H551" s="88">
        <v>23</v>
      </c>
      <c r="I551" s="87">
        <v>43104</v>
      </c>
      <c r="J551" s="88">
        <v>36.24</v>
      </c>
      <c r="K551" s="87">
        <v>43083</v>
      </c>
      <c r="L551" s="88">
        <v>237.8</v>
      </c>
      <c r="M551" s="87">
        <v>43083</v>
      </c>
      <c r="N551" s="88">
        <v>64.91</v>
      </c>
      <c r="Q551" s="87">
        <v>43083</v>
      </c>
      <c r="R551" s="88">
        <v>34.409999999999997</v>
      </c>
      <c r="S551" s="87">
        <v>43083</v>
      </c>
      <c r="T551" s="88">
        <v>6.88</v>
      </c>
      <c r="U551" s="87">
        <v>43997</v>
      </c>
      <c r="V551" s="88">
        <v>89.8</v>
      </c>
      <c r="W551" s="87">
        <v>43119</v>
      </c>
      <c r="X551" s="88">
        <v>75.09</v>
      </c>
      <c r="Y551" s="87">
        <v>43087</v>
      </c>
      <c r="Z551" s="88">
        <v>48</v>
      </c>
      <c r="AA551" s="87">
        <v>43091</v>
      </c>
      <c r="AB551" s="88">
        <v>292</v>
      </c>
      <c r="AE551" s="87">
        <v>43819</v>
      </c>
      <c r="AF551" s="88">
        <v>1184.54</v>
      </c>
      <c r="AG551" s="87">
        <v>43819</v>
      </c>
      <c r="AH551" s="88">
        <v>103.77</v>
      </c>
      <c r="AI551" s="87">
        <v>43837</v>
      </c>
      <c r="AJ551" s="88">
        <v>119.26</v>
      </c>
      <c r="AK551" s="87">
        <v>43871</v>
      </c>
      <c r="AL551" s="88">
        <v>147.1</v>
      </c>
    </row>
    <row r="552" spans="1:38">
      <c r="A552" s="87">
        <v>43822</v>
      </c>
      <c r="B552" s="88">
        <v>18267.62</v>
      </c>
      <c r="C552" s="87">
        <v>43103</v>
      </c>
      <c r="D552" s="88">
        <v>71.55</v>
      </c>
      <c r="E552" s="87">
        <v>43084</v>
      </c>
      <c r="F552" s="88">
        <v>164.99</v>
      </c>
      <c r="G552" s="87">
        <v>43350</v>
      </c>
      <c r="H552" s="88">
        <v>23.1</v>
      </c>
      <c r="I552" s="87">
        <v>43105</v>
      </c>
      <c r="J552" s="88">
        <v>36.49</v>
      </c>
      <c r="K552" s="87">
        <v>43084</v>
      </c>
      <c r="L552" s="88">
        <v>237.49</v>
      </c>
      <c r="M552" s="87">
        <v>43084</v>
      </c>
      <c r="N552" s="88">
        <v>66.14</v>
      </c>
      <c r="Q552" s="87">
        <v>43084</v>
      </c>
      <c r="R552" s="88">
        <v>34.479999999999997</v>
      </c>
      <c r="S552" s="87">
        <v>43084</v>
      </c>
      <c r="T552" s="88">
        <v>7.03</v>
      </c>
      <c r="U552" s="87">
        <v>43998</v>
      </c>
      <c r="V552" s="88">
        <v>94.5</v>
      </c>
      <c r="W552" s="87">
        <v>43122</v>
      </c>
      <c r="X552" s="88">
        <v>76.33</v>
      </c>
      <c r="Y552" s="87">
        <v>43088</v>
      </c>
      <c r="Z552" s="88">
        <v>45.6</v>
      </c>
      <c r="AA552" s="87">
        <v>43095</v>
      </c>
      <c r="AB552" s="88">
        <v>292</v>
      </c>
      <c r="AE552" s="87">
        <v>43822</v>
      </c>
      <c r="AF552" s="88">
        <v>1200</v>
      </c>
      <c r="AG552" s="87">
        <v>43822</v>
      </c>
      <c r="AH552" s="88">
        <v>101.19</v>
      </c>
      <c r="AI552" s="87">
        <v>43838</v>
      </c>
      <c r="AJ552" s="88">
        <v>119.64</v>
      </c>
      <c r="AK552" s="87">
        <v>43872</v>
      </c>
      <c r="AL552" s="88">
        <v>148.99</v>
      </c>
    </row>
    <row r="553" spans="1:38">
      <c r="A553" s="87">
        <v>43823</v>
      </c>
      <c r="B553" s="88">
        <v>18423.28</v>
      </c>
      <c r="C553" s="87">
        <v>43105</v>
      </c>
      <c r="D553" s="88">
        <v>71.5</v>
      </c>
      <c r="E553" s="87">
        <v>43087</v>
      </c>
      <c r="F553" s="88">
        <v>164.36</v>
      </c>
      <c r="G553" s="87">
        <v>43354</v>
      </c>
      <c r="H553" s="88">
        <v>23.23</v>
      </c>
      <c r="I553" s="87">
        <v>43108</v>
      </c>
      <c r="J553" s="88">
        <v>36.6</v>
      </c>
      <c r="K553" s="87">
        <v>43087</v>
      </c>
      <c r="L553" s="88">
        <v>230.39</v>
      </c>
      <c r="M553" s="87">
        <v>43087</v>
      </c>
      <c r="N553" s="88">
        <v>65.5</v>
      </c>
      <c r="Q553" s="87">
        <v>43087</v>
      </c>
      <c r="R553" s="88">
        <v>34.229999999999997</v>
      </c>
      <c r="S553" s="87">
        <v>43087</v>
      </c>
      <c r="T553" s="88">
        <v>6.95</v>
      </c>
      <c r="U553" s="87">
        <v>43999</v>
      </c>
      <c r="V553" s="88">
        <v>87.42</v>
      </c>
      <c r="W553" s="87">
        <v>43123</v>
      </c>
      <c r="X553" s="88">
        <v>76</v>
      </c>
      <c r="Y553" s="87">
        <v>43089</v>
      </c>
      <c r="Z553" s="88">
        <v>43.99</v>
      </c>
      <c r="AA553" s="87">
        <v>43096</v>
      </c>
      <c r="AB553" s="88">
        <v>289.99</v>
      </c>
      <c r="AE553" s="87">
        <v>43823</v>
      </c>
      <c r="AF553" s="88">
        <v>1199</v>
      </c>
      <c r="AG553" s="87">
        <v>43823</v>
      </c>
      <c r="AH553" s="88">
        <v>103.25</v>
      </c>
      <c r="AI553" s="87">
        <v>43839</v>
      </c>
      <c r="AJ553" s="88">
        <v>125.62</v>
      </c>
      <c r="AK553" s="87">
        <v>43873</v>
      </c>
      <c r="AL553" s="88">
        <v>157.91999999999999</v>
      </c>
    </row>
    <row r="554" spans="1:38">
      <c r="A554" s="87">
        <v>43825</v>
      </c>
      <c r="B554" s="88">
        <v>18863.150000000001</v>
      </c>
      <c r="C554" s="87">
        <v>43108</v>
      </c>
      <c r="D554" s="88">
        <v>72</v>
      </c>
      <c r="E554" s="87">
        <v>43088</v>
      </c>
      <c r="F554" s="88">
        <v>166.42</v>
      </c>
      <c r="G554" s="87">
        <v>43356</v>
      </c>
      <c r="H554" s="88">
        <v>23</v>
      </c>
      <c r="I554" s="87">
        <v>43109</v>
      </c>
      <c r="J554" s="88">
        <v>36.47</v>
      </c>
      <c r="K554" s="87">
        <v>43088</v>
      </c>
      <c r="L554" s="88">
        <v>219.48</v>
      </c>
      <c r="M554" s="87">
        <v>43088</v>
      </c>
      <c r="N554" s="88">
        <v>63.05</v>
      </c>
      <c r="Q554" s="87">
        <v>43088</v>
      </c>
      <c r="R554" s="88">
        <v>32.54</v>
      </c>
      <c r="S554" s="87">
        <v>43088</v>
      </c>
      <c r="T554" s="88">
        <v>6.85</v>
      </c>
      <c r="U554" s="87">
        <v>44000</v>
      </c>
      <c r="V554" s="88">
        <v>81</v>
      </c>
      <c r="W554" s="87">
        <v>43124</v>
      </c>
      <c r="X554" s="88">
        <v>76.17</v>
      </c>
      <c r="Y554" s="87">
        <v>43090</v>
      </c>
      <c r="Z554" s="88">
        <v>44.03</v>
      </c>
      <c r="AA554" s="87">
        <v>43097</v>
      </c>
      <c r="AB554" s="88">
        <v>290.49</v>
      </c>
      <c r="AE554" s="87">
        <v>43825</v>
      </c>
      <c r="AF554" s="88">
        <v>1193.74</v>
      </c>
      <c r="AG554" s="87">
        <v>43825</v>
      </c>
      <c r="AH554" s="88">
        <v>106.59</v>
      </c>
      <c r="AI554" s="87">
        <v>43840</v>
      </c>
      <c r="AJ554" s="88">
        <v>127.17</v>
      </c>
      <c r="AK554" s="87">
        <v>43874</v>
      </c>
      <c r="AL554" s="88">
        <v>156.07</v>
      </c>
    </row>
    <row r="555" spans="1:38">
      <c r="A555" s="87">
        <v>43826</v>
      </c>
      <c r="B555" s="88">
        <v>18776.98</v>
      </c>
      <c r="C555" s="87">
        <v>43109</v>
      </c>
      <c r="D555" s="88">
        <v>70.92</v>
      </c>
      <c r="E555" s="87">
        <v>43089</v>
      </c>
      <c r="F555" s="88">
        <v>174.03</v>
      </c>
      <c r="G555" s="87">
        <v>43357</v>
      </c>
      <c r="H555" s="88">
        <v>22.5</v>
      </c>
      <c r="I555" s="87">
        <v>43110</v>
      </c>
      <c r="J555" s="88">
        <v>37</v>
      </c>
      <c r="K555" s="87">
        <v>43089</v>
      </c>
      <c r="L555" s="88">
        <v>213.51</v>
      </c>
      <c r="M555" s="87">
        <v>43089</v>
      </c>
      <c r="N555" s="88">
        <v>63.56</v>
      </c>
      <c r="Q555" s="87">
        <v>43089</v>
      </c>
      <c r="R555" s="88">
        <v>32.26</v>
      </c>
      <c r="S555" s="87">
        <v>43089</v>
      </c>
      <c r="T555" s="88">
        <v>6.84</v>
      </c>
      <c r="U555" s="87">
        <v>44001</v>
      </c>
      <c r="V555" s="88">
        <v>75</v>
      </c>
      <c r="W555" s="87">
        <v>43125</v>
      </c>
      <c r="X555" s="88">
        <v>75.040000000000006</v>
      </c>
      <c r="Y555" s="87">
        <v>43091</v>
      </c>
      <c r="Z555" s="88">
        <v>46.21</v>
      </c>
      <c r="AA555" s="87">
        <v>43098</v>
      </c>
      <c r="AB555" s="88">
        <v>292.89</v>
      </c>
      <c r="AE555" s="87">
        <v>43826</v>
      </c>
      <c r="AF555" s="88">
        <v>1180</v>
      </c>
      <c r="AG555" s="87">
        <v>43826</v>
      </c>
      <c r="AH555" s="88">
        <v>105.6</v>
      </c>
      <c r="AI555" s="87">
        <v>43843</v>
      </c>
      <c r="AJ555" s="88">
        <v>128.07</v>
      </c>
      <c r="AK555" s="87">
        <v>43875</v>
      </c>
      <c r="AL555" s="88">
        <v>151.38999999999999</v>
      </c>
    </row>
    <row r="556" spans="1:38">
      <c r="A556" s="87">
        <v>43829</v>
      </c>
      <c r="B556" s="88">
        <v>18752.099999999999</v>
      </c>
      <c r="C556" s="87">
        <v>43110</v>
      </c>
      <c r="D556" s="88">
        <v>72</v>
      </c>
      <c r="E556" s="87">
        <v>43090</v>
      </c>
      <c r="F556" s="88">
        <v>179.86</v>
      </c>
      <c r="G556" s="87">
        <v>43361</v>
      </c>
      <c r="H556" s="88">
        <v>23</v>
      </c>
      <c r="I556" s="87">
        <v>43111</v>
      </c>
      <c r="J556" s="88">
        <v>36.53</v>
      </c>
      <c r="K556" s="87">
        <v>43090</v>
      </c>
      <c r="L556" s="88">
        <v>219.92</v>
      </c>
      <c r="M556" s="87">
        <v>43090</v>
      </c>
      <c r="N556" s="88">
        <v>65.5</v>
      </c>
      <c r="Q556" s="87">
        <v>43090</v>
      </c>
      <c r="R556" s="88">
        <v>33.049999999999997</v>
      </c>
      <c r="S556" s="87">
        <v>43090</v>
      </c>
      <c r="T556" s="88">
        <v>6.85</v>
      </c>
      <c r="U556" s="87">
        <v>44004</v>
      </c>
      <c r="V556" s="88">
        <v>79.989999999999995</v>
      </c>
      <c r="W556" s="87">
        <v>43126</v>
      </c>
      <c r="X556" s="88">
        <v>76.260000000000005</v>
      </c>
      <c r="Y556" s="87">
        <v>43095</v>
      </c>
      <c r="Z556" s="88">
        <v>48.25</v>
      </c>
      <c r="AA556" s="87">
        <v>43101</v>
      </c>
      <c r="AB556" s="88">
        <v>290.2</v>
      </c>
      <c r="AE556" s="87">
        <v>43829</v>
      </c>
      <c r="AF556" s="88">
        <v>1177.94</v>
      </c>
      <c r="AG556" s="87">
        <v>43829</v>
      </c>
      <c r="AH556" s="88">
        <v>106.02</v>
      </c>
      <c r="AI556" s="87">
        <v>43844</v>
      </c>
      <c r="AJ556" s="88">
        <v>128.88999999999999</v>
      </c>
      <c r="AK556" s="87">
        <v>43878</v>
      </c>
      <c r="AL556" s="88">
        <v>148.82</v>
      </c>
    </row>
    <row r="557" spans="1:38">
      <c r="A557" s="87">
        <v>43830</v>
      </c>
      <c r="B557" s="88">
        <v>18656.48</v>
      </c>
      <c r="C557" s="87">
        <v>43111</v>
      </c>
      <c r="D557" s="88">
        <v>74.27</v>
      </c>
      <c r="E557" s="87">
        <v>43091</v>
      </c>
      <c r="F557" s="88">
        <v>182.8</v>
      </c>
      <c r="G557" s="87">
        <v>43367</v>
      </c>
      <c r="H557" s="88">
        <v>23</v>
      </c>
      <c r="I557" s="87">
        <v>43112</v>
      </c>
      <c r="J557" s="88">
        <v>36.85</v>
      </c>
      <c r="K557" s="87">
        <v>43091</v>
      </c>
      <c r="L557" s="88">
        <v>230.7</v>
      </c>
      <c r="M557" s="87">
        <v>43091</v>
      </c>
      <c r="N557" s="88">
        <v>68.77</v>
      </c>
      <c r="Q557" s="87">
        <v>43091</v>
      </c>
      <c r="R557" s="88">
        <v>34.659999999999997</v>
      </c>
      <c r="S557" s="87">
        <v>43091</v>
      </c>
      <c r="T557" s="88">
        <v>7.24</v>
      </c>
      <c r="U557" s="87">
        <v>44005</v>
      </c>
      <c r="V557" s="88">
        <v>84.8</v>
      </c>
      <c r="W557" s="87">
        <v>43129</v>
      </c>
      <c r="X557" s="88">
        <v>75.010000000000005</v>
      </c>
      <c r="Y557" s="87">
        <v>43096</v>
      </c>
      <c r="Z557" s="88">
        <v>50.66</v>
      </c>
      <c r="AA557" s="87">
        <v>43102</v>
      </c>
      <c r="AB557" s="88">
        <v>291.8</v>
      </c>
      <c r="AE557" s="87">
        <v>43830</v>
      </c>
      <c r="AF557" s="88">
        <v>1161.6600000000001</v>
      </c>
      <c r="AG557" s="87">
        <v>43830</v>
      </c>
      <c r="AH557" s="88">
        <v>106.14</v>
      </c>
      <c r="AI557" s="87">
        <v>43845</v>
      </c>
      <c r="AJ557" s="88">
        <v>127.69</v>
      </c>
      <c r="AK557" s="87">
        <v>43879</v>
      </c>
      <c r="AL557" s="88">
        <v>147.1</v>
      </c>
    </row>
    <row r="558" spans="1:38">
      <c r="A558" s="87">
        <v>43831</v>
      </c>
      <c r="B558" s="88">
        <v>18997.91</v>
      </c>
      <c r="C558" s="87">
        <v>43112</v>
      </c>
      <c r="D558" s="88">
        <v>75.180000000000007</v>
      </c>
      <c r="E558" s="87">
        <v>43095</v>
      </c>
      <c r="F558" s="88">
        <v>179.11</v>
      </c>
      <c r="G558" s="87">
        <v>43368</v>
      </c>
      <c r="H558" s="88">
        <v>22.99</v>
      </c>
      <c r="I558" s="87">
        <v>43115</v>
      </c>
      <c r="J558" s="88">
        <v>37.01</v>
      </c>
      <c r="K558" s="87">
        <v>43095</v>
      </c>
      <c r="L558" s="88">
        <v>230.28</v>
      </c>
      <c r="M558" s="87">
        <v>43095</v>
      </c>
      <c r="N558" s="88">
        <v>69.989999999999995</v>
      </c>
      <c r="Q558" s="87">
        <v>43095</v>
      </c>
      <c r="R558" s="88">
        <v>34.520000000000003</v>
      </c>
      <c r="S558" s="87">
        <v>43095</v>
      </c>
      <c r="T558" s="88">
        <v>7.15</v>
      </c>
      <c r="U558" s="87">
        <v>44006</v>
      </c>
      <c r="V558" s="88">
        <v>78.44</v>
      </c>
      <c r="W558" s="87">
        <v>43133</v>
      </c>
      <c r="X558" s="88">
        <v>76</v>
      </c>
      <c r="Y558" s="87">
        <v>43097</v>
      </c>
      <c r="Z558" s="88">
        <v>51.96</v>
      </c>
      <c r="AA558" s="87">
        <v>43103</v>
      </c>
      <c r="AB558" s="88">
        <v>290</v>
      </c>
      <c r="AE558" s="87">
        <v>43831</v>
      </c>
      <c r="AF558" s="88">
        <v>1185.99</v>
      </c>
      <c r="AG558" s="87">
        <v>43831</v>
      </c>
      <c r="AH558" s="88">
        <v>107.64</v>
      </c>
      <c r="AI558" s="87">
        <v>43846</v>
      </c>
      <c r="AJ558" s="88">
        <v>127.87</v>
      </c>
      <c r="AK558" s="87">
        <v>43880</v>
      </c>
      <c r="AL558" s="88">
        <v>148.35</v>
      </c>
    </row>
    <row r="559" spans="1:38">
      <c r="A559" s="87">
        <v>43832</v>
      </c>
      <c r="B559" s="88">
        <v>19538.61</v>
      </c>
      <c r="C559" s="87">
        <v>43115</v>
      </c>
      <c r="D559" s="88">
        <v>73.42</v>
      </c>
      <c r="E559" s="87">
        <v>43096</v>
      </c>
      <c r="F559" s="88">
        <v>182.18</v>
      </c>
      <c r="G559" s="87">
        <v>43369</v>
      </c>
      <c r="H559" s="88">
        <v>23.99</v>
      </c>
      <c r="I559" s="87">
        <v>43116</v>
      </c>
      <c r="J559" s="88">
        <v>37.01</v>
      </c>
      <c r="K559" s="87">
        <v>43096</v>
      </c>
      <c r="L559" s="88">
        <v>229.86</v>
      </c>
      <c r="M559" s="87">
        <v>43096</v>
      </c>
      <c r="N559" s="88">
        <v>70.510000000000005</v>
      </c>
      <c r="Q559" s="87">
        <v>43096</v>
      </c>
      <c r="R559" s="88">
        <v>35.01</v>
      </c>
      <c r="S559" s="87">
        <v>43096</v>
      </c>
      <c r="T559" s="88">
        <v>7.17</v>
      </c>
      <c r="U559" s="87">
        <v>44007</v>
      </c>
      <c r="V559" s="88">
        <v>78</v>
      </c>
      <c r="W559" s="87">
        <v>43138</v>
      </c>
      <c r="X559" s="88">
        <v>76</v>
      </c>
      <c r="Y559" s="87">
        <v>43098</v>
      </c>
      <c r="Z559" s="88">
        <v>51.97</v>
      </c>
      <c r="AA559" s="87">
        <v>43104</v>
      </c>
      <c r="AB559" s="88">
        <v>292.08999999999997</v>
      </c>
      <c r="AE559" s="87">
        <v>43832</v>
      </c>
      <c r="AF559" s="88">
        <v>1198</v>
      </c>
      <c r="AG559" s="87">
        <v>43832</v>
      </c>
      <c r="AH559" s="88">
        <v>109.78</v>
      </c>
      <c r="AI559" s="87">
        <v>43847</v>
      </c>
      <c r="AJ559" s="88">
        <v>128.44</v>
      </c>
      <c r="AK559" s="87">
        <v>43881</v>
      </c>
      <c r="AL559" s="88">
        <v>147.59</v>
      </c>
    </row>
    <row r="560" spans="1:38">
      <c r="A560" s="87">
        <v>43833</v>
      </c>
      <c r="B560" s="88">
        <v>19473.759999999998</v>
      </c>
      <c r="C560" s="87">
        <v>43116</v>
      </c>
      <c r="D560" s="88">
        <v>73.56</v>
      </c>
      <c r="E560" s="87">
        <v>43097</v>
      </c>
      <c r="F560" s="88">
        <v>185.49</v>
      </c>
      <c r="G560" s="87">
        <v>43370</v>
      </c>
      <c r="H560" s="88">
        <v>22.85</v>
      </c>
      <c r="I560" s="87">
        <v>43117</v>
      </c>
      <c r="J560" s="88">
        <v>37.26</v>
      </c>
      <c r="K560" s="87">
        <v>43097</v>
      </c>
      <c r="L560" s="88">
        <v>241.35</v>
      </c>
      <c r="M560" s="87">
        <v>43097</v>
      </c>
      <c r="N560" s="88">
        <v>70.81</v>
      </c>
      <c r="Q560" s="87">
        <v>43097</v>
      </c>
      <c r="R560" s="88">
        <v>36.119999999999997</v>
      </c>
      <c r="S560" s="87">
        <v>43097</v>
      </c>
      <c r="T560" s="88">
        <v>7.4</v>
      </c>
      <c r="U560" s="87">
        <v>44008</v>
      </c>
      <c r="V560" s="88">
        <v>83</v>
      </c>
      <c r="W560" s="87">
        <v>43145</v>
      </c>
      <c r="X560" s="88">
        <v>76.56</v>
      </c>
      <c r="Y560" s="87">
        <v>43101</v>
      </c>
      <c r="Z560" s="88">
        <v>52</v>
      </c>
      <c r="AA560" s="87">
        <v>43105</v>
      </c>
      <c r="AB560" s="88">
        <v>297</v>
      </c>
      <c r="AE560" s="87">
        <v>43833</v>
      </c>
      <c r="AF560" s="88">
        <v>1189.99</v>
      </c>
      <c r="AG560" s="87">
        <v>43833</v>
      </c>
      <c r="AH560" s="88">
        <v>107.86</v>
      </c>
      <c r="AI560" s="87">
        <v>43850</v>
      </c>
      <c r="AJ560" s="88">
        <v>127.04</v>
      </c>
      <c r="AK560" s="87">
        <v>43882</v>
      </c>
      <c r="AL560" s="88">
        <v>153.04</v>
      </c>
    </row>
    <row r="561" spans="1:38">
      <c r="A561" s="87">
        <v>43836</v>
      </c>
      <c r="B561" s="88">
        <v>19009.099999999999</v>
      </c>
      <c r="C561" s="87">
        <v>43117</v>
      </c>
      <c r="D561" s="88">
        <v>74.260000000000005</v>
      </c>
      <c r="E561" s="87">
        <v>43098</v>
      </c>
      <c r="F561" s="88">
        <v>187.97</v>
      </c>
      <c r="G561" s="87">
        <v>43371</v>
      </c>
      <c r="H561" s="88">
        <v>22.5</v>
      </c>
      <c r="I561" s="87">
        <v>43118</v>
      </c>
      <c r="J561" s="88">
        <v>37.21</v>
      </c>
      <c r="K561" s="87">
        <v>43098</v>
      </c>
      <c r="L561" s="88">
        <v>234.12</v>
      </c>
      <c r="M561" s="87">
        <v>43098</v>
      </c>
      <c r="N561" s="88">
        <v>68.44</v>
      </c>
      <c r="Q561" s="87">
        <v>43098</v>
      </c>
      <c r="R561" s="88">
        <v>35.18</v>
      </c>
      <c r="S561" s="87">
        <v>43098</v>
      </c>
      <c r="T561" s="88">
        <v>7.15</v>
      </c>
      <c r="U561" s="87">
        <v>44012</v>
      </c>
      <c r="V561" s="88">
        <v>76.790000000000006</v>
      </c>
      <c r="W561" s="87">
        <v>43146</v>
      </c>
      <c r="X561" s="88">
        <v>78.5</v>
      </c>
      <c r="Y561" s="87">
        <v>43102</v>
      </c>
      <c r="Z561" s="88">
        <v>51.85</v>
      </c>
      <c r="AA561" s="87">
        <v>43108</v>
      </c>
      <c r="AB561" s="88">
        <v>299.74</v>
      </c>
      <c r="AE561" s="87">
        <v>43836</v>
      </c>
      <c r="AF561" s="88">
        <v>1130.5</v>
      </c>
      <c r="AG561" s="87">
        <v>43836</v>
      </c>
      <c r="AH561" s="88">
        <v>102.91</v>
      </c>
      <c r="AI561" s="87">
        <v>43851</v>
      </c>
      <c r="AJ561" s="88">
        <v>127</v>
      </c>
      <c r="AK561" s="87">
        <v>43885</v>
      </c>
      <c r="AL561" s="88">
        <v>145.1</v>
      </c>
    </row>
    <row r="562" spans="1:38">
      <c r="A562" s="87">
        <v>43837</v>
      </c>
      <c r="B562" s="88">
        <v>19331.46</v>
      </c>
      <c r="C562" s="87">
        <v>43118</v>
      </c>
      <c r="D562" s="88">
        <v>74.709999999999994</v>
      </c>
      <c r="E562" s="87">
        <v>43101</v>
      </c>
      <c r="F562" s="88">
        <v>190.06</v>
      </c>
      <c r="G562" s="87">
        <v>43374</v>
      </c>
      <c r="H562" s="88">
        <v>23.6</v>
      </c>
      <c r="I562" s="87">
        <v>43119</v>
      </c>
      <c r="J562" s="88">
        <v>38.049999999999997</v>
      </c>
      <c r="K562" s="87">
        <v>43101</v>
      </c>
      <c r="L562" s="88">
        <v>239.81</v>
      </c>
      <c r="M562" s="87">
        <v>43101</v>
      </c>
      <c r="N562" s="88">
        <v>67.98</v>
      </c>
      <c r="Q562" s="87">
        <v>43101</v>
      </c>
      <c r="R562" s="88">
        <v>34.979999999999997</v>
      </c>
      <c r="S562" s="87">
        <v>43101</v>
      </c>
      <c r="T562" s="88">
        <v>7.26</v>
      </c>
      <c r="U562" s="87">
        <v>44013</v>
      </c>
      <c r="V562" s="88">
        <v>78.03</v>
      </c>
      <c r="W562" s="87">
        <v>43157</v>
      </c>
      <c r="X562" s="88">
        <v>74</v>
      </c>
      <c r="Y562" s="87">
        <v>43103</v>
      </c>
      <c r="Z562" s="88">
        <v>52.69</v>
      </c>
      <c r="AA562" s="87">
        <v>43109</v>
      </c>
      <c r="AB562" s="88">
        <v>305</v>
      </c>
      <c r="AE562" s="87">
        <v>43837</v>
      </c>
      <c r="AF562" s="88">
        <v>1077.3499999999999</v>
      </c>
      <c r="AG562" s="87">
        <v>43837</v>
      </c>
      <c r="AH562" s="88">
        <v>104.87</v>
      </c>
      <c r="AI562" s="87">
        <v>43852</v>
      </c>
      <c r="AJ562" s="88">
        <v>125</v>
      </c>
      <c r="AK562" s="87">
        <v>43886</v>
      </c>
      <c r="AL562" s="88">
        <v>154.53</v>
      </c>
    </row>
    <row r="563" spans="1:38">
      <c r="A563" s="87">
        <v>43838</v>
      </c>
      <c r="B563" s="88">
        <v>19071.34</v>
      </c>
      <c r="C563" s="87">
        <v>43119</v>
      </c>
      <c r="D563" s="88">
        <v>76.67</v>
      </c>
      <c r="E563" s="87">
        <v>43102</v>
      </c>
      <c r="F563" s="88">
        <v>195.49</v>
      </c>
      <c r="G563" s="87">
        <v>43375</v>
      </c>
      <c r="H563" s="88">
        <v>23</v>
      </c>
      <c r="I563" s="87">
        <v>43122</v>
      </c>
      <c r="J563" s="88">
        <v>38.75</v>
      </c>
      <c r="K563" s="87">
        <v>43102</v>
      </c>
      <c r="L563" s="88">
        <v>242.36</v>
      </c>
      <c r="M563" s="87">
        <v>43102</v>
      </c>
      <c r="N563" s="88">
        <v>70.3</v>
      </c>
      <c r="Q563" s="87">
        <v>43102</v>
      </c>
      <c r="R563" s="88">
        <v>36.1</v>
      </c>
      <c r="S563" s="87">
        <v>43102</v>
      </c>
      <c r="T563" s="88">
        <v>7.28</v>
      </c>
      <c r="U563" s="87">
        <v>44014</v>
      </c>
      <c r="V563" s="88">
        <v>74.12</v>
      </c>
      <c r="W563" s="87">
        <v>43158</v>
      </c>
      <c r="X563" s="88">
        <v>73.14</v>
      </c>
      <c r="Y563" s="87">
        <v>43104</v>
      </c>
      <c r="Z563" s="88">
        <v>53.5</v>
      </c>
      <c r="AA563" s="87">
        <v>43110</v>
      </c>
      <c r="AB563" s="88">
        <v>315.01</v>
      </c>
      <c r="AE563" s="87">
        <v>43838</v>
      </c>
      <c r="AF563" s="88">
        <v>1028.78</v>
      </c>
      <c r="AG563" s="87">
        <v>43838</v>
      </c>
      <c r="AH563" s="88">
        <v>101.67</v>
      </c>
      <c r="AI563" s="87">
        <v>43853</v>
      </c>
      <c r="AJ563" s="88">
        <v>127.52</v>
      </c>
      <c r="AK563" s="87">
        <v>43887</v>
      </c>
      <c r="AL563" s="88">
        <v>148.1</v>
      </c>
    </row>
    <row r="564" spans="1:38">
      <c r="A564" s="87">
        <v>43839</v>
      </c>
      <c r="B564" s="88">
        <v>19659.38</v>
      </c>
      <c r="C564" s="87">
        <v>43122</v>
      </c>
      <c r="D564" s="88">
        <v>76.83</v>
      </c>
      <c r="E564" s="87">
        <v>43103</v>
      </c>
      <c r="F564" s="88">
        <v>196.08</v>
      </c>
      <c r="G564" s="87">
        <v>43376</v>
      </c>
      <c r="H564" s="88">
        <v>22.93</v>
      </c>
      <c r="I564" s="87">
        <v>43123</v>
      </c>
      <c r="J564" s="88">
        <v>38.54</v>
      </c>
      <c r="K564" s="87">
        <v>43103</v>
      </c>
      <c r="L564" s="88">
        <v>245.46</v>
      </c>
      <c r="M564" s="87">
        <v>43103</v>
      </c>
      <c r="N564" s="88">
        <v>71.349999999999994</v>
      </c>
      <c r="Q564" s="87">
        <v>43103</v>
      </c>
      <c r="R564" s="88">
        <v>36.01</v>
      </c>
      <c r="S564" s="87">
        <v>43103</v>
      </c>
      <c r="T564" s="88">
        <v>7.23</v>
      </c>
      <c r="U564" s="87">
        <v>44018</v>
      </c>
      <c r="V564" s="88">
        <v>74.52</v>
      </c>
      <c r="W564" s="87">
        <v>43159</v>
      </c>
      <c r="X564" s="88">
        <v>73</v>
      </c>
      <c r="Y564" s="87">
        <v>43105</v>
      </c>
      <c r="Z564" s="88">
        <v>54.09</v>
      </c>
      <c r="AA564" s="87">
        <v>43111</v>
      </c>
      <c r="AB564" s="88">
        <v>320.14</v>
      </c>
      <c r="AE564" s="87">
        <v>43839</v>
      </c>
      <c r="AF564" s="88">
        <v>1041.25</v>
      </c>
      <c r="AG564" s="87">
        <v>43839</v>
      </c>
      <c r="AH564" s="88">
        <v>106.75</v>
      </c>
      <c r="AI564" s="87">
        <v>43854</v>
      </c>
      <c r="AJ564" s="88">
        <v>127.53</v>
      </c>
      <c r="AK564" s="87">
        <v>43888</v>
      </c>
      <c r="AL564" s="88">
        <v>143.76</v>
      </c>
    </row>
    <row r="565" spans="1:38">
      <c r="A565" s="87">
        <v>43840</v>
      </c>
      <c r="B565" s="88">
        <v>20028.2</v>
      </c>
      <c r="C565" s="87">
        <v>43123</v>
      </c>
      <c r="D565" s="88">
        <v>76.83</v>
      </c>
      <c r="E565" s="87">
        <v>43104</v>
      </c>
      <c r="F565" s="88">
        <v>204.48</v>
      </c>
      <c r="G565" s="87">
        <v>43377</v>
      </c>
      <c r="H565" s="88">
        <v>22.5</v>
      </c>
      <c r="I565" s="87">
        <v>43124</v>
      </c>
      <c r="J565" s="88">
        <v>39</v>
      </c>
      <c r="K565" s="87">
        <v>43104</v>
      </c>
      <c r="L565" s="88">
        <v>243.11</v>
      </c>
      <c r="M565" s="87">
        <v>43104</v>
      </c>
      <c r="N565" s="88">
        <v>73.459999999999994</v>
      </c>
      <c r="Q565" s="87">
        <v>43104</v>
      </c>
      <c r="R565" s="88">
        <v>35.630000000000003</v>
      </c>
      <c r="S565" s="87">
        <v>43104</v>
      </c>
      <c r="T565" s="88">
        <v>7.59</v>
      </c>
      <c r="U565" s="87">
        <v>44019</v>
      </c>
      <c r="V565" s="88">
        <v>78.89</v>
      </c>
      <c r="W565" s="87">
        <v>43160</v>
      </c>
      <c r="X565" s="88">
        <v>73</v>
      </c>
      <c r="Y565" s="87">
        <v>43108</v>
      </c>
      <c r="Z565" s="88">
        <v>54.92</v>
      </c>
      <c r="AA565" s="87">
        <v>43112</v>
      </c>
      <c r="AB565" s="88">
        <v>316</v>
      </c>
      <c r="AE565" s="87">
        <v>43840</v>
      </c>
      <c r="AF565" s="88">
        <v>1050</v>
      </c>
      <c r="AG565" s="87">
        <v>43840</v>
      </c>
      <c r="AH565" s="88">
        <v>109.39</v>
      </c>
      <c r="AI565" s="87">
        <v>43857</v>
      </c>
      <c r="AJ565" s="88">
        <v>127.74</v>
      </c>
      <c r="AK565" s="87">
        <v>43889</v>
      </c>
      <c r="AL565" s="88">
        <v>141.91999999999999</v>
      </c>
    </row>
    <row r="566" spans="1:38">
      <c r="A566" s="87">
        <v>43843</v>
      </c>
      <c r="B566" s="88">
        <v>20032.509999999998</v>
      </c>
      <c r="C566" s="87">
        <v>43124</v>
      </c>
      <c r="D566" s="88">
        <v>76</v>
      </c>
      <c r="E566" s="87">
        <v>43105</v>
      </c>
      <c r="F566" s="88">
        <v>210.42</v>
      </c>
      <c r="G566" s="87">
        <v>43381</v>
      </c>
      <c r="H566" s="88">
        <v>21.62</v>
      </c>
      <c r="I566" s="87">
        <v>43125</v>
      </c>
      <c r="J566" s="88">
        <v>39.42</v>
      </c>
      <c r="K566" s="87">
        <v>43105</v>
      </c>
      <c r="L566" s="88">
        <v>248.77</v>
      </c>
      <c r="M566" s="87">
        <v>43105</v>
      </c>
      <c r="N566" s="88">
        <v>77.010000000000005</v>
      </c>
      <c r="Q566" s="87">
        <v>43105</v>
      </c>
      <c r="R566" s="88">
        <v>36.47</v>
      </c>
      <c r="S566" s="87">
        <v>43105</v>
      </c>
      <c r="T566" s="88">
        <v>8.1999999999999993</v>
      </c>
      <c r="U566" s="87">
        <v>44020</v>
      </c>
      <c r="V566" s="88">
        <v>79</v>
      </c>
      <c r="W566" s="87">
        <v>43161</v>
      </c>
      <c r="X566" s="88">
        <v>73.81</v>
      </c>
      <c r="Y566" s="87">
        <v>43109</v>
      </c>
      <c r="Z566" s="88">
        <v>54.42</v>
      </c>
      <c r="AA566" s="87">
        <v>43115</v>
      </c>
      <c r="AB566" s="88">
        <v>318.33</v>
      </c>
      <c r="AE566" s="87">
        <v>43843</v>
      </c>
      <c r="AF566" s="88">
        <v>1045.58</v>
      </c>
      <c r="AG566" s="87">
        <v>43843</v>
      </c>
      <c r="AH566" s="88">
        <v>112.62</v>
      </c>
      <c r="AI566" s="87">
        <v>43858</v>
      </c>
      <c r="AJ566" s="88">
        <v>128.51</v>
      </c>
      <c r="AK566" s="87">
        <v>43892</v>
      </c>
      <c r="AL566" s="88">
        <v>146.84</v>
      </c>
    </row>
    <row r="567" spans="1:38">
      <c r="A567" s="87">
        <v>43844</v>
      </c>
      <c r="B567" s="88">
        <v>20030.060000000001</v>
      </c>
      <c r="C567" s="87">
        <v>43125</v>
      </c>
      <c r="D567" s="88">
        <v>74.25</v>
      </c>
      <c r="E567" s="87">
        <v>43108</v>
      </c>
      <c r="F567" s="88">
        <v>215.01</v>
      </c>
      <c r="G567" s="87">
        <v>43382</v>
      </c>
      <c r="H567" s="88">
        <v>22.7</v>
      </c>
      <c r="I567" s="87">
        <v>43126</v>
      </c>
      <c r="J567" s="88">
        <v>39.229999999999997</v>
      </c>
      <c r="K567" s="87">
        <v>43108</v>
      </c>
      <c r="L567" s="88">
        <v>254.13</v>
      </c>
      <c r="M567" s="87">
        <v>43108</v>
      </c>
      <c r="N567" s="88">
        <v>77.22</v>
      </c>
      <c r="Q567" s="87">
        <v>43108</v>
      </c>
      <c r="R567" s="88">
        <v>38.29</v>
      </c>
      <c r="S567" s="87">
        <v>43108</v>
      </c>
      <c r="T567" s="88">
        <v>8.1300000000000008</v>
      </c>
      <c r="U567" s="87">
        <v>44021</v>
      </c>
      <c r="V567" s="88">
        <v>79.099999999999994</v>
      </c>
      <c r="W567" s="87">
        <v>43165</v>
      </c>
      <c r="X567" s="88">
        <v>71.2</v>
      </c>
      <c r="Y567" s="87">
        <v>43110</v>
      </c>
      <c r="Z567" s="88">
        <v>55.93</v>
      </c>
      <c r="AA567" s="87">
        <v>43116</v>
      </c>
      <c r="AB567" s="88">
        <v>315.79000000000002</v>
      </c>
      <c r="AE567" s="87">
        <v>43844</v>
      </c>
      <c r="AF567" s="88">
        <v>1051.99</v>
      </c>
      <c r="AG567" s="87">
        <v>43844</v>
      </c>
      <c r="AH567" s="88">
        <v>113.16</v>
      </c>
      <c r="AI567" s="87">
        <v>43859</v>
      </c>
      <c r="AJ567" s="88">
        <v>127.6</v>
      </c>
      <c r="AK567" s="87">
        <v>43893</v>
      </c>
      <c r="AL567" s="88">
        <v>146.18</v>
      </c>
    </row>
    <row r="568" spans="1:38">
      <c r="A568" s="87">
        <v>43845</v>
      </c>
      <c r="B568" s="88">
        <v>19931.61</v>
      </c>
      <c r="C568" s="87">
        <v>43126</v>
      </c>
      <c r="D568" s="88">
        <v>74.55</v>
      </c>
      <c r="E568" s="87">
        <v>43109</v>
      </c>
      <c r="F568" s="88">
        <v>210.38</v>
      </c>
      <c r="G568" s="87">
        <v>43383</v>
      </c>
      <c r="H568" s="88">
        <v>21.96</v>
      </c>
      <c r="I568" s="87">
        <v>43129</v>
      </c>
      <c r="J568" s="88">
        <v>40.340000000000003</v>
      </c>
      <c r="K568" s="87">
        <v>43109</v>
      </c>
      <c r="L568" s="88">
        <v>254.71</v>
      </c>
      <c r="M568" s="87">
        <v>43109</v>
      </c>
      <c r="N568" s="88">
        <v>76.39</v>
      </c>
      <c r="Q568" s="87">
        <v>43109</v>
      </c>
      <c r="R568" s="88">
        <v>37.880000000000003</v>
      </c>
      <c r="S568" s="87">
        <v>43109</v>
      </c>
      <c r="T568" s="88">
        <v>7.76</v>
      </c>
      <c r="U568" s="87">
        <v>44025</v>
      </c>
      <c r="V568" s="88">
        <v>79</v>
      </c>
      <c r="W568" s="87">
        <v>43168</v>
      </c>
      <c r="X568" s="88">
        <v>70.209999999999994</v>
      </c>
      <c r="Y568" s="87">
        <v>43111</v>
      </c>
      <c r="Z568" s="88">
        <v>56</v>
      </c>
      <c r="AA568" s="87">
        <v>43117</v>
      </c>
      <c r="AB568" s="88">
        <v>316.56</v>
      </c>
      <c r="AE568" s="87">
        <v>43845</v>
      </c>
      <c r="AF568" s="88">
        <v>1052.73</v>
      </c>
      <c r="AG568" s="87">
        <v>43845</v>
      </c>
      <c r="AH568" s="88">
        <v>109.82</v>
      </c>
      <c r="AI568" s="87">
        <v>43860</v>
      </c>
      <c r="AJ568" s="88">
        <v>134.61000000000001</v>
      </c>
      <c r="AK568" s="87">
        <v>43894</v>
      </c>
      <c r="AL568" s="88">
        <v>145.49</v>
      </c>
    </row>
    <row r="569" spans="1:38">
      <c r="A569" s="87">
        <v>43846</v>
      </c>
      <c r="B569" s="88">
        <v>19965.3</v>
      </c>
      <c r="C569" s="87">
        <v>43129</v>
      </c>
      <c r="D569" s="88">
        <v>78.260000000000005</v>
      </c>
      <c r="E569" s="87">
        <v>43110</v>
      </c>
      <c r="F569" s="88">
        <v>215.16</v>
      </c>
      <c r="G569" s="87">
        <v>43384</v>
      </c>
      <c r="H569" s="88">
        <v>22.6</v>
      </c>
      <c r="I569" s="87">
        <v>43130</v>
      </c>
      <c r="J569" s="88">
        <v>39.93</v>
      </c>
      <c r="K569" s="87">
        <v>43110</v>
      </c>
      <c r="L569" s="88">
        <v>267.31</v>
      </c>
      <c r="M569" s="87">
        <v>43110</v>
      </c>
      <c r="N569" s="88">
        <v>79.88</v>
      </c>
      <c r="Q569" s="87">
        <v>43110</v>
      </c>
      <c r="R569" s="88">
        <v>39.700000000000003</v>
      </c>
      <c r="S569" s="87">
        <v>43110</v>
      </c>
      <c r="T569" s="88">
        <v>8.15</v>
      </c>
      <c r="U569" s="87">
        <v>44026</v>
      </c>
      <c r="V569" s="88">
        <v>79</v>
      </c>
      <c r="W569" s="87">
        <v>43179</v>
      </c>
      <c r="X569" s="88">
        <v>70</v>
      </c>
      <c r="Y569" s="87">
        <v>43112</v>
      </c>
      <c r="Z569" s="88">
        <v>55</v>
      </c>
      <c r="AA569" s="87">
        <v>43118</v>
      </c>
      <c r="AB569" s="88">
        <v>324.64999999999998</v>
      </c>
      <c r="AE569" s="87">
        <v>43846</v>
      </c>
      <c r="AF569" s="88">
        <v>1050</v>
      </c>
      <c r="AG569" s="87">
        <v>43846</v>
      </c>
      <c r="AH569" s="88">
        <v>113.01</v>
      </c>
      <c r="AI569" s="87">
        <v>43861</v>
      </c>
      <c r="AJ569" s="88">
        <v>142.01</v>
      </c>
      <c r="AK569" s="87">
        <v>43895</v>
      </c>
      <c r="AL569" s="88">
        <v>147.02000000000001</v>
      </c>
    </row>
    <row r="570" spans="1:38">
      <c r="A570" s="87">
        <v>43847</v>
      </c>
      <c r="B570" s="88">
        <v>19997.27</v>
      </c>
      <c r="C570" s="87">
        <v>43130</v>
      </c>
      <c r="D570" s="88">
        <v>77.25</v>
      </c>
      <c r="E570" s="87">
        <v>43111</v>
      </c>
      <c r="F570" s="88">
        <v>213.91</v>
      </c>
      <c r="G570" s="87">
        <v>43385</v>
      </c>
      <c r="H570" s="88">
        <v>23.55</v>
      </c>
      <c r="I570" s="87">
        <v>43131</v>
      </c>
      <c r="J570" s="88">
        <v>38.270000000000003</v>
      </c>
      <c r="K570" s="87">
        <v>43111</v>
      </c>
      <c r="L570" s="88">
        <v>262.89</v>
      </c>
      <c r="M570" s="87">
        <v>43111</v>
      </c>
      <c r="N570" s="88">
        <v>81.02</v>
      </c>
      <c r="Q570" s="87">
        <v>43111</v>
      </c>
      <c r="R570" s="88">
        <v>39.75</v>
      </c>
      <c r="S570" s="87">
        <v>43111</v>
      </c>
      <c r="T570" s="88">
        <v>8.44</v>
      </c>
      <c r="U570" s="87">
        <v>44027</v>
      </c>
      <c r="V570" s="88">
        <v>79.5</v>
      </c>
      <c r="W570" s="87">
        <v>43180</v>
      </c>
      <c r="X570" s="88">
        <v>69</v>
      </c>
      <c r="Y570" s="87">
        <v>43115</v>
      </c>
      <c r="Z570" s="88">
        <v>54.01</v>
      </c>
      <c r="AA570" s="87">
        <v>43119</v>
      </c>
      <c r="AB570" s="88">
        <v>340.83</v>
      </c>
      <c r="AE570" s="87">
        <v>43847</v>
      </c>
      <c r="AF570" s="88">
        <v>1046.2</v>
      </c>
      <c r="AG570" s="87">
        <v>43847</v>
      </c>
      <c r="AH570" s="88">
        <v>112.01</v>
      </c>
      <c r="AI570" s="87">
        <v>43864</v>
      </c>
      <c r="AJ570" s="88">
        <v>149.11000000000001</v>
      </c>
      <c r="AK570" s="87">
        <v>43896</v>
      </c>
      <c r="AL570" s="88">
        <v>144.78</v>
      </c>
    </row>
    <row r="571" spans="1:38">
      <c r="A571" s="87">
        <v>43850</v>
      </c>
      <c r="B571" s="88">
        <v>19798.84</v>
      </c>
      <c r="C571" s="87">
        <v>43131</v>
      </c>
      <c r="D571" s="88">
        <v>76.900000000000006</v>
      </c>
      <c r="E571" s="87">
        <v>43112</v>
      </c>
      <c r="F571" s="88">
        <v>211.48</v>
      </c>
      <c r="G571" s="87">
        <v>43388</v>
      </c>
      <c r="H571" s="88">
        <v>22.42</v>
      </c>
      <c r="I571" s="87">
        <v>43132</v>
      </c>
      <c r="J571" s="88">
        <v>38.020000000000003</v>
      </c>
      <c r="K571" s="87">
        <v>43112</v>
      </c>
      <c r="L571" s="88">
        <v>250.8</v>
      </c>
      <c r="M571" s="87">
        <v>43112</v>
      </c>
      <c r="N571" s="88">
        <v>79.23</v>
      </c>
      <c r="Q571" s="87">
        <v>43112</v>
      </c>
      <c r="R571" s="88">
        <v>38.42</v>
      </c>
      <c r="S571" s="87">
        <v>43112</v>
      </c>
      <c r="T571" s="88">
        <v>7.99</v>
      </c>
      <c r="U571" s="87">
        <v>44028</v>
      </c>
      <c r="V571" s="88">
        <v>76.510000000000005</v>
      </c>
      <c r="W571" s="87">
        <v>43181</v>
      </c>
      <c r="X571" s="88">
        <v>69</v>
      </c>
      <c r="Y571" s="87">
        <v>43116</v>
      </c>
      <c r="Z571" s="88">
        <v>55</v>
      </c>
      <c r="AA571" s="87">
        <v>43122</v>
      </c>
      <c r="AB571" s="88">
        <v>357.8</v>
      </c>
      <c r="AE571" s="87">
        <v>43850</v>
      </c>
      <c r="AF571" s="88">
        <v>1047.8499999999999</v>
      </c>
      <c r="AG571" s="87">
        <v>43850</v>
      </c>
      <c r="AH571" s="88">
        <v>111.42</v>
      </c>
      <c r="AI571" s="87">
        <v>43865</v>
      </c>
      <c r="AJ571" s="88">
        <v>149.19999999999999</v>
      </c>
      <c r="AK571" s="87">
        <v>43899</v>
      </c>
      <c r="AL571" s="88">
        <v>140.13</v>
      </c>
    </row>
    <row r="572" spans="1:38">
      <c r="A572" s="87">
        <v>43851</v>
      </c>
      <c r="B572" s="88">
        <v>19722.71</v>
      </c>
      <c r="C572" s="87">
        <v>43132</v>
      </c>
      <c r="D572" s="88">
        <v>77.25</v>
      </c>
      <c r="E572" s="87">
        <v>43115</v>
      </c>
      <c r="F572" s="88">
        <v>206.56</v>
      </c>
      <c r="G572" s="87">
        <v>43391</v>
      </c>
      <c r="H572" s="88">
        <v>23.2</v>
      </c>
      <c r="I572" s="87">
        <v>43133</v>
      </c>
      <c r="J572" s="88">
        <v>38.07</v>
      </c>
      <c r="K572" s="87">
        <v>43115</v>
      </c>
      <c r="L572" s="88">
        <v>241.99</v>
      </c>
      <c r="M572" s="87">
        <v>43115</v>
      </c>
      <c r="N572" s="88">
        <v>78.34</v>
      </c>
      <c r="Q572" s="87">
        <v>43115</v>
      </c>
      <c r="R572" s="88">
        <v>37.18</v>
      </c>
      <c r="S572" s="87">
        <v>43115</v>
      </c>
      <c r="T572" s="88">
        <v>7.49</v>
      </c>
      <c r="U572" s="87">
        <v>44029</v>
      </c>
      <c r="V572" s="88">
        <v>76</v>
      </c>
      <c r="W572" s="87">
        <v>43185</v>
      </c>
      <c r="X572" s="88">
        <v>68</v>
      </c>
      <c r="Y572" s="87">
        <v>43117</v>
      </c>
      <c r="Z572" s="88">
        <v>55</v>
      </c>
      <c r="AA572" s="87">
        <v>43123</v>
      </c>
      <c r="AB572" s="88">
        <v>360.35</v>
      </c>
      <c r="AE572" s="87">
        <v>43851</v>
      </c>
      <c r="AF572" s="88">
        <v>1049.25</v>
      </c>
      <c r="AG572" s="87">
        <v>43851</v>
      </c>
      <c r="AH572" s="88">
        <v>111.24</v>
      </c>
      <c r="AI572" s="87">
        <v>43867</v>
      </c>
      <c r="AJ572" s="88">
        <v>155.80000000000001</v>
      </c>
      <c r="AK572" s="87">
        <v>43900</v>
      </c>
      <c r="AL572" s="88">
        <v>141.96</v>
      </c>
    </row>
    <row r="573" spans="1:38">
      <c r="A573" s="87">
        <v>43852</v>
      </c>
      <c r="B573" s="88">
        <v>19739.37</v>
      </c>
      <c r="C573" s="87">
        <v>43137</v>
      </c>
      <c r="D573" s="88">
        <v>75.09</v>
      </c>
      <c r="E573" s="87">
        <v>43116</v>
      </c>
      <c r="F573" s="88">
        <v>208.42</v>
      </c>
      <c r="G573" s="87">
        <v>43396</v>
      </c>
      <c r="H573" s="88">
        <v>23</v>
      </c>
      <c r="I573" s="87">
        <v>43137</v>
      </c>
      <c r="J573" s="88">
        <v>38</v>
      </c>
      <c r="K573" s="87">
        <v>43116</v>
      </c>
      <c r="L573" s="88">
        <v>245.41</v>
      </c>
      <c r="M573" s="87">
        <v>43116</v>
      </c>
      <c r="N573" s="88">
        <v>78.53</v>
      </c>
      <c r="Q573" s="87">
        <v>43116</v>
      </c>
      <c r="R573" s="88">
        <v>37.479999999999997</v>
      </c>
      <c r="S573" s="87">
        <v>43116</v>
      </c>
      <c r="T573" s="88">
        <v>7.56</v>
      </c>
      <c r="U573" s="87">
        <v>44032</v>
      </c>
      <c r="V573" s="88">
        <v>77</v>
      </c>
      <c r="W573" s="87">
        <v>43186</v>
      </c>
      <c r="X573" s="88">
        <v>68</v>
      </c>
      <c r="Y573" s="87">
        <v>43118</v>
      </c>
      <c r="Z573" s="88">
        <v>56.6</v>
      </c>
      <c r="AA573" s="87">
        <v>43124</v>
      </c>
      <c r="AB573" s="88">
        <v>359.7</v>
      </c>
      <c r="AE573" s="87">
        <v>43852</v>
      </c>
      <c r="AF573" s="88">
        <v>1048</v>
      </c>
      <c r="AG573" s="87">
        <v>43852</v>
      </c>
      <c r="AH573" s="88">
        <v>112.48</v>
      </c>
      <c r="AI573" s="87">
        <v>43868</v>
      </c>
      <c r="AJ573" s="88">
        <v>149.1</v>
      </c>
      <c r="AK573" s="87">
        <v>43901</v>
      </c>
      <c r="AL573" s="88">
        <v>140.63</v>
      </c>
    </row>
    <row r="574" spans="1:38">
      <c r="A574" s="87">
        <v>43853</v>
      </c>
      <c r="B574" s="88">
        <v>19728.54</v>
      </c>
      <c r="C574" s="87">
        <v>43138</v>
      </c>
      <c r="D574" s="88">
        <v>76.2</v>
      </c>
      <c r="E574" s="87">
        <v>43117</v>
      </c>
      <c r="F574" s="88">
        <v>209.83</v>
      </c>
      <c r="G574" s="87">
        <v>43397</v>
      </c>
      <c r="H574" s="88">
        <v>23</v>
      </c>
      <c r="I574" s="87">
        <v>43138</v>
      </c>
      <c r="J574" s="88">
        <v>38.270000000000003</v>
      </c>
      <c r="K574" s="87">
        <v>43117</v>
      </c>
      <c r="L574" s="88">
        <v>249.4</v>
      </c>
      <c r="M574" s="87">
        <v>43117</v>
      </c>
      <c r="N574" s="88">
        <v>79.5</v>
      </c>
      <c r="Q574" s="87">
        <v>43117</v>
      </c>
      <c r="R574" s="88">
        <v>36.78</v>
      </c>
      <c r="S574" s="87">
        <v>43117</v>
      </c>
      <c r="T574" s="88">
        <v>7.72</v>
      </c>
      <c r="U574" s="87">
        <v>44033</v>
      </c>
      <c r="V574" s="88">
        <v>78.180000000000007</v>
      </c>
      <c r="W574" s="87">
        <v>43187</v>
      </c>
      <c r="X574" s="88">
        <v>67</v>
      </c>
      <c r="Y574" s="87">
        <v>43119</v>
      </c>
      <c r="Z574" s="88">
        <v>57.38</v>
      </c>
      <c r="AA574" s="87">
        <v>43125</v>
      </c>
      <c r="AB574" s="88">
        <v>357.94</v>
      </c>
      <c r="AE574" s="87">
        <v>43853</v>
      </c>
      <c r="AF574" s="88">
        <v>1043.8800000000001</v>
      </c>
      <c r="AG574" s="87">
        <v>43853</v>
      </c>
      <c r="AH574" s="88">
        <v>114.15</v>
      </c>
      <c r="AI574" s="87">
        <v>43871</v>
      </c>
      <c r="AJ574" s="88">
        <v>142.35</v>
      </c>
      <c r="AK574" s="87">
        <v>43902</v>
      </c>
      <c r="AL574" s="88">
        <v>132.16999999999999</v>
      </c>
    </row>
    <row r="575" spans="1:38">
      <c r="A575" s="87">
        <v>43854</v>
      </c>
      <c r="B575" s="88">
        <v>19806.849999999999</v>
      </c>
      <c r="C575" s="87">
        <v>43139</v>
      </c>
      <c r="D575" s="88">
        <v>76.989999999999995</v>
      </c>
      <c r="E575" s="87">
        <v>43118</v>
      </c>
      <c r="F575" s="88">
        <v>209.97</v>
      </c>
      <c r="G575" s="87">
        <v>43398</v>
      </c>
      <c r="H575" s="88">
        <v>22</v>
      </c>
      <c r="I575" s="87">
        <v>43139</v>
      </c>
      <c r="J575" s="88">
        <v>38</v>
      </c>
      <c r="K575" s="87">
        <v>43118</v>
      </c>
      <c r="L575" s="88">
        <v>241.51</v>
      </c>
      <c r="M575" s="87">
        <v>43118</v>
      </c>
      <c r="N575" s="88">
        <v>80.489999999999995</v>
      </c>
      <c r="Q575" s="87">
        <v>43118</v>
      </c>
      <c r="R575" s="88">
        <v>36.56</v>
      </c>
      <c r="S575" s="87">
        <v>43118</v>
      </c>
      <c r="T575" s="88">
        <v>7.97</v>
      </c>
      <c r="U575" s="87">
        <v>44034</v>
      </c>
      <c r="V575" s="88">
        <v>73.16</v>
      </c>
      <c r="W575" s="87">
        <v>43189</v>
      </c>
      <c r="X575" s="88">
        <v>70.349999999999994</v>
      </c>
      <c r="Y575" s="87">
        <v>43122</v>
      </c>
      <c r="Z575" s="88">
        <v>56.84</v>
      </c>
      <c r="AA575" s="87">
        <v>43126</v>
      </c>
      <c r="AB575" s="88">
        <v>356.8</v>
      </c>
      <c r="AE575" s="87">
        <v>43854</v>
      </c>
      <c r="AF575" s="88">
        <v>1046.22</v>
      </c>
      <c r="AG575" s="87">
        <v>43854</v>
      </c>
      <c r="AH575" s="88">
        <v>117.81</v>
      </c>
      <c r="AI575" s="87">
        <v>43872</v>
      </c>
      <c r="AJ575" s="88">
        <v>145.37</v>
      </c>
      <c r="AK575" s="87">
        <v>43903</v>
      </c>
      <c r="AL575" s="88">
        <v>132.13</v>
      </c>
    </row>
    <row r="576" spans="1:38">
      <c r="A576" s="87">
        <v>43857</v>
      </c>
      <c r="B576" s="88">
        <v>19737.88</v>
      </c>
      <c r="C576" s="87">
        <v>43140</v>
      </c>
      <c r="D576" s="88">
        <v>76.25</v>
      </c>
      <c r="E576" s="87">
        <v>43119</v>
      </c>
      <c r="F576" s="88">
        <v>213.89</v>
      </c>
      <c r="G576" s="87">
        <v>43399</v>
      </c>
      <c r="H576" s="88">
        <v>23.1</v>
      </c>
      <c r="I576" s="87">
        <v>43140</v>
      </c>
      <c r="J576" s="88">
        <v>37.94</v>
      </c>
      <c r="K576" s="87">
        <v>43119</v>
      </c>
      <c r="L576" s="88">
        <v>238.28</v>
      </c>
      <c r="M576" s="87">
        <v>43119</v>
      </c>
      <c r="N576" s="88">
        <v>83.01</v>
      </c>
      <c r="Q576" s="87">
        <v>43119</v>
      </c>
      <c r="R576" s="88">
        <v>37.159999999999997</v>
      </c>
      <c r="S576" s="87">
        <v>43119</v>
      </c>
      <c r="T576" s="88">
        <v>8.08</v>
      </c>
      <c r="U576" s="87">
        <v>44039</v>
      </c>
      <c r="V576" s="88">
        <v>78.64</v>
      </c>
      <c r="W576" s="87">
        <v>43192</v>
      </c>
      <c r="X576" s="88">
        <v>72</v>
      </c>
      <c r="Y576" s="87">
        <v>43123</v>
      </c>
      <c r="Z576" s="88">
        <v>56.14</v>
      </c>
      <c r="AA576" s="87">
        <v>43129</v>
      </c>
      <c r="AB576" s="88">
        <v>338.96</v>
      </c>
      <c r="AE576" s="87">
        <v>43857</v>
      </c>
      <c r="AF576" s="88">
        <v>1046.8499999999999</v>
      </c>
      <c r="AG576" s="87">
        <v>43857</v>
      </c>
      <c r="AH576" s="88">
        <v>115.49</v>
      </c>
      <c r="AI576" s="87">
        <v>43873</v>
      </c>
      <c r="AJ576" s="88">
        <v>151.49</v>
      </c>
      <c r="AK576" s="87">
        <v>43906</v>
      </c>
      <c r="AL576" s="88">
        <v>122.23</v>
      </c>
    </row>
    <row r="577" spans="1:38">
      <c r="A577" s="87">
        <v>43858</v>
      </c>
      <c r="B577" s="88">
        <v>19591.46</v>
      </c>
      <c r="C577" s="87">
        <v>43143</v>
      </c>
      <c r="D577" s="88">
        <v>77</v>
      </c>
      <c r="E577" s="87">
        <v>43122</v>
      </c>
      <c r="F577" s="88">
        <v>213.8</v>
      </c>
      <c r="G577" s="87">
        <v>43402</v>
      </c>
      <c r="H577" s="88">
        <v>24.25</v>
      </c>
      <c r="I577" s="87">
        <v>43143</v>
      </c>
      <c r="J577" s="88">
        <v>38</v>
      </c>
      <c r="K577" s="87">
        <v>43122</v>
      </c>
      <c r="L577" s="88">
        <v>237.25</v>
      </c>
      <c r="M577" s="87">
        <v>43122</v>
      </c>
      <c r="N577" s="88">
        <v>87.16</v>
      </c>
      <c r="Q577" s="87">
        <v>43122</v>
      </c>
      <c r="R577" s="88">
        <v>38.130000000000003</v>
      </c>
      <c r="S577" s="87">
        <v>43122</v>
      </c>
      <c r="T577" s="88">
        <v>8.1300000000000008</v>
      </c>
      <c r="U577" s="87">
        <v>44041</v>
      </c>
      <c r="V577" s="88">
        <v>76.05</v>
      </c>
      <c r="W577" s="87">
        <v>43194</v>
      </c>
      <c r="X577" s="88">
        <v>69.89</v>
      </c>
      <c r="Y577" s="87">
        <v>43124</v>
      </c>
      <c r="Z577" s="88">
        <v>56.4</v>
      </c>
      <c r="AA577" s="87">
        <v>43130</v>
      </c>
      <c r="AB577" s="88">
        <v>346.99</v>
      </c>
      <c r="AE577" s="87">
        <v>43858</v>
      </c>
      <c r="AF577" s="88">
        <v>1072.47</v>
      </c>
      <c r="AG577" s="87">
        <v>43858</v>
      </c>
      <c r="AH577" s="88">
        <v>113.6</v>
      </c>
      <c r="AI577" s="87">
        <v>43874</v>
      </c>
      <c r="AJ577" s="88">
        <v>156.68</v>
      </c>
      <c r="AK577" s="87">
        <v>43907</v>
      </c>
      <c r="AL577" s="88">
        <v>117.5</v>
      </c>
    </row>
    <row r="578" spans="1:38">
      <c r="A578" s="87">
        <v>43859</v>
      </c>
      <c r="B578" s="88">
        <v>19393.009999999998</v>
      </c>
      <c r="C578" s="87">
        <v>43144</v>
      </c>
      <c r="D578" s="88">
        <v>76.599999999999994</v>
      </c>
      <c r="E578" s="87">
        <v>43123</v>
      </c>
      <c r="F578" s="88">
        <v>212.18</v>
      </c>
      <c r="G578" s="87">
        <v>43403</v>
      </c>
      <c r="H578" s="88">
        <v>23.61</v>
      </c>
      <c r="I578" s="87">
        <v>43144</v>
      </c>
      <c r="J578" s="88">
        <v>39.25</v>
      </c>
      <c r="K578" s="87">
        <v>43123</v>
      </c>
      <c r="L578" s="88">
        <v>239.27</v>
      </c>
      <c r="M578" s="87">
        <v>43123</v>
      </c>
      <c r="N578" s="88">
        <v>86.65</v>
      </c>
      <c r="Q578" s="87">
        <v>43123</v>
      </c>
      <c r="R578" s="88">
        <v>40.03</v>
      </c>
      <c r="S578" s="87">
        <v>43123</v>
      </c>
      <c r="T578" s="88">
        <v>8.1</v>
      </c>
      <c r="U578" s="87">
        <v>44042</v>
      </c>
      <c r="V578" s="88">
        <v>78</v>
      </c>
      <c r="W578" s="87">
        <v>43195</v>
      </c>
      <c r="X578" s="88">
        <v>71.680000000000007</v>
      </c>
      <c r="Y578" s="87">
        <v>43125</v>
      </c>
      <c r="Z578" s="88">
        <v>56.98</v>
      </c>
      <c r="AA578" s="87">
        <v>43131</v>
      </c>
      <c r="AB578" s="88">
        <v>348.31</v>
      </c>
      <c r="AE578" s="87">
        <v>43859</v>
      </c>
      <c r="AF578" s="88">
        <v>1070.06</v>
      </c>
      <c r="AG578" s="87">
        <v>43859</v>
      </c>
      <c r="AH578" s="88">
        <v>113.55</v>
      </c>
      <c r="AI578" s="87">
        <v>43875</v>
      </c>
      <c r="AJ578" s="88">
        <v>155.01</v>
      </c>
      <c r="AK578" s="87">
        <v>43908</v>
      </c>
      <c r="AL578" s="88">
        <v>108.69</v>
      </c>
    </row>
    <row r="579" spans="1:38">
      <c r="A579" s="87">
        <v>43860</v>
      </c>
      <c r="B579" s="88">
        <v>19346.47</v>
      </c>
      <c r="C579" s="87">
        <v>43145</v>
      </c>
      <c r="D579" s="88">
        <v>74</v>
      </c>
      <c r="E579" s="87">
        <v>43124</v>
      </c>
      <c r="F579" s="88">
        <v>213.14</v>
      </c>
      <c r="G579" s="87">
        <v>43404</v>
      </c>
      <c r="H579" s="88">
        <v>24</v>
      </c>
      <c r="I579" s="87">
        <v>43145</v>
      </c>
      <c r="J579" s="88">
        <v>38.51</v>
      </c>
      <c r="K579" s="87">
        <v>43124</v>
      </c>
      <c r="L579" s="88">
        <v>250.44</v>
      </c>
      <c r="M579" s="87">
        <v>43124</v>
      </c>
      <c r="N579" s="88">
        <v>87.4</v>
      </c>
      <c r="Q579" s="87">
        <v>43124</v>
      </c>
      <c r="R579" s="88">
        <v>42.03</v>
      </c>
      <c r="S579" s="87">
        <v>43124</v>
      </c>
      <c r="T579" s="88">
        <v>8.18</v>
      </c>
      <c r="U579" s="87">
        <v>44046</v>
      </c>
      <c r="V579" s="88">
        <v>80</v>
      </c>
      <c r="W579" s="87">
        <v>43199</v>
      </c>
      <c r="X579" s="88">
        <v>70.84</v>
      </c>
      <c r="Y579" s="87">
        <v>43129</v>
      </c>
      <c r="Z579" s="88">
        <v>57.77</v>
      </c>
      <c r="AA579" s="87">
        <v>43132</v>
      </c>
      <c r="AB579" s="88">
        <v>348.97</v>
      </c>
      <c r="AE579" s="87">
        <v>43860</v>
      </c>
      <c r="AF579" s="88">
        <v>1065.1300000000001</v>
      </c>
      <c r="AG579" s="87">
        <v>43860</v>
      </c>
      <c r="AH579" s="88">
        <v>112.71</v>
      </c>
      <c r="AI579" s="87">
        <v>43878</v>
      </c>
      <c r="AJ579" s="88">
        <v>156.99</v>
      </c>
      <c r="AK579" s="87">
        <v>43909</v>
      </c>
      <c r="AL579" s="88">
        <v>100.54</v>
      </c>
    </row>
    <row r="580" spans="1:38">
      <c r="A580" s="87">
        <v>43861</v>
      </c>
      <c r="B580" s="88">
        <v>19147.78</v>
      </c>
      <c r="C580" s="87">
        <v>43146</v>
      </c>
      <c r="D580" s="88">
        <v>76</v>
      </c>
      <c r="E580" s="87">
        <v>43125</v>
      </c>
      <c r="F580" s="88">
        <v>210.62</v>
      </c>
      <c r="G580" s="87">
        <v>43409</v>
      </c>
      <c r="H580" s="88">
        <v>23.5</v>
      </c>
      <c r="I580" s="87">
        <v>43146</v>
      </c>
      <c r="J580" s="88">
        <v>40.020000000000003</v>
      </c>
      <c r="K580" s="87">
        <v>43125</v>
      </c>
      <c r="L580" s="88">
        <v>249.25</v>
      </c>
      <c r="M580" s="87">
        <v>43125</v>
      </c>
      <c r="N580" s="88">
        <v>85.03</v>
      </c>
      <c r="Q580" s="87">
        <v>43125</v>
      </c>
      <c r="R580" s="88">
        <v>43.09</v>
      </c>
      <c r="S580" s="87">
        <v>43125</v>
      </c>
      <c r="T580" s="88">
        <v>8.4700000000000006</v>
      </c>
      <c r="U580" s="87">
        <v>44049</v>
      </c>
      <c r="V580" s="88">
        <v>76.05</v>
      </c>
      <c r="W580" s="87">
        <v>43200</v>
      </c>
      <c r="X580" s="88">
        <v>71</v>
      </c>
      <c r="Y580" s="87">
        <v>43130</v>
      </c>
      <c r="Z580" s="88">
        <v>57</v>
      </c>
      <c r="AA580" s="87">
        <v>43133</v>
      </c>
      <c r="AB580" s="88">
        <v>352</v>
      </c>
      <c r="AE580" s="87">
        <v>43861</v>
      </c>
      <c r="AF580" s="88">
        <v>1073.97</v>
      </c>
      <c r="AG580" s="87">
        <v>43861</v>
      </c>
      <c r="AH580" s="88">
        <v>111.74</v>
      </c>
      <c r="AI580" s="87">
        <v>43879</v>
      </c>
      <c r="AJ580" s="88">
        <v>148.54</v>
      </c>
      <c r="AK580" s="87">
        <v>43910</v>
      </c>
      <c r="AL580" s="88">
        <v>100.66</v>
      </c>
    </row>
    <row r="581" spans="1:38">
      <c r="A581" s="87">
        <v>43864</v>
      </c>
      <c r="B581" s="88">
        <v>18515.43</v>
      </c>
      <c r="C581" s="87">
        <v>43147</v>
      </c>
      <c r="D581" s="88">
        <v>74.45</v>
      </c>
      <c r="E581" s="87">
        <v>43126</v>
      </c>
      <c r="F581" s="88">
        <v>203.17</v>
      </c>
      <c r="G581" s="87">
        <v>43413</v>
      </c>
      <c r="H581" s="88">
        <v>24.59</v>
      </c>
      <c r="I581" s="87">
        <v>43147</v>
      </c>
      <c r="J581" s="88">
        <v>40.93</v>
      </c>
      <c r="K581" s="87">
        <v>43126</v>
      </c>
      <c r="L581" s="88">
        <v>258.27</v>
      </c>
      <c r="M581" s="87">
        <v>43126</v>
      </c>
      <c r="N581" s="88">
        <v>86.68</v>
      </c>
      <c r="Q581" s="87">
        <v>43126</v>
      </c>
      <c r="R581" s="88">
        <v>42.41</v>
      </c>
      <c r="S581" s="87">
        <v>43126</v>
      </c>
      <c r="T581" s="88">
        <v>8.48</v>
      </c>
      <c r="U581" s="87">
        <v>44053</v>
      </c>
      <c r="V581" s="88">
        <v>72.06</v>
      </c>
      <c r="W581" s="87">
        <v>43201</v>
      </c>
      <c r="X581" s="88">
        <v>69.61</v>
      </c>
      <c r="Y581" s="87">
        <v>43131</v>
      </c>
      <c r="Z581" s="88">
        <v>57.45</v>
      </c>
      <c r="AA581" s="87">
        <v>43137</v>
      </c>
      <c r="AB581" s="88">
        <v>347</v>
      </c>
      <c r="AE581" s="87">
        <v>43864</v>
      </c>
      <c r="AF581" s="88">
        <v>1058.49</v>
      </c>
      <c r="AG581" s="87">
        <v>43864</v>
      </c>
      <c r="AH581" s="88">
        <v>106.72</v>
      </c>
      <c r="AI581" s="87">
        <v>43880</v>
      </c>
      <c r="AJ581" s="88">
        <v>154.22</v>
      </c>
      <c r="AK581" s="87">
        <v>43914</v>
      </c>
      <c r="AL581" s="88">
        <v>93.3</v>
      </c>
    </row>
    <row r="582" spans="1:38">
      <c r="A582" s="87">
        <v>43865</v>
      </c>
      <c r="B582" s="88">
        <v>18790.72</v>
      </c>
      <c r="C582" s="87">
        <v>43151</v>
      </c>
      <c r="D582" s="88">
        <v>75</v>
      </c>
      <c r="E582" s="87">
        <v>43129</v>
      </c>
      <c r="F582" s="88">
        <v>208.75</v>
      </c>
      <c r="G582" s="87">
        <v>43416</v>
      </c>
      <c r="H582" s="88">
        <v>24.5</v>
      </c>
      <c r="I582" s="87">
        <v>43150</v>
      </c>
      <c r="J582" s="88">
        <v>41.54</v>
      </c>
      <c r="K582" s="87">
        <v>43129</v>
      </c>
      <c r="L582" s="88">
        <v>259.95</v>
      </c>
      <c r="M582" s="87">
        <v>43129</v>
      </c>
      <c r="N582" s="88">
        <v>82.59</v>
      </c>
      <c r="Q582" s="87">
        <v>43129</v>
      </c>
      <c r="R582" s="88">
        <v>44.47</v>
      </c>
      <c r="S582" s="87">
        <v>43129</v>
      </c>
      <c r="T582" s="88">
        <v>8.25</v>
      </c>
      <c r="U582" s="87">
        <v>44055</v>
      </c>
      <c r="V582" s="88">
        <v>75.010000000000005</v>
      </c>
      <c r="W582" s="87">
        <v>43202</v>
      </c>
      <c r="X582" s="88">
        <v>70</v>
      </c>
      <c r="Y582" s="87">
        <v>43132</v>
      </c>
      <c r="Z582" s="88">
        <v>59.12</v>
      </c>
      <c r="AA582" s="87">
        <v>43138</v>
      </c>
      <c r="AB582" s="88">
        <v>340</v>
      </c>
      <c r="AE582" s="87">
        <v>43865</v>
      </c>
      <c r="AF582" s="88">
        <v>1049.94</v>
      </c>
      <c r="AG582" s="87">
        <v>43865</v>
      </c>
      <c r="AH582" s="88">
        <v>107.69</v>
      </c>
      <c r="AI582" s="87">
        <v>43881</v>
      </c>
      <c r="AJ582" s="88">
        <v>153.47</v>
      </c>
      <c r="AK582" s="87">
        <v>43915</v>
      </c>
      <c r="AL582" s="88">
        <v>88.63</v>
      </c>
    </row>
    <row r="583" spans="1:38">
      <c r="A583" s="87">
        <v>43867</v>
      </c>
      <c r="B583" s="88">
        <v>18713.45</v>
      </c>
      <c r="C583" s="87">
        <v>43152</v>
      </c>
      <c r="D583" s="88">
        <v>75.06</v>
      </c>
      <c r="E583" s="87">
        <v>43130</v>
      </c>
      <c r="F583" s="88">
        <v>201.95</v>
      </c>
      <c r="G583" s="87">
        <v>43418</v>
      </c>
      <c r="H583" s="88">
        <v>24.15</v>
      </c>
      <c r="I583" s="87">
        <v>43151</v>
      </c>
      <c r="J583" s="88">
        <v>41.62</v>
      </c>
      <c r="K583" s="87">
        <v>43130</v>
      </c>
      <c r="L583" s="88">
        <v>256.37</v>
      </c>
      <c r="M583" s="87">
        <v>43130</v>
      </c>
      <c r="N583" s="88">
        <v>82.34</v>
      </c>
      <c r="Q583" s="87">
        <v>43130</v>
      </c>
      <c r="R583" s="88">
        <v>42.25</v>
      </c>
      <c r="S583" s="87">
        <v>43130</v>
      </c>
      <c r="T583" s="88">
        <v>8.0399999999999991</v>
      </c>
      <c r="U583" s="87">
        <v>44056</v>
      </c>
      <c r="V583" s="88">
        <v>79.430000000000007</v>
      </c>
      <c r="W583" s="87">
        <v>43203</v>
      </c>
      <c r="X583" s="88">
        <v>69.010000000000005</v>
      </c>
      <c r="Y583" s="87">
        <v>43133</v>
      </c>
      <c r="Z583" s="88">
        <v>59.02</v>
      </c>
      <c r="AA583" s="87">
        <v>43139</v>
      </c>
      <c r="AB583" s="88">
        <v>339.2</v>
      </c>
      <c r="AE583" s="87">
        <v>43867</v>
      </c>
      <c r="AF583" s="88">
        <v>1044.54</v>
      </c>
      <c r="AG583" s="87">
        <v>43867</v>
      </c>
      <c r="AH583" s="88">
        <v>107.71</v>
      </c>
      <c r="AI583" s="87">
        <v>43882</v>
      </c>
      <c r="AJ583" s="88">
        <v>148.83000000000001</v>
      </c>
      <c r="AK583" s="87">
        <v>43916</v>
      </c>
      <c r="AL583" s="88">
        <v>94</v>
      </c>
    </row>
    <row r="584" spans="1:38">
      <c r="A584" s="87">
        <v>43868</v>
      </c>
      <c r="B584" s="88">
        <v>18454.509999999998</v>
      </c>
      <c r="C584" s="87">
        <v>43153</v>
      </c>
      <c r="D584" s="88">
        <v>75.010000000000005</v>
      </c>
      <c r="E584" s="87">
        <v>43131</v>
      </c>
      <c r="F584" s="88">
        <v>193.63</v>
      </c>
      <c r="G584" s="87">
        <v>43419</v>
      </c>
      <c r="H584" s="88">
        <v>24.9</v>
      </c>
      <c r="I584" s="87">
        <v>43152</v>
      </c>
      <c r="J584" s="88">
        <v>41.99</v>
      </c>
      <c r="K584" s="87">
        <v>43131</v>
      </c>
      <c r="L584" s="88">
        <v>259.18</v>
      </c>
      <c r="M584" s="87">
        <v>43131</v>
      </c>
      <c r="N584" s="88">
        <v>81.91</v>
      </c>
      <c r="Q584" s="87">
        <v>43131</v>
      </c>
      <c r="R584" s="88">
        <v>40.65</v>
      </c>
      <c r="S584" s="87">
        <v>43131</v>
      </c>
      <c r="T584" s="88">
        <v>8.1</v>
      </c>
      <c r="U584" s="87">
        <v>44061</v>
      </c>
      <c r="V584" s="88">
        <v>77</v>
      </c>
      <c r="W584" s="87">
        <v>43206</v>
      </c>
      <c r="X584" s="88">
        <v>68.5</v>
      </c>
      <c r="Y584" s="87">
        <v>43137</v>
      </c>
      <c r="Z584" s="88">
        <v>57.15</v>
      </c>
      <c r="AA584" s="87">
        <v>43140</v>
      </c>
      <c r="AB584" s="88">
        <v>323.38</v>
      </c>
      <c r="AE584" s="87">
        <v>43868</v>
      </c>
      <c r="AF584" s="88">
        <v>1040.57</v>
      </c>
      <c r="AG584" s="87">
        <v>43868</v>
      </c>
      <c r="AH584" s="88">
        <v>103.6</v>
      </c>
      <c r="AI584" s="87">
        <v>43885</v>
      </c>
      <c r="AJ584" s="88">
        <v>139.62</v>
      </c>
      <c r="AK584" s="87">
        <v>43917</v>
      </c>
      <c r="AL584" s="88">
        <v>94.77</v>
      </c>
    </row>
    <row r="585" spans="1:38">
      <c r="A585" s="87">
        <v>43871</v>
      </c>
      <c r="B585" s="88">
        <v>18090.650000000001</v>
      </c>
      <c r="C585" s="87">
        <v>43154</v>
      </c>
      <c r="D585" s="88">
        <v>75</v>
      </c>
      <c r="E585" s="87">
        <v>43132</v>
      </c>
      <c r="F585" s="88">
        <v>190.82</v>
      </c>
      <c r="G585" s="87">
        <v>43420</v>
      </c>
      <c r="H585" s="88">
        <v>25</v>
      </c>
      <c r="I585" s="87">
        <v>43153</v>
      </c>
      <c r="J585" s="88">
        <v>41.51</v>
      </c>
      <c r="K585" s="87">
        <v>43132</v>
      </c>
      <c r="L585" s="88">
        <v>262.10000000000002</v>
      </c>
      <c r="M585" s="87">
        <v>43132</v>
      </c>
      <c r="N585" s="88">
        <v>80.92</v>
      </c>
      <c r="Q585" s="87">
        <v>43132</v>
      </c>
      <c r="R585" s="88">
        <v>39.090000000000003</v>
      </c>
      <c r="S585" s="87">
        <v>43132</v>
      </c>
      <c r="T585" s="88">
        <v>8.07</v>
      </c>
      <c r="U585" s="87">
        <v>44062</v>
      </c>
      <c r="V585" s="88">
        <v>75</v>
      </c>
      <c r="W585" s="87">
        <v>43207</v>
      </c>
      <c r="X585" s="88">
        <v>68.95</v>
      </c>
      <c r="Y585" s="87">
        <v>43138</v>
      </c>
      <c r="Z585" s="88">
        <v>57.61</v>
      </c>
      <c r="AA585" s="87">
        <v>43143</v>
      </c>
      <c r="AB585" s="88">
        <v>314.5</v>
      </c>
      <c r="AE585" s="87">
        <v>43871</v>
      </c>
      <c r="AF585" s="88">
        <v>1000</v>
      </c>
      <c r="AG585" s="87">
        <v>43871</v>
      </c>
      <c r="AH585" s="88">
        <v>100.55</v>
      </c>
      <c r="AI585" s="87">
        <v>43886</v>
      </c>
      <c r="AJ585" s="88">
        <v>141.19999999999999</v>
      </c>
      <c r="AK585" s="87">
        <v>43920</v>
      </c>
      <c r="AL585" s="88">
        <v>95</v>
      </c>
    </row>
    <row r="586" spans="1:38">
      <c r="A586" s="87">
        <v>43872</v>
      </c>
      <c r="B586" s="88">
        <v>18288.96</v>
      </c>
      <c r="C586" s="87">
        <v>43157</v>
      </c>
      <c r="D586" s="88">
        <v>76.680000000000007</v>
      </c>
      <c r="E586" s="87">
        <v>43133</v>
      </c>
      <c r="F586" s="88">
        <v>190.17</v>
      </c>
      <c r="G586" s="87">
        <v>43423</v>
      </c>
      <c r="H586" s="88">
        <v>24.54</v>
      </c>
      <c r="I586" s="87">
        <v>43154</v>
      </c>
      <c r="J586" s="88">
        <v>41.69</v>
      </c>
      <c r="K586" s="87">
        <v>43133</v>
      </c>
      <c r="L586" s="88">
        <v>266.66000000000003</v>
      </c>
      <c r="M586" s="87">
        <v>43133</v>
      </c>
      <c r="N586" s="88">
        <v>79.61</v>
      </c>
      <c r="Q586" s="87">
        <v>43133</v>
      </c>
      <c r="R586" s="88">
        <v>39.880000000000003</v>
      </c>
      <c r="S586" s="87">
        <v>43133</v>
      </c>
      <c r="T586" s="88">
        <v>8.27</v>
      </c>
      <c r="U586" s="87">
        <v>44063</v>
      </c>
      <c r="V586" s="88">
        <v>76.989999999999995</v>
      </c>
      <c r="W586" s="87">
        <v>43210</v>
      </c>
      <c r="X586" s="88">
        <v>72.3</v>
      </c>
      <c r="Y586" s="87">
        <v>43139</v>
      </c>
      <c r="Z586" s="88">
        <v>57.15</v>
      </c>
      <c r="AA586" s="87">
        <v>43144</v>
      </c>
      <c r="AB586" s="88">
        <v>309</v>
      </c>
      <c r="AE586" s="87">
        <v>43872</v>
      </c>
      <c r="AF586" s="88">
        <v>1004.47</v>
      </c>
      <c r="AG586" s="87">
        <v>43872</v>
      </c>
      <c r="AH586" s="88">
        <v>104.11</v>
      </c>
      <c r="AI586" s="87">
        <v>43887</v>
      </c>
      <c r="AJ586" s="88">
        <v>139.82</v>
      </c>
      <c r="AK586" s="87">
        <v>43921</v>
      </c>
      <c r="AL586" s="88">
        <v>102.12</v>
      </c>
    </row>
    <row r="587" spans="1:38">
      <c r="A587" s="87">
        <v>43873</v>
      </c>
      <c r="B587" s="88">
        <v>18692.93</v>
      </c>
      <c r="C587" s="87">
        <v>43159</v>
      </c>
      <c r="D587" s="88">
        <v>75</v>
      </c>
      <c r="E587" s="87">
        <v>43137</v>
      </c>
      <c r="F587" s="88">
        <v>189.51</v>
      </c>
      <c r="G587" s="87">
        <v>43427</v>
      </c>
      <c r="H587" s="88">
        <v>25.34</v>
      </c>
      <c r="I587" s="87">
        <v>43157</v>
      </c>
      <c r="J587" s="88">
        <v>41.82</v>
      </c>
      <c r="K587" s="87">
        <v>43137</v>
      </c>
      <c r="L587" s="88">
        <v>263.14999999999998</v>
      </c>
      <c r="M587" s="87">
        <v>43137</v>
      </c>
      <c r="N587" s="88">
        <v>78.75</v>
      </c>
      <c r="Q587" s="87">
        <v>43137</v>
      </c>
      <c r="R587" s="88">
        <v>39.68</v>
      </c>
      <c r="S587" s="87">
        <v>43137</v>
      </c>
      <c r="T587" s="88">
        <v>8.1199999999999992</v>
      </c>
      <c r="U587" s="87">
        <v>44069</v>
      </c>
      <c r="V587" s="88">
        <v>76.489999999999995</v>
      </c>
      <c r="W587" s="87">
        <v>43213</v>
      </c>
      <c r="X587" s="88">
        <v>72</v>
      </c>
      <c r="Y587" s="87">
        <v>43140</v>
      </c>
      <c r="Z587" s="88">
        <v>58.28</v>
      </c>
      <c r="AA587" s="87">
        <v>43145</v>
      </c>
      <c r="AB587" s="88">
        <v>309.22000000000003</v>
      </c>
      <c r="AE587" s="87">
        <v>43873</v>
      </c>
      <c r="AF587" s="88">
        <v>1022.08</v>
      </c>
      <c r="AG587" s="87">
        <v>43873</v>
      </c>
      <c r="AH587" s="88">
        <v>107.53</v>
      </c>
      <c r="AI587" s="87">
        <v>43888</v>
      </c>
      <c r="AJ587" s="88">
        <v>139.80000000000001</v>
      </c>
      <c r="AK587" s="87">
        <v>43922</v>
      </c>
      <c r="AL587" s="88">
        <v>109.77</v>
      </c>
    </row>
    <row r="588" spans="1:38">
      <c r="A588" s="87">
        <v>43874</v>
      </c>
      <c r="B588" s="88">
        <v>18653.349999999999</v>
      </c>
      <c r="C588" s="87">
        <v>43161</v>
      </c>
      <c r="D588" s="88">
        <v>76.83</v>
      </c>
      <c r="E588" s="87">
        <v>43138</v>
      </c>
      <c r="F588" s="88">
        <v>194.24</v>
      </c>
      <c r="G588" s="87">
        <v>43431</v>
      </c>
      <c r="H588" s="88">
        <v>25.41</v>
      </c>
      <c r="I588" s="87">
        <v>43158</v>
      </c>
      <c r="J588" s="88">
        <v>41.19</v>
      </c>
      <c r="K588" s="87">
        <v>43138</v>
      </c>
      <c r="L588" s="88">
        <v>262.27999999999997</v>
      </c>
      <c r="M588" s="87">
        <v>43138</v>
      </c>
      <c r="N588" s="88">
        <v>79.13</v>
      </c>
      <c r="Q588" s="87">
        <v>43138</v>
      </c>
      <c r="R588" s="88">
        <v>40.03</v>
      </c>
      <c r="S588" s="87">
        <v>43138</v>
      </c>
      <c r="T588" s="88">
        <v>8.08</v>
      </c>
      <c r="U588" s="87">
        <v>44070</v>
      </c>
      <c r="V588" s="88">
        <v>76</v>
      </c>
      <c r="W588" s="87">
        <v>43214</v>
      </c>
      <c r="X588" s="88">
        <v>70</v>
      </c>
      <c r="Y588" s="87">
        <v>43143</v>
      </c>
      <c r="Z588" s="88">
        <v>57.55</v>
      </c>
      <c r="AA588" s="87">
        <v>43146</v>
      </c>
      <c r="AB588" s="88">
        <v>300.86</v>
      </c>
      <c r="AE588" s="87">
        <v>43874</v>
      </c>
      <c r="AF588" s="88">
        <v>1030.51</v>
      </c>
      <c r="AG588" s="87">
        <v>43874</v>
      </c>
      <c r="AH588" s="88">
        <v>107.84</v>
      </c>
      <c r="AI588" s="87">
        <v>43889</v>
      </c>
      <c r="AJ588" s="88">
        <v>140.06</v>
      </c>
      <c r="AK588" s="87">
        <v>43923</v>
      </c>
      <c r="AL588" s="88">
        <v>117.2</v>
      </c>
    </row>
    <row r="589" spans="1:38">
      <c r="A589" s="87">
        <v>43875</v>
      </c>
      <c r="B589" s="88">
        <v>18598.66</v>
      </c>
      <c r="C589" s="87">
        <v>43164</v>
      </c>
      <c r="D589" s="88">
        <v>78</v>
      </c>
      <c r="E589" s="87">
        <v>43139</v>
      </c>
      <c r="F589" s="88">
        <v>192.22</v>
      </c>
      <c r="G589" s="87">
        <v>43432</v>
      </c>
      <c r="H589" s="88">
        <v>25.35</v>
      </c>
      <c r="I589" s="87">
        <v>43159</v>
      </c>
      <c r="J589" s="88">
        <v>41.37</v>
      </c>
      <c r="K589" s="87">
        <v>43139</v>
      </c>
      <c r="L589" s="88">
        <v>258.56</v>
      </c>
      <c r="M589" s="87">
        <v>43139</v>
      </c>
      <c r="N589" s="88">
        <v>76.84</v>
      </c>
      <c r="Q589" s="87">
        <v>43139</v>
      </c>
      <c r="R589" s="88">
        <v>39.83</v>
      </c>
      <c r="S589" s="87">
        <v>43139</v>
      </c>
      <c r="T589" s="88">
        <v>8.0399999999999991</v>
      </c>
      <c r="U589" s="87">
        <v>44071</v>
      </c>
      <c r="V589" s="88">
        <v>76.989999999999995</v>
      </c>
      <c r="W589" s="87">
        <v>43216</v>
      </c>
      <c r="X589" s="88">
        <v>69.72</v>
      </c>
      <c r="Y589" s="87">
        <v>43144</v>
      </c>
      <c r="Z589" s="88">
        <v>57.95</v>
      </c>
      <c r="AA589" s="87">
        <v>43147</v>
      </c>
      <c r="AB589" s="88">
        <v>307.89999999999998</v>
      </c>
      <c r="AE589" s="87">
        <v>43875</v>
      </c>
      <c r="AF589" s="88">
        <v>1027</v>
      </c>
      <c r="AG589" s="87">
        <v>43875</v>
      </c>
      <c r="AH589" s="88">
        <v>105.52</v>
      </c>
      <c r="AI589" s="87">
        <v>43892</v>
      </c>
      <c r="AJ589" s="88">
        <v>149.86000000000001</v>
      </c>
      <c r="AK589" s="87">
        <v>43924</v>
      </c>
      <c r="AL589" s="88">
        <v>118.81</v>
      </c>
    </row>
    <row r="590" spans="1:38">
      <c r="A590" s="87">
        <v>43878</v>
      </c>
      <c r="B590" s="88">
        <v>18604.04</v>
      </c>
      <c r="C590" s="87">
        <v>43166</v>
      </c>
      <c r="D590" s="88">
        <v>77</v>
      </c>
      <c r="E590" s="87">
        <v>43140</v>
      </c>
      <c r="F590" s="88">
        <v>196.34</v>
      </c>
      <c r="G590" s="87">
        <v>43434</v>
      </c>
      <c r="H590" s="88">
        <v>25.4</v>
      </c>
      <c r="I590" s="87">
        <v>43160</v>
      </c>
      <c r="J590" s="88">
        <v>42.43</v>
      </c>
      <c r="K590" s="87">
        <v>43140</v>
      </c>
      <c r="L590" s="88">
        <v>258.54000000000002</v>
      </c>
      <c r="M590" s="87">
        <v>43140</v>
      </c>
      <c r="N590" s="88">
        <v>76.09</v>
      </c>
      <c r="Q590" s="87">
        <v>43140</v>
      </c>
      <c r="R590" s="88">
        <v>39.46</v>
      </c>
      <c r="S590" s="87">
        <v>43140</v>
      </c>
      <c r="T590" s="88">
        <v>7.99</v>
      </c>
      <c r="U590" s="87">
        <v>44074</v>
      </c>
      <c r="V590" s="88">
        <v>81.44</v>
      </c>
      <c r="W590" s="87">
        <v>43222</v>
      </c>
      <c r="X590" s="88">
        <v>69.489999999999995</v>
      </c>
      <c r="Y590" s="87">
        <v>43145</v>
      </c>
      <c r="Z590" s="88">
        <v>57.99</v>
      </c>
      <c r="AA590" s="87">
        <v>43150</v>
      </c>
      <c r="AB590" s="88">
        <v>302.81</v>
      </c>
      <c r="AE590" s="87">
        <v>43878</v>
      </c>
      <c r="AF590" s="88">
        <v>1029.48</v>
      </c>
      <c r="AG590" s="87">
        <v>43878</v>
      </c>
      <c r="AH590" s="88">
        <v>104.2</v>
      </c>
      <c r="AI590" s="87">
        <v>43893</v>
      </c>
      <c r="AJ590" s="88">
        <v>153.80000000000001</v>
      </c>
      <c r="AK590" s="87">
        <v>43927</v>
      </c>
      <c r="AL590" s="88">
        <v>109.9</v>
      </c>
    </row>
    <row r="591" spans="1:38">
      <c r="A591" s="87">
        <v>43879</v>
      </c>
      <c r="B591" s="88">
        <v>18595.009999999998</v>
      </c>
      <c r="C591" s="87">
        <v>43167</v>
      </c>
      <c r="D591" s="88">
        <v>76.13</v>
      </c>
      <c r="E591" s="87">
        <v>43143</v>
      </c>
      <c r="F591" s="88">
        <v>189.59</v>
      </c>
      <c r="G591" s="87">
        <v>43437</v>
      </c>
      <c r="H591" s="88">
        <v>25.96</v>
      </c>
      <c r="I591" s="87">
        <v>43161</v>
      </c>
      <c r="J591" s="88">
        <v>41.99</v>
      </c>
      <c r="K591" s="87">
        <v>43143</v>
      </c>
      <c r="L591" s="88">
        <v>265.87</v>
      </c>
      <c r="M591" s="87">
        <v>43143</v>
      </c>
      <c r="N591" s="88">
        <v>75.48</v>
      </c>
      <c r="Q591" s="87">
        <v>43143</v>
      </c>
      <c r="R591" s="88">
        <v>40.06</v>
      </c>
      <c r="S591" s="87">
        <v>43143</v>
      </c>
      <c r="T591" s="88">
        <v>7.89</v>
      </c>
      <c r="U591" s="87">
        <v>44075</v>
      </c>
      <c r="V591" s="88">
        <v>79.5</v>
      </c>
      <c r="W591" s="87">
        <v>43223</v>
      </c>
      <c r="X591" s="88">
        <v>68.900000000000006</v>
      </c>
      <c r="Y591" s="87">
        <v>43146</v>
      </c>
      <c r="Z591" s="88">
        <v>58.36</v>
      </c>
      <c r="AA591" s="87">
        <v>43151</v>
      </c>
      <c r="AB591" s="88">
        <v>312.36</v>
      </c>
      <c r="AE591" s="87">
        <v>43879</v>
      </c>
      <c r="AF591" s="88">
        <v>1036.07</v>
      </c>
      <c r="AG591" s="87">
        <v>43879</v>
      </c>
      <c r="AH591" s="88">
        <v>104.98</v>
      </c>
      <c r="AI591" s="87">
        <v>43894</v>
      </c>
      <c r="AJ591" s="88">
        <v>152.81</v>
      </c>
      <c r="AK591" s="87">
        <v>43928</v>
      </c>
      <c r="AL591" s="88">
        <v>109.84</v>
      </c>
    </row>
    <row r="592" spans="1:38">
      <c r="A592" s="87">
        <v>43880</v>
      </c>
      <c r="B592" s="88">
        <v>18793.12</v>
      </c>
      <c r="C592" s="87">
        <v>43168</v>
      </c>
      <c r="D592" s="88">
        <v>75.8</v>
      </c>
      <c r="E592" s="87">
        <v>43144</v>
      </c>
      <c r="F592" s="88">
        <v>193.45</v>
      </c>
      <c r="G592" s="87">
        <v>43438</v>
      </c>
      <c r="H592" s="88">
        <v>25.59</v>
      </c>
      <c r="I592" s="87">
        <v>43164</v>
      </c>
      <c r="J592" s="88">
        <v>41.45</v>
      </c>
      <c r="K592" s="87">
        <v>43144</v>
      </c>
      <c r="L592" s="88">
        <v>263.45</v>
      </c>
      <c r="M592" s="87">
        <v>43144</v>
      </c>
      <c r="N592" s="88">
        <v>76.12</v>
      </c>
      <c r="Q592" s="87">
        <v>43144</v>
      </c>
      <c r="R592" s="88">
        <v>40.229999999999997</v>
      </c>
      <c r="S592" s="87">
        <v>43144</v>
      </c>
      <c r="T592" s="88">
        <v>7.97</v>
      </c>
      <c r="U592" s="87">
        <v>44077</v>
      </c>
      <c r="V592" s="88">
        <v>80</v>
      </c>
      <c r="W592" s="87">
        <v>43224</v>
      </c>
      <c r="X592" s="88">
        <v>67</v>
      </c>
      <c r="Y592" s="87">
        <v>43147</v>
      </c>
      <c r="Z592" s="88">
        <v>58</v>
      </c>
      <c r="AA592" s="87">
        <v>43152</v>
      </c>
      <c r="AB592" s="88">
        <v>305</v>
      </c>
      <c r="AE592" s="87">
        <v>43880</v>
      </c>
      <c r="AF592" s="88">
        <v>1020</v>
      </c>
      <c r="AG592" s="87">
        <v>43880</v>
      </c>
      <c r="AH592" s="88">
        <v>105.02</v>
      </c>
      <c r="AI592" s="87">
        <v>43895</v>
      </c>
      <c r="AJ592" s="88">
        <v>154.06</v>
      </c>
      <c r="AK592" s="87">
        <v>43929</v>
      </c>
      <c r="AL592" s="88">
        <v>107.83</v>
      </c>
    </row>
    <row r="593" spans="1:38">
      <c r="A593" s="87">
        <v>43881</v>
      </c>
      <c r="B593" s="88">
        <v>18721.68</v>
      </c>
      <c r="C593" s="87">
        <v>43171</v>
      </c>
      <c r="D593" s="88">
        <v>75.739999999999995</v>
      </c>
      <c r="E593" s="87">
        <v>43145</v>
      </c>
      <c r="F593" s="88">
        <v>196.97</v>
      </c>
      <c r="G593" s="87">
        <v>43439</v>
      </c>
      <c r="H593" s="88">
        <v>26.3</v>
      </c>
      <c r="I593" s="87">
        <v>43165</v>
      </c>
      <c r="J593" s="88">
        <v>41.4</v>
      </c>
      <c r="K593" s="87">
        <v>43145</v>
      </c>
      <c r="L593" s="88">
        <v>257.39</v>
      </c>
      <c r="M593" s="87">
        <v>43145</v>
      </c>
      <c r="N593" s="88">
        <v>74.069999999999993</v>
      </c>
      <c r="Q593" s="87">
        <v>43145</v>
      </c>
      <c r="R593" s="88">
        <v>38.83</v>
      </c>
      <c r="S593" s="87">
        <v>43145</v>
      </c>
      <c r="T593" s="88">
        <v>7.92</v>
      </c>
      <c r="U593" s="87">
        <v>44078</v>
      </c>
      <c r="V593" s="88">
        <v>80.5</v>
      </c>
      <c r="W593" s="87">
        <v>43227</v>
      </c>
      <c r="X593" s="88">
        <v>67</v>
      </c>
      <c r="Y593" s="87">
        <v>43150</v>
      </c>
      <c r="Z593" s="88">
        <v>56.97</v>
      </c>
      <c r="AA593" s="87">
        <v>43153</v>
      </c>
      <c r="AB593" s="88">
        <v>304.89999999999998</v>
      </c>
      <c r="AE593" s="87">
        <v>43881</v>
      </c>
      <c r="AF593" s="88">
        <v>1020</v>
      </c>
      <c r="AG593" s="87">
        <v>43881</v>
      </c>
      <c r="AH593" s="88">
        <v>104.64</v>
      </c>
      <c r="AI593" s="87">
        <v>43896</v>
      </c>
      <c r="AJ593" s="88">
        <v>150.55000000000001</v>
      </c>
      <c r="AK593" s="87">
        <v>43930</v>
      </c>
      <c r="AL593" s="88">
        <v>115.49</v>
      </c>
    </row>
    <row r="594" spans="1:38">
      <c r="A594" s="87">
        <v>43882</v>
      </c>
      <c r="B594" s="88">
        <v>18597.97</v>
      </c>
      <c r="C594" s="87">
        <v>43172</v>
      </c>
      <c r="D594" s="88">
        <v>76</v>
      </c>
      <c r="E594" s="87">
        <v>43146</v>
      </c>
      <c r="F594" s="88">
        <v>197.2</v>
      </c>
      <c r="G594" s="87">
        <v>43440</v>
      </c>
      <c r="H594" s="88">
        <v>25.69</v>
      </c>
      <c r="I594" s="87">
        <v>43166</v>
      </c>
      <c r="J594" s="88">
        <v>41.04</v>
      </c>
      <c r="K594" s="87">
        <v>43146</v>
      </c>
      <c r="L594" s="88">
        <v>251.5</v>
      </c>
      <c r="M594" s="87">
        <v>43146</v>
      </c>
      <c r="N594" s="88">
        <v>71.61</v>
      </c>
      <c r="Q594" s="87">
        <v>43146</v>
      </c>
      <c r="R594" s="88">
        <v>37.99</v>
      </c>
      <c r="S594" s="87">
        <v>43146</v>
      </c>
      <c r="T594" s="88">
        <v>7.66</v>
      </c>
      <c r="U594" s="87">
        <v>44081</v>
      </c>
      <c r="V594" s="88">
        <v>81.99</v>
      </c>
      <c r="W594" s="87">
        <v>43229</v>
      </c>
      <c r="X594" s="88">
        <v>65.989999999999995</v>
      </c>
      <c r="Y594" s="87">
        <v>43151</v>
      </c>
      <c r="Z594" s="88">
        <v>56.75</v>
      </c>
      <c r="AA594" s="87">
        <v>43154</v>
      </c>
      <c r="AB594" s="88">
        <v>303.91000000000003</v>
      </c>
      <c r="AE594" s="87">
        <v>43882</v>
      </c>
      <c r="AF594" s="88">
        <v>1011.67</v>
      </c>
      <c r="AG594" s="87">
        <v>43882</v>
      </c>
      <c r="AH594" s="88">
        <v>105.14</v>
      </c>
      <c r="AI594" s="87">
        <v>43899</v>
      </c>
      <c r="AJ594" s="88">
        <v>146.07</v>
      </c>
      <c r="AK594" s="87">
        <v>43931</v>
      </c>
      <c r="AL594" s="88">
        <v>115.43</v>
      </c>
    </row>
    <row r="595" spans="1:38">
      <c r="A595" s="87">
        <v>43885</v>
      </c>
      <c r="B595" s="88">
        <v>18051.560000000001</v>
      </c>
      <c r="C595" s="87">
        <v>43173</v>
      </c>
      <c r="D595" s="88">
        <v>75.84</v>
      </c>
      <c r="E595" s="87">
        <v>43147</v>
      </c>
      <c r="F595" s="88">
        <v>203.55</v>
      </c>
      <c r="G595" s="87">
        <v>43441</v>
      </c>
      <c r="H595" s="88">
        <v>26.61</v>
      </c>
      <c r="I595" s="87">
        <v>43167</v>
      </c>
      <c r="J595" s="88">
        <v>41</v>
      </c>
      <c r="K595" s="87">
        <v>43147</v>
      </c>
      <c r="L595" s="88">
        <v>256.07</v>
      </c>
      <c r="M595" s="87">
        <v>43147</v>
      </c>
      <c r="N595" s="88">
        <v>69.760000000000005</v>
      </c>
      <c r="Q595" s="87">
        <v>43147</v>
      </c>
      <c r="R595" s="88">
        <v>38.57</v>
      </c>
      <c r="S595" s="87">
        <v>43147</v>
      </c>
      <c r="T595" s="88">
        <v>7.8</v>
      </c>
      <c r="U595" s="87">
        <v>44082</v>
      </c>
      <c r="V595" s="88">
        <v>83</v>
      </c>
      <c r="W595" s="87">
        <v>43230</v>
      </c>
      <c r="X595" s="88">
        <v>67</v>
      </c>
      <c r="Y595" s="87">
        <v>43152</v>
      </c>
      <c r="Z595" s="88">
        <v>56.5</v>
      </c>
      <c r="AA595" s="87">
        <v>43157</v>
      </c>
      <c r="AB595" s="88">
        <v>300</v>
      </c>
      <c r="AE595" s="87">
        <v>43885</v>
      </c>
      <c r="AF595" s="88">
        <v>988.59</v>
      </c>
      <c r="AG595" s="87">
        <v>43885</v>
      </c>
      <c r="AH595" s="88">
        <v>103.98</v>
      </c>
      <c r="AI595" s="87">
        <v>43900</v>
      </c>
      <c r="AJ595" s="88">
        <v>150.81</v>
      </c>
      <c r="AK595" s="87">
        <v>43934</v>
      </c>
      <c r="AL595" s="88">
        <v>107.87</v>
      </c>
    </row>
    <row r="596" spans="1:38">
      <c r="A596" s="87">
        <v>43886</v>
      </c>
      <c r="B596" s="88">
        <v>17878.38</v>
      </c>
      <c r="C596" s="87">
        <v>43174</v>
      </c>
      <c r="D596" s="88">
        <v>76</v>
      </c>
      <c r="E596" s="87">
        <v>43150</v>
      </c>
      <c r="F596" s="88">
        <v>202.34</v>
      </c>
      <c r="G596" s="87">
        <v>43444</v>
      </c>
      <c r="H596" s="88">
        <v>25.75</v>
      </c>
      <c r="I596" s="87">
        <v>43168</v>
      </c>
      <c r="J596" s="88">
        <v>40</v>
      </c>
      <c r="K596" s="87">
        <v>43150</v>
      </c>
      <c r="L596" s="88">
        <v>261.8</v>
      </c>
      <c r="M596" s="87">
        <v>43150</v>
      </c>
      <c r="N596" s="88">
        <v>69.069999999999993</v>
      </c>
      <c r="Q596" s="87">
        <v>43150</v>
      </c>
      <c r="R596" s="88">
        <v>38.47</v>
      </c>
      <c r="S596" s="87">
        <v>43150</v>
      </c>
      <c r="T596" s="88">
        <v>7.72</v>
      </c>
      <c r="U596" s="87">
        <v>44083</v>
      </c>
      <c r="V596" s="88">
        <v>82.5</v>
      </c>
      <c r="W596" s="87">
        <v>43231</v>
      </c>
      <c r="X596" s="88">
        <v>67</v>
      </c>
      <c r="Y596" s="87">
        <v>43153</v>
      </c>
      <c r="Z596" s="88">
        <v>57.13</v>
      </c>
      <c r="AA596" s="87">
        <v>43158</v>
      </c>
      <c r="AB596" s="88">
        <v>300.60000000000002</v>
      </c>
      <c r="AE596" s="87">
        <v>43886</v>
      </c>
      <c r="AF596" s="88">
        <v>983.6</v>
      </c>
      <c r="AG596" s="87">
        <v>43886</v>
      </c>
      <c r="AH596" s="88">
        <v>103.01</v>
      </c>
      <c r="AI596" s="87">
        <v>43901</v>
      </c>
      <c r="AJ596" s="88">
        <v>149.76</v>
      </c>
      <c r="AK596" s="87">
        <v>43935</v>
      </c>
      <c r="AL596" s="88">
        <v>109.02</v>
      </c>
    </row>
    <row r="597" spans="1:38">
      <c r="A597" s="87">
        <v>43887</v>
      </c>
      <c r="B597" s="88">
        <v>17647.62</v>
      </c>
      <c r="C597" s="87">
        <v>43175</v>
      </c>
      <c r="D597" s="88">
        <v>76.400000000000006</v>
      </c>
      <c r="E597" s="87">
        <v>43151</v>
      </c>
      <c r="F597" s="88">
        <v>200.72</v>
      </c>
      <c r="G597" s="87">
        <v>43445</v>
      </c>
      <c r="H597" s="88">
        <v>25.99</v>
      </c>
      <c r="I597" s="87">
        <v>43171</v>
      </c>
      <c r="J597" s="88">
        <v>41.04</v>
      </c>
      <c r="K597" s="87">
        <v>43151</v>
      </c>
      <c r="L597" s="88">
        <v>260.39</v>
      </c>
      <c r="M597" s="87">
        <v>43151</v>
      </c>
      <c r="N597" s="88">
        <v>66.39</v>
      </c>
      <c r="Q597" s="87">
        <v>43151</v>
      </c>
      <c r="R597" s="88">
        <v>38.17</v>
      </c>
      <c r="S597" s="87">
        <v>43151</v>
      </c>
      <c r="T597" s="88">
        <v>7.79</v>
      </c>
      <c r="U597" s="87">
        <v>44085</v>
      </c>
      <c r="V597" s="88">
        <v>77</v>
      </c>
      <c r="W597" s="87">
        <v>43234</v>
      </c>
      <c r="X597" s="88">
        <v>64.540000000000006</v>
      </c>
      <c r="Y597" s="87">
        <v>43154</v>
      </c>
      <c r="Z597" s="88">
        <v>56.99</v>
      </c>
      <c r="AA597" s="87">
        <v>43159</v>
      </c>
      <c r="AB597" s="88">
        <v>305.67</v>
      </c>
      <c r="AE597" s="87">
        <v>43887</v>
      </c>
      <c r="AF597" s="88">
        <v>975.63</v>
      </c>
      <c r="AG597" s="87">
        <v>43887</v>
      </c>
      <c r="AH597" s="88">
        <v>102.09</v>
      </c>
      <c r="AI597" s="87">
        <v>43902</v>
      </c>
      <c r="AJ597" s="88">
        <v>141.09</v>
      </c>
      <c r="AK597" s="87">
        <v>43936</v>
      </c>
      <c r="AL597" s="88">
        <v>110.74</v>
      </c>
    </row>
    <row r="598" spans="1:38">
      <c r="A598" s="87">
        <v>43888</v>
      </c>
      <c r="B598" s="88">
        <v>17579.21</v>
      </c>
      <c r="C598" s="87">
        <v>43178</v>
      </c>
      <c r="D598" s="88">
        <v>75.25</v>
      </c>
      <c r="E598" s="87">
        <v>43152</v>
      </c>
      <c r="F598" s="88">
        <v>192.73</v>
      </c>
      <c r="G598" s="87">
        <v>43446</v>
      </c>
      <c r="H598" s="88">
        <v>24.76</v>
      </c>
      <c r="I598" s="87">
        <v>43172</v>
      </c>
      <c r="J598" s="88">
        <v>41.37</v>
      </c>
      <c r="K598" s="87">
        <v>43152</v>
      </c>
      <c r="L598" s="88">
        <v>260.45999999999998</v>
      </c>
      <c r="M598" s="87">
        <v>43152</v>
      </c>
      <c r="N598" s="88">
        <v>63.39</v>
      </c>
      <c r="Q598" s="87">
        <v>43152</v>
      </c>
      <c r="R598" s="88">
        <v>37.99</v>
      </c>
      <c r="S598" s="87">
        <v>43152</v>
      </c>
      <c r="T598" s="88">
        <v>7.91</v>
      </c>
      <c r="U598" s="87">
        <v>44089</v>
      </c>
      <c r="V598" s="88">
        <v>78.5</v>
      </c>
      <c r="W598" s="87">
        <v>43235</v>
      </c>
      <c r="X598" s="88">
        <v>61.32</v>
      </c>
      <c r="Y598" s="87">
        <v>43157</v>
      </c>
      <c r="Z598" s="88">
        <v>56</v>
      </c>
      <c r="AA598" s="87">
        <v>43160</v>
      </c>
      <c r="AB598" s="88">
        <v>305</v>
      </c>
      <c r="AE598" s="87">
        <v>43888</v>
      </c>
      <c r="AF598" s="88">
        <v>943.03</v>
      </c>
      <c r="AG598" s="87">
        <v>43888</v>
      </c>
      <c r="AH598" s="88">
        <v>101.05</v>
      </c>
      <c r="AI598" s="87">
        <v>43903</v>
      </c>
      <c r="AJ598" s="88">
        <v>145.77000000000001</v>
      </c>
      <c r="AK598" s="87">
        <v>43937</v>
      </c>
      <c r="AL598" s="88">
        <v>112</v>
      </c>
    </row>
    <row r="599" spans="1:38">
      <c r="A599" s="87">
        <v>43889</v>
      </c>
      <c r="B599" s="88">
        <v>17477.599999999999</v>
      </c>
      <c r="C599" s="87">
        <v>43179</v>
      </c>
      <c r="D599" s="88">
        <v>76.650000000000006</v>
      </c>
      <c r="E599" s="87">
        <v>43153</v>
      </c>
      <c r="F599" s="88">
        <v>198.07</v>
      </c>
      <c r="G599" s="87">
        <v>43447</v>
      </c>
      <c r="H599" s="88">
        <v>25.33</v>
      </c>
      <c r="I599" s="87">
        <v>43173</v>
      </c>
      <c r="J599" s="88">
        <v>38.28</v>
      </c>
      <c r="K599" s="87">
        <v>43153</v>
      </c>
      <c r="L599" s="88">
        <v>261.82</v>
      </c>
      <c r="M599" s="87">
        <v>43153</v>
      </c>
      <c r="N599" s="88">
        <v>65.319999999999993</v>
      </c>
      <c r="Q599" s="87">
        <v>43153</v>
      </c>
      <c r="R599" s="88">
        <v>38.14</v>
      </c>
      <c r="S599" s="87">
        <v>43153</v>
      </c>
      <c r="T599" s="88">
        <v>7.78</v>
      </c>
      <c r="U599" s="87">
        <v>44090</v>
      </c>
      <c r="V599" s="88">
        <v>74</v>
      </c>
      <c r="W599" s="87">
        <v>43236</v>
      </c>
      <c r="X599" s="88">
        <v>62</v>
      </c>
      <c r="Y599" s="87">
        <v>43158</v>
      </c>
      <c r="Z599" s="88">
        <v>56</v>
      </c>
      <c r="AA599" s="87">
        <v>43161</v>
      </c>
      <c r="AB599" s="88">
        <v>305.61</v>
      </c>
      <c r="AE599" s="87">
        <v>43889</v>
      </c>
      <c r="AF599" s="88">
        <v>985</v>
      </c>
      <c r="AG599" s="87">
        <v>43889</v>
      </c>
      <c r="AH599" s="88">
        <v>102.09</v>
      </c>
      <c r="AI599" s="87">
        <v>43906</v>
      </c>
      <c r="AJ599" s="88">
        <v>134.84</v>
      </c>
      <c r="AK599" s="87">
        <v>43938</v>
      </c>
      <c r="AL599" s="88">
        <v>120.4</v>
      </c>
    </row>
    <row r="600" spans="1:38">
      <c r="A600" s="87">
        <v>43892</v>
      </c>
      <c r="B600" s="88">
        <v>18105.04</v>
      </c>
      <c r="C600" s="87">
        <v>43180</v>
      </c>
      <c r="D600" s="88">
        <v>78.45</v>
      </c>
      <c r="E600" s="87">
        <v>43154</v>
      </c>
      <c r="F600" s="88">
        <v>196.91</v>
      </c>
      <c r="G600" s="87">
        <v>43448</v>
      </c>
      <c r="H600" s="88">
        <v>25.44</v>
      </c>
      <c r="I600" s="87">
        <v>43174</v>
      </c>
      <c r="J600" s="88">
        <v>38.369999999999997</v>
      </c>
      <c r="K600" s="87">
        <v>43154</v>
      </c>
      <c r="L600" s="88">
        <v>255.22</v>
      </c>
      <c r="M600" s="87">
        <v>43154</v>
      </c>
      <c r="N600" s="88">
        <v>65.069999999999993</v>
      </c>
      <c r="Q600" s="87">
        <v>43154</v>
      </c>
      <c r="R600" s="88">
        <v>37.29</v>
      </c>
      <c r="S600" s="87">
        <v>43154</v>
      </c>
      <c r="T600" s="88">
        <v>8.15</v>
      </c>
      <c r="U600" s="87">
        <v>44092</v>
      </c>
      <c r="V600" s="88">
        <v>78.13</v>
      </c>
      <c r="W600" s="87">
        <v>43237</v>
      </c>
      <c r="X600" s="88">
        <v>61.5</v>
      </c>
      <c r="Y600" s="87">
        <v>43159</v>
      </c>
      <c r="Z600" s="88">
        <v>57.01</v>
      </c>
      <c r="AA600" s="87">
        <v>43164</v>
      </c>
      <c r="AB600" s="88">
        <v>309.5</v>
      </c>
      <c r="AE600" s="87">
        <v>43892</v>
      </c>
      <c r="AF600" s="88">
        <v>1009.71</v>
      </c>
      <c r="AG600" s="87">
        <v>43892</v>
      </c>
      <c r="AH600" s="88">
        <v>108.24</v>
      </c>
      <c r="AI600" s="87">
        <v>43907</v>
      </c>
      <c r="AJ600" s="88">
        <v>130.19</v>
      </c>
      <c r="AK600" s="87">
        <v>43941</v>
      </c>
      <c r="AL600" s="88">
        <v>125.39</v>
      </c>
    </row>
    <row r="601" spans="1:38">
      <c r="A601" s="87">
        <v>43893</v>
      </c>
      <c r="B601" s="88">
        <v>18025.45</v>
      </c>
      <c r="C601" s="87">
        <v>43181</v>
      </c>
      <c r="D601" s="88">
        <v>80.13</v>
      </c>
      <c r="E601" s="87">
        <v>43157</v>
      </c>
      <c r="F601" s="88">
        <v>194.39</v>
      </c>
      <c r="G601" s="87">
        <v>43453</v>
      </c>
      <c r="H601" s="88">
        <v>25.01</v>
      </c>
      <c r="I601" s="87">
        <v>43175</v>
      </c>
      <c r="J601" s="88">
        <v>38.99</v>
      </c>
      <c r="K601" s="87">
        <v>43157</v>
      </c>
      <c r="L601" s="88">
        <v>248.09</v>
      </c>
      <c r="M601" s="87">
        <v>43157</v>
      </c>
      <c r="N601" s="88">
        <v>65.27</v>
      </c>
      <c r="Q601" s="87">
        <v>43157</v>
      </c>
      <c r="R601" s="88">
        <v>36.99</v>
      </c>
      <c r="S601" s="87">
        <v>43157</v>
      </c>
      <c r="T601" s="88">
        <v>8.3800000000000008</v>
      </c>
      <c r="U601" s="87">
        <v>44096</v>
      </c>
      <c r="V601" s="88">
        <v>80</v>
      </c>
      <c r="W601" s="87">
        <v>43238</v>
      </c>
      <c r="X601" s="88">
        <v>63.95</v>
      </c>
      <c r="Y601" s="87">
        <v>43160</v>
      </c>
      <c r="Z601" s="88">
        <v>57</v>
      </c>
      <c r="AA601" s="87">
        <v>43165</v>
      </c>
      <c r="AB601" s="88">
        <v>308</v>
      </c>
      <c r="AE601" s="87">
        <v>43893</v>
      </c>
      <c r="AF601" s="88">
        <v>1003.36</v>
      </c>
      <c r="AG601" s="87">
        <v>43893</v>
      </c>
      <c r="AH601" s="88">
        <v>108.36</v>
      </c>
      <c r="AI601" s="87">
        <v>43908</v>
      </c>
      <c r="AJ601" s="88">
        <v>120.43</v>
      </c>
      <c r="AK601" s="87">
        <v>43942</v>
      </c>
      <c r="AL601" s="88">
        <v>119.94</v>
      </c>
    </row>
    <row r="602" spans="1:38">
      <c r="A602" s="87">
        <v>43894</v>
      </c>
      <c r="B602" s="88">
        <v>17856.259999999998</v>
      </c>
      <c r="C602" s="87">
        <v>43185</v>
      </c>
      <c r="D602" s="88">
        <v>77.7</v>
      </c>
      <c r="E602" s="87">
        <v>43158</v>
      </c>
      <c r="F602" s="88">
        <v>190.71</v>
      </c>
      <c r="G602" s="87">
        <v>43454</v>
      </c>
      <c r="H602" s="88">
        <v>25.05</v>
      </c>
      <c r="I602" s="87">
        <v>43178</v>
      </c>
      <c r="J602" s="88">
        <v>38.5</v>
      </c>
      <c r="K602" s="87">
        <v>43158</v>
      </c>
      <c r="L602" s="88">
        <v>246.68</v>
      </c>
      <c r="M602" s="87">
        <v>43158</v>
      </c>
      <c r="N602" s="88">
        <v>66.739999999999995</v>
      </c>
      <c r="Q602" s="87">
        <v>43158</v>
      </c>
      <c r="R602" s="88">
        <v>37.07</v>
      </c>
      <c r="S602" s="87">
        <v>43158</v>
      </c>
      <c r="T602" s="88">
        <v>8.02</v>
      </c>
      <c r="U602" s="87">
        <v>44097</v>
      </c>
      <c r="V602" s="88">
        <v>82.89</v>
      </c>
      <c r="W602" s="87">
        <v>43241</v>
      </c>
      <c r="X602" s="88">
        <v>61.1</v>
      </c>
      <c r="Y602" s="87">
        <v>43161</v>
      </c>
      <c r="Z602" s="88">
        <v>57</v>
      </c>
      <c r="AA602" s="87">
        <v>43166</v>
      </c>
      <c r="AB602" s="88">
        <v>306.88</v>
      </c>
      <c r="AE602" s="87">
        <v>43894</v>
      </c>
      <c r="AF602" s="88">
        <v>1000</v>
      </c>
      <c r="AG602" s="87">
        <v>43894</v>
      </c>
      <c r="AH602" s="88">
        <v>107.37</v>
      </c>
      <c r="AI602" s="87">
        <v>43909</v>
      </c>
      <c r="AJ602" s="88">
        <v>111.4</v>
      </c>
      <c r="AK602" s="87">
        <v>43943</v>
      </c>
      <c r="AL602" s="88">
        <v>118.73</v>
      </c>
    </row>
    <row r="603" spans="1:38">
      <c r="A603" s="87">
        <v>43895</v>
      </c>
      <c r="B603" s="88">
        <v>18082.11</v>
      </c>
      <c r="C603" s="87">
        <v>43186</v>
      </c>
      <c r="D603" s="88">
        <v>78.510000000000005</v>
      </c>
      <c r="E603" s="87">
        <v>43159</v>
      </c>
      <c r="F603" s="88">
        <v>188.66</v>
      </c>
      <c r="G603" s="87">
        <v>43455</v>
      </c>
      <c r="H603" s="88">
        <v>25</v>
      </c>
      <c r="I603" s="87">
        <v>43179</v>
      </c>
      <c r="J603" s="88">
        <v>40.42</v>
      </c>
      <c r="K603" s="87">
        <v>43159</v>
      </c>
      <c r="L603" s="88">
        <v>247.53</v>
      </c>
      <c r="M603" s="87">
        <v>43159</v>
      </c>
      <c r="N603" s="88">
        <v>67.5</v>
      </c>
      <c r="Q603" s="87">
        <v>43159</v>
      </c>
      <c r="R603" s="88">
        <v>37.39</v>
      </c>
      <c r="S603" s="87">
        <v>43159</v>
      </c>
      <c r="T603" s="88">
        <v>8</v>
      </c>
      <c r="U603" s="87">
        <v>44099</v>
      </c>
      <c r="V603" s="88">
        <v>77</v>
      </c>
      <c r="W603" s="87">
        <v>43242</v>
      </c>
      <c r="X603" s="88">
        <v>62</v>
      </c>
      <c r="Y603" s="87">
        <v>43164</v>
      </c>
      <c r="Z603" s="88">
        <v>56.55</v>
      </c>
      <c r="AA603" s="87">
        <v>43167</v>
      </c>
      <c r="AB603" s="88">
        <v>306.92</v>
      </c>
      <c r="AE603" s="87">
        <v>43895</v>
      </c>
      <c r="AF603" s="88">
        <v>1001.57</v>
      </c>
      <c r="AG603" s="87">
        <v>43895</v>
      </c>
      <c r="AH603" s="88">
        <v>108.56</v>
      </c>
      <c r="AI603" s="87">
        <v>43910</v>
      </c>
      <c r="AJ603" s="88">
        <v>107.01</v>
      </c>
      <c r="AK603" s="87">
        <v>43944</v>
      </c>
      <c r="AL603" s="88">
        <v>119.09</v>
      </c>
    </row>
    <row r="604" spans="1:38">
      <c r="A604" s="87">
        <v>43896</v>
      </c>
      <c r="B604" s="88">
        <v>17385.400000000001</v>
      </c>
      <c r="C604" s="87">
        <v>43187</v>
      </c>
      <c r="D604" s="88">
        <v>79.09</v>
      </c>
      <c r="E604" s="87">
        <v>43160</v>
      </c>
      <c r="F604" s="88">
        <v>188.81</v>
      </c>
      <c r="G604" s="87">
        <v>43458</v>
      </c>
      <c r="H604" s="88">
        <v>24.5</v>
      </c>
      <c r="I604" s="87">
        <v>43180</v>
      </c>
      <c r="J604" s="88">
        <v>41.5</v>
      </c>
      <c r="K604" s="87">
        <v>43160</v>
      </c>
      <c r="L604" s="88">
        <v>249.71</v>
      </c>
      <c r="M604" s="87">
        <v>43160</v>
      </c>
      <c r="N604" s="88">
        <v>70.87</v>
      </c>
      <c r="Q604" s="87">
        <v>43160</v>
      </c>
      <c r="R604" s="88">
        <v>37.47</v>
      </c>
      <c r="S604" s="87">
        <v>43160</v>
      </c>
      <c r="T604" s="88">
        <v>8.0299999999999994</v>
      </c>
      <c r="U604" s="87">
        <v>44104</v>
      </c>
      <c r="V604" s="88">
        <v>77.650000000000006</v>
      </c>
      <c r="W604" s="87">
        <v>43243</v>
      </c>
      <c r="X604" s="88">
        <v>60.56</v>
      </c>
      <c r="Y604" s="87">
        <v>43165</v>
      </c>
      <c r="Z604" s="88">
        <v>56.18</v>
      </c>
      <c r="AA604" s="87">
        <v>43168</v>
      </c>
      <c r="AB604" s="88">
        <v>314.29000000000002</v>
      </c>
      <c r="AE604" s="87">
        <v>43896</v>
      </c>
      <c r="AF604" s="88">
        <v>985.94</v>
      </c>
      <c r="AG604" s="87">
        <v>43896</v>
      </c>
      <c r="AH604" s="88">
        <v>103.15</v>
      </c>
      <c r="AI604" s="87">
        <v>43914</v>
      </c>
      <c r="AJ604" s="88">
        <v>98.99</v>
      </c>
      <c r="AK604" s="87">
        <v>43945</v>
      </c>
      <c r="AL604" s="88">
        <v>128.02000000000001</v>
      </c>
    </row>
    <row r="605" spans="1:38">
      <c r="A605" s="87">
        <v>43899</v>
      </c>
      <c r="B605" s="88">
        <v>16686.68</v>
      </c>
      <c r="C605" s="87">
        <v>43188</v>
      </c>
      <c r="D605" s="88">
        <v>80.040000000000006</v>
      </c>
      <c r="E605" s="87">
        <v>43161</v>
      </c>
      <c r="F605" s="88">
        <v>189.37</v>
      </c>
      <c r="G605" s="87">
        <v>43461</v>
      </c>
      <c r="H605" s="88">
        <v>24.12</v>
      </c>
      <c r="I605" s="87">
        <v>43181</v>
      </c>
      <c r="J605" s="88">
        <v>42.16</v>
      </c>
      <c r="K605" s="87">
        <v>43161</v>
      </c>
      <c r="L605" s="88">
        <v>251.48</v>
      </c>
      <c r="M605" s="87">
        <v>43161</v>
      </c>
      <c r="N605" s="88">
        <v>74.41</v>
      </c>
      <c r="Q605" s="87">
        <v>43161</v>
      </c>
      <c r="R605" s="88">
        <v>37.479999999999997</v>
      </c>
      <c r="S605" s="87">
        <v>43161</v>
      </c>
      <c r="T605" s="88">
        <v>8.18</v>
      </c>
      <c r="U605" s="87">
        <v>44105</v>
      </c>
      <c r="V605" s="88">
        <v>78</v>
      </c>
      <c r="W605" s="87">
        <v>43245</v>
      </c>
      <c r="X605" s="88">
        <v>60.18</v>
      </c>
      <c r="Y605" s="87">
        <v>43166</v>
      </c>
      <c r="Z605" s="88">
        <v>55.4</v>
      </c>
      <c r="AA605" s="87">
        <v>43171</v>
      </c>
      <c r="AB605" s="88">
        <v>315.33</v>
      </c>
      <c r="AE605" s="87">
        <v>43899</v>
      </c>
      <c r="AF605" s="88">
        <v>995.2</v>
      </c>
      <c r="AG605" s="87">
        <v>43899</v>
      </c>
      <c r="AH605" s="88">
        <v>101.8</v>
      </c>
      <c r="AI605" s="87">
        <v>43915</v>
      </c>
      <c r="AJ605" s="88">
        <v>93.19</v>
      </c>
      <c r="AK605" s="87">
        <v>43948</v>
      </c>
      <c r="AL605" s="88">
        <v>137.62</v>
      </c>
    </row>
    <row r="606" spans="1:38">
      <c r="A606" s="87">
        <v>43900</v>
      </c>
      <c r="B606" s="88">
        <v>16952.55</v>
      </c>
      <c r="C606" s="87">
        <v>43189</v>
      </c>
      <c r="D606" s="88">
        <v>79.64</v>
      </c>
      <c r="E606" s="87">
        <v>43164</v>
      </c>
      <c r="F606" s="88">
        <v>188.17</v>
      </c>
      <c r="G606" s="87">
        <v>43466</v>
      </c>
      <c r="H606" s="88">
        <v>24.17</v>
      </c>
      <c r="I606" s="87">
        <v>43185</v>
      </c>
      <c r="J606" s="88">
        <v>41.97</v>
      </c>
      <c r="K606" s="87">
        <v>43164</v>
      </c>
      <c r="L606" s="88">
        <v>258.77</v>
      </c>
      <c r="M606" s="87">
        <v>43164</v>
      </c>
      <c r="N606" s="88">
        <v>76.099999999999994</v>
      </c>
      <c r="Q606" s="87">
        <v>43164</v>
      </c>
      <c r="R606" s="88">
        <v>37.89</v>
      </c>
      <c r="S606" s="87">
        <v>43164</v>
      </c>
      <c r="T606" s="88">
        <v>8.15</v>
      </c>
      <c r="U606" s="87">
        <v>44106</v>
      </c>
      <c r="V606" s="88">
        <v>72.180000000000007</v>
      </c>
      <c r="W606" s="87">
        <v>43248</v>
      </c>
      <c r="X606" s="88">
        <v>61.85</v>
      </c>
      <c r="Y606" s="87">
        <v>43167</v>
      </c>
      <c r="Z606" s="88">
        <v>55</v>
      </c>
      <c r="AA606" s="87">
        <v>43172</v>
      </c>
      <c r="AB606" s="88">
        <v>319.79000000000002</v>
      </c>
      <c r="AE606" s="87">
        <v>43900</v>
      </c>
      <c r="AF606" s="88">
        <v>1007.04</v>
      </c>
      <c r="AG606" s="87">
        <v>43900</v>
      </c>
      <c r="AH606" s="88">
        <v>104.43</v>
      </c>
      <c r="AI606" s="87">
        <v>43916</v>
      </c>
      <c r="AJ606" s="88">
        <v>100.17</v>
      </c>
      <c r="AK606" s="87">
        <v>43949</v>
      </c>
      <c r="AL606" s="88">
        <v>147.94</v>
      </c>
    </row>
    <row r="607" spans="1:38">
      <c r="A607" s="87">
        <v>43901</v>
      </c>
      <c r="B607" s="88">
        <v>16928.810000000001</v>
      </c>
      <c r="C607" s="87">
        <v>43192</v>
      </c>
      <c r="D607" s="88">
        <v>79.010000000000005</v>
      </c>
      <c r="E607" s="87">
        <v>43165</v>
      </c>
      <c r="F607" s="88">
        <v>188.47</v>
      </c>
      <c r="G607" s="87">
        <v>43469</v>
      </c>
      <c r="H607" s="88">
        <v>24.88</v>
      </c>
      <c r="I607" s="87">
        <v>43186</v>
      </c>
      <c r="J607" s="88">
        <v>42</v>
      </c>
      <c r="K607" s="87">
        <v>43165</v>
      </c>
      <c r="L607" s="88">
        <v>261.27999999999997</v>
      </c>
      <c r="M607" s="87">
        <v>43165</v>
      </c>
      <c r="N607" s="88">
        <v>76.42</v>
      </c>
      <c r="Q607" s="87">
        <v>43165</v>
      </c>
      <c r="R607" s="88">
        <v>38.07</v>
      </c>
      <c r="S607" s="87">
        <v>43165</v>
      </c>
      <c r="T607" s="88">
        <v>7.93</v>
      </c>
      <c r="U607" s="87">
        <v>44109</v>
      </c>
      <c r="V607" s="88">
        <v>72.2</v>
      </c>
      <c r="W607" s="87">
        <v>43251</v>
      </c>
      <c r="X607" s="88">
        <v>61.9</v>
      </c>
      <c r="Y607" s="87">
        <v>43168</v>
      </c>
      <c r="Z607" s="88">
        <v>55.47</v>
      </c>
      <c r="AA607" s="87">
        <v>43173</v>
      </c>
      <c r="AB607" s="88">
        <v>315.01</v>
      </c>
      <c r="AE607" s="87">
        <v>43901</v>
      </c>
      <c r="AF607" s="88">
        <v>1006.21</v>
      </c>
      <c r="AG607" s="87">
        <v>43901</v>
      </c>
      <c r="AH607" s="88">
        <v>103.69</v>
      </c>
      <c r="AI607" s="87">
        <v>43917</v>
      </c>
      <c r="AJ607" s="88">
        <v>105.96</v>
      </c>
      <c r="AK607" s="87">
        <v>43950</v>
      </c>
      <c r="AL607" s="88">
        <v>150.5</v>
      </c>
    </row>
    <row r="608" spans="1:38">
      <c r="A608" s="87">
        <v>43902</v>
      </c>
      <c r="B608" s="88">
        <v>15992.37</v>
      </c>
      <c r="C608" s="87">
        <v>43193</v>
      </c>
      <c r="D608" s="88">
        <v>78.55</v>
      </c>
      <c r="E608" s="87">
        <v>43166</v>
      </c>
      <c r="F608" s="88">
        <v>190.22</v>
      </c>
      <c r="G608" s="87">
        <v>43472</v>
      </c>
      <c r="H608" s="88">
        <v>25</v>
      </c>
      <c r="I608" s="87">
        <v>43187</v>
      </c>
      <c r="J608" s="88">
        <v>41.5</v>
      </c>
      <c r="K608" s="87">
        <v>43166</v>
      </c>
      <c r="L608" s="88">
        <v>259.74</v>
      </c>
      <c r="M608" s="87">
        <v>43166</v>
      </c>
      <c r="N608" s="88">
        <v>73.25</v>
      </c>
      <c r="Q608" s="87">
        <v>43166</v>
      </c>
      <c r="R608" s="88">
        <v>38.99</v>
      </c>
      <c r="S608" s="87">
        <v>43166</v>
      </c>
      <c r="T608" s="88">
        <v>7.95</v>
      </c>
      <c r="U608" s="87">
        <v>44110</v>
      </c>
      <c r="V608" s="88">
        <v>72.099999999999994</v>
      </c>
      <c r="W608" s="87">
        <v>43256</v>
      </c>
      <c r="X608" s="88">
        <v>60.99</v>
      </c>
      <c r="Y608" s="87">
        <v>43171</v>
      </c>
      <c r="Z608" s="88">
        <v>55.5</v>
      </c>
      <c r="AA608" s="87">
        <v>43174</v>
      </c>
      <c r="AB608" s="88">
        <v>312.01</v>
      </c>
      <c r="AE608" s="87">
        <v>43902</v>
      </c>
      <c r="AF608" s="88">
        <v>1076.52</v>
      </c>
      <c r="AG608" s="87">
        <v>43902</v>
      </c>
      <c r="AH608" s="88">
        <v>97.73</v>
      </c>
      <c r="AI608" s="87">
        <v>43920</v>
      </c>
      <c r="AJ608" s="88">
        <v>107.38</v>
      </c>
      <c r="AK608" s="87">
        <v>43951</v>
      </c>
      <c r="AL608" s="88">
        <v>152.94</v>
      </c>
    </row>
    <row r="609" spans="1:38">
      <c r="A609" s="87">
        <v>43903</v>
      </c>
      <c r="B609" s="88">
        <v>16016.64</v>
      </c>
      <c r="C609" s="87">
        <v>43194</v>
      </c>
      <c r="D609" s="88">
        <v>78</v>
      </c>
      <c r="E609" s="87">
        <v>43167</v>
      </c>
      <c r="F609" s="88">
        <v>189.62</v>
      </c>
      <c r="G609" s="87">
        <v>43479</v>
      </c>
      <c r="H609" s="88">
        <v>25.78</v>
      </c>
      <c r="I609" s="87">
        <v>43188</v>
      </c>
      <c r="J609" s="88">
        <v>42.31</v>
      </c>
      <c r="K609" s="87">
        <v>43167</v>
      </c>
      <c r="L609" s="88">
        <v>258.2</v>
      </c>
      <c r="M609" s="87">
        <v>43167</v>
      </c>
      <c r="N609" s="88">
        <v>73.31</v>
      </c>
      <c r="Q609" s="87">
        <v>43167</v>
      </c>
      <c r="R609" s="88">
        <v>38.22</v>
      </c>
      <c r="S609" s="87">
        <v>43167</v>
      </c>
      <c r="T609" s="88">
        <v>7.81</v>
      </c>
      <c r="U609" s="87">
        <v>44113</v>
      </c>
      <c r="V609" s="88">
        <v>69</v>
      </c>
      <c r="W609" s="87">
        <v>43258</v>
      </c>
      <c r="X609" s="88">
        <v>63.24</v>
      </c>
      <c r="Y609" s="87">
        <v>43172</v>
      </c>
      <c r="Z609" s="88">
        <v>54.5</v>
      </c>
      <c r="AA609" s="87">
        <v>43175</v>
      </c>
      <c r="AB609" s="88">
        <v>318</v>
      </c>
      <c r="AE609" s="87">
        <v>43903</v>
      </c>
      <c r="AF609" s="88">
        <v>1053.1300000000001</v>
      </c>
      <c r="AG609" s="87">
        <v>43903</v>
      </c>
      <c r="AH609" s="88">
        <v>97.34</v>
      </c>
      <c r="AI609" s="87">
        <v>43921</v>
      </c>
      <c r="AJ609" s="88">
        <v>111.14</v>
      </c>
      <c r="AK609" s="87">
        <v>43955</v>
      </c>
      <c r="AL609" s="88">
        <v>161.22</v>
      </c>
    </row>
    <row r="610" spans="1:38">
      <c r="A610" s="87">
        <v>43906</v>
      </c>
      <c r="B610" s="88">
        <v>14864.92</v>
      </c>
      <c r="C610" s="87">
        <v>43195</v>
      </c>
      <c r="D610" s="88">
        <v>79.8</v>
      </c>
      <c r="E610" s="87">
        <v>43168</v>
      </c>
      <c r="F610" s="88">
        <v>189.06</v>
      </c>
      <c r="G610" s="87">
        <v>43480</v>
      </c>
      <c r="H610" s="88">
        <v>24.51</v>
      </c>
      <c r="I610" s="87">
        <v>43189</v>
      </c>
      <c r="J610" s="88">
        <v>42.91</v>
      </c>
      <c r="K610" s="87">
        <v>43168</v>
      </c>
      <c r="L610" s="88">
        <v>254.75</v>
      </c>
      <c r="M610" s="87">
        <v>43168</v>
      </c>
      <c r="N610" s="88">
        <v>71.930000000000007</v>
      </c>
      <c r="Q610" s="87">
        <v>43168</v>
      </c>
      <c r="R610" s="88">
        <v>37.72</v>
      </c>
      <c r="S610" s="87">
        <v>43168</v>
      </c>
      <c r="T610" s="88">
        <v>7.69</v>
      </c>
      <c r="U610" s="87">
        <v>44118</v>
      </c>
      <c r="V610" s="88">
        <v>73.34</v>
      </c>
      <c r="W610" s="87">
        <v>43262</v>
      </c>
      <c r="X610" s="88">
        <v>61</v>
      </c>
      <c r="Y610" s="87">
        <v>43173</v>
      </c>
      <c r="Z610" s="88">
        <v>54.1</v>
      </c>
      <c r="AA610" s="87">
        <v>43178</v>
      </c>
      <c r="AB610" s="88">
        <v>317.99</v>
      </c>
      <c r="AE610" s="87">
        <v>43906</v>
      </c>
      <c r="AF610" s="88">
        <v>974.15</v>
      </c>
      <c r="AG610" s="87">
        <v>43906</v>
      </c>
      <c r="AH610" s="88">
        <v>90.04</v>
      </c>
      <c r="AI610" s="87">
        <v>43922</v>
      </c>
      <c r="AJ610" s="88">
        <v>119.47</v>
      </c>
      <c r="AK610" s="87">
        <v>43956</v>
      </c>
      <c r="AL610" s="88">
        <v>173.31</v>
      </c>
    </row>
    <row r="611" spans="1:38">
      <c r="A611" s="87">
        <v>43907</v>
      </c>
      <c r="B611" s="88">
        <v>14321.08</v>
      </c>
      <c r="C611" s="87">
        <v>43196</v>
      </c>
      <c r="D611" s="88">
        <v>79.47</v>
      </c>
      <c r="E611" s="87">
        <v>43171</v>
      </c>
      <c r="F611" s="88">
        <v>192.35</v>
      </c>
      <c r="G611" s="87">
        <v>43481</v>
      </c>
      <c r="H611" s="88">
        <v>24.5</v>
      </c>
      <c r="I611" s="87">
        <v>43192</v>
      </c>
      <c r="J611" s="88">
        <v>42.47</v>
      </c>
      <c r="K611" s="87">
        <v>43171</v>
      </c>
      <c r="L611" s="88">
        <v>256.44</v>
      </c>
      <c r="M611" s="87">
        <v>43171</v>
      </c>
      <c r="N611" s="88">
        <v>72.290000000000006</v>
      </c>
      <c r="Q611" s="87">
        <v>43171</v>
      </c>
      <c r="R611" s="88">
        <v>37.72</v>
      </c>
      <c r="S611" s="87">
        <v>43171</v>
      </c>
      <c r="T611" s="88">
        <v>7.75</v>
      </c>
      <c r="U611" s="87">
        <v>44119</v>
      </c>
      <c r="V611" s="88">
        <v>77.650000000000006</v>
      </c>
      <c r="W611" s="87">
        <v>43263</v>
      </c>
      <c r="X611" s="88">
        <v>60</v>
      </c>
      <c r="Y611" s="87">
        <v>43174</v>
      </c>
      <c r="Z611" s="88">
        <v>53.2</v>
      </c>
      <c r="AA611" s="87">
        <v>43179</v>
      </c>
      <c r="AB611" s="88">
        <v>313.58999999999997</v>
      </c>
      <c r="AE611" s="87">
        <v>43907</v>
      </c>
      <c r="AF611" s="88">
        <v>931.06</v>
      </c>
      <c r="AG611" s="87">
        <v>43907</v>
      </c>
      <c r="AH611" s="88">
        <v>83.29</v>
      </c>
      <c r="AI611" s="87">
        <v>43923</v>
      </c>
      <c r="AJ611" s="88">
        <v>128.28</v>
      </c>
      <c r="AK611" s="87">
        <v>43957</v>
      </c>
      <c r="AL611" s="88">
        <v>186.3</v>
      </c>
    </row>
    <row r="612" spans="1:38">
      <c r="A612" s="87">
        <v>43908</v>
      </c>
      <c r="B612" s="88">
        <v>13249.13</v>
      </c>
      <c r="C612" s="87">
        <v>43199</v>
      </c>
      <c r="D612" s="88">
        <v>77.05</v>
      </c>
      <c r="E612" s="87">
        <v>43172</v>
      </c>
      <c r="F612" s="88">
        <v>193.44</v>
      </c>
      <c r="G612" s="87">
        <v>43482</v>
      </c>
      <c r="H612" s="88">
        <v>24.99</v>
      </c>
      <c r="I612" s="87">
        <v>43193</v>
      </c>
      <c r="J612" s="88">
        <v>42.5</v>
      </c>
      <c r="K612" s="87">
        <v>43172</v>
      </c>
      <c r="L612" s="88">
        <v>258.08</v>
      </c>
      <c r="M612" s="87">
        <v>43172</v>
      </c>
      <c r="N612" s="88">
        <v>71.78</v>
      </c>
      <c r="Q612" s="87">
        <v>43172</v>
      </c>
      <c r="R612" s="88">
        <v>37.840000000000003</v>
      </c>
      <c r="S612" s="87">
        <v>43172</v>
      </c>
      <c r="T612" s="88">
        <v>7.81</v>
      </c>
      <c r="U612" s="87">
        <v>44130</v>
      </c>
      <c r="V612" s="88">
        <v>75</v>
      </c>
      <c r="W612" s="87">
        <v>43272</v>
      </c>
      <c r="X612" s="88">
        <v>58.14</v>
      </c>
      <c r="Y612" s="87">
        <v>43175</v>
      </c>
      <c r="Z612" s="88">
        <v>53.38</v>
      </c>
      <c r="AA612" s="87">
        <v>43180</v>
      </c>
      <c r="AB612" s="88">
        <v>306.33999999999997</v>
      </c>
      <c r="AE612" s="87">
        <v>43908</v>
      </c>
      <c r="AF612" s="88">
        <v>866.51</v>
      </c>
      <c r="AG612" s="87">
        <v>43908</v>
      </c>
      <c r="AH612" s="88">
        <v>77.05</v>
      </c>
      <c r="AI612" s="87">
        <v>43924</v>
      </c>
      <c r="AJ612" s="88">
        <v>122.03</v>
      </c>
      <c r="AK612" s="87">
        <v>43958</v>
      </c>
      <c r="AL612" s="88">
        <v>172.33</v>
      </c>
    </row>
    <row r="613" spans="1:38">
      <c r="A613" s="87">
        <v>43909</v>
      </c>
      <c r="B613" s="88">
        <v>13209.64</v>
      </c>
      <c r="C613" s="87">
        <v>43200</v>
      </c>
      <c r="D613" s="88">
        <v>78.42</v>
      </c>
      <c r="E613" s="87">
        <v>43173</v>
      </c>
      <c r="F613" s="88">
        <v>193.15</v>
      </c>
      <c r="G613" s="87">
        <v>43483</v>
      </c>
      <c r="H613" s="88">
        <v>24.8</v>
      </c>
      <c r="I613" s="87">
        <v>43194</v>
      </c>
      <c r="J613" s="88">
        <v>43.54</v>
      </c>
      <c r="K613" s="87">
        <v>43173</v>
      </c>
      <c r="L613" s="88">
        <v>257.02999999999997</v>
      </c>
      <c r="M613" s="87">
        <v>43173</v>
      </c>
      <c r="N613" s="88">
        <v>71.39</v>
      </c>
      <c r="Q613" s="87">
        <v>43173</v>
      </c>
      <c r="R613" s="88">
        <v>37.86</v>
      </c>
      <c r="S613" s="87">
        <v>43173</v>
      </c>
      <c r="T613" s="88">
        <v>7.82</v>
      </c>
      <c r="U613" s="87">
        <v>44132</v>
      </c>
      <c r="V613" s="88">
        <v>80.62</v>
      </c>
      <c r="W613" s="87">
        <v>43273</v>
      </c>
      <c r="X613" s="88">
        <v>59</v>
      </c>
      <c r="Y613" s="87">
        <v>43178</v>
      </c>
      <c r="Z613" s="88">
        <v>53.8</v>
      </c>
      <c r="AA613" s="87">
        <v>43181</v>
      </c>
      <c r="AB613" s="88">
        <v>291.02999999999997</v>
      </c>
      <c r="AE613" s="87">
        <v>43909</v>
      </c>
      <c r="AF613" s="88">
        <v>823.15</v>
      </c>
      <c r="AG613" s="87">
        <v>43909</v>
      </c>
      <c r="AH613" s="88">
        <v>71.28</v>
      </c>
      <c r="AI613" s="87">
        <v>43927</v>
      </c>
      <c r="AJ613" s="88">
        <v>116.58</v>
      </c>
      <c r="AK613" s="87">
        <v>43959</v>
      </c>
      <c r="AL613" s="88">
        <v>167.43</v>
      </c>
    </row>
    <row r="614" spans="1:38">
      <c r="A614" s="87">
        <v>43910</v>
      </c>
      <c r="B614" s="88">
        <v>13537.03</v>
      </c>
      <c r="C614" s="87">
        <v>43201</v>
      </c>
      <c r="D614" s="88">
        <v>77.75</v>
      </c>
      <c r="E614" s="87">
        <v>43174</v>
      </c>
      <c r="F614" s="88">
        <v>190.77</v>
      </c>
      <c r="G614" s="87">
        <v>43486</v>
      </c>
      <c r="H614" s="88">
        <v>24.25</v>
      </c>
      <c r="I614" s="87">
        <v>43195</v>
      </c>
      <c r="J614" s="88">
        <v>44.65</v>
      </c>
      <c r="K614" s="87">
        <v>43174</v>
      </c>
      <c r="L614" s="88">
        <v>256.87</v>
      </c>
      <c r="M614" s="87">
        <v>43174</v>
      </c>
      <c r="N614" s="88">
        <v>71.78</v>
      </c>
      <c r="Q614" s="87">
        <v>43174</v>
      </c>
      <c r="R614" s="88">
        <v>39.18</v>
      </c>
      <c r="S614" s="87">
        <v>43174</v>
      </c>
      <c r="T614" s="88">
        <v>8.25</v>
      </c>
      <c r="U614" s="87">
        <v>44133</v>
      </c>
      <c r="V614" s="88">
        <v>77.900000000000006</v>
      </c>
      <c r="W614" s="87">
        <v>43276</v>
      </c>
      <c r="X614" s="88">
        <v>56.05</v>
      </c>
      <c r="Y614" s="87">
        <v>43179</v>
      </c>
      <c r="Z614" s="88">
        <v>54.03</v>
      </c>
      <c r="AA614" s="87">
        <v>43185</v>
      </c>
      <c r="AB614" s="88">
        <v>287.60000000000002</v>
      </c>
      <c r="AE614" s="87">
        <v>43910</v>
      </c>
      <c r="AF614" s="88">
        <v>836.5</v>
      </c>
      <c r="AG614" s="87">
        <v>43910</v>
      </c>
      <c r="AH614" s="88">
        <v>66.03</v>
      </c>
      <c r="AI614" s="87">
        <v>43928</v>
      </c>
      <c r="AJ614" s="88">
        <v>115.03</v>
      </c>
      <c r="AK614" s="87">
        <v>43962</v>
      </c>
      <c r="AL614" s="88">
        <v>161.87</v>
      </c>
    </row>
    <row r="615" spans="1:38">
      <c r="A615" s="87">
        <v>43914</v>
      </c>
      <c r="B615" s="88">
        <v>12526.91</v>
      </c>
      <c r="C615" s="87">
        <v>43202</v>
      </c>
      <c r="D615" s="88">
        <v>77</v>
      </c>
      <c r="E615" s="87">
        <v>43175</v>
      </c>
      <c r="F615" s="88">
        <v>188.93</v>
      </c>
      <c r="G615" s="87">
        <v>43487</v>
      </c>
      <c r="H615" s="88">
        <v>24.06</v>
      </c>
      <c r="I615" s="87">
        <v>43196</v>
      </c>
      <c r="J615" s="88">
        <v>44.54</v>
      </c>
      <c r="K615" s="87">
        <v>43175</v>
      </c>
      <c r="L615" s="88">
        <v>255.47</v>
      </c>
      <c r="M615" s="87">
        <v>43175</v>
      </c>
      <c r="N615" s="88">
        <v>70.55</v>
      </c>
      <c r="Q615" s="87">
        <v>43175</v>
      </c>
      <c r="R615" s="88">
        <v>39.32</v>
      </c>
      <c r="S615" s="87">
        <v>43175</v>
      </c>
      <c r="T615" s="88">
        <v>8.17</v>
      </c>
      <c r="U615" s="87">
        <v>44137</v>
      </c>
      <c r="V615" s="88">
        <v>77</v>
      </c>
      <c r="W615" s="87">
        <v>43277</v>
      </c>
      <c r="X615" s="88">
        <v>56.32</v>
      </c>
      <c r="Y615" s="87">
        <v>43180</v>
      </c>
      <c r="Z615" s="88">
        <v>52.98</v>
      </c>
      <c r="AA615" s="87">
        <v>43186</v>
      </c>
      <c r="AB615" s="88">
        <v>290</v>
      </c>
      <c r="AE615" s="87">
        <v>43914</v>
      </c>
      <c r="AF615" s="88">
        <v>773.77</v>
      </c>
      <c r="AG615" s="87">
        <v>43914</v>
      </c>
      <c r="AH615" s="88">
        <v>61.08</v>
      </c>
      <c r="AI615" s="87">
        <v>43929</v>
      </c>
      <c r="AJ615" s="88">
        <v>113.55</v>
      </c>
      <c r="AK615" s="87">
        <v>43963</v>
      </c>
      <c r="AL615" s="88">
        <v>174.01</v>
      </c>
    </row>
    <row r="616" spans="1:38">
      <c r="A616" s="87">
        <v>43915</v>
      </c>
      <c r="B616" s="88">
        <v>11833.83</v>
      </c>
      <c r="C616" s="87">
        <v>43203</v>
      </c>
      <c r="D616" s="88">
        <v>77.760000000000005</v>
      </c>
      <c r="E616" s="87">
        <v>43178</v>
      </c>
      <c r="F616" s="88">
        <v>188.86</v>
      </c>
      <c r="G616" s="87">
        <v>43488</v>
      </c>
      <c r="H616" s="88">
        <v>23.97</v>
      </c>
      <c r="I616" s="87">
        <v>43199</v>
      </c>
      <c r="J616" s="88">
        <v>44.2</v>
      </c>
      <c r="K616" s="87">
        <v>43178</v>
      </c>
      <c r="L616" s="88">
        <v>257.01</v>
      </c>
      <c r="M616" s="87">
        <v>43178</v>
      </c>
      <c r="N616" s="88">
        <v>69.91</v>
      </c>
      <c r="Q616" s="87">
        <v>43178</v>
      </c>
      <c r="R616" s="88">
        <v>39.79</v>
      </c>
      <c r="S616" s="87">
        <v>43178</v>
      </c>
      <c r="T616" s="88">
        <v>8.1300000000000008</v>
      </c>
      <c r="U616" s="87">
        <v>44139</v>
      </c>
      <c r="V616" s="88">
        <v>76.89</v>
      </c>
      <c r="W616" s="87">
        <v>43278</v>
      </c>
      <c r="X616" s="88">
        <v>55.15</v>
      </c>
      <c r="Y616" s="87">
        <v>43181</v>
      </c>
      <c r="Z616" s="88">
        <v>52.21</v>
      </c>
      <c r="AA616" s="87">
        <v>43187</v>
      </c>
      <c r="AB616" s="88">
        <v>290.08</v>
      </c>
      <c r="AE616" s="87">
        <v>43915</v>
      </c>
      <c r="AF616" s="88">
        <v>743.57</v>
      </c>
      <c r="AG616" s="87">
        <v>43915</v>
      </c>
      <c r="AH616" s="88">
        <v>56.5</v>
      </c>
      <c r="AI616" s="87">
        <v>43930</v>
      </c>
      <c r="AJ616" s="88">
        <v>122.06</v>
      </c>
      <c r="AK616" s="87">
        <v>43964</v>
      </c>
      <c r="AL616" s="88">
        <v>182.63</v>
      </c>
    </row>
    <row r="617" spans="1:38">
      <c r="A617" s="87">
        <v>43916</v>
      </c>
      <c r="B617" s="88">
        <v>11879.19</v>
      </c>
      <c r="C617" s="87">
        <v>43206</v>
      </c>
      <c r="D617" s="88">
        <v>78.989999999999995</v>
      </c>
      <c r="E617" s="87">
        <v>43179</v>
      </c>
      <c r="F617" s="88">
        <v>197.79</v>
      </c>
      <c r="G617" s="87">
        <v>43489</v>
      </c>
      <c r="H617" s="88">
        <v>24</v>
      </c>
      <c r="I617" s="87">
        <v>43200</v>
      </c>
      <c r="J617" s="88">
        <v>44</v>
      </c>
      <c r="K617" s="87">
        <v>43179</v>
      </c>
      <c r="L617" s="88">
        <v>255.56</v>
      </c>
      <c r="M617" s="87">
        <v>43179</v>
      </c>
      <c r="N617" s="88">
        <v>70.66</v>
      </c>
      <c r="Q617" s="87">
        <v>43179</v>
      </c>
      <c r="R617" s="88">
        <v>39.5</v>
      </c>
      <c r="S617" s="87">
        <v>43179</v>
      </c>
      <c r="T617" s="88">
        <v>8.1199999999999992</v>
      </c>
      <c r="U617" s="87">
        <v>44141</v>
      </c>
      <c r="V617" s="88">
        <v>72.900000000000006</v>
      </c>
      <c r="W617" s="87">
        <v>43279</v>
      </c>
      <c r="X617" s="88">
        <v>55.66</v>
      </c>
      <c r="Y617" s="87">
        <v>43185</v>
      </c>
      <c r="Z617" s="88">
        <v>54.82</v>
      </c>
      <c r="AA617" s="87">
        <v>43188</v>
      </c>
      <c r="AB617" s="88">
        <v>291.5</v>
      </c>
      <c r="AE617" s="87">
        <v>43916</v>
      </c>
      <c r="AF617" s="88">
        <v>718.3</v>
      </c>
      <c r="AG617" s="87">
        <v>43916</v>
      </c>
      <c r="AH617" s="88">
        <v>54.07</v>
      </c>
      <c r="AI617" s="87">
        <v>43931</v>
      </c>
      <c r="AJ617" s="88">
        <v>131.21</v>
      </c>
      <c r="AK617" s="87">
        <v>43965</v>
      </c>
      <c r="AL617" s="88">
        <v>177.59</v>
      </c>
    </row>
    <row r="618" spans="1:38">
      <c r="A618" s="87">
        <v>43917</v>
      </c>
      <c r="B618" s="88">
        <v>12320.24</v>
      </c>
      <c r="C618" s="87">
        <v>43207</v>
      </c>
      <c r="D618" s="88">
        <v>79.39</v>
      </c>
      <c r="E618" s="87">
        <v>43180</v>
      </c>
      <c r="F618" s="88">
        <v>196.82</v>
      </c>
      <c r="G618" s="87">
        <v>43490</v>
      </c>
      <c r="H618" s="88">
        <v>24.35</v>
      </c>
      <c r="I618" s="87">
        <v>43201</v>
      </c>
      <c r="J618" s="88">
        <v>44.53</v>
      </c>
      <c r="K618" s="87">
        <v>43180</v>
      </c>
      <c r="L618" s="88">
        <v>254.7</v>
      </c>
      <c r="M618" s="87">
        <v>43180</v>
      </c>
      <c r="N618" s="88">
        <v>71</v>
      </c>
      <c r="Q618" s="87">
        <v>43180</v>
      </c>
      <c r="R618" s="88">
        <v>39.04</v>
      </c>
      <c r="S618" s="87">
        <v>43180</v>
      </c>
      <c r="T618" s="88">
        <v>8.1300000000000008</v>
      </c>
      <c r="U618" s="87">
        <v>44144</v>
      </c>
      <c r="V618" s="88">
        <v>70.5</v>
      </c>
      <c r="W618" s="87">
        <v>43280</v>
      </c>
      <c r="X618" s="88">
        <v>54.99</v>
      </c>
      <c r="Y618" s="87">
        <v>43186</v>
      </c>
      <c r="Z618" s="88">
        <v>55.54</v>
      </c>
      <c r="AA618" s="87">
        <v>43189</v>
      </c>
      <c r="AB618" s="88">
        <v>291.97000000000003</v>
      </c>
      <c r="AE618" s="87">
        <v>43917</v>
      </c>
      <c r="AF618" s="88">
        <v>721.99</v>
      </c>
      <c r="AG618" s="87">
        <v>43917</v>
      </c>
      <c r="AH618" s="88">
        <v>56.97</v>
      </c>
      <c r="AI618" s="87">
        <v>43934</v>
      </c>
      <c r="AJ618" s="88">
        <v>134.86000000000001</v>
      </c>
      <c r="AK618" s="87">
        <v>43966</v>
      </c>
      <c r="AL618" s="88">
        <v>175.34</v>
      </c>
    </row>
    <row r="619" spans="1:38">
      <c r="A619" s="87">
        <v>43920</v>
      </c>
      <c r="B619" s="88">
        <v>12285.08</v>
      </c>
      <c r="C619" s="87">
        <v>43208</v>
      </c>
      <c r="D619" s="88">
        <v>78.33</v>
      </c>
      <c r="E619" s="87">
        <v>43181</v>
      </c>
      <c r="F619" s="88">
        <v>198.24</v>
      </c>
      <c r="G619" s="87">
        <v>43494</v>
      </c>
      <c r="H619" s="88">
        <v>24.44</v>
      </c>
      <c r="I619" s="87">
        <v>43202</v>
      </c>
      <c r="J619" s="88">
        <v>44.55</v>
      </c>
      <c r="K619" s="87">
        <v>43181</v>
      </c>
      <c r="L619" s="88">
        <v>252.04</v>
      </c>
      <c r="M619" s="87">
        <v>43181</v>
      </c>
      <c r="N619" s="88">
        <v>71.84</v>
      </c>
      <c r="Q619" s="87">
        <v>43181</v>
      </c>
      <c r="R619" s="88">
        <v>38.75</v>
      </c>
      <c r="S619" s="87">
        <v>43181</v>
      </c>
      <c r="T619" s="88">
        <v>8.18</v>
      </c>
      <c r="U619" s="87">
        <v>44145</v>
      </c>
      <c r="V619" s="88">
        <v>72.11</v>
      </c>
      <c r="W619" s="87">
        <v>43283</v>
      </c>
      <c r="X619" s="88">
        <v>54.86</v>
      </c>
      <c r="Y619" s="87">
        <v>43187</v>
      </c>
      <c r="Z619" s="88">
        <v>56.25</v>
      </c>
      <c r="AA619" s="87">
        <v>43192</v>
      </c>
      <c r="AB619" s="88">
        <v>295.39</v>
      </c>
      <c r="AE619" s="87">
        <v>43920</v>
      </c>
      <c r="AF619" s="88">
        <v>700.38</v>
      </c>
      <c r="AG619" s="87">
        <v>43920</v>
      </c>
      <c r="AH619" s="88">
        <v>56.58</v>
      </c>
      <c r="AI619" s="87">
        <v>43935</v>
      </c>
      <c r="AJ619" s="88">
        <v>134.44999999999999</v>
      </c>
      <c r="AK619" s="87">
        <v>43969</v>
      </c>
      <c r="AL619" s="88">
        <v>173.87</v>
      </c>
    </row>
    <row r="620" spans="1:38">
      <c r="A620" s="87">
        <v>43921</v>
      </c>
      <c r="B620" s="88">
        <v>12861.22</v>
      </c>
      <c r="C620" s="87">
        <v>43209</v>
      </c>
      <c r="D620" s="88">
        <v>78.25</v>
      </c>
      <c r="E620" s="87">
        <v>43185</v>
      </c>
      <c r="F620" s="88">
        <v>201.87</v>
      </c>
      <c r="G620" s="87">
        <v>43495</v>
      </c>
      <c r="H620" s="88">
        <v>24.44</v>
      </c>
      <c r="I620" s="87">
        <v>43203</v>
      </c>
      <c r="J620" s="88">
        <v>44.98</v>
      </c>
      <c r="K620" s="87">
        <v>43185</v>
      </c>
      <c r="L620" s="88">
        <v>253.36</v>
      </c>
      <c r="M620" s="87">
        <v>43185</v>
      </c>
      <c r="N620" s="88">
        <v>71.91</v>
      </c>
      <c r="Q620" s="87">
        <v>43185</v>
      </c>
      <c r="R620" s="88">
        <v>38.700000000000003</v>
      </c>
      <c r="S620" s="87">
        <v>43185</v>
      </c>
      <c r="T620" s="88">
        <v>8.19</v>
      </c>
      <c r="U620" s="87">
        <v>44146</v>
      </c>
      <c r="V620" s="88">
        <v>72</v>
      </c>
      <c r="W620" s="87">
        <v>43285</v>
      </c>
      <c r="X620" s="88">
        <v>52.12</v>
      </c>
      <c r="Y620" s="87">
        <v>43188</v>
      </c>
      <c r="Z620" s="88">
        <v>57.53</v>
      </c>
      <c r="AA620" s="87">
        <v>43193</v>
      </c>
      <c r="AB620" s="88">
        <v>295.17</v>
      </c>
      <c r="AE620" s="87">
        <v>43921</v>
      </c>
      <c r="AF620" s="88">
        <v>729.53</v>
      </c>
      <c r="AG620" s="87">
        <v>43921</v>
      </c>
      <c r="AH620" s="88">
        <v>58.73</v>
      </c>
      <c r="AI620" s="87">
        <v>43936</v>
      </c>
      <c r="AJ620" s="88">
        <v>136.08000000000001</v>
      </c>
      <c r="AK620" s="87">
        <v>43970</v>
      </c>
      <c r="AL620" s="88">
        <v>167.74</v>
      </c>
    </row>
    <row r="621" spans="1:38">
      <c r="A621" s="87">
        <v>43922</v>
      </c>
      <c r="B621" s="88">
        <v>12921.3</v>
      </c>
      <c r="C621" s="87">
        <v>43210</v>
      </c>
      <c r="D621" s="88">
        <v>78.16</v>
      </c>
      <c r="E621" s="87">
        <v>43186</v>
      </c>
      <c r="F621" s="88">
        <v>202.62</v>
      </c>
      <c r="G621" s="87">
        <v>43496</v>
      </c>
      <c r="H621" s="88">
        <v>24.53</v>
      </c>
      <c r="I621" s="87">
        <v>43206</v>
      </c>
      <c r="J621" s="88">
        <v>44.95</v>
      </c>
      <c r="K621" s="87">
        <v>43186</v>
      </c>
      <c r="L621" s="88">
        <v>253.83</v>
      </c>
      <c r="M621" s="87">
        <v>43186</v>
      </c>
      <c r="N621" s="88">
        <v>71.67</v>
      </c>
      <c r="Q621" s="87">
        <v>43186</v>
      </c>
      <c r="R621" s="88">
        <v>38.840000000000003</v>
      </c>
      <c r="S621" s="87">
        <v>43186</v>
      </c>
      <c r="T621" s="88">
        <v>8.98</v>
      </c>
      <c r="U621" s="87">
        <v>44147</v>
      </c>
      <c r="V621" s="88">
        <v>72.2</v>
      </c>
      <c r="W621" s="87">
        <v>43286</v>
      </c>
      <c r="X621" s="88">
        <v>51.48</v>
      </c>
      <c r="Y621" s="87">
        <v>43189</v>
      </c>
      <c r="Z621" s="88">
        <v>58</v>
      </c>
      <c r="AA621" s="87">
        <v>43194</v>
      </c>
      <c r="AB621" s="88">
        <v>294.93</v>
      </c>
      <c r="AE621" s="87">
        <v>43922</v>
      </c>
      <c r="AF621" s="88">
        <v>784.24</v>
      </c>
      <c r="AG621" s="87">
        <v>43922</v>
      </c>
      <c r="AH621" s="88">
        <v>61.81</v>
      </c>
      <c r="AI621" s="87">
        <v>43937</v>
      </c>
      <c r="AJ621" s="88">
        <v>134.31</v>
      </c>
      <c r="AK621" s="87">
        <v>43971</v>
      </c>
      <c r="AL621" s="88">
        <v>179.12</v>
      </c>
    </row>
    <row r="622" spans="1:38">
      <c r="A622" s="87">
        <v>43923</v>
      </c>
      <c r="B622" s="88">
        <v>13546.88</v>
      </c>
      <c r="C622" s="87">
        <v>43213</v>
      </c>
      <c r="D622" s="88">
        <v>78.099999999999994</v>
      </c>
      <c r="E622" s="87">
        <v>43187</v>
      </c>
      <c r="F622" s="88">
        <v>201.78</v>
      </c>
      <c r="G622" s="87">
        <v>43497</v>
      </c>
      <c r="H622" s="88">
        <v>24.8</v>
      </c>
      <c r="I622" s="87">
        <v>43207</v>
      </c>
      <c r="J622" s="88">
        <v>45.79</v>
      </c>
      <c r="K622" s="87">
        <v>43187</v>
      </c>
      <c r="L622" s="88">
        <v>253.42</v>
      </c>
      <c r="M622" s="87">
        <v>43187</v>
      </c>
      <c r="N622" s="88">
        <v>72.09</v>
      </c>
      <c r="Q622" s="87">
        <v>43187</v>
      </c>
      <c r="R622" s="88">
        <v>38.659999999999997</v>
      </c>
      <c r="S622" s="87">
        <v>43187</v>
      </c>
      <c r="T622" s="88">
        <v>9.1199999999999992</v>
      </c>
      <c r="U622" s="87">
        <v>44148</v>
      </c>
      <c r="V622" s="88">
        <v>72.2</v>
      </c>
      <c r="W622" s="87">
        <v>43290</v>
      </c>
      <c r="X622" s="88">
        <v>49.48</v>
      </c>
      <c r="Y622" s="87">
        <v>43192</v>
      </c>
      <c r="Z622" s="88">
        <v>58</v>
      </c>
      <c r="AA622" s="87">
        <v>43195</v>
      </c>
      <c r="AB622" s="88">
        <v>297.89</v>
      </c>
      <c r="AE622" s="87">
        <v>43923</v>
      </c>
      <c r="AF622" s="88">
        <v>789.59</v>
      </c>
      <c r="AG622" s="87">
        <v>43923</v>
      </c>
      <c r="AH622" s="88">
        <v>65.69</v>
      </c>
      <c r="AI622" s="87">
        <v>43938</v>
      </c>
      <c r="AJ622" s="88">
        <v>144.38</v>
      </c>
      <c r="AK622" s="87">
        <v>43972</v>
      </c>
      <c r="AL622" s="88">
        <v>176</v>
      </c>
    </row>
    <row r="623" spans="1:38">
      <c r="A623" s="87">
        <v>43924</v>
      </c>
      <c r="B623" s="88">
        <v>14014.75</v>
      </c>
      <c r="C623" s="87">
        <v>43214</v>
      </c>
      <c r="D623" s="88">
        <v>78.95</v>
      </c>
      <c r="E623" s="87">
        <v>43188</v>
      </c>
      <c r="F623" s="88">
        <v>205.82</v>
      </c>
      <c r="G623" s="87">
        <v>43500</v>
      </c>
      <c r="H623" s="88">
        <v>24.86</v>
      </c>
      <c r="I623" s="87">
        <v>43208</v>
      </c>
      <c r="J623" s="88">
        <v>45.99</v>
      </c>
      <c r="K623" s="87">
        <v>43188</v>
      </c>
      <c r="L623" s="88">
        <v>253.51</v>
      </c>
      <c r="M623" s="87">
        <v>43188</v>
      </c>
      <c r="N623" s="88">
        <v>72.2</v>
      </c>
      <c r="Q623" s="87">
        <v>43188</v>
      </c>
      <c r="R623" s="88">
        <v>38.6</v>
      </c>
      <c r="S623" s="87">
        <v>43188</v>
      </c>
      <c r="T623" s="88">
        <v>8.83</v>
      </c>
      <c r="U623" s="87">
        <v>44154</v>
      </c>
      <c r="V623" s="88">
        <v>70.11</v>
      </c>
      <c r="W623" s="87">
        <v>43291</v>
      </c>
      <c r="X623" s="88">
        <v>51.4</v>
      </c>
      <c r="Y623" s="87">
        <v>43193</v>
      </c>
      <c r="Z623" s="88">
        <v>58</v>
      </c>
      <c r="AA623" s="87">
        <v>43196</v>
      </c>
      <c r="AB623" s="88">
        <v>298</v>
      </c>
      <c r="AE623" s="87">
        <v>43924</v>
      </c>
      <c r="AF623" s="88">
        <v>779.92</v>
      </c>
      <c r="AG623" s="87">
        <v>43924</v>
      </c>
      <c r="AH623" s="88">
        <v>65.36</v>
      </c>
      <c r="AI623" s="87">
        <v>43941</v>
      </c>
      <c r="AJ623" s="88">
        <v>143.47999999999999</v>
      </c>
      <c r="AK623" s="87">
        <v>43979</v>
      </c>
      <c r="AL623" s="88">
        <v>175.1</v>
      </c>
    </row>
    <row r="624" spans="1:38">
      <c r="A624" s="87">
        <v>43927</v>
      </c>
      <c r="B624" s="88">
        <v>13526.01</v>
      </c>
      <c r="C624" s="87">
        <v>43216</v>
      </c>
      <c r="D624" s="88">
        <v>78</v>
      </c>
      <c r="E624" s="87">
        <v>43189</v>
      </c>
      <c r="F624" s="88">
        <v>208.89</v>
      </c>
      <c r="G624" s="87">
        <v>43502</v>
      </c>
      <c r="H624" s="88">
        <v>24.69</v>
      </c>
      <c r="I624" s="87">
        <v>43209</v>
      </c>
      <c r="J624" s="88">
        <v>45</v>
      </c>
      <c r="K624" s="87">
        <v>43189</v>
      </c>
      <c r="L624" s="88">
        <v>249.79</v>
      </c>
      <c r="M624" s="87">
        <v>43189</v>
      </c>
      <c r="N624" s="88">
        <v>70.83</v>
      </c>
      <c r="Q624" s="87">
        <v>43189</v>
      </c>
      <c r="R624" s="88">
        <v>38.17</v>
      </c>
      <c r="S624" s="87">
        <v>43189</v>
      </c>
      <c r="T624" s="88">
        <v>8.65</v>
      </c>
      <c r="U624" s="87">
        <v>44161</v>
      </c>
      <c r="V624" s="88">
        <v>74.8</v>
      </c>
      <c r="W624" s="87">
        <v>43292</v>
      </c>
      <c r="X624" s="88">
        <v>53.49</v>
      </c>
      <c r="Y624" s="87">
        <v>43194</v>
      </c>
      <c r="Z624" s="88">
        <v>58.24</v>
      </c>
      <c r="AA624" s="87">
        <v>43199</v>
      </c>
      <c r="AB624" s="88">
        <v>311.77999999999997</v>
      </c>
      <c r="AE624" s="87">
        <v>43927</v>
      </c>
      <c r="AF624" s="88">
        <v>749.55</v>
      </c>
      <c r="AG624" s="87">
        <v>43927</v>
      </c>
      <c r="AH624" s="88">
        <v>61.3</v>
      </c>
      <c r="AI624" s="87">
        <v>43942</v>
      </c>
      <c r="AJ624" s="88">
        <v>134.56</v>
      </c>
      <c r="AK624" s="87">
        <v>43980</v>
      </c>
      <c r="AL624" s="88">
        <v>170.68</v>
      </c>
    </row>
    <row r="625" spans="1:38">
      <c r="A625" s="87">
        <v>43928</v>
      </c>
      <c r="B625" s="88">
        <v>13865.8</v>
      </c>
      <c r="C625" s="87">
        <v>43217</v>
      </c>
      <c r="D625" s="88">
        <v>79.099999999999994</v>
      </c>
      <c r="E625" s="87">
        <v>43192</v>
      </c>
      <c r="F625" s="88">
        <v>203.33</v>
      </c>
      <c r="G625" s="87">
        <v>43504</v>
      </c>
      <c r="H625" s="88">
        <v>25.38</v>
      </c>
      <c r="I625" s="87">
        <v>43210</v>
      </c>
      <c r="J625" s="88">
        <v>44.95</v>
      </c>
      <c r="K625" s="87">
        <v>43192</v>
      </c>
      <c r="L625" s="88">
        <v>250.61</v>
      </c>
      <c r="M625" s="87">
        <v>43192</v>
      </c>
      <c r="N625" s="88">
        <v>74.37</v>
      </c>
      <c r="Q625" s="87">
        <v>43192</v>
      </c>
      <c r="R625" s="88">
        <v>38.28</v>
      </c>
      <c r="S625" s="87">
        <v>43192</v>
      </c>
      <c r="T625" s="88">
        <v>8.77</v>
      </c>
      <c r="U625" s="87">
        <v>44162</v>
      </c>
      <c r="V625" s="88">
        <v>72.099999999999994</v>
      </c>
      <c r="W625" s="87">
        <v>43294</v>
      </c>
      <c r="X625" s="88">
        <v>52.81</v>
      </c>
      <c r="Y625" s="87">
        <v>43195</v>
      </c>
      <c r="Z625" s="88">
        <v>58.99</v>
      </c>
      <c r="AA625" s="87">
        <v>43200</v>
      </c>
      <c r="AB625" s="88">
        <v>311</v>
      </c>
      <c r="AE625" s="87">
        <v>43928</v>
      </c>
      <c r="AF625" s="88">
        <v>746.2</v>
      </c>
      <c r="AG625" s="87">
        <v>43928</v>
      </c>
      <c r="AH625" s="88">
        <v>63.56</v>
      </c>
      <c r="AI625" s="87">
        <v>43943</v>
      </c>
      <c r="AJ625" s="88">
        <v>134.31</v>
      </c>
      <c r="AK625" s="87">
        <v>43983</v>
      </c>
      <c r="AL625" s="88">
        <v>170.03</v>
      </c>
    </row>
    <row r="626" spans="1:38">
      <c r="A626" s="87">
        <v>43929</v>
      </c>
      <c r="B626" s="88">
        <v>13717.92</v>
      </c>
      <c r="C626" s="87">
        <v>43220</v>
      </c>
      <c r="D626" s="88">
        <v>79</v>
      </c>
      <c r="E626" s="87">
        <v>43193</v>
      </c>
      <c r="F626" s="88">
        <v>203.68</v>
      </c>
      <c r="G626" s="87">
        <v>43507</v>
      </c>
      <c r="H626" s="88">
        <v>24.5</v>
      </c>
      <c r="I626" s="87">
        <v>43213</v>
      </c>
      <c r="J626" s="88">
        <v>45.93</v>
      </c>
      <c r="K626" s="87">
        <v>43193</v>
      </c>
      <c r="L626" s="88">
        <v>249.7</v>
      </c>
      <c r="M626" s="87">
        <v>43193</v>
      </c>
      <c r="N626" s="88">
        <v>76.22</v>
      </c>
      <c r="Q626" s="87">
        <v>43193</v>
      </c>
      <c r="R626" s="88">
        <v>38</v>
      </c>
      <c r="S626" s="87">
        <v>43193</v>
      </c>
      <c r="T626" s="88">
        <v>9.02</v>
      </c>
      <c r="U626" s="87">
        <v>44165</v>
      </c>
      <c r="V626" s="88">
        <v>72.05</v>
      </c>
      <c r="W626" s="87">
        <v>43297</v>
      </c>
      <c r="X626" s="88">
        <v>51.25</v>
      </c>
      <c r="Y626" s="87">
        <v>43196</v>
      </c>
      <c r="Z626" s="88">
        <v>58.06</v>
      </c>
      <c r="AA626" s="87">
        <v>43201</v>
      </c>
      <c r="AB626" s="88">
        <v>306.14999999999998</v>
      </c>
      <c r="AE626" s="87">
        <v>43929</v>
      </c>
      <c r="AF626" s="88">
        <v>749.03</v>
      </c>
      <c r="AG626" s="87">
        <v>43929</v>
      </c>
      <c r="AH626" s="88">
        <v>65.02</v>
      </c>
      <c r="AI626" s="87">
        <v>43944</v>
      </c>
      <c r="AJ626" s="88">
        <v>132.18</v>
      </c>
      <c r="AK626" s="87">
        <v>43984</v>
      </c>
      <c r="AL626" s="88">
        <v>170.7</v>
      </c>
    </row>
    <row r="627" spans="1:38">
      <c r="A627" s="87">
        <v>43930</v>
      </c>
      <c r="B627" s="88">
        <v>14146.2</v>
      </c>
      <c r="C627" s="87">
        <v>43222</v>
      </c>
      <c r="D627" s="88">
        <v>79</v>
      </c>
      <c r="E627" s="87">
        <v>43194</v>
      </c>
      <c r="F627" s="88">
        <v>206.33</v>
      </c>
      <c r="G627" s="87">
        <v>43508</v>
      </c>
      <c r="H627" s="88">
        <v>24.5</v>
      </c>
      <c r="I627" s="87">
        <v>43214</v>
      </c>
      <c r="J627" s="88">
        <v>47.25</v>
      </c>
      <c r="K627" s="87">
        <v>43194</v>
      </c>
      <c r="L627" s="88">
        <v>262.18</v>
      </c>
      <c r="M627" s="87">
        <v>43194</v>
      </c>
      <c r="N627" s="88">
        <v>77.02</v>
      </c>
      <c r="Q627" s="87">
        <v>43194</v>
      </c>
      <c r="R627" s="88">
        <v>38.83</v>
      </c>
      <c r="S627" s="87">
        <v>43194</v>
      </c>
      <c r="T627" s="88">
        <v>8.9600000000000009</v>
      </c>
      <c r="U627" s="87">
        <v>44166</v>
      </c>
      <c r="V627" s="88">
        <v>74</v>
      </c>
      <c r="W627" s="87">
        <v>43298</v>
      </c>
      <c r="X627" s="88">
        <v>49.99</v>
      </c>
      <c r="Y627" s="87">
        <v>43199</v>
      </c>
      <c r="Z627" s="88">
        <v>58.14</v>
      </c>
      <c r="AA627" s="87">
        <v>43202</v>
      </c>
      <c r="AB627" s="88">
        <v>305.33</v>
      </c>
      <c r="AE627" s="87">
        <v>43930</v>
      </c>
      <c r="AF627" s="88">
        <v>749.83</v>
      </c>
      <c r="AG627" s="87">
        <v>43930</v>
      </c>
      <c r="AH627" s="88">
        <v>66.69</v>
      </c>
      <c r="AI627" s="87">
        <v>43945</v>
      </c>
      <c r="AJ627" s="88">
        <v>142.09</v>
      </c>
      <c r="AK627" s="87">
        <v>43985</v>
      </c>
      <c r="AL627" s="88">
        <v>170.57</v>
      </c>
    </row>
    <row r="628" spans="1:38">
      <c r="A628" s="87">
        <v>43931</v>
      </c>
      <c r="B628" s="88">
        <v>14205.2</v>
      </c>
      <c r="C628" s="87">
        <v>43227</v>
      </c>
      <c r="D628" s="88">
        <v>79</v>
      </c>
      <c r="E628" s="87">
        <v>43195</v>
      </c>
      <c r="F628" s="88">
        <v>211.43</v>
      </c>
      <c r="G628" s="87">
        <v>43509</v>
      </c>
      <c r="H628" s="88">
        <v>24.58</v>
      </c>
      <c r="I628" s="87">
        <v>43215</v>
      </c>
      <c r="J628" s="88">
        <v>47.91</v>
      </c>
      <c r="K628" s="87">
        <v>43195</v>
      </c>
      <c r="L628" s="88">
        <v>268.26</v>
      </c>
      <c r="M628" s="87">
        <v>43195</v>
      </c>
      <c r="N628" s="88">
        <v>78.540000000000006</v>
      </c>
      <c r="Q628" s="87">
        <v>43195</v>
      </c>
      <c r="R628" s="88">
        <v>38.64</v>
      </c>
      <c r="S628" s="87">
        <v>43195</v>
      </c>
      <c r="T628" s="88">
        <v>8.98</v>
      </c>
      <c r="U628" s="87">
        <v>44167</v>
      </c>
      <c r="V628" s="88">
        <v>72.05</v>
      </c>
      <c r="W628" s="87">
        <v>43299</v>
      </c>
      <c r="X628" s="88">
        <v>51.6</v>
      </c>
      <c r="Y628" s="87">
        <v>43200</v>
      </c>
      <c r="Z628" s="88">
        <v>58.13</v>
      </c>
      <c r="AA628" s="87">
        <v>43203</v>
      </c>
      <c r="AB628" s="88">
        <v>302</v>
      </c>
      <c r="AE628" s="87">
        <v>43931</v>
      </c>
      <c r="AF628" s="88">
        <v>748.63</v>
      </c>
      <c r="AG628" s="87">
        <v>43931</v>
      </c>
      <c r="AH628" s="88">
        <v>66.58</v>
      </c>
      <c r="AI628" s="87">
        <v>43948</v>
      </c>
      <c r="AJ628" s="88">
        <v>134.94</v>
      </c>
      <c r="AK628" s="87">
        <v>43986</v>
      </c>
      <c r="AL628" s="88">
        <v>169.28</v>
      </c>
    </row>
    <row r="629" spans="1:38">
      <c r="A629" s="87">
        <v>43934</v>
      </c>
      <c r="B629" s="88">
        <v>13724.25</v>
      </c>
      <c r="C629" s="87">
        <v>43228</v>
      </c>
      <c r="D629" s="88">
        <v>79.8</v>
      </c>
      <c r="E629" s="87">
        <v>43196</v>
      </c>
      <c r="F629" s="88">
        <v>211.12</v>
      </c>
      <c r="G629" s="87">
        <v>43510</v>
      </c>
      <c r="H629" s="88">
        <v>24.15</v>
      </c>
      <c r="I629" s="87">
        <v>43216</v>
      </c>
      <c r="J629" s="88">
        <v>47.47</v>
      </c>
      <c r="K629" s="87">
        <v>43196</v>
      </c>
      <c r="L629" s="88">
        <v>264.69</v>
      </c>
      <c r="M629" s="87">
        <v>43196</v>
      </c>
      <c r="N629" s="88">
        <v>79.06</v>
      </c>
      <c r="Q629" s="87">
        <v>43196</v>
      </c>
      <c r="R629" s="88">
        <v>38.51</v>
      </c>
      <c r="S629" s="87">
        <v>43196</v>
      </c>
      <c r="T629" s="88">
        <v>8.86</v>
      </c>
      <c r="U629" s="87">
        <v>44168</v>
      </c>
      <c r="V629" s="88">
        <v>75.790000000000006</v>
      </c>
      <c r="W629" s="87">
        <v>43300</v>
      </c>
      <c r="X629" s="88">
        <v>52.33</v>
      </c>
      <c r="Y629" s="87">
        <v>43201</v>
      </c>
      <c r="Z629" s="88">
        <v>57.5</v>
      </c>
      <c r="AA629" s="87">
        <v>43206</v>
      </c>
      <c r="AB629" s="88">
        <v>301.5</v>
      </c>
      <c r="AE629" s="87">
        <v>43934</v>
      </c>
      <c r="AF629" s="88">
        <v>737.88</v>
      </c>
      <c r="AG629" s="87">
        <v>43934</v>
      </c>
      <c r="AH629" s="88">
        <v>62.28</v>
      </c>
      <c r="AI629" s="87">
        <v>43949</v>
      </c>
      <c r="AJ629" s="88">
        <v>137.44999999999999</v>
      </c>
      <c r="AK629" s="87">
        <v>43987</v>
      </c>
      <c r="AL629" s="88">
        <v>169.73</v>
      </c>
    </row>
    <row r="630" spans="1:38">
      <c r="A630" s="87">
        <v>43935</v>
      </c>
      <c r="B630" s="88">
        <v>13819.61</v>
      </c>
      <c r="C630" s="87">
        <v>43229</v>
      </c>
      <c r="D630" s="88">
        <v>80.180000000000007</v>
      </c>
      <c r="E630" s="87">
        <v>43199</v>
      </c>
      <c r="F630" s="88">
        <v>211.71</v>
      </c>
      <c r="G630" s="87">
        <v>43511</v>
      </c>
      <c r="H630" s="88">
        <v>24.2</v>
      </c>
      <c r="I630" s="87">
        <v>43217</v>
      </c>
      <c r="J630" s="88">
        <v>47.25</v>
      </c>
      <c r="K630" s="87">
        <v>43199</v>
      </c>
      <c r="L630" s="88">
        <v>265.05</v>
      </c>
      <c r="M630" s="87">
        <v>43199</v>
      </c>
      <c r="N630" s="88">
        <v>78.55</v>
      </c>
      <c r="Q630" s="87">
        <v>43199</v>
      </c>
      <c r="R630" s="88">
        <v>38.57</v>
      </c>
      <c r="S630" s="87">
        <v>43199</v>
      </c>
      <c r="T630" s="88">
        <v>8.93</v>
      </c>
      <c r="U630" s="87">
        <v>44169</v>
      </c>
      <c r="V630" s="88">
        <v>73.900000000000006</v>
      </c>
      <c r="W630" s="87">
        <v>43301</v>
      </c>
      <c r="X630" s="88">
        <v>50.5</v>
      </c>
      <c r="Y630" s="87">
        <v>43202</v>
      </c>
      <c r="Z630" s="88">
        <v>56.66</v>
      </c>
      <c r="AA630" s="87">
        <v>43207</v>
      </c>
      <c r="AB630" s="88">
        <v>303.56</v>
      </c>
      <c r="AE630" s="87">
        <v>43935</v>
      </c>
      <c r="AF630" s="88">
        <v>734.51</v>
      </c>
      <c r="AG630" s="87">
        <v>43935</v>
      </c>
      <c r="AH630" s="88">
        <v>66.95</v>
      </c>
      <c r="AI630" s="87">
        <v>43950</v>
      </c>
      <c r="AJ630" s="88">
        <v>147.75</v>
      </c>
      <c r="AK630" s="87">
        <v>43990</v>
      </c>
      <c r="AL630" s="88">
        <v>171.16</v>
      </c>
    </row>
    <row r="631" spans="1:38">
      <c r="A631" s="87">
        <v>43936</v>
      </c>
      <c r="B631" s="88">
        <v>13761.43</v>
      </c>
      <c r="C631" s="87">
        <v>43230</v>
      </c>
      <c r="D631" s="88">
        <v>78.28</v>
      </c>
      <c r="E631" s="87">
        <v>43200</v>
      </c>
      <c r="F631" s="88">
        <v>210.39</v>
      </c>
      <c r="G631" s="87">
        <v>43515</v>
      </c>
      <c r="H631" s="88">
        <v>24</v>
      </c>
      <c r="I631" s="87">
        <v>43220</v>
      </c>
      <c r="J631" s="88">
        <v>46.75</v>
      </c>
      <c r="K631" s="87">
        <v>43200</v>
      </c>
      <c r="L631" s="88">
        <v>275.7</v>
      </c>
      <c r="M631" s="87">
        <v>43200</v>
      </c>
      <c r="N631" s="88">
        <v>78.45</v>
      </c>
      <c r="Q631" s="87">
        <v>43200</v>
      </c>
      <c r="R631" s="88">
        <v>39.51</v>
      </c>
      <c r="S631" s="87">
        <v>43200</v>
      </c>
      <c r="T631" s="88">
        <v>8.77</v>
      </c>
      <c r="U631" s="87">
        <v>44172</v>
      </c>
      <c r="V631" s="88">
        <v>76.459999999999994</v>
      </c>
      <c r="W631" s="87">
        <v>43304</v>
      </c>
      <c r="X631" s="88">
        <v>49.2</v>
      </c>
      <c r="Y631" s="87">
        <v>43203</v>
      </c>
      <c r="Z631" s="88">
        <v>56.97</v>
      </c>
      <c r="AA631" s="87">
        <v>43208</v>
      </c>
      <c r="AB631" s="88">
        <v>305.38</v>
      </c>
      <c r="AE631" s="87">
        <v>43936</v>
      </c>
      <c r="AF631" s="88">
        <v>736.3</v>
      </c>
      <c r="AG631" s="87">
        <v>43936</v>
      </c>
      <c r="AH631" s="88">
        <v>68.53</v>
      </c>
      <c r="AI631" s="87">
        <v>43951</v>
      </c>
      <c r="AJ631" s="88">
        <v>145.85</v>
      </c>
      <c r="AK631" s="87">
        <v>43991</v>
      </c>
      <c r="AL631" s="88">
        <v>171.36</v>
      </c>
    </row>
    <row r="632" spans="1:38">
      <c r="A632" s="87">
        <v>43937</v>
      </c>
      <c r="B632" s="88">
        <v>13746.43</v>
      </c>
      <c r="C632" s="87">
        <v>43231</v>
      </c>
      <c r="D632" s="88">
        <v>77.010000000000005</v>
      </c>
      <c r="E632" s="87">
        <v>43201</v>
      </c>
      <c r="F632" s="88">
        <v>206.37</v>
      </c>
      <c r="G632" s="87">
        <v>43516</v>
      </c>
      <c r="H632" s="88">
        <v>23.7</v>
      </c>
      <c r="I632" s="87">
        <v>43222</v>
      </c>
      <c r="J632" s="88">
        <v>46.75</v>
      </c>
      <c r="K632" s="87">
        <v>43201</v>
      </c>
      <c r="L632" s="88">
        <v>270.38</v>
      </c>
      <c r="M632" s="87">
        <v>43201</v>
      </c>
      <c r="N632" s="88">
        <v>77.790000000000006</v>
      </c>
      <c r="Q632" s="87">
        <v>43201</v>
      </c>
      <c r="R632" s="88">
        <v>40.65</v>
      </c>
      <c r="S632" s="87">
        <v>43201</v>
      </c>
      <c r="T632" s="88">
        <v>8.85</v>
      </c>
      <c r="U632" s="87">
        <v>44173</v>
      </c>
      <c r="V632" s="88">
        <v>76.459999999999994</v>
      </c>
      <c r="W632" s="87">
        <v>43305</v>
      </c>
      <c r="X632" s="88">
        <v>49.99</v>
      </c>
      <c r="Y632" s="87">
        <v>43206</v>
      </c>
      <c r="Z632" s="88">
        <v>56</v>
      </c>
      <c r="AA632" s="87">
        <v>43209</v>
      </c>
      <c r="AB632" s="88">
        <v>305</v>
      </c>
      <c r="AE632" s="87">
        <v>43937</v>
      </c>
      <c r="AF632" s="88">
        <v>735</v>
      </c>
      <c r="AG632" s="87">
        <v>43937</v>
      </c>
      <c r="AH632" s="88">
        <v>68</v>
      </c>
      <c r="AI632" s="87">
        <v>43955</v>
      </c>
      <c r="AJ632" s="88">
        <v>146.01</v>
      </c>
      <c r="AK632" s="87">
        <v>43992</v>
      </c>
      <c r="AL632" s="88">
        <v>184.21</v>
      </c>
    </row>
    <row r="633" spans="1:38">
      <c r="A633" s="87">
        <v>43938</v>
      </c>
      <c r="B633" s="88">
        <v>14407.56</v>
      </c>
      <c r="C633" s="87">
        <v>43234</v>
      </c>
      <c r="D633" s="88">
        <v>74.66</v>
      </c>
      <c r="E633" s="87">
        <v>43202</v>
      </c>
      <c r="F633" s="88">
        <v>208.01</v>
      </c>
      <c r="G633" s="87">
        <v>43521</v>
      </c>
      <c r="H633" s="88">
        <v>24.4</v>
      </c>
      <c r="I633" s="87">
        <v>43223</v>
      </c>
      <c r="J633" s="88">
        <v>46.74</v>
      </c>
      <c r="K633" s="87">
        <v>43202</v>
      </c>
      <c r="L633" s="88">
        <v>267.99</v>
      </c>
      <c r="M633" s="87">
        <v>43202</v>
      </c>
      <c r="N633" s="88">
        <v>77.7</v>
      </c>
      <c r="Q633" s="87">
        <v>43202</v>
      </c>
      <c r="R633" s="88">
        <v>40.51</v>
      </c>
      <c r="S633" s="87">
        <v>43202</v>
      </c>
      <c r="T633" s="88">
        <v>9.06</v>
      </c>
      <c r="U633" s="87">
        <v>44174</v>
      </c>
      <c r="V633" s="88">
        <v>76.459999999999994</v>
      </c>
      <c r="W633" s="87">
        <v>43307</v>
      </c>
      <c r="X633" s="88">
        <v>50</v>
      </c>
      <c r="Y633" s="87">
        <v>43207</v>
      </c>
      <c r="Z633" s="88">
        <v>55.82</v>
      </c>
      <c r="AA633" s="87">
        <v>43210</v>
      </c>
      <c r="AB633" s="88">
        <v>305</v>
      </c>
      <c r="AE633" s="87">
        <v>43938</v>
      </c>
      <c r="AF633" s="88">
        <v>790.12</v>
      </c>
      <c r="AG633" s="87">
        <v>43938</v>
      </c>
      <c r="AH633" s="88">
        <v>73.099999999999994</v>
      </c>
      <c r="AI633" s="87">
        <v>43956</v>
      </c>
      <c r="AJ633" s="88">
        <v>143.62</v>
      </c>
      <c r="AK633" s="87">
        <v>43993</v>
      </c>
      <c r="AL633" s="88">
        <v>179.72</v>
      </c>
    </row>
    <row r="634" spans="1:38">
      <c r="A634" s="87">
        <v>43941</v>
      </c>
      <c r="B634" s="88">
        <v>14811.67</v>
      </c>
      <c r="C634" s="87">
        <v>43235</v>
      </c>
      <c r="D634" s="88">
        <v>72.7</v>
      </c>
      <c r="E634" s="87">
        <v>43203</v>
      </c>
      <c r="F634" s="88">
        <v>204.51</v>
      </c>
      <c r="G634" s="87">
        <v>43522</v>
      </c>
      <c r="H634" s="88">
        <v>24.35</v>
      </c>
      <c r="I634" s="87">
        <v>43224</v>
      </c>
      <c r="J634" s="88">
        <v>47</v>
      </c>
      <c r="K634" s="87">
        <v>43203</v>
      </c>
      <c r="L634" s="88">
        <v>267.52</v>
      </c>
      <c r="M634" s="87">
        <v>43203</v>
      </c>
      <c r="N634" s="88">
        <v>76.010000000000005</v>
      </c>
      <c r="Q634" s="87">
        <v>43203</v>
      </c>
      <c r="R634" s="88">
        <v>39.93</v>
      </c>
      <c r="S634" s="87">
        <v>43203</v>
      </c>
      <c r="T634" s="88">
        <v>8.99</v>
      </c>
      <c r="U634" s="87">
        <v>44179</v>
      </c>
      <c r="V634" s="88">
        <v>75.900000000000006</v>
      </c>
      <c r="W634" s="87">
        <v>43308</v>
      </c>
      <c r="X634" s="88">
        <v>51.66</v>
      </c>
      <c r="Y634" s="87">
        <v>43208</v>
      </c>
      <c r="Z634" s="88">
        <v>54.34</v>
      </c>
      <c r="AA634" s="87">
        <v>43213</v>
      </c>
      <c r="AB634" s="88">
        <v>309</v>
      </c>
      <c r="AE634" s="87">
        <v>43941</v>
      </c>
      <c r="AF634" s="88">
        <v>819.51</v>
      </c>
      <c r="AG634" s="87">
        <v>43941</v>
      </c>
      <c r="AH634" s="88">
        <v>75.010000000000005</v>
      </c>
      <c r="AI634" s="87">
        <v>43957</v>
      </c>
      <c r="AJ634" s="88">
        <v>145.72999999999999</v>
      </c>
      <c r="AK634" s="87">
        <v>43994</v>
      </c>
      <c r="AL634" s="88">
        <v>174.02</v>
      </c>
    </row>
    <row r="635" spans="1:38">
      <c r="A635" s="87">
        <v>43942</v>
      </c>
      <c r="B635" s="88">
        <v>14233.23</v>
      </c>
      <c r="C635" s="87">
        <v>43236</v>
      </c>
      <c r="D635" s="88">
        <v>73.97</v>
      </c>
      <c r="E635" s="87">
        <v>43206</v>
      </c>
      <c r="F635" s="88">
        <v>203.55</v>
      </c>
      <c r="G635" s="87">
        <v>43523</v>
      </c>
      <c r="H635" s="88">
        <v>24.32</v>
      </c>
      <c r="I635" s="87">
        <v>43227</v>
      </c>
      <c r="J635" s="88">
        <v>45.9</v>
      </c>
      <c r="K635" s="87">
        <v>43206</v>
      </c>
      <c r="L635" s="88">
        <v>257.08999999999997</v>
      </c>
      <c r="M635" s="87">
        <v>43206</v>
      </c>
      <c r="N635" s="88">
        <v>74.819999999999993</v>
      </c>
      <c r="Q635" s="87">
        <v>43206</v>
      </c>
      <c r="R635" s="88">
        <v>38.840000000000003</v>
      </c>
      <c r="S635" s="87">
        <v>43206</v>
      </c>
      <c r="T635" s="88">
        <v>8.84</v>
      </c>
      <c r="U635" s="87">
        <v>44180</v>
      </c>
      <c r="V635" s="88">
        <v>76.98</v>
      </c>
      <c r="W635" s="87">
        <v>43311</v>
      </c>
      <c r="X635" s="88">
        <v>50.99</v>
      </c>
      <c r="Y635" s="87">
        <v>43209</v>
      </c>
      <c r="Z635" s="88">
        <v>54.25</v>
      </c>
      <c r="AA635" s="87">
        <v>43214</v>
      </c>
      <c r="AB635" s="88">
        <v>310</v>
      </c>
      <c r="AE635" s="87">
        <v>43942</v>
      </c>
      <c r="AF635" s="88">
        <v>825.32</v>
      </c>
      <c r="AG635" s="87">
        <v>43942</v>
      </c>
      <c r="AH635" s="88">
        <v>70.099999999999994</v>
      </c>
      <c r="AI635" s="87">
        <v>43958</v>
      </c>
      <c r="AJ635" s="88">
        <v>150.31</v>
      </c>
      <c r="AK635" s="87">
        <v>43997</v>
      </c>
      <c r="AL635" s="88">
        <v>175.74</v>
      </c>
    </row>
    <row r="636" spans="1:38">
      <c r="A636" s="87">
        <v>43943</v>
      </c>
      <c r="B636" s="88">
        <v>14226.04</v>
      </c>
      <c r="C636" s="87">
        <v>43237</v>
      </c>
      <c r="D636" s="88">
        <v>74.03</v>
      </c>
      <c r="E636" s="87">
        <v>43207</v>
      </c>
      <c r="F636" s="88">
        <v>201.63</v>
      </c>
      <c r="G636" s="87">
        <v>43524</v>
      </c>
      <c r="H636" s="88">
        <v>24.5</v>
      </c>
      <c r="I636" s="87">
        <v>43228</v>
      </c>
      <c r="J636" s="88">
        <v>44.39</v>
      </c>
      <c r="K636" s="87">
        <v>43207</v>
      </c>
      <c r="L636" s="88">
        <v>253.48</v>
      </c>
      <c r="M636" s="87">
        <v>43207</v>
      </c>
      <c r="N636" s="88">
        <v>75.790000000000006</v>
      </c>
      <c r="Q636" s="87">
        <v>43207</v>
      </c>
      <c r="R636" s="88">
        <v>38.799999999999997</v>
      </c>
      <c r="S636" s="87">
        <v>43207</v>
      </c>
      <c r="T636" s="88">
        <v>8.7899999999999991</v>
      </c>
      <c r="U636" s="87">
        <v>44181</v>
      </c>
      <c r="V636" s="88">
        <v>79.989999999999995</v>
      </c>
      <c r="W636" s="87">
        <v>43312</v>
      </c>
      <c r="X636" s="88">
        <v>51.99</v>
      </c>
      <c r="Y636" s="87">
        <v>43210</v>
      </c>
      <c r="Z636" s="88">
        <v>54</v>
      </c>
      <c r="AA636" s="87">
        <v>43215</v>
      </c>
      <c r="AB636" s="88">
        <v>306</v>
      </c>
      <c r="AE636" s="87">
        <v>43943</v>
      </c>
      <c r="AF636" s="88">
        <v>843.3</v>
      </c>
      <c r="AG636" s="87">
        <v>43943</v>
      </c>
      <c r="AH636" s="88">
        <v>71.33</v>
      </c>
      <c r="AI636" s="87">
        <v>43959</v>
      </c>
      <c r="AJ636" s="88">
        <v>147.96</v>
      </c>
      <c r="AK636" s="87">
        <v>43998</v>
      </c>
      <c r="AL636" s="88">
        <v>178.5</v>
      </c>
    </row>
    <row r="637" spans="1:38">
      <c r="A637" s="87">
        <v>43944</v>
      </c>
      <c r="B637" s="88">
        <v>14424.47</v>
      </c>
      <c r="C637" s="87">
        <v>43241</v>
      </c>
      <c r="D637" s="88">
        <v>73</v>
      </c>
      <c r="E637" s="87">
        <v>43208</v>
      </c>
      <c r="F637" s="88">
        <v>201.3</v>
      </c>
      <c r="G637" s="87">
        <v>43525</v>
      </c>
      <c r="H637" s="88">
        <v>24.5</v>
      </c>
      <c r="I637" s="87">
        <v>43229</v>
      </c>
      <c r="J637" s="88">
        <v>43.05</v>
      </c>
      <c r="K637" s="87">
        <v>43208</v>
      </c>
      <c r="L637" s="88">
        <v>253.35</v>
      </c>
      <c r="M637" s="87">
        <v>43208</v>
      </c>
      <c r="N637" s="88">
        <v>75.14</v>
      </c>
      <c r="Q637" s="87">
        <v>43208</v>
      </c>
      <c r="R637" s="88">
        <v>38.619999999999997</v>
      </c>
      <c r="S637" s="87">
        <v>43208</v>
      </c>
      <c r="T637" s="88">
        <v>8.6999999999999993</v>
      </c>
      <c r="U637" s="87">
        <v>44182</v>
      </c>
      <c r="V637" s="88">
        <v>85.98</v>
      </c>
      <c r="W637" s="87">
        <v>43313</v>
      </c>
      <c r="X637" s="88">
        <v>52</v>
      </c>
      <c r="Y637" s="87">
        <v>43213</v>
      </c>
      <c r="Z637" s="88">
        <v>55.5</v>
      </c>
      <c r="AA637" s="87">
        <v>43216</v>
      </c>
      <c r="AB637" s="88">
        <v>300</v>
      </c>
      <c r="AE637" s="87">
        <v>43944</v>
      </c>
      <c r="AF637" s="88">
        <v>874.16</v>
      </c>
      <c r="AG637" s="87">
        <v>43944</v>
      </c>
      <c r="AH637" s="88">
        <v>69.92</v>
      </c>
      <c r="AI637" s="87">
        <v>43962</v>
      </c>
      <c r="AJ637" s="88">
        <v>153.66999999999999</v>
      </c>
      <c r="AK637" s="87">
        <v>43999</v>
      </c>
      <c r="AL637" s="88">
        <v>178.81</v>
      </c>
    </row>
    <row r="638" spans="1:38">
      <c r="A638" s="87">
        <v>43945</v>
      </c>
      <c r="B638" s="88">
        <v>14422.3</v>
      </c>
      <c r="C638" s="87">
        <v>43242</v>
      </c>
      <c r="D638" s="88">
        <v>74.489999999999995</v>
      </c>
      <c r="E638" s="87">
        <v>43209</v>
      </c>
      <c r="F638" s="88">
        <v>200.03</v>
      </c>
      <c r="G638" s="87">
        <v>43528</v>
      </c>
      <c r="H638" s="88">
        <v>24.98</v>
      </c>
      <c r="I638" s="87">
        <v>43230</v>
      </c>
      <c r="J638" s="88">
        <v>43.74</v>
      </c>
      <c r="K638" s="87">
        <v>43209</v>
      </c>
      <c r="L638" s="88">
        <v>253.39</v>
      </c>
      <c r="M638" s="87">
        <v>43209</v>
      </c>
      <c r="N638" s="88">
        <v>72.650000000000006</v>
      </c>
      <c r="Q638" s="87">
        <v>43209</v>
      </c>
      <c r="R638" s="88">
        <v>37.94</v>
      </c>
      <c r="S638" s="87">
        <v>43209</v>
      </c>
      <c r="T638" s="88">
        <v>8.3699999999999992</v>
      </c>
      <c r="U638" s="87">
        <v>44183</v>
      </c>
      <c r="V638" s="88">
        <v>92.42</v>
      </c>
      <c r="W638" s="87">
        <v>43314</v>
      </c>
      <c r="X638" s="88">
        <v>52</v>
      </c>
      <c r="Y638" s="87">
        <v>43214</v>
      </c>
      <c r="Z638" s="88">
        <v>56.96</v>
      </c>
      <c r="AA638" s="87">
        <v>43217</v>
      </c>
      <c r="AB638" s="88">
        <v>307.89999999999998</v>
      </c>
      <c r="AE638" s="87">
        <v>43945</v>
      </c>
      <c r="AF638" s="88">
        <v>899.24</v>
      </c>
      <c r="AG638" s="87">
        <v>43945</v>
      </c>
      <c r="AH638" s="88">
        <v>68.8</v>
      </c>
      <c r="AI638" s="87">
        <v>43963</v>
      </c>
      <c r="AJ638" s="88">
        <v>152.02000000000001</v>
      </c>
      <c r="AK638" s="87">
        <v>44000</v>
      </c>
      <c r="AL638" s="88">
        <v>174.23</v>
      </c>
    </row>
    <row r="639" spans="1:38">
      <c r="A639" s="87">
        <v>43948</v>
      </c>
      <c r="B639" s="88">
        <v>14186.23</v>
      </c>
      <c r="C639" s="87">
        <v>43243</v>
      </c>
      <c r="D639" s="88">
        <v>75.900000000000006</v>
      </c>
      <c r="E639" s="87">
        <v>43210</v>
      </c>
      <c r="F639" s="88">
        <v>195.65</v>
      </c>
      <c r="G639" s="87">
        <v>43529</v>
      </c>
      <c r="H639" s="88">
        <v>24.6</v>
      </c>
      <c r="I639" s="87">
        <v>43231</v>
      </c>
      <c r="J639" s="88">
        <v>43.5</v>
      </c>
      <c r="K639" s="87">
        <v>43210</v>
      </c>
      <c r="L639" s="88">
        <v>251.68</v>
      </c>
      <c r="M639" s="87">
        <v>43210</v>
      </c>
      <c r="N639" s="88">
        <v>72.66</v>
      </c>
      <c r="Q639" s="87">
        <v>43210</v>
      </c>
      <c r="R639" s="88">
        <v>37.75</v>
      </c>
      <c r="S639" s="87">
        <v>43210</v>
      </c>
      <c r="T639" s="88">
        <v>8.39</v>
      </c>
      <c r="U639" s="87">
        <v>44186</v>
      </c>
      <c r="V639" s="88">
        <v>93</v>
      </c>
      <c r="W639" s="87">
        <v>43315</v>
      </c>
      <c r="X639" s="88">
        <v>52.36</v>
      </c>
      <c r="Y639" s="87">
        <v>43215</v>
      </c>
      <c r="Z639" s="88">
        <v>57.82</v>
      </c>
      <c r="AA639" s="87">
        <v>43220</v>
      </c>
      <c r="AB639" s="88">
        <v>305</v>
      </c>
      <c r="AE639" s="87">
        <v>43948</v>
      </c>
      <c r="AF639" s="88">
        <v>890.04</v>
      </c>
      <c r="AG639" s="87">
        <v>43948</v>
      </c>
      <c r="AH639" s="88">
        <v>66.45</v>
      </c>
      <c r="AI639" s="87">
        <v>43964</v>
      </c>
      <c r="AJ639" s="88">
        <v>149.57</v>
      </c>
      <c r="AK639" s="87">
        <v>44001</v>
      </c>
      <c r="AL639" s="88">
        <v>168.47</v>
      </c>
    </row>
    <row r="640" spans="1:38">
      <c r="A640" s="87">
        <v>43949</v>
      </c>
      <c r="B640" s="88">
        <v>14281.23</v>
      </c>
      <c r="C640" s="87">
        <v>43245</v>
      </c>
      <c r="D640" s="88">
        <v>73.459999999999994</v>
      </c>
      <c r="E640" s="87">
        <v>43213</v>
      </c>
      <c r="F640" s="88">
        <v>195.86</v>
      </c>
      <c r="G640" s="87">
        <v>43530</v>
      </c>
      <c r="H640" s="88">
        <v>24.74</v>
      </c>
      <c r="I640" s="87">
        <v>43234</v>
      </c>
      <c r="J640" s="88">
        <v>44.17</v>
      </c>
      <c r="K640" s="87">
        <v>43213</v>
      </c>
      <c r="L640" s="88">
        <v>252.84</v>
      </c>
      <c r="M640" s="87">
        <v>43213</v>
      </c>
      <c r="N640" s="88">
        <v>73.010000000000005</v>
      </c>
      <c r="Q640" s="87">
        <v>43213</v>
      </c>
      <c r="R640" s="88">
        <v>37.659999999999997</v>
      </c>
      <c r="S640" s="87">
        <v>43213</v>
      </c>
      <c r="T640" s="88">
        <v>8.35</v>
      </c>
      <c r="U640" s="87">
        <v>44187</v>
      </c>
      <c r="V640" s="88">
        <v>86.03</v>
      </c>
      <c r="W640" s="87">
        <v>43318</v>
      </c>
      <c r="X640" s="88">
        <v>54.84</v>
      </c>
      <c r="Y640" s="87">
        <v>43216</v>
      </c>
      <c r="Z640" s="88">
        <v>56.87</v>
      </c>
      <c r="AA640" s="87">
        <v>43222</v>
      </c>
      <c r="AB640" s="88">
        <v>309.49</v>
      </c>
      <c r="AE640" s="87">
        <v>43949</v>
      </c>
      <c r="AF640" s="88">
        <v>899.07</v>
      </c>
      <c r="AG640" s="87">
        <v>43949</v>
      </c>
      <c r="AH640" s="88">
        <v>68.11</v>
      </c>
      <c r="AI640" s="87">
        <v>43965</v>
      </c>
      <c r="AJ640" s="88">
        <v>149.25</v>
      </c>
      <c r="AK640" s="87">
        <v>44004</v>
      </c>
      <c r="AL640" s="88">
        <v>169.52</v>
      </c>
    </row>
    <row r="641" spans="1:38">
      <c r="A641" s="87">
        <v>43950</v>
      </c>
      <c r="B641" s="88">
        <v>14576.6</v>
      </c>
      <c r="C641" s="87">
        <v>43248</v>
      </c>
      <c r="D641" s="88">
        <v>72.17</v>
      </c>
      <c r="E641" s="87">
        <v>43214</v>
      </c>
      <c r="F641" s="88">
        <v>199.59</v>
      </c>
      <c r="G641" s="87">
        <v>43531</v>
      </c>
      <c r="H641" s="88">
        <v>24.7</v>
      </c>
      <c r="I641" s="87">
        <v>43235</v>
      </c>
      <c r="J641" s="88">
        <v>44.75</v>
      </c>
      <c r="K641" s="87">
        <v>43214</v>
      </c>
      <c r="L641" s="88">
        <v>256</v>
      </c>
      <c r="M641" s="87">
        <v>43214</v>
      </c>
      <c r="N641" s="88">
        <v>73.400000000000006</v>
      </c>
      <c r="Q641" s="87">
        <v>43214</v>
      </c>
      <c r="R641" s="88">
        <v>38.119999999999997</v>
      </c>
      <c r="S641" s="87">
        <v>43214</v>
      </c>
      <c r="T641" s="88">
        <v>8.51</v>
      </c>
      <c r="U641" s="87">
        <v>44188</v>
      </c>
      <c r="V641" s="88">
        <v>92.48</v>
      </c>
      <c r="W641" s="87">
        <v>43319</v>
      </c>
      <c r="X641" s="88">
        <v>54.6</v>
      </c>
      <c r="Y641" s="87">
        <v>43217</v>
      </c>
      <c r="Z641" s="88">
        <v>56.74</v>
      </c>
      <c r="AA641" s="87">
        <v>43223</v>
      </c>
      <c r="AB641" s="88">
        <v>307.99</v>
      </c>
      <c r="AE641" s="87">
        <v>43950</v>
      </c>
      <c r="AF641" s="88">
        <v>904.34</v>
      </c>
      <c r="AG641" s="87">
        <v>43950</v>
      </c>
      <c r="AH641" s="88">
        <v>72.430000000000007</v>
      </c>
      <c r="AI641" s="87">
        <v>43966</v>
      </c>
      <c r="AJ641" s="88">
        <v>150.16999999999999</v>
      </c>
      <c r="AK641" s="87">
        <v>44005</v>
      </c>
      <c r="AL641" s="88">
        <v>174.75</v>
      </c>
    </row>
    <row r="642" spans="1:38">
      <c r="A642" s="87">
        <v>43951</v>
      </c>
      <c r="B642" s="88">
        <v>15081.82</v>
      </c>
      <c r="C642" s="87">
        <v>43249</v>
      </c>
      <c r="D642" s="88">
        <v>74.5</v>
      </c>
      <c r="E642" s="87">
        <v>43215</v>
      </c>
      <c r="F642" s="88">
        <v>198.31</v>
      </c>
      <c r="G642" s="87">
        <v>43532</v>
      </c>
      <c r="H642" s="88">
        <v>24.5</v>
      </c>
      <c r="I642" s="87">
        <v>43236</v>
      </c>
      <c r="J642" s="88">
        <v>44.01</v>
      </c>
      <c r="K642" s="87">
        <v>43215</v>
      </c>
      <c r="L642" s="88">
        <v>252.19</v>
      </c>
      <c r="M642" s="87">
        <v>43215</v>
      </c>
      <c r="N642" s="88">
        <v>71.73</v>
      </c>
      <c r="Q642" s="87">
        <v>43215</v>
      </c>
      <c r="R642" s="88">
        <v>38.42</v>
      </c>
      <c r="S642" s="87">
        <v>43215</v>
      </c>
      <c r="T642" s="88">
        <v>8.4600000000000009</v>
      </c>
      <c r="U642" s="87">
        <v>44189</v>
      </c>
      <c r="V642" s="88">
        <v>99.15</v>
      </c>
      <c r="W642" s="87">
        <v>43320</v>
      </c>
      <c r="X642" s="88">
        <v>54.77</v>
      </c>
      <c r="Y642" s="87">
        <v>43220</v>
      </c>
      <c r="Z642" s="88">
        <v>56.8</v>
      </c>
      <c r="AA642" s="87">
        <v>43224</v>
      </c>
      <c r="AB642" s="88">
        <v>305.83999999999997</v>
      </c>
      <c r="AE642" s="87">
        <v>43951</v>
      </c>
      <c r="AF642" s="88">
        <v>970.95</v>
      </c>
      <c r="AG642" s="87">
        <v>43951</v>
      </c>
      <c r="AH642" s="88">
        <v>76.88</v>
      </c>
      <c r="AI642" s="87">
        <v>43969</v>
      </c>
      <c r="AJ642" s="88">
        <v>148.33000000000001</v>
      </c>
      <c r="AK642" s="87">
        <v>44006</v>
      </c>
      <c r="AL642" s="88">
        <v>173</v>
      </c>
    </row>
    <row r="643" spans="1:38">
      <c r="A643" s="87">
        <v>43955</v>
      </c>
      <c r="B643" s="88">
        <v>14956.29</v>
      </c>
      <c r="C643" s="87">
        <v>43251</v>
      </c>
      <c r="D643" s="88">
        <v>74.989999999999995</v>
      </c>
      <c r="E643" s="87">
        <v>43216</v>
      </c>
      <c r="F643" s="88">
        <v>197.01</v>
      </c>
      <c r="G643" s="87">
        <v>43535</v>
      </c>
      <c r="H643" s="88">
        <v>24.39</v>
      </c>
      <c r="I643" s="87">
        <v>43237</v>
      </c>
      <c r="J643" s="88">
        <v>43.14</v>
      </c>
      <c r="K643" s="87">
        <v>43216</v>
      </c>
      <c r="L643" s="88">
        <v>250.63</v>
      </c>
      <c r="M643" s="87">
        <v>43216</v>
      </c>
      <c r="N643" s="88">
        <v>71.260000000000005</v>
      </c>
      <c r="Q643" s="87">
        <v>43216</v>
      </c>
      <c r="R643" s="88">
        <v>37.99</v>
      </c>
      <c r="S643" s="87">
        <v>43216</v>
      </c>
      <c r="T643" s="88">
        <v>8.3000000000000007</v>
      </c>
      <c r="U643" s="87">
        <v>44193</v>
      </c>
      <c r="V643" s="88">
        <v>98.95</v>
      </c>
      <c r="W643" s="87">
        <v>43321</v>
      </c>
      <c r="X643" s="88">
        <v>57.25</v>
      </c>
      <c r="Y643" s="87">
        <v>43222</v>
      </c>
      <c r="Z643" s="88">
        <v>56.8</v>
      </c>
      <c r="AA643" s="87">
        <v>43227</v>
      </c>
      <c r="AB643" s="88">
        <v>307.49</v>
      </c>
      <c r="AE643" s="87">
        <v>43955</v>
      </c>
      <c r="AF643" s="88">
        <v>1001.8</v>
      </c>
      <c r="AG643" s="87">
        <v>43955</v>
      </c>
      <c r="AH643" s="88">
        <v>79.069999999999993</v>
      </c>
      <c r="AI643" s="87">
        <v>43970</v>
      </c>
      <c r="AJ643" s="88">
        <v>153.54</v>
      </c>
      <c r="AK643" s="87">
        <v>44007</v>
      </c>
      <c r="AL643" s="88">
        <v>169.97</v>
      </c>
    </row>
    <row r="644" spans="1:38">
      <c r="A644" s="87">
        <v>43956</v>
      </c>
      <c r="B644" s="88">
        <v>15007.88</v>
      </c>
      <c r="C644" s="87">
        <v>43252</v>
      </c>
      <c r="D644" s="88">
        <v>74.5</v>
      </c>
      <c r="E644" s="87">
        <v>43217</v>
      </c>
      <c r="F644" s="88">
        <v>199.84</v>
      </c>
      <c r="G644" s="87">
        <v>43536</v>
      </c>
      <c r="H644" s="88">
        <v>24.14</v>
      </c>
      <c r="I644" s="87">
        <v>43238</v>
      </c>
      <c r="J644" s="88">
        <v>43.75</v>
      </c>
      <c r="K644" s="87">
        <v>43217</v>
      </c>
      <c r="L644" s="88">
        <v>256.98</v>
      </c>
      <c r="M644" s="87">
        <v>43217</v>
      </c>
      <c r="N644" s="88">
        <v>69.67</v>
      </c>
      <c r="Q644" s="87">
        <v>43217</v>
      </c>
      <c r="R644" s="88">
        <v>39.880000000000003</v>
      </c>
      <c r="S644" s="87">
        <v>43217</v>
      </c>
      <c r="T644" s="88">
        <v>8.1199999999999992</v>
      </c>
      <c r="U644" s="87">
        <v>44194</v>
      </c>
      <c r="V644" s="88">
        <v>98.95</v>
      </c>
      <c r="W644" s="87">
        <v>43322</v>
      </c>
      <c r="X644" s="88">
        <v>55.86</v>
      </c>
      <c r="Y644" s="87">
        <v>43223</v>
      </c>
      <c r="Z644" s="88">
        <v>56.49</v>
      </c>
      <c r="AA644" s="87">
        <v>43228</v>
      </c>
      <c r="AB644" s="88">
        <v>308.51</v>
      </c>
      <c r="AE644" s="87">
        <v>43956</v>
      </c>
      <c r="AF644" s="88">
        <v>1005.54</v>
      </c>
      <c r="AG644" s="87">
        <v>43956</v>
      </c>
      <c r="AH644" s="88">
        <v>79.709999999999994</v>
      </c>
      <c r="AI644" s="87">
        <v>43971</v>
      </c>
      <c r="AJ644" s="88">
        <v>150.32</v>
      </c>
      <c r="AK644" s="87">
        <v>44008</v>
      </c>
      <c r="AL644" s="88">
        <v>169.09</v>
      </c>
    </row>
    <row r="645" spans="1:38">
      <c r="A645" s="87">
        <v>43957</v>
      </c>
      <c r="B645" s="88">
        <v>14844.17</v>
      </c>
      <c r="C645" s="87">
        <v>43255</v>
      </c>
      <c r="D645" s="88">
        <v>72.45</v>
      </c>
      <c r="E645" s="87">
        <v>43220</v>
      </c>
      <c r="F645" s="88">
        <v>201.1</v>
      </c>
      <c r="G645" s="87">
        <v>43537</v>
      </c>
      <c r="H645" s="88">
        <v>24</v>
      </c>
      <c r="I645" s="87">
        <v>43241</v>
      </c>
      <c r="J645" s="88">
        <v>43</v>
      </c>
      <c r="K645" s="87">
        <v>43220</v>
      </c>
      <c r="L645" s="88">
        <v>253.63</v>
      </c>
      <c r="M645" s="87">
        <v>43220</v>
      </c>
      <c r="N645" s="88">
        <v>69.16</v>
      </c>
      <c r="Q645" s="87">
        <v>43220</v>
      </c>
      <c r="R645" s="88">
        <v>40.869999999999997</v>
      </c>
      <c r="S645" s="87">
        <v>43220</v>
      </c>
      <c r="T645" s="88">
        <v>7.98</v>
      </c>
      <c r="U645" s="87">
        <v>44195</v>
      </c>
      <c r="V645" s="88">
        <v>97.9</v>
      </c>
      <c r="W645" s="87">
        <v>43325</v>
      </c>
      <c r="X645" s="88">
        <v>56.8</v>
      </c>
      <c r="Y645" s="87">
        <v>43227</v>
      </c>
      <c r="Z645" s="88">
        <v>56.9</v>
      </c>
      <c r="AA645" s="87">
        <v>43229</v>
      </c>
      <c r="AB645" s="88">
        <v>303</v>
      </c>
      <c r="AE645" s="87">
        <v>43957</v>
      </c>
      <c r="AF645" s="88">
        <v>1003.57</v>
      </c>
      <c r="AG645" s="87">
        <v>43957</v>
      </c>
      <c r="AH645" s="88">
        <v>77.489999999999995</v>
      </c>
      <c r="AI645" s="87">
        <v>43972</v>
      </c>
      <c r="AJ645" s="88">
        <v>148.49</v>
      </c>
      <c r="AK645" s="87">
        <v>44011</v>
      </c>
      <c r="AL645" s="88">
        <v>168.86</v>
      </c>
    </row>
    <row r="646" spans="1:38">
      <c r="A646" s="87">
        <v>43958</v>
      </c>
      <c r="B646" s="88">
        <v>14634.38</v>
      </c>
      <c r="C646" s="87">
        <v>43256</v>
      </c>
      <c r="D646" s="88">
        <v>75.61</v>
      </c>
      <c r="E646" s="87">
        <v>43222</v>
      </c>
      <c r="F646" s="88">
        <v>196.98</v>
      </c>
      <c r="G646" s="87">
        <v>43538</v>
      </c>
      <c r="H646" s="88">
        <v>24</v>
      </c>
      <c r="I646" s="87">
        <v>43242</v>
      </c>
      <c r="J646" s="88">
        <v>44.51</v>
      </c>
      <c r="K646" s="87">
        <v>43222</v>
      </c>
      <c r="L646" s="88">
        <v>248.94</v>
      </c>
      <c r="M646" s="87">
        <v>43222</v>
      </c>
      <c r="N646" s="88">
        <v>68.790000000000006</v>
      </c>
      <c r="Q646" s="87">
        <v>43222</v>
      </c>
      <c r="R646" s="88">
        <v>39.619999999999997</v>
      </c>
      <c r="S646" s="87">
        <v>43222</v>
      </c>
      <c r="T646" s="88">
        <v>7.82</v>
      </c>
      <c r="U646" s="87">
        <v>44196</v>
      </c>
      <c r="V646" s="88">
        <v>100.19</v>
      </c>
      <c r="W646" s="87">
        <v>43327</v>
      </c>
      <c r="X646" s="88">
        <v>55.6</v>
      </c>
      <c r="Y646" s="87">
        <v>43228</v>
      </c>
      <c r="Z646" s="88">
        <v>55.5</v>
      </c>
      <c r="AA646" s="87">
        <v>43230</v>
      </c>
      <c r="AB646" s="88">
        <v>302</v>
      </c>
      <c r="AE646" s="87">
        <v>43958</v>
      </c>
      <c r="AF646" s="88">
        <v>990</v>
      </c>
      <c r="AG646" s="87">
        <v>43958</v>
      </c>
      <c r="AH646" s="88">
        <v>75.489999999999995</v>
      </c>
      <c r="AI646" s="87">
        <v>43979</v>
      </c>
      <c r="AJ646" s="88">
        <v>149.56</v>
      </c>
      <c r="AK646" s="87">
        <v>44012</v>
      </c>
      <c r="AL646" s="88">
        <v>168.06</v>
      </c>
    </row>
    <row r="647" spans="1:38">
      <c r="A647" s="87">
        <v>43959</v>
      </c>
      <c r="B647" s="88">
        <v>14619.7</v>
      </c>
      <c r="C647" s="87">
        <v>43257</v>
      </c>
      <c r="D647" s="88">
        <v>78.010000000000005</v>
      </c>
      <c r="E647" s="87">
        <v>43223</v>
      </c>
      <c r="F647" s="88">
        <v>192.05</v>
      </c>
      <c r="G647" s="87">
        <v>43539</v>
      </c>
      <c r="H647" s="88">
        <v>24.5</v>
      </c>
      <c r="I647" s="87">
        <v>43243</v>
      </c>
      <c r="J647" s="88">
        <v>44.31</v>
      </c>
      <c r="K647" s="87">
        <v>43223</v>
      </c>
      <c r="L647" s="88">
        <v>246.43</v>
      </c>
      <c r="M647" s="87">
        <v>43223</v>
      </c>
      <c r="N647" s="88">
        <v>67.349999999999994</v>
      </c>
      <c r="Q647" s="87">
        <v>43223</v>
      </c>
      <c r="R647" s="88">
        <v>38.700000000000003</v>
      </c>
      <c r="S647" s="87">
        <v>43223</v>
      </c>
      <c r="T647" s="88">
        <v>7.54</v>
      </c>
      <c r="U647" s="87">
        <v>44200</v>
      </c>
      <c r="V647" s="88">
        <v>95</v>
      </c>
      <c r="W647" s="87">
        <v>43329</v>
      </c>
      <c r="X647" s="88">
        <v>56.66</v>
      </c>
      <c r="Y647" s="87">
        <v>43229</v>
      </c>
      <c r="Z647" s="88">
        <v>54</v>
      </c>
      <c r="AA647" s="87">
        <v>43234</v>
      </c>
      <c r="AB647" s="88">
        <v>295</v>
      </c>
      <c r="AE647" s="87">
        <v>43959</v>
      </c>
      <c r="AF647" s="88">
        <v>959.81</v>
      </c>
      <c r="AG647" s="87">
        <v>43959</v>
      </c>
      <c r="AH647" s="88">
        <v>74.58</v>
      </c>
      <c r="AI647" s="87">
        <v>43980</v>
      </c>
      <c r="AJ647" s="88">
        <v>158.93</v>
      </c>
      <c r="AK647" s="87">
        <v>44013</v>
      </c>
      <c r="AL647" s="88">
        <v>173.39</v>
      </c>
    </row>
    <row r="648" spans="1:38">
      <c r="A648" s="87">
        <v>43962</v>
      </c>
      <c r="B648" s="88">
        <v>14607.93</v>
      </c>
      <c r="C648" s="87">
        <v>43258</v>
      </c>
      <c r="D648" s="88">
        <v>76.5</v>
      </c>
      <c r="E648" s="87">
        <v>43224</v>
      </c>
      <c r="F648" s="88">
        <v>186.1</v>
      </c>
      <c r="G648" s="87">
        <v>43542</v>
      </c>
      <c r="H648" s="88">
        <v>23.85</v>
      </c>
      <c r="I648" s="87">
        <v>43244</v>
      </c>
      <c r="J648" s="88">
        <v>44.5</v>
      </c>
      <c r="K648" s="87">
        <v>43224</v>
      </c>
      <c r="L648" s="88">
        <v>245.55</v>
      </c>
      <c r="M648" s="87">
        <v>43224</v>
      </c>
      <c r="N648" s="88">
        <v>67.989999999999995</v>
      </c>
      <c r="Q648" s="87">
        <v>43224</v>
      </c>
      <c r="R648" s="88">
        <v>39.21</v>
      </c>
      <c r="S648" s="87">
        <v>43224</v>
      </c>
      <c r="T648" s="88">
        <v>7.6</v>
      </c>
      <c r="U648" s="87">
        <v>44201</v>
      </c>
      <c r="V648" s="88">
        <v>90.48</v>
      </c>
      <c r="W648" s="87">
        <v>43332</v>
      </c>
      <c r="X648" s="88">
        <v>56.22</v>
      </c>
      <c r="Y648" s="87">
        <v>43230</v>
      </c>
      <c r="Z648" s="88">
        <v>53.66</v>
      </c>
      <c r="AA648" s="87">
        <v>43235</v>
      </c>
      <c r="AB648" s="88">
        <v>290</v>
      </c>
      <c r="AE648" s="87">
        <v>43962</v>
      </c>
      <c r="AF648" s="88">
        <v>956</v>
      </c>
      <c r="AG648" s="87">
        <v>43962</v>
      </c>
      <c r="AH648" s="88">
        <v>76.61</v>
      </c>
      <c r="AI648" s="87">
        <v>43983</v>
      </c>
      <c r="AJ648" s="88">
        <v>155.22999999999999</v>
      </c>
      <c r="AK648" s="87">
        <v>44014</v>
      </c>
      <c r="AL648" s="88">
        <v>171.8</v>
      </c>
    </row>
    <row r="649" spans="1:38">
      <c r="A649" s="87">
        <v>43963</v>
      </c>
      <c r="B649" s="88">
        <v>14792.93</v>
      </c>
      <c r="C649" s="87">
        <v>43262</v>
      </c>
      <c r="D649" s="88">
        <v>77</v>
      </c>
      <c r="E649" s="87">
        <v>43227</v>
      </c>
      <c r="F649" s="88">
        <v>181.75</v>
      </c>
      <c r="G649" s="87">
        <v>43543</v>
      </c>
      <c r="H649" s="88">
        <v>24.51</v>
      </c>
      <c r="I649" s="87">
        <v>43245</v>
      </c>
      <c r="J649" s="88">
        <v>43.5</v>
      </c>
      <c r="K649" s="87">
        <v>43227</v>
      </c>
      <c r="L649" s="88">
        <v>243.86</v>
      </c>
      <c r="M649" s="87">
        <v>43227</v>
      </c>
      <c r="N649" s="88">
        <v>67.02</v>
      </c>
      <c r="Q649" s="87">
        <v>43227</v>
      </c>
      <c r="R649" s="88">
        <v>39.090000000000003</v>
      </c>
      <c r="S649" s="87">
        <v>43227</v>
      </c>
      <c r="T649" s="88">
        <v>7.61</v>
      </c>
      <c r="U649" s="87">
        <v>44202</v>
      </c>
      <c r="V649" s="88">
        <v>92</v>
      </c>
      <c r="W649" s="87">
        <v>43336</v>
      </c>
      <c r="X649" s="88">
        <v>56</v>
      </c>
      <c r="Y649" s="87">
        <v>43231</v>
      </c>
      <c r="Z649" s="88">
        <v>53.5</v>
      </c>
      <c r="AA649" s="87">
        <v>43236</v>
      </c>
      <c r="AB649" s="88">
        <v>290.01</v>
      </c>
      <c r="AE649" s="87">
        <v>43963</v>
      </c>
      <c r="AF649" s="88">
        <v>950.5</v>
      </c>
      <c r="AG649" s="87">
        <v>43963</v>
      </c>
      <c r="AH649" s="88">
        <v>77.099999999999994</v>
      </c>
      <c r="AI649" s="87">
        <v>43984</v>
      </c>
      <c r="AJ649" s="88">
        <v>162.66999999999999</v>
      </c>
      <c r="AK649" s="87">
        <v>44015</v>
      </c>
      <c r="AL649" s="88">
        <v>170.46</v>
      </c>
    </row>
    <row r="650" spans="1:38">
      <c r="A650" s="87">
        <v>43964</v>
      </c>
      <c r="B650" s="88">
        <v>14796.73</v>
      </c>
      <c r="C650" s="87">
        <v>43263</v>
      </c>
      <c r="D650" s="88">
        <v>78.08</v>
      </c>
      <c r="E650" s="87">
        <v>43228</v>
      </c>
      <c r="F650" s="88">
        <v>180.15</v>
      </c>
      <c r="G650" s="87">
        <v>43544</v>
      </c>
      <c r="H650" s="88">
        <v>23.4</v>
      </c>
      <c r="I650" s="87">
        <v>43248</v>
      </c>
      <c r="J650" s="88">
        <v>44</v>
      </c>
      <c r="K650" s="87">
        <v>43228</v>
      </c>
      <c r="L650" s="88">
        <v>240.96</v>
      </c>
      <c r="M650" s="87">
        <v>43228</v>
      </c>
      <c r="N650" s="88">
        <v>66.08</v>
      </c>
      <c r="Q650" s="87">
        <v>43228</v>
      </c>
      <c r="R650" s="88">
        <v>38.01</v>
      </c>
      <c r="S650" s="87">
        <v>43228</v>
      </c>
      <c r="T650" s="88">
        <v>7.32</v>
      </c>
      <c r="U650" s="87">
        <v>44203</v>
      </c>
      <c r="V650" s="88">
        <v>91.98</v>
      </c>
      <c r="W650" s="87">
        <v>43339</v>
      </c>
      <c r="X650" s="88">
        <v>55.5</v>
      </c>
      <c r="Y650" s="87">
        <v>43234</v>
      </c>
      <c r="Z650" s="88">
        <v>52.06</v>
      </c>
      <c r="AA650" s="87">
        <v>43237</v>
      </c>
      <c r="AB650" s="88">
        <v>289.98</v>
      </c>
      <c r="AE650" s="87">
        <v>43964</v>
      </c>
      <c r="AF650" s="88">
        <v>932.71</v>
      </c>
      <c r="AG650" s="87">
        <v>43964</v>
      </c>
      <c r="AH650" s="88">
        <v>75.069999999999993</v>
      </c>
      <c r="AI650" s="87">
        <v>43985</v>
      </c>
      <c r="AJ650" s="88">
        <v>164.74</v>
      </c>
      <c r="AK650" s="87">
        <v>44018</v>
      </c>
      <c r="AL650" s="88">
        <v>172.87</v>
      </c>
    </row>
    <row r="651" spans="1:38">
      <c r="A651" s="87">
        <v>43965</v>
      </c>
      <c r="B651" s="88">
        <v>14818.58</v>
      </c>
      <c r="C651" s="87">
        <v>43264</v>
      </c>
      <c r="D651" s="88">
        <v>81.98</v>
      </c>
      <c r="E651" s="87">
        <v>43229</v>
      </c>
      <c r="F651" s="88">
        <v>175.9</v>
      </c>
      <c r="G651" s="87">
        <v>43545</v>
      </c>
      <c r="H651" s="88">
        <v>23.2</v>
      </c>
      <c r="I651" s="87">
        <v>43249</v>
      </c>
      <c r="J651" s="88">
        <v>44.15</v>
      </c>
      <c r="K651" s="87">
        <v>43229</v>
      </c>
      <c r="L651" s="88">
        <v>235.84</v>
      </c>
      <c r="M651" s="87">
        <v>43229</v>
      </c>
      <c r="N651" s="88">
        <v>63.15</v>
      </c>
      <c r="Q651" s="87">
        <v>43229</v>
      </c>
      <c r="R651" s="88">
        <v>37.340000000000003</v>
      </c>
      <c r="S651" s="87">
        <v>43229</v>
      </c>
      <c r="T651" s="88">
        <v>7.27</v>
      </c>
      <c r="U651" s="87">
        <v>44204</v>
      </c>
      <c r="V651" s="88">
        <v>88.32</v>
      </c>
      <c r="W651" s="87">
        <v>43340</v>
      </c>
      <c r="X651" s="88">
        <v>54</v>
      </c>
      <c r="Y651" s="87">
        <v>43235</v>
      </c>
      <c r="Z651" s="88">
        <v>50.89</v>
      </c>
      <c r="AA651" s="87">
        <v>43242</v>
      </c>
      <c r="AB651" s="88">
        <v>290</v>
      </c>
      <c r="AE651" s="87">
        <v>43965</v>
      </c>
      <c r="AF651" s="88">
        <v>900.09</v>
      </c>
      <c r="AG651" s="87">
        <v>43965</v>
      </c>
      <c r="AH651" s="88">
        <v>75.7</v>
      </c>
      <c r="AI651" s="87">
        <v>43986</v>
      </c>
      <c r="AJ651" s="88">
        <v>162.27000000000001</v>
      </c>
      <c r="AK651" s="87">
        <v>44019</v>
      </c>
      <c r="AL651" s="88">
        <v>174.77</v>
      </c>
    </row>
    <row r="652" spans="1:38">
      <c r="A652" s="87">
        <v>43966</v>
      </c>
      <c r="B652" s="88">
        <v>14903.66</v>
      </c>
      <c r="C652" s="87">
        <v>43265</v>
      </c>
      <c r="D652" s="88">
        <v>86.07</v>
      </c>
      <c r="E652" s="87">
        <v>43230</v>
      </c>
      <c r="F652" s="88">
        <v>174.45</v>
      </c>
      <c r="G652" s="87">
        <v>43549</v>
      </c>
      <c r="H652" s="88">
        <v>23</v>
      </c>
      <c r="I652" s="87">
        <v>43250</v>
      </c>
      <c r="J652" s="88">
        <v>43.44</v>
      </c>
      <c r="K652" s="87">
        <v>43230</v>
      </c>
      <c r="L652" s="88">
        <v>235.66</v>
      </c>
      <c r="M652" s="87">
        <v>43230</v>
      </c>
      <c r="N652" s="88">
        <v>66.3</v>
      </c>
      <c r="Q652" s="87">
        <v>43230</v>
      </c>
      <c r="R652" s="88">
        <v>37.68</v>
      </c>
      <c r="S652" s="87">
        <v>43230</v>
      </c>
      <c r="T652" s="88">
        <v>7.24</v>
      </c>
      <c r="U652" s="87">
        <v>44207</v>
      </c>
      <c r="V652" s="88">
        <v>88.5</v>
      </c>
      <c r="W652" s="87">
        <v>43341</v>
      </c>
      <c r="X652" s="88">
        <v>55.99</v>
      </c>
      <c r="Y652" s="87">
        <v>43238</v>
      </c>
      <c r="Z652" s="88">
        <v>49.84</v>
      </c>
      <c r="AA652" s="87">
        <v>43243</v>
      </c>
      <c r="AB652" s="88">
        <v>296.39999999999998</v>
      </c>
      <c r="AE652" s="87">
        <v>43966</v>
      </c>
      <c r="AF652" s="88">
        <v>903.41</v>
      </c>
      <c r="AG652" s="87">
        <v>43966</v>
      </c>
      <c r="AH652" s="88">
        <v>74.930000000000007</v>
      </c>
      <c r="AI652" s="87">
        <v>43987</v>
      </c>
      <c r="AJ652" s="88">
        <v>165.63</v>
      </c>
      <c r="AK652" s="87">
        <v>44020</v>
      </c>
      <c r="AL652" s="88">
        <v>175.4</v>
      </c>
    </row>
    <row r="653" spans="1:38">
      <c r="A653" s="87">
        <v>43969</v>
      </c>
      <c r="B653" s="88">
        <v>14799.86</v>
      </c>
      <c r="C653" s="87">
        <v>43270</v>
      </c>
      <c r="D653" s="88">
        <v>87.39</v>
      </c>
      <c r="E653" s="87">
        <v>43231</v>
      </c>
      <c r="F653" s="88">
        <v>175.22</v>
      </c>
      <c r="G653" s="87">
        <v>43551</v>
      </c>
      <c r="H653" s="88">
        <v>22.75</v>
      </c>
      <c r="I653" s="87">
        <v>43251</v>
      </c>
      <c r="J653" s="88">
        <v>43.33</v>
      </c>
      <c r="K653" s="87">
        <v>43231</v>
      </c>
      <c r="L653" s="88">
        <v>230.98</v>
      </c>
      <c r="M653" s="87">
        <v>43231</v>
      </c>
      <c r="N653" s="88">
        <v>66.02</v>
      </c>
      <c r="Q653" s="87">
        <v>43231</v>
      </c>
      <c r="R653" s="88">
        <v>37.409999999999997</v>
      </c>
      <c r="S653" s="87">
        <v>43231</v>
      </c>
      <c r="T653" s="88">
        <v>7.21</v>
      </c>
      <c r="U653" s="87">
        <v>44208</v>
      </c>
      <c r="V653" s="88">
        <v>86.52</v>
      </c>
      <c r="W653" s="87">
        <v>43342</v>
      </c>
      <c r="X653" s="88">
        <v>53.5</v>
      </c>
      <c r="Y653" s="87">
        <v>43241</v>
      </c>
      <c r="Z653" s="88">
        <v>50.3</v>
      </c>
      <c r="AA653" s="87">
        <v>43244</v>
      </c>
      <c r="AB653" s="88">
        <v>294.7</v>
      </c>
      <c r="AE653" s="87">
        <v>43969</v>
      </c>
      <c r="AF653" s="88">
        <v>916.19</v>
      </c>
      <c r="AG653" s="87">
        <v>43969</v>
      </c>
      <c r="AH653" s="88">
        <v>73.73</v>
      </c>
      <c r="AI653" s="87">
        <v>43990</v>
      </c>
      <c r="AJ653" s="88">
        <v>178.05</v>
      </c>
      <c r="AK653" s="87">
        <v>44021</v>
      </c>
      <c r="AL653" s="88">
        <v>176.95</v>
      </c>
    </row>
    <row r="654" spans="1:38">
      <c r="A654" s="87">
        <v>43970</v>
      </c>
      <c r="B654" s="88">
        <v>14923.03</v>
      </c>
      <c r="C654" s="87">
        <v>43271</v>
      </c>
      <c r="D654" s="88">
        <v>83.84</v>
      </c>
      <c r="E654" s="87">
        <v>43234</v>
      </c>
      <c r="F654" s="88">
        <v>171.84</v>
      </c>
      <c r="G654" s="87">
        <v>43556</v>
      </c>
      <c r="H654" s="88">
        <v>22.02</v>
      </c>
      <c r="I654" s="87">
        <v>43252</v>
      </c>
      <c r="J654" s="88">
        <v>43</v>
      </c>
      <c r="K654" s="87">
        <v>43234</v>
      </c>
      <c r="L654" s="88">
        <v>219.44</v>
      </c>
      <c r="M654" s="87">
        <v>43234</v>
      </c>
      <c r="N654" s="88">
        <v>64.3</v>
      </c>
      <c r="Q654" s="87">
        <v>43234</v>
      </c>
      <c r="R654" s="88">
        <v>36.200000000000003</v>
      </c>
      <c r="S654" s="87">
        <v>43234</v>
      </c>
      <c r="T654" s="88">
        <v>6.96</v>
      </c>
      <c r="U654" s="87">
        <v>44209</v>
      </c>
      <c r="V654" s="88">
        <v>93</v>
      </c>
      <c r="W654" s="87">
        <v>43347</v>
      </c>
      <c r="X654" s="88">
        <v>53.87</v>
      </c>
      <c r="Y654" s="87">
        <v>43242</v>
      </c>
      <c r="Z654" s="88">
        <v>51.4</v>
      </c>
      <c r="AA654" s="87">
        <v>43245</v>
      </c>
      <c r="AB654" s="88">
        <v>293.25</v>
      </c>
      <c r="AE654" s="87">
        <v>43970</v>
      </c>
      <c r="AF654" s="88">
        <v>970.6</v>
      </c>
      <c r="AG654" s="87">
        <v>43970</v>
      </c>
      <c r="AH654" s="88">
        <v>74.33</v>
      </c>
      <c r="AI654" s="87">
        <v>43991</v>
      </c>
      <c r="AJ654" s="88">
        <v>176.01</v>
      </c>
      <c r="AK654" s="87">
        <v>44022</v>
      </c>
      <c r="AL654" s="88">
        <v>175.57</v>
      </c>
    </row>
    <row r="655" spans="1:38">
      <c r="A655" s="87">
        <v>43971</v>
      </c>
      <c r="B655" s="88">
        <v>14795.32</v>
      </c>
      <c r="C655" s="87">
        <v>43272</v>
      </c>
      <c r="D655" s="88">
        <v>80.48</v>
      </c>
      <c r="E655" s="87">
        <v>43235</v>
      </c>
      <c r="F655" s="88">
        <v>171.93</v>
      </c>
      <c r="G655" s="87">
        <v>43557</v>
      </c>
      <c r="H655" s="88">
        <v>22</v>
      </c>
      <c r="I655" s="87">
        <v>43255</v>
      </c>
      <c r="J655" s="88">
        <v>42.94</v>
      </c>
      <c r="K655" s="87">
        <v>43235</v>
      </c>
      <c r="L655" s="88">
        <v>214.47</v>
      </c>
      <c r="M655" s="87">
        <v>43235</v>
      </c>
      <c r="N655" s="88">
        <v>66.790000000000006</v>
      </c>
      <c r="Q655" s="87">
        <v>43235</v>
      </c>
      <c r="R655" s="88">
        <v>36.869999999999997</v>
      </c>
      <c r="S655" s="87">
        <v>43235</v>
      </c>
      <c r="T655" s="88">
        <v>7.05</v>
      </c>
      <c r="U655" s="87">
        <v>44210</v>
      </c>
      <c r="V655" s="88">
        <v>98.98</v>
      </c>
      <c r="W655" s="87">
        <v>43348</v>
      </c>
      <c r="X655" s="88">
        <v>53.8</v>
      </c>
      <c r="Y655" s="87">
        <v>43243</v>
      </c>
      <c r="Z655" s="88">
        <v>48.95</v>
      </c>
      <c r="AA655" s="87">
        <v>43248</v>
      </c>
      <c r="AB655" s="88">
        <v>294</v>
      </c>
      <c r="AE655" s="87">
        <v>43971</v>
      </c>
      <c r="AF655" s="88">
        <v>994.08</v>
      </c>
      <c r="AG655" s="87">
        <v>43971</v>
      </c>
      <c r="AH655" s="88">
        <v>72.37</v>
      </c>
      <c r="AI655" s="87">
        <v>43992</v>
      </c>
      <c r="AJ655" s="88">
        <v>182.37</v>
      </c>
      <c r="AK655" s="87">
        <v>44025</v>
      </c>
      <c r="AL655" s="88">
        <v>180.39</v>
      </c>
    </row>
    <row r="656" spans="1:38">
      <c r="A656" s="87">
        <v>43972</v>
      </c>
      <c r="B656" s="88">
        <v>14747.6</v>
      </c>
      <c r="C656" s="87">
        <v>43273</v>
      </c>
      <c r="D656" s="88">
        <v>80.010000000000005</v>
      </c>
      <c r="E656" s="87">
        <v>43236</v>
      </c>
      <c r="F656" s="88">
        <v>169.38</v>
      </c>
      <c r="G656" s="87">
        <v>43558</v>
      </c>
      <c r="H656" s="88">
        <v>22</v>
      </c>
      <c r="I656" s="87">
        <v>43256</v>
      </c>
      <c r="J656" s="88">
        <v>44.05</v>
      </c>
      <c r="K656" s="87">
        <v>43236</v>
      </c>
      <c r="L656" s="88">
        <v>211.53</v>
      </c>
      <c r="M656" s="87">
        <v>43236</v>
      </c>
      <c r="N656" s="88">
        <v>65.67</v>
      </c>
      <c r="Q656" s="87">
        <v>43236</v>
      </c>
      <c r="R656" s="88">
        <v>36.25</v>
      </c>
      <c r="S656" s="87">
        <v>43236</v>
      </c>
      <c r="T656" s="88">
        <v>7.02</v>
      </c>
      <c r="U656" s="87">
        <v>44211</v>
      </c>
      <c r="V656" s="88">
        <v>100.55</v>
      </c>
      <c r="W656" s="87">
        <v>43349</v>
      </c>
      <c r="X656" s="88">
        <v>51.11</v>
      </c>
      <c r="Y656" s="87">
        <v>43244</v>
      </c>
      <c r="Z656" s="88">
        <v>48.99</v>
      </c>
      <c r="AA656" s="87">
        <v>43249</v>
      </c>
      <c r="AB656" s="88">
        <v>297.79000000000002</v>
      </c>
      <c r="AE656" s="87">
        <v>43972</v>
      </c>
      <c r="AF656" s="88">
        <v>981.06</v>
      </c>
      <c r="AG656" s="87">
        <v>43972</v>
      </c>
      <c r="AH656" s="88">
        <v>70.63</v>
      </c>
      <c r="AI656" s="87">
        <v>43993</v>
      </c>
      <c r="AJ656" s="88">
        <v>181.74</v>
      </c>
      <c r="AK656" s="87">
        <v>44026</v>
      </c>
      <c r="AL656" s="88">
        <v>179.54</v>
      </c>
    </row>
    <row r="657" spans="1:38">
      <c r="A657" s="87">
        <v>43979</v>
      </c>
      <c r="B657" s="88">
        <v>14648.61</v>
      </c>
      <c r="C657" s="87">
        <v>43276</v>
      </c>
      <c r="D657" s="88">
        <v>80.14</v>
      </c>
      <c r="E657" s="87">
        <v>43237</v>
      </c>
      <c r="F657" s="88">
        <v>165.48</v>
      </c>
      <c r="G657" s="87">
        <v>43559</v>
      </c>
      <c r="H657" s="88">
        <v>21.12</v>
      </c>
      <c r="I657" s="87">
        <v>43257</v>
      </c>
      <c r="J657" s="88">
        <v>44.99</v>
      </c>
      <c r="K657" s="87">
        <v>43237</v>
      </c>
      <c r="L657" s="88">
        <v>201.06</v>
      </c>
      <c r="M657" s="87">
        <v>43237</v>
      </c>
      <c r="N657" s="88">
        <v>63.59</v>
      </c>
      <c r="Q657" s="87">
        <v>43237</v>
      </c>
      <c r="R657" s="88">
        <v>35.86</v>
      </c>
      <c r="S657" s="87">
        <v>43237</v>
      </c>
      <c r="T657" s="88">
        <v>6.91</v>
      </c>
      <c r="U657" s="87">
        <v>44214</v>
      </c>
      <c r="V657" s="88">
        <v>95</v>
      </c>
      <c r="W657" s="87">
        <v>43350</v>
      </c>
      <c r="X657" s="88">
        <v>51.99</v>
      </c>
      <c r="Y657" s="87">
        <v>43245</v>
      </c>
      <c r="Z657" s="88">
        <v>48.31</v>
      </c>
      <c r="AA657" s="87">
        <v>43250</v>
      </c>
      <c r="AB657" s="88">
        <v>297.45</v>
      </c>
      <c r="AE657" s="87">
        <v>43979</v>
      </c>
      <c r="AF657" s="88">
        <v>973.58</v>
      </c>
      <c r="AG657" s="87">
        <v>43979</v>
      </c>
      <c r="AH657" s="88">
        <v>70.17</v>
      </c>
      <c r="AI657" s="87">
        <v>43994</v>
      </c>
      <c r="AJ657" s="88">
        <v>176.11</v>
      </c>
      <c r="AK657" s="87">
        <v>44027</v>
      </c>
      <c r="AL657" s="88">
        <v>187.21</v>
      </c>
    </row>
    <row r="658" spans="1:38">
      <c r="A658" s="87">
        <v>43980</v>
      </c>
      <c r="B658" s="88">
        <v>14743.11</v>
      </c>
      <c r="C658" s="87">
        <v>43277</v>
      </c>
      <c r="D658" s="88">
        <v>81</v>
      </c>
      <c r="E658" s="87">
        <v>43238</v>
      </c>
      <c r="F658" s="88">
        <v>166.54</v>
      </c>
      <c r="G658" s="87">
        <v>43563</v>
      </c>
      <c r="H658" s="88">
        <v>21.2</v>
      </c>
      <c r="I658" s="87">
        <v>43258</v>
      </c>
      <c r="J658" s="88">
        <v>43.92</v>
      </c>
      <c r="K658" s="87">
        <v>43238</v>
      </c>
      <c r="L658" s="88">
        <v>197.35</v>
      </c>
      <c r="M658" s="87">
        <v>43238</v>
      </c>
      <c r="N658" s="88">
        <v>63.54</v>
      </c>
      <c r="Q658" s="87">
        <v>43238</v>
      </c>
      <c r="R658" s="88">
        <v>35.72</v>
      </c>
      <c r="S658" s="87">
        <v>43238</v>
      </c>
      <c r="T658" s="88">
        <v>6.84</v>
      </c>
      <c r="U658" s="87">
        <v>44215</v>
      </c>
      <c r="V658" s="88">
        <v>99.5</v>
      </c>
      <c r="W658" s="87">
        <v>43353</v>
      </c>
      <c r="X658" s="88">
        <v>52.9</v>
      </c>
      <c r="Y658" s="87">
        <v>43248</v>
      </c>
      <c r="Z658" s="88">
        <v>49.36</v>
      </c>
      <c r="AA658" s="87">
        <v>43251</v>
      </c>
      <c r="AB658" s="88">
        <v>295.36</v>
      </c>
      <c r="AE658" s="87">
        <v>43980</v>
      </c>
      <c r="AF658" s="88">
        <v>974.1</v>
      </c>
      <c r="AG658" s="87">
        <v>43980</v>
      </c>
      <c r="AH658" s="88">
        <v>74.349999999999994</v>
      </c>
      <c r="AI658" s="87">
        <v>43997</v>
      </c>
      <c r="AJ658" s="88">
        <v>177.76</v>
      </c>
      <c r="AK658" s="87">
        <v>44028</v>
      </c>
      <c r="AL658" s="88">
        <v>201.25</v>
      </c>
    </row>
    <row r="659" spans="1:38">
      <c r="A659" s="87">
        <v>43983</v>
      </c>
      <c r="B659" s="88">
        <v>14855.65</v>
      </c>
      <c r="C659" s="87">
        <v>43278</v>
      </c>
      <c r="D659" s="88">
        <v>82</v>
      </c>
      <c r="E659" s="87">
        <v>43241</v>
      </c>
      <c r="F659" s="88">
        <v>169.02</v>
      </c>
      <c r="G659" s="87">
        <v>43565</v>
      </c>
      <c r="H659" s="88">
        <v>21</v>
      </c>
      <c r="I659" s="87">
        <v>43262</v>
      </c>
      <c r="J659" s="88">
        <v>43.5</v>
      </c>
      <c r="K659" s="87">
        <v>43241</v>
      </c>
      <c r="L659" s="88">
        <v>196.97</v>
      </c>
      <c r="M659" s="87">
        <v>43241</v>
      </c>
      <c r="N659" s="88">
        <v>64.510000000000005</v>
      </c>
      <c r="Q659" s="87">
        <v>43241</v>
      </c>
      <c r="R659" s="88">
        <v>35.08</v>
      </c>
      <c r="S659" s="87">
        <v>43241</v>
      </c>
      <c r="T659" s="88">
        <v>6.69</v>
      </c>
      <c r="U659" s="87">
        <v>44216</v>
      </c>
      <c r="V659" s="88">
        <v>98</v>
      </c>
      <c r="W659" s="87">
        <v>43354</v>
      </c>
      <c r="X659" s="88">
        <v>54.02</v>
      </c>
      <c r="Y659" s="87">
        <v>43249</v>
      </c>
      <c r="Z659" s="88">
        <v>49.78</v>
      </c>
      <c r="AA659" s="87">
        <v>43252</v>
      </c>
      <c r="AB659" s="88">
        <v>301.8</v>
      </c>
      <c r="AE659" s="87">
        <v>43983</v>
      </c>
      <c r="AF659" s="88">
        <v>955.18</v>
      </c>
      <c r="AG659" s="87">
        <v>43983</v>
      </c>
      <c r="AH659" s="88">
        <v>73.28</v>
      </c>
      <c r="AI659" s="87">
        <v>43998</v>
      </c>
      <c r="AJ659" s="88">
        <v>180.95</v>
      </c>
      <c r="AK659" s="87">
        <v>44029</v>
      </c>
      <c r="AL659" s="88">
        <v>216.25</v>
      </c>
    </row>
    <row r="660" spans="1:38">
      <c r="A660" s="87">
        <v>43984</v>
      </c>
      <c r="B660" s="88">
        <v>15071.48</v>
      </c>
      <c r="C660" s="87">
        <v>43279</v>
      </c>
      <c r="D660" s="88">
        <v>81.78</v>
      </c>
      <c r="E660" s="87">
        <v>43242</v>
      </c>
      <c r="F660" s="88">
        <v>172.76</v>
      </c>
      <c r="G660" s="87">
        <v>43566</v>
      </c>
      <c r="H660" s="88">
        <v>21</v>
      </c>
      <c r="I660" s="87">
        <v>43263</v>
      </c>
      <c r="J660" s="88">
        <v>42.22</v>
      </c>
      <c r="K660" s="87">
        <v>43242</v>
      </c>
      <c r="L660" s="88">
        <v>205.83</v>
      </c>
      <c r="M660" s="87">
        <v>43242</v>
      </c>
      <c r="N660" s="88">
        <v>67.040000000000006</v>
      </c>
      <c r="Q660" s="87">
        <v>43242</v>
      </c>
      <c r="R660" s="88">
        <v>36.22</v>
      </c>
      <c r="S660" s="87">
        <v>43242</v>
      </c>
      <c r="T660" s="88">
        <v>7.06</v>
      </c>
      <c r="U660" s="87">
        <v>44223</v>
      </c>
      <c r="V660" s="88">
        <v>99</v>
      </c>
      <c r="W660" s="87">
        <v>43356</v>
      </c>
      <c r="X660" s="88">
        <v>53</v>
      </c>
      <c r="Y660" s="87">
        <v>43250</v>
      </c>
      <c r="Z660" s="88">
        <v>49.5</v>
      </c>
      <c r="AA660" s="87">
        <v>43255</v>
      </c>
      <c r="AB660" s="88">
        <v>305</v>
      </c>
      <c r="AE660" s="87">
        <v>43984</v>
      </c>
      <c r="AF660" s="88">
        <v>960.21</v>
      </c>
      <c r="AG660" s="87">
        <v>43984</v>
      </c>
      <c r="AH660" s="88">
        <v>74.3</v>
      </c>
      <c r="AI660" s="87">
        <v>43999</v>
      </c>
      <c r="AJ660" s="88">
        <v>180.72</v>
      </c>
      <c r="AK660" s="87">
        <v>44032</v>
      </c>
      <c r="AL660" s="88">
        <v>232.46</v>
      </c>
    </row>
    <row r="661" spans="1:38">
      <c r="A661" s="87">
        <v>43985</v>
      </c>
      <c r="B661" s="88">
        <v>15073.04</v>
      </c>
      <c r="C661" s="87">
        <v>43280</v>
      </c>
      <c r="D661" s="88">
        <v>81.72</v>
      </c>
      <c r="E661" s="87">
        <v>43243</v>
      </c>
      <c r="F661" s="88">
        <v>171.6</v>
      </c>
      <c r="G661" s="87">
        <v>43572</v>
      </c>
      <c r="H661" s="88">
        <v>21.49</v>
      </c>
      <c r="I661" s="87">
        <v>43264</v>
      </c>
      <c r="J661" s="88">
        <v>42.95</v>
      </c>
      <c r="K661" s="87">
        <v>43243</v>
      </c>
      <c r="L661" s="88">
        <v>204.6</v>
      </c>
      <c r="M661" s="87">
        <v>43243</v>
      </c>
      <c r="N661" s="88">
        <v>67.33</v>
      </c>
      <c r="Q661" s="87">
        <v>43243</v>
      </c>
      <c r="R661" s="88">
        <v>36</v>
      </c>
      <c r="S661" s="87">
        <v>43243</v>
      </c>
      <c r="T661" s="88">
        <v>7.15</v>
      </c>
      <c r="U661" s="87">
        <v>44224</v>
      </c>
      <c r="V661" s="88">
        <v>96</v>
      </c>
      <c r="W661" s="87">
        <v>43357</v>
      </c>
      <c r="X661" s="88">
        <v>52</v>
      </c>
      <c r="Y661" s="87">
        <v>43251</v>
      </c>
      <c r="Z661" s="88">
        <v>49.45</v>
      </c>
      <c r="AA661" s="87">
        <v>43256</v>
      </c>
      <c r="AB661" s="88">
        <v>306.95</v>
      </c>
      <c r="AE661" s="87">
        <v>43985</v>
      </c>
      <c r="AF661" s="88">
        <v>952.95</v>
      </c>
      <c r="AG661" s="87">
        <v>43985</v>
      </c>
      <c r="AH661" s="88">
        <v>75.36</v>
      </c>
      <c r="AI661" s="87">
        <v>44000</v>
      </c>
      <c r="AJ661" s="88">
        <v>179.04</v>
      </c>
      <c r="AK661" s="87">
        <v>44033</v>
      </c>
      <c r="AL661" s="88">
        <v>228.19</v>
      </c>
    </row>
    <row r="662" spans="1:38">
      <c r="A662" s="87">
        <v>43986</v>
      </c>
      <c r="B662" s="88">
        <v>14915.41</v>
      </c>
      <c r="C662" s="87">
        <v>43283</v>
      </c>
      <c r="D662" s="88">
        <v>81.72</v>
      </c>
      <c r="E662" s="87">
        <v>43244</v>
      </c>
      <c r="F662" s="88">
        <v>171.27</v>
      </c>
      <c r="G662" s="87">
        <v>43573</v>
      </c>
      <c r="H662" s="88">
        <v>21</v>
      </c>
      <c r="I662" s="87">
        <v>43265</v>
      </c>
      <c r="J662" s="88">
        <v>44</v>
      </c>
      <c r="K662" s="87">
        <v>43244</v>
      </c>
      <c r="L662" s="88">
        <v>199.59</v>
      </c>
      <c r="M662" s="87">
        <v>43244</v>
      </c>
      <c r="N662" s="88">
        <v>67.23</v>
      </c>
      <c r="Q662" s="87">
        <v>43244</v>
      </c>
      <c r="R662" s="88">
        <v>35.81</v>
      </c>
      <c r="S662" s="87">
        <v>43244</v>
      </c>
      <c r="T662" s="88">
        <v>6.96</v>
      </c>
      <c r="U662" s="87">
        <v>44228</v>
      </c>
      <c r="V662" s="88">
        <v>95.51</v>
      </c>
      <c r="W662" s="87">
        <v>43360</v>
      </c>
      <c r="X662" s="88">
        <v>51.16</v>
      </c>
      <c r="Y662" s="87">
        <v>43252</v>
      </c>
      <c r="Z662" s="88">
        <v>49.91</v>
      </c>
      <c r="AA662" s="87">
        <v>43257</v>
      </c>
      <c r="AB662" s="88">
        <v>306</v>
      </c>
      <c r="AE662" s="87">
        <v>43986</v>
      </c>
      <c r="AF662" s="88">
        <v>946.14</v>
      </c>
      <c r="AG662" s="87">
        <v>43986</v>
      </c>
      <c r="AH662" s="88">
        <v>74.55</v>
      </c>
      <c r="AI662" s="87">
        <v>44001</v>
      </c>
      <c r="AJ662" s="88">
        <v>182.52</v>
      </c>
      <c r="AK662" s="87">
        <v>44034</v>
      </c>
      <c r="AL662" s="88">
        <v>237.41</v>
      </c>
    </row>
    <row r="663" spans="1:38">
      <c r="A663" s="87">
        <v>43987</v>
      </c>
      <c r="B663" s="88">
        <v>15000.89</v>
      </c>
      <c r="C663" s="87">
        <v>43284</v>
      </c>
      <c r="D663" s="88">
        <v>82.5</v>
      </c>
      <c r="E663" s="87">
        <v>43245</v>
      </c>
      <c r="F663" s="88">
        <v>170.06</v>
      </c>
      <c r="G663" s="87">
        <v>43574</v>
      </c>
      <c r="H663" s="88">
        <v>21.4</v>
      </c>
      <c r="I663" s="87">
        <v>43271</v>
      </c>
      <c r="J663" s="88">
        <v>42.35</v>
      </c>
      <c r="K663" s="87">
        <v>43245</v>
      </c>
      <c r="L663" s="88">
        <v>190</v>
      </c>
      <c r="M663" s="87">
        <v>43245</v>
      </c>
      <c r="N663" s="88">
        <v>66.540000000000006</v>
      </c>
      <c r="Q663" s="87">
        <v>43245</v>
      </c>
      <c r="R663" s="88">
        <v>35</v>
      </c>
      <c r="S663" s="87">
        <v>43245</v>
      </c>
      <c r="T663" s="88">
        <v>6.87</v>
      </c>
      <c r="U663" s="87">
        <v>44230</v>
      </c>
      <c r="V663" s="88">
        <v>89.55</v>
      </c>
      <c r="W663" s="87">
        <v>43361</v>
      </c>
      <c r="X663" s="88">
        <v>53.35</v>
      </c>
      <c r="Y663" s="87">
        <v>43255</v>
      </c>
      <c r="Z663" s="88">
        <v>49.33</v>
      </c>
      <c r="AA663" s="87">
        <v>43258</v>
      </c>
      <c r="AB663" s="88">
        <v>303</v>
      </c>
      <c r="AE663" s="87">
        <v>43987</v>
      </c>
      <c r="AF663" s="88">
        <v>946.7</v>
      </c>
      <c r="AG663" s="87">
        <v>43987</v>
      </c>
      <c r="AH663" s="88">
        <v>75.510000000000005</v>
      </c>
      <c r="AI663" s="87">
        <v>44004</v>
      </c>
      <c r="AJ663" s="88">
        <v>180.5</v>
      </c>
      <c r="AK663" s="87">
        <v>44035</v>
      </c>
      <c r="AL663" s="88">
        <v>223.66</v>
      </c>
    </row>
    <row r="664" spans="1:38">
      <c r="A664" s="87">
        <v>43990</v>
      </c>
      <c r="B664" s="88">
        <v>15170.66</v>
      </c>
      <c r="C664" s="87">
        <v>43285</v>
      </c>
      <c r="D664" s="88">
        <v>82</v>
      </c>
      <c r="E664" s="87">
        <v>43248</v>
      </c>
      <c r="F664" s="88">
        <v>169.39</v>
      </c>
      <c r="G664" s="87">
        <v>43577</v>
      </c>
      <c r="H664" s="88">
        <v>20.8</v>
      </c>
      <c r="I664" s="87">
        <v>43272</v>
      </c>
      <c r="J664" s="88">
        <v>40.340000000000003</v>
      </c>
      <c r="K664" s="87">
        <v>43248</v>
      </c>
      <c r="L664" s="88">
        <v>194.36</v>
      </c>
      <c r="M664" s="87">
        <v>43248</v>
      </c>
      <c r="N664" s="88">
        <v>65.010000000000005</v>
      </c>
      <c r="Q664" s="87">
        <v>43248</v>
      </c>
      <c r="R664" s="88">
        <v>35.75</v>
      </c>
      <c r="S664" s="87">
        <v>43248</v>
      </c>
      <c r="T664" s="88">
        <v>6.94</v>
      </c>
      <c r="U664" s="87">
        <v>44231</v>
      </c>
      <c r="V664" s="88">
        <v>94.99</v>
      </c>
      <c r="W664" s="87">
        <v>43362</v>
      </c>
      <c r="X664" s="88">
        <v>52</v>
      </c>
      <c r="Y664" s="87">
        <v>43256</v>
      </c>
      <c r="Z664" s="88">
        <v>49.83</v>
      </c>
      <c r="AA664" s="87">
        <v>43262</v>
      </c>
      <c r="AB664" s="88">
        <v>305.32</v>
      </c>
      <c r="AE664" s="87">
        <v>43990</v>
      </c>
      <c r="AF664" s="88">
        <v>953.68</v>
      </c>
      <c r="AG664" s="87">
        <v>43990</v>
      </c>
      <c r="AH664" s="88">
        <v>76.56</v>
      </c>
      <c r="AI664" s="87">
        <v>44005</v>
      </c>
      <c r="AJ664" s="88">
        <v>181.49</v>
      </c>
      <c r="AK664" s="87">
        <v>44036</v>
      </c>
      <c r="AL664" s="88">
        <v>229.63</v>
      </c>
    </row>
    <row r="665" spans="1:38">
      <c r="A665" s="87">
        <v>43991</v>
      </c>
      <c r="B665" s="88">
        <v>15188.41</v>
      </c>
      <c r="C665" s="87">
        <v>43286</v>
      </c>
      <c r="D665" s="88">
        <v>82</v>
      </c>
      <c r="E665" s="87">
        <v>43249</v>
      </c>
      <c r="F665" s="88">
        <v>170.01</v>
      </c>
      <c r="G665" s="87">
        <v>43578</v>
      </c>
      <c r="H665" s="88">
        <v>20.8</v>
      </c>
      <c r="I665" s="87">
        <v>43273</v>
      </c>
      <c r="J665" s="88">
        <v>40.369999999999997</v>
      </c>
      <c r="K665" s="87">
        <v>43249</v>
      </c>
      <c r="L665" s="88">
        <v>204.07</v>
      </c>
      <c r="M665" s="87">
        <v>43249</v>
      </c>
      <c r="N665" s="88">
        <v>65.989999999999995</v>
      </c>
      <c r="Q665" s="87">
        <v>43249</v>
      </c>
      <c r="R665" s="88">
        <v>36.659999999999997</v>
      </c>
      <c r="S665" s="87">
        <v>43249</v>
      </c>
      <c r="T665" s="88">
        <v>7.03</v>
      </c>
      <c r="U665" s="87">
        <v>44235</v>
      </c>
      <c r="V665" s="88">
        <v>90.04</v>
      </c>
      <c r="W665" s="87">
        <v>43367</v>
      </c>
      <c r="X665" s="88">
        <v>51.93</v>
      </c>
      <c r="Y665" s="87">
        <v>43257</v>
      </c>
      <c r="Z665" s="88">
        <v>50.98</v>
      </c>
      <c r="AA665" s="87">
        <v>43263</v>
      </c>
      <c r="AB665" s="88">
        <v>307</v>
      </c>
      <c r="AE665" s="87">
        <v>43991</v>
      </c>
      <c r="AF665" s="88">
        <v>956.37</v>
      </c>
      <c r="AG665" s="87">
        <v>43991</v>
      </c>
      <c r="AH665" s="88">
        <v>79.37</v>
      </c>
      <c r="AI665" s="87">
        <v>44006</v>
      </c>
      <c r="AJ665" s="88">
        <v>179</v>
      </c>
      <c r="AK665" s="87">
        <v>44039</v>
      </c>
      <c r="AL665" s="88">
        <v>233.48</v>
      </c>
    </row>
    <row r="666" spans="1:38">
      <c r="A666" s="87">
        <v>43992</v>
      </c>
      <c r="B666" s="88">
        <v>15311.81</v>
      </c>
      <c r="C666" s="87">
        <v>43287</v>
      </c>
      <c r="D666" s="88">
        <v>82.5</v>
      </c>
      <c r="E666" s="87">
        <v>43250</v>
      </c>
      <c r="F666" s="88">
        <v>168.84</v>
      </c>
      <c r="G666" s="87">
        <v>43580</v>
      </c>
      <c r="H666" s="88">
        <v>21.7</v>
      </c>
      <c r="I666" s="87">
        <v>43276</v>
      </c>
      <c r="J666" s="88">
        <v>39.979999999999997</v>
      </c>
      <c r="K666" s="87">
        <v>43250</v>
      </c>
      <c r="L666" s="88">
        <v>214.27</v>
      </c>
      <c r="M666" s="87">
        <v>43250</v>
      </c>
      <c r="N666" s="88">
        <v>65.819999999999993</v>
      </c>
      <c r="Q666" s="87">
        <v>43250</v>
      </c>
      <c r="R666" s="88">
        <v>36.92</v>
      </c>
      <c r="S666" s="87">
        <v>43250</v>
      </c>
      <c r="T666" s="88">
        <v>7.07</v>
      </c>
      <c r="U666" s="87">
        <v>44243</v>
      </c>
      <c r="V666" s="88">
        <v>95</v>
      </c>
      <c r="W666" s="87">
        <v>43368</v>
      </c>
      <c r="X666" s="88">
        <v>50</v>
      </c>
      <c r="Y666" s="87">
        <v>43258</v>
      </c>
      <c r="Z666" s="88">
        <v>50.45</v>
      </c>
      <c r="AA666" s="87">
        <v>43265</v>
      </c>
      <c r="AB666" s="88">
        <v>304.24</v>
      </c>
      <c r="AE666" s="87">
        <v>43992</v>
      </c>
      <c r="AF666" s="88">
        <v>953.29</v>
      </c>
      <c r="AG666" s="87">
        <v>43992</v>
      </c>
      <c r="AH666" s="88">
        <v>78.72</v>
      </c>
      <c r="AI666" s="87">
        <v>44007</v>
      </c>
      <c r="AJ666" s="88">
        <v>178.54</v>
      </c>
      <c r="AK666" s="87">
        <v>44040</v>
      </c>
      <c r="AL666" s="88">
        <v>235.44</v>
      </c>
    </row>
    <row r="667" spans="1:38">
      <c r="A667" s="87">
        <v>43993</v>
      </c>
      <c r="B667" s="88">
        <v>15330.27</v>
      </c>
      <c r="C667" s="87">
        <v>43290</v>
      </c>
      <c r="D667" s="88">
        <v>80.5</v>
      </c>
      <c r="E667" s="87">
        <v>43251</v>
      </c>
      <c r="F667" s="88">
        <v>169.12</v>
      </c>
      <c r="G667" s="87">
        <v>43581</v>
      </c>
      <c r="H667" s="88">
        <v>22.78</v>
      </c>
      <c r="I667" s="87">
        <v>43277</v>
      </c>
      <c r="J667" s="88">
        <v>40.85</v>
      </c>
      <c r="K667" s="87">
        <v>43251</v>
      </c>
      <c r="L667" s="88">
        <v>224.98</v>
      </c>
      <c r="M667" s="87">
        <v>43251</v>
      </c>
      <c r="N667" s="88">
        <v>64.41</v>
      </c>
      <c r="Q667" s="87">
        <v>43251</v>
      </c>
      <c r="R667" s="88">
        <v>37.03</v>
      </c>
      <c r="S667" s="87">
        <v>43251</v>
      </c>
      <c r="T667" s="88">
        <v>7.15</v>
      </c>
      <c r="U667" s="87">
        <v>44246</v>
      </c>
      <c r="V667" s="88">
        <v>94.5</v>
      </c>
      <c r="W667" s="87">
        <v>43369</v>
      </c>
      <c r="X667" s="88">
        <v>52.49</v>
      </c>
      <c r="Y667" s="87">
        <v>43262</v>
      </c>
      <c r="Z667" s="88">
        <v>50.5</v>
      </c>
      <c r="AA667" s="87">
        <v>43270</v>
      </c>
      <c r="AB667" s="88">
        <v>301.19</v>
      </c>
      <c r="AE667" s="87">
        <v>43993</v>
      </c>
      <c r="AF667" s="88">
        <v>952.65</v>
      </c>
      <c r="AG667" s="87">
        <v>43993</v>
      </c>
      <c r="AH667" s="88">
        <v>82.2</v>
      </c>
      <c r="AI667" s="87">
        <v>44008</v>
      </c>
      <c r="AJ667" s="88">
        <v>177.58</v>
      </c>
      <c r="AK667" s="87">
        <v>44041</v>
      </c>
      <c r="AL667" s="88">
        <v>233.58</v>
      </c>
    </row>
    <row r="668" spans="1:38">
      <c r="A668" s="87">
        <v>43994</v>
      </c>
      <c r="B668" s="88">
        <v>15038.83</v>
      </c>
      <c r="C668" s="87">
        <v>43291</v>
      </c>
      <c r="D668" s="88">
        <v>81.5</v>
      </c>
      <c r="E668" s="87">
        <v>43252</v>
      </c>
      <c r="F668" s="88">
        <v>169.09</v>
      </c>
      <c r="G668" s="87">
        <v>43584</v>
      </c>
      <c r="H668" s="88">
        <v>22.8</v>
      </c>
      <c r="I668" s="87">
        <v>43278</v>
      </c>
      <c r="J668" s="88">
        <v>41.94</v>
      </c>
      <c r="K668" s="87">
        <v>43252</v>
      </c>
      <c r="L668" s="88">
        <v>236.22</v>
      </c>
      <c r="M668" s="87">
        <v>43252</v>
      </c>
      <c r="N668" s="88">
        <v>64.510000000000005</v>
      </c>
      <c r="Q668" s="87">
        <v>43252</v>
      </c>
      <c r="R668" s="88">
        <v>37.61</v>
      </c>
      <c r="S668" s="87">
        <v>43252</v>
      </c>
      <c r="T668" s="88">
        <v>6.98</v>
      </c>
      <c r="U668" s="87">
        <v>44249</v>
      </c>
      <c r="V668" s="88">
        <v>87.42</v>
      </c>
      <c r="W668" s="87">
        <v>43370</v>
      </c>
      <c r="X668" s="88">
        <v>53.48</v>
      </c>
      <c r="Y668" s="87">
        <v>43263</v>
      </c>
      <c r="Z668" s="88">
        <v>50.36</v>
      </c>
      <c r="AA668" s="87">
        <v>43271</v>
      </c>
      <c r="AB668" s="88">
        <v>307.99</v>
      </c>
      <c r="AE668" s="87">
        <v>43994</v>
      </c>
      <c r="AF668" s="88">
        <v>956.42</v>
      </c>
      <c r="AG668" s="87">
        <v>43994</v>
      </c>
      <c r="AH668" s="88">
        <v>81.08</v>
      </c>
      <c r="AI668" s="87">
        <v>44011</v>
      </c>
      <c r="AJ668" s="88">
        <v>178.14</v>
      </c>
      <c r="AK668" s="87">
        <v>44042</v>
      </c>
      <c r="AL668" s="88">
        <v>231.82</v>
      </c>
    </row>
    <row r="669" spans="1:38">
      <c r="A669" s="87">
        <v>43997</v>
      </c>
      <c r="B669" s="88">
        <v>14663.61</v>
      </c>
      <c r="C669" s="87">
        <v>43292</v>
      </c>
      <c r="D669" s="88">
        <v>83.5</v>
      </c>
      <c r="E669" s="87">
        <v>43255</v>
      </c>
      <c r="F669" s="88">
        <v>171.1</v>
      </c>
      <c r="G669" s="87">
        <v>43587</v>
      </c>
      <c r="H669" s="88">
        <v>23.09</v>
      </c>
      <c r="I669" s="87">
        <v>43279</v>
      </c>
      <c r="J669" s="88">
        <v>43.15</v>
      </c>
      <c r="K669" s="87">
        <v>43255</v>
      </c>
      <c r="L669" s="88">
        <v>235.17</v>
      </c>
      <c r="M669" s="87">
        <v>43255</v>
      </c>
      <c r="N669" s="88">
        <v>65.02</v>
      </c>
      <c r="Q669" s="87">
        <v>43255</v>
      </c>
      <c r="R669" s="88">
        <v>38.229999999999997</v>
      </c>
      <c r="S669" s="87">
        <v>43255</v>
      </c>
      <c r="T669" s="88">
        <v>7</v>
      </c>
      <c r="U669" s="87">
        <v>44250</v>
      </c>
      <c r="V669" s="88">
        <v>87.7</v>
      </c>
      <c r="W669" s="87">
        <v>43371</v>
      </c>
      <c r="X669" s="88">
        <v>54.24</v>
      </c>
      <c r="Y669" s="87">
        <v>43264</v>
      </c>
      <c r="Z669" s="88">
        <v>50.42</v>
      </c>
      <c r="AA669" s="87">
        <v>43272</v>
      </c>
      <c r="AB669" s="88">
        <v>300</v>
      </c>
      <c r="AE669" s="87">
        <v>43997</v>
      </c>
      <c r="AF669" s="88">
        <v>933.94</v>
      </c>
      <c r="AG669" s="87">
        <v>43997</v>
      </c>
      <c r="AH669" s="88">
        <v>75.849999999999994</v>
      </c>
      <c r="AI669" s="87">
        <v>44012</v>
      </c>
      <c r="AJ669" s="88">
        <v>183.68</v>
      </c>
      <c r="AK669" s="87">
        <v>44046</v>
      </c>
      <c r="AL669" s="88">
        <v>245.91</v>
      </c>
    </row>
    <row r="670" spans="1:38">
      <c r="A670" s="87">
        <v>43998</v>
      </c>
      <c r="B670" s="88">
        <v>14746.73</v>
      </c>
      <c r="C670" s="87">
        <v>43293</v>
      </c>
      <c r="D670" s="88">
        <v>87.44</v>
      </c>
      <c r="E670" s="87">
        <v>43256</v>
      </c>
      <c r="F670" s="88">
        <v>173.18</v>
      </c>
      <c r="G670" s="87">
        <v>43588</v>
      </c>
      <c r="H670" s="88">
        <v>23</v>
      </c>
      <c r="I670" s="87">
        <v>43280</v>
      </c>
      <c r="J670" s="88">
        <v>43.35</v>
      </c>
      <c r="K670" s="87">
        <v>43256</v>
      </c>
      <c r="L670" s="88">
        <v>238.25</v>
      </c>
      <c r="M670" s="87">
        <v>43256</v>
      </c>
      <c r="N670" s="88">
        <v>65.19</v>
      </c>
      <c r="Q670" s="87">
        <v>43256</v>
      </c>
      <c r="R670" s="88">
        <v>37.92</v>
      </c>
      <c r="S670" s="87">
        <v>43256</v>
      </c>
      <c r="T670" s="88">
        <v>7.12</v>
      </c>
      <c r="U670" s="87">
        <v>44251</v>
      </c>
      <c r="V670" s="88">
        <v>90</v>
      </c>
      <c r="W670" s="87">
        <v>43374</v>
      </c>
      <c r="X670" s="88">
        <v>51.85</v>
      </c>
      <c r="Y670" s="87">
        <v>43265</v>
      </c>
      <c r="Z670" s="88">
        <v>51</v>
      </c>
      <c r="AA670" s="87">
        <v>43273</v>
      </c>
      <c r="AB670" s="88">
        <v>290</v>
      </c>
      <c r="AE670" s="87">
        <v>43998</v>
      </c>
      <c r="AF670" s="88">
        <v>929.78</v>
      </c>
      <c r="AG670" s="87">
        <v>43998</v>
      </c>
      <c r="AH670" s="88">
        <v>75.59</v>
      </c>
      <c r="AI670" s="87">
        <v>44013</v>
      </c>
      <c r="AJ670" s="88">
        <v>186.31</v>
      </c>
      <c r="AK670" s="87">
        <v>44047</v>
      </c>
      <c r="AL670" s="88">
        <v>233.9</v>
      </c>
    </row>
    <row r="671" spans="1:38">
      <c r="A671" s="87">
        <v>43999</v>
      </c>
      <c r="B671" s="88">
        <v>14632.79</v>
      </c>
      <c r="C671" s="87">
        <v>43294</v>
      </c>
      <c r="D671" s="88">
        <v>91.81</v>
      </c>
      <c r="E671" s="87">
        <v>43257</v>
      </c>
      <c r="F671" s="88">
        <v>181.67</v>
      </c>
      <c r="G671" s="87">
        <v>43591</v>
      </c>
      <c r="H671" s="88">
        <v>22.55</v>
      </c>
      <c r="I671" s="87">
        <v>43283</v>
      </c>
      <c r="J671" s="88">
        <v>42.51</v>
      </c>
      <c r="K671" s="87">
        <v>43257</v>
      </c>
      <c r="L671" s="88">
        <v>244.54</v>
      </c>
      <c r="M671" s="87">
        <v>43257</v>
      </c>
      <c r="N671" s="88">
        <v>65.349999999999994</v>
      </c>
      <c r="Q671" s="87">
        <v>43257</v>
      </c>
      <c r="R671" s="88">
        <v>38.08</v>
      </c>
      <c r="S671" s="87">
        <v>43257</v>
      </c>
      <c r="T671" s="88">
        <v>7.11</v>
      </c>
      <c r="U671" s="87">
        <v>44252</v>
      </c>
      <c r="V671" s="88">
        <v>90.02</v>
      </c>
      <c r="W671" s="87">
        <v>43375</v>
      </c>
      <c r="X671" s="88">
        <v>51.95</v>
      </c>
      <c r="Y671" s="87">
        <v>43270</v>
      </c>
      <c r="Z671" s="88">
        <v>51.49</v>
      </c>
      <c r="AA671" s="87">
        <v>43276</v>
      </c>
      <c r="AB671" s="88">
        <v>278.83999999999997</v>
      </c>
      <c r="AE671" s="87">
        <v>43999</v>
      </c>
      <c r="AF671" s="88">
        <v>930.08</v>
      </c>
      <c r="AG671" s="87">
        <v>43999</v>
      </c>
      <c r="AH671" s="88">
        <v>74</v>
      </c>
      <c r="AI671" s="87">
        <v>44014</v>
      </c>
      <c r="AJ671" s="88">
        <v>187.47</v>
      </c>
      <c r="AK671" s="87">
        <v>44048</v>
      </c>
      <c r="AL671" s="88">
        <v>230.89</v>
      </c>
    </row>
    <row r="672" spans="1:38">
      <c r="A672" s="87">
        <v>44000</v>
      </c>
      <c r="B672" s="88">
        <v>14461.31</v>
      </c>
      <c r="C672" s="87">
        <v>43297</v>
      </c>
      <c r="D672" s="88">
        <v>89.69</v>
      </c>
      <c r="E672" s="87">
        <v>43258</v>
      </c>
      <c r="F672" s="88">
        <v>182.47</v>
      </c>
      <c r="G672" s="87">
        <v>43592</v>
      </c>
      <c r="H672" s="88">
        <v>21.9</v>
      </c>
      <c r="I672" s="87">
        <v>43284</v>
      </c>
      <c r="J672" s="88">
        <v>43.5</v>
      </c>
      <c r="K672" s="87">
        <v>43258</v>
      </c>
      <c r="L672" s="88">
        <v>237.19</v>
      </c>
      <c r="M672" s="87">
        <v>43258</v>
      </c>
      <c r="N672" s="88">
        <v>64.760000000000005</v>
      </c>
      <c r="Q672" s="87">
        <v>43258</v>
      </c>
      <c r="R672" s="88">
        <v>37.93</v>
      </c>
      <c r="S672" s="87">
        <v>43258</v>
      </c>
      <c r="T672" s="88">
        <v>7.18</v>
      </c>
      <c r="U672" s="87">
        <v>44253</v>
      </c>
      <c r="V672" s="88">
        <v>95</v>
      </c>
      <c r="W672" s="87">
        <v>43376</v>
      </c>
      <c r="X672" s="88">
        <v>49.37</v>
      </c>
      <c r="Y672" s="87">
        <v>43271</v>
      </c>
      <c r="Z672" s="88">
        <v>50.93</v>
      </c>
      <c r="AA672" s="87">
        <v>43277</v>
      </c>
      <c r="AB672" s="88">
        <v>288.88</v>
      </c>
      <c r="AE672" s="87">
        <v>44000</v>
      </c>
      <c r="AF672" s="88">
        <v>932</v>
      </c>
      <c r="AG672" s="87">
        <v>44000</v>
      </c>
      <c r="AH672" s="88">
        <v>74.2</v>
      </c>
      <c r="AI672" s="87">
        <v>44015</v>
      </c>
      <c r="AJ672" s="88">
        <v>185.57</v>
      </c>
      <c r="AK672" s="87">
        <v>44049</v>
      </c>
      <c r="AL672" s="88">
        <v>233.82</v>
      </c>
    </row>
    <row r="673" spans="1:38">
      <c r="A673" s="87">
        <v>44001</v>
      </c>
      <c r="B673" s="88">
        <v>14439.46</v>
      </c>
      <c r="C673" s="87">
        <v>43298</v>
      </c>
      <c r="D673" s="88">
        <v>89.92</v>
      </c>
      <c r="E673" s="87">
        <v>43262</v>
      </c>
      <c r="F673" s="88">
        <v>185.43</v>
      </c>
      <c r="G673" s="87">
        <v>43593</v>
      </c>
      <c r="H673" s="88">
        <v>22.08</v>
      </c>
      <c r="I673" s="87">
        <v>43285</v>
      </c>
      <c r="J673" s="88">
        <v>42.05</v>
      </c>
      <c r="K673" s="87">
        <v>43262</v>
      </c>
      <c r="L673" s="88">
        <v>225.8</v>
      </c>
      <c r="M673" s="87">
        <v>43262</v>
      </c>
      <c r="N673" s="88">
        <v>61.8</v>
      </c>
      <c r="Q673" s="87">
        <v>43262</v>
      </c>
      <c r="R673" s="88">
        <v>36.590000000000003</v>
      </c>
      <c r="S673" s="87">
        <v>43262</v>
      </c>
      <c r="T673" s="88">
        <v>7.05</v>
      </c>
      <c r="U673" s="87">
        <v>44256</v>
      </c>
      <c r="V673" s="88">
        <v>95</v>
      </c>
      <c r="W673" s="87">
        <v>43381</v>
      </c>
      <c r="X673" s="88">
        <v>46.91</v>
      </c>
      <c r="Y673" s="87">
        <v>43272</v>
      </c>
      <c r="Z673" s="88">
        <v>51</v>
      </c>
      <c r="AA673" s="87">
        <v>43278</v>
      </c>
      <c r="AB673" s="88">
        <v>300</v>
      </c>
      <c r="AE673" s="87">
        <v>44001</v>
      </c>
      <c r="AF673" s="88">
        <v>932.79</v>
      </c>
      <c r="AG673" s="87">
        <v>44001</v>
      </c>
      <c r="AH673" s="88">
        <v>74.08</v>
      </c>
      <c r="AI673" s="87">
        <v>44018</v>
      </c>
      <c r="AJ673" s="88">
        <v>186</v>
      </c>
      <c r="AK673" s="87">
        <v>44050</v>
      </c>
      <c r="AL673" s="88">
        <v>227.66</v>
      </c>
    </row>
    <row r="674" spans="1:38">
      <c r="A674" s="87">
        <v>44004</v>
      </c>
      <c r="B674" s="88">
        <v>14617.26</v>
      </c>
      <c r="C674" s="87">
        <v>43299</v>
      </c>
      <c r="D674" s="88">
        <v>89.68</v>
      </c>
      <c r="E674" s="87">
        <v>43263</v>
      </c>
      <c r="F674" s="88">
        <v>179.01</v>
      </c>
      <c r="G674" s="87">
        <v>43598</v>
      </c>
      <c r="H674" s="88">
        <v>21.75</v>
      </c>
      <c r="I674" s="87">
        <v>43287</v>
      </c>
      <c r="J674" s="88">
        <v>41.9</v>
      </c>
      <c r="K674" s="87">
        <v>43263</v>
      </c>
      <c r="L674" s="88">
        <v>214.83</v>
      </c>
      <c r="M674" s="87">
        <v>43263</v>
      </c>
      <c r="N674" s="88">
        <v>58.89</v>
      </c>
      <c r="Q674" s="87">
        <v>43263</v>
      </c>
      <c r="R674" s="88">
        <v>35.700000000000003</v>
      </c>
      <c r="S674" s="87">
        <v>43263</v>
      </c>
      <c r="T674" s="88">
        <v>6.68</v>
      </c>
      <c r="U674" s="87">
        <v>44257</v>
      </c>
      <c r="V674" s="88">
        <v>94</v>
      </c>
      <c r="W674" s="87">
        <v>43382</v>
      </c>
      <c r="X674" s="88">
        <v>48</v>
      </c>
      <c r="Y674" s="87">
        <v>43273</v>
      </c>
      <c r="Z674" s="88">
        <v>49.22</v>
      </c>
      <c r="AA674" s="87">
        <v>43279</v>
      </c>
      <c r="AB674" s="88">
        <v>291.33999999999997</v>
      </c>
      <c r="AE674" s="87">
        <v>44004</v>
      </c>
      <c r="AF674" s="88">
        <v>940</v>
      </c>
      <c r="AG674" s="87">
        <v>44004</v>
      </c>
      <c r="AH674" s="88">
        <v>74.19</v>
      </c>
      <c r="AI674" s="87">
        <v>44019</v>
      </c>
      <c r="AJ674" s="88">
        <v>187.71</v>
      </c>
      <c r="AK674" s="87">
        <v>44053</v>
      </c>
      <c r="AL674" s="88">
        <v>219.93</v>
      </c>
    </row>
    <row r="675" spans="1:38">
      <c r="A675" s="87">
        <v>44005</v>
      </c>
      <c r="B675" s="88">
        <v>14777.68</v>
      </c>
      <c r="C675" s="87">
        <v>43300</v>
      </c>
      <c r="D675" s="88">
        <v>91.47</v>
      </c>
      <c r="E675" s="87">
        <v>43264</v>
      </c>
      <c r="F675" s="88">
        <v>180.54</v>
      </c>
      <c r="G675" s="87">
        <v>43599</v>
      </c>
      <c r="H675" s="88">
        <v>22.09</v>
      </c>
      <c r="I675" s="87">
        <v>43290</v>
      </c>
      <c r="J675" s="88">
        <v>40.14</v>
      </c>
      <c r="K675" s="87">
        <v>43264</v>
      </c>
      <c r="L675" s="88">
        <v>224.47</v>
      </c>
      <c r="M675" s="87">
        <v>43264</v>
      </c>
      <c r="N675" s="88">
        <v>58.82</v>
      </c>
      <c r="Q675" s="87">
        <v>43264</v>
      </c>
      <c r="R675" s="88">
        <v>36.21</v>
      </c>
      <c r="S675" s="87">
        <v>43264</v>
      </c>
      <c r="T675" s="88">
        <v>6.84</v>
      </c>
      <c r="U675" s="87">
        <v>44263</v>
      </c>
      <c r="V675" s="88">
        <v>90</v>
      </c>
      <c r="W675" s="87">
        <v>43383</v>
      </c>
      <c r="X675" s="88">
        <v>50.07</v>
      </c>
      <c r="Y675" s="87">
        <v>43276</v>
      </c>
      <c r="Z675" s="88">
        <v>49</v>
      </c>
      <c r="AA675" s="87">
        <v>43280</v>
      </c>
      <c r="AB675" s="88">
        <v>288</v>
      </c>
      <c r="AE675" s="87">
        <v>44005</v>
      </c>
      <c r="AF675" s="88">
        <v>947.41</v>
      </c>
      <c r="AG675" s="87">
        <v>44005</v>
      </c>
      <c r="AH675" s="88">
        <v>78.239999999999995</v>
      </c>
      <c r="AI675" s="87">
        <v>44020</v>
      </c>
      <c r="AJ675" s="88">
        <v>189.27</v>
      </c>
      <c r="AK675" s="87">
        <v>44054</v>
      </c>
      <c r="AL675" s="88">
        <v>230.07</v>
      </c>
    </row>
    <row r="676" spans="1:38">
      <c r="A676" s="87">
        <v>44006</v>
      </c>
      <c r="B676" s="88">
        <v>14718.84</v>
      </c>
      <c r="C676" s="87">
        <v>43301</v>
      </c>
      <c r="D676" s="88">
        <v>91</v>
      </c>
      <c r="E676" s="87">
        <v>43265</v>
      </c>
      <c r="F676" s="88">
        <v>179.86</v>
      </c>
      <c r="G676" s="87">
        <v>43600</v>
      </c>
      <c r="H676" s="88">
        <v>22.48</v>
      </c>
      <c r="I676" s="87">
        <v>43291</v>
      </c>
      <c r="J676" s="88">
        <v>40.03</v>
      </c>
      <c r="K676" s="87">
        <v>43265</v>
      </c>
      <c r="L676" s="88">
        <v>224.24</v>
      </c>
      <c r="M676" s="87">
        <v>43265</v>
      </c>
      <c r="N676" s="88">
        <v>58.94</v>
      </c>
      <c r="Q676" s="87">
        <v>43265</v>
      </c>
      <c r="R676" s="88">
        <v>36</v>
      </c>
      <c r="S676" s="87">
        <v>43265</v>
      </c>
      <c r="T676" s="88">
        <v>6.76</v>
      </c>
      <c r="U676" s="87">
        <v>44265</v>
      </c>
      <c r="V676" s="88">
        <v>89.3</v>
      </c>
      <c r="W676" s="87">
        <v>43384</v>
      </c>
      <c r="X676" s="88">
        <v>47.61</v>
      </c>
      <c r="Y676" s="87">
        <v>43277</v>
      </c>
      <c r="Z676" s="88">
        <v>48.01</v>
      </c>
      <c r="AA676" s="87">
        <v>43283</v>
      </c>
      <c r="AB676" s="88">
        <v>288.66000000000003</v>
      </c>
      <c r="AE676" s="87">
        <v>44006</v>
      </c>
      <c r="AF676" s="88">
        <v>939.83</v>
      </c>
      <c r="AG676" s="87">
        <v>44006</v>
      </c>
      <c r="AH676" s="88">
        <v>77.599999999999994</v>
      </c>
      <c r="AI676" s="87">
        <v>44021</v>
      </c>
      <c r="AJ676" s="88">
        <v>192.59</v>
      </c>
      <c r="AK676" s="87">
        <v>44055</v>
      </c>
      <c r="AL676" s="88">
        <v>222.63</v>
      </c>
    </row>
    <row r="677" spans="1:38">
      <c r="A677" s="87">
        <v>44007</v>
      </c>
      <c r="B677" s="88">
        <v>14556.71</v>
      </c>
      <c r="C677" s="87">
        <v>43304</v>
      </c>
      <c r="D677" s="88">
        <v>91.01</v>
      </c>
      <c r="E677" s="87">
        <v>43270</v>
      </c>
      <c r="F677" s="88">
        <v>179.96</v>
      </c>
      <c r="G677" s="87">
        <v>43601</v>
      </c>
      <c r="H677" s="88">
        <v>22.5</v>
      </c>
      <c r="I677" s="87">
        <v>43292</v>
      </c>
      <c r="J677" s="88">
        <v>40.5</v>
      </c>
      <c r="K677" s="87">
        <v>43270</v>
      </c>
      <c r="L677" s="88">
        <v>227.81</v>
      </c>
      <c r="M677" s="87">
        <v>43270</v>
      </c>
      <c r="N677" s="88">
        <v>58.92</v>
      </c>
      <c r="Q677" s="87">
        <v>43270</v>
      </c>
      <c r="R677" s="88">
        <v>36</v>
      </c>
      <c r="S677" s="87">
        <v>43270</v>
      </c>
      <c r="T677" s="88">
        <v>6.89</v>
      </c>
      <c r="U677" s="87">
        <v>44266</v>
      </c>
      <c r="V677" s="88">
        <v>84.1</v>
      </c>
      <c r="W677" s="87">
        <v>43385</v>
      </c>
      <c r="X677" s="88">
        <v>45.23</v>
      </c>
      <c r="Y677" s="87">
        <v>43278</v>
      </c>
      <c r="Z677" s="88">
        <v>48.56</v>
      </c>
      <c r="AA677" s="87">
        <v>43284</v>
      </c>
      <c r="AB677" s="88">
        <v>289.95</v>
      </c>
      <c r="AE677" s="87">
        <v>44007</v>
      </c>
      <c r="AF677" s="88">
        <v>944.22</v>
      </c>
      <c r="AG677" s="87">
        <v>44007</v>
      </c>
      <c r="AH677" s="88">
        <v>75.930000000000007</v>
      </c>
      <c r="AI677" s="87">
        <v>44022</v>
      </c>
      <c r="AJ677" s="88">
        <v>197.82</v>
      </c>
      <c r="AK677" s="87">
        <v>44056</v>
      </c>
      <c r="AL677" s="88">
        <v>224.91</v>
      </c>
    </row>
    <row r="678" spans="1:38">
      <c r="A678" s="87">
        <v>44008</v>
      </c>
      <c r="B678" s="88">
        <v>14680.15</v>
      </c>
      <c r="C678" s="87">
        <v>43305</v>
      </c>
      <c r="D678" s="88">
        <v>92</v>
      </c>
      <c r="E678" s="87">
        <v>43271</v>
      </c>
      <c r="F678" s="88">
        <v>175.04</v>
      </c>
      <c r="G678" s="87">
        <v>43602</v>
      </c>
      <c r="H678" s="88">
        <v>22.9</v>
      </c>
      <c r="I678" s="87">
        <v>43293</v>
      </c>
      <c r="J678" s="88">
        <v>40.79</v>
      </c>
      <c r="K678" s="87">
        <v>43271</v>
      </c>
      <c r="L678" s="88">
        <v>219.2</v>
      </c>
      <c r="M678" s="87">
        <v>43271</v>
      </c>
      <c r="N678" s="88">
        <v>57.05</v>
      </c>
      <c r="Q678" s="87">
        <v>43271</v>
      </c>
      <c r="R678" s="88">
        <v>34.97</v>
      </c>
      <c r="S678" s="87">
        <v>43271</v>
      </c>
      <c r="T678" s="88">
        <v>6.58</v>
      </c>
      <c r="U678" s="87">
        <v>44270</v>
      </c>
      <c r="V678" s="88">
        <v>89.89</v>
      </c>
      <c r="W678" s="87">
        <v>43388</v>
      </c>
      <c r="X678" s="88">
        <v>44</v>
      </c>
      <c r="Y678" s="87">
        <v>43279</v>
      </c>
      <c r="Z678" s="88">
        <v>49.5</v>
      </c>
      <c r="AA678" s="87">
        <v>43285</v>
      </c>
      <c r="AB678" s="88">
        <v>284.99</v>
      </c>
      <c r="AE678" s="87">
        <v>44008</v>
      </c>
      <c r="AF678" s="88">
        <v>956.89</v>
      </c>
      <c r="AG678" s="87">
        <v>44008</v>
      </c>
      <c r="AH678" s="88">
        <v>76.099999999999994</v>
      </c>
      <c r="AI678" s="87">
        <v>44025</v>
      </c>
      <c r="AJ678" s="88">
        <v>197.1</v>
      </c>
      <c r="AK678" s="87">
        <v>44060</v>
      </c>
      <c r="AL678" s="88">
        <v>226.29</v>
      </c>
    </row>
    <row r="679" spans="1:38">
      <c r="A679" s="87">
        <v>44011</v>
      </c>
      <c r="B679" s="88">
        <v>14752.61</v>
      </c>
      <c r="C679" s="87">
        <v>43307</v>
      </c>
      <c r="D679" s="88">
        <v>90.97</v>
      </c>
      <c r="E679" s="87">
        <v>43272</v>
      </c>
      <c r="F679" s="88">
        <v>168.73</v>
      </c>
      <c r="G679" s="87">
        <v>43605</v>
      </c>
      <c r="H679" s="88">
        <v>22.89</v>
      </c>
      <c r="I679" s="87">
        <v>43294</v>
      </c>
      <c r="J679" s="88">
        <v>42.28</v>
      </c>
      <c r="K679" s="87">
        <v>43272</v>
      </c>
      <c r="L679" s="88">
        <v>214.51</v>
      </c>
      <c r="M679" s="87">
        <v>43272</v>
      </c>
      <c r="N679" s="88">
        <v>54.21</v>
      </c>
      <c r="Q679" s="87">
        <v>43272</v>
      </c>
      <c r="R679" s="88">
        <v>33.74</v>
      </c>
      <c r="S679" s="87">
        <v>43272</v>
      </c>
      <c r="T679" s="88">
        <v>6.51</v>
      </c>
      <c r="U679" s="87">
        <v>44277</v>
      </c>
      <c r="V679" s="88">
        <v>83.43</v>
      </c>
      <c r="W679" s="87">
        <v>43389</v>
      </c>
      <c r="X679" s="88">
        <v>46</v>
      </c>
      <c r="Y679" s="87">
        <v>43280</v>
      </c>
      <c r="Z679" s="88">
        <v>48.73</v>
      </c>
      <c r="AA679" s="87">
        <v>43286</v>
      </c>
      <c r="AB679" s="88">
        <v>284.99</v>
      </c>
      <c r="AE679" s="87">
        <v>44011</v>
      </c>
      <c r="AF679" s="88">
        <v>980.54</v>
      </c>
      <c r="AG679" s="87">
        <v>44011</v>
      </c>
      <c r="AH679" s="88">
        <v>75.75</v>
      </c>
      <c r="AI679" s="87">
        <v>44026</v>
      </c>
      <c r="AJ679" s="88">
        <v>193.43</v>
      </c>
      <c r="AK679" s="87">
        <v>44061</v>
      </c>
      <c r="AL679" s="88">
        <v>228.84</v>
      </c>
    </row>
    <row r="680" spans="1:38">
      <c r="A680" s="87">
        <v>44012</v>
      </c>
      <c r="B680" s="88">
        <v>14862.25</v>
      </c>
      <c r="C680" s="87">
        <v>43308</v>
      </c>
      <c r="D680" s="88">
        <v>91.31</v>
      </c>
      <c r="E680" s="87">
        <v>43273</v>
      </c>
      <c r="F680" s="88">
        <v>169.13</v>
      </c>
      <c r="G680" s="87">
        <v>43606</v>
      </c>
      <c r="H680" s="88">
        <v>22.67</v>
      </c>
      <c r="I680" s="87">
        <v>43297</v>
      </c>
      <c r="J680" s="88">
        <v>41.75</v>
      </c>
      <c r="K680" s="87">
        <v>43273</v>
      </c>
      <c r="L680" s="88">
        <v>212.34</v>
      </c>
      <c r="M680" s="87">
        <v>43273</v>
      </c>
      <c r="N680" s="88">
        <v>51.57</v>
      </c>
      <c r="Q680" s="87">
        <v>43273</v>
      </c>
      <c r="R680" s="88">
        <v>33.57</v>
      </c>
      <c r="S680" s="87">
        <v>43273</v>
      </c>
      <c r="T680" s="88">
        <v>6.4</v>
      </c>
      <c r="U680" s="87">
        <v>44279</v>
      </c>
      <c r="V680" s="88">
        <v>83.15</v>
      </c>
      <c r="W680" s="87">
        <v>43390</v>
      </c>
      <c r="X680" s="88">
        <v>47.89</v>
      </c>
      <c r="Y680" s="87">
        <v>43283</v>
      </c>
      <c r="Z680" s="88">
        <v>49.24</v>
      </c>
      <c r="AA680" s="87">
        <v>43287</v>
      </c>
      <c r="AB680" s="88">
        <v>289.99</v>
      </c>
      <c r="AE680" s="87">
        <v>44012</v>
      </c>
      <c r="AF680" s="88">
        <v>994.99</v>
      </c>
      <c r="AG680" s="87">
        <v>44012</v>
      </c>
      <c r="AH680" s="88">
        <v>78.010000000000005</v>
      </c>
      <c r="AI680" s="87">
        <v>44027</v>
      </c>
      <c r="AJ680" s="88">
        <v>196.64</v>
      </c>
      <c r="AK680" s="87">
        <v>44062</v>
      </c>
      <c r="AL680" s="88">
        <v>226.39</v>
      </c>
    </row>
    <row r="681" spans="1:38">
      <c r="A681" s="87">
        <v>44013</v>
      </c>
      <c r="B681" s="88">
        <v>15121.75</v>
      </c>
      <c r="C681" s="87">
        <v>43311</v>
      </c>
      <c r="D681" s="88">
        <v>91.5</v>
      </c>
      <c r="E681" s="87">
        <v>43276</v>
      </c>
      <c r="F681" s="88">
        <v>170.17</v>
      </c>
      <c r="G681" s="87">
        <v>43607</v>
      </c>
      <c r="H681" s="88">
        <v>22.94</v>
      </c>
      <c r="I681" s="87">
        <v>43298</v>
      </c>
      <c r="J681" s="88">
        <v>40.950000000000003</v>
      </c>
      <c r="K681" s="87">
        <v>43276</v>
      </c>
      <c r="L681" s="88">
        <v>206.81</v>
      </c>
      <c r="M681" s="87">
        <v>43276</v>
      </c>
      <c r="N681" s="88">
        <v>49</v>
      </c>
      <c r="Q681" s="87">
        <v>43276</v>
      </c>
      <c r="R681" s="88">
        <v>32.340000000000003</v>
      </c>
      <c r="S681" s="87">
        <v>43276</v>
      </c>
      <c r="T681" s="88">
        <v>6.33</v>
      </c>
      <c r="U681" s="87">
        <v>44284</v>
      </c>
      <c r="V681" s="88">
        <v>77.510000000000005</v>
      </c>
      <c r="W681" s="87">
        <v>43391</v>
      </c>
      <c r="X681" s="88">
        <v>47.5</v>
      </c>
      <c r="Y681" s="87">
        <v>43284</v>
      </c>
      <c r="Z681" s="88">
        <v>48.96</v>
      </c>
      <c r="AA681" s="87">
        <v>43290</v>
      </c>
      <c r="AB681" s="88">
        <v>289.89</v>
      </c>
      <c r="AE681" s="87">
        <v>44013</v>
      </c>
      <c r="AF681" s="88">
        <v>1005.21</v>
      </c>
      <c r="AG681" s="87">
        <v>44013</v>
      </c>
      <c r="AH681" s="88">
        <v>78.989999999999995</v>
      </c>
      <c r="AI681" s="87">
        <v>44028</v>
      </c>
      <c r="AJ681" s="88">
        <v>194.75</v>
      </c>
      <c r="AK681" s="87">
        <v>44063</v>
      </c>
      <c r="AL681" s="88">
        <v>222.25</v>
      </c>
    </row>
    <row r="682" spans="1:38">
      <c r="A682" s="87">
        <v>44014</v>
      </c>
      <c r="B682" s="88">
        <v>15157.86</v>
      </c>
      <c r="C682" s="87">
        <v>43312</v>
      </c>
      <c r="D682" s="88">
        <v>89.94</v>
      </c>
      <c r="E682" s="87">
        <v>43277</v>
      </c>
      <c r="F682" s="88">
        <v>170.04</v>
      </c>
      <c r="G682" s="87">
        <v>43608</v>
      </c>
      <c r="H682" s="88">
        <v>22.95</v>
      </c>
      <c r="I682" s="87">
        <v>43299</v>
      </c>
      <c r="J682" s="88">
        <v>42</v>
      </c>
      <c r="K682" s="87">
        <v>43277</v>
      </c>
      <c r="L682" s="88">
        <v>213.76</v>
      </c>
      <c r="M682" s="87">
        <v>43277</v>
      </c>
      <c r="N682" s="88">
        <v>47.87</v>
      </c>
      <c r="Q682" s="87">
        <v>43277</v>
      </c>
      <c r="R682" s="88">
        <v>32.630000000000003</v>
      </c>
      <c r="S682" s="87">
        <v>43277</v>
      </c>
      <c r="T682" s="88">
        <v>6.32</v>
      </c>
      <c r="U682" s="87">
        <v>44285</v>
      </c>
      <c r="V682" s="88">
        <v>83.32</v>
      </c>
      <c r="W682" s="87">
        <v>43392</v>
      </c>
      <c r="X682" s="88">
        <v>49.5</v>
      </c>
      <c r="Y682" s="87">
        <v>43285</v>
      </c>
      <c r="Z682" s="88">
        <v>47</v>
      </c>
      <c r="AA682" s="87">
        <v>43291</v>
      </c>
      <c r="AB682" s="88">
        <v>289.95</v>
      </c>
      <c r="AE682" s="87">
        <v>44014</v>
      </c>
      <c r="AF682" s="88">
        <v>992</v>
      </c>
      <c r="AG682" s="87">
        <v>44014</v>
      </c>
      <c r="AH682" s="88">
        <v>77.959999999999994</v>
      </c>
      <c r="AI682" s="87">
        <v>44029</v>
      </c>
      <c r="AJ682" s="88">
        <v>193.2</v>
      </c>
      <c r="AK682" s="87">
        <v>44064</v>
      </c>
      <c r="AL682" s="88">
        <v>220.42</v>
      </c>
    </row>
    <row r="683" spans="1:38">
      <c r="A683" s="87">
        <v>44015</v>
      </c>
      <c r="B683" s="88">
        <v>15202.82</v>
      </c>
      <c r="C683" s="87">
        <v>43313</v>
      </c>
      <c r="D683" s="88">
        <v>89.67</v>
      </c>
      <c r="E683" s="87">
        <v>43278</v>
      </c>
      <c r="F683" s="88">
        <v>170.7</v>
      </c>
      <c r="G683" s="87">
        <v>43609</v>
      </c>
      <c r="H683" s="88">
        <v>22.95</v>
      </c>
      <c r="I683" s="87">
        <v>43300</v>
      </c>
      <c r="J683" s="88">
        <v>42</v>
      </c>
      <c r="K683" s="87">
        <v>43278</v>
      </c>
      <c r="L683" s="88">
        <v>217.93</v>
      </c>
      <c r="M683" s="87">
        <v>43278</v>
      </c>
      <c r="N683" s="88">
        <v>50.25</v>
      </c>
      <c r="Q683" s="87">
        <v>43278</v>
      </c>
      <c r="R683" s="88">
        <v>33.24</v>
      </c>
      <c r="S683" s="87">
        <v>43278</v>
      </c>
      <c r="T683" s="88">
        <v>6.47</v>
      </c>
      <c r="U683" s="87">
        <v>44288</v>
      </c>
      <c r="V683" s="88">
        <v>83.32</v>
      </c>
      <c r="W683" s="87">
        <v>43396</v>
      </c>
      <c r="X683" s="88">
        <v>47.04</v>
      </c>
      <c r="Y683" s="87">
        <v>43286</v>
      </c>
      <c r="Z683" s="88">
        <v>46.34</v>
      </c>
      <c r="AA683" s="87">
        <v>43292</v>
      </c>
      <c r="AB683" s="88">
        <v>285</v>
      </c>
      <c r="AE683" s="87">
        <v>44015</v>
      </c>
      <c r="AF683" s="88">
        <v>993.96</v>
      </c>
      <c r="AG683" s="87">
        <v>44015</v>
      </c>
      <c r="AH683" s="88">
        <v>79.63</v>
      </c>
      <c r="AI683" s="87">
        <v>44032</v>
      </c>
      <c r="AJ683" s="88">
        <v>192.39</v>
      </c>
      <c r="AK683" s="87">
        <v>44067</v>
      </c>
      <c r="AL683" s="88">
        <v>224.18</v>
      </c>
    </row>
    <row r="684" spans="1:38">
      <c r="A684" s="87">
        <v>44018</v>
      </c>
      <c r="B684" s="88">
        <v>15246.96</v>
      </c>
      <c r="C684" s="87">
        <v>43314</v>
      </c>
      <c r="D684" s="88">
        <v>90</v>
      </c>
      <c r="E684" s="87">
        <v>43279</v>
      </c>
      <c r="F684" s="88">
        <v>169.28</v>
      </c>
      <c r="G684" s="87">
        <v>43612</v>
      </c>
      <c r="H684" s="88">
        <v>22.75</v>
      </c>
      <c r="I684" s="87">
        <v>43301</v>
      </c>
      <c r="J684" s="88">
        <v>42</v>
      </c>
      <c r="K684" s="87">
        <v>43279</v>
      </c>
      <c r="L684" s="88">
        <v>217.99</v>
      </c>
      <c r="M684" s="87">
        <v>43279</v>
      </c>
      <c r="N684" s="88">
        <v>52.72</v>
      </c>
      <c r="Q684" s="87">
        <v>43279</v>
      </c>
      <c r="R684" s="88">
        <v>33.51</v>
      </c>
      <c r="S684" s="87">
        <v>43279</v>
      </c>
      <c r="T684" s="88">
        <v>6.48</v>
      </c>
      <c r="U684" s="87">
        <v>44291</v>
      </c>
      <c r="V684" s="88">
        <v>77.150000000000006</v>
      </c>
      <c r="W684" s="87">
        <v>43397</v>
      </c>
      <c r="X684" s="88">
        <v>47.99</v>
      </c>
      <c r="Y684" s="87">
        <v>43287</v>
      </c>
      <c r="Z684" s="88">
        <v>45.88</v>
      </c>
      <c r="AA684" s="87">
        <v>43293</v>
      </c>
      <c r="AB684" s="88">
        <v>285.95999999999998</v>
      </c>
      <c r="AE684" s="87">
        <v>44018</v>
      </c>
      <c r="AF684" s="88">
        <v>1040.21</v>
      </c>
      <c r="AG684" s="87">
        <v>44018</v>
      </c>
      <c r="AH684" s="88">
        <v>81.61</v>
      </c>
      <c r="AI684" s="87">
        <v>44033</v>
      </c>
      <c r="AJ684" s="88">
        <v>192.08</v>
      </c>
      <c r="AK684" s="87">
        <v>44068</v>
      </c>
      <c r="AL684" s="88">
        <v>226.41</v>
      </c>
    </row>
    <row r="685" spans="1:38">
      <c r="A685" s="87">
        <v>44019</v>
      </c>
      <c r="B685" s="88">
        <v>15281.29</v>
      </c>
      <c r="C685" s="87">
        <v>43315</v>
      </c>
      <c r="D685" s="88">
        <v>90.86</v>
      </c>
      <c r="E685" s="87">
        <v>43280</v>
      </c>
      <c r="F685" s="88">
        <v>168.98</v>
      </c>
      <c r="G685" s="87">
        <v>43614</v>
      </c>
      <c r="H685" s="88">
        <v>22.95</v>
      </c>
      <c r="I685" s="87">
        <v>43304</v>
      </c>
      <c r="J685" s="88">
        <v>40.15</v>
      </c>
      <c r="K685" s="87">
        <v>43280</v>
      </c>
      <c r="L685" s="88">
        <v>215.31</v>
      </c>
      <c r="M685" s="87">
        <v>43280</v>
      </c>
      <c r="N685" s="88">
        <v>50.74</v>
      </c>
      <c r="Q685" s="87">
        <v>43280</v>
      </c>
      <c r="R685" s="88">
        <v>34.71</v>
      </c>
      <c r="S685" s="87">
        <v>43280</v>
      </c>
      <c r="T685" s="88">
        <v>6.82</v>
      </c>
      <c r="U685" s="87">
        <v>44294</v>
      </c>
      <c r="V685" s="88">
        <v>72.16</v>
      </c>
      <c r="W685" s="87">
        <v>43398</v>
      </c>
      <c r="X685" s="88">
        <v>47.99</v>
      </c>
      <c r="Y685" s="87">
        <v>43290</v>
      </c>
      <c r="Z685" s="88">
        <v>45.15</v>
      </c>
      <c r="AA685" s="87">
        <v>43294</v>
      </c>
      <c r="AB685" s="88">
        <v>290.99</v>
      </c>
      <c r="AE685" s="87">
        <v>44019</v>
      </c>
      <c r="AF685" s="88">
        <v>1118.22</v>
      </c>
      <c r="AG685" s="87">
        <v>44019</v>
      </c>
      <c r="AH685" s="88">
        <v>81.98</v>
      </c>
      <c r="AI685" s="87">
        <v>44034</v>
      </c>
      <c r="AJ685" s="88">
        <v>199.06</v>
      </c>
      <c r="AK685" s="87">
        <v>44069</v>
      </c>
      <c r="AL685" s="88">
        <v>230.01</v>
      </c>
    </row>
    <row r="686" spans="1:38">
      <c r="A686" s="87">
        <v>44020</v>
      </c>
      <c r="B686" s="88">
        <v>15432.74</v>
      </c>
      <c r="C686" s="87">
        <v>43318</v>
      </c>
      <c r="D686" s="88">
        <v>91</v>
      </c>
      <c r="E686" s="87">
        <v>43283</v>
      </c>
      <c r="F686" s="88">
        <v>167.2</v>
      </c>
      <c r="G686" s="87">
        <v>43619</v>
      </c>
      <c r="H686" s="88">
        <v>22.35</v>
      </c>
      <c r="I686" s="87">
        <v>43305</v>
      </c>
      <c r="J686" s="88">
        <v>41</v>
      </c>
      <c r="K686" s="87">
        <v>43283</v>
      </c>
      <c r="L686" s="88">
        <v>211.95</v>
      </c>
      <c r="M686" s="87">
        <v>43283</v>
      </c>
      <c r="N686" s="88">
        <v>50.68</v>
      </c>
      <c r="Q686" s="87">
        <v>43283</v>
      </c>
      <c r="R686" s="88">
        <v>36.44</v>
      </c>
      <c r="S686" s="87">
        <v>43283</v>
      </c>
      <c r="T686" s="88">
        <v>6.68</v>
      </c>
      <c r="U686" s="87">
        <v>44295</v>
      </c>
      <c r="V686" s="88">
        <v>77.55</v>
      </c>
      <c r="W686" s="87">
        <v>43399</v>
      </c>
      <c r="X686" s="88">
        <v>48.02</v>
      </c>
      <c r="Y686" s="87">
        <v>43291</v>
      </c>
      <c r="Z686" s="88">
        <v>45</v>
      </c>
      <c r="AA686" s="87">
        <v>43297</v>
      </c>
      <c r="AB686" s="88">
        <v>284.67</v>
      </c>
      <c r="AE686" s="87">
        <v>44020</v>
      </c>
      <c r="AF686" s="88">
        <v>1164.76</v>
      </c>
      <c r="AG686" s="87">
        <v>44020</v>
      </c>
      <c r="AH686" s="88">
        <v>83.41</v>
      </c>
      <c r="AI686" s="87">
        <v>44035</v>
      </c>
      <c r="AJ686" s="88">
        <v>200.13</v>
      </c>
      <c r="AK686" s="87">
        <v>44070</v>
      </c>
      <c r="AL686" s="88">
        <v>231.16</v>
      </c>
    </row>
    <row r="687" spans="1:38">
      <c r="A687" s="87">
        <v>44021</v>
      </c>
      <c r="B687" s="88">
        <v>15675.77</v>
      </c>
      <c r="C687" s="87">
        <v>43319</v>
      </c>
      <c r="D687" s="88">
        <v>91</v>
      </c>
      <c r="E687" s="87">
        <v>43284</v>
      </c>
      <c r="F687" s="88">
        <v>164.79</v>
      </c>
      <c r="G687" s="87">
        <v>43626</v>
      </c>
      <c r="H687" s="88">
        <v>21.8</v>
      </c>
      <c r="I687" s="87">
        <v>43307</v>
      </c>
      <c r="J687" s="88">
        <v>41</v>
      </c>
      <c r="K687" s="87">
        <v>43284</v>
      </c>
      <c r="L687" s="88">
        <v>211.26</v>
      </c>
      <c r="M687" s="87">
        <v>43284</v>
      </c>
      <c r="N687" s="88">
        <v>51.18</v>
      </c>
      <c r="Q687" s="87">
        <v>43284</v>
      </c>
      <c r="R687" s="88">
        <v>38.26</v>
      </c>
      <c r="S687" s="87">
        <v>43284</v>
      </c>
      <c r="T687" s="88">
        <v>6.6</v>
      </c>
      <c r="U687" s="87">
        <v>44305</v>
      </c>
      <c r="V687" s="88">
        <v>83.36</v>
      </c>
      <c r="W687" s="87">
        <v>43402</v>
      </c>
      <c r="X687" s="88">
        <v>47.88</v>
      </c>
      <c r="Y687" s="87">
        <v>43292</v>
      </c>
      <c r="Z687" s="88">
        <v>45.31</v>
      </c>
      <c r="AA687" s="87">
        <v>43298</v>
      </c>
      <c r="AB687" s="88">
        <v>280.70999999999998</v>
      </c>
      <c r="AE687" s="87">
        <v>44021</v>
      </c>
      <c r="AF687" s="88">
        <v>1136.1400000000001</v>
      </c>
      <c r="AG687" s="87">
        <v>44021</v>
      </c>
      <c r="AH687" s="88">
        <v>84.11</v>
      </c>
      <c r="AI687" s="87">
        <v>44036</v>
      </c>
      <c r="AJ687" s="88">
        <v>199.25</v>
      </c>
      <c r="AK687" s="87">
        <v>44071</v>
      </c>
      <c r="AL687" s="88">
        <v>228.83</v>
      </c>
    </row>
    <row r="688" spans="1:38">
      <c r="A688" s="87">
        <v>44022</v>
      </c>
      <c r="B688" s="88">
        <v>15693.71</v>
      </c>
      <c r="C688" s="87">
        <v>43320</v>
      </c>
      <c r="D688" s="88">
        <v>91.63</v>
      </c>
      <c r="E688" s="87">
        <v>43285</v>
      </c>
      <c r="F688" s="88">
        <v>160.07</v>
      </c>
      <c r="G688" s="87">
        <v>43627</v>
      </c>
      <c r="H688" s="88">
        <v>22.25</v>
      </c>
      <c r="I688" s="87">
        <v>43308</v>
      </c>
      <c r="J688" s="88">
        <v>41.5</v>
      </c>
      <c r="K688" s="87">
        <v>43285</v>
      </c>
      <c r="L688" s="88">
        <v>200.7</v>
      </c>
      <c r="M688" s="87">
        <v>43285</v>
      </c>
      <c r="N688" s="88">
        <v>48.63</v>
      </c>
      <c r="Q688" s="87">
        <v>43285</v>
      </c>
      <c r="R688" s="88">
        <v>37.369999999999997</v>
      </c>
      <c r="S688" s="87">
        <v>43285</v>
      </c>
      <c r="T688" s="88">
        <v>6.35</v>
      </c>
      <c r="U688" s="87">
        <v>44306</v>
      </c>
      <c r="V688" s="88">
        <v>84.99</v>
      </c>
      <c r="W688" s="87">
        <v>43403</v>
      </c>
      <c r="X688" s="88">
        <v>47.65</v>
      </c>
      <c r="Y688" s="87">
        <v>43293</v>
      </c>
      <c r="Z688" s="88">
        <v>45.9</v>
      </c>
      <c r="AA688" s="87">
        <v>43299</v>
      </c>
      <c r="AB688" s="88">
        <v>286.83999999999997</v>
      </c>
      <c r="AE688" s="87">
        <v>44022</v>
      </c>
      <c r="AF688" s="88">
        <v>1138.3800000000001</v>
      </c>
      <c r="AG688" s="87">
        <v>44022</v>
      </c>
      <c r="AH688" s="88">
        <v>83.97</v>
      </c>
      <c r="AI688" s="87">
        <v>44039</v>
      </c>
      <c r="AJ688" s="88">
        <v>209.77</v>
      </c>
      <c r="AK688" s="87">
        <v>44074</v>
      </c>
      <c r="AL688" s="88">
        <v>227.09</v>
      </c>
    </row>
    <row r="689" spans="1:38">
      <c r="A689" s="87">
        <v>44025</v>
      </c>
      <c r="B689" s="88">
        <v>15901.05</v>
      </c>
      <c r="C689" s="87">
        <v>43321</v>
      </c>
      <c r="D689" s="88">
        <v>91</v>
      </c>
      <c r="E689" s="87">
        <v>43286</v>
      </c>
      <c r="F689" s="88">
        <v>161.05000000000001</v>
      </c>
      <c r="G689" s="87">
        <v>43629</v>
      </c>
      <c r="H689" s="88">
        <v>22.6</v>
      </c>
      <c r="I689" s="87">
        <v>43311</v>
      </c>
      <c r="J689" s="88">
        <v>42.53</v>
      </c>
      <c r="K689" s="87">
        <v>43286</v>
      </c>
      <c r="L689" s="88">
        <v>200.33</v>
      </c>
      <c r="M689" s="87">
        <v>43286</v>
      </c>
      <c r="N689" s="88">
        <v>46.6</v>
      </c>
      <c r="Q689" s="87">
        <v>43286</v>
      </c>
      <c r="R689" s="88">
        <v>37.67</v>
      </c>
      <c r="S689" s="87">
        <v>43286</v>
      </c>
      <c r="T689" s="88">
        <v>6.4</v>
      </c>
      <c r="U689" s="87">
        <v>44308</v>
      </c>
      <c r="V689" s="88">
        <v>83</v>
      </c>
      <c r="W689" s="87">
        <v>43404</v>
      </c>
      <c r="X689" s="88">
        <v>47.55</v>
      </c>
      <c r="Y689" s="87">
        <v>43294</v>
      </c>
      <c r="Z689" s="88">
        <v>45.89</v>
      </c>
      <c r="AA689" s="87">
        <v>43300</v>
      </c>
      <c r="AB689" s="88">
        <v>291</v>
      </c>
      <c r="AE689" s="87">
        <v>44025</v>
      </c>
      <c r="AF689" s="88">
        <v>1191.1400000000001</v>
      </c>
      <c r="AG689" s="87">
        <v>44025</v>
      </c>
      <c r="AH689" s="88">
        <v>86.54</v>
      </c>
      <c r="AI689" s="87">
        <v>44040</v>
      </c>
      <c r="AJ689" s="88">
        <v>208</v>
      </c>
      <c r="AK689" s="87">
        <v>44075</v>
      </c>
      <c r="AL689" s="88">
        <v>228.52</v>
      </c>
    </row>
    <row r="690" spans="1:38">
      <c r="A690" s="87">
        <v>44026</v>
      </c>
      <c r="B690" s="88">
        <v>15927.82</v>
      </c>
      <c r="C690" s="87">
        <v>43322</v>
      </c>
      <c r="D690" s="88">
        <v>91.23</v>
      </c>
      <c r="E690" s="87">
        <v>43287</v>
      </c>
      <c r="F690" s="88">
        <v>161.33000000000001</v>
      </c>
      <c r="G690" s="87">
        <v>43630</v>
      </c>
      <c r="H690" s="88">
        <v>22</v>
      </c>
      <c r="I690" s="87">
        <v>43312</v>
      </c>
      <c r="J690" s="88">
        <v>42.06</v>
      </c>
      <c r="K690" s="87">
        <v>43287</v>
      </c>
      <c r="L690" s="88">
        <v>203.15</v>
      </c>
      <c r="M690" s="87">
        <v>43287</v>
      </c>
      <c r="N690" s="88">
        <v>46.66</v>
      </c>
      <c r="Q690" s="87">
        <v>43287</v>
      </c>
      <c r="R690" s="88">
        <v>38.26</v>
      </c>
      <c r="S690" s="87">
        <v>43287</v>
      </c>
      <c r="T690" s="88">
        <v>6.44</v>
      </c>
      <c r="U690" s="87">
        <v>44309</v>
      </c>
      <c r="V690" s="88">
        <v>77.150000000000006</v>
      </c>
      <c r="W690" s="87">
        <v>43405</v>
      </c>
      <c r="X690" s="88">
        <v>49.92</v>
      </c>
      <c r="Y690" s="87">
        <v>43297</v>
      </c>
      <c r="Z690" s="88">
        <v>45.8</v>
      </c>
      <c r="AA690" s="87">
        <v>43301</v>
      </c>
      <c r="AB690" s="88">
        <v>287</v>
      </c>
      <c r="AE690" s="87">
        <v>44026</v>
      </c>
      <c r="AF690" s="88">
        <v>1220.51</v>
      </c>
      <c r="AG690" s="87">
        <v>44026</v>
      </c>
      <c r="AH690" s="88">
        <v>85.12</v>
      </c>
      <c r="AI690" s="87">
        <v>44041</v>
      </c>
      <c r="AJ690" s="88">
        <v>210.56</v>
      </c>
      <c r="AK690" s="87">
        <v>44076</v>
      </c>
      <c r="AL690" s="88">
        <v>228.83</v>
      </c>
    </row>
    <row r="691" spans="1:38">
      <c r="A691" s="87">
        <v>44027</v>
      </c>
      <c r="B691" s="88">
        <v>15893.45</v>
      </c>
      <c r="C691" s="87">
        <v>43325</v>
      </c>
      <c r="D691" s="88">
        <v>90.44</v>
      </c>
      <c r="E691" s="87">
        <v>43290</v>
      </c>
      <c r="F691" s="88">
        <v>153.53</v>
      </c>
      <c r="G691" s="87">
        <v>43635</v>
      </c>
      <c r="H691" s="88">
        <v>22.17</v>
      </c>
      <c r="I691" s="87">
        <v>43313</v>
      </c>
      <c r="J691" s="88">
        <v>42.21</v>
      </c>
      <c r="K691" s="87">
        <v>43290</v>
      </c>
      <c r="L691" s="88">
        <v>196.05</v>
      </c>
      <c r="M691" s="87">
        <v>43290</v>
      </c>
      <c r="N691" s="88">
        <v>44.33</v>
      </c>
      <c r="Q691" s="87">
        <v>43290</v>
      </c>
      <c r="R691" s="88">
        <v>37.950000000000003</v>
      </c>
      <c r="S691" s="87">
        <v>43290</v>
      </c>
      <c r="T691" s="88">
        <v>6.05</v>
      </c>
      <c r="U691" s="87">
        <v>44312</v>
      </c>
      <c r="V691" s="88">
        <v>71.7</v>
      </c>
      <c r="W691" s="87">
        <v>43406</v>
      </c>
      <c r="X691" s="88">
        <v>52.41</v>
      </c>
      <c r="Y691" s="87">
        <v>43298</v>
      </c>
      <c r="Z691" s="88">
        <v>45.83</v>
      </c>
      <c r="AA691" s="87">
        <v>43304</v>
      </c>
      <c r="AB691" s="88">
        <v>288</v>
      </c>
      <c r="AE691" s="87">
        <v>44027</v>
      </c>
      <c r="AF691" s="88">
        <v>1256.47</v>
      </c>
      <c r="AG691" s="87">
        <v>44027</v>
      </c>
      <c r="AH691" s="88">
        <v>84.48</v>
      </c>
      <c r="AI691" s="87">
        <v>44042</v>
      </c>
      <c r="AJ691" s="88">
        <v>209.34</v>
      </c>
      <c r="AK691" s="87">
        <v>44077</v>
      </c>
      <c r="AL691" s="88">
        <v>228.91</v>
      </c>
    </row>
    <row r="692" spans="1:38">
      <c r="A692" s="87">
        <v>44028</v>
      </c>
      <c r="B692" s="88">
        <v>16056.52</v>
      </c>
      <c r="C692" s="87">
        <v>43327</v>
      </c>
      <c r="D692" s="88">
        <v>90.5</v>
      </c>
      <c r="E692" s="87">
        <v>43291</v>
      </c>
      <c r="F692" s="88">
        <v>155.27000000000001</v>
      </c>
      <c r="G692" s="87">
        <v>43636</v>
      </c>
      <c r="H692" s="88">
        <v>22.2</v>
      </c>
      <c r="I692" s="87">
        <v>43314</v>
      </c>
      <c r="J692" s="88">
        <v>40.96</v>
      </c>
      <c r="K692" s="87">
        <v>43291</v>
      </c>
      <c r="L692" s="88">
        <v>197.51</v>
      </c>
      <c r="M692" s="87">
        <v>43291</v>
      </c>
      <c r="N692" s="88">
        <v>42.85</v>
      </c>
      <c r="Q692" s="87">
        <v>43291</v>
      </c>
      <c r="R692" s="88">
        <v>38.85</v>
      </c>
      <c r="S692" s="87">
        <v>43291</v>
      </c>
      <c r="T692" s="88">
        <v>6.08</v>
      </c>
      <c r="U692" s="87">
        <v>44319</v>
      </c>
      <c r="V692" s="88">
        <v>71.099999999999994</v>
      </c>
      <c r="W692" s="87">
        <v>43409</v>
      </c>
      <c r="X692" s="88">
        <v>50.25</v>
      </c>
      <c r="Y692" s="87">
        <v>43299</v>
      </c>
      <c r="Z692" s="88">
        <v>47.42</v>
      </c>
      <c r="AA692" s="87">
        <v>43305</v>
      </c>
      <c r="AB692" s="88">
        <v>285.04000000000002</v>
      </c>
      <c r="AE692" s="87">
        <v>44028</v>
      </c>
      <c r="AF692" s="88">
        <v>1307.8599999999999</v>
      </c>
      <c r="AG692" s="87">
        <v>44028</v>
      </c>
      <c r="AH692" s="88">
        <v>84.91</v>
      </c>
      <c r="AI692" s="87">
        <v>44046</v>
      </c>
      <c r="AJ692" s="88">
        <v>207.96</v>
      </c>
      <c r="AK692" s="87">
        <v>44078</v>
      </c>
      <c r="AL692" s="88">
        <v>226.51</v>
      </c>
    </row>
    <row r="693" spans="1:38">
      <c r="A693" s="87">
        <v>44029</v>
      </c>
      <c r="B693" s="88">
        <v>16147.83</v>
      </c>
      <c r="C693" s="87">
        <v>43328</v>
      </c>
      <c r="D693" s="88">
        <v>90.3</v>
      </c>
      <c r="E693" s="87">
        <v>43292</v>
      </c>
      <c r="F693" s="88">
        <v>152.82</v>
      </c>
      <c r="G693" s="87">
        <v>43640</v>
      </c>
      <c r="H693" s="88">
        <v>21.5</v>
      </c>
      <c r="I693" s="87">
        <v>43315</v>
      </c>
      <c r="J693" s="88">
        <v>41.87</v>
      </c>
      <c r="K693" s="87">
        <v>43292</v>
      </c>
      <c r="L693" s="88">
        <v>198.5</v>
      </c>
      <c r="M693" s="87">
        <v>43292</v>
      </c>
      <c r="N693" s="88">
        <v>43.06</v>
      </c>
      <c r="Q693" s="87">
        <v>43292</v>
      </c>
      <c r="R693" s="88">
        <v>40.229999999999997</v>
      </c>
      <c r="S693" s="87">
        <v>43292</v>
      </c>
      <c r="T693" s="88">
        <v>6.05</v>
      </c>
      <c r="U693" s="87">
        <v>44320</v>
      </c>
      <c r="V693" s="88">
        <v>76.430000000000007</v>
      </c>
      <c r="W693" s="87">
        <v>43410</v>
      </c>
      <c r="X693" s="88">
        <v>49.57</v>
      </c>
      <c r="Y693" s="87">
        <v>43300</v>
      </c>
      <c r="Z693" s="88">
        <v>48.51</v>
      </c>
      <c r="AA693" s="87">
        <v>43307</v>
      </c>
      <c r="AB693" s="88">
        <v>283.98</v>
      </c>
      <c r="AE693" s="87">
        <v>44029</v>
      </c>
      <c r="AF693" s="88">
        <v>1349.07</v>
      </c>
      <c r="AG693" s="87">
        <v>44029</v>
      </c>
      <c r="AH693" s="88">
        <v>87.11</v>
      </c>
      <c r="AI693" s="87">
        <v>44047</v>
      </c>
      <c r="AJ693" s="88">
        <v>197.5</v>
      </c>
      <c r="AK693" s="87">
        <v>44081</v>
      </c>
      <c r="AL693" s="88">
        <v>243.49</v>
      </c>
    </row>
    <row r="694" spans="1:38">
      <c r="A694" s="87">
        <v>44032</v>
      </c>
      <c r="B694" s="88">
        <v>16289.22</v>
      </c>
      <c r="C694" s="87">
        <v>43329</v>
      </c>
      <c r="D694" s="88">
        <v>92.75</v>
      </c>
      <c r="E694" s="87">
        <v>43293</v>
      </c>
      <c r="F694" s="88">
        <v>152.57</v>
      </c>
      <c r="G694" s="87">
        <v>43641</v>
      </c>
      <c r="H694" s="88">
        <v>22.25</v>
      </c>
      <c r="I694" s="87">
        <v>43318</v>
      </c>
      <c r="J694" s="88">
        <v>41.8</v>
      </c>
      <c r="K694" s="87">
        <v>43293</v>
      </c>
      <c r="L694" s="88">
        <v>207.62</v>
      </c>
      <c r="M694" s="87">
        <v>43293</v>
      </c>
      <c r="N694" s="88">
        <v>43.09</v>
      </c>
      <c r="Q694" s="87">
        <v>43293</v>
      </c>
      <c r="R694" s="88">
        <v>41.36</v>
      </c>
      <c r="S694" s="87">
        <v>43293</v>
      </c>
      <c r="T694" s="88">
        <v>6.09</v>
      </c>
      <c r="U694" s="87">
        <v>44321</v>
      </c>
      <c r="V694" s="88">
        <v>82.16</v>
      </c>
      <c r="W694" s="87">
        <v>43411</v>
      </c>
      <c r="X694" s="88">
        <v>51.98</v>
      </c>
      <c r="Y694" s="87">
        <v>43301</v>
      </c>
      <c r="Z694" s="88">
        <v>48</v>
      </c>
      <c r="AA694" s="87">
        <v>43308</v>
      </c>
      <c r="AB694" s="88">
        <v>280.83</v>
      </c>
      <c r="AE694" s="87">
        <v>44032</v>
      </c>
      <c r="AF694" s="88">
        <v>1369.25</v>
      </c>
      <c r="AG694" s="87">
        <v>44032</v>
      </c>
      <c r="AH694" s="88">
        <v>89.33</v>
      </c>
      <c r="AI694" s="87">
        <v>44048</v>
      </c>
      <c r="AJ694" s="88">
        <v>197.71</v>
      </c>
      <c r="AK694" s="87">
        <v>44082</v>
      </c>
      <c r="AL694" s="88">
        <v>250.81</v>
      </c>
    </row>
    <row r="695" spans="1:38">
      <c r="A695" s="87">
        <v>44033</v>
      </c>
      <c r="B695" s="88">
        <v>16368.24</v>
      </c>
      <c r="C695" s="87">
        <v>43332</v>
      </c>
      <c r="D695" s="88">
        <v>92.5</v>
      </c>
      <c r="E695" s="87">
        <v>43294</v>
      </c>
      <c r="F695" s="88">
        <v>160.19</v>
      </c>
      <c r="G695" s="87">
        <v>43642</v>
      </c>
      <c r="H695" s="88">
        <v>21.82</v>
      </c>
      <c r="I695" s="87">
        <v>43319</v>
      </c>
      <c r="J695" s="88">
        <v>41.9</v>
      </c>
      <c r="K695" s="87">
        <v>43294</v>
      </c>
      <c r="L695" s="88">
        <v>202.98</v>
      </c>
      <c r="M695" s="87">
        <v>43294</v>
      </c>
      <c r="N695" s="88">
        <v>41.98</v>
      </c>
      <c r="Q695" s="87">
        <v>43294</v>
      </c>
      <c r="R695" s="88">
        <v>40.81</v>
      </c>
      <c r="S695" s="87">
        <v>43294</v>
      </c>
      <c r="T695" s="88">
        <v>6.15</v>
      </c>
      <c r="U695" s="87">
        <v>44322</v>
      </c>
      <c r="V695" s="88">
        <v>78.5</v>
      </c>
      <c r="W695" s="87">
        <v>43412</v>
      </c>
      <c r="X695" s="88">
        <v>50.63</v>
      </c>
      <c r="Y695" s="87">
        <v>43304</v>
      </c>
      <c r="Z695" s="88">
        <v>47.99</v>
      </c>
      <c r="AA695" s="87">
        <v>43311</v>
      </c>
      <c r="AB695" s="88">
        <v>282</v>
      </c>
      <c r="AE695" s="87">
        <v>44033</v>
      </c>
      <c r="AF695" s="88">
        <v>1301.6199999999999</v>
      </c>
      <c r="AG695" s="87">
        <v>44033</v>
      </c>
      <c r="AH695" s="88">
        <v>89.68</v>
      </c>
      <c r="AI695" s="87">
        <v>44049</v>
      </c>
      <c r="AJ695" s="88">
        <v>197.95</v>
      </c>
      <c r="AK695" s="87">
        <v>44083</v>
      </c>
      <c r="AL695" s="88">
        <v>247.37</v>
      </c>
    </row>
    <row r="696" spans="1:38">
      <c r="A696" s="87">
        <v>44034</v>
      </c>
      <c r="B696" s="88">
        <v>16407.7</v>
      </c>
      <c r="C696" s="87">
        <v>43336</v>
      </c>
      <c r="D696" s="88">
        <v>93</v>
      </c>
      <c r="E696" s="87">
        <v>43297</v>
      </c>
      <c r="F696" s="88">
        <v>164.82</v>
      </c>
      <c r="G696" s="87">
        <v>43643</v>
      </c>
      <c r="H696" s="88">
        <v>21.85</v>
      </c>
      <c r="I696" s="87">
        <v>43320</v>
      </c>
      <c r="J696" s="88">
        <v>41.9</v>
      </c>
      <c r="K696" s="87">
        <v>43297</v>
      </c>
      <c r="L696" s="88">
        <v>196.18</v>
      </c>
      <c r="M696" s="87">
        <v>43297</v>
      </c>
      <c r="N696" s="88">
        <v>39.9</v>
      </c>
      <c r="Q696" s="87">
        <v>43297</v>
      </c>
      <c r="R696" s="88">
        <v>39.89</v>
      </c>
      <c r="S696" s="87">
        <v>43297</v>
      </c>
      <c r="T696" s="88">
        <v>6.02</v>
      </c>
      <c r="U696" s="87">
        <v>44333</v>
      </c>
      <c r="V696" s="88">
        <v>74.099999999999994</v>
      </c>
      <c r="W696" s="87">
        <v>43413</v>
      </c>
      <c r="X696" s="88">
        <v>53.16</v>
      </c>
      <c r="Y696" s="87">
        <v>43305</v>
      </c>
      <c r="Z696" s="88">
        <v>48.7</v>
      </c>
      <c r="AA696" s="87">
        <v>43312</v>
      </c>
      <c r="AB696" s="88">
        <v>286</v>
      </c>
      <c r="AE696" s="87">
        <v>44034</v>
      </c>
      <c r="AF696" s="88">
        <v>1288.06</v>
      </c>
      <c r="AG696" s="87">
        <v>44034</v>
      </c>
      <c r="AH696" s="88">
        <v>90.48</v>
      </c>
      <c r="AI696" s="87">
        <v>44050</v>
      </c>
      <c r="AJ696" s="88">
        <v>198.43</v>
      </c>
      <c r="AK696" s="87">
        <v>44084</v>
      </c>
      <c r="AL696" s="88">
        <v>243.61</v>
      </c>
    </row>
    <row r="697" spans="1:38">
      <c r="A697" s="87">
        <v>44035</v>
      </c>
      <c r="B697" s="88">
        <v>16287.44</v>
      </c>
      <c r="C697" s="87">
        <v>43339</v>
      </c>
      <c r="D697" s="88">
        <v>93.1</v>
      </c>
      <c r="E697" s="87">
        <v>43298</v>
      </c>
      <c r="F697" s="88">
        <v>165.09</v>
      </c>
      <c r="G697" s="87">
        <v>43644</v>
      </c>
      <c r="H697" s="88">
        <v>22.43</v>
      </c>
      <c r="I697" s="87">
        <v>43322</v>
      </c>
      <c r="J697" s="88">
        <v>42</v>
      </c>
      <c r="K697" s="87">
        <v>43298</v>
      </c>
      <c r="L697" s="88">
        <v>200.24</v>
      </c>
      <c r="M697" s="87">
        <v>43298</v>
      </c>
      <c r="N697" s="88">
        <v>41.88</v>
      </c>
      <c r="Q697" s="87">
        <v>43298</v>
      </c>
      <c r="R697" s="88">
        <v>39.909999999999997</v>
      </c>
      <c r="S697" s="87">
        <v>43298</v>
      </c>
      <c r="T697" s="88">
        <v>6.22</v>
      </c>
      <c r="U697" s="87">
        <v>44336</v>
      </c>
      <c r="V697" s="88">
        <v>80.069999999999993</v>
      </c>
      <c r="W697" s="87">
        <v>43416</v>
      </c>
      <c r="X697" s="88">
        <v>54.1</v>
      </c>
      <c r="Y697" s="87">
        <v>43307</v>
      </c>
      <c r="Z697" s="88">
        <v>49.33</v>
      </c>
      <c r="AA697" s="87">
        <v>43313</v>
      </c>
      <c r="AB697" s="88">
        <v>286.95</v>
      </c>
      <c r="AE697" s="87">
        <v>44035</v>
      </c>
      <c r="AF697" s="88">
        <v>1317.81</v>
      </c>
      <c r="AG697" s="87">
        <v>44035</v>
      </c>
      <c r="AH697" s="88">
        <v>90.84</v>
      </c>
      <c r="AI697" s="87">
        <v>44053</v>
      </c>
      <c r="AJ697" s="88">
        <v>195.94</v>
      </c>
      <c r="AK697" s="87">
        <v>44085</v>
      </c>
      <c r="AL697" s="88">
        <v>237.16</v>
      </c>
    </row>
    <row r="698" spans="1:38">
      <c r="A698" s="87">
        <v>44036</v>
      </c>
      <c r="B698" s="88">
        <v>16315.36</v>
      </c>
      <c r="C698" s="87">
        <v>43340</v>
      </c>
      <c r="D698" s="88">
        <v>93</v>
      </c>
      <c r="E698" s="87">
        <v>43299</v>
      </c>
      <c r="F698" s="88">
        <v>172.48</v>
      </c>
      <c r="G698" s="87">
        <v>43647</v>
      </c>
      <c r="H698" s="88">
        <v>22.45</v>
      </c>
      <c r="I698" s="87">
        <v>43325</v>
      </c>
      <c r="J698" s="88">
        <v>41.99</v>
      </c>
      <c r="K698" s="87">
        <v>43299</v>
      </c>
      <c r="L698" s="88">
        <v>209.35</v>
      </c>
      <c r="M698" s="87">
        <v>43299</v>
      </c>
      <c r="N698" s="88">
        <v>43.97</v>
      </c>
      <c r="Q698" s="87">
        <v>43299</v>
      </c>
      <c r="R698" s="88">
        <v>40.340000000000003</v>
      </c>
      <c r="S698" s="87">
        <v>43299</v>
      </c>
      <c r="T698" s="88">
        <v>6.45</v>
      </c>
      <c r="U698" s="87">
        <v>44337</v>
      </c>
      <c r="V698" s="88">
        <v>83.59</v>
      </c>
      <c r="W698" s="87">
        <v>43417</v>
      </c>
      <c r="X698" s="88">
        <v>55.76</v>
      </c>
      <c r="Y698" s="87">
        <v>43308</v>
      </c>
      <c r="Z698" s="88">
        <v>49.76</v>
      </c>
      <c r="AA698" s="87">
        <v>43314</v>
      </c>
      <c r="AB698" s="88">
        <v>287</v>
      </c>
      <c r="AE698" s="87">
        <v>44036</v>
      </c>
      <c r="AF698" s="88">
        <v>1323.69</v>
      </c>
      <c r="AG698" s="87">
        <v>44036</v>
      </c>
      <c r="AH698" s="88">
        <v>90.8</v>
      </c>
      <c r="AI698" s="87">
        <v>44054</v>
      </c>
      <c r="AJ698" s="88">
        <v>195.34</v>
      </c>
      <c r="AK698" s="87">
        <v>44088</v>
      </c>
      <c r="AL698" s="88">
        <v>234.82</v>
      </c>
    </row>
    <row r="699" spans="1:38">
      <c r="A699" s="87">
        <v>44039</v>
      </c>
      <c r="B699" s="88">
        <v>16634.28</v>
      </c>
      <c r="C699" s="87">
        <v>43341</v>
      </c>
      <c r="D699" s="88">
        <v>94.12</v>
      </c>
      <c r="E699" s="87">
        <v>43300</v>
      </c>
      <c r="F699" s="88">
        <v>179.1</v>
      </c>
      <c r="G699" s="87">
        <v>43648</v>
      </c>
      <c r="H699" s="88">
        <v>22</v>
      </c>
      <c r="I699" s="87">
        <v>43327</v>
      </c>
      <c r="J699" s="88">
        <v>42.02</v>
      </c>
      <c r="K699" s="87">
        <v>43300</v>
      </c>
      <c r="L699" s="88">
        <v>219.81</v>
      </c>
      <c r="M699" s="87">
        <v>43300</v>
      </c>
      <c r="N699" s="88">
        <v>46.16</v>
      </c>
      <c r="Q699" s="87">
        <v>43300</v>
      </c>
      <c r="R699" s="88">
        <v>42.35</v>
      </c>
      <c r="S699" s="87">
        <v>43300</v>
      </c>
      <c r="T699" s="88">
        <v>6.67</v>
      </c>
      <c r="U699" s="87">
        <v>44340</v>
      </c>
      <c r="V699" s="88">
        <v>89.85</v>
      </c>
      <c r="W699" s="87">
        <v>43418</v>
      </c>
      <c r="X699" s="88">
        <v>54.33</v>
      </c>
      <c r="Y699" s="87">
        <v>43311</v>
      </c>
      <c r="Z699" s="88">
        <v>52.13</v>
      </c>
      <c r="AA699" s="87">
        <v>43315</v>
      </c>
      <c r="AB699" s="88">
        <v>288.56</v>
      </c>
      <c r="AE699" s="87">
        <v>44039</v>
      </c>
      <c r="AF699" s="88">
        <v>1334.22</v>
      </c>
      <c r="AG699" s="87">
        <v>44039</v>
      </c>
      <c r="AH699" s="88">
        <v>91.56</v>
      </c>
      <c r="AI699" s="87">
        <v>44055</v>
      </c>
      <c r="AJ699" s="88">
        <v>196.63</v>
      </c>
      <c r="AK699" s="87">
        <v>44089</v>
      </c>
      <c r="AL699" s="88">
        <v>232.35</v>
      </c>
    </row>
    <row r="700" spans="1:38">
      <c r="A700" s="87">
        <v>44040</v>
      </c>
      <c r="B700" s="88">
        <v>16821.71</v>
      </c>
      <c r="C700" s="87">
        <v>43342</v>
      </c>
      <c r="D700" s="88">
        <v>93</v>
      </c>
      <c r="E700" s="87">
        <v>43301</v>
      </c>
      <c r="F700" s="88">
        <v>177.16</v>
      </c>
      <c r="G700" s="87">
        <v>43649</v>
      </c>
      <c r="H700" s="88">
        <v>22.01</v>
      </c>
      <c r="I700" s="87">
        <v>43328</v>
      </c>
      <c r="J700" s="88">
        <v>41.6</v>
      </c>
      <c r="K700" s="87">
        <v>43301</v>
      </c>
      <c r="L700" s="88">
        <v>217.86</v>
      </c>
      <c r="M700" s="87">
        <v>43301</v>
      </c>
      <c r="N700" s="88">
        <v>46.04</v>
      </c>
      <c r="Q700" s="87">
        <v>43301</v>
      </c>
      <c r="R700" s="88">
        <v>43.69</v>
      </c>
      <c r="S700" s="87">
        <v>43301</v>
      </c>
      <c r="T700" s="88">
        <v>6.44</v>
      </c>
      <c r="U700" s="87">
        <v>44341</v>
      </c>
      <c r="V700" s="88">
        <v>93</v>
      </c>
      <c r="W700" s="87">
        <v>43419</v>
      </c>
      <c r="X700" s="88">
        <v>54.45</v>
      </c>
      <c r="Y700" s="87">
        <v>43312</v>
      </c>
      <c r="Z700" s="88">
        <v>49.84</v>
      </c>
      <c r="AA700" s="87">
        <v>43318</v>
      </c>
      <c r="AB700" s="88">
        <v>294</v>
      </c>
      <c r="AE700" s="87">
        <v>44040</v>
      </c>
      <c r="AF700" s="88">
        <v>1348.8</v>
      </c>
      <c r="AG700" s="87">
        <v>44040</v>
      </c>
      <c r="AH700" s="88">
        <v>94.08</v>
      </c>
      <c r="AI700" s="87">
        <v>44056</v>
      </c>
      <c r="AJ700" s="88">
        <v>193.51</v>
      </c>
      <c r="AK700" s="87">
        <v>44090</v>
      </c>
      <c r="AL700" s="88">
        <v>228.32</v>
      </c>
    </row>
    <row r="701" spans="1:38">
      <c r="A701" s="87">
        <v>44041</v>
      </c>
      <c r="B701" s="88">
        <v>16897.7</v>
      </c>
      <c r="C701" s="87">
        <v>43343</v>
      </c>
      <c r="D701" s="88">
        <v>93.65</v>
      </c>
      <c r="E701" s="87">
        <v>43304</v>
      </c>
      <c r="F701" s="88">
        <v>174.23</v>
      </c>
      <c r="G701" s="87">
        <v>43650</v>
      </c>
      <c r="H701" s="88">
        <v>21.92</v>
      </c>
      <c r="I701" s="87">
        <v>43329</v>
      </c>
      <c r="J701" s="88">
        <v>41.9</v>
      </c>
      <c r="K701" s="87">
        <v>43304</v>
      </c>
      <c r="L701" s="88">
        <v>214.55</v>
      </c>
      <c r="M701" s="87">
        <v>43304</v>
      </c>
      <c r="N701" s="88">
        <v>44.58</v>
      </c>
      <c r="Q701" s="87">
        <v>43304</v>
      </c>
      <c r="R701" s="88">
        <v>43.03</v>
      </c>
      <c r="S701" s="87">
        <v>43304</v>
      </c>
      <c r="T701" s="88">
        <v>6.29</v>
      </c>
      <c r="U701" s="87">
        <v>44342</v>
      </c>
      <c r="V701" s="88">
        <v>94</v>
      </c>
      <c r="W701" s="87">
        <v>43420</v>
      </c>
      <c r="X701" s="88">
        <v>53.33</v>
      </c>
      <c r="Y701" s="87">
        <v>43313</v>
      </c>
      <c r="Z701" s="88">
        <v>49.82</v>
      </c>
      <c r="AA701" s="87">
        <v>43319</v>
      </c>
      <c r="AB701" s="88">
        <v>293.89999999999998</v>
      </c>
      <c r="AE701" s="87">
        <v>44041</v>
      </c>
      <c r="AF701" s="88">
        <v>1346.28</v>
      </c>
      <c r="AG701" s="87">
        <v>44041</v>
      </c>
      <c r="AH701" s="88">
        <v>95.79</v>
      </c>
      <c r="AI701" s="87">
        <v>44060</v>
      </c>
      <c r="AJ701" s="88">
        <v>194.24</v>
      </c>
      <c r="AK701" s="87">
        <v>44091</v>
      </c>
      <c r="AL701" s="88">
        <v>228.2</v>
      </c>
    </row>
    <row r="702" spans="1:38">
      <c r="A702" s="87">
        <v>44042</v>
      </c>
      <c r="B702" s="88">
        <v>17070.02</v>
      </c>
      <c r="C702" s="87">
        <v>43346</v>
      </c>
      <c r="D702" s="88">
        <v>92.99</v>
      </c>
      <c r="E702" s="87">
        <v>43305</v>
      </c>
      <c r="F702" s="88">
        <v>176.48</v>
      </c>
      <c r="G702" s="87">
        <v>43654</v>
      </c>
      <c r="H702" s="88">
        <v>21.2</v>
      </c>
      <c r="I702" s="87">
        <v>43332</v>
      </c>
      <c r="J702" s="88">
        <v>41.96</v>
      </c>
      <c r="K702" s="87">
        <v>43305</v>
      </c>
      <c r="L702" s="88">
        <v>224.05</v>
      </c>
      <c r="M702" s="87">
        <v>43305</v>
      </c>
      <c r="N702" s="88">
        <v>46.59</v>
      </c>
      <c r="Q702" s="87">
        <v>43305</v>
      </c>
      <c r="R702" s="88">
        <v>44.48</v>
      </c>
      <c r="S702" s="87">
        <v>43305</v>
      </c>
      <c r="T702" s="88">
        <v>6.63</v>
      </c>
      <c r="U702" s="87">
        <v>44343</v>
      </c>
      <c r="V702" s="88">
        <v>87.01</v>
      </c>
      <c r="W702" s="87">
        <v>43423</v>
      </c>
      <c r="X702" s="88">
        <v>51.97</v>
      </c>
      <c r="Y702" s="87">
        <v>43314</v>
      </c>
      <c r="Z702" s="88">
        <v>49.5</v>
      </c>
      <c r="AA702" s="87">
        <v>43320</v>
      </c>
      <c r="AB702" s="88">
        <v>294</v>
      </c>
      <c r="AE702" s="87">
        <v>44042</v>
      </c>
      <c r="AF702" s="88">
        <v>1422.37</v>
      </c>
      <c r="AG702" s="87">
        <v>44042</v>
      </c>
      <c r="AH702" s="88">
        <v>95.64</v>
      </c>
      <c r="AI702" s="87">
        <v>44061</v>
      </c>
      <c r="AJ702" s="88">
        <v>193.67</v>
      </c>
      <c r="AK702" s="87">
        <v>44092</v>
      </c>
      <c r="AL702" s="88">
        <v>227.17</v>
      </c>
    </row>
    <row r="703" spans="1:38">
      <c r="A703" s="87">
        <v>44046</v>
      </c>
      <c r="B703" s="88">
        <v>17320.46</v>
      </c>
      <c r="C703" s="87">
        <v>43347</v>
      </c>
      <c r="D703" s="88">
        <v>92.81</v>
      </c>
      <c r="E703" s="87">
        <v>43307</v>
      </c>
      <c r="F703" s="88">
        <v>181.53</v>
      </c>
      <c r="G703" s="87">
        <v>43655</v>
      </c>
      <c r="H703" s="88">
        <v>21.5</v>
      </c>
      <c r="I703" s="87">
        <v>43336</v>
      </c>
      <c r="J703" s="88">
        <v>41.96</v>
      </c>
      <c r="K703" s="87">
        <v>43307</v>
      </c>
      <c r="L703" s="88">
        <v>218.5</v>
      </c>
      <c r="M703" s="87">
        <v>43307</v>
      </c>
      <c r="N703" s="88">
        <v>48.64</v>
      </c>
      <c r="Q703" s="87">
        <v>43307</v>
      </c>
      <c r="R703" s="88">
        <v>43.2</v>
      </c>
      <c r="S703" s="87">
        <v>43307</v>
      </c>
      <c r="T703" s="88">
        <v>6.56</v>
      </c>
      <c r="U703" s="87">
        <v>44344</v>
      </c>
      <c r="V703" s="88">
        <v>92.99</v>
      </c>
      <c r="W703" s="87">
        <v>43424</v>
      </c>
      <c r="X703" s="88">
        <v>52.13</v>
      </c>
      <c r="Y703" s="87">
        <v>43315</v>
      </c>
      <c r="Z703" s="88">
        <v>49.9</v>
      </c>
      <c r="AA703" s="87">
        <v>43321</v>
      </c>
      <c r="AB703" s="88">
        <v>299.79000000000002</v>
      </c>
      <c r="AE703" s="87">
        <v>44046</v>
      </c>
      <c r="AF703" s="88">
        <v>1429.98</v>
      </c>
      <c r="AG703" s="87">
        <v>44046</v>
      </c>
      <c r="AH703" s="88">
        <v>98.44</v>
      </c>
      <c r="AI703" s="87">
        <v>44062</v>
      </c>
      <c r="AJ703" s="88">
        <v>193.12</v>
      </c>
      <c r="AK703" s="87">
        <v>44095</v>
      </c>
      <c r="AL703" s="88">
        <v>224.39</v>
      </c>
    </row>
    <row r="704" spans="1:38">
      <c r="A704" s="87">
        <v>44047</v>
      </c>
      <c r="B704" s="88">
        <v>17157.53</v>
      </c>
      <c r="C704" s="87">
        <v>43348</v>
      </c>
      <c r="D704" s="88">
        <v>92.6</v>
      </c>
      <c r="E704" s="87">
        <v>43308</v>
      </c>
      <c r="F704" s="88">
        <v>186.03</v>
      </c>
      <c r="G704" s="87">
        <v>43658</v>
      </c>
      <c r="H704" s="88">
        <v>21.75</v>
      </c>
      <c r="I704" s="87">
        <v>43339</v>
      </c>
      <c r="J704" s="88">
        <v>43.03</v>
      </c>
      <c r="K704" s="87">
        <v>43308</v>
      </c>
      <c r="L704" s="88">
        <v>221.81</v>
      </c>
      <c r="M704" s="87">
        <v>43308</v>
      </c>
      <c r="N704" s="88">
        <v>51.07</v>
      </c>
      <c r="Q704" s="87">
        <v>43308</v>
      </c>
      <c r="R704" s="88">
        <v>43.08</v>
      </c>
      <c r="S704" s="87">
        <v>43308</v>
      </c>
      <c r="T704" s="88">
        <v>7.05</v>
      </c>
      <c r="U704" s="87">
        <v>44347</v>
      </c>
      <c r="V704" s="88">
        <v>92</v>
      </c>
      <c r="W704" s="87">
        <v>43426</v>
      </c>
      <c r="X704" s="88">
        <v>52.36</v>
      </c>
      <c r="Y704" s="87">
        <v>43318</v>
      </c>
      <c r="Z704" s="88">
        <v>49.03</v>
      </c>
      <c r="AA704" s="87">
        <v>43325</v>
      </c>
      <c r="AB704" s="88">
        <v>300.99</v>
      </c>
      <c r="AE704" s="87">
        <v>44047</v>
      </c>
      <c r="AF704" s="88">
        <v>1400.58</v>
      </c>
      <c r="AG704" s="87">
        <v>44047</v>
      </c>
      <c r="AH704" s="88">
        <v>96.03</v>
      </c>
      <c r="AI704" s="87">
        <v>44063</v>
      </c>
      <c r="AJ704" s="88">
        <v>192.41</v>
      </c>
      <c r="AK704" s="87">
        <v>44096</v>
      </c>
      <c r="AL704" s="88">
        <v>219.75</v>
      </c>
    </row>
    <row r="705" spans="1:38">
      <c r="A705" s="87">
        <v>44048</v>
      </c>
      <c r="B705" s="88">
        <v>17297.71</v>
      </c>
      <c r="C705" s="87">
        <v>43349</v>
      </c>
      <c r="D705" s="88">
        <v>93</v>
      </c>
      <c r="E705" s="87">
        <v>43311</v>
      </c>
      <c r="F705" s="88">
        <v>184.29</v>
      </c>
      <c r="G705" s="87">
        <v>43661</v>
      </c>
      <c r="H705" s="88">
        <v>20.71</v>
      </c>
      <c r="I705" s="87">
        <v>43340</v>
      </c>
      <c r="J705" s="88">
        <v>43</v>
      </c>
      <c r="K705" s="87">
        <v>43311</v>
      </c>
      <c r="L705" s="88">
        <v>232.04</v>
      </c>
      <c r="M705" s="87">
        <v>43311</v>
      </c>
      <c r="N705" s="88">
        <v>53.62</v>
      </c>
      <c r="Q705" s="87">
        <v>43311</v>
      </c>
      <c r="R705" s="88">
        <v>43.92</v>
      </c>
      <c r="S705" s="87">
        <v>43311</v>
      </c>
      <c r="T705" s="88">
        <v>7.55</v>
      </c>
      <c r="U705" s="87">
        <v>44349</v>
      </c>
      <c r="V705" s="88">
        <v>91.5</v>
      </c>
      <c r="W705" s="87">
        <v>43427</v>
      </c>
      <c r="X705" s="88">
        <v>52.22</v>
      </c>
      <c r="Y705" s="87">
        <v>43319</v>
      </c>
      <c r="Z705" s="88">
        <v>48.05</v>
      </c>
      <c r="AA705" s="87">
        <v>43327</v>
      </c>
      <c r="AB705" s="88">
        <v>297</v>
      </c>
      <c r="AE705" s="87">
        <v>44048</v>
      </c>
      <c r="AF705" s="88">
        <v>1379.76</v>
      </c>
      <c r="AG705" s="87">
        <v>44048</v>
      </c>
      <c r="AH705" s="88">
        <v>99.21</v>
      </c>
      <c r="AI705" s="87">
        <v>44064</v>
      </c>
      <c r="AJ705" s="88">
        <v>190.53</v>
      </c>
      <c r="AK705" s="87">
        <v>44097</v>
      </c>
      <c r="AL705" s="88">
        <v>218.77</v>
      </c>
    </row>
    <row r="706" spans="1:38">
      <c r="A706" s="87">
        <v>44049</v>
      </c>
      <c r="B706" s="88">
        <v>17424.560000000001</v>
      </c>
      <c r="C706" s="87">
        <v>43350</v>
      </c>
      <c r="D706" s="88">
        <v>92.1</v>
      </c>
      <c r="E706" s="87">
        <v>43312</v>
      </c>
      <c r="F706" s="88">
        <v>175.4</v>
      </c>
      <c r="G706" s="87">
        <v>43662</v>
      </c>
      <c r="H706" s="88">
        <v>20.52</v>
      </c>
      <c r="I706" s="87">
        <v>43341</v>
      </c>
      <c r="J706" s="88">
        <v>43</v>
      </c>
      <c r="K706" s="87">
        <v>43312</v>
      </c>
      <c r="L706" s="88">
        <v>230.07</v>
      </c>
      <c r="M706" s="87">
        <v>43312</v>
      </c>
      <c r="N706" s="88">
        <v>54.13</v>
      </c>
      <c r="Q706" s="87">
        <v>43312</v>
      </c>
      <c r="R706" s="88">
        <v>44.18</v>
      </c>
      <c r="S706" s="87">
        <v>43312</v>
      </c>
      <c r="T706" s="88">
        <v>7.18</v>
      </c>
      <c r="U706" s="87">
        <v>44350</v>
      </c>
      <c r="V706" s="88">
        <v>89</v>
      </c>
      <c r="W706" s="87">
        <v>43430</v>
      </c>
      <c r="X706" s="88">
        <v>51.99</v>
      </c>
      <c r="Y706" s="87">
        <v>43320</v>
      </c>
      <c r="Z706" s="88">
        <v>47.62</v>
      </c>
      <c r="AA706" s="87">
        <v>43328</v>
      </c>
      <c r="AB706" s="88">
        <v>293.5</v>
      </c>
      <c r="AE706" s="87">
        <v>44049</v>
      </c>
      <c r="AF706" s="88">
        <v>1393.15</v>
      </c>
      <c r="AG706" s="87">
        <v>44049</v>
      </c>
      <c r="AH706" s="88">
        <v>97.27</v>
      </c>
      <c r="AI706" s="87">
        <v>44067</v>
      </c>
      <c r="AJ706" s="88">
        <v>195.86</v>
      </c>
      <c r="AK706" s="87">
        <v>44098</v>
      </c>
      <c r="AL706" s="88">
        <v>218.07</v>
      </c>
    </row>
    <row r="707" spans="1:38">
      <c r="A707" s="87">
        <v>44050</v>
      </c>
      <c r="B707" s="88">
        <v>17297.04</v>
      </c>
      <c r="C707" s="87">
        <v>43353</v>
      </c>
      <c r="D707" s="88">
        <v>92.22</v>
      </c>
      <c r="E707" s="87">
        <v>43313</v>
      </c>
      <c r="F707" s="88">
        <v>172.98</v>
      </c>
      <c r="G707" s="87">
        <v>43663</v>
      </c>
      <c r="H707" s="88">
        <v>21</v>
      </c>
      <c r="I707" s="87">
        <v>43342</v>
      </c>
      <c r="J707" s="88">
        <v>43.05</v>
      </c>
      <c r="K707" s="87">
        <v>43313</v>
      </c>
      <c r="L707" s="88">
        <v>235.52</v>
      </c>
      <c r="M707" s="87">
        <v>43313</v>
      </c>
      <c r="N707" s="88">
        <v>56.12</v>
      </c>
      <c r="Q707" s="87">
        <v>43313</v>
      </c>
      <c r="R707" s="88">
        <v>43.83</v>
      </c>
      <c r="S707" s="87">
        <v>43313</v>
      </c>
      <c r="T707" s="88">
        <v>7.55</v>
      </c>
      <c r="U707" s="87">
        <v>44351</v>
      </c>
      <c r="V707" s="88">
        <v>91</v>
      </c>
      <c r="W707" s="87">
        <v>43431</v>
      </c>
      <c r="X707" s="88">
        <v>51.05</v>
      </c>
      <c r="Y707" s="87">
        <v>43321</v>
      </c>
      <c r="Z707" s="88">
        <v>48.04</v>
      </c>
      <c r="AA707" s="87">
        <v>43339</v>
      </c>
      <c r="AB707" s="88">
        <v>289.58</v>
      </c>
      <c r="AE707" s="87">
        <v>44050</v>
      </c>
      <c r="AF707" s="88">
        <v>1372.63</v>
      </c>
      <c r="AG707" s="87">
        <v>44050</v>
      </c>
      <c r="AH707" s="88">
        <v>95.43</v>
      </c>
      <c r="AI707" s="87">
        <v>44068</v>
      </c>
      <c r="AJ707" s="88">
        <v>195.73</v>
      </c>
      <c r="AK707" s="87">
        <v>44099</v>
      </c>
      <c r="AL707" s="88">
        <v>219.1</v>
      </c>
    </row>
    <row r="708" spans="1:38">
      <c r="A708" s="87">
        <v>44053</v>
      </c>
      <c r="B708" s="88">
        <v>17261.63</v>
      </c>
      <c r="C708" s="87">
        <v>43354</v>
      </c>
      <c r="D708" s="88">
        <v>93</v>
      </c>
      <c r="E708" s="87">
        <v>43314</v>
      </c>
      <c r="F708" s="88">
        <v>165.17</v>
      </c>
      <c r="G708" s="87">
        <v>43668</v>
      </c>
      <c r="H708" s="88">
        <v>20.11</v>
      </c>
      <c r="I708" s="87">
        <v>43343</v>
      </c>
      <c r="J708" s="88">
        <v>43.17</v>
      </c>
      <c r="K708" s="87">
        <v>43314</v>
      </c>
      <c r="L708" s="88">
        <v>228.51</v>
      </c>
      <c r="M708" s="87">
        <v>43314</v>
      </c>
      <c r="N708" s="88">
        <v>55.6</v>
      </c>
      <c r="Q708" s="87">
        <v>43314</v>
      </c>
      <c r="R708" s="88">
        <v>43.6</v>
      </c>
      <c r="S708" s="87">
        <v>43314</v>
      </c>
      <c r="T708" s="88">
        <v>7.72</v>
      </c>
      <c r="U708" s="87">
        <v>44354</v>
      </c>
      <c r="V708" s="88">
        <v>92.5</v>
      </c>
      <c r="W708" s="87">
        <v>43432</v>
      </c>
      <c r="X708" s="88">
        <v>51</v>
      </c>
      <c r="Y708" s="87">
        <v>43322</v>
      </c>
      <c r="Z708" s="88">
        <v>48.04</v>
      </c>
      <c r="AA708" s="87">
        <v>43340</v>
      </c>
      <c r="AB708" s="88">
        <v>285.33999999999997</v>
      </c>
      <c r="AE708" s="87">
        <v>44053</v>
      </c>
      <c r="AF708" s="88">
        <v>1396.8</v>
      </c>
      <c r="AG708" s="87">
        <v>44053</v>
      </c>
      <c r="AH708" s="88">
        <v>97.82</v>
      </c>
      <c r="AI708" s="87">
        <v>44069</v>
      </c>
      <c r="AJ708" s="88">
        <v>210.4</v>
      </c>
      <c r="AK708" s="87">
        <v>44102</v>
      </c>
      <c r="AL708" s="88">
        <v>207.27</v>
      </c>
    </row>
    <row r="709" spans="1:38">
      <c r="A709" s="87">
        <v>44054</v>
      </c>
      <c r="B709" s="88">
        <v>17607.03</v>
      </c>
      <c r="C709" s="87">
        <v>43355</v>
      </c>
      <c r="D709" s="88">
        <v>94</v>
      </c>
      <c r="E709" s="87">
        <v>43315</v>
      </c>
      <c r="F709" s="88">
        <v>165.24</v>
      </c>
      <c r="G709" s="87">
        <v>43669</v>
      </c>
      <c r="H709" s="88">
        <v>19.75</v>
      </c>
      <c r="I709" s="87">
        <v>43346</v>
      </c>
      <c r="J709" s="88">
        <v>43.05</v>
      </c>
      <c r="K709" s="87">
        <v>43315</v>
      </c>
      <c r="L709" s="88">
        <v>226.04</v>
      </c>
      <c r="M709" s="87">
        <v>43315</v>
      </c>
      <c r="N709" s="88">
        <v>54.48</v>
      </c>
      <c r="Q709" s="87">
        <v>43315</v>
      </c>
      <c r="R709" s="88">
        <v>43.29</v>
      </c>
      <c r="S709" s="87">
        <v>43315</v>
      </c>
      <c r="T709" s="88">
        <v>7.71</v>
      </c>
      <c r="U709" s="87">
        <v>44356</v>
      </c>
      <c r="V709" s="88">
        <v>93</v>
      </c>
      <c r="W709" s="87">
        <v>43433</v>
      </c>
      <c r="X709" s="88">
        <v>51</v>
      </c>
      <c r="Y709" s="87">
        <v>43325</v>
      </c>
      <c r="Z709" s="88">
        <v>47.03</v>
      </c>
      <c r="AA709" s="87">
        <v>43341</v>
      </c>
      <c r="AB709" s="88">
        <v>283.44</v>
      </c>
      <c r="AE709" s="87">
        <v>44054</v>
      </c>
      <c r="AF709" s="88">
        <v>1367.39</v>
      </c>
      <c r="AG709" s="87">
        <v>44054</v>
      </c>
      <c r="AH709" s="88">
        <v>100.52</v>
      </c>
      <c r="AI709" s="87">
        <v>44070</v>
      </c>
      <c r="AJ709" s="88">
        <v>218.09</v>
      </c>
      <c r="AK709" s="87">
        <v>44103</v>
      </c>
      <c r="AL709" s="88">
        <v>202.05</v>
      </c>
    </row>
    <row r="710" spans="1:38">
      <c r="A710" s="87">
        <v>44055</v>
      </c>
      <c r="B710" s="88">
        <v>17625.82</v>
      </c>
      <c r="C710" s="87">
        <v>43356</v>
      </c>
      <c r="D710" s="88">
        <v>94.5</v>
      </c>
      <c r="E710" s="87">
        <v>43318</v>
      </c>
      <c r="F710" s="88">
        <v>166.98</v>
      </c>
      <c r="G710" s="87">
        <v>43670</v>
      </c>
      <c r="H710" s="88">
        <v>19.25</v>
      </c>
      <c r="I710" s="87">
        <v>43347</v>
      </c>
      <c r="J710" s="88">
        <v>43.25</v>
      </c>
      <c r="K710" s="87">
        <v>43318</v>
      </c>
      <c r="L710" s="88">
        <v>227.45</v>
      </c>
      <c r="M710" s="87">
        <v>43318</v>
      </c>
      <c r="N710" s="88">
        <v>56.33</v>
      </c>
      <c r="Q710" s="87">
        <v>43318</v>
      </c>
      <c r="R710" s="88">
        <v>43.76</v>
      </c>
      <c r="S710" s="87">
        <v>43318</v>
      </c>
      <c r="T710" s="88">
        <v>7.58</v>
      </c>
      <c r="U710" s="87">
        <v>44357</v>
      </c>
      <c r="V710" s="88">
        <v>94</v>
      </c>
      <c r="W710" s="87">
        <v>43434</v>
      </c>
      <c r="X710" s="88">
        <v>50.93</v>
      </c>
      <c r="Y710" s="87">
        <v>43327</v>
      </c>
      <c r="Z710" s="88">
        <v>47</v>
      </c>
      <c r="AA710" s="87">
        <v>43342</v>
      </c>
      <c r="AB710" s="88">
        <v>287.95999999999998</v>
      </c>
      <c r="AE710" s="87">
        <v>44055</v>
      </c>
      <c r="AF710" s="88">
        <v>1341.68</v>
      </c>
      <c r="AG710" s="87">
        <v>44055</v>
      </c>
      <c r="AH710" s="88">
        <v>100.28</v>
      </c>
      <c r="AI710" s="87">
        <v>44071</v>
      </c>
      <c r="AJ710" s="88">
        <v>226.06</v>
      </c>
      <c r="AK710" s="87">
        <v>44104</v>
      </c>
      <c r="AL710" s="88">
        <v>202.94</v>
      </c>
    </row>
    <row r="711" spans="1:38">
      <c r="A711" s="87">
        <v>44056</v>
      </c>
      <c r="B711" s="88">
        <v>17538.41</v>
      </c>
      <c r="C711" s="87">
        <v>43357</v>
      </c>
      <c r="D711" s="88">
        <v>95.15</v>
      </c>
      <c r="E711" s="87">
        <v>43319</v>
      </c>
      <c r="F711" s="88">
        <v>165.09</v>
      </c>
      <c r="G711" s="87">
        <v>43671</v>
      </c>
      <c r="H711" s="88">
        <v>20.25</v>
      </c>
      <c r="I711" s="87">
        <v>43348</v>
      </c>
      <c r="J711" s="88">
        <v>43.23</v>
      </c>
      <c r="K711" s="87">
        <v>43319</v>
      </c>
      <c r="L711" s="88">
        <v>224.1</v>
      </c>
      <c r="M711" s="87">
        <v>43319</v>
      </c>
      <c r="N711" s="88">
        <v>58.88</v>
      </c>
      <c r="Q711" s="87">
        <v>43319</v>
      </c>
      <c r="R711" s="88">
        <v>43.86</v>
      </c>
      <c r="S711" s="87">
        <v>43319</v>
      </c>
      <c r="T711" s="88">
        <v>7.48</v>
      </c>
      <c r="U711" s="87">
        <v>44358</v>
      </c>
      <c r="V711" s="88">
        <v>87</v>
      </c>
      <c r="W711" s="87">
        <v>43437</v>
      </c>
      <c r="X711" s="88">
        <v>48.39</v>
      </c>
      <c r="Y711" s="87">
        <v>43328</v>
      </c>
      <c r="Z711" s="88">
        <v>47</v>
      </c>
      <c r="AA711" s="87">
        <v>43343</v>
      </c>
      <c r="AB711" s="88">
        <v>284</v>
      </c>
      <c r="AE711" s="87">
        <v>44056</v>
      </c>
      <c r="AF711" s="88">
        <v>1340.1</v>
      </c>
      <c r="AG711" s="87">
        <v>44056</v>
      </c>
      <c r="AH711" s="88">
        <v>101.01</v>
      </c>
      <c r="AI711" s="87">
        <v>44074</v>
      </c>
      <c r="AJ711" s="88">
        <v>222.89</v>
      </c>
      <c r="AK711" s="87">
        <v>44105</v>
      </c>
      <c r="AL711" s="88">
        <v>199.9</v>
      </c>
    </row>
    <row r="712" spans="1:38">
      <c r="A712" s="87">
        <v>44060</v>
      </c>
      <c r="B712" s="88">
        <v>17385.43</v>
      </c>
      <c r="C712" s="87">
        <v>43360</v>
      </c>
      <c r="D712" s="88">
        <v>93</v>
      </c>
      <c r="E712" s="87">
        <v>43320</v>
      </c>
      <c r="F712" s="88">
        <v>163.77000000000001</v>
      </c>
      <c r="G712" s="87">
        <v>43672</v>
      </c>
      <c r="H712" s="88">
        <v>19.32</v>
      </c>
      <c r="I712" s="87">
        <v>43349</v>
      </c>
      <c r="J712" s="88">
        <v>43.1</v>
      </c>
      <c r="K712" s="87">
        <v>43320</v>
      </c>
      <c r="L712" s="88">
        <v>222.65</v>
      </c>
      <c r="M712" s="87">
        <v>43320</v>
      </c>
      <c r="N712" s="88">
        <v>57.89</v>
      </c>
      <c r="Q712" s="87">
        <v>43320</v>
      </c>
      <c r="R712" s="88">
        <v>43</v>
      </c>
      <c r="S712" s="87">
        <v>43320</v>
      </c>
      <c r="T712" s="88">
        <v>7.51</v>
      </c>
      <c r="U712" s="87">
        <v>44361</v>
      </c>
      <c r="V712" s="88">
        <v>93.52</v>
      </c>
      <c r="W712" s="87">
        <v>43438</v>
      </c>
      <c r="X712" s="88">
        <v>48.71</v>
      </c>
      <c r="Y712" s="87">
        <v>43329</v>
      </c>
      <c r="Z712" s="88">
        <v>47.13</v>
      </c>
      <c r="AA712" s="87">
        <v>43346</v>
      </c>
      <c r="AB712" s="88">
        <v>278.87</v>
      </c>
      <c r="AE712" s="87">
        <v>44060</v>
      </c>
      <c r="AF712" s="88">
        <v>1340</v>
      </c>
      <c r="AG712" s="87">
        <v>44060</v>
      </c>
      <c r="AH712" s="88">
        <v>105.11</v>
      </c>
      <c r="AI712" s="87">
        <v>44075</v>
      </c>
      <c r="AJ712" s="88">
        <v>224.5</v>
      </c>
      <c r="AK712" s="87">
        <v>44106</v>
      </c>
      <c r="AL712" s="88">
        <v>196.87</v>
      </c>
    </row>
    <row r="713" spans="1:38">
      <c r="A713" s="87">
        <v>44061</v>
      </c>
      <c r="B713" s="88">
        <v>17401.87</v>
      </c>
      <c r="C713" s="87">
        <v>43361</v>
      </c>
      <c r="D713" s="88">
        <v>84</v>
      </c>
      <c r="E713" s="87">
        <v>43321</v>
      </c>
      <c r="F713" s="88">
        <v>161.63</v>
      </c>
      <c r="G713" s="87">
        <v>43675</v>
      </c>
      <c r="H713" s="88">
        <v>18.5</v>
      </c>
      <c r="I713" s="87">
        <v>43350</v>
      </c>
      <c r="J713" s="88">
        <v>43</v>
      </c>
      <c r="K713" s="87">
        <v>43321</v>
      </c>
      <c r="L713" s="88">
        <v>221.81</v>
      </c>
      <c r="M713" s="87">
        <v>43321</v>
      </c>
      <c r="N713" s="88">
        <v>60.78</v>
      </c>
      <c r="Q713" s="87">
        <v>43321</v>
      </c>
      <c r="R713" s="88">
        <v>42.68</v>
      </c>
      <c r="S713" s="87">
        <v>43321</v>
      </c>
      <c r="T713" s="88">
        <v>7.51</v>
      </c>
      <c r="U713" s="87">
        <v>44362</v>
      </c>
      <c r="V713" s="88">
        <v>99.41</v>
      </c>
      <c r="W713" s="87">
        <v>43439</v>
      </c>
      <c r="X713" s="88">
        <v>46.86</v>
      </c>
      <c r="Y713" s="87">
        <v>43332</v>
      </c>
      <c r="Z713" s="88">
        <v>47.01</v>
      </c>
      <c r="AA713" s="87">
        <v>43347</v>
      </c>
      <c r="AB713" s="88">
        <v>284</v>
      </c>
      <c r="AE713" s="87">
        <v>44061</v>
      </c>
      <c r="AF713" s="88">
        <v>1324.69</v>
      </c>
      <c r="AG713" s="87">
        <v>44061</v>
      </c>
      <c r="AH713" s="88">
        <v>104.72</v>
      </c>
      <c r="AI713" s="87">
        <v>44076</v>
      </c>
      <c r="AJ713" s="88">
        <v>229.52</v>
      </c>
      <c r="AK713" s="87">
        <v>44109</v>
      </c>
      <c r="AL713" s="88">
        <v>189.6</v>
      </c>
    </row>
    <row r="714" spans="1:38">
      <c r="A714" s="87">
        <v>44062</v>
      </c>
      <c r="B714" s="88">
        <v>17422.77</v>
      </c>
      <c r="C714" s="87">
        <v>43362</v>
      </c>
      <c r="D714" s="88">
        <v>86.96</v>
      </c>
      <c r="E714" s="87">
        <v>43322</v>
      </c>
      <c r="F714" s="88">
        <v>163.78</v>
      </c>
      <c r="G714" s="87">
        <v>43677</v>
      </c>
      <c r="H714" s="88">
        <v>19.5</v>
      </c>
      <c r="I714" s="87">
        <v>43353</v>
      </c>
      <c r="J714" s="88">
        <v>43.3</v>
      </c>
      <c r="K714" s="87">
        <v>43322</v>
      </c>
      <c r="L714" s="88">
        <v>211.46</v>
      </c>
      <c r="M714" s="87">
        <v>43322</v>
      </c>
      <c r="N714" s="88">
        <v>59.69</v>
      </c>
      <c r="Q714" s="87">
        <v>43322</v>
      </c>
      <c r="R714" s="88">
        <v>41.1</v>
      </c>
      <c r="S714" s="87">
        <v>43322</v>
      </c>
      <c r="T714" s="88">
        <v>8.0299999999999994</v>
      </c>
      <c r="U714" s="87">
        <v>44363</v>
      </c>
      <c r="V714" s="88">
        <v>106.86</v>
      </c>
      <c r="W714" s="87">
        <v>43440</v>
      </c>
      <c r="X714" s="88">
        <v>44.82</v>
      </c>
      <c r="Y714" s="87">
        <v>43336</v>
      </c>
      <c r="Z714" s="88">
        <v>46.1</v>
      </c>
      <c r="AA714" s="87">
        <v>43348</v>
      </c>
      <c r="AB714" s="88">
        <v>280.92</v>
      </c>
      <c r="AE714" s="87">
        <v>44062</v>
      </c>
      <c r="AF714" s="88">
        <v>1294.17</v>
      </c>
      <c r="AG714" s="87">
        <v>44062</v>
      </c>
      <c r="AH714" s="88">
        <v>104.89</v>
      </c>
      <c r="AI714" s="87">
        <v>44077</v>
      </c>
      <c r="AJ714" s="88">
        <v>246.73</v>
      </c>
      <c r="AK714" s="87">
        <v>44110</v>
      </c>
      <c r="AL714" s="88">
        <v>189.64</v>
      </c>
    </row>
    <row r="715" spans="1:38">
      <c r="A715" s="87">
        <v>44063</v>
      </c>
      <c r="B715" s="88">
        <v>17283.47</v>
      </c>
      <c r="C715" s="87">
        <v>43367</v>
      </c>
      <c r="D715" s="88">
        <v>87</v>
      </c>
      <c r="E715" s="87">
        <v>43325</v>
      </c>
      <c r="F715" s="88">
        <v>162.87</v>
      </c>
      <c r="G715" s="87">
        <v>43678</v>
      </c>
      <c r="H715" s="88">
        <v>20.45</v>
      </c>
      <c r="I715" s="87">
        <v>43354</v>
      </c>
      <c r="J715" s="88">
        <v>43.51</v>
      </c>
      <c r="K715" s="87">
        <v>43325</v>
      </c>
      <c r="L715" s="88">
        <v>205.37</v>
      </c>
      <c r="M715" s="87">
        <v>43325</v>
      </c>
      <c r="N715" s="88">
        <v>59.34</v>
      </c>
      <c r="Q715" s="87">
        <v>43325</v>
      </c>
      <c r="R715" s="88">
        <v>41.36</v>
      </c>
      <c r="S715" s="87">
        <v>43325</v>
      </c>
      <c r="T715" s="88">
        <v>8.16</v>
      </c>
      <c r="U715" s="87">
        <v>44364</v>
      </c>
      <c r="V715" s="88">
        <v>114.87</v>
      </c>
      <c r="W715" s="87">
        <v>43441</v>
      </c>
      <c r="X715" s="88">
        <v>44.25</v>
      </c>
      <c r="Y715" s="87">
        <v>43339</v>
      </c>
      <c r="Z715" s="88">
        <v>47.73</v>
      </c>
      <c r="AA715" s="87">
        <v>43349</v>
      </c>
      <c r="AB715" s="88">
        <v>289.89</v>
      </c>
      <c r="AE715" s="87">
        <v>44063</v>
      </c>
      <c r="AF715" s="88">
        <v>1284.33</v>
      </c>
      <c r="AG715" s="87">
        <v>44063</v>
      </c>
      <c r="AH715" s="88">
        <v>101.91</v>
      </c>
      <c r="AI715" s="87">
        <v>44078</v>
      </c>
      <c r="AJ715" s="88">
        <v>265.23</v>
      </c>
      <c r="AK715" s="87">
        <v>44111</v>
      </c>
      <c r="AL715" s="88">
        <v>203.25</v>
      </c>
    </row>
    <row r="716" spans="1:38">
      <c r="A716" s="87">
        <v>44064</v>
      </c>
      <c r="B716" s="88">
        <v>17176.77</v>
      </c>
      <c r="C716" s="87">
        <v>43368</v>
      </c>
      <c r="D716" s="88">
        <v>89.95</v>
      </c>
      <c r="E716" s="87">
        <v>43327</v>
      </c>
      <c r="F716" s="88">
        <v>161.96</v>
      </c>
      <c r="G716" s="87">
        <v>43679</v>
      </c>
      <c r="H716" s="88">
        <v>20.9</v>
      </c>
      <c r="I716" s="87">
        <v>43355</v>
      </c>
      <c r="J716" s="88">
        <v>43.52</v>
      </c>
      <c r="K716" s="87">
        <v>43327</v>
      </c>
      <c r="L716" s="88">
        <v>215.59</v>
      </c>
      <c r="M716" s="87">
        <v>43327</v>
      </c>
      <c r="N716" s="88">
        <v>58.79</v>
      </c>
      <c r="Q716" s="87">
        <v>43327</v>
      </c>
      <c r="R716" s="88">
        <v>41.53</v>
      </c>
      <c r="S716" s="87">
        <v>43327</v>
      </c>
      <c r="T716" s="88">
        <v>7.71</v>
      </c>
      <c r="U716" s="87">
        <v>44365</v>
      </c>
      <c r="V716" s="88">
        <v>123.48</v>
      </c>
      <c r="W716" s="87">
        <v>43444</v>
      </c>
      <c r="X716" s="88">
        <v>44.52</v>
      </c>
      <c r="Y716" s="87">
        <v>43340</v>
      </c>
      <c r="Z716" s="88">
        <v>48.27</v>
      </c>
      <c r="AA716" s="87">
        <v>43350</v>
      </c>
      <c r="AB716" s="88">
        <v>280.5</v>
      </c>
      <c r="AE716" s="87">
        <v>44064</v>
      </c>
      <c r="AF716" s="88">
        <v>1280.22</v>
      </c>
      <c r="AG716" s="87">
        <v>44064</v>
      </c>
      <c r="AH716" s="88">
        <v>102.94</v>
      </c>
      <c r="AI716" s="87">
        <v>44081</v>
      </c>
      <c r="AJ716" s="88">
        <v>285.12</v>
      </c>
      <c r="AK716" s="87">
        <v>44112</v>
      </c>
      <c r="AL716" s="88">
        <v>218.49</v>
      </c>
    </row>
    <row r="717" spans="1:38">
      <c r="A717" s="87">
        <v>44067</v>
      </c>
      <c r="B717" s="88">
        <v>17229.29</v>
      </c>
      <c r="C717" s="87">
        <v>43369</v>
      </c>
      <c r="D717" s="88">
        <v>86.03</v>
      </c>
      <c r="E717" s="87">
        <v>43328</v>
      </c>
      <c r="F717" s="88">
        <v>160</v>
      </c>
      <c r="G717" s="87">
        <v>43683</v>
      </c>
      <c r="H717" s="88">
        <v>20</v>
      </c>
      <c r="I717" s="87">
        <v>43356</v>
      </c>
      <c r="J717" s="88">
        <v>43.25</v>
      </c>
      <c r="K717" s="87">
        <v>43328</v>
      </c>
      <c r="L717" s="88">
        <v>211.85</v>
      </c>
      <c r="M717" s="87">
        <v>43328</v>
      </c>
      <c r="N717" s="88">
        <v>56.41</v>
      </c>
      <c r="Q717" s="87">
        <v>43328</v>
      </c>
      <c r="R717" s="88">
        <v>40.380000000000003</v>
      </c>
      <c r="S717" s="87">
        <v>43328</v>
      </c>
      <c r="T717" s="88">
        <v>7.38</v>
      </c>
      <c r="U717" s="87">
        <v>44368</v>
      </c>
      <c r="V717" s="88">
        <v>132.74</v>
      </c>
      <c r="W717" s="87">
        <v>43445</v>
      </c>
      <c r="X717" s="88">
        <v>43.02</v>
      </c>
      <c r="Y717" s="87">
        <v>43341</v>
      </c>
      <c r="Z717" s="88">
        <v>47.5</v>
      </c>
      <c r="AA717" s="87">
        <v>43353</v>
      </c>
      <c r="AB717" s="88">
        <v>282.99</v>
      </c>
      <c r="AE717" s="87">
        <v>44067</v>
      </c>
      <c r="AF717" s="88">
        <v>1265.6199999999999</v>
      </c>
      <c r="AG717" s="87">
        <v>44067</v>
      </c>
      <c r="AH717" s="88">
        <v>105.06</v>
      </c>
      <c r="AI717" s="87">
        <v>44082</v>
      </c>
      <c r="AJ717" s="88">
        <v>306.5</v>
      </c>
      <c r="AK717" s="87">
        <v>44113</v>
      </c>
      <c r="AL717" s="88">
        <v>225.03</v>
      </c>
    </row>
    <row r="718" spans="1:38">
      <c r="A718" s="87">
        <v>44068</v>
      </c>
      <c r="B718" s="88">
        <v>17439.8</v>
      </c>
      <c r="C718" s="87">
        <v>43370</v>
      </c>
      <c r="D718" s="88">
        <v>88.82</v>
      </c>
      <c r="E718" s="87">
        <v>43329</v>
      </c>
      <c r="F718" s="88">
        <v>163.77000000000001</v>
      </c>
      <c r="G718" s="87">
        <v>43684</v>
      </c>
      <c r="H718" s="88">
        <v>19.010000000000002</v>
      </c>
      <c r="I718" s="87">
        <v>43357</v>
      </c>
      <c r="J718" s="88">
        <v>43.51</v>
      </c>
      <c r="K718" s="87">
        <v>43329</v>
      </c>
      <c r="L718" s="88">
        <v>217.16</v>
      </c>
      <c r="M718" s="87">
        <v>43329</v>
      </c>
      <c r="N718" s="88">
        <v>58.28</v>
      </c>
      <c r="Q718" s="87">
        <v>43329</v>
      </c>
      <c r="R718" s="88">
        <v>41.93</v>
      </c>
      <c r="S718" s="87">
        <v>43329</v>
      </c>
      <c r="T718" s="88">
        <v>7.37</v>
      </c>
      <c r="U718" s="87">
        <v>44369</v>
      </c>
      <c r="V718" s="88">
        <v>130.56</v>
      </c>
      <c r="W718" s="87">
        <v>43446</v>
      </c>
      <c r="X718" s="88">
        <v>41.51</v>
      </c>
      <c r="Y718" s="87">
        <v>43342</v>
      </c>
      <c r="Z718" s="88">
        <v>48.01</v>
      </c>
      <c r="AA718" s="87">
        <v>43354</v>
      </c>
      <c r="AB718" s="88">
        <v>280</v>
      </c>
      <c r="AE718" s="87">
        <v>44068</v>
      </c>
      <c r="AF718" s="88">
        <v>1276.6600000000001</v>
      </c>
      <c r="AG718" s="87">
        <v>44068</v>
      </c>
      <c r="AH718" s="88">
        <v>106.19</v>
      </c>
      <c r="AI718" s="87">
        <v>44083</v>
      </c>
      <c r="AJ718" s="88">
        <v>308.49</v>
      </c>
      <c r="AK718" s="87">
        <v>44116</v>
      </c>
      <c r="AL718" s="88">
        <v>216.15</v>
      </c>
    </row>
    <row r="719" spans="1:38">
      <c r="A719" s="87">
        <v>44069</v>
      </c>
      <c r="B719" s="88">
        <v>17689.62</v>
      </c>
      <c r="C719" s="87">
        <v>43371</v>
      </c>
      <c r="D719" s="88">
        <v>89.18</v>
      </c>
      <c r="E719" s="87">
        <v>43332</v>
      </c>
      <c r="F719" s="88">
        <v>162.08000000000001</v>
      </c>
      <c r="G719" s="87">
        <v>43685</v>
      </c>
      <c r="H719" s="88">
        <v>18.75</v>
      </c>
      <c r="I719" s="87">
        <v>43360</v>
      </c>
      <c r="J719" s="88">
        <v>44.66</v>
      </c>
      <c r="K719" s="87">
        <v>43332</v>
      </c>
      <c r="L719" s="88">
        <v>215.63</v>
      </c>
      <c r="M719" s="87">
        <v>43332</v>
      </c>
      <c r="N719" s="88">
        <v>58.44</v>
      </c>
      <c r="Q719" s="87">
        <v>43332</v>
      </c>
      <c r="R719" s="88">
        <v>42.2</v>
      </c>
      <c r="S719" s="87">
        <v>43332</v>
      </c>
      <c r="T719" s="88">
        <v>7.17</v>
      </c>
      <c r="U719" s="87">
        <v>44370</v>
      </c>
      <c r="V719" s="88">
        <v>126.77</v>
      </c>
      <c r="W719" s="87">
        <v>43447</v>
      </c>
      <c r="X719" s="88">
        <v>42.22</v>
      </c>
      <c r="Y719" s="87">
        <v>43343</v>
      </c>
      <c r="Z719" s="88">
        <v>47.19</v>
      </c>
      <c r="AA719" s="87">
        <v>43355</v>
      </c>
      <c r="AB719" s="88">
        <v>280</v>
      </c>
      <c r="AE719" s="87">
        <v>44069</v>
      </c>
      <c r="AF719" s="88">
        <v>1310</v>
      </c>
      <c r="AG719" s="87">
        <v>44069</v>
      </c>
      <c r="AH719" s="88">
        <v>109.52</v>
      </c>
      <c r="AI719" s="87">
        <v>44084</v>
      </c>
      <c r="AJ719" s="88">
        <v>301.05</v>
      </c>
      <c r="AK719" s="87">
        <v>44117</v>
      </c>
      <c r="AL719" s="88">
        <v>211.8</v>
      </c>
    </row>
    <row r="720" spans="1:38">
      <c r="A720" s="87">
        <v>44070</v>
      </c>
      <c r="B720" s="88">
        <v>17739.45</v>
      </c>
      <c r="C720" s="87">
        <v>43374</v>
      </c>
      <c r="D720" s="88">
        <v>91.5</v>
      </c>
      <c r="E720" s="87">
        <v>43336</v>
      </c>
      <c r="F720" s="88">
        <v>162.56</v>
      </c>
      <c r="G720" s="87">
        <v>43686</v>
      </c>
      <c r="H720" s="88">
        <v>19.75</v>
      </c>
      <c r="I720" s="87">
        <v>43361</v>
      </c>
      <c r="J720" s="88">
        <v>44.99</v>
      </c>
      <c r="K720" s="87">
        <v>43336</v>
      </c>
      <c r="L720" s="88">
        <v>215.05</v>
      </c>
      <c r="M720" s="87">
        <v>43336</v>
      </c>
      <c r="N720" s="88">
        <v>57.55</v>
      </c>
      <c r="Q720" s="87">
        <v>43336</v>
      </c>
      <c r="R720" s="88">
        <v>43.03</v>
      </c>
      <c r="S720" s="87">
        <v>43336</v>
      </c>
      <c r="T720" s="88">
        <v>7.04</v>
      </c>
      <c r="U720" s="87">
        <v>44371</v>
      </c>
      <c r="V720" s="88">
        <v>129.94</v>
      </c>
      <c r="W720" s="87">
        <v>43448</v>
      </c>
      <c r="X720" s="88">
        <v>42.95</v>
      </c>
      <c r="Y720" s="87">
        <v>43346</v>
      </c>
      <c r="Z720" s="88">
        <v>46.24</v>
      </c>
      <c r="AA720" s="87">
        <v>43356</v>
      </c>
      <c r="AB720" s="88">
        <v>280.01</v>
      </c>
      <c r="AE720" s="87">
        <v>44070</v>
      </c>
      <c r="AF720" s="88">
        <v>1340</v>
      </c>
      <c r="AG720" s="87">
        <v>44070</v>
      </c>
      <c r="AH720" s="88">
        <v>109.48</v>
      </c>
      <c r="AI720" s="87">
        <v>44085</v>
      </c>
      <c r="AJ720" s="88">
        <v>297.51</v>
      </c>
      <c r="AK720" s="87">
        <v>44118</v>
      </c>
      <c r="AL720" s="88">
        <v>213.71</v>
      </c>
    </row>
    <row r="721" spans="1:38">
      <c r="A721" s="87">
        <v>44071</v>
      </c>
      <c r="B721" s="88">
        <v>17695.400000000001</v>
      </c>
      <c r="C721" s="87">
        <v>43375</v>
      </c>
      <c r="D721" s="88">
        <v>91</v>
      </c>
      <c r="E721" s="87">
        <v>43339</v>
      </c>
      <c r="F721" s="88">
        <v>162.97999999999999</v>
      </c>
      <c r="G721" s="87">
        <v>43693</v>
      </c>
      <c r="H721" s="88">
        <v>19</v>
      </c>
      <c r="I721" s="87">
        <v>43362</v>
      </c>
      <c r="J721" s="88">
        <v>46.63</v>
      </c>
      <c r="K721" s="87">
        <v>43339</v>
      </c>
      <c r="L721" s="88">
        <v>223.21</v>
      </c>
      <c r="M721" s="87">
        <v>43339</v>
      </c>
      <c r="N721" s="88">
        <v>55.96</v>
      </c>
      <c r="Q721" s="87">
        <v>43339</v>
      </c>
      <c r="R721" s="88">
        <v>43.06</v>
      </c>
      <c r="S721" s="87">
        <v>43339</v>
      </c>
      <c r="T721" s="88">
        <v>7.13</v>
      </c>
      <c r="U721" s="87">
        <v>44372</v>
      </c>
      <c r="V721" s="88">
        <v>127</v>
      </c>
      <c r="W721" s="87">
        <v>43451</v>
      </c>
      <c r="X721" s="88">
        <v>42.5</v>
      </c>
      <c r="Y721" s="87">
        <v>43347</v>
      </c>
      <c r="Z721" s="88">
        <v>46.1</v>
      </c>
      <c r="AA721" s="87">
        <v>43357</v>
      </c>
      <c r="AB721" s="88">
        <v>280.01</v>
      </c>
      <c r="AE721" s="87">
        <v>44071</v>
      </c>
      <c r="AF721" s="88">
        <v>1329</v>
      </c>
      <c r="AG721" s="87">
        <v>44071</v>
      </c>
      <c r="AH721" s="88">
        <v>109.27</v>
      </c>
      <c r="AI721" s="87">
        <v>44088</v>
      </c>
      <c r="AJ721" s="88">
        <v>292.52999999999997</v>
      </c>
      <c r="AK721" s="87">
        <v>44119</v>
      </c>
      <c r="AL721" s="88">
        <v>210.28</v>
      </c>
    </row>
    <row r="722" spans="1:38">
      <c r="A722" s="87">
        <v>44074</v>
      </c>
      <c r="B722" s="88">
        <v>17707.2</v>
      </c>
      <c r="C722" s="87">
        <v>43376</v>
      </c>
      <c r="D722" s="88">
        <v>89.95</v>
      </c>
      <c r="E722" s="87">
        <v>43340</v>
      </c>
      <c r="F722" s="88">
        <v>162.02000000000001</v>
      </c>
      <c r="G722" s="87">
        <v>43696</v>
      </c>
      <c r="H722" s="88">
        <v>19.5</v>
      </c>
      <c r="I722" s="87">
        <v>43367</v>
      </c>
      <c r="J722" s="88">
        <v>47.67</v>
      </c>
      <c r="K722" s="87">
        <v>43340</v>
      </c>
      <c r="L722" s="88">
        <v>219.82</v>
      </c>
      <c r="M722" s="87">
        <v>43340</v>
      </c>
      <c r="N722" s="88">
        <v>55.98</v>
      </c>
      <c r="Q722" s="87">
        <v>43340</v>
      </c>
      <c r="R722" s="88">
        <v>41.55</v>
      </c>
      <c r="S722" s="87">
        <v>43340</v>
      </c>
      <c r="T722" s="88">
        <v>7.17</v>
      </c>
      <c r="U722" s="87">
        <v>44375</v>
      </c>
      <c r="V722" s="88">
        <v>121.57</v>
      </c>
      <c r="W722" s="87">
        <v>43452</v>
      </c>
      <c r="X722" s="88">
        <v>42.52</v>
      </c>
      <c r="Y722" s="87">
        <v>43348</v>
      </c>
      <c r="Z722" s="88">
        <v>47.15</v>
      </c>
      <c r="AA722" s="87">
        <v>43360</v>
      </c>
      <c r="AB722" s="88">
        <v>279</v>
      </c>
      <c r="AE722" s="87">
        <v>44074</v>
      </c>
      <c r="AF722" s="88">
        <v>1313.54</v>
      </c>
      <c r="AG722" s="87">
        <v>44074</v>
      </c>
      <c r="AH722" s="88">
        <v>108.47</v>
      </c>
      <c r="AI722" s="87">
        <v>44089</v>
      </c>
      <c r="AJ722" s="88">
        <v>289.01</v>
      </c>
      <c r="AK722" s="87">
        <v>44120</v>
      </c>
      <c r="AL722" s="88">
        <v>210.52</v>
      </c>
    </row>
    <row r="723" spans="1:38">
      <c r="A723" s="87">
        <v>44075</v>
      </c>
      <c r="B723" s="88">
        <v>17776.37</v>
      </c>
      <c r="C723" s="87">
        <v>43377</v>
      </c>
      <c r="D723" s="88">
        <v>90.54</v>
      </c>
      <c r="E723" s="87">
        <v>43341</v>
      </c>
      <c r="F723" s="88">
        <v>159.99</v>
      </c>
      <c r="G723" s="87">
        <v>43697</v>
      </c>
      <c r="H723" s="88">
        <v>20.5</v>
      </c>
      <c r="I723" s="87">
        <v>43368</v>
      </c>
      <c r="J723" s="88">
        <v>45.5</v>
      </c>
      <c r="K723" s="87">
        <v>43341</v>
      </c>
      <c r="L723" s="88">
        <v>217.29</v>
      </c>
      <c r="M723" s="87">
        <v>43341</v>
      </c>
      <c r="N723" s="88">
        <v>53.65</v>
      </c>
      <c r="Q723" s="87">
        <v>43341</v>
      </c>
      <c r="R723" s="88">
        <v>40.81</v>
      </c>
      <c r="S723" s="87">
        <v>43341</v>
      </c>
      <c r="T723" s="88">
        <v>7.13</v>
      </c>
      <c r="U723" s="87">
        <v>44376</v>
      </c>
      <c r="V723" s="88">
        <v>120.1</v>
      </c>
      <c r="W723" s="87">
        <v>43453</v>
      </c>
      <c r="X723" s="88">
        <v>42.3</v>
      </c>
      <c r="Y723" s="87">
        <v>43350</v>
      </c>
      <c r="Z723" s="88">
        <v>45.73</v>
      </c>
      <c r="AA723" s="87">
        <v>43362</v>
      </c>
      <c r="AB723" s="88">
        <v>279</v>
      </c>
      <c r="AE723" s="87">
        <v>44075</v>
      </c>
      <c r="AF723" s="88">
        <v>1301.1400000000001</v>
      </c>
      <c r="AG723" s="87">
        <v>44075</v>
      </c>
      <c r="AH723" s="88">
        <v>110.64</v>
      </c>
      <c r="AI723" s="87">
        <v>44090</v>
      </c>
      <c r="AJ723" s="88">
        <v>295.83</v>
      </c>
      <c r="AK723" s="87">
        <v>44123</v>
      </c>
      <c r="AL723" s="88">
        <v>215.06</v>
      </c>
    </row>
    <row r="724" spans="1:38">
      <c r="A724" s="87">
        <v>44076</v>
      </c>
      <c r="B724" s="88">
        <v>17938.02</v>
      </c>
      <c r="C724" s="87">
        <v>43378</v>
      </c>
      <c r="D724" s="88">
        <v>90.15</v>
      </c>
      <c r="E724" s="87">
        <v>43342</v>
      </c>
      <c r="F724" s="88">
        <v>159.63999999999999</v>
      </c>
      <c r="G724" s="87">
        <v>43698</v>
      </c>
      <c r="H724" s="88">
        <v>20.48</v>
      </c>
      <c r="I724" s="87">
        <v>43369</v>
      </c>
      <c r="J724" s="88">
        <v>47.16</v>
      </c>
      <c r="K724" s="87">
        <v>43342</v>
      </c>
      <c r="L724" s="88">
        <v>219.33</v>
      </c>
      <c r="M724" s="87">
        <v>43342</v>
      </c>
      <c r="N724" s="88">
        <v>54.07</v>
      </c>
      <c r="Q724" s="87">
        <v>43342</v>
      </c>
      <c r="R724" s="88">
        <v>40.78</v>
      </c>
      <c r="S724" s="87">
        <v>43342</v>
      </c>
      <c r="T724" s="88">
        <v>7.27</v>
      </c>
      <c r="U724" s="87">
        <v>44377</v>
      </c>
      <c r="V724" s="88">
        <v>124</v>
      </c>
      <c r="W724" s="87">
        <v>43454</v>
      </c>
      <c r="X724" s="88">
        <v>43.22</v>
      </c>
      <c r="Y724" s="87">
        <v>43353</v>
      </c>
      <c r="Z724" s="88">
        <v>45</v>
      </c>
      <c r="AA724" s="87">
        <v>43367</v>
      </c>
      <c r="AB724" s="88">
        <v>280</v>
      </c>
      <c r="AE724" s="87">
        <v>44076</v>
      </c>
      <c r="AF724" s="88">
        <v>1319.43</v>
      </c>
      <c r="AG724" s="87">
        <v>44076</v>
      </c>
      <c r="AH724" s="88">
        <v>111.22</v>
      </c>
      <c r="AI724" s="87">
        <v>44091</v>
      </c>
      <c r="AJ724" s="88">
        <v>296.18</v>
      </c>
      <c r="AK724" s="87">
        <v>44124</v>
      </c>
      <c r="AL724" s="88">
        <v>231.18</v>
      </c>
    </row>
    <row r="725" spans="1:38">
      <c r="A725" s="87">
        <v>44077</v>
      </c>
      <c r="B725" s="88">
        <v>18031.79</v>
      </c>
      <c r="C725" s="87">
        <v>43381</v>
      </c>
      <c r="D725" s="88">
        <v>88.13</v>
      </c>
      <c r="E725" s="87">
        <v>43343</v>
      </c>
      <c r="F725" s="88">
        <v>158.03</v>
      </c>
      <c r="G725" s="87">
        <v>43699</v>
      </c>
      <c r="H725" s="88">
        <v>20.5</v>
      </c>
      <c r="I725" s="87">
        <v>43370</v>
      </c>
      <c r="J725" s="88">
        <v>46.73</v>
      </c>
      <c r="K725" s="87">
        <v>43343</v>
      </c>
      <c r="L725" s="88">
        <v>215.54</v>
      </c>
      <c r="M725" s="87">
        <v>43343</v>
      </c>
      <c r="N725" s="88">
        <v>52.29</v>
      </c>
      <c r="Q725" s="87">
        <v>43343</v>
      </c>
      <c r="R725" s="88">
        <v>40.31</v>
      </c>
      <c r="S725" s="87">
        <v>43343</v>
      </c>
      <c r="T725" s="88">
        <v>7.02</v>
      </c>
      <c r="U725" s="87">
        <v>44378</v>
      </c>
      <c r="V725" s="88">
        <v>125.97</v>
      </c>
      <c r="W725" s="87">
        <v>43455</v>
      </c>
      <c r="X725" s="88">
        <v>42.76</v>
      </c>
      <c r="Y725" s="87">
        <v>43354</v>
      </c>
      <c r="Z725" s="88">
        <v>45.5</v>
      </c>
      <c r="AA725" s="87">
        <v>43368</v>
      </c>
      <c r="AB725" s="88">
        <v>283</v>
      </c>
      <c r="AE725" s="87">
        <v>44077</v>
      </c>
      <c r="AF725" s="88">
        <v>1327.55</v>
      </c>
      <c r="AG725" s="87">
        <v>44077</v>
      </c>
      <c r="AH725" s="88">
        <v>111.58</v>
      </c>
      <c r="AI725" s="87">
        <v>44092</v>
      </c>
      <c r="AJ725" s="88">
        <v>301.63</v>
      </c>
      <c r="AK725" s="87">
        <v>44125</v>
      </c>
      <c r="AL725" s="88">
        <v>234.11</v>
      </c>
    </row>
    <row r="726" spans="1:38">
      <c r="A726" s="87">
        <v>44078</v>
      </c>
      <c r="B726" s="88">
        <v>17918.63</v>
      </c>
      <c r="C726" s="87">
        <v>43382</v>
      </c>
      <c r="D726" s="88">
        <v>91.28</v>
      </c>
      <c r="E726" s="87">
        <v>43346</v>
      </c>
      <c r="F726" s="88">
        <v>158.19999999999999</v>
      </c>
      <c r="G726" s="87">
        <v>43700</v>
      </c>
      <c r="H726" s="88">
        <v>21.4</v>
      </c>
      <c r="I726" s="87">
        <v>43371</v>
      </c>
      <c r="J726" s="88">
        <v>46.5</v>
      </c>
      <c r="K726" s="87">
        <v>43346</v>
      </c>
      <c r="L726" s="88">
        <v>206.94</v>
      </c>
      <c r="M726" s="87">
        <v>43346</v>
      </c>
      <c r="N726" s="88">
        <v>52.54</v>
      </c>
      <c r="Q726" s="87">
        <v>43346</v>
      </c>
      <c r="R726" s="88">
        <v>38.369999999999997</v>
      </c>
      <c r="S726" s="87">
        <v>43346</v>
      </c>
      <c r="T726" s="88">
        <v>6.89</v>
      </c>
      <c r="U726" s="87">
        <v>44379</v>
      </c>
      <c r="V726" s="88">
        <v>118</v>
      </c>
      <c r="W726" s="87">
        <v>43458</v>
      </c>
      <c r="X726" s="88">
        <v>43</v>
      </c>
      <c r="Y726" s="87">
        <v>43355</v>
      </c>
      <c r="Z726" s="88">
        <v>45.1</v>
      </c>
      <c r="AA726" s="87">
        <v>43369</v>
      </c>
      <c r="AB726" s="88">
        <v>282</v>
      </c>
      <c r="AE726" s="87">
        <v>44078</v>
      </c>
      <c r="AF726" s="88">
        <v>1322.01</v>
      </c>
      <c r="AG726" s="87">
        <v>44078</v>
      </c>
      <c r="AH726" s="88">
        <v>110.06</v>
      </c>
      <c r="AI726" s="87">
        <v>44095</v>
      </c>
      <c r="AJ726" s="88">
        <v>299.06</v>
      </c>
      <c r="AK726" s="87">
        <v>44126</v>
      </c>
      <c r="AL726" s="88">
        <v>226.75</v>
      </c>
    </row>
    <row r="727" spans="1:38">
      <c r="A727" s="87">
        <v>44081</v>
      </c>
      <c r="B727" s="88">
        <v>17998.72</v>
      </c>
      <c r="C727" s="87">
        <v>43383</v>
      </c>
      <c r="D727" s="88">
        <v>90.63</v>
      </c>
      <c r="E727" s="87">
        <v>43347</v>
      </c>
      <c r="F727" s="88">
        <v>157.65</v>
      </c>
      <c r="G727" s="87">
        <v>43703</v>
      </c>
      <c r="H727" s="88">
        <v>20.329999999999998</v>
      </c>
      <c r="I727" s="87">
        <v>43374</v>
      </c>
      <c r="J727" s="88">
        <v>46.75</v>
      </c>
      <c r="K727" s="87">
        <v>43347</v>
      </c>
      <c r="L727" s="88">
        <v>208.64</v>
      </c>
      <c r="M727" s="87">
        <v>43347</v>
      </c>
      <c r="N727" s="88">
        <v>55.16</v>
      </c>
      <c r="Q727" s="87">
        <v>43347</v>
      </c>
      <c r="R727" s="88">
        <v>37.96</v>
      </c>
      <c r="S727" s="87">
        <v>43347</v>
      </c>
      <c r="T727" s="88">
        <v>6.8</v>
      </c>
      <c r="U727" s="87">
        <v>44382</v>
      </c>
      <c r="V727" s="88">
        <v>123.55</v>
      </c>
      <c r="W727" s="87">
        <v>43460</v>
      </c>
      <c r="X727" s="88">
        <v>44.04</v>
      </c>
      <c r="Y727" s="87">
        <v>43356</v>
      </c>
      <c r="Z727" s="88">
        <v>46.57</v>
      </c>
      <c r="AA727" s="87">
        <v>43370</v>
      </c>
      <c r="AB727" s="88">
        <v>280.02999999999997</v>
      </c>
      <c r="AE727" s="87">
        <v>44081</v>
      </c>
      <c r="AF727" s="88">
        <v>1322.56</v>
      </c>
      <c r="AG727" s="87">
        <v>44081</v>
      </c>
      <c r="AH727" s="88">
        <v>109.88</v>
      </c>
      <c r="AI727" s="87">
        <v>44096</v>
      </c>
      <c r="AJ727" s="88">
        <v>297.11</v>
      </c>
      <c r="AK727" s="87">
        <v>44127</v>
      </c>
      <c r="AL727" s="88">
        <v>229.59</v>
      </c>
    </row>
    <row r="728" spans="1:38">
      <c r="A728" s="87">
        <v>44082</v>
      </c>
      <c r="B728" s="88">
        <v>17839.64</v>
      </c>
      <c r="C728" s="87">
        <v>43384</v>
      </c>
      <c r="D728" s="88">
        <v>91.06</v>
      </c>
      <c r="E728" s="87">
        <v>43348</v>
      </c>
      <c r="F728" s="88">
        <v>158.16999999999999</v>
      </c>
      <c r="G728" s="87">
        <v>43704</v>
      </c>
      <c r="H728" s="88">
        <v>21.2</v>
      </c>
      <c r="I728" s="87">
        <v>43375</v>
      </c>
      <c r="J728" s="88">
        <v>46.67</v>
      </c>
      <c r="K728" s="87">
        <v>43348</v>
      </c>
      <c r="L728" s="88">
        <v>209.48</v>
      </c>
      <c r="M728" s="87">
        <v>43348</v>
      </c>
      <c r="N728" s="88">
        <v>55.89</v>
      </c>
      <c r="Q728" s="87">
        <v>43348</v>
      </c>
      <c r="R728" s="88">
        <v>38.15</v>
      </c>
      <c r="S728" s="87">
        <v>43348</v>
      </c>
      <c r="T728" s="88">
        <v>6.65</v>
      </c>
      <c r="U728" s="87">
        <v>44383</v>
      </c>
      <c r="V728" s="88">
        <v>122.13</v>
      </c>
      <c r="W728" s="87">
        <v>43461</v>
      </c>
      <c r="X728" s="88">
        <v>43.19</v>
      </c>
      <c r="Y728" s="87">
        <v>43357</v>
      </c>
      <c r="Z728" s="88">
        <v>46.24</v>
      </c>
      <c r="AA728" s="87">
        <v>43371</v>
      </c>
      <c r="AB728" s="88">
        <v>280.60000000000002</v>
      </c>
      <c r="AE728" s="87">
        <v>44082</v>
      </c>
      <c r="AF728" s="88">
        <v>1317</v>
      </c>
      <c r="AG728" s="87">
        <v>44082</v>
      </c>
      <c r="AH728" s="88">
        <v>108.8</v>
      </c>
      <c r="AI728" s="87">
        <v>44097</v>
      </c>
      <c r="AJ728" s="88">
        <v>295.18</v>
      </c>
      <c r="AK728" s="87">
        <v>44130</v>
      </c>
      <c r="AL728" s="88">
        <v>234.78</v>
      </c>
    </row>
    <row r="729" spans="1:38">
      <c r="A729" s="87">
        <v>44083</v>
      </c>
      <c r="B729" s="88">
        <v>17825.009999999998</v>
      </c>
      <c r="C729" s="87">
        <v>43385</v>
      </c>
      <c r="D729" s="88">
        <v>92</v>
      </c>
      <c r="E729" s="87">
        <v>43349</v>
      </c>
      <c r="F729" s="88">
        <v>160.52000000000001</v>
      </c>
      <c r="G729" s="87">
        <v>43705</v>
      </c>
      <c r="H729" s="88">
        <v>22</v>
      </c>
      <c r="I729" s="87">
        <v>43376</v>
      </c>
      <c r="J729" s="88">
        <v>45.5</v>
      </c>
      <c r="K729" s="87">
        <v>43349</v>
      </c>
      <c r="L729" s="88">
        <v>206.17</v>
      </c>
      <c r="M729" s="87">
        <v>43349</v>
      </c>
      <c r="N729" s="88">
        <v>54.06</v>
      </c>
      <c r="Q729" s="87">
        <v>43349</v>
      </c>
      <c r="R729" s="88">
        <v>37.18</v>
      </c>
      <c r="S729" s="87">
        <v>43349</v>
      </c>
      <c r="T729" s="88">
        <v>6.68</v>
      </c>
      <c r="U729" s="87">
        <v>44384</v>
      </c>
      <c r="V729" s="88">
        <v>121</v>
      </c>
      <c r="W729" s="87">
        <v>43462</v>
      </c>
      <c r="X729" s="88">
        <v>43.32</v>
      </c>
      <c r="Y729" s="87">
        <v>43360</v>
      </c>
      <c r="Z729" s="88">
        <v>46.46</v>
      </c>
      <c r="AA729" s="87">
        <v>43374</v>
      </c>
      <c r="AB729" s="88">
        <v>279.01</v>
      </c>
      <c r="AE729" s="87">
        <v>44083</v>
      </c>
      <c r="AF729" s="88">
        <v>1333.32</v>
      </c>
      <c r="AG729" s="87">
        <v>44083</v>
      </c>
      <c r="AH729" s="88">
        <v>107.53</v>
      </c>
      <c r="AI729" s="87">
        <v>44098</v>
      </c>
      <c r="AJ729" s="88">
        <v>299.48</v>
      </c>
      <c r="AK729" s="87">
        <v>44131</v>
      </c>
      <c r="AL729" s="88">
        <v>231.62</v>
      </c>
    </row>
    <row r="730" spans="1:38">
      <c r="A730" s="87">
        <v>44084</v>
      </c>
      <c r="B730" s="88">
        <v>18096.68</v>
      </c>
      <c r="C730" s="87">
        <v>43388</v>
      </c>
      <c r="D730" s="88">
        <v>91.92</v>
      </c>
      <c r="E730" s="87">
        <v>43350</v>
      </c>
      <c r="F730" s="88">
        <v>157.91</v>
      </c>
      <c r="G730" s="87">
        <v>43706</v>
      </c>
      <c r="H730" s="88">
        <v>21.52</v>
      </c>
      <c r="I730" s="87">
        <v>43377</v>
      </c>
      <c r="J730" s="88">
        <v>44.72</v>
      </c>
      <c r="K730" s="87">
        <v>43350</v>
      </c>
      <c r="L730" s="88">
        <v>203.13</v>
      </c>
      <c r="M730" s="87">
        <v>43350</v>
      </c>
      <c r="N730" s="88">
        <v>52.61</v>
      </c>
      <c r="Q730" s="87">
        <v>43350</v>
      </c>
      <c r="R730" s="88">
        <v>36.03</v>
      </c>
      <c r="S730" s="87">
        <v>43350</v>
      </c>
      <c r="T730" s="88">
        <v>6.45</v>
      </c>
      <c r="U730" s="87">
        <v>44385</v>
      </c>
      <c r="V730" s="88">
        <v>121.8</v>
      </c>
      <c r="W730" s="87">
        <v>43465</v>
      </c>
      <c r="X730" s="88">
        <v>45.08</v>
      </c>
      <c r="Y730" s="87">
        <v>43361</v>
      </c>
      <c r="Z730" s="88">
        <v>45.5</v>
      </c>
      <c r="AA730" s="87">
        <v>43375</v>
      </c>
      <c r="AB730" s="88">
        <v>280.01</v>
      </c>
      <c r="AE730" s="87">
        <v>44084</v>
      </c>
      <c r="AF730" s="88">
        <v>1389.07</v>
      </c>
      <c r="AG730" s="87">
        <v>44084</v>
      </c>
      <c r="AH730" s="88">
        <v>108.06</v>
      </c>
      <c r="AI730" s="87">
        <v>44099</v>
      </c>
      <c r="AJ730" s="88">
        <v>299.95999999999998</v>
      </c>
      <c r="AK730" s="87">
        <v>44132</v>
      </c>
      <c r="AL730" s="88">
        <v>248.99</v>
      </c>
    </row>
    <row r="731" spans="1:38">
      <c r="A731" s="87">
        <v>44085</v>
      </c>
      <c r="B731" s="88">
        <v>18071.14</v>
      </c>
      <c r="C731" s="87">
        <v>43389</v>
      </c>
      <c r="D731" s="88">
        <v>90.25</v>
      </c>
      <c r="E731" s="87">
        <v>43353</v>
      </c>
      <c r="F731" s="88">
        <v>157.13999999999999</v>
      </c>
      <c r="G731" s="87">
        <v>43707</v>
      </c>
      <c r="H731" s="88">
        <v>21.95</v>
      </c>
      <c r="I731" s="87">
        <v>43378</v>
      </c>
      <c r="J731" s="88">
        <v>43.73</v>
      </c>
      <c r="K731" s="87">
        <v>43353</v>
      </c>
      <c r="L731" s="88">
        <v>203.27</v>
      </c>
      <c r="M731" s="87">
        <v>43353</v>
      </c>
      <c r="N731" s="88">
        <v>52.19</v>
      </c>
      <c r="Q731" s="87">
        <v>43353</v>
      </c>
      <c r="R731" s="88">
        <v>35.340000000000003</v>
      </c>
      <c r="S731" s="87">
        <v>43353</v>
      </c>
      <c r="T731" s="88">
        <v>6.53</v>
      </c>
      <c r="U731" s="87">
        <v>44386</v>
      </c>
      <c r="V731" s="88">
        <v>122</v>
      </c>
      <c r="W731" s="87">
        <v>43466</v>
      </c>
      <c r="X731" s="88">
        <v>45.22</v>
      </c>
      <c r="Y731" s="87">
        <v>43362</v>
      </c>
      <c r="Z731" s="88">
        <v>46.05</v>
      </c>
      <c r="AA731" s="87">
        <v>43376</v>
      </c>
      <c r="AB731" s="88">
        <v>280</v>
      </c>
      <c r="AE731" s="87">
        <v>44085</v>
      </c>
      <c r="AF731" s="88">
        <v>1377.57</v>
      </c>
      <c r="AG731" s="87">
        <v>44085</v>
      </c>
      <c r="AH731" s="88">
        <v>107.5</v>
      </c>
      <c r="AI731" s="87">
        <v>44102</v>
      </c>
      <c r="AJ731" s="88">
        <v>290.02999999999997</v>
      </c>
      <c r="AK731" s="87">
        <v>44133</v>
      </c>
      <c r="AL731" s="88">
        <v>241.98</v>
      </c>
    </row>
    <row r="732" spans="1:38">
      <c r="A732" s="87">
        <v>44088</v>
      </c>
      <c r="B732" s="88">
        <v>18034.689999999999</v>
      </c>
      <c r="C732" s="87">
        <v>43390</v>
      </c>
      <c r="D732" s="88">
        <v>91.95</v>
      </c>
      <c r="E732" s="87">
        <v>43354</v>
      </c>
      <c r="F732" s="88">
        <v>156.34</v>
      </c>
      <c r="G732" s="87">
        <v>43710</v>
      </c>
      <c r="H732" s="88">
        <v>21.75</v>
      </c>
      <c r="I732" s="87">
        <v>43381</v>
      </c>
      <c r="J732" s="88">
        <v>42.78</v>
      </c>
      <c r="K732" s="87">
        <v>43354</v>
      </c>
      <c r="L732" s="88">
        <v>206.32</v>
      </c>
      <c r="M732" s="87">
        <v>43354</v>
      </c>
      <c r="N732" s="88">
        <v>51.66</v>
      </c>
      <c r="Q732" s="87">
        <v>43354</v>
      </c>
      <c r="R732" s="88">
        <v>36.159999999999997</v>
      </c>
      <c r="S732" s="87">
        <v>43354</v>
      </c>
      <c r="T732" s="88">
        <v>6.55</v>
      </c>
      <c r="U732" s="87">
        <v>44389</v>
      </c>
      <c r="V732" s="88">
        <v>116.75</v>
      </c>
      <c r="W732" s="87">
        <v>43467</v>
      </c>
      <c r="X732" s="88">
        <v>47.03</v>
      </c>
      <c r="Y732" s="87">
        <v>43367</v>
      </c>
      <c r="Z732" s="88">
        <v>44.11</v>
      </c>
      <c r="AA732" s="87">
        <v>43377</v>
      </c>
      <c r="AB732" s="88">
        <v>279.99</v>
      </c>
      <c r="AE732" s="87">
        <v>44088</v>
      </c>
      <c r="AF732" s="88">
        <v>1378.67</v>
      </c>
      <c r="AG732" s="87">
        <v>44088</v>
      </c>
      <c r="AH732" s="88">
        <v>106.67</v>
      </c>
      <c r="AI732" s="87">
        <v>44103</v>
      </c>
      <c r="AJ732" s="88">
        <v>283.37</v>
      </c>
      <c r="AK732" s="87">
        <v>44137</v>
      </c>
      <c r="AL732" s="88">
        <v>234.17</v>
      </c>
    </row>
    <row r="733" spans="1:38">
      <c r="A733" s="87">
        <v>44089</v>
      </c>
      <c r="B733" s="88">
        <v>17942.330000000002</v>
      </c>
      <c r="C733" s="87">
        <v>43391</v>
      </c>
      <c r="D733" s="88">
        <v>94.06</v>
      </c>
      <c r="E733" s="87">
        <v>43355</v>
      </c>
      <c r="F733" s="88">
        <v>154</v>
      </c>
      <c r="G733" s="87">
        <v>43711</v>
      </c>
      <c r="H733" s="88">
        <v>21.8</v>
      </c>
      <c r="I733" s="87">
        <v>43382</v>
      </c>
      <c r="J733" s="88">
        <v>44.86</v>
      </c>
      <c r="K733" s="87">
        <v>43355</v>
      </c>
      <c r="L733" s="88">
        <v>203.4</v>
      </c>
      <c r="M733" s="87">
        <v>43355</v>
      </c>
      <c r="N733" s="88">
        <v>51.18</v>
      </c>
      <c r="Q733" s="87">
        <v>43355</v>
      </c>
      <c r="R733" s="88">
        <v>34.9</v>
      </c>
      <c r="S733" s="87">
        <v>43355</v>
      </c>
      <c r="T733" s="88">
        <v>6.26</v>
      </c>
      <c r="U733" s="87">
        <v>44390</v>
      </c>
      <c r="V733" s="88">
        <v>116.57</v>
      </c>
      <c r="W733" s="87">
        <v>43468</v>
      </c>
      <c r="X733" s="88">
        <v>47.35</v>
      </c>
      <c r="Y733" s="87">
        <v>43368</v>
      </c>
      <c r="Z733" s="88">
        <v>45.5</v>
      </c>
      <c r="AA733" s="87">
        <v>43378</v>
      </c>
      <c r="AB733" s="88">
        <v>278.67</v>
      </c>
      <c r="AE733" s="87">
        <v>44089</v>
      </c>
      <c r="AF733" s="88">
        <v>1370.42</v>
      </c>
      <c r="AG733" s="87">
        <v>44089</v>
      </c>
      <c r="AH733" s="88">
        <v>107.52</v>
      </c>
      <c r="AI733" s="87">
        <v>44104</v>
      </c>
      <c r="AJ733" s="88">
        <v>272.04000000000002</v>
      </c>
      <c r="AK733" s="87">
        <v>44138</v>
      </c>
      <c r="AL733" s="88">
        <v>251.73</v>
      </c>
    </row>
    <row r="734" spans="1:38">
      <c r="A734" s="87">
        <v>44090</v>
      </c>
      <c r="B734" s="88">
        <v>17910.68</v>
      </c>
      <c r="C734" s="87">
        <v>43392</v>
      </c>
      <c r="D734" s="88">
        <v>95.5</v>
      </c>
      <c r="E734" s="87">
        <v>43356</v>
      </c>
      <c r="F734" s="88">
        <v>156.21</v>
      </c>
      <c r="G734" s="87">
        <v>43712</v>
      </c>
      <c r="H734" s="88">
        <v>21.8</v>
      </c>
      <c r="I734" s="87">
        <v>43383</v>
      </c>
      <c r="J734" s="88">
        <v>46.63</v>
      </c>
      <c r="K734" s="87">
        <v>43356</v>
      </c>
      <c r="L734" s="88">
        <v>206.61</v>
      </c>
      <c r="M734" s="87">
        <v>43356</v>
      </c>
      <c r="N734" s="88">
        <v>51.06</v>
      </c>
      <c r="Q734" s="87">
        <v>43356</v>
      </c>
      <c r="R734" s="88">
        <v>35.76</v>
      </c>
      <c r="S734" s="87">
        <v>43356</v>
      </c>
      <c r="T734" s="88">
        <v>6.45</v>
      </c>
      <c r="U734" s="87">
        <v>44391</v>
      </c>
      <c r="V734" s="88">
        <v>113.11</v>
      </c>
      <c r="W734" s="87">
        <v>43469</v>
      </c>
      <c r="X734" s="88">
        <v>46.02</v>
      </c>
      <c r="Y734" s="87">
        <v>43369</v>
      </c>
      <c r="Z734" s="88">
        <v>45.74</v>
      </c>
      <c r="AA734" s="87">
        <v>43381</v>
      </c>
      <c r="AB734" s="88">
        <v>270</v>
      </c>
      <c r="AE734" s="87">
        <v>44090</v>
      </c>
      <c r="AF734" s="88">
        <v>1354.59</v>
      </c>
      <c r="AG734" s="87">
        <v>44090</v>
      </c>
      <c r="AH734" s="88">
        <v>104.09</v>
      </c>
      <c r="AI734" s="87">
        <v>44105</v>
      </c>
      <c r="AJ734" s="88">
        <v>271.3</v>
      </c>
      <c r="AK734" s="87">
        <v>44139</v>
      </c>
      <c r="AL734" s="88">
        <v>255.73</v>
      </c>
    </row>
    <row r="735" spans="1:38">
      <c r="A735" s="87">
        <v>44091</v>
      </c>
      <c r="B735" s="88">
        <v>17943.810000000001</v>
      </c>
      <c r="C735" s="87">
        <v>43395</v>
      </c>
      <c r="D735" s="88">
        <v>95</v>
      </c>
      <c r="E735" s="87">
        <v>43357</v>
      </c>
      <c r="F735" s="88">
        <v>154.61000000000001</v>
      </c>
      <c r="G735" s="87">
        <v>43713</v>
      </c>
      <c r="H735" s="88">
        <v>21.99</v>
      </c>
      <c r="I735" s="87">
        <v>43384</v>
      </c>
      <c r="J735" s="88">
        <v>48.41</v>
      </c>
      <c r="K735" s="87">
        <v>43357</v>
      </c>
      <c r="L735" s="88">
        <v>206.77</v>
      </c>
      <c r="M735" s="87">
        <v>43357</v>
      </c>
      <c r="N735" s="88">
        <v>49.18</v>
      </c>
      <c r="Q735" s="87">
        <v>43357</v>
      </c>
      <c r="R735" s="88">
        <v>35.53</v>
      </c>
      <c r="S735" s="87">
        <v>43357</v>
      </c>
      <c r="T735" s="88">
        <v>6.41</v>
      </c>
      <c r="U735" s="87">
        <v>44392</v>
      </c>
      <c r="V735" s="88">
        <v>114.45</v>
      </c>
      <c r="W735" s="87">
        <v>43472</v>
      </c>
      <c r="X735" s="88">
        <v>45.36</v>
      </c>
      <c r="Y735" s="87">
        <v>43370</v>
      </c>
      <c r="Z735" s="88">
        <v>44.99</v>
      </c>
      <c r="AA735" s="87">
        <v>43382</v>
      </c>
      <c r="AB735" s="88">
        <v>278.99</v>
      </c>
      <c r="AE735" s="87">
        <v>44091</v>
      </c>
      <c r="AF735" s="88">
        <v>1351.5</v>
      </c>
      <c r="AG735" s="87">
        <v>44091</v>
      </c>
      <c r="AH735" s="88">
        <v>104.68</v>
      </c>
      <c r="AI735" s="87">
        <v>44106</v>
      </c>
      <c r="AJ735" s="88">
        <v>264.22000000000003</v>
      </c>
      <c r="AK735" s="87">
        <v>44140</v>
      </c>
      <c r="AL735" s="88">
        <v>252.96</v>
      </c>
    </row>
    <row r="736" spans="1:38">
      <c r="A736" s="87">
        <v>44092</v>
      </c>
      <c r="B736" s="88">
        <v>18046.259999999998</v>
      </c>
      <c r="C736" s="87">
        <v>43396</v>
      </c>
      <c r="D736" s="88">
        <v>94.01</v>
      </c>
      <c r="E736" s="87">
        <v>43360</v>
      </c>
      <c r="F736" s="88">
        <v>151.51</v>
      </c>
      <c r="G736" s="87">
        <v>43714</v>
      </c>
      <c r="H736" s="88">
        <v>23</v>
      </c>
      <c r="I736" s="87">
        <v>43385</v>
      </c>
      <c r="J736" s="88">
        <v>48.23</v>
      </c>
      <c r="K736" s="87">
        <v>43360</v>
      </c>
      <c r="L736" s="88">
        <v>162.61000000000001</v>
      </c>
      <c r="M736" s="87">
        <v>43360</v>
      </c>
      <c r="N736" s="88">
        <v>46.76</v>
      </c>
      <c r="Q736" s="87">
        <v>43360</v>
      </c>
      <c r="R736" s="88">
        <v>34.39</v>
      </c>
      <c r="S736" s="87">
        <v>43360</v>
      </c>
      <c r="T736" s="88">
        <v>6.61</v>
      </c>
      <c r="U736" s="87">
        <v>44393</v>
      </c>
      <c r="V736" s="88">
        <v>117.99</v>
      </c>
      <c r="W736" s="87">
        <v>43473</v>
      </c>
      <c r="X736" s="88">
        <v>46</v>
      </c>
      <c r="Y736" s="87">
        <v>43371</v>
      </c>
      <c r="Z736" s="88">
        <v>44.96</v>
      </c>
      <c r="AA736" s="87">
        <v>43383</v>
      </c>
      <c r="AB736" s="88">
        <v>280</v>
      </c>
      <c r="AE736" s="87">
        <v>44092</v>
      </c>
      <c r="AF736" s="88">
        <v>1363.66</v>
      </c>
      <c r="AG736" s="87">
        <v>44092</v>
      </c>
      <c r="AH736" s="88">
        <v>106.07</v>
      </c>
      <c r="AI736" s="87">
        <v>44109</v>
      </c>
      <c r="AJ736" s="88">
        <v>259.14</v>
      </c>
      <c r="AK736" s="87">
        <v>44141</v>
      </c>
      <c r="AL736" s="88">
        <v>247.19</v>
      </c>
    </row>
    <row r="737" spans="1:38">
      <c r="A737" s="87">
        <v>44095</v>
      </c>
      <c r="B737" s="88">
        <v>17889.849999999999</v>
      </c>
      <c r="C737" s="87">
        <v>43397</v>
      </c>
      <c r="D737" s="88">
        <v>95.48</v>
      </c>
      <c r="E737" s="87">
        <v>43361</v>
      </c>
      <c r="F737" s="88">
        <v>154.05000000000001</v>
      </c>
      <c r="G737" s="87">
        <v>43719</v>
      </c>
      <c r="H737" s="88">
        <v>22.83</v>
      </c>
      <c r="I737" s="87">
        <v>43388</v>
      </c>
      <c r="J737" s="88">
        <v>45.83</v>
      </c>
      <c r="K737" s="87">
        <v>43361</v>
      </c>
      <c r="L737" s="88">
        <v>168.98</v>
      </c>
      <c r="M737" s="87">
        <v>43361</v>
      </c>
      <c r="N737" s="88">
        <v>49.09</v>
      </c>
      <c r="Q737" s="87">
        <v>43361</v>
      </c>
      <c r="R737" s="88">
        <v>35.46</v>
      </c>
      <c r="S737" s="87">
        <v>43361</v>
      </c>
      <c r="T737" s="88">
        <v>6.55</v>
      </c>
      <c r="U737" s="87">
        <v>44396</v>
      </c>
      <c r="V737" s="88">
        <v>117.25</v>
      </c>
      <c r="W737" s="87">
        <v>43475</v>
      </c>
      <c r="X737" s="88">
        <v>45.61</v>
      </c>
      <c r="Y737" s="87">
        <v>43374</v>
      </c>
      <c r="Z737" s="88">
        <v>44.97</v>
      </c>
      <c r="AA737" s="87">
        <v>43384</v>
      </c>
      <c r="AB737" s="88">
        <v>278.94</v>
      </c>
      <c r="AE737" s="87">
        <v>44095</v>
      </c>
      <c r="AF737" s="88">
        <v>1364.52</v>
      </c>
      <c r="AG737" s="87">
        <v>44095</v>
      </c>
      <c r="AH737" s="88">
        <v>104.09</v>
      </c>
      <c r="AI737" s="87">
        <v>44110</v>
      </c>
      <c r="AJ737" s="88">
        <v>260.75</v>
      </c>
      <c r="AK737" s="87">
        <v>44144</v>
      </c>
      <c r="AL737" s="88">
        <v>247.83</v>
      </c>
    </row>
    <row r="738" spans="1:38">
      <c r="A738" s="87">
        <v>44096</v>
      </c>
      <c r="B738" s="88">
        <v>17696.62</v>
      </c>
      <c r="C738" s="87">
        <v>43398</v>
      </c>
      <c r="D738" s="88">
        <v>95.96</v>
      </c>
      <c r="E738" s="87">
        <v>43362</v>
      </c>
      <c r="F738" s="88">
        <v>154.1</v>
      </c>
      <c r="G738" s="87">
        <v>43721</v>
      </c>
      <c r="H738" s="88">
        <v>23.4</v>
      </c>
      <c r="I738" s="87">
        <v>43389</v>
      </c>
      <c r="J738" s="88">
        <v>45.74</v>
      </c>
      <c r="K738" s="87">
        <v>43362</v>
      </c>
      <c r="L738" s="88">
        <v>169.33</v>
      </c>
      <c r="M738" s="87">
        <v>43362</v>
      </c>
      <c r="N738" s="88">
        <v>49.24</v>
      </c>
      <c r="Q738" s="87">
        <v>43362</v>
      </c>
      <c r="R738" s="88">
        <v>36.17</v>
      </c>
      <c r="S738" s="87">
        <v>43362</v>
      </c>
      <c r="T738" s="88">
        <v>6.63</v>
      </c>
      <c r="U738" s="87">
        <v>44400</v>
      </c>
      <c r="V738" s="88">
        <v>119.53</v>
      </c>
      <c r="W738" s="87">
        <v>43476</v>
      </c>
      <c r="X738" s="88">
        <v>45.3</v>
      </c>
      <c r="Y738" s="87">
        <v>43375</v>
      </c>
      <c r="Z738" s="88">
        <v>44.96</v>
      </c>
      <c r="AA738" s="87">
        <v>43385</v>
      </c>
      <c r="AB738" s="88">
        <v>277.45</v>
      </c>
      <c r="AE738" s="87">
        <v>44096</v>
      </c>
      <c r="AF738" s="88">
        <v>1336.76</v>
      </c>
      <c r="AG738" s="87">
        <v>44096</v>
      </c>
      <c r="AH738" s="88">
        <v>103.41</v>
      </c>
      <c r="AI738" s="87">
        <v>44111</v>
      </c>
      <c r="AJ738" s="88">
        <v>276.22000000000003</v>
      </c>
      <c r="AK738" s="87">
        <v>44145</v>
      </c>
      <c r="AL738" s="88">
        <v>245.59</v>
      </c>
    </row>
    <row r="739" spans="1:38">
      <c r="A739" s="87">
        <v>44097</v>
      </c>
      <c r="B739" s="88">
        <v>17674.11</v>
      </c>
      <c r="C739" s="87">
        <v>43399</v>
      </c>
      <c r="D739" s="88">
        <v>96.36</v>
      </c>
      <c r="E739" s="87">
        <v>43367</v>
      </c>
      <c r="F739" s="88">
        <v>153.87</v>
      </c>
      <c r="G739" s="87">
        <v>43724</v>
      </c>
      <c r="H739" s="88">
        <v>23.13</v>
      </c>
      <c r="I739" s="87">
        <v>43390</v>
      </c>
      <c r="J739" s="88">
        <v>45.67</v>
      </c>
      <c r="K739" s="87">
        <v>43367</v>
      </c>
      <c r="L739" s="88">
        <v>163.81</v>
      </c>
      <c r="M739" s="87">
        <v>43367</v>
      </c>
      <c r="N739" s="88">
        <v>47.4</v>
      </c>
      <c r="Q739" s="87">
        <v>43367</v>
      </c>
      <c r="R739" s="88">
        <v>34.869999999999997</v>
      </c>
      <c r="S739" s="87">
        <v>43367</v>
      </c>
      <c r="T739" s="88">
        <v>6.36</v>
      </c>
      <c r="U739" s="87">
        <v>44403</v>
      </c>
      <c r="V739" s="88">
        <v>128.49</v>
      </c>
      <c r="W739" s="87">
        <v>43479</v>
      </c>
      <c r="X739" s="88">
        <v>46.5</v>
      </c>
      <c r="Y739" s="87">
        <v>43376</v>
      </c>
      <c r="Z739" s="88">
        <v>44.49</v>
      </c>
      <c r="AA739" s="87">
        <v>43388</v>
      </c>
      <c r="AB739" s="88">
        <v>272.99</v>
      </c>
      <c r="AE739" s="87">
        <v>44097</v>
      </c>
      <c r="AF739" s="88">
        <v>1353.42</v>
      </c>
      <c r="AG739" s="87">
        <v>44097</v>
      </c>
      <c r="AH739" s="88">
        <v>105.3</v>
      </c>
      <c r="AI739" s="87">
        <v>44112</v>
      </c>
      <c r="AJ739" s="88">
        <v>282.73</v>
      </c>
      <c r="AK739" s="87">
        <v>44146</v>
      </c>
      <c r="AL739" s="88">
        <v>243.89</v>
      </c>
    </row>
    <row r="740" spans="1:38">
      <c r="A740" s="87">
        <v>44098</v>
      </c>
      <c r="B740" s="88">
        <v>17658.54</v>
      </c>
      <c r="C740" s="87">
        <v>43402</v>
      </c>
      <c r="D740" s="88">
        <v>97.5</v>
      </c>
      <c r="E740" s="87">
        <v>43368</v>
      </c>
      <c r="F740" s="88">
        <v>153.47</v>
      </c>
      <c r="G740" s="87">
        <v>43725</v>
      </c>
      <c r="H740" s="88">
        <v>22.84</v>
      </c>
      <c r="I740" s="87">
        <v>43391</v>
      </c>
      <c r="J740" s="88">
        <v>45.62</v>
      </c>
      <c r="K740" s="87">
        <v>43368</v>
      </c>
      <c r="L740" s="88">
        <v>164.38</v>
      </c>
      <c r="M740" s="87">
        <v>43368</v>
      </c>
      <c r="N740" s="88">
        <v>48.95</v>
      </c>
      <c r="Q740" s="87">
        <v>43368</v>
      </c>
      <c r="R740" s="88">
        <v>34.54</v>
      </c>
      <c r="S740" s="87">
        <v>43368</v>
      </c>
      <c r="T740" s="88">
        <v>6.26</v>
      </c>
      <c r="U740" s="87">
        <v>44404</v>
      </c>
      <c r="V740" s="88">
        <v>138.12</v>
      </c>
      <c r="W740" s="87">
        <v>43480</v>
      </c>
      <c r="X740" s="88">
        <v>46.9</v>
      </c>
      <c r="Y740" s="87">
        <v>43377</v>
      </c>
      <c r="Z740" s="88">
        <v>43</v>
      </c>
      <c r="AA740" s="87">
        <v>43389</v>
      </c>
      <c r="AB740" s="88">
        <v>267.61</v>
      </c>
      <c r="AE740" s="87">
        <v>44098</v>
      </c>
      <c r="AF740" s="88">
        <v>1329.88</v>
      </c>
      <c r="AG740" s="87">
        <v>44098</v>
      </c>
      <c r="AH740" s="88">
        <v>105.04</v>
      </c>
      <c r="AI740" s="87">
        <v>44113</v>
      </c>
      <c r="AJ740" s="88">
        <v>284.10000000000002</v>
      </c>
      <c r="AK740" s="87">
        <v>44147</v>
      </c>
      <c r="AL740" s="88">
        <v>239.59</v>
      </c>
    </row>
    <row r="741" spans="1:38">
      <c r="A741" s="87">
        <v>44099</v>
      </c>
      <c r="B741" s="88">
        <v>17605.68</v>
      </c>
      <c r="C741" s="87">
        <v>43403</v>
      </c>
      <c r="D741" s="88">
        <v>98.96</v>
      </c>
      <c r="E741" s="87">
        <v>43369</v>
      </c>
      <c r="F741" s="88">
        <v>154.79</v>
      </c>
      <c r="G741" s="87">
        <v>43726</v>
      </c>
      <c r="H741" s="88">
        <v>22.5</v>
      </c>
      <c r="I741" s="87">
        <v>43392</v>
      </c>
      <c r="J741" s="88">
        <v>46.77</v>
      </c>
      <c r="K741" s="87">
        <v>43369</v>
      </c>
      <c r="L741" s="88">
        <v>163.44</v>
      </c>
      <c r="M741" s="87">
        <v>43369</v>
      </c>
      <c r="N741" s="88">
        <v>48.9</v>
      </c>
      <c r="Q741" s="87">
        <v>43369</v>
      </c>
      <c r="R741" s="88">
        <v>33.909999999999997</v>
      </c>
      <c r="S741" s="87">
        <v>43369</v>
      </c>
      <c r="T741" s="88">
        <v>6.25</v>
      </c>
      <c r="U741" s="87">
        <v>44405</v>
      </c>
      <c r="V741" s="88">
        <v>135.26</v>
      </c>
      <c r="W741" s="87">
        <v>43481</v>
      </c>
      <c r="X741" s="88">
        <v>45.89</v>
      </c>
      <c r="Y741" s="87">
        <v>43378</v>
      </c>
      <c r="Z741" s="88">
        <v>41.93</v>
      </c>
      <c r="AA741" s="87">
        <v>43390</v>
      </c>
      <c r="AB741" s="88">
        <v>274.95</v>
      </c>
      <c r="AE741" s="87">
        <v>44099</v>
      </c>
      <c r="AF741" s="88">
        <v>1302.6400000000001</v>
      </c>
      <c r="AG741" s="87">
        <v>44099</v>
      </c>
      <c r="AH741" s="88">
        <v>106.43</v>
      </c>
      <c r="AI741" s="87">
        <v>44116</v>
      </c>
      <c r="AJ741" s="88">
        <v>283.14999999999998</v>
      </c>
      <c r="AK741" s="87">
        <v>44148</v>
      </c>
      <c r="AL741" s="88">
        <v>235.46</v>
      </c>
    </row>
    <row r="742" spans="1:38">
      <c r="A742" s="87">
        <v>44102</v>
      </c>
      <c r="B742" s="88">
        <v>17251.509999999998</v>
      </c>
      <c r="C742" s="87">
        <v>43404</v>
      </c>
      <c r="D742" s="88">
        <v>99.26</v>
      </c>
      <c r="E742" s="87">
        <v>43370</v>
      </c>
      <c r="F742" s="88">
        <v>153.97</v>
      </c>
      <c r="G742" s="87">
        <v>43727</v>
      </c>
      <c r="H742" s="88">
        <v>23.22</v>
      </c>
      <c r="I742" s="87">
        <v>43395</v>
      </c>
      <c r="J742" s="88">
        <v>45.72</v>
      </c>
      <c r="K742" s="87">
        <v>43370</v>
      </c>
      <c r="L742" s="88">
        <v>155.63999999999999</v>
      </c>
      <c r="M742" s="87">
        <v>43370</v>
      </c>
      <c r="N742" s="88">
        <v>47.99</v>
      </c>
      <c r="Q742" s="87">
        <v>43370</v>
      </c>
      <c r="R742" s="88">
        <v>33.07</v>
      </c>
      <c r="S742" s="87">
        <v>43370</v>
      </c>
      <c r="T742" s="88">
        <v>6.05</v>
      </c>
      <c r="U742" s="87">
        <v>44406</v>
      </c>
      <c r="V742" s="88">
        <v>132.9</v>
      </c>
      <c r="W742" s="87">
        <v>43482</v>
      </c>
      <c r="X742" s="88">
        <v>46.06</v>
      </c>
      <c r="Y742" s="87">
        <v>43381</v>
      </c>
      <c r="Z742" s="88">
        <v>40.06</v>
      </c>
      <c r="AA742" s="87">
        <v>43391</v>
      </c>
      <c r="AB742" s="88">
        <v>269</v>
      </c>
      <c r="AE742" s="87">
        <v>44102</v>
      </c>
      <c r="AF742" s="88">
        <v>1275.47</v>
      </c>
      <c r="AG742" s="87">
        <v>44102</v>
      </c>
      <c r="AH742" s="88">
        <v>103.78</v>
      </c>
      <c r="AI742" s="87">
        <v>44117</v>
      </c>
      <c r="AJ742" s="88">
        <v>278.32</v>
      </c>
      <c r="AK742" s="87">
        <v>44151</v>
      </c>
      <c r="AL742" s="88">
        <v>233.35</v>
      </c>
    </row>
    <row r="743" spans="1:38">
      <c r="A743" s="87">
        <v>44103</v>
      </c>
      <c r="B743" s="88">
        <v>17470.169999999998</v>
      </c>
      <c r="C743" s="87">
        <v>43405</v>
      </c>
      <c r="D743" s="88">
        <v>98.21</v>
      </c>
      <c r="E743" s="87">
        <v>43371</v>
      </c>
      <c r="F743" s="88">
        <v>154</v>
      </c>
      <c r="G743" s="87">
        <v>43728</v>
      </c>
      <c r="H743" s="88">
        <v>22.7</v>
      </c>
      <c r="I743" s="87">
        <v>43396</v>
      </c>
      <c r="J743" s="88">
        <v>45.2</v>
      </c>
      <c r="K743" s="87">
        <v>43371</v>
      </c>
      <c r="L743" s="88">
        <v>151.37</v>
      </c>
      <c r="M743" s="87">
        <v>43371</v>
      </c>
      <c r="N743" s="88">
        <v>47.1</v>
      </c>
      <c r="Q743" s="87">
        <v>43371</v>
      </c>
      <c r="R743" s="88">
        <v>32.81</v>
      </c>
      <c r="S743" s="87">
        <v>43371</v>
      </c>
      <c r="T743" s="88">
        <v>6.04</v>
      </c>
      <c r="U743" s="87">
        <v>44407</v>
      </c>
      <c r="V743" s="88">
        <v>126.25</v>
      </c>
      <c r="W743" s="87">
        <v>43483</v>
      </c>
      <c r="X743" s="88">
        <v>46.89</v>
      </c>
      <c r="Y743" s="87">
        <v>43382</v>
      </c>
      <c r="Z743" s="88">
        <v>40.36</v>
      </c>
      <c r="AA743" s="87">
        <v>43392</v>
      </c>
      <c r="AB743" s="88">
        <v>269.95</v>
      </c>
      <c r="AE743" s="87">
        <v>44103</v>
      </c>
      <c r="AF743" s="88">
        <v>1287.27</v>
      </c>
      <c r="AG743" s="87">
        <v>44103</v>
      </c>
      <c r="AH743" s="88">
        <v>104.39</v>
      </c>
      <c r="AI743" s="87">
        <v>44118</v>
      </c>
      <c r="AJ743" s="88">
        <v>278.87</v>
      </c>
      <c r="AK743" s="87">
        <v>44152</v>
      </c>
      <c r="AL743" s="88">
        <v>235.37</v>
      </c>
    </row>
    <row r="744" spans="1:38">
      <c r="A744" s="87">
        <v>44104</v>
      </c>
      <c r="B744" s="88">
        <v>17205.34</v>
      </c>
      <c r="C744" s="87">
        <v>43406</v>
      </c>
      <c r="D744" s="88">
        <v>98.99</v>
      </c>
      <c r="E744" s="87">
        <v>43374</v>
      </c>
      <c r="F744" s="88">
        <v>153.46</v>
      </c>
      <c r="G744" s="87">
        <v>43738</v>
      </c>
      <c r="H744" s="88">
        <v>23.39</v>
      </c>
      <c r="I744" s="87">
        <v>43397</v>
      </c>
      <c r="J744" s="88">
        <v>45.32</v>
      </c>
      <c r="K744" s="87">
        <v>43374</v>
      </c>
      <c r="L744" s="88">
        <v>145.74</v>
      </c>
      <c r="M744" s="87">
        <v>43374</v>
      </c>
      <c r="N744" s="88">
        <v>46.99</v>
      </c>
      <c r="Q744" s="87">
        <v>43374</v>
      </c>
      <c r="R744" s="88">
        <v>33.32</v>
      </c>
      <c r="S744" s="87">
        <v>43374</v>
      </c>
      <c r="T744" s="88">
        <v>6.13</v>
      </c>
      <c r="U744" s="87">
        <v>44410</v>
      </c>
      <c r="V744" s="88">
        <v>123.62</v>
      </c>
      <c r="W744" s="87">
        <v>43486</v>
      </c>
      <c r="X744" s="88">
        <v>45.58</v>
      </c>
      <c r="Y744" s="87">
        <v>43383</v>
      </c>
      <c r="Z744" s="88">
        <v>40.97</v>
      </c>
      <c r="AA744" s="87">
        <v>43395</v>
      </c>
      <c r="AB744" s="88">
        <v>270</v>
      </c>
      <c r="AE744" s="87">
        <v>44104</v>
      </c>
      <c r="AF744" s="88">
        <v>1280.1400000000001</v>
      </c>
      <c r="AG744" s="87">
        <v>44104</v>
      </c>
      <c r="AH744" s="88">
        <v>101.07</v>
      </c>
      <c r="AI744" s="87">
        <v>44119</v>
      </c>
      <c r="AJ744" s="88">
        <v>279.88</v>
      </c>
      <c r="AK744" s="87">
        <v>44153</v>
      </c>
      <c r="AL744" s="88">
        <v>235.03</v>
      </c>
    </row>
    <row r="745" spans="1:38">
      <c r="A745" s="87">
        <v>44105</v>
      </c>
      <c r="B745" s="88">
        <v>17258.63</v>
      </c>
      <c r="C745" s="87">
        <v>43409</v>
      </c>
      <c r="D745" s="88">
        <v>97.42</v>
      </c>
      <c r="E745" s="87">
        <v>43375</v>
      </c>
      <c r="F745" s="88">
        <v>151.58000000000001</v>
      </c>
      <c r="G745" s="87">
        <v>43739</v>
      </c>
      <c r="H745" s="88">
        <v>22.93</v>
      </c>
      <c r="I745" s="87">
        <v>43398</v>
      </c>
      <c r="J745" s="88">
        <v>45.8</v>
      </c>
      <c r="K745" s="87">
        <v>43375</v>
      </c>
      <c r="L745" s="88">
        <v>146.18</v>
      </c>
      <c r="M745" s="87">
        <v>43375</v>
      </c>
      <c r="N745" s="88">
        <v>46.74</v>
      </c>
      <c r="Q745" s="87">
        <v>43375</v>
      </c>
      <c r="R745" s="88">
        <v>33.14</v>
      </c>
      <c r="S745" s="87">
        <v>43375</v>
      </c>
      <c r="T745" s="88">
        <v>6.02</v>
      </c>
      <c r="U745" s="87">
        <v>44411</v>
      </c>
      <c r="V745" s="88">
        <v>126.31</v>
      </c>
      <c r="W745" s="87">
        <v>43487</v>
      </c>
      <c r="X745" s="88">
        <v>45.5</v>
      </c>
      <c r="Y745" s="87">
        <v>43384</v>
      </c>
      <c r="Z745" s="88">
        <v>40.08</v>
      </c>
      <c r="AA745" s="87">
        <v>43396</v>
      </c>
      <c r="AB745" s="88">
        <v>269.85000000000002</v>
      </c>
      <c r="AE745" s="87">
        <v>44105</v>
      </c>
      <c r="AF745" s="88">
        <v>1269.58</v>
      </c>
      <c r="AG745" s="87">
        <v>44105</v>
      </c>
      <c r="AH745" s="88">
        <v>101.75</v>
      </c>
      <c r="AI745" s="87">
        <v>44120</v>
      </c>
      <c r="AJ745" s="88">
        <v>275.51</v>
      </c>
      <c r="AK745" s="87">
        <v>44154</v>
      </c>
      <c r="AL745" s="88">
        <v>235.25</v>
      </c>
    </row>
    <row r="746" spans="1:38">
      <c r="A746" s="87">
        <v>44106</v>
      </c>
      <c r="B746" s="88">
        <v>16979.400000000001</v>
      </c>
      <c r="C746" s="87">
        <v>43410</v>
      </c>
      <c r="D746" s="88">
        <v>96.46</v>
      </c>
      <c r="E746" s="87">
        <v>43376</v>
      </c>
      <c r="F746" s="88">
        <v>150.78</v>
      </c>
      <c r="G746" s="87">
        <v>43740</v>
      </c>
      <c r="H746" s="88">
        <v>22.6</v>
      </c>
      <c r="I746" s="87">
        <v>43399</v>
      </c>
      <c r="J746" s="88">
        <v>45.88</v>
      </c>
      <c r="K746" s="87">
        <v>43376</v>
      </c>
      <c r="L746" s="88">
        <v>143.63999999999999</v>
      </c>
      <c r="M746" s="87">
        <v>43376</v>
      </c>
      <c r="N746" s="88">
        <v>45.91</v>
      </c>
      <c r="Q746" s="87">
        <v>43376</v>
      </c>
      <c r="R746" s="88">
        <v>32.81</v>
      </c>
      <c r="S746" s="87">
        <v>43376</v>
      </c>
      <c r="T746" s="88">
        <v>6</v>
      </c>
      <c r="U746" s="87">
        <v>44412</v>
      </c>
      <c r="V746" s="88">
        <v>129</v>
      </c>
      <c r="W746" s="87">
        <v>43488</v>
      </c>
      <c r="X746" s="88">
        <v>45.53</v>
      </c>
      <c r="Y746" s="87">
        <v>43385</v>
      </c>
      <c r="Z746" s="88">
        <v>39.200000000000003</v>
      </c>
      <c r="AA746" s="87">
        <v>43397</v>
      </c>
      <c r="AB746" s="88">
        <v>268.16000000000003</v>
      </c>
      <c r="AE746" s="87">
        <v>44106</v>
      </c>
      <c r="AF746" s="88">
        <v>1260.02</v>
      </c>
      <c r="AG746" s="87">
        <v>44106</v>
      </c>
      <c r="AH746" s="88">
        <v>99.68</v>
      </c>
      <c r="AI746" s="87">
        <v>44123</v>
      </c>
      <c r="AJ746" s="88">
        <v>277.47000000000003</v>
      </c>
      <c r="AK746" s="87">
        <v>44155</v>
      </c>
      <c r="AL746" s="88">
        <v>232.53</v>
      </c>
    </row>
    <row r="747" spans="1:38">
      <c r="A747" s="87">
        <v>44109</v>
      </c>
      <c r="B747" s="88">
        <v>16586.490000000002</v>
      </c>
      <c r="C747" s="87">
        <v>43411</v>
      </c>
      <c r="D747" s="88">
        <v>96.2</v>
      </c>
      <c r="E747" s="87">
        <v>43377</v>
      </c>
      <c r="F747" s="88">
        <v>150.44</v>
      </c>
      <c r="G747" s="87">
        <v>43741</v>
      </c>
      <c r="H747" s="88">
        <v>22.9</v>
      </c>
      <c r="I747" s="87">
        <v>43402</v>
      </c>
      <c r="J747" s="88">
        <v>46.34</v>
      </c>
      <c r="K747" s="87">
        <v>43377</v>
      </c>
      <c r="L747" s="88">
        <v>136.62</v>
      </c>
      <c r="M747" s="87">
        <v>43377</v>
      </c>
      <c r="N747" s="88">
        <v>44.11</v>
      </c>
      <c r="Q747" s="87">
        <v>43377</v>
      </c>
      <c r="R747" s="88">
        <v>31.73</v>
      </c>
      <c r="S747" s="87">
        <v>43377</v>
      </c>
      <c r="T747" s="88">
        <v>5.71</v>
      </c>
      <c r="U747" s="87">
        <v>44413</v>
      </c>
      <c r="V747" s="88">
        <v>125.42</v>
      </c>
      <c r="W747" s="87">
        <v>43489</v>
      </c>
      <c r="X747" s="88">
        <v>45.75</v>
      </c>
      <c r="Y747" s="87">
        <v>43388</v>
      </c>
      <c r="Z747" s="88">
        <v>39.14</v>
      </c>
      <c r="AA747" s="87">
        <v>43398</v>
      </c>
      <c r="AB747" s="88">
        <v>266.58999999999997</v>
      </c>
      <c r="AE747" s="87">
        <v>44109</v>
      </c>
      <c r="AF747" s="88">
        <v>1250</v>
      </c>
      <c r="AG747" s="87">
        <v>44109</v>
      </c>
      <c r="AH747" s="88">
        <v>95.43</v>
      </c>
      <c r="AI747" s="87">
        <v>44124</v>
      </c>
      <c r="AJ747" s="88">
        <v>281.23</v>
      </c>
      <c r="AK747" s="87">
        <v>44158</v>
      </c>
      <c r="AL747" s="88">
        <v>225.26</v>
      </c>
    </row>
    <row r="748" spans="1:38">
      <c r="A748" s="87">
        <v>44110</v>
      </c>
      <c r="B748" s="88">
        <v>16594.97</v>
      </c>
      <c r="C748" s="87">
        <v>43412</v>
      </c>
      <c r="D748" s="88">
        <v>94.71</v>
      </c>
      <c r="E748" s="87">
        <v>43378</v>
      </c>
      <c r="F748" s="88">
        <v>144.97999999999999</v>
      </c>
      <c r="G748" s="87">
        <v>43742</v>
      </c>
      <c r="H748" s="88">
        <v>23.6</v>
      </c>
      <c r="I748" s="87">
        <v>43403</v>
      </c>
      <c r="J748" s="88">
        <v>45.5</v>
      </c>
      <c r="K748" s="87">
        <v>43378</v>
      </c>
      <c r="L748" s="88">
        <v>130.02000000000001</v>
      </c>
      <c r="M748" s="87">
        <v>43378</v>
      </c>
      <c r="N748" s="88">
        <v>41.97</v>
      </c>
      <c r="Q748" s="87">
        <v>43378</v>
      </c>
      <c r="R748" s="88">
        <v>30.15</v>
      </c>
      <c r="S748" s="87">
        <v>43378</v>
      </c>
      <c r="T748" s="88">
        <v>5.37</v>
      </c>
      <c r="U748" s="87">
        <v>44414</v>
      </c>
      <c r="V748" s="88">
        <v>125</v>
      </c>
      <c r="W748" s="87">
        <v>43490</v>
      </c>
      <c r="X748" s="88">
        <v>46</v>
      </c>
      <c r="Y748" s="87">
        <v>43389</v>
      </c>
      <c r="Z748" s="88">
        <v>40</v>
      </c>
      <c r="AA748" s="87">
        <v>43399</v>
      </c>
      <c r="AB748" s="88">
        <v>265.51</v>
      </c>
      <c r="AE748" s="87">
        <v>44110</v>
      </c>
      <c r="AF748" s="88">
        <v>1225.8800000000001</v>
      </c>
      <c r="AG748" s="87">
        <v>44110</v>
      </c>
      <c r="AH748" s="88">
        <v>96.04</v>
      </c>
      <c r="AI748" s="87">
        <v>44125</v>
      </c>
      <c r="AJ748" s="88">
        <v>296.7</v>
      </c>
      <c r="AK748" s="87">
        <v>44159</v>
      </c>
      <c r="AL748" s="88">
        <v>229</v>
      </c>
    </row>
    <row r="749" spans="1:38">
      <c r="A749" s="87">
        <v>44111</v>
      </c>
      <c r="B749" s="88">
        <v>16853.38</v>
      </c>
      <c r="C749" s="87">
        <v>43413</v>
      </c>
      <c r="D749" s="88">
        <v>96.01</v>
      </c>
      <c r="E749" s="87">
        <v>43381</v>
      </c>
      <c r="F749" s="88">
        <v>137.74</v>
      </c>
      <c r="G749" s="87">
        <v>43745</v>
      </c>
      <c r="H749" s="88">
        <v>22.99</v>
      </c>
      <c r="I749" s="87">
        <v>43404</v>
      </c>
      <c r="J749" s="88">
        <v>46.1</v>
      </c>
      <c r="K749" s="87">
        <v>43381</v>
      </c>
      <c r="L749" s="88">
        <v>123.52</v>
      </c>
      <c r="M749" s="87">
        <v>43381</v>
      </c>
      <c r="N749" s="88">
        <v>39.880000000000003</v>
      </c>
      <c r="Q749" s="87">
        <v>43381</v>
      </c>
      <c r="R749" s="88">
        <v>28.65</v>
      </c>
      <c r="S749" s="87">
        <v>43381</v>
      </c>
      <c r="T749" s="88">
        <v>5.0199999999999996</v>
      </c>
      <c r="U749" s="87">
        <v>44417</v>
      </c>
      <c r="V749" s="88">
        <v>118.67</v>
      </c>
      <c r="W749" s="87">
        <v>43494</v>
      </c>
      <c r="X749" s="88">
        <v>45</v>
      </c>
      <c r="Y749" s="87">
        <v>43390</v>
      </c>
      <c r="Z749" s="88">
        <v>41.99</v>
      </c>
      <c r="AA749" s="87">
        <v>43402</v>
      </c>
      <c r="AB749" s="88">
        <v>274.47000000000003</v>
      </c>
      <c r="AE749" s="87">
        <v>44111</v>
      </c>
      <c r="AF749" s="88">
        <v>1261.56</v>
      </c>
      <c r="AG749" s="87">
        <v>44111</v>
      </c>
      <c r="AH749" s="88">
        <v>98.8</v>
      </c>
      <c r="AI749" s="87">
        <v>44126</v>
      </c>
      <c r="AJ749" s="88">
        <v>291.95</v>
      </c>
      <c r="AK749" s="87">
        <v>44160</v>
      </c>
      <c r="AL749" s="88">
        <v>239.74</v>
      </c>
    </row>
    <row r="750" spans="1:38">
      <c r="A750" s="87">
        <v>44112</v>
      </c>
      <c r="B750" s="88">
        <v>17127.38</v>
      </c>
      <c r="C750" s="87">
        <v>43416</v>
      </c>
      <c r="D750" s="88">
        <v>95.4</v>
      </c>
      <c r="E750" s="87">
        <v>43382</v>
      </c>
      <c r="F750" s="88">
        <v>137.79</v>
      </c>
      <c r="G750" s="87">
        <v>43746</v>
      </c>
      <c r="H750" s="88">
        <v>22.6</v>
      </c>
      <c r="I750" s="87">
        <v>43405</v>
      </c>
      <c r="J750" s="88">
        <v>45.5</v>
      </c>
      <c r="K750" s="87">
        <v>43382</v>
      </c>
      <c r="L750" s="88">
        <v>122.38</v>
      </c>
      <c r="M750" s="87">
        <v>43382</v>
      </c>
      <c r="N750" s="88">
        <v>38.369999999999997</v>
      </c>
      <c r="Q750" s="87">
        <v>43382</v>
      </c>
      <c r="R750" s="88">
        <v>27.91</v>
      </c>
      <c r="S750" s="87">
        <v>43382</v>
      </c>
      <c r="T750" s="88">
        <v>5.17</v>
      </c>
      <c r="U750" s="87">
        <v>44418</v>
      </c>
      <c r="V750" s="88">
        <v>120.75</v>
      </c>
      <c r="W750" s="87">
        <v>43495</v>
      </c>
      <c r="X750" s="88">
        <v>43.26</v>
      </c>
      <c r="Y750" s="87">
        <v>43391</v>
      </c>
      <c r="Z750" s="88">
        <v>41.52</v>
      </c>
      <c r="AA750" s="87">
        <v>43403</v>
      </c>
      <c r="AB750" s="88">
        <v>269.99</v>
      </c>
      <c r="AE750" s="87">
        <v>44112</v>
      </c>
      <c r="AF750" s="88">
        <v>1264.8699999999999</v>
      </c>
      <c r="AG750" s="87">
        <v>44112</v>
      </c>
      <c r="AH750" s="88">
        <v>100.66</v>
      </c>
      <c r="AI750" s="87">
        <v>44127</v>
      </c>
      <c r="AJ750" s="88">
        <v>289.58</v>
      </c>
      <c r="AK750" s="87">
        <v>44161</v>
      </c>
      <c r="AL750" s="88">
        <v>242.51</v>
      </c>
    </row>
    <row r="751" spans="1:38">
      <c r="A751" s="87">
        <v>44113</v>
      </c>
      <c r="B751" s="88">
        <v>17279.490000000002</v>
      </c>
      <c r="C751" s="87">
        <v>43417</v>
      </c>
      <c r="D751" s="88">
        <v>93.99</v>
      </c>
      <c r="E751" s="87">
        <v>43383</v>
      </c>
      <c r="F751" s="88">
        <v>141.72999999999999</v>
      </c>
      <c r="G751" s="87">
        <v>43748</v>
      </c>
      <c r="H751" s="88">
        <v>22.49</v>
      </c>
      <c r="I751" s="87">
        <v>43406</v>
      </c>
      <c r="J751" s="88">
        <v>44.89</v>
      </c>
      <c r="K751" s="87">
        <v>43383</v>
      </c>
      <c r="L751" s="88">
        <v>128.27000000000001</v>
      </c>
      <c r="M751" s="87">
        <v>43383</v>
      </c>
      <c r="N751" s="88">
        <v>39.18</v>
      </c>
      <c r="Q751" s="87">
        <v>43383</v>
      </c>
      <c r="R751" s="88">
        <v>26.78</v>
      </c>
      <c r="S751" s="87">
        <v>43383</v>
      </c>
      <c r="T751" s="88">
        <v>5.05</v>
      </c>
      <c r="U751" s="87">
        <v>44419</v>
      </c>
      <c r="V751" s="88">
        <v>126.9</v>
      </c>
      <c r="W751" s="87">
        <v>43496</v>
      </c>
      <c r="X751" s="88">
        <v>43.73</v>
      </c>
      <c r="Y751" s="87">
        <v>43392</v>
      </c>
      <c r="Z751" s="88">
        <v>41.87</v>
      </c>
      <c r="AA751" s="87">
        <v>43404</v>
      </c>
      <c r="AB751" s="88">
        <v>274.99</v>
      </c>
      <c r="AE751" s="87">
        <v>44113</v>
      </c>
      <c r="AF751" s="88">
        <v>1285.5999999999999</v>
      </c>
      <c r="AG751" s="87">
        <v>44113</v>
      </c>
      <c r="AH751" s="88">
        <v>102.36</v>
      </c>
      <c r="AI751" s="87">
        <v>44130</v>
      </c>
      <c r="AJ751" s="88">
        <v>306.08999999999997</v>
      </c>
      <c r="AK751" s="87">
        <v>44162</v>
      </c>
      <c r="AL751" s="88">
        <v>237.67</v>
      </c>
    </row>
    <row r="752" spans="1:38">
      <c r="A752" s="87">
        <v>44116</v>
      </c>
      <c r="B752" s="88">
        <v>17013.599999999999</v>
      </c>
      <c r="C752" s="87">
        <v>43418</v>
      </c>
      <c r="D752" s="88">
        <v>94.38</v>
      </c>
      <c r="E752" s="87">
        <v>43384</v>
      </c>
      <c r="F752" s="88">
        <v>139.58000000000001</v>
      </c>
      <c r="G752" s="87">
        <v>43749</v>
      </c>
      <c r="H752" s="88">
        <v>22.5</v>
      </c>
      <c r="I752" s="87">
        <v>43409</v>
      </c>
      <c r="J752" s="88">
        <v>43.58</v>
      </c>
      <c r="K752" s="87">
        <v>43384</v>
      </c>
      <c r="L752" s="88">
        <v>130.51</v>
      </c>
      <c r="M752" s="87">
        <v>43384</v>
      </c>
      <c r="N752" s="88">
        <v>38.31</v>
      </c>
      <c r="Q752" s="87">
        <v>43384</v>
      </c>
      <c r="R752" s="88">
        <v>26.91</v>
      </c>
      <c r="S752" s="87">
        <v>43384</v>
      </c>
      <c r="T752" s="88">
        <v>5.01</v>
      </c>
      <c r="U752" s="87">
        <v>44420</v>
      </c>
      <c r="V752" s="88">
        <v>126</v>
      </c>
      <c r="W752" s="87">
        <v>43497</v>
      </c>
      <c r="X752" s="88">
        <v>45.05</v>
      </c>
      <c r="Y752" s="87">
        <v>43395</v>
      </c>
      <c r="Z752" s="88">
        <v>41.44</v>
      </c>
      <c r="AA752" s="87">
        <v>43405</v>
      </c>
      <c r="AB752" s="88">
        <v>266.38</v>
      </c>
      <c r="AE752" s="87">
        <v>44116</v>
      </c>
      <c r="AF752" s="88">
        <v>1279.77</v>
      </c>
      <c r="AG752" s="87">
        <v>44116</v>
      </c>
      <c r="AH752" s="88">
        <v>100.58</v>
      </c>
      <c r="AI752" s="87">
        <v>44131</v>
      </c>
      <c r="AJ752" s="88">
        <v>309.06</v>
      </c>
      <c r="AK752" s="87">
        <v>44165</v>
      </c>
      <c r="AL752" s="88">
        <v>242.38</v>
      </c>
    </row>
    <row r="753" spans="1:38">
      <c r="A753" s="87">
        <v>44117</v>
      </c>
      <c r="B753" s="88">
        <v>16916.57</v>
      </c>
      <c r="C753" s="87">
        <v>43419</v>
      </c>
      <c r="D753" s="88">
        <v>93.21</v>
      </c>
      <c r="E753" s="87">
        <v>43385</v>
      </c>
      <c r="F753" s="88">
        <v>136.93</v>
      </c>
      <c r="G753" s="87">
        <v>43752</v>
      </c>
      <c r="H753" s="88">
        <v>22.5</v>
      </c>
      <c r="I753" s="87">
        <v>43410</v>
      </c>
      <c r="J753" s="88">
        <v>44.2</v>
      </c>
      <c r="K753" s="87">
        <v>43385</v>
      </c>
      <c r="L753" s="88">
        <v>129.22</v>
      </c>
      <c r="M753" s="87">
        <v>43385</v>
      </c>
      <c r="N753" s="88">
        <v>36.53</v>
      </c>
      <c r="Q753" s="87">
        <v>43385</v>
      </c>
      <c r="R753" s="88">
        <v>25.57</v>
      </c>
      <c r="S753" s="87">
        <v>43385</v>
      </c>
      <c r="T753" s="88">
        <v>4.76</v>
      </c>
      <c r="U753" s="87">
        <v>44421</v>
      </c>
      <c r="V753" s="88">
        <v>129</v>
      </c>
      <c r="W753" s="87">
        <v>43500</v>
      </c>
      <c r="X753" s="88">
        <v>46.13</v>
      </c>
      <c r="Y753" s="87">
        <v>43396</v>
      </c>
      <c r="Z753" s="88">
        <v>41.77</v>
      </c>
      <c r="AA753" s="87">
        <v>43406</v>
      </c>
      <c r="AB753" s="88">
        <v>265</v>
      </c>
      <c r="AE753" s="87">
        <v>44117</v>
      </c>
      <c r="AF753" s="88">
        <v>1262</v>
      </c>
      <c r="AG753" s="87">
        <v>44117</v>
      </c>
      <c r="AH753" s="88">
        <v>100.8</v>
      </c>
      <c r="AI753" s="87">
        <v>44132</v>
      </c>
      <c r="AJ753" s="88">
        <v>306.20999999999998</v>
      </c>
      <c r="AK753" s="87">
        <v>44166</v>
      </c>
      <c r="AL753" s="88">
        <v>248.83</v>
      </c>
    </row>
    <row r="754" spans="1:38">
      <c r="A754" s="87">
        <v>44118</v>
      </c>
      <c r="B754" s="88">
        <v>16943.189999999999</v>
      </c>
      <c r="C754" s="87">
        <v>43420</v>
      </c>
      <c r="D754" s="88">
        <v>94.21</v>
      </c>
      <c r="E754" s="87">
        <v>43388</v>
      </c>
      <c r="F754" s="88">
        <v>136.88</v>
      </c>
      <c r="G754" s="87">
        <v>43753</v>
      </c>
      <c r="H754" s="88">
        <v>21.8</v>
      </c>
      <c r="I754" s="87">
        <v>43411</v>
      </c>
      <c r="J754" s="88">
        <v>43.75</v>
      </c>
      <c r="K754" s="87">
        <v>43388</v>
      </c>
      <c r="L754" s="88">
        <v>133.63999999999999</v>
      </c>
      <c r="M754" s="87">
        <v>43388</v>
      </c>
      <c r="N754" s="88">
        <v>35.659999999999997</v>
      </c>
      <c r="Q754" s="87">
        <v>43388</v>
      </c>
      <c r="R754" s="88">
        <v>24.32</v>
      </c>
      <c r="S754" s="87">
        <v>43388</v>
      </c>
      <c r="T754" s="88">
        <v>4.46</v>
      </c>
      <c r="U754" s="87">
        <v>44424</v>
      </c>
      <c r="V754" s="88">
        <v>125</v>
      </c>
      <c r="W754" s="87">
        <v>43502</v>
      </c>
      <c r="X754" s="88">
        <v>45.99</v>
      </c>
      <c r="Y754" s="87">
        <v>43397</v>
      </c>
      <c r="Z754" s="88">
        <v>43.37</v>
      </c>
      <c r="AA754" s="87">
        <v>43409</v>
      </c>
      <c r="AB754" s="88">
        <v>266.99</v>
      </c>
      <c r="AE754" s="87">
        <v>44118</v>
      </c>
      <c r="AF754" s="88">
        <v>1265.69</v>
      </c>
      <c r="AG754" s="87">
        <v>44118</v>
      </c>
      <c r="AH754" s="88">
        <v>100.99</v>
      </c>
      <c r="AI754" s="87">
        <v>44133</v>
      </c>
      <c r="AJ754" s="88">
        <v>300.60000000000002</v>
      </c>
      <c r="AK754" s="87">
        <v>44167</v>
      </c>
      <c r="AL754" s="88">
        <v>252.8</v>
      </c>
    </row>
    <row r="755" spans="1:38">
      <c r="A755" s="87">
        <v>44119</v>
      </c>
      <c r="B755" s="88">
        <v>16870.98</v>
      </c>
      <c r="C755" s="87">
        <v>43423</v>
      </c>
      <c r="D755" s="88">
        <v>94.5</v>
      </c>
      <c r="E755" s="87">
        <v>43389</v>
      </c>
      <c r="F755" s="88">
        <v>133.03</v>
      </c>
      <c r="G755" s="87">
        <v>43754</v>
      </c>
      <c r="H755" s="88">
        <v>22.5</v>
      </c>
      <c r="I755" s="87">
        <v>43412</v>
      </c>
      <c r="J755" s="88">
        <v>42.98</v>
      </c>
      <c r="K755" s="87">
        <v>43389</v>
      </c>
      <c r="L755" s="88">
        <v>139.58000000000001</v>
      </c>
      <c r="M755" s="87">
        <v>43389</v>
      </c>
      <c r="N755" s="88">
        <v>36.07</v>
      </c>
      <c r="Q755" s="87">
        <v>43389</v>
      </c>
      <c r="R755" s="88">
        <v>24.23</v>
      </c>
      <c r="S755" s="87">
        <v>43389</v>
      </c>
      <c r="T755" s="88">
        <v>4.82</v>
      </c>
      <c r="U755" s="87">
        <v>44425</v>
      </c>
      <c r="V755" s="88">
        <v>125</v>
      </c>
      <c r="W755" s="87">
        <v>43503</v>
      </c>
      <c r="X755" s="88">
        <v>46</v>
      </c>
      <c r="Y755" s="87">
        <v>43398</v>
      </c>
      <c r="Z755" s="88">
        <v>44.15</v>
      </c>
      <c r="AA755" s="87">
        <v>43410</v>
      </c>
      <c r="AB755" s="88">
        <v>264.99</v>
      </c>
      <c r="AE755" s="87">
        <v>44119</v>
      </c>
      <c r="AF755" s="88">
        <v>1239.81</v>
      </c>
      <c r="AG755" s="87">
        <v>44119</v>
      </c>
      <c r="AH755" s="88">
        <v>101.4</v>
      </c>
      <c r="AI755" s="87">
        <v>44137</v>
      </c>
      <c r="AJ755" s="88">
        <v>295.42</v>
      </c>
      <c r="AK755" s="87">
        <v>44168</v>
      </c>
      <c r="AL755" s="88">
        <v>248.45</v>
      </c>
    </row>
    <row r="756" spans="1:38">
      <c r="A756" s="87">
        <v>44120</v>
      </c>
      <c r="B756" s="88">
        <v>16934.86</v>
      </c>
      <c r="C756" s="87">
        <v>43424</v>
      </c>
      <c r="D756" s="88">
        <v>95.04</v>
      </c>
      <c r="E756" s="87">
        <v>43390</v>
      </c>
      <c r="F756" s="88">
        <v>136.94</v>
      </c>
      <c r="G756" s="87">
        <v>43756</v>
      </c>
      <c r="H756" s="88">
        <v>22.37</v>
      </c>
      <c r="I756" s="87">
        <v>43413</v>
      </c>
      <c r="J756" s="88">
        <v>42.64</v>
      </c>
      <c r="K756" s="87">
        <v>43390</v>
      </c>
      <c r="L756" s="88">
        <v>146.55000000000001</v>
      </c>
      <c r="M756" s="87">
        <v>43390</v>
      </c>
      <c r="N756" s="88">
        <v>37.869999999999997</v>
      </c>
      <c r="Q756" s="87">
        <v>43390</v>
      </c>
      <c r="R756" s="88">
        <v>25.44</v>
      </c>
      <c r="S756" s="87">
        <v>43390</v>
      </c>
      <c r="T756" s="88">
        <v>5.54</v>
      </c>
      <c r="U756" s="87">
        <v>44428</v>
      </c>
      <c r="V756" s="88">
        <v>125.2</v>
      </c>
      <c r="W756" s="87">
        <v>43504</v>
      </c>
      <c r="X756" s="88">
        <v>45.03</v>
      </c>
      <c r="Y756" s="87">
        <v>43399</v>
      </c>
      <c r="Z756" s="88">
        <v>45.13</v>
      </c>
      <c r="AA756" s="87">
        <v>43411</v>
      </c>
      <c r="AB756" s="88">
        <v>262.08</v>
      </c>
      <c r="AE756" s="87">
        <v>44120</v>
      </c>
      <c r="AF756" s="88">
        <v>1246.3</v>
      </c>
      <c r="AG756" s="87">
        <v>44120</v>
      </c>
      <c r="AH756" s="88">
        <v>102.81</v>
      </c>
      <c r="AI756" s="87">
        <v>44138</v>
      </c>
      <c r="AJ756" s="88">
        <v>308.06</v>
      </c>
      <c r="AK756" s="87">
        <v>44169</v>
      </c>
      <c r="AL756" s="88">
        <v>246.68</v>
      </c>
    </row>
    <row r="757" spans="1:38">
      <c r="A757" s="87">
        <v>44123</v>
      </c>
      <c r="B757" s="88">
        <v>16996.82</v>
      </c>
      <c r="C757" s="87">
        <v>43426</v>
      </c>
      <c r="D757" s="88">
        <v>94</v>
      </c>
      <c r="E757" s="87">
        <v>43391</v>
      </c>
      <c r="F757" s="88">
        <v>137.57</v>
      </c>
      <c r="G757" s="87">
        <v>43759</v>
      </c>
      <c r="H757" s="88">
        <v>21.4</v>
      </c>
      <c r="I757" s="87">
        <v>43416</v>
      </c>
      <c r="J757" s="88">
        <v>42.8</v>
      </c>
      <c r="K757" s="87">
        <v>43391</v>
      </c>
      <c r="L757" s="88">
        <v>153.87</v>
      </c>
      <c r="M757" s="87">
        <v>43391</v>
      </c>
      <c r="N757" s="88">
        <v>38.32</v>
      </c>
      <c r="Q757" s="87">
        <v>43391</v>
      </c>
      <c r="R757" s="88">
        <v>26.33</v>
      </c>
      <c r="S757" s="87">
        <v>43391</v>
      </c>
      <c r="T757" s="88">
        <v>5.75</v>
      </c>
      <c r="U757" s="87">
        <v>44431</v>
      </c>
      <c r="V757" s="88">
        <v>128.35</v>
      </c>
      <c r="W757" s="87">
        <v>43507</v>
      </c>
      <c r="X757" s="88">
        <v>44</v>
      </c>
      <c r="Y757" s="87">
        <v>43402</v>
      </c>
      <c r="Z757" s="88">
        <v>45.87</v>
      </c>
      <c r="AA757" s="87">
        <v>43412</v>
      </c>
      <c r="AB757" s="88">
        <v>264.94</v>
      </c>
      <c r="AE757" s="87">
        <v>44123</v>
      </c>
      <c r="AF757" s="88">
        <v>1250</v>
      </c>
      <c r="AG757" s="87">
        <v>44123</v>
      </c>
      <c r="AH757" s="88">
        <v>99.29</v>
      </c>
      <c r="AI757" s="87">
        <v>44139</v>
      </c>
      <c r="AJ757" s="88">
        <v>303.70999999999998</v>
      </c>
      <c r="AK757" s="87">
        <v>44172</v>
      </c>
      <c r="AL757" s="88">
        <v>247.33</v>
      </c>
    </row>
    <row r="758" spans="1:38">
      <c r="A758" s="87">
        <v>44124</v>
      </c>
      <c r="B758" s="88">
        <v>17281.78</v>
      </c>
      <c r="C758" s="87">
        <v>43427</v>
      </c>
      <c r="D758" s="88">
        <v>93.13</v>
      </c>
      <c r="E758" s="87">
        <v>43392</v>
      </c>
      <c r="F758" s="88">
        <v>139.13999999999999</v>
      </c>
      <c r="G758" s="87">
        <v>43760</v>
      </c>
      <c r="H758" s="88">
        <v>22.25</v>
      </c>
      <c r="I758" s="87">
        <v>43417</v>
      </c>
      <c r="J758" s="88">
        <v>43</v>
      </c>
      <c r="K758" s="87">
        <v>43392</v>
      </c>
      <c r="L758" s="88">
        <v>161.56</v>
      </c>
      <c r="M758" s="87">
        <v>43392</v>
      </c>
      <c r="N758" s="88">
        <v>40.18</v>
      </c>
      <c r="Q758" s="87">
        <v>43392</v>
      </c>
      <c r="R758" s="88">
        <v>27.63</v>
      </c>
      <c r="S758" s="87">
        <v>43392</v>
      </c>
      <c r="T758" s="88">
        <v>6.3</v>
      </c>
      <c r="U758" s="87">
        <v>44432</v>
      </c>
      <c r="V758" s="88">
        <v>127.49</v>
      </c>
      <c r="W758" s="87">
        <v>43508</v>
      </c>
      <c r="X758" s="88">
        <v>44.48</v>
      </c>
      <c r="Y758" s="87">
        <v>43403</v>
      </c>
      <c r="Z758" s="88">
        <v>46.15</v>
      </c>
      <c r="AA758" s="87">
        <v>43413</v>
      </c>
      <c r="AB758" s="88">
        <v>229.68</v>
      </c>
      <c r="AE758" s="87">
        <v>44124</v>
      </c>
      <c r="AF758" s="88">
        <v>1248.99</v>
      </c>
      <c r="AG758" s="87">
        <v>44124</v>
      </c>
      <c r="AH758" s="88">
        <v>100.21</v>
      </c>
      <c r="AI758" s="87">
        <v>44140</v>
      </c>
      <c r="AJ758" s="88">
        <v>304</v>
      </c>
      <c r="AK758" s="87">
        <v>44173</v>
      </c>
      <c r="AL758" s="88">
        <v>245.32</v>
      </c>
    </row>
    <row r="759" spans="1:38">
      <c r="A759" s="87">
        <v>44125</v>
      </c>
      <c r="B759" s="88">
        <v>17518.32</v>
      </c>
      <c r="C759" s="87">
        <v>43430</v>
      </c>
      <c r="D759" s="88">
        <v>92</v>
      </c>
      <c r="E759" s="87">
        <v>43395</v>
      </c>
      <c r="F759" s="88">
        <v>138.1</v>
      </c>
      <c r="G759" s="87">
        <v>43761</v>
      </c>
      <c r="H759" s="88">
        <v>21.5</v>
      </c>
      <c r="I759" s="87">
        <v>43418</v>
      </c>
      <c r="J759" s="88">
        <v>42.85</v>
      </c>
      <c r="K759" s="87">
        <v>43395</v>
      </c>
      <c r="L759" s="88">
        <v>164.75</v>
      </c>
      <c r="M759" s="87">
        <v>43395</v>
      </c>
      <c r="N759" s="88">
        <v>39.25</v>
      </c>
      <c r="Q759" s="87">
        <v>43395</v>
      </c>
      <c r="R759" s="88">
        <v>27.72</v>
      </c>
      <c r="S759" s="87">
        <v>43395</v>
      </c>
      <c r="T759" s="88">
        <v>6.3</v>
      </c>
      <c r="U759" s="87">
        <v>44433</v>
      </c>
      <c r="V759" s="88">
        <v>127.49</v>
      </c>
      <c r="W759" s="87">
        <v>43509</v>
      </c>
      <c r="X759" s="88">
        <v>44</v>
      </c>
      <c r="Y759" s="87">
        <v>43404</v>
      </c>
      <c r="Z759" s="88">
        <v>46.05</v>
      </c>
      <c r="AA759" s="87">
        <v>43416</v>
      </c>
      <c r="AB759" s="88">
        <v>229.61</v>
      </c>
      <c r="AE759" s="87">
        <v>44125</v>
      </c>
      <c r="AF759" s="88">
        <v>1245.04</v>
      </c>
      <c r="AG759" s="87">
        <v>44125</v>
      </c>
      <c r="AH759" s="88">
        <v>99.45</v>
      </c>
      <c r="AI759" s="87">
        <v>44141</v>
      </c>
      <c r="AJ759" s="88">
        <v>307.42</v>
      </c>
      <c r="AK759" s="87">
        <v>44174</v>
      </c>
      <c r="AL759" s="88">
        <v>244</v>
      </c>
    </row>
    <row r="760" spans="1:38">
      <c r="A760" s="87">
        <v>44126</v>
      </c>
      <c r="B760" s="88">
        <v>17363.18</v>
      </c>
      <c r="C760" s="87">
        <v>43431</v>
      </c>
      <c r="D760" s="88">
        <v>92.74</v>
      </c>
      <c r="E760" s="87">
        <v>43396</v>
      </c>
      <c r="F760" s="88">
        <v>136.03</v>
      </c>
      <c r="G760" s="87">
        <v>43762</v>
      </c>
      <c r="H760" s="88">
        <v>22.48</v>
      </c>
      <c r="I760" s="87">
        <v>43419</v>
      </c>
      <c r="J760" s="88">
        <v>42.64</v>
      </c>
      <c r="K760" s="87">
        <v>43396</v>
      </c>
      <c r="L760" s="88">
        <v>158.6</v>
      </c>
      <c r="M760" s="87">
        <v>43396</v>
      </c>
      <c r="N760" s="88">
        <v>37.29</v>
      </c>
      <c r="Q760" s="87">
        <v>43396</v>
      </c>
      <c r="R760" s="88">
        <v>26.41</v>
      </c>
      <c r="S760" s="87">
        <v>43396</v>
      </c>
      <c r="T760" s="88">
        <v>6.14</v>
      </c>
      <c r="U760" s="87">
        <v>44434</v>
      </c>
      <c r="V760" s="88">
        <v>127.99</v>
      </c>
      <c r="W760" s="87">
        <v>43510</v>
      </c>
      <c r="X760" s="88">
        <v>43.3</v>
      </c>
      <c r="Y760" s="87">
        <v>43405</v>
      </c>
      <c r="Z760" s="88">
        <v>46</v>
      </c>
      <c r="AA760" s="87">
        <v>43417</v>
      </c>
      <c r="AB760" s="88">
        <v>229.61</v>
      </c>
      <c r="AE760" s="87">
        <v>44126</v>
      </c>
      <c r="AF760" s="88">
        <v>1234.8499999999999</v>
      </c>
      <c r="AG760" s="87">
        <v>44126</v>
      </c>
      <c r="AH760" s="88">
        <v>96.79</v>
      </c>
      <c r="AI760" s="87">
        <v>44144</v>
      </c>
      <c r="AJ760" s="88">
        <v>309.04000000000002</v>
      </c>
      <c r="AK760" s="87">
        <v>44175</v>
      </c>
      <c r="AL760" s="88">
        <v>250.4</v>
      </c>
    </row>
    <row r="761" spans="1:38">
      <c r="A761" s="87">
        <v>44127</v>
      </c>
      <c r="B761" s="88">
        <v>17381.28</v>
      </c>
      <c r="C761" s="87">
        <v>43432</v>
      </c>
      <c r="D761" s="88">
        <v>93.01</v>
      </c>
      <c r="E761" s="87">
        <v>43397</v>
      </c>
      <c r="F761" s="88">
        <v>142.83000000000001</v>
      </c>
      <c r="G761" s="87">
        <v>43763</v>
      </c>
      <c r="H761" s="88">
        <v>21.75</v>
      </c>
      <c r="I761" s="87">
        <v>43420</v>
      </c>
      <c r="J761" s="88">
        <v>42.69</v>
      </c>
      <c r="K761" s="87">
        <v>43397</v>
      </c>
      <c r="L761" s="88">
        <v>166.53</v>
      </c>
      <c r="M761" s="87">
        <v>43397</v>
      </c>
      <c r="N761" s="88">
        <v>39.15</v>
      </c>
      <c r="Q761" s="87">
        <v>43397</v>
      </c>
      <c r="R761" s="88">
        <v>27.73</v>
      </c>
      <c r="S761" s="87">
        <v>43397</v>
      </c>
      <c r="T761" s="88">
        <v>6.53</v>
      </c>
      <c r="U761" s="87">
        <v>44435</v>
      </c>
      <c r="V761" s="88">
        <v>122</v>
      </c>
      <c r="W761" s="87">
        <v>43514</v>
      </c>
      <c r="X761" s="88">
        <v>44</v>
      </c>
      <c r="Y761" s="87">
        <v>43406</v>
      </c>
      <c r="Z761" s="88">
        <v>46</v>
      </c>
      <c r="AA761" s="87">
        <v>43418</v>
      </c>
      <c r="AB761" s="88">
        <v>226.7</v>
      </c>
      <c r="AE761" s="87">
        <v>44127</v>
      </c>
      <c r="AF761" s="88">
        <v>1241.72</v>
      </c>
      <c r="AG761" s="87">
        <v>44127</v>
      </c>
      <c r="AH761" s="88">
        <v>97.56</v>
      </c>
      <c r="AI761" s="87">
        <v>44145</v>
      </c>
      <c r="AJ761" s="88">
        <v>313.43</v>
      </c>
      <c r="AK761" s="87">
        <v>44176</v>
      </c>
      <c r="AL761" s="88">
        <v>250.8</v>
      </c>
    </row>
    <row r="762" spans="1:38">
      <c r="A762" s="87">
        <v>44130</v>
      </c>
      <c r="B762" s="88">
        <v>17594.63</v>
      </c>
      <c r="C762" s="87">
        <v>43433</v>
      </c>
      <c r="D762" s="88">
        <v>93.71</v>
      </c>
      <c r="E762" s="87">
        <v>43398</v>
      </c>
      <c r="F762" s="88">
        <v>141.66</v>
      </c>
      <c r="G762" s="87">
        <v>43766</v>
      </c>
      <c r="H762" s="88">
        <v>22.2</v>
      </c>
      <c r="I762" s="87">
        <v>43423</v>
      </c>
      <c r="J762" s="88">
        <v>42.7</v>
      </c>
      <c r="K762" s="87">
        <v>43398</v>
      </c>
      <c r="L762" s="88">
        <v>174.8</v>
      </c>
      <c r="M762" s="87">
        <v>43398</v>
      </c>
      <c r="N762" s="88">
        <v>41.1</v>
      </c>
      <c r="Q762" s="87">
        <v>43398</v>
      </c>
      <c r="R762" s="88">
        <v>28.57</v>
      </c>
      <c r="S762" s="87">
        <v>43398</v>
      </c>
      <c r="T762" s="88">
        <v>6.28</v>
      </c>
      <c r="U762" s="87">
        <v>44438</v>
      </c>
      <c r="V762" s="88">
        <v>122</v>
      </c>
      <c r="W762" s="87">
        <v>43515</v>
      </c>
      <c r="X762" s="88">
        <v>42.98</v>
      </c>
      <c r="Y762" s="87">
        <v>43409</v>
      </c>
      <c r="Z762" s="88">
        <v>44.98</v>
      </c>
      <c r="AA762" s="87">
        <v>43419</v>
      </c>
      <c r="AB762" s="88">
        <v>227.3</v>
      </c>
      <c r="AE762" s="87">
        <v>44130</v>
      </c>
      <c r="AF762" s="88">
        <v>1247.1300000000001</v>
      </c>
      <c r="AG762" s="87">
        <v>44130</v>
      </c>
      <c r="AH762" s="88">
        <v>97.79</v>
      </c>
      <c r="AI762" s="87">
        <v>44146</v>
      </c>
      <c r="AJ762" s="88">
        <v>317.17</v>
      </c>
      <c r="AK762" s="87">
        <v>44179</v>
      </c>
      <c r="AL762" s="88">
        <v>257.86</v>
      </c>
    </row>
    <row r="763" spans="1:38">
      <c r="A763" s="87">
        <v>44131</v>
      </c>
      <c r="B763" s="88">
        <v>17377.57</v>
      </c>
      <c r="C763" s="87">
        <v>43434</v>
      </c>
      <c r="D763" s="88">
        <v>96.29</v>
      </c>
      <c r="E763" s="87">
        <v>43399</v>
      </c>
      <c r="F763" s="88">
        <v>144.04</v>
      </c>
      <c r="G763" s="87">
        <v>43767</v>
      </c>
      <c r="H763" s="88">
        <v>22.5</v>
      </c>
      <c r="I763" s="87">
        <v>43424</v>
      </c>
      <c r="J763" s="88">
        <v>42.76</v>
      </c>
      <c r="K763" s="87">
        <v>43399</v>
      </c>
      <c r="L763" s="88">
        <v>183.44</v>
      </c>
      <c r="M763" s="87">
        <v>43399</v>
      </c>
      <c r="N763" s="88">
        <v>43.15</v>
      </c>
      <c r="Q763" s="87">
        <v>43399</v>
      </c>
      <c r="R763" s="88">
        <v>29.38</v>
      </c>
      <c r="S763" s="87">
        <v>43399</v>
      </c>
      <c r="T763" s="88">
        <v>6.13</v>
      </c>
      <c r="U763" s="87">
        <v>44439</v>
      </c>
      <c r="V763" s="88">
        <v>122</v>
      </c>
      <c r="W763" s="87">
        <v>43516</v>
      </c>
      <c r="X763" s="88">
        <v>42.25</v>
      </c>
      <c r="Y763" s="87">
        <v>43410</v>
      </c>
      <c r="Z763" s="88">
        <v>43.66</v>
      </c>
      <c r="AA763" s="87">
        <v>43420</v>
      </c>
      <c r="AB763" s="88">
        <v>227</v>
      </c>
      <c r="AE763" s="87">
        <v>44131</v>
      </c>
      <c r="AF763" s="88">
        <v>1246.1600000000001</v>
      </c>
      <c r="AG763" s="87">
        <v>44131</v>
      </c>
      <c r="AH763" s="88">
        <v>96.1</v>
      </c>
      <c r="AI763" s="87">
        <v>44147</v>
      </c>
      <c r="AJ763" s="88">
        <v>335.63</v>
      </c>
      <c r="AK763" s="87">
        <v>44180</v>
      </c>
      <c r="AL763" s="88">
        <v>259.23</v>
      </c>
    </row>
    <row r="764" spans="1:38">
      <c r="A764" s="87">
        <v>44132</v>
      </c>
      <c r="B764" s="88">
        <v>17297.09</v>
      </c>
      <c r="C764" s="87">
        <v>43437</v>
      </c>
      <c r="D764" s="88">
        <v>98.25</v>
      </c>
      <c r="E764" s="87">
        <v>43402</v>
      </c>
      <c r="F764" s="88">
        <v>150.55000000000001</v>
      </c>
      <c r="G764" s="87">
        <v>43768</v>
      </c>
      <c r="H764" s="88">
        <v>21.75</v>
      </c>
      <c r="I764" s="87">
        <v>43426</v>
      </c>
      <c r="J764" s="88">
        <v>42.73</v>
      </c>
      <c r="K764" s="87">
        <v>43402</v>
      </c>
      <c r="L764" s="88">
        <v>192.61</v>
      </c>
      <c r="M764" s="87">
        <v>43402</v>
      </c>
      <c r="N764" s="88">
        <v>45.3</v>
      </c>
      <c r="Q764" s="87">
        <v>43402</v>
      </c>
      <c r="R764" s="88">
        <v>30.8</v>
      </c>
      <c r="S764" s="87">
        <v>43402</v>
      </c>
      <c r="T764" s="88">
        <v>6.2</v>
      </c>
      <c r="U764" s="87">
        <v>44440</v>
      </c>
      <c r="V764" s="88">
        <v>119.78</v>
      </c>
      <c r="W764" s="87">
        <v>43517</v>
      </c>
      <c r="X764" s="88">
        <v>42.1</v>
      </c>
      <c r="Y764" s="87">
        <v>43411</v>
      </c>
      <c r="Z764" s="88">
        <v>44.79</v>
      </c>
      <c r="AA764" s="87">
        <v>43423</v>
      </c>
      <c r="AB764" s="88">
        <v>225.89</v>
      </c>
      <c r="AE764" s="87">
        <v>44132</v>
      </c>
      <c r="AF764" s="88">
        <v>1206.95</v>
      </c>
      <c r="AG764" s="87">
        <v>44132</v>
      </c>
      <c r="AH764" s="88">
        <v>91.16</v>
      </c>
      <c r="AI764" s="87">
        <v>44148</v>
      </c>
      <c r="AJ764" s="88">
        <v>354.17</v>
      </c>
      <c r="AK764" s="87">
        <v>44181</v>
      </c>
      <c r="AL764" s="88">
        <v>255</v>
      </c>
    </row>
    <row r="765" spans="1:38">
      <c r="A765" s="87">
        <v>44133</v>
      </c>
      <c r="B765" s="88">
        <v>16750.37</v>
      </c>
      <c r="C765" s="87">
        <v>43438</v>
      </c>
      <c r="D765" s="88">
        <v>99.22</v>
      </c>
      <c r="E765" s="87">
        <v>43403</v>
      </c>
      <c r="F765" s="88">
        <v>151.44</v>
      </c>
      <c r="G765" s="87">
        <v>43769</v>
      </c>
      <c r="H765" s="88">
        <v>22.49</v>
      </c>
      <c r="I765" s="87">
        <v>43427</v>
      </c>
      <c r="J765" s="88">
        <v>42.02</v>
      </c>
      <c r="K765" s="87">
        <v>43403</v>
      </c>
      <c r="L765" s="88">
        <v>195.7</v>
      </c>
      <c r="M765" s="87">
        <v>43403</v>
      </c>
      <c r="N765" s="88">
        <v>47.56</v>
      </c>
      <c r="Q765" s="87">
        <v>43403</v>
      </c>
      <c r="R765" s="88">
        <v>30.91</v>
      </c>
      <c r="S765" s="87">
        <v>43403</v>
      </c>
      <c r="T765" s="88">
        <v>6.14</v>
      </c>
      <c r="U765" s="87">
        <v>44441</v>
      </c>
      <c r="V765" s="88">
        <v>120.13</v>
      </c>
      <c r="W765" s="87">
        <v>43518</v>
      </c>
      <c r="X765" s="88">
        <v>42.5</v>
      </c>
      <c r="Y765" s="87">
        <v>43412</v>
      </c>
      <c r="Z765" s="88">
        <v>44.59</v>
      </c>
      <c r="AA765" s="87">
        <v>43424</v>
      </c>
      <c r="AB765" s="88">
        <v>226.97</v>
      </c>
      <c r="AE765" s="87">
        <v>44133</v>
      </c>
      <c r="AF765" s="88">
        <v>1193.4100000000001</v>
      </c>
      <c r="AG765" s="87">
        <v>44133</v>
      </c>
      <c r="AH765" s="88">
        <v>84.69</v>
      </c>
      <c r="AI765" s="87">
        <v>44151</v>
      </c>
      <c r="AJ765" s="88">
        <v>348.46</v>
      </c>
      <c r="AK765" s="87">
        <v>44182</v>
      </c>
      <c r="AL765" s="88">
        <v>274.12</v>
      </c>
    </row>
    <row r="766" spans="1:38">
      <c r="A766" s="87">
        <v>44137</v>
      </c>
      <c r="B766" s="88">
        <v>16403.45</v>
      </c>
      <c r="C766" s="87">
        <v>43439</v>
      </c>
      <c r="D766" s="88">
        <v>99.6</v>
      </c>
      <c r="E766" s="87">
        <v>43404</v>
      </c>
      <c r="F766" s="88">
        <v>149.88</v>
      </c>
      <c r="G766" s="87">
        <v>43773</v>
      </c>
      <c r="H766" s="88">
        <v>22.26</v>
      </c>
      <c r="I766" s="87">
        <v>43430</v>
      </c>
      <c r="J766" s="88">
        <v>42.5</v>
      </c>
      <c r="K766" s="87">
        <v>43404</v>
      </c>
      <c r="L766" s="88">
        <v>192.99</v>
      </c>
      <c r="M766" s="87">
        <v>43404</v>
      </c>
      <c r="N766" s="88">
        <v>49.93</v>
      </c>
      <c r="Q766" s="87">
        <v>43404</v>
      </c>
      <c r="R766" s="88">
        <v>29.85</v>
      </c>
      <c r="S766" s="87">
        <v>43404</v>
      </c>
      <c r="T766" s="88">
        <v>6.08</v>
      </c>
      <c r="U766" s="87">
        <v>44442</v>
      </c>
      <c r="V766" s="88">
        <v>120</v>
      </c>
      <c r="W766" s="87">
        <v>43521</v>
      </c>
      <c r="X766" s="88">
        <v>41.63</v>
      </c>
      <c r="Y766" s="87">
        <v>43413</v>
      </c>
      <c r="Z766" s="88">
        <v>44.77</v>
      </c>
      <c r="AA766" s="87">
        <v>43427</v>
      </c>
      <c r="AB766" s="88">
        <v>225</v>
      </c>
      <c r="AE766" s="87">
        <v>44137</v>
      </c>
      <c r="AF766" s="88">
        <v>1185.31</v>
      </c>
      <c r="AG766" s="87">
        <v>44137</v>
      </c>
      <c r="AH766" s="88">
        <v>81.13</v>
      </c>
      <c r="AI766" s="87">
        <v>44152</v>
      </c>
      <c r="AJ766" s="88">
        <v>340.31</v>
      </c>
      <c r="AK766" s="87">
        <v>44183</v>
      </c>
      <c r="AL766" s="88">
        <v>281.57</v>
      </c>
    </row>
    <row r="767" spans="1:38">
      <c r="A767" s="87">
        <v>44138</v>
      </c>
      <c r="B767" s="88">
        <v>16994.02</v>
      </c>
      <c r="C767" s="87">
        <v>43440</v>
      </c>
      <c r="D767" s="88">
        <v>95.85</v>
      </c>
      <c r="E767" s="87">
        <v>43405</v>
      </c>
      <c r="F767" s="88">
        <v>147.46</v>
      </c>
      <c r="G767" s="87">
        <v>43774</v>
      </c>
      <c r="H767" s="88">
        <v>22.45</v>
      </c>
      <c r="I767" s="87">
        <v>43431</v>
      </c>
      <c r="J767" s="88">
        <v>42.55</v>
      </c>
      <c r="K767" s="87">
        <v>43405</v>
      </c>
      <c r="L767" s="88">
        <v>187.13</v>
      </c>
      <c r="M767" s="87">
        <v>43405</v>
      </c>
      <c r="N767" s="88">
        <v>52.3</v>
      </c>
      <c r="Q767" s="87">
        <v>43405</v>
      </c>
      <c r="R767" s="88">
        <v>30.85</v>
      </c>
      <c r="S767" s="87">
        <v>43405</v>
      </c>
      <c r="T767" s="88">
        <v>6.01</v>
      </c>
      <c r="U767" s="87">
        <v>44445</v>
      </c>
      <c r="V767" s="88">
        <v>129</v>
      </c>
      <c r="W767" s="87">
        <v>43522</v>
      </c>
      <c r="X767" s="88">
        <v>39.56</v>
      </c>
      <c r="Y767" s="87">
        <v>43416</v>
      </c>
      <c r="Z767" s="88">
        <v>44.98</v>
      </c>
      <c r="AA767" s="87">
        <v>43430</v>
      </c>
      <c r="AB767" s="88">
        <v>225.23</v>
      </c>
      <c r="AE767" s="87">
        <v>44138</v>
      </c>
      <c r="AF767" s="88">
        <v>1223.8900000000001</v>
      </c>
      <c r="AG767" s="87">
        <v>44138</v>
      </c>
      <c r="AH767" s="88">
        <v>87.21</v>
      </c>
      <c r="AI767" s="87">
        <v>44153</v>
      </c>
      <c r="AJ767" s="88">
        <v>339.53</v>
      </c>
      <c r="AK767" s="87">
        <v>44186</v>
      </c>
      <c r="AL767" s="88">
        <v>271.33</v>
      </c>
    </row>
    <row r="768" spans="1:38">
      <c r="A768" s="87">
        <v>44139</v>
      </c>
      <c r="B768" s="88">
        <v>16865.98</v>
      </c>
      <c r="C768" s="87">
        <v>43441</v>
      </c>
      <c r="D768" s="88">
        <v>95.42</v>
      </c>
      <c r="E768" s="87">
        <v>43406</v>
      </c>
      <c r="F768" s="88">
        <v>151.19999999999999</v>
      </c>
      <c r="G768" s="87">
        <v>43775</v>
      </c>
      <c r="H768" s="88">
        <v>22.84</v>
      </c>
      <c r="I768" s="87">
        <v>43432</v>
      </c>
      <c r="J768" s="88">
        <v>43.2</v>
      </c>
      <c r="K768" s="87">
        <v>43406</v>
      </c>
      <c r="L768" s="88">
        <v>195.75</v>
      </c>
      <c r="M768" s="87">
        <v>43406</v>
      </c>
      <c r="N768" s="88">
        <v>54.61</v>
      </c>
      <c r="Q768" s="87">
        <v>43406</v>
      </c>
      <c r="R768" s="88">
        <v>31.45</v>
      </c>
      <c r="S768" s="87">
        <v>43406</v>
      </c>
      <c r="T768" s="88">
        <v>6.27</v>
      </c>
      <c r="U768" s="87">
        <v>44446</v>
      </c>
      <c r="V768" s="88">
        <v>131.75</v>
      </c>
      <c r="W768" s="87">
        <v>43523</v>
      </c>
      <c r="X768" s="88">
        <v>38.950000000000003</v>
      </c>
      <c r="Y768" s="87">
        <v>43417</v>
      </c>
      <c r="Z768" s="88">
        <v>44.99</v>
      </c>
      <c r="AA768" s="87">
        <v>43431</v>
      </c>
      <c r="AB768" s="88">
        <v>225.99</v>
      </c>
      <c r="AE768" s="87">
        <v>44139</v>
      </c>
      <c r="AF768" s="88">
        <v>1219.33</v>
      </c>
      <c r="AG768" s="87">
        <v>44139</v>
      </c>
      <c r="AH768" s="88">
        <v>86.77</v>
      </c>
      <c r="AI768" s="87">
        <v>44154</v>
      </c>
      <c r="AJ768" s="88">
        <v>336.69</v>
      </c>
      <c r="AK768" s="87">
        <v>44187</v>
      </c>
      <c r="AL768" s="88">
        <v>264.82</v>
      </c>
    </row>
    <row r="769" spans="1:38">
      <c r="A769" s="87">
        <v>44140</v>
      </c>
      <c r="B769" s="88">
        <v>17243.25</v>
      </c>
      <c r="C769" s="87">
        <v>43444</v>
      </c>
      <c r="D769" s="88">
        <v>95.09</v>
      </c>
      <c r="E769" s="87">
        <v>43409</v>
      </c>
      <c r="F769" s="88">
        <v>148.44</v>
      </c>
      <c r="G769" s="87">
        <v>43776</v>
      </c>
      <c r="H769" s="88">
        <v>22.01</v>
      </c>
      <c r="I769" s="87">
        <v>43433</v>
      </c>
      <c r="J769" s="88">
        <v>43</v>
      </c>
      <c r="K769" s="87">
        <v>43409</v>
      </c>
      <c r="L769" s="88">
        <v>204.67</v>
      </c>
      <c r="M769" s="87">
        <v>43409</v>
      </c>
      <c r="N769" s="88">
        <v>51.88</v>
      </c>
      <c r="Q769" s="87">
        <v>43409</v>
      </c>
      <c r="R769" s="88">
        <v>31.32</v>
      </c>
      <c r="S769" s="87">
        <v>43409</v>
      </c>
      <c r="T769" s="88">
        <v>6.49</v>
      </c>
      <c r="U769" s="87">
        <v>44447</v>
      </c>
      <c r="V769" s="88">
        <v>131.06</v>
      </c>
      <c r="W769" s="87">
        <v>43524</v>
      </c>
      <c r="X769" s="88">
        <v>39.54</v>
      </c>
      <c r="Y769" s="87">
        <v>43418</v>
      </c>
      <c r="Z769" s="88">
        <v>45</v>
      </c>
      <c r="AA769" s="87">
        <v>43432</v>
      </c>
      <c r="AB769" s="88">
        <v>226</v>
      </c>
      <c r="AE769" s="87">
        <v>44140</v>
      </c>
      <c r="AF769" s="88">
        <v>1239.5</v>
      </c>
      <c r="AG769" s="87">
        <v>44140</v>
      </c>
      <c r="AH769" s="88">
        <v>89.51</v>
      </c>
      <c r="AI769" s="87">
        <v>44155</v>
      </c>
      <c r="AJ769" s="88">
        <v>328.05</v>
      </c>
      <c r="AK769" s="87">
        <v>44188</v>
      </c>
      <c r="AL769" s="88">
        <v>268.57</v>
      </c>
    </row>
    <row r="770" spans="1:38">
      <c r="A770" s="87">
        <v>44141</v>
      </c>
      <c r="B770" s="88">
        <v>17081.79</v>
      </c>
      <c r="C770" s="87">
        <v>43445</v>
      </c>
      <c r="D770" s="88">
        <v>93.96</v>
      </c>
      <c r="E770" s="87">
        <v>43410</v>
      </c>
      <c r="F770" s="88">
        <v>145.35</v>
      </c>
      <c r="G770" s="87">
        <v>43777</v>
      </c>
      <c r="H770" s="88">
        <v>22</v>
      </c>
      <c r="I770" s="87">
        <v>43434</v>
      </c>
      <c r="J770" s="88">
        <v>44.32</v>
      </c>
      <c r="K770" s="87">
        <v>43410</v>
      </c>
      <c r="L770" s="88">
        <v>204.86</v>
      </c>
      <c r="M770" s="87">
        <v>43410</v>
      </c>
      <c r="N770" s="88">
        <v>49.29</v>
      </c>
      <c r="Q770" s="87">
        <v>43410</v>
      </c>
      <c r="R770" s="88">
        <v>30.21</v>
      </c>
      <c r="S770" s="87">
        <v>43410</v>
      </c>
      <c r="T770" s="88">
        <v>6.29</v>
      </c>
      <c r="U770" s="87">
        <v>44448</v>
      </c>
      <c r="V770" s="88">
        <v>124.06</v>
      </c>
      <c r="W770" s="87">
        <v>43525</v>
      </c>
      <c r="X770" s="88">
        <v>40.200000000000003</v>
      </c>
      <c r="Y770" s="87">
        <v>43419</v>
      </c>
      <c r="Z770" s="88">
        <v>45</v>
      </c>
      <c r="AA770" s="87">
        <v>43433</v>
      </c>
      <c r="AB770" s="88">
        <v>225.5</v>
      </c>
      <c r="AE770" s="87">
        <v>44141</v>
      </c>
      <c r="AF770" s="88">
        <v>1220.05</v>
      </c>
      <c r="AG770" s="87">
        <v>44141</v>
      </c>
      <c r="AH770" s="88">
        <v>89.68</v>
      </c>
      <c r="AI770" s="87">
        <v>44158</v>
      </c>
      <c r="AJ770" s="88">
        <v>320.27999999999997</v>
      </c>
      <c r="AK770" s="87">
        <v>44189</v>
      </c>
      <c r="AL770" s="88">
        <v>270.7</v>
      </c>
    </row>
    <row r="771" spans="1:38">
      <c r="A771" s="87">
        <v>44144</v>
      </c>
      <c r="B771" s="88">
        <v>17098.240000000002</v>
      </c>
      <c r="C771" s="87">
        <v>43446</v>
      </c>
      <c r="D771" s="88">
        <v>90.17</v>
      </c>
      <c r="E771" s="87">
        <v>43411</v>
      </c>
      <c r="F771" s="88">
        <v>147.5</v>
      </c>
      <c r="G771" s="87">
        <v>43780</v>
      </c>
      <c r="H771" s="88">
        <v>22.35</v>
      </c>
      <c r="I771" s="87">
        <v>43437</v>
      </c>
      <c r="J771" s="88">
        <v>42.96</v>
      </c>
      <c r="K771" s="87">
        <v>43411</v>
      </c>
      <c r="L771" s="88">
        <v>209.66</v>
      </c>
      <c r="M771" s="87">
        <v>43411</v>
      </c>
      <c r="N771" s="88">
        <v>51.72</v>
      </c>
      <c r="Q771" s="87">
        <v>43411</v>
      </c>
      <c r="R771" s="88">
        <v>30.95</v>
      </c>
      <c r="S771" s="87">
        <v>43411</v>
      </c>
      <c r="T771" s="88">
        <v>6.38</v>
      </c>
      <c r="U771" s="87">
        <v>44449</v>
      </c>
      <c r="V771" s="88">
        <v>124.98</v>
      </c>
      <c r="W771" s="87">
        <v>43528</v>
      </c>
      <c r="X771" s="88">
        <v>40.299999999999997</v>
      </c>
      <c r="Y771" s="87">
        <v>43420</v>
      </c>
      <c r="Z771" s="88">
        <v>44.41</v>
      </c>
      <c r="AA771" s="87">
        <v>43434</v>
      </c>
      <c r="AB771" s="88">
        <v>229.39</v>
      </c>
      <c r="AE771" s="87">
        <v>44144</v>
      </c>
      <c r="AF771" s="88">
        <v>1206.28</v>
      </c>
      <c r="AG771" s="87">
        <v>44144</v>
      </c>
      <c r="AH771" s="88">
        <v>88.07</v>
      </c>
      <c r="AI771" s="87">
        <v>44159</v>
      </c>
      <c r="AJ771" s="88">
        <v>328.11</v>
      </c>
      <c r="AK771" s="87">
        <v>44193</v>
      </c>
      <c r="AL771" s="88">
        <v>272.04000000000002</v>
      </c>
    </row>
    <row r="772" spans="1:38">
      <c r="A772" s="87">
        <v>44145</v>
      </c>
      <c r="B772" s="88">
        <v>17308.150000000001</v>
      </c>
      <c r="C772" s="87">
        <v>43447</v>
      </c>
      <c r="D772" s="88">
        <v>89.72</v>
      </c>
      <c r="E772" s="87">
        <v>43412</v>
      </c>
      <c r="F772" s="88">
        <v>141.31</v>
      </c>
      <c r="G772" s="87">
        <v>43781</v>
      </c>
      <c r="H772" s="88">
        <v>22.9</v>
      </c>
      <c r="I772" s="87">
        <v>43438</v>
      </c>
      <c r="J772" s="88">
        <v>43.6</v>
      </c>
      <c r="K772" s="87">
        <v>43412</v>
      </c>
      <c r="L772" s="88">
        <v>209.1</v>
      </c>
      <c r="M772" s="87">
        <v>43412</v>
      </c>
      <c r="N772" s="88">
        <v>50.61</v>
      </c>
      <c r="Q772" s="87">
        <v>43412</v>
      </c>
      <c r="R772" s="88">
        <v>30.69</v>
      </c>
      <c r="S772" s="87">
        <v>43412</v>
      </c>
      <c r="T772" s="88">
        <v>6.29</v>
      </c>
      <c r="U772" s="87">
        <v>44452</v>
      </c>
      <c r="V772" s="88">
        <v>121.5</v>
      </c>
      <c r="W772" s="87">
        <v>43529</v>
      </c>
      <c r="X772" s="88">
        <v>40.75</v>
      </c>
      <c r="Y772" s="87">
        <v>43423</v>
      </c>
      <c r="Z772" s="88">
        <v>44.1</v>
      </c>
      <c r="AA772" s="87">
        <v>43437</v>
      </c>
      <c r="AB772" s="88">
        <v>221.85</v>
      </c>
      <c r="AE772" s="87">
        <v>44145</v>
      </c>
      <c r="AF772" s="88">
        <v>1200.2</v>
      </c>
      <c r="AG772" s="87">
        <v>44145</v>
      </c>
      <c r="AH772" s="88">
        <v>92.85</v>
      </c>
      <c r="AI772" s="87">
        <v>44160</v>
      </c>
      <c r="AJ772" s="88">
        <v>352.27</v>
      </c>
      <c r="AK772" s="87">
        <v>44194</v>
      </c>
      <c r="AL772" s="88">
        <v>271.33999999999997</v>
      </c>
    </row>
    <row r="773" spans="1:38">
      <c r="A773" s="87">
        <v>44146</v>
      </c>
      <c r="B773" s="88">
        <v>17367.330000000002</v>
      </c>
      <c r="C773" s="87">
        <v>43448</v>
      </c>
      <c r="D773" s="88">
        <v>90.17</v>
      </c>
      <c r="E773" s="87">
        <v>43413</v>
      </c>
      <c r="F773" s="88">
        <v>140.08000000000001</v>
      </c>
      <c r="G773" s="87">
        <v>43782</v>
      </c>
      <c r="H773" s="88">
        <v>23.18</v>
      </c>
      <c r="I773" s="87">
        <v>43439</v>
      </c>
      <c r="J773" s="88">
        <v>43</v>
      </c>
      <c r="K773" s="87">
        <v>43413</v>
      </c>
      <c r="L773" s="88">
        <v>213.11</v>
      </c>
      <c r="M773" s="87">
        <v>43413</v>
      </c>
      <c r="N773" s="88">
        <v>51.21</v>
      </c>
      <c r="Q773" s="87">
        <v>43413</v>
      </c>
      <c r="R773" s="88">
        <v>31.11</v>
      </c>
      <c r="S773" s="87">
        <v>43413</v>
      </c>
      <c r="T773" s="88">
        <v>6.32</v>
      </c>
      <c r="U773" s="87">
        <v>44453</v>
      </c>
      <c r="V773" s="88">
        <v>121.84</v>
      </c>
      <c r="W773" s="87">
        <v>43531</v>
      </c>
      <c r="X773" s="88">
        <v>39.9</v>
      </c>
      <c r="Y773" s="87">
        <v>43424</v>
      </c>
      <c r="Z773" s="88">
        <v>45</v>
      </c>
      <c r="AA773" s="87">
        <v>43438</v>
      </c>
      <c r="AB773" s="88">
        <v>221.85</v>
      </c>
      <c r="AE773" s="87">
        <v>44146</v>
      </c>
      <c r="AF773" s="88">
        <v>1200.44</v>
      </c>
      <c r="AG773" s="87">
        <v>44146</v>
      </c>
      <c r="AH773" s="88">
        <v>91.75</v>
      </c>
      <c r="AI773" s="87">
        <v>44161</v>
      </c>
      <c r="AJ773" s="88">
        <v>361.51</v>
      </c>
      <c r="AK773" s="87">
        <v>44195</v>
      </c>
      <c r="AL773" s="88">
        <v>272.11</v>
      </c>
    </row>
    <row r="774" spans="1:38">
      <c r="A774" s="87">
        <v>44147</v>
      </c>
      <c r="B774" s="88">
        <v>17061.330000000002</v>
      </c>
      <c r="C774" s="87">
        <v>43451</v>
      </c>
      <c r="D774" s="88">
        <v>89.17</v>
      </c>
      <c r="E774" s="87">
        <v>43416</v>
      </c>
      <c r="F774" s="88">
        <v>137.05000000000001</v>
      </c>
      <c r="G774" s="87">
        <v>43783</v>
      </c>
      <c r="H774" s="88">
        <v>22.98</v>
      </c>
      <c r="I774" s="87">
        <v>43440</v>
      </c>
      <c r="J774" s="88">
        <v>42</v>
      </c>
      <c r="K774" s="87">
        <v>43416</v>
      </c>
      <c r="L774" s="88">
        <v>215.49</v>
      </c>
      <c r="M774" s="87">
        <v>43416</v>
      </c>
      <c r="N774" s="88">
        <v>49.98</v>
      </c>
      <c r="Q774" s="87">
        <v>43416</v>
      </c>
      <c r="R774" s="88">
        <v>30.31</v>
      </c>
      <c r="S774" s="87">
        <v>43416</v>
      </c>
      <c r="T774" s="88">
        <v>6.13</v>
      </c>
      <c r="U774" s="87">
        <v>44454</v>
      </c>
      <c r="V774" s="88">
        <v>122</v>
      </c>
      <c r="W774" s="87">
        <v>43532</v>
      </c>
      <c r="X774" s="88">
        <v>39.4</v>
      </c>
      <c r="Y774" s="87">
        <v>43426</v>
      </c>
      <c r="Z774" s="88">
        <v>44.99</v>
      </c>
      <c r="AA774" s="87">
        <v>43439</v>
      </c>
      <c r="AB774" s="88">
        <v>221.25</v>
      </c>
      <c r="AE774" s="87">
        <v>44147</v>
      </c>
      <c r="AF774" s="88">
        <v>1180.78</v>
      </c>
      <c r="AG774" s="87">
        <v>44147</v>
      </c>
      <c r="AH774" s="88">
        <v>89.94</v>
      </c>
      <c r="AI774" s="87">
        <v>44162</v>
      </c>
      <c r="AJ774" s="88">
        <v>363.69</v>
      </c>
      <c r="AK774" s="87">
        <v>44196</v>
      </c>
      <c r="AL774" s="88">
        <v>266.27</v>
      </c>
    </row>
    <row r="775" spans="1:38">
      <c r="A775" s="87">
        <v>44148</v>
      </c>
      <c r="B775" s="88">
        <v>17026.650000000001</v>
      </c>
      <c r="C775" s="87">
        <v>43452</v>
      </c>
      <c r="D775" s="88">
        <v>88.36</v>
      </c>
      <c r="E775" s="87">
        <v>43417</v>
      </c>
      <c r="F775" s="88">
        <v>137.09</v>
      </c>
      <c r="G775" s="87">
        <v>43784</v>
      </c>
      <c r="H775" s="88">
        <v>22.95</v>
      </c>
      <c r="I775" s="87">
        <v>43441</v>
      </c>
      <c r="J775" s="88">
        <v>43.05</v>
      </c>
      <c r="K775" s="87">
        <v>43417</v>
      </c>
      <c r="L775" s="88">
        <v>222.79</v>
      </c>
      <c r="M775" s="87">
        <v>43417</v>
      </c>
      <c r="N775" s="88">
        <v>50.6</v>
      </c>
      <c r="Q775" s="87">
        <v>43417</v>
      </c>
      <c r="R775" s="88">
        <v>31.34</v>
      </c>
      <c r="S775" s="87">
        <v>43417</v>
      </c>
      <c r="T775" s="88">
        <v>6.28</v>
      </c>
      <c r="U775" s="87">
        <v>44455</v>
      </c>
      <c r="V775" s="88">
        <v>128</v>
      </c>
      <c r="W775" s="87">
        <v>43535</v>
      </c>
      <c r="X775" s="88">
        <v>40.909999999999997</v>
      </c>
      <c r="Y775" s="87">
        <v>43427</v>
      </c>
      <c r="Z775" s="88">
        <v>46.19</v>
      </c>
      <c r="AA775" s="87">
        <v>43441</v>
      </c>
      <c r="AB775" s="88">
        <v>210.19</v>
      </c>
      <c r="AE775" s="87">
        <v>44148</v>
      </c>
      <c r="AF775" s="88">
        <v>1197.3599999999999</v>
      </c>
      <c r="AG775" s="87">
        <v>44148</v>
      </c>
      <c r="AH775" s="88">
        <v>90.1</v>
      </c>
      <c r="AI775" s="87">
        <v>44165</v>
      </c>
      <c r="AJ775" s="88">
        <v>368</v>
      </c>
      <c r="AK775" s="87">
        <v>44197</v>
      </c>
      <c r="AL775" s="88">
        <v>267.14</v>
      </c>
    </row>
    <row r="776" spans="1:38">
      <c r="A776" s="87">
        <v>44151</v>
      </c>
      <c r="B776" s="88">
        <v>17006.7</v>
      </c>
      <c r="C776" s="87">
        <v>43453</v>
      </c>
      <c r="D776" s="88">
        <v>85.16</v>
      </c>
      <c r="E776" s="87">
        <v>43418</v>
      </c>
      <c r="F776" s="88">
        <v>131.28</v>
      </c>
      <c r="G776" s="87">
        <v>43787</v>
      </c>
      <c r="H776" s="88">
        <v>23.25</v>
      </c>
      <c r="I776" s="87">
        <v>43444</v>
      </c>
      <c r="J776" s="88">
        <v>42.9</v>
      </c>
      <c r="K776" s="87">
        <v>43418</v>
      </c>
      <c r="L776" s="88">
        <v>225.4</v>
      </c>
      <c r="M776" s="87">
        <v>43418</v>
      </c>
      <c r="N776" s="88">
        <v>52.06</v>
      </c>
      <c r="Q776" s="87">
        <v>43418</v>
      </c>
      <c r="R776" s="88">
        <v>32.14</v>
      </c>
      <c r="S776" s="87">
        <v>43418</v>
      </c>
      <c r="T776" s="88">
        <v>6.14</v>
      </c>
      <c r="U776" s="87">
        <v>44456</v>
      </c>
      <c r="V776" s="88">
        <v>123.42</v>
      </c>
      <c r="W776" s="87">
        <v>43536</v>
      </c>
      <c r="X776" s="88">
        <v>41.46</v>
      </c>
      <c r="Y776" s="87">
        <v>43430</v>
      </c>
      <c r="Z776" s="88">
        <v>46.55</v>
      </c>
      <c r="AA776" s="87">
        <v>43444</v>
      </c>
      <c r="AB776" s="88">
        <v>217.95</v>
      </c>
      <c r="AE776" s="87">
        <v>44151</v>
      </c>
      <c r="AF776" s="88">
        <v>1181.46</v>
      </c>
      <c r="AG776" s="87">
        <v>44151</v>
      </c>
      <c r="AH776" s="88">
        <v>88.44</v>
      </c>
      <c r="AI776" s="87">
        <v>44166</v>
      </c>
      <c r="AJ776" s="88">
        <v>369.15</v>
      </c>
      <c r="AK776" s="87">
        <v>44200</v>
      </c>
      <c r="AL776" s="88">
        <v>266.02999999999997</v>
      </c>
    </row>
    <row r="777" spans="1:38">
      <c r="A777" s="87">
        <v>44153</v>
      </c>
      <c r="B777" s="88">
        <v>17056.490000000002</v>
      </c>
      <c r="C777" s="87">
        <v>43454</v>
      </c>
      <c r="D777" s="88">
        <v>84.77</v>
      </c>
      <c r="E777" s="87">
        <v>43419</v>
      </c>
      <c r="F777" s="88">
        <v>137.84</v>
      </c>
      <c r="G777" s="87">
        <v>43788</v>
      </c>
      <c r="H777" s="88">
        <v>23</v>
      </c>
      <c r="I777" s="87">
        <v>43445</v>
      </c>
      <c r="J777" s="88">
        <v>42.27</v>
      </c>
      <c r="K777" s="87">
        <v>43419</v>
      </c>
      <c r="L777" s="88">
        <v>222.89</v>
      </c>
      <c r="M777" s="87">
        <v>43419</v>
      </c>
      <c r="N777" s="88">
        <v>52.94</v>
      </c>
      <c r="Q777" s="87">
        <v>43419</v>
      </c>
      <c r="R777" s="88">
        <v>32.07</v>
      </c>
      <c r="S777" s="87">
        <v>43419</v>
      </c>
      <c r="T777" s="88">
        <v>6.2</v>
      </c>
      <c r="U777" s="87">
        <v>44459</v>
      </c>
      <c r="V777" s="88">
        <v>127.03</v>
      </c>
      <c r="W777" s="87">
        <v>43537</v>
      </c>
      <c r="X777" s="88">
        <v>40.76</v>
      </c>
      <c r="Y777" s="87">
        <v>43431</v>
      </c>
      <c r="Z777" s="88">
        <v>46.19</v>
      </c>
      <c r="AA777" s="87">
        <v>43445</v>
      </c>
      <c r="AB777" s="88">
        <v>210.97</v>
      </c>
      <c r="AE777" s="87">
        <v>44152</v>
      </c>
      <c r="AF777" s="88">
        <v>1176.3399999999999</v>
      </c>
      <c r="AG777" s="87">
        <v>44152</v>
      </c>
      <c r="AH777" s="88">
        <v>88.01</v>
      </c>
      <c r="AI777" s="87">
        <v>44167</v>
      </c>
      <c r="AJ777" s="88">
        <v>367.3</v>
      </c>
      <c r="AK777" s="87">
        <v>44201</v>
      </c>
      <c r="AL777" s="88">
        <v>265.52999999999997</v>
      </c>
    </row>
    <row r="778" spans="1:38">
      <c r="A778" s="87">
        <v>44154</v>
      </c>
      <c r="B778" s="88">
        <v>17056.64</v>
      </c>
      <c r="C778" s="87">
        <v>43455</v>
      </c>
      <c r="D778" s="88">
        <v>85.54</v>
      </c>
      <c r="E778" s="87">
        <v>43420</v>
      </c>
      <c r="F778" s="88">
        <v>142.55000000000001</v>
      </c>
      <c r="G778" s="87">
        <v>43789</v>
      </c>
      <c r="H778" s="88">
        <v>22.85</v>
      </c>
      <c r="I778" s="87">
        <v>43446</v>
      </c>
      <c r="J778" s="88">
        <v>41.12</v>
      </c>
      <c r="K778" s="87">
        <v>43420</v>
      </c>
      <c r="L778" s="88">
        <v>211.75</v>
      </c>
      <c r="M778" s="87">
        <v>43420</v>
      </c>
      <c r="N778" s="88">
        <v>52.41</v>
      </c>
      <c r="Q778" s="87">
        <v>43420</v>
      </c>
      <c r="R778" s="88">
        <v>31.4</v>
      </c>
      <c r="S778" s="87">
        <v>43420</v>
      </c>
      <c r="T778" s="88">
        <v>6.18</v>
      </c>
      <c r="U778" s="87">
        <v>44460</v>
      </c>
      <c r="V778" s="88">
        <v>128.13</v>
      </c>
      <c r="W778" s="87">
        <v>43538</v>
      </c>
      <c r="X778" s="88">
        <v>42.79</v>
      </c>
      <c r="Y778" s="87">
        <v>43432</v>
      </c>
      <c r="Z778" s="88">
        <v>45.5</v>
      </c>
      <c r="AA778" s="87">
        <v>43446</v>
      </c>
      <c r="AB778" s="88">
        <v>211.14</v>
      </c>
      <c r="AE778" s="87">
        <v>44153</v>
      </c>
      <c r="AF778" s="88">
        <v>1180</v>
      </c>
      <c r="AG778" s="87">
        <v>44153</v>
      </c>
      <c r="AH778" s="88">
        <v>87.55</v>
      </c>
      <c r="AI778" s="87">
        <v>44168</v>
      </c>
      <c r="AJ778" s="88">
        <v>383.03</v>
      </c>
      <c r="AK778" s="87">
        <v>44202</v>
      </c>
      <c r="AL778" s="88">
        <v>266.24</v>
      </c>
    </row>
    <row r="779" spans="1:38">
      <c r="A779" s="87">
        <v>44155</v>
      </c>
      <c r="B779" s="88">
        <v>16903.3</v>
      </c>
      <c r="C779" s="87">
        <v>43458</v>
      </c>
      <c r="D779" s="88">
        <v>86.06</v>
      </c>
      <c r="E779" s="87">
        <v>43423</v>
      </c>
      <c r="F779" s="88">
        <v>140.97999999999999</v>
      </c>
      <c r="G779" s="87">
        <v>43790</v>
      </c>
      <c r="H779" s="88">
        <v>22.48</v>
      </c>
      <c r="I779" s="87">
        <v>43447</v>
      </c>
      <c r="J779" s="88">
        <v>41.69</v>
      </c>
      <c r="K779" s="87">
        <v>43423</v>
      </c>
      <c r="L779" s="88">
        <v>210.42</v>
      </c>
      <c r="M779" s="87">
        <v>43423</v>
      </c>
      <c r="N779" s="88">
        <v>50.4</v>
      </c>
      <c r="Q779" s="87">
        <v>43423</v>
      </c>
      <c r="R779" s="88">
        <v>31.19</v>
      </c>
      <c r="S779" s="87">
        <v>43423</v>
      </c>
      <c r="T779" s="88">
        <v>6.38</v>
      </c>
      <c r="U779" s="87">
        <v>44461</v>
      </c>
      <c r="V779" s="88">
        <v>124.49</v>
      </c>
      <c r="W779" s="87">
        <v>43539</v>
      </c>
      <c r="X779" s="88">
        <v>42.99</v>
      </c>
      <c r="Y779" s="87">
        <v>43433</v>
      </c>
      <c r="Z779" s="88">
        <v>46</v>
      </c>
      <c r="AA779" s="87">
        <v>43447</v>
      </c>
      <c r="AB779" s="88">
        <v>209.85</v>
      </c>
      <c r="AE779" s="87">
        <v>44154</v>
      </c>
      <c r="AF779" s="88">
        <v>1188.2</v>
      </c>
      <c r="AG779" s="87">
        <v>44154</v>
      </c>
      <c r="AH779" s="88">
        <v>87.67</v>
      </c>
      <c r="AI779" s="87">
        <v>44169</v>
      </c>
      <c r="AJ779" s="88">
        <v>383.99</v>
      </c>
      <c r="AK779" s="87">
        <v>44203</v>
      </c>
      <c r="AL779" s="88">
        <v>265</v>
      </c>
    </row>
    <row r="780" spans="1:38">
      <c r="A780" s="87">
        <v>44158</v>
      </c>
      <c r="B780" s="88">
        <v>16693.45</v>
      </c>
      <c r="C780" s="87">
        <v>43460</v>
      </c>
      <c r="D780" s="88">
        <v>83.64</v>
      </c>
      <c r="E780" s="87">
        <v>43424</v>
      </c>
      <c r="F780" s="88">
        <v>140.65</v>
      </c>
      <c r="G780" s="87">
        <v>43791</v>
      </c>
      <c r="H780" s="88">
        <v>22.75</v>
      </c>
      <c r="I780" s="87">
        <v>43448</v>
      </c>
      <c r="J780" s="88">
        <v>43.04</v>
      </c>
      <c r="K780" s="87">
        <v>43424</v>
      </c>
      <c r="L780" s="88">
        <v>205.49</v>
      </c>
      <c r="M780" s="87">
        <v>43424</v>
      </c>
      <c r="N780" s="88">
        <v>50.19</v>
      </c>
      <c r="Q780" s="87">
        <v>43424</v>
      </c>
      <c r="R780" s="88">
        <v>30.88</v>
      </c>
      <c r="S780" s="87">
        <v>43424</v>
      </c>
      <c r="T780" s="88">
        <v>6.76</v>
      </c>
      <c r="U780" s="87">
        <v>44462</v>
      </c>
      <c r="V780" s="88">
        <v>120.8</v>
      </c>
      <c r="W780" s="87">
        <v>43542</v>
      </c>
      <c r="X780" s="88">
        <v>43.25</v>
      </c>
      <c r="Y780" s="87">
        <v>43434</v>
      </c>
      <c r="Z780" s="88">
        <v>45.2</v>
      </c>
      <c r="AA780" s="87">
        <v>43448</v>
      </c>
      <c r="AB780" s="88">
        <v>208.48</v>
      </c>
      <c r="AE780" s="87">
        <v>44155</v>
      </c>
      <c r="AF780" s="88">
        <v>1188.01</v>
      </c>
      <c r="AG780" s="87">
        <v>44155</v>
      </c>
      <c r="AH780" s="88">
        <v>88.82</v>
      </c>
      <c r="AI780" s="87">
        <v>44172</v>
      </c>
      <c r="AJ780" s="88">
        <v>386.99</v>
      </c>
      <c r="AK780" s="87">
        <v>44204</v>
      </c>
      <c r="AL780" s="88">
        <v>264.89999999999998</v>
      </c>
    </row>
    <row r="781" spans="1:38">
      <c r="A781" s="87">
        <v>44159</v>
      </c>
      <c r="B781" s="88">
        <v>16751.650000000001</v>
      </c>
      <c r="C781" s="87">
        <v>43461</v>
      </c>
      <c r="D781" s="88">
        <v>87.59</v>
      </c>
      <c r="E781" s="87">
        <v>43426</v>
      </c>
      <c r="F781" s="88">
        <v>137.34</v>
      </c>
      <c r="G781" s="87">
        <v>43794</v>
      </c>
      <c r="H781" s="88">
        <v>22.75</v>
      </c>
      <c r="I781" s="87">
        <v>43451</v>
      </c>
      <c r="J781" s="88">
        <v>43.05</v>
      </c>
      <c r="K781" s="87">
        <v>43426</v>
      </c>
      <c r="L781" s="88">
        <v>204.93</v>
      </c>
      <c r="M781" s="87">
        <v>43426</v>
      </c>
      <c r="N781" s="88">
        <v>49.73</v>
      </c>
      <c r="Q781" s="87">
        <v>43426</v>
      </c>
      <c r="R781" s="88">
        <v>30.89</v>
      </c>
      <c r="S781" s="87">
        <v>43426</v>
      </c>
      <c r="T781" s="88">
        <v>6.56</v>
      </c>
      <c r="U781" s="87">
        <v>44463</v>
      </c>
      <c r="V781" s="88">
        <v>118.17</v>
      </c>
      <c r="W781" s="87">
        <v>43543</v>
      </c>
      <c r="X781" s="88">
        <v>43.25</v>
      </c>
      <c r="Y781" s="87">
        <v>43437</v>
      </c>
      <c r="Z781" s="88">
        <v>44.06</v>
      </c>
      <c r="AA781" s="87">
        <v>43451</v>
      </c>
      <c r="AB781" s="88">
        <v>212.5</v>
      </c>
      <c r="AE781" s="87">
        <v>44158</v>
      </c>
      <c r="AF781" s="88">
        <v>1167.8800000000001</v>
      </c>
      <c r="AG781" s="87">
        <v>44158</v>
      </c>
      <c r="AH781" s="88">
        <v>88.35</v>
      </c>
      <c r="AI781" s="87">
        <v>44173</v>
      </c>
      <c r="AJ781" s="88">
        <v>378.48</v>
      </c>
      <c r="AK781" s="87">
        <v>44207</v>
      </c>
      <c r="AL781" s="88">
        <v>267.45</v>
      </c>
    </row>
    <row r="782" spans="1:38">
      <c r="A782" s="87">
        <v>44160</v>
      </c>
      <c r="B782" s="88">
        <v>17016.38</v>
      </c>
      <c r="C782" s="87">
        <v>43462</v>
      </c>
      <c r="D782" s="88">
        <v>90.48</v>
      </c>
      <c r="E782" s="87">
        <v>43427</v>
      </c>
      <c r="F782" s="88">
        <v>139.13</v>
      </c>
      <c r="G782" s="87">
        <v>43795</v>
      </c>
      <c r="H782" s="88">
        <v>22.63</v>
      </c>
      <c r="I782" s="87">
        <v>43452</v>
      </c>
      <c r="J782" s="88">
        <v>43.47</v>
      </c>
      <c r="K782" s="87">
        <v>43427</v>
      </c>
      <c r="L782" s="88">
        <v>207.5</v>
      </c>
      <c r="M782" s="87">
        <v>43427</v>
      </c>
      <c r="N782" s="88">
        <v>51.96</v>
      </c>
      <c r="Q782" s="87">
        <v>43427</v>
      </c>
      <c r="R782" s="88">
        <v>30.11</v>
      </c>
      <c r="S782" s="87">
        <v>43427</v>
      </c>
      <c r="T782" s="88">
        <v>6.51</v>
      </c>
      <c r="U782" s="87">
        <v>44466</v>
      </c>
      <c r="V782" s="88">
        <v>115.3</v>
      </c>
      <c r="W782" s="87">
        <v>43544</v>
      </c>
      <c r="X782" s="88">
        <v>43</v>
      </c>
      <c r="Y782" s="87">
        <v>43438</v>
      </c>
      <c r="Z782" s="88">
        <v>46.23</v>
      </c>
      <c r="AA782" s="87">
        <v>43452</v>
      </c>
      <c r="AB782" s="88">
        <v>201.88</v>
      </c>
      <c r="AE782" s="87">
        <v>44159</v>
      </c>
      <c r="AF782" s="88">
        <v>1149.73</v>
      </c>
      <c r="AG782" s="87">
        <v>44159</v>
      </c>
      <c r="AH782" s="88">
        <v>87.97</v>
      </c>
      <c r="AI782" s="87">
        <v>44174</v>
      </c>
      <c r="AJ782" s="88">
        <v>373.42</v>
      </c>
      <c r="AK782" s="87">
        <v>44208</v>
      </c>
      <c r="AL782" s="88">
        <v>268.75</v>
      </c>
    </row>
    <row r="783" spans="1:38">
      <c r="A783" s="87">
        <v>44161</v>
      </c>
      <c r="B783" s="88">
        <v>17294.79</v>
      </c>
      <c r="C783" s="87">
        <v>43465</v>
      </c>
      <c r="D783" s="88">
        <v>92.39</v>
      </c>
      <c r="E783" s="87">
        <v>43430</v>
      </c>
      <c r="F783" s="88">
        <v>139.91</v>
      </c>
      <c r="G783" s="87">
        <v>43798</v>
      </c>
      <c r="H783" s="88">
        <v>22.93</v>
      </c>
      <c r="I783" s="87">
        <v>43453</v>
      </c>
      <c r="J783" s="88">
        <v>43.69</v>
      </c>
      <c r="K783" s="87">
        <v>43430</v>
      </c>
      <c r="L783" s="88">
        <v>207.7</v>
      </c>
      <c r="M783" s="87">
        <v>43430</v>
      </c>
      <c r="N783" s="88">
        <v>51.11</v>
      </c>
      <c r="Q783" s="87">
        <v>43430</v>
      </c>
      <c r="R783" s="88">
        <v>29.52</v>
      </c>
      <c r="S783" s="87">
        <v>43430</v>
      </c>
      <c r="T783" s="88">
        <v>6.32</v>
      </c>
      <c r="U783" s="87">
        <v>44467</v>
      </c>
      <c r="V783" s="88">
        <v>118.28</v>
      </c>
      <c r="W783" s="87">
        <v>43545</v>
      </c>
      <c r="X783" s="88">
        <v>43.25</v>
      </c>
      <c r="Y783" s="87">
        <v>43439</v>
      </c>
      <c r="Z783" s="88">
        <v>44.49</v>
      </c>
      <c r="AA783" s="87">
        <v>43454</v>
      </c>
      <c r="AB783" s="88">
        <v>199.99</v>
      </c>
      <c r="AE783" s="87">
        <v>44160</v>
      </c>
      <c r="AF783" s="88">
        <v>1144.53</v>
      </c>
      <c r="AG783" s="87">
        <v>44160</v>
      </c>
      <c r="AH783" s="88">
        <v>89.24</v>
      </c>
      <c r="AI783" s="87">
        <v>44175</v>
      </c>
      <c r="AJ783" s="88">
        <v>373.75</v>
      </c>
      <c r="AK783" s="87">
        <v>44209</v>
      </c>
      <c r="AL783" s="88">
        <v>269.83</v>
      </c>
    </row>
    <row r="784" spans="1:38">
      <c r="A784" s="87">
        <v>44162</v>
      </c>
      <c r="B784" s="88">
        <v>17159.82</v>
      </c>
      <c r="C784" s="87">
        <v>43466</v>
      </c>
      <c r="D784" s="88">
        <v>88.81</v>
      </c>
      <c r="E784" s="87">
        <v>43431</v>
      </c>
      <c r="F784" s="88">
        <v>145.30000000000001</v>
      </c>
      <c r="G784" s="87">
        <v>43801</v>
      </c>
      <c r="H784" s="88">
        <v>23.08</v>
      </c>
      <c r="I784" s="87">
        <v>43454</v>
      </c>
      <c r="J784" s="88">
        <v>42.36</v>
      </c>
      <c r="K784" s="87">
        <v>43431</v>
      </c>
      <c r="L784" s="88">
        <v>207.9</v>
      </c>
      <c r="M784" s="87">
        <v>43431</v>
      </c>
      <c r="N784" s="88">
        <v>50.54</v>
      </c>
      <c r="Q784" s="87">
        <v>43431</v>
      </c>
      <c r="R784" s="88">
        <v>28.87</v>
      </c>
      <c r="S784" s="87">
        <v>43431</v>
      </c>
      <c r="T784" s="88">
        <v>6.28</v>
      </c>
      <c r="U784" s="87">
        <v>44468</v>
      </c>
      <c r="V784" s="88">
        <v>115</v>
      </c>
      <c r="W784" s="87">
        <v>43546</v>
      </c>
      <c r="X784" s="88">
        <v>44.79</v>
      </c>
      <c r="Y784" s="87">
        <v>43440</v>
      </c>
      <c r="Z784" s="88">
        <v>42.27</v>
      </c>
      <c r="AA784" s="87">
        <v>43455</v>
      </c>
      <c r="AB784" s="88">
        <v>204.99</v>
      </c>
      <c r="AE784" s="87">
        <v>44161</v>
      </c>
      <c r="AF784" s="88">
        <v>1149.21</v>
      </c>
      <c r="AG784" s="87">
        <v>44161</v>
      </c>
      <c r="AH784" s="88">
        <v>91.38</v>
      </c>
      <c r="AI784" s="87">
        <v>44176</v>
      </c>
      <c r="AJ784" s="88">
        <v>370.7</v>
      </c>
      <c r="AK784" s="87">
        <v>44210</v>
      </c>
      <c r="AL784" s="88">
        <v>266.32</v>
      </c>
    </row>
    <row r="785" spans="1:38">
      <c r="A785" s="87">
        <v>44165</v>
      </c>
      <c r="B785" s="88">
        <v>17281.509999999998</v>
      </c>
      <c r="C785" s="87">
        <v>43467</v>
      </c>
      <c r="D785" s="88">
        <v>88.82</v>
      </c>
      <c r="E785" s="87">
        <v>43432</v>
      </c>
      <c r="F785" s="88">
        <v>143.94</v>
      </c>
      <c r="G785" s="87">
        <v>43802</v>
      </c>
      <c r="H785" s="88">
        <v>22.79</v>
      </c>
      <c r="I785" s="87">
        <v>43455</v>
      </c>
      <c r="J785" s="88">
        <v>42.84</v>
      </c>
      <c r="K785" s="87">
        <v>43432</v>
      </c>
      <c r="L785" s="88">
        <v>201.6</v>
      </c>
      <c r="M785" s="87">
        <v>43432</v>
      </c>
      <c r="N785" s="88">
        <v>50.7</v>
      </c>
      <c r="Q785" s="87">
        <v>43432</v>
      </c>
      <c r="R785" s="88">
        <v>28.26</v>
      </c>
      <c r="S785" s="87">
        <v>43432</v>
      </c>
      <c r="T785" s="88">
        <v>6.21</v>
      </c>
      <c r="U785" s="87">
        <v>44469</v>
      </c>
      <c r="V785" s="88">
        <v>114</v>
      </c>
      <c r="W785" s="87">
        <v>43549</v>
      </c>
      <c r="X785" s="88">
        <v>43.75</v>
      </c>
      <c r="Y785" s="87">
        <v>43441</v>
      </c>
      <c r="Z785" s="88">
        <v>42.75</v>
      </c>
      <c r="AA785" s="87">
        <v>43458</v>
      </c>
      <c r="AB785" s="88">
        <v>204.99</v>
      </c>
      <c r="AE785" s="87">
        <v>44162</v>
      </c>
      <c r="AF785" s="88">
        <v>1151.3399999999999</v>
      </c>
      <c r="AG785" s="87">
        <v>44162</v>
      </c>
      <c r="AH785" s="88">
        <v>90.22</v>
      </c>
      <c r="AI785" s="87">
        <v>44179</v>
      </c>
      <c r="AJ785" s="88">
        <v>369.74</v>
      </c>
      <c r="AK785" s="87">
        <v>44211</v>
      </c>
      <c r="AL785" s="88">
        <v>265.60000000000002</v>
      </c>
    </row>
    <row r="786" spans="1:38">
      <c r="A786" s="87">
        <v>44166</v>
      </c>
      <c r="B786" s="88">
        <v>17533.490000000002</v>
      </c>
      <c r="C786" s="87">
        <v>43468</v>
      </c>
      <c r="D786" s="88">
        <v>89.71</v>
      </c>
      <c r="E786" s="87">
        <v>43433</v>
      </c>
      <c r="F786" s="88">
        <v>143.83000000000001</v>
      </c>
      <c r="G786" s="87">
        <v>43803</v>
      </c>
      <c r="H786" s="88">
        <v>22.8</v>
      </c>
      <c r="I786" s="87">
        <v>43458</v>
      </c>
      <c r="J786" s="88">
        <v>42.98</v>
      </c>
      <c r="K786" s="87">
        <v>43433</v>
      </c>
      <c r="L786" s="88">
        <v>204.88</v>
      </c>
      <c r="M786" s="87">
        <v>43433</v>
      </c>
      <c r="N786" s="88">
        <v>50.97</v>
      </c>
      <c r="Q786" s="87">
        <v>43433</v>
      </c>
      <c r="R786" s="88">
        <v>28.23</v>
      </c>
      <c r="S786" s="87">
        <v>43433</v>
      </c>
      <c r="T786" s="88">
        <v>6.19</v>
      </c>
      <c r="U786" s="87">
        <v>44470</v>
      </c>
      <c r="V786" s="88">
        <v>107.8</v>
      </c>
      <c r="W786" s="87">
        <v>43550</v>
      </c>
      <c r="X786" s="88">
        <v>42.8</v>
      </c>
      <c r="Y786" s="87">
        <v>43444</v>
      </c>
      <c r="Z786" s="88">
        <v>43.15</v>
      </c>
      <c r="AA786" s="87">
        <v>43460</v>
      </c>
      <c r="AB786" s="88">
        <v>199</v>
      </c>
      <c r="AE786" s="87">
        <v>44165</v>
      </c>
      <c r="AF786" s="88">
        <v>1149.81</v>
      </c>
      <c r="AG786" s="87">
        <v>44165</v>
      </c>
      <c r="AH786" s="88">
        <v>91.46</v>
      </c>
      <c r="AI786" s="87">
        <v>44180</v>
      </c>
      <c r="AJ786" s="88">
        <v>365.3</v>
      </c>
      <c r="AK786" s="87">
        <v>44214</v>
      </c>
      <c r="AL786" s="88">
        <v>263.33</v>
      </c>
    </row>
    <row r="787" spans="1:38">
      <c r="A787" s="87">
        <v>44167</v>
      </c>
      <c r="B787" s="88">
        <v>17668.32</v>
      </c>
      <c r="C787" s="87">
        <v>43469</v>
      </c>
      <c r="D787" s="88">
        <v>88.52</v>
      </c>
      <c r="E787" s="87">
        <v>43434</v>
      </c>
      <c r="F787" s="88">
        <v>141.53</v>
      </c>
      <c r="G787" s="87">
        <v>43804</v>
      </c>
      <c r="H787" s="88">
        <v>22.8</v>
      </c>
      <c r="I787" s="87">
        <v>43460</v>
      </c>
      <c r="J787" s="88">
        <v>43.5</v>
      </c>
      <c r="K787" s="87">
        <v>43434</v>
      </c>
      <c r="L787" s="88">
        <v>194.64</v>
      </c>
      <c r="M787" s="87">
        <v>43434</v>
      </c>
      <c r="N787" s="88">
        <v>48.43</v>
      </c>
      <c r="Q787" s="87">
        <v>43434</v>
      </c>
      <c r="R787" s="88">
        <v>27.06</v>
      </c>
      <c r="S787" s="87">
        <v>43434</v>
      </c>
      <c r="T787" s="88">
        <v>6.11</v>
      </c>
      <c r="U787" s="87">
        <v>44473</v>
      </c>
      <c r="V787" s="88">
        <v>110.8</v>
      </c>
      <c r="W787" s="87">
        <v>43551</v>
      </c>
      <c r="X787" s="88">
        <v>44.94</v>
      </c>
      <c r="Y787" s="87">
        <v>43445</v>
      </c>
      <c r="Z787" s="88">
        <v>41.67</v>
      </c>
      <c r="AA787" s="87">
        <v>43461</v>
      </c>
      <c r="AB787" s="88">
        <v>203.9</v>
      </c>
      <c r="AE787" s="87">
        <v>44166</v>
      </c>
      <c r="AF787" s="88">
        <v>1144.3</v>
      </c>
      <c r="AG787" s="87">
        <v>44166</v>
      </c>
      <c r="AH787" s="88">
        <v>92.07</v>
      </c>
      <c r="AI787" s="87">
        <v>44181</v>
      </c>
      <c r="AJ787" s="88">
        <v>392.69</v>
      </c>
      <c r="AK787" s="87">
        <v>44215</v>
      </c>
      <c r="AL787" s="88">
        <v>261.76</v>
      </c>
    </row>
    <row r="788" spans="1:38">
      <c r="A788" s="87">
        <v>44168</v>
      </c>
      <c r="B788" s="88">
        <v>17664.64</v>
      </c>
      <c r="C788" s="87">
        <v>43472</v>
      </c>
      <c r="D788" s="88">
        <v>88.92</v>
      </c>
      <c r="E788" s="87">
        <v>43437</v>
      </c>
      <c r="F788" s="88">
        <v>140.72999999999999</v>
      </c>
      <c r="G788" s="87">
        <v>43805</v>
      </c>
      <c r="H788" s="88">
        <v>23.1</v>
      </c>
      <c r="I788" s="87">
        <v>43461</v>
      </c>
      <c r="J788" s="88">
        <v>43.43</v>
      </c>
      <c r="K788" s="87">
        <v>43437</v>
      </c>
      <c r="L788" s="88">
        <v>184.91</v>
      </c>
      <c r="M788" s="87">
        <v>43437</v>
      </c>
      <c r="N788" s="88">
        <v>46.01</v>
      </c>
      <c r="Q788" s="87">
        <v>43437</v>
      </c>
      <c r="R788" s="88">
        <v>25.71</v>
      </c>
      <c r="S788" s="87">
        <v>43437</v>
      </c>
      <c r="T788" s="88">
        <v>5.95</v>
      </c>
      <c r="U788" s="87">
        <v>44474</v>
      </c>
      <c r="V788" s="88">
        <v>105</v>
      </c>
      <c r="W788" s="87">
        <v>43552</v>
      </c>
      <c r="X788" s="88">
        <v>43.53</v>
      </c>
      <c r="Y788" s="87">
        <v>43446</v>
      </c>
      <c r="Z788" s="88">
        <v>41</v>
      </c>
      <c r="AA788" s="87">
        <v>43462</v>
      </c>
      <c r="AB788" s="88">
        <v>207.55</v>
      </c>
      <c r="AE788" s="87">
        <v>44167</v>
      </c>
      <c r="AF788" s="88">
        <v>1218.48</v>
      </c>
      <c r="AG788" s="87">
        <v>44167</v>
      </c>
      <c r="AH788" s="88">
        <v>93.28</v>
      </c>
      <c r="AI788" s="87">
        <v>44182</v>
      </c>
      <c r="AJ788" s="88">
        <v>402.51</v>
      </c>
      <c r="AK788" s="87">
        <v>44216</v>
      </c>
      <c r="AL788" s="88">
        <v>258.55</v>
      </c>
    </row>
    <row r="789" spans="1:38">
      <c r="A789" s="87">
        <v>44169</v>
      </c>
      <c r="B789" s="88">
        <v>17682.5</v>
      </c>
      <c r="C789" s="87">
        <v>43473</v>
      </c>
      <c r="D789" s="88">
        <v>89.47</v>
      </c>
      <c r="E789" s="87">
        <v>43438</v>
      </c>
      <c r="F789" s="88">
        <v>143.91999999999999</v>
      </c>
      <c r="G789" s="87">
        <v>43808</v>
      </c>
      <c r="H789" s="88">
        <v>23.3</v>
      </c>
      <c r="I789" s="87">
        <v>43462</v>
      </c>
      <c r="J789" s="88">
        <v>44.31</v>
      </c>
      <c r="K789" s="87">
        <v>43438</v>
      </c>
      <c r="L789" s="88">
        <v>176.94</v>
      </c>
      <c r="M789" s="87">
        <v>43438</v>
      </c>
      <c r="N789" s="88">
        <v>43.84</v>
      </c>
      <c r="Q789" s="87">
        <v>43438</v>
      </c>
      <c r="R789" s="88">
        <v>25.69</v>
      </c>
      <c r="S789" s="87">
        <v>43438</v>
      </c>
      <c r="T789" s="88">
        <v>5.96</v>
      </c>
      <c r="U789" s="87">
        <v>44475</v>
      </c>
      <c r="V789" s="88">
        <v>105</v>
      </c>
      <c r="W789" s="87">
        <v>43553</v>
      </c>
      <c r="X789" s="88">
        <v>44.87</v>
      </c>
      <c r="Y789" s="87">
        <v>43447</v>
      </c>
      <c r="Z789" s="88">
        <v>40.32</v>
      </c>
      <c r="AA789" s="87">
        <v>43465</v>
      </c>
      <c r="AB789" s="88">
        <v>201.18</v>
      </c>
      <c r="AE789" s="87">
        <v>44168</v>
      </c>
      <c r="AF789" s="88">
        <v>1205.03</v>
      </c>
      <c r="AG789" s="87">
        <v>44168</v>
      </c>
      <c r="AH789" s="88">
        <v>92.6</v>
      </c>
      <c r="AI789" s="87">
        <v>44183</v>
      </c>
      <c r="AJ789" s="88">
        <v>401.23</v>
      </c>
      <c r="AK789" s="87">
        <v>44217</v>
      </c>
      <c r="AL789" s="88">
        <v>262.33</v>
      </c>
    </row>
    <row r="790" spans="1:38">
      <c r="A790" s="87">
        <v>44172</v>
      </c>
      <c r="B790" s="88">
        <v>17625.88</v>
      </c>
      <c r="C790" s="87">
        <v>43474</v>
      </c>
      <c r="D790" s="88">
        <v>90</v>
      </c>
      <c r="E790" s="87">
        <v>43439</v>
      </c>
      <c r="F790" s="88">
        <v>142.6</v>
      </c>
      <c r="G790" s="87">
        <v>43809</v>
      </c>
      <c r="H790" s="88">
        <v>23</v>
      </c>
      <c r="I790" s="87">
        <v>43465</v>
      </c>
      <c r="J790" s="88">
        <v>45.81</v>
      </c>
      <c r="K790" s="87">
        <v>43439</v>
      </c>
      <c r="L790" s="88">
        <v>168.46</v>
      </c>
      <c r="M790" s="87">
        <v>43439</v>
      </c>
      <c r="N790" s="88">
        <v>42.45</v>
      </c>
      <c r="Q790" s="87">
        <v>43439</v>
      </c>
      <c r="R790" s="88">
        <v>24.93</v>
      </c>
      <c r="S790" s="87">
        <v>43439</v>
      </c>
      <c r="T790" s="88">
        <v>5.88</v>
      </c>
      <c r="U790" s="87">
        <v>44476</v>
      </c>
      <c r="V790" s="88">
        <v>105</v>
      </c>
      <c r="W790" s="87">
        <v>43557</v>
      </c>
      <c r="X790" s="88">
        <v>42.94</v>
      </c>
      <c r="Y790" s="87">
        <v>43448</v>
      </c>
      <c r="Z790" s="88">
        <v>41.07</v>
      </c>
      <c r="AA790" s="87">
        <v>43466</v>
      </c>
      <c r="AB790" s="88">
        <v>207.33</v>
      </c>
      <c r="AE790" s="87">
        <v>44169</v>
      </c>
      <c r="AF790" s="88">
        <v>1209.3599999999999</v>
      </c>
      <c r="AG790" s="87">
        <v>44169</v>
      </c>
      <c r="AH790" s="88">
        <v>92.71</v>
      </c>
      <c r="AI790" s="87">
        <v>44186</v>
      </c>
      <c r="AJ790" s="88">
        <v>400.06</v>
      </c>
      <c r="AK790" s="87">
        <v>44218</v>
      </c>
      <c r="AL790" s="88">
        <v>260.42</v>
      </c>
    </row>
    <row r="791" spans="1:38">
      <c r="A791" s="87">
        <v>44173</v>
      </c>
      <c r="B791" s="88">
        <v>17633.310000000001</v>
      </c>
      <c r="C791" s="87">
        <v>43475</v>
      </c>
      <c r="D791" s="88">
        <v>89.89</v>
      </c>
      <c r="E791" s="87">
        <v>43440</v>
      </c>
      <c r="F791" s="88">
        <v>139.96</v>
      </c>
      <c r="G791" s="87">
        <v>43810</v>
      </c>
      <c r="H791" s="88">
        <v>24</v>
      </c>
      <c r="I791" s="87">
        <v>43466</v>
      </c>
      <c r="J791" s="88">
        <v>45.75</v>
      </c>
      <c r="K791" s="87">
        <v>43440</v>
      </c>
      <c r="L791" s="88">
        <v>164.15</v>
      </c>
      <c r="M791" s="87">
        <v>43440</v>
      </c>
      <c r="N791" s="88">
        <v>42.46</v>
      </c>
      <c r="Q791" s="87">
        <v>43440</v>
      </c>
      <c r="R791" s="88">
        <v>24.8</v>
      </c>
      <c r="S791" s="87">
        <v>43440</v>
      </c>
      <c r="T791" s="88">
        <v>5.85</v>
      </c>
      <c r="U791" s="87">
        <v>44477</v>
      </c>
      <c r="V791" s="88">
        <v>98</v>
      </c>
      <c r="W791" s="87">
        <v>43558</v>
      </c>
      <c r="X791" s="88">
        <v>44.31</v>
      </c>
      <c r="Y791" s="87">
        <v>43451</v>
      </c>
      <c r="Z791" s="88">
        <v>41</v>
      </c>
      <c r="AA791" s="87">
        <v>43467</v>
      </c>
      <c r="AB791" s="88">
        <v>212.22</v>
      </c>
      <c r="AE791" s="87">
        <v>44172</v>
      </c>
      <c r="AF791" s="88">
        <v>1195.42</v>
      </c>
      <c r="AG791" s="87">
        <v>44172</v>
      </c>
      <c r="AH791" s="88">
        <v>92.4</v>
      </c>
      <c r="AI791" s="87">
        <v>44187</v>
      </c>
      <c r="AJ791" s="88">
        <v>395.18</v>
      </c>
      <c r="AK791" s="87">
        <v>44221</v>
      </c>
      <c r="AL791" s="88">
        <v>262.18</v>
      </c>
    </row>
    <row r="792" spans="1:38">
      <c r="A792" s="87">
        <v>44174</v>
      </c>
      <c r="B792" s="88">
        <v>17691.259999999998</v>
      </c>
      <c r="C792" s="87">
        <v>43476</v>
      </c>
      <c r="D792" s="88">
        <v>88.7</v>
      </c>
      <c r="E792" s="87">
        <v>43441</v>
      </c>
      <c r="F792" s="88">
        <v>140.02000000000001</v>
      </c>
      <c r="G792" s="87">
        <v>43811</v>
      </c>
      <c r="H792" s="88">
        <v>23</v>
      </c>
      <c r="I792" s="87">
        <v>43467</v>
      </c>
      <c r="J792" s="88">
        <v>46</v>
      </c>
      <c r="K792" s="87">
        <v>43441</v>
      </c>
      <c r="L792" s="88">
        <v>165.81</v>
      </c>
      <c r="M792" s="87">
        <v>43441</v>
      </c>
      <c r="N792" s="88">
        <v>44.21</v>
      </c>
      <c r="Q792" s="87">
        <v>43441</v>
      </c>
      <c r="R792" s="88">
        <v>24.85</v>
      </c>
      <c r="S792" s="87">
        <v>43441</v>
      </c>
      <c r="T792" s="88">
        <v>5.95</v>
      </c>
      <c r="U792" s="87">
        <v>44480</v>
      </c>
      <c r="V792" s="88">
        <v>96</v>
      </c>
      <c r="W792" s="87">
        <v>43559</v>
      </c>
      <c r="X792" s="88">
        <v>44.31</v>
      </c>
      <c r="Y792" s="87">
        <v>43452</v>
      </c>
      <c r="Z792" s="88">
        <v>40.15</v>
      </c>
      <c r="AA792" s="87">
        <v>43468</v>
      </c>
      <c r="AB792" s="88">
        <v>202.21</v>
      </c>
      <c r="AE792" s="87">
        <v>44173</v>
      </c>
      <c r="AF792" s="88">
        <v>1183.04</v>
      </c>
      <c r="AG792" s="87">
        <v>44173</v>
      </c>
      <c r="AH792" s="88">
        <v>91.17</v>
      </c>
      <c r="AI792" s="87">
        <v>44188</v>
      </c>
      <c r="AJ792" s="88">
        <v>395.46</v>
      </c>
      <c r="AK792" s="87">
        <v>44222</v>
      </c>
      <c r="AL792" s="88">
        <v>268.48</v>
      </c>
    </row>
    <row r="793" spans="1:38">
      <c r="A793" s="87">
        <v>44175</v>
      </c>
      <c r="B793" s="88">
        <v>17671.830000000002</v>
      </c>
      <c r="C793" s="87">
        <v>43479</v>
      </c>
      <c r="D793" s="88">
        <v>89.01</v>
      </c>
      <c r="E793" s="87">
        <v>43444</v>
      </c>
      <c r="F793" s="88">
        <v>142.30000000000001</v>
      </c>
      <c r="G793" s="87">
        <v>43812</v>
      </c>
      <c r="H793" s="88">
        <v>23.25</v>
      </c>
      <c r="I793" s="87">
        <v>43468</v>
      </c>
      <c r="J793" s="88">
        <v>44.58</v>
      </c>
      <c r="K793" s="87">
        <v>43444</v>
      </c>
      <c r="L793" s="88">
        <v>173.36</v>
      </c>
      <c r="M793" s="87">
        <v>43444</v>
      </c>
      <c r="N793" s="88">
        <v>44.37</v>
      </c>
      <c r="Q793" s="87">
        <v>43444</v>
      </c>
      <c r="R793" s="88">
        <v>26.09</v>
      </c>
      <c r="S793" s="87">
        <v>43444</v>
      </c>
      <c r="T793" s="88">
        <v>6.28</v>
      </c>
      <c r="U793" s="87">
        <v>44481</v>
      </c>
      <c r="V793" s="88">
        <v>98</v>
      </c>
      <c r="W793" s="87">
        <v>43560</v>
      </c>
      <c r="X793" s="88">
        <v>43.5</v>
      </c>
      <c r="Y793" s="87">
        <v>43453</v>
      </c>
      <c r="Z793" s="88">
        <v>40.020000000000003</v>
      </c>
      <c r="AA793" s="87">
        <v>43469</v>
      </c>
      <c r="AB793" s="88">
        <v>202.21</v>
      </c>
      <c r="AE793" s="87">
        <v>44174</v>
      </c>
      <c r="AF793" s="88">
        <v>1175.6199999999999</v>
      </c>
      <c r="AG793" s="87">
        <v>44174</v>
      </c>
      <c r="AH793" s="88">
        <v>91.08</v>
      </c>
      <c r="AI793" s="87">
        <v>44189</v>
      </c>
      <c r="AJ793" s="88">
        <v>408.8</v>
      </c>
      <c r="AK793" s="87">
        <v>44223</v>
      </c>
      <c r="AL793" s="88">
        <v>265.14</v>
      </c>
    </row>
    <row r="794" spans="1:38">
      <c r="A794" s="87">
        <v>44176</v>
      </c>
      <c r="B794" s="88">
        <v>17730.150000000001</v>
      </c>
      <c r="C794" s="87">
        <v>43480</v>
      </c>
      <c r="D794" s="88">
        <v>89.03</v>
      </c>
      <c r="E794" s="87">
        <v>43445</v>
      </c>
      <c r="F794" s="88">
        <v>140.93</v>
      </c>
      <c r="G794" s="87">
        <v>43815</v>
      </c>
      <c r="H794" s="88">
        <v>24.05</v>
      </c>
      <c r="I794" s="87">
        <v>43469</v>
      </c>
      <c r="J794" s="88">
        <v>44.99</v>
      </c>
      <c r="K794" s="87">
        <v>43445</v>
      </c>
      <c r="L794" s="88">
        <v>170.57</v>
      </c>
      <c r="M794" s="87">
        <v>43445</v>
      </c>
      <c r="N794" s="88">
        <v>43.5</v>
      </c>
      <c r="Q794" s="87">
        <v>43445</v>
      </c>
      <c r="R794" s="88">
        <v>26.74</v>
      </c>
      <c r="S794" s="87">
        <v>43445</v>
      </c>
      <c r="T794" s="88">
        <v>6.14</v>
      </c>
      <c r="U794" s="87">
        <v>44482</v>
      </c>
      <c r="V794" s="88">
        <v>97.99</v>
      </c>
      <c r="W794" s="87">
        <v>43563</v>
      </c>
      <c r="X794" s="88">
        <v>42.83</v>
      </c>
      <c r="Y794" s="87">
        <v>43454</v>
      </c>
      <c r="Z794" s="88">
        <v>40.6</v>
      </c>
      <c r="AA794" s="87">
        <v>43472</v>
      </c>
      <c r="AB794" s="88">
        <v>201</v>
      </c>
      <c r="AE794" s="87">
        <v>44175</v>
      </c>
      <c r="AF794" s="88">
        <v>1162.1300000000001</v>
      </c>
      <c r="AG794" s="87">
        <v>44175</v>
      </c>
      <c r="AH794" s="88">
        <v>90.38</v>
      </c>
      <c r="AI794" s="87">
        <v>44193</v>
      </c>
      <c r="AJ794" s="88">
        <v>404.24</v>
      </c>
      <c r="AK794" s="87">
        <v>44224</v>
      </c>
      <c r="AL794" s="88">
        <v>261.58999999999997</v>
      </c>
    </row>
    <row r="795" spans="1:38">
      <c r="A795" s="87">
        <v>44179</v>
      </c>
      <c r="B795" s="88">
        <v>18088.669999999998</v>
      </c>
      <c r="C795" s="87">
        <v>43481</v>
      </c>
      <c r="D795" s="88">
        <v>88.5</v>
      </c>
      <c r="E795" s="87">
        <v>43446</v>
      </c>
      <c r="F795" s="88">
        <v>137.02000000000001</v>
      </c>
      <c r="G795" s="87">
        <v>43816</v>
      </c>
      <c r="H795" s="88">
        <v>24.03</v>
      </c>
      <c r="I795" s="87">
        <v>43472</v>
      </c>
      <c r="J795" s="88">
        <v>44.98</v>
      </c>
      <c r="K795" s="87">
        <v>43446</v>
      </c>
      <c r="L795" s="88">
        <v>169.23</v>
      </c>
      <c r="M795" s="87">
        <v>43446</v>
      </c>
      <c r="N795" s="88">
        <v>41.69</v>
      </c>
      <c r="Q795" s="87">
        <v>43446</v>
      </c>
      <c r="R795" s="88">
        <v>25.76</v>
      </c>
      <c r="S795" s="87">
        <v>43446</v>
      </c>
      <c r="T795" s="88">
        <v>5.87</v>
      </c>
      <c r="U795" s="87">
        <v>44483</v>
      </c>
      <c r="V795" s="88">
        <v>102.99</v>
      </c>
      <c r="W795" s="87">
        <v>43564</v>
      </c>
      <c r="X795" s="88">
        <v>42.99</v>
      </c>
      <c r="Y795" s="87">
        <v>43455</v>
      </c>
      <c r="Z795" s="88">
        <v>41.03</v>
      </c>
      <c r="AA795" s="87">
        <v>43473</v>
      </c>
      <c r="AB795" s="88">
        <v>208.37</v>
      </c>
      <c r="AE795" s="87">
        <v>44176</v>
      </c>
      <c r="AF795" s="88">
        <v>1182.3800000000001</v>
      </c>
      <c r="AG795" s="87">
        <v>44176</v>
      </c>
      <c r="AH795" s="88">
        <v>91.04</v>
      </c>
      <c r="AI795" s="87">
        <v>44194</v>
      </c>
      <c r="AJ795" s="88">
        <v>401.33</v>
      </c>
      <c r="AK795" s="87">
        <v>44225</v>
      </c>
      <c r="AL795" s="88">
        <v>264.39</v>
      </c>
    </row>
    <row r="796" spans="1:38">
      <c r="A796" s="87">
        <v>44180</v>
      </c>
      <c r="B796" s="88">
        <v>18040.7</v>
      </c>
      <c r="C796" s="87">
        <v>43482</v>
      </c>
      <c r="D796" s="88">
        <v>88.83</v>
      </c>
      <c r="E796" s="87">
        <v>43447</v>
      </c>
      <c r="F796" s="88">
        <v>136.41999999999999</v>
      </c>
      <c r="G796" s="87">
        <v>43817</v>
      </c>
      <c r="H796" s="88">
        <v>24.65</v>
      </c>
      <c r="I796" s="87">
        <v>43473</v>
      </c>
      <c r="J796" s="88">
        <v>44.85</v>
      </c>
      <c r="K796" s="87">
        <v>43447</v>
      </c>
      <c r="L796" s="88">
        <v>165.19</v>
      </c>
      <c r="M796" s="87">
        <v>43447</v>
      </c>
      <c r="N796" s="88">
        <v>40.49</v>
      </c>
      <c r="Q796" s="87">
        <v>43447</v>
      </c>
      <c r="R796" s="88">
        <v>25.38</v>
      </c>
      <c r="S796" s="87">
        <v>43447</v>
      </c>
      <c r="T796" s="88">
        <v>5.92</v>
      </c>
      <c r="U796" s="87">
        <v>44487</v>
      </c>
      <c r="V796" s="88">
        <v>98</v>
      </c>
      <c r="W796" s="87">
        <v>43565</v>
      </c>
      <c r="X796" s="88">
        <v>41.5</v>
      </c>
      <c r="Y796" s="87">
        <v>43458</v>
      </c>
      <c r="Z796" s="88">
        <v>41.14</v>
      </c>
      <c r="AA796" s="87">
        <v>43474</v>
      </c>
      <c r="AB796" s="88">
        <v>203.01</v>
      </c>
      <c r="AE796" s="87">
        <v>44179</v>
      </c>
      <c r="AF796" s="88">
        <v>1190.2</v>
      </c>
      <c r="AG796" s="87">
        <v>44179</v>
      </c>
      <c r="AH796" s="88">
        <v>93.61</v>
      </c>
      <c r="AI796" s="87">
        <v>44195</v>
      </c>
      <c r="AJ796" s="88">
        <v>419.21</v>
      </c>
      <c r="AK796" s="87">
        <v>44228</v>
      </c>
      <c r="AL796" s="88">
        <v>267.27</v>
      </c>
    </row>
    <row r="797" spans="1:38">
      <c r="A797" s="87">
        <v>44181</v>
      </c>
      <c r="B797" s="88">
        <v>18101.62</v>
      </c>
      <c r="C797" s="87">
        <v>43483</v>
      </c>
      <c r="D797" s="88">
        <v>88.03</v>
      </c>
      <c r="E797" s="87">
        <v>43448</v>
      </c>
      <c r="F797" s="88">
        <v>140.05000000000001</v>
      </c>
      <c r="G797" s="87">
        <v>43818</v>
      </c>
      <c r="H797" s="88">
        <v>23.42</v>
      </c>
      <c r="I797" s="87">
        <v>43474</v>
      </c>
      <c r="J797" s="88">
        <v>44.99</v>
      </c>
      <c r="K797" s="87">
        <v>43448</v>
      </c>
      <c r="L797" s="88">
        <v>166.76</v>
      </c>
      <c r="M797" s="87">
        <v>43448</v>
      </c>
      <c r="N797" s="88">
        <v>41.09</v>
      </c>
      <c r="Q797" s="87">
        <v>43448</v>
      </c>
      <c r="R797" s="88">
        <v>25.48</v>
      </c>
      <c r="S797" s="87">
        <v>43448</v>
      </c>
      <c r="T797" s="88">
        <v>6.05</v>
      </c>
      <c r="U797" s="87">
        <v>44489</v>
      </c>
      <c r="V797" s="88">
        <v>105</v>
      </c>
      <c r="W797" s="87">
        <v>43566</v>
      </c>
      <c r="X797" s="88">
        <v>41</v>
      </c>
      <c r="Y797" s="87">
        <v>43460</v>
      </c>
      <c r="Z797" s="88">
        <v>41.5</v>
      </c>
      <c r="AA797" s="87">
        <v>43475</v>
      </c>
      <c r="AB797" s="88">
        <v>209.5</v>
      </c>
      <c r="AE797" s="87">
        <v>44180</v>
      </c>
      <c r="AF797" s="88">
        <v>1196.29</v>
      </c>
      <c r="AG797" s="87">
        <v>44180</v>
      </c>
      <c r="AH797" s="88">
        <v>98.35</v>
      </c>
      <c r="AI797" s="87">
        <v>44196</v>
      </c>
      <c r="AJ797" s="88">
        <v>419.23</v>
      </c>
      <c r="AK797" s="87">
        <v>44229</v>
      </c>
      <c r="AL797" s="88">
        <v>287.31</v>
      </c>
    </row>
    <row r="798" spans="1:38">
      <c r="A798" s="87">
        <v>44182</v>
      </c>
      <c r="B798" s="88">
        <v>18271.64</v>
      </c>
      <c r="C798" s="87">
        <v>43486</v>
      </c>
      <c r="D798" s="88">
        <v>88.23</v>
      </c>
      <c r="E798" s="87">
        <v>43451</v>
      </c>
      <c r="F798" s="88">
        <v>138.65</v>
      </c>
      <c r="G798" s="87">
        <v>43819</v>
      </c>
      <c r="H798" s="88">
        <v>24.07</v>
      </c>
      <c r="I798" s="87">
        <v>43475</v>
      </c>
      <c r="J798" s="88">
        <v>44.97</v>
      </c>
      <c r="K798" s="87">
        <v>43451</v>
      </c>
      <c r="L798" s="88">
        <v>166.91</v>
      </c>
      <c r="M798" s="87">
        <v>43451</v>
      </c>
      <c r="N798" s="88">
        <v>41.81</v>
      </c>
      <c r="Q798" s="87">
        <v>43451</v>
      </c>
      <c r="R798" s="88">
        <v>25.26</v>
      </c>
      <c r="S798" s="87">
        <v>43451</v>
      </c>
      <c r="T798" s="88">
        <v>5.98</v>
      </c>
      <c r="U798" s="87">
        <v>44491</v>
      </c>
      <c r="V798" s="88">
        <v>98.03</v>
      </c>
      <c r="W798" s="87">
        <v>43567</v>
      </c>
      <c r="X798" s="88">
        <v>41.5</v>
      </c>
      <c r="Y798" s="87">
        <v>43461</v>
      </c>
      <c r="Z798" s="88">
        <v>41.51</v>
      </c>
      <c r="AA798" s="87">
        <v>43476</v>
      </c>
      <c r="AB798" s="88">
        <v>209.5</v>
      </c>
      <c r="AE798" s="87">
        <v>44181</v>
      </c>
      <c r="AF798" s="88">
        <v>1193.08</v>
      </c>
      <c r="AG798" s="87">
        <v>44181</v>
      </c>
      <c r="AH798" s="88">
        <v>100.41</v>
      </c>
      <c r="AI798" s="87">
        <v>44197</v>
      </c>
      <c r="AJ798" s="88">
        <v>418.15</v>
      </c>
      <c r="AK798" s="87">
        <v>44230</v>
      </c>
      <c r="AL798" s="88">
        <v>293.39999999999998</v>
      </c>
    </row>
    <row r="799" spans="1:38">
      <c r="A799" s="87">
        <v>44183</v>
      </c>
      <c r="B799" s="88">
        <v>18246.21</v>
      </c>
      <c r="C799" s="87">
        <v>43487</v>
      </c>
      <c r="D799" s="88">
        <v>88.49</v>
      </c>
      <c r="E799" s="87">
        <v>43452</v>
      </c>
      <c r="F799" s="88">
        <v>137.81</v>
      </c>
      <c r="G799" s="87">
        <v>43822</v>
      </c>
      <c r="H799" s="88">
        <v>23.92</v>
      </c>
      <c r="I799" s="87">
        <v>43476</v>
      </c>
      <c r="J799" s="88">
        <v>43.78</v>
      </c>
      <c r="K799" s="87">
        <v>43452</v>
      </c>
      <c r="L799" s="88">
        <v>167.85</v>
      </c>
      <c r="M799" s="87">
        <v>43452</v>
      </c>
      <c r="N799" s="88">
        <v>42.55</v>
      </c>
      <c r="Q799" s="87">
        <v>43452</v>
      </c>
      <c r="R799" s="88">
        <v>25.03</v>
      </c>
      <c r="S799" s="87">
        <v>43452</v>
      </c>
      <c r="T799" s="88">
        <v>5.91</v>
      </c>
      <c r="U799" s="87">
        <v>44495</v>
      </c>
      <c r="V799" s="88">
        <v>98</v>
      </c>
      <c r="W799" s="87">
        <v>43570</v>
      </c>
      <c r="X799" s="88">
        <v>41.5</v>
      </c>
      <c r="Y799" s="87">
        <v>43462</v>
      </c>
      <c r="Z799" s="88">
        <v>41.05</v>
      </c>
      <c r="AA799" s="87">
        <v>43480</v>
      </c>
      <c r="AB799" s="88">
        <v>208.26</v>
      </c>
      <c r="AE799" s="87">
        <v>44182</v>
      </c>
      <c r="AF799" s="88">
        <v>1205.92</v>
      </c>
      <c r="AG799" s="87">
        <v>44182</v>
      </c>
      <c r="AH799" s="88">
        <v>99.35</v>
      </c>
      <c r="AI799" s="87">
        <v>44200</v>
      </c>
      <c r="AJ799" s="88">
        <v>398.54</v>
      </c>
      <c r="AK799" s="87">
        <v>44231</v>
      </c>
      <c r="AL799" s="88">
        <v>296.98</v>
      </c>
    </row>
    <row r="800" spans="1:38">
      <c r="A800" s="87">
        <v>44186</v>
      </c>
      <c r="B800" s="88">
        <v>18023.2</v>
      </c>
      <c r="C800" s="87">
        <v>43488</v>
      </c>
      <c r="D800" s="88">
        <v>89</v>
      </c>
      <c r="E800" s="87">
        <v>43453</v>
      </c>
      <c r="F800" s="88">
        <v>138.66999999999999</v>
      </c>
      <c r="G800" s="87">
        <v>43823</v>
      </c>
      <c r="H800" s="88">
        <v>24.1</v>
      </c>
      <c r="I800" s="87">
        <v>43479</v>
      </c>
      <c r="J800" s="88">
        <v>44</v>
      </c>
      <c r="K800" s="87">
        <v>43453</v>
      </c>
      <c r="L800" s="88">
        <v>168.84</v>
      </c>
      <c r="M800" s="87">
        <v>43453</v>
      </c>
      <c r="N800" s="88">
        <v>43.63</v>
      </c>
      <c r="Q800" s="87">
        <v>43453</v>
      </c>
      <c r="R800" s="88">
        <v>24.95</v>
      </c>
      <c r="S800" s="87">
        <v>43453</v>
      </c>
      <c r="T800" s="88">
        <v>5.82</v>
      </c>
      <c r="U800" s="87">
        <v>44496</v>
      </c>
      <c r="V800" s="88">
        <v>105.35</v>
      </c>
      <c r="W800" s="87">
        <v>43571</v>
      </c>
      <c r="X800" s="88">
        <v>40.549999999999997</v>
      </c>
      <c r="Y800" s="87">
        <v>43465</v>
      </c>
      <c r="Z800" s="88">
        <v>42.02</v>
      </c>
      <c r="AA800" s="87">
        <v>43481</v>
      </c>
      <c r="AB800" s="88">
        <v>205</v>
      </c>
      <c r="AE800" s="87">
        <v>44183</v>
      </c>
      <c r="AF800" s="88">
        <v>1204.5999999999999</v>
      </c>
      <c r="AG800" s="87">
        <v>44183</v>
      </c>
      <c r="AH800" s="88">
        <v>99.43</v>
      </c>
      <c r="AI800" s="87">
        <v>44201</v>
      </c>
      <c r="AJ800" s="88">
        <v>397.09</v>
      </c>
      <c r="AK800" s="87">
        <v>44235</v>
      </c>
      <c r="AL800" s="88">
        <v>293.61</v>
      </c>
    </row>
    <row r="801" spans="1:38">
      <c r="A801" s="87">
        <v>44187</v>
      </c>
      <c r="B801" s="88">
        <v>17857.099999999999</v>
      </c>
      <c r="C801" s="87">
        <v>43489</v>
      </c>
      <c r="D801" s="88">
        <v>89.8</v>
      </c>
      <c r="E801" s="87">
        <v>43454</v>
      </c>
      <c r="F801" s="88">
        <v>138.77000000000001</v>
      </c>
      <c r="G801" s="87">
        <v>43825</v>
      </c>
      <c r="H801" s="88">
        <v>23.6</v>
      </c>
      <c r="I801" s="87">
        <v>43480</v>
      </c>
      <c r="J801" s="88">
        <v>43.99</v>
      </c>
      <c r="K801" s="87">
        <v>43454</v>
      </c>
      <c r="L801" s="88">
        <v>173.31</v>
      </c>
      <c r="M801" s="87">
        <v>43454</v>
      </c>
      <c r="N801" s="88">
        <v>43.94</v>
      </c>
      <c r="Q801" s="87">
        <v>43454</v>
      </c>
      <c r="R801" s="88">
        <v>24.93</v>
      </c>
      <c r="S801" s="87">
        <v>43454</v>
      </c>
      <c r="T801" s="88">
        <v>5.9</v>
      </c>
      <c r="U801" s="87">
        <v>44497</v>
      </c>
      <c r="V801" s="88">
        <v>109</v>
      </c>
      <c r="W801" s="87">
        <v>43572</v>
      </c>
      <c r="X801" s="88">
        <v>41.31</v>
      </c>
      <c r="Y801" s="87">
        <v>43467</v>
      </c>
      <c r="Z801" s="88">
        <v>42</v>
      </c>
      <c r="AA801" s="87">
        <v>43486</v>
      </c>
      <c r="AB801" s="88">
        <v>205</v>
      </c>
      <c r="AE801" s="87">
        <v>44186</v>
      </c>
      <c r="AF801" s="88">
        <v>1192.32</v>
      </c>
      <c r="AG801" s="87">
        <v>44186</v>
      </c>
      <c r="AH801" s="88">
        <v>100.57</v>
      </c>
      <c r="AI801" s="87">
        <v>44202</v>
      </c>
      <c r="AJ801" s="88">
        <v>405.09</v>
      </c>
      <c r="AK801" s="87">
        <v>44236</v>
      </c>
      <c r="AL801" s="88">
        <v>289.58</v>
      </c>
    </row>
    <row r="802" spans="1:38">
      <c r="A802" s="87">
        <v>44188</v>
      </c>
      <c r="B802" s="88">
        <v>17939.18</v>
      </c>
      <c r="C802" s="87">
        <v>43490</v>
      </c>
      <c r="D802" s="88">
        <v>89.25</v>
      </c>
      <c r="E802" s="87">
        <v>43455</v>
      </c>
      <c r="F802" s="88">
        <v>139.4</v>
      </c>
      <c r="G802" s="87">
        <v>43826</v>
      </c>
      <c r="H802" s="88">
        <v>23.89</v>
      </c>
      <c r="I802" s="87">
        <v>43481</v>
      </c>
      <c r="J802" s="88">
        <v>43.93</v>
      </c>
      <c r="K802" s="87">
        <v>43455</v>
      </c>
      <c r="L802" s="88">
        <v>173.35</v>
      </c>
      <c r="M802" s="87">
        <v>43455</v>
      </c>
      <c r="N802" s="88">
        <v>43.96</v>
      </c>
      <c r="Q802" s="87">
        <v>43455</v>
      </c>
      <c r="R802" s="88">
        <v>24.77</v>
      </c>
      <c r="S802" s="87">
        <v>43455</v>
      </c>
      <c r="T802" s="88">
        <v>5.93</v>
      </c>
      <c r="U802" s="87">
        <v>44498</v>
      </c>
      <c r="V802" s="88">
        <v>115</v>
      </c>
      <c r="W802" s="87">
        <v>43573</v>
      </c>
      <c r="X802" s="88">
        <v>41.71</v>
      </c>
      <c r="Y802" s="87">
        <v>43468</v>
      </c>
      <c r="Z802" s="88">
        <v>41.06</v>
      </c>
      <c r="AA802" s="87">
        <v>43487</v>
      </c>
      <c r="AB802" s="88">
        <v>204.89</v>
      </c>
      <c r="AE802" s="87">
        <v>44187</v>
      </c>
      <c r="AF802" s="88">
        <v>1171.23</v>
      </c>
      <c r="AG802" s="87">
        <v>44187</v>
      </c>
      <c r="AH802" s="88">
        <v>98.56</v>
      </c>
      <c r="AI802" s="87">
        <v>44203</v>
      </c>
      <c r="AJ802" s="88">
        <v>414.24</v>
      </c>
      <c r="AK802" s="87">
        <v>44237</v>
      </c>
      <c r="AL802" s="88">
        <v>288</v>
      </c>
    </row>
    <row r="803" spans="1:38">
      <c r="A803" s="87">
        <v>44189</v>
      </c>
      <c r="B803" s="88">
        <v>18097.72</v>
      </c>
      <c r="C803" s="87">
        <v>43493</v>
      </c>
      <c r="D803" s="88">
        <v>89.49</v>
      </c>
      <c r="E803" s="87">
        <v>43458</v>
      </c>
      <c r="F803" s="88">
        <v>138.07</v>
      </c>
      <c r="G803" s="87">
        <v>43829</v>
      </c>
      <c r="H803" s="88">
        <v>23.62</v>
      </c>
      <c r="I803" s="87">
        <v>43482</v>
      </c>
      <c r="J803" s="88">
        <v>43.58</v>
      </c>
      <c r="K803" s="87">
        <v>43458</v>
      </c>
      <c r="L803" s="88">
        <v>173.18</v>
      </c>
      <c r="M803" s="87">
        <v>43458</v>
      </c>
      <c r="N803" s="88">
        <v>44</v>
      </c>
      <c r="Q803" s="87">
        <v>43458</v>
      </c>
      <c r="R803" s="88">
        <v>24.7</v>
      </c>
      <c r="S803" s="87">
        <v>43458</v>
      </c>
      <c r="T803" s="88">
        <v>5.93</v>
      </c>
      <c r="U803" s="87">
        <v>44501</v>
      </c>
      <c r="V803" s="88">
        <v>118</v>
      </c>
      <c r="W803" s="87">
        <v>43574</v>
      </c>
      <c r="X803" s="88">
        <v>41.5</v>
      </c>
      <c r="Y803" s="87">
        <v>43469</v>
      </c>
      <c r="Z803" s="88">
        <v>42.88</v>
      </c>
      <c r="AA803" s="87">
        <v>43488</v>
      </c>
      <c r="AB803" s="88">
        <v>204.92</v>
      </c>
      <c r="AE803" s="87">
        <v>44188</v>
      </c>
      <c r="AF803" s="88">
        <v>1195.18</v>
      </c>
      <c r="AG803" s="87">
        <v>44188</v>
      </c>
      <c r="AH803" s="88">
        <v>98.82</v>
      </c>
      <c r="AI803" s="87">
        <v>44204</v>
      </c>
      <c r="AJ803" s="88">
        <v>416.72</v>
      </c>
      <c r="AK803" s="87">
        <v>44238</v>
      </c>
      <c r="AL803" s="88">
        <v>280.79000000000002</v>
      </c>
    </row>
    <row r="804" spans="1:38">
      <c r="A804" s="87">
        <v>44193</v>
      </c>
      <c r="B804" s="88">
        <v>18213.330000000002</v>
      </c>
      <c r="C804" s="87">
        <v>43494</v>
      </c>
      <c r="D804" s="88">
        <v>90.17</v>
      </c>
      <c r="E804" s="87">
        <v>43460</v>
      </c>
      <c r="F804" s="88">
        <v>135.79</v>
      </c>
      <c r="G804" s="87">
        <v>43830</v>
      </c>
      <c r="H804" s="88">
        <v>23.6</v>
      </c>
      <c r="I804" s="87">
        <v>43483</v>
      </c>
      <c r="J804" s="88">
        <v>43.63</v>
      </c>
      <c r="K804" s="87">
        <v>43460</v>
      </c>
      <c r="L804" s="88">
        <v>172.05</v>
      </c>
      <c r="M804" s="87">
        <v>43460</v>
      </c>
      <c r="N804" s="88">
        <v>44.22</v>
      </c>
      <c r="Q804" s="87">
        <v>43460</v>
      </c>
      <c r="R804" s="88">
        <v>24.62</v>
      </c>
      <c r="S804" s="87">
        <v>43460</v>
      </c>
      <c r="T804" s="88">
        <v>6</v>
      </c>
      <c r="U804" s="87">
        <v>44502</v>
      </c>
      <c r="V804" s="88">
        <v>110.11</v>
      </c>
      <c r="W804" s="87">
        <v>43577</v>
      </c>
      <c r="X804" s="88">
        <v>39.909999999999997</v>
      </c>
      <c r="Y804" s="87">
        <v>43472</v>
      </c>
      <c r="Z804" s="88">
        <v>43.71</v>
      </c>
      <c r="AA804" s="87">
        <v>43489</v>
      </c>
      <c r="AB804" s="88">
        <v>203.21</v>
      </c>
      <c r="AE804" s="87">
        <v>44189</v>
      </c>
      <c r="AF804" s="88">
        <v>1197.45</v>
      </c>
      <c r="AG804" s="87">
        <v>44189</v>
      </c>
      <c r="AH804" s="88">
        <v>99.47</v>
      </c>
      <c r="AI804" s="87">
        <v>44207</v>
      </c>
      <c r="AJ804" s="88">
        <v>414.71</v>
      </c>
      <c r="AK804" s="87">
        <v>44239</v>
      </c>
      <c r="AL804" s="88">
        <v>301.83999999999997</v>
      </c>
    </row>
    <row r="805" spans="1:38">
      <c r="A805" s="87">
        <v>44194</v>
      </c>
      <c r="B805" s="88">
        <v>18001.400000000001</v>
      </c>
      <c r="C805" s="87">
        <v>43495</v>
      </c>
      <c r="D805" s="88">
        <v>90</v>
      </c>
      <c r="E805" s="87">
        <v>43461</v>
      </c>
      <c r="F805" s="88">
        <v>132.76</v>
      </c>
      <c r="G805" s="87">
        <v>43831</v>
      </c>
      <c r="H805" s="88">
        <v>24.1</v>
      </c>
      <c r="I805" s="87">
        <v>43486</v>
      </c>
      <c r="J805" s="88">
        <v>43.54</v>
      </c>
      <c r="K805" s="87">
        <v>43461</v>
      </c>
      <c r="L805" s="88">
        <v>163.44999999999999</v>
      </c>
      <c r="M805" s="87">
        <v>43461</v>
      </c>
      <c r="N805" s="88">
        <v>43.23</v>
      </c>
      <c r="Q805" s="87">
        <v>43461</v>
      </c>
      <c r="R805" s="88">
        <v>23.97</v>
      </c>
      <c r="S805" s="87">
        <v>43461</v>
      </c>
      <c r="T805" s="88">
        <v>5.85</v>
      </c>
      <c r="U805" s="87">
        <v>44503</v>
      </c>
      <c r="V805" s="88">
        <v>108</v>
      </c>
      <c r="W805" s="87">
        <v>43578</v>
      </c>
      <c r="X805" s="88">
        <v>39</v>
      </c>
      <c r="Y805" s="87">
        <v>43473</v>
      </c>
      <c r="Z805" s="88">
        <v>43.47</v>
      </c>
      <c r="AA805" s="87">
        <v>43490</v>
      </c>
      <c r="AB805" s="88">
        <v>204</v>
      </c>
      <c r="AE805" s="87">
        <v>44193</v>
      </c>
      <c r="AF805" s="88">
        <v>1198.99</v>
      </c>
      <c r="AG805" s="87">
        <v>44193</v>
      </c>
      <c r="AH805" s="88">
        <v>100.33</v>
      </c>
      <c r="AI805" s="87">
        <v>44208</v>
      </c>
      <c r="AJ805" s="88">
        <v>422.64</v>
      </c>
      <c r="AK805" s="87">
        <v>44242</v>
      </c>
      <c r="AL805" s="88">
        <v>302.63</v>
      </c>
    </row>
    <row r="806" spans="1:38">
      <c r="A806" s="87">
        <v>44195</v>
      </c>
      <c r="B806" s="88">
        <v>18139.73</v>
      </c>
      <c r="C806" s="87">
        <v>43496</v>
      </c>
      <c r="D806" s="88">
        <v>88.79</v>
      </c>
      <c r="E806" s="87">
        <v>43462</v>
      </c>
      <c r="F806" s="88">
        <v>128.26</v>
      </c>
      <c r="G806" s="87">
        <v>43832</v>
      </c>
      <c r="H806" s="88">
        <v>24</v>
      </c>
      <c r="I806" s="87">
        <v>43487</v>
      </c>
      <c r="J806" s="88">
        <v>44</v>
      </c>
      <c r="K806" s="87">
        <v>43462</v>
      </c>
      <c r="L806" s="88">
        <v>155.28</v>
      </c>
      <c r="M806" s="87">
        <v>43462</v>
      </c>
      <c r="N806" s="88">
        <v>41.52</v>
      </c>
      <c r="Q806" s="87">
        <v>43462</v>
      </c>
      <c r="R806" s="88">
        <v>22.91</v>
      </c>
      <c r="S806" s="87">
        <v>43462</v>
      </c>
      <c r="T806" s="88">
        <v>5.79</v>
      </c>
      <c r="U806" s="87">
        <v>44504</v>
      </c>
      <c r="V806" s="88">
        <v>110</v>
      </c>
      <c r="W806" s="87">
        <v>43580</v>
      </c>
      <c r="X806" s="88">
        <v>39</v>
      </c>
      <c r="Y806" s="87">
        <v>43474</v>
      </c>
      <c r="Z806" s="88">
        <v>43.08</v>
      </c>
      <c r="AA806" s="87">
        <v>43493</v>
      </c>
      <c r="AB806" s="88">
        <v>204</v>
      </c>
      <c r="AE806" s="87">
        <v>44194</v>
      </c>
      <c r="AF806" s="88">
        <v>1189.3800000000001</v>
      </c>
      <c r="AG806" s="87">
        <v>44194</v>
      </c>
      <c r="AH806" s="88">
        <v>101.89</v>
      </c>
      <c r="AI806" s="87">
        <v>44209</v>
      </c>
      <c r="AJ806" s="88">
        <v>450.96</v>
      </c>
      <c r="AK806" s="87">
        <v>44243</v>
      </c>
      <c r="AL806" s="88">
        <v>301.29000000000002</v>
      </c>
    </row>
    <row r="807" spans="1:38">
      <c r="A807" s="87">
        <v>44196</v>
      </c>
      <c r="B807" s="88">
        <v>18180</v>
      </c>
      <c r="C807" s="87">
        <v>43497</v>
      </c>
      <c r="D807" s="88">
        <v>91.42</v>
      </c>
      <c r="E807" s="87">
        <v>43465</v>
      </c>
      <c r="F807" s="88">
        <v>122.64</v>
      </c>
      <c r="G807" s="87">
        <v>43833</v>
      </c>
      <c r="H807" s="88">
        <v>23.6</v>
      </c>
      <c r="I807" s="87">
        <v>43488</v>
      </c>
      <c r="J807" s="88">
        <v>44.45</v>
      </c>
      <c r="K807" s="87">
        <v>43465</v>
      </c>
      <c r="L807" s="88">
        <v>147.52000000000001</v>
      </c>
      <c r="M807" s="87">
        <v>43465</v>
      </c>
      <c r="N807" s="88">
        <v>40.65</v>
      </c>
      <c r="Q807" s="87">
        <v>43465</v>
      </c>
      <c r="R807" s="88">
        <v>22.1</v>
      </c>
      <c r="S807" s="87">
        <v>43465</v>
      </c>
      <c r="T807" s="88">
        <v>6.03</v>
      </c>
      <c r="U807" s="87">
        <v>44508</v>
      </c>
      <c r="V807" s="88">
        <v>105</v>
      </c>
      <c r="W807" s="87">
        <v>43581</v>
      </c>
      <c r="X807" s="88">
        <v>38.770000000000003</v>
      </c>
      <c r="Y807" s="87">
        <v>43475</v>
      </c>
      <c r="Z807" s="88">
        <v>43.27</v>
      </c>
      <c r="AA807" s="87">
        <v>43494</v>
      </c>
      <c r="AB807" s="88">
        <v>203.5</v>
      </c>
      <c r="AE807" s="87">
        <v>44195</v>
      </c>
      <c r="AF807" s="88">
        <v>1197.29</v>
      </c>
      <c r="AG807" s="87">
        <v>44195</v>
      </c>
      <c r="AH807" s="88">
        <v>103.1</v>
      </c>
      <c r="AI807" s="87">
        <v>44210</v>
      </c>
      <c r="AJ807" s="88">
        <v>462.8</v>
      </c>
      <c r="AK807" s="87">
        <v>44244</v>
      </c>
      <c r="AL807" s="88">
        <v>304.89999999999998</v>
      </c>
    </row>
    <row r="808" spans="1:38">
      <c r="A808" s="87">
        <v>44197</v>
      </c>
      <c r="B808" s="88">
        <v>18584.009999999998</v>
      </c>
      <c r="C808" s="87">
        <v>43500</v>
      </c>
      <c r="D808" s="88">
        <v>95.66</v>
      </c>
      <c r="E808" s="87">
        <v>43466</v>
      </c>
      <c r="F808" s="88">
        <v>128.65</v>
      </c>
      <c r="G808" s="87">
        <v>43836</v>
      </c>
      <c r="H808" s="88">
        <v>23.65</v>
      </c>
      <c r="I808" s="87">
        <v>43489</v>
      </c>
      <c r="J808" s="88">
        <v>44.32</v>
      </c>
      <c r="K808" s="87">
        <v>43466</v>
      </c>
      <c r="L808" s="88">
        <v>146.29</v>
      </c>
      <c r="M808" s="87">
        <v>43466</v>
      </c>
      <c r="N808" s="88">
        <v>42.66</v>
      </c>
      <c r="Q808" s="87">
        <v>43466</v>
      </c>
      <c r="R808" s="88">
        <v>22.95</v>
      </c>
      <c r="S808" s="87">
        <v>43466</v>
      </c>
      <c r="T808" s="88">
        <v>6.06</v>
      </c>
      <c r="U808" s="87">
        <v>44510</v>
      </c>
      <c r="V808" s="88">
        <v>102</v>
      </c>
      <c r="W808" s="87">
        <v>43584</v>
      </c>
      <c r="X808" s="88">
        <v>38</v>
      </c>
      <c r="Y808" s="87">
        <v>43476</v>
      </c>
      <c r="Z808" s="88">
        <v>43.85</v>
      </c>
      <c r="AA808" s="87">
        <v>43495</v>
      </c>
      <c r="AB808" s="88">
        <v>205</v>
      </c>
      <c r="AE808" s="87">
        <v>44196</v>
      </c>
      <c r="AF808" s="88">
        <v>1197.96</v>
      </c>
      <c r="AG808" s="87">
        <v>44196</v>
      </c>
      <c r="AH808" s="88">
        <v>101.77</v>
      </c>
      <c r="AI808" s="87">
        <v>44211</v>
      </c>
      <c r="AJ808" s="88">
        <v>468.9</v>
      </c>
      <c r="AK808" s="87">
        <v>44245</v>
      </c>
      <c r="AL808" s="88">
        <v>314.13</v>
      </c>
    </row>
    <row r="809" spans="1:38">
      <c r="A809" s="87">
        <v>44200</v>
      </c>
      <c r="B809" s="88">
        <v>18770.2</v>
      </c>
      <c r="C809" s="87">
        <v>43502</v>
      </c>
      <c r="D809" s="88">
        <v>95</v>
      </c>
      <c r="E809" s="87">
        <v>43467</v>
      </c>
      <c r="F809" s="88">
        <v>129.71</v>
      </c>
      <c r="G809" s="87">
        <v>43837</v>
      </c>
      <c r="H809" s="88">
        <v>23.67</v>
      </c>
      <c r="I809" s="87">
        <v>43490</v>
      </c>
      <c r="J809" s="88">
        <v>44.27</v>
      </c>
      <c r="K809" s="87">
        <v>43467</v>
      </c>
      <c r="L809" s="88">
        <v>138.97999999999999</v>
      </c>
      <c r="M809" s="87">
        <v>43467</v>
      </c>
      <c r="N809" s="88">
        <v>43.19</v>
      </c>
      <c r="Q809" s="87">
        <v>43467</v>
      </c>
      <c r="R809" s="88">
        <v>22.79</v>
      </c>
      <c r="S809" s="87">
        <v>43467</v>
      </c>
      <c r="T809" s="88">
        <v>5.92</v>
      </c>
      <c r="U809" s="87">
        <v>44511</v>
      </c>
      <c r="V809" s="88">
        <v>107.9</v>
      </c>
      <c r="W809" s="87">
        <v>43585</v>
      </c>
      <c r="X809" s="88">
        <v>37.020000000000003</v>
      </c>
      <c r="Y809" s="87">
        <v>43479</v>
      </c>
      <c r="Z809" s="88">
        <v>43.49</v>
      </c>
      <c r="AA809" s="87">
        <v>43496</v>
      </c>
      <c r="AB809" s="88">
        <v>207</v>
      </c>
      <c r="AE809" s="87">
        <v>44197</v>
      </c>
      <c r="AF809" s="88">
        <v>1179</v>
      </c>
      <c r="AG809" s="87">
        <v>44197</v>
      </c>
      <c r="AH809" s="88">
        <v>105.79</v>
      </c>
      <c r="AI809" s="87">
        <v>44214</v>
      </c>
      <c r="AJ809" s="88">
        <v>461.04</v>
      </c>
      <c r="AK809" s="87">
        <v>44246</v>
      </c>
      <c r="AL809" s="88">
        <v>306.5</v>
      </c>
    </row>
    <row r="810" spans="1:38">
      <c r="A810" s="87">
        <v>44201</v>
      </c>
      <c r="B810" s="88">
        <v>18708.7</v>
      </c>
      <c r="C810" s="87">
        <v>43503</v>
      </c>
      <c r="D810" s="88">
        <v>95.71</v>
      </c>
      <c r="E810" s="87">
        <v>43468</v>
      </c>
      <c r="F810" s="88">
        <v>131.56</v>
      </c>
      <c r="G810" s="87">
        <v>43838</v>
      </c>
      <c r="H810" s="88">
        <v>23.98</v>
      </c>
      <c r="I810" s="87">
        <v>43494</v>
      </c>
      <c r="J810" s="88">
        <v>44</v>
      </c>
      <c r="K810" s="87">
        <v>43468</v>
      </c>
      <c r="L810" s="88">
        <v>132.04</v>
      </c>
      <c r="M810" s="87">
        <v>43468</v>
      </c>
      <c r="N810" s="88">
        <v>42.59</v>
      </c>
      <c r="Q810" s="87">
        <v>43468</v>
      </c>
      <c r="R810" s="88">
        <v>22.19</v>
      </c>
      <c r="S810" s="87">
        <v>43468</v>
      </c>
      <c r="T810" s="88">
        <v>5.86</v>
      </c>
      <c r="U810" s="87">
        <v>44512</v>
      </c>
      <c r="V810" s="88">
        <v>111</v>
      </c>
      <c r="W810" s="87">
        <v>43587</v>
      </c>
      <c r="X810" s="88">
        <v>38.29</v>
      </c>
      <c r="Y810" s="87">
        <v>43480</v>
      </c>
      <c r="Z810" s="88">
        <v>43.42</v>
      </c>
      <c r="AA810" s="87">
        <v>43497</v>
      </c>
      <c r="AB810" s="88">
        <v>210</v>
      </c>
      <c r="AE810" s="87">
        <v>44200</v>
      </c>
      <c r="AF810" s="88">
        <v>1172</v>
      </c>
      <c r="AG810" s="87">
        <v>44200</v>
      </c>
      <c r="AH810" s="88">
        <v>112.24</v>
      </c>
      <c r="AI810" s="87">
        <v>44215</v>
      </c>
      <c r="AJ810" s="88">
        <v>452.63</v>
      </c>
      <c r="AK810" s="87">
        <v>44249</v>
      </c>
      <c r="AL810" s="88">
        <v>293.33999999999997</v>
      </c>
    </row>
    <row r="811" spans="1:38">
      <c r="A811" s="87">
        <v>44202</v>
      </c>
      <c r="B811" s="88">
        <v>18921.669999999998</v>
      </c>
      <c r="C811" s="87">
        <v>43504</v>
      </c>
      <c r="D811" s="88">
        <v>94.45</v>
      </c>
      <c r="E811" s="87">
        <v>43469</v>
      </c>
      <c r="F811" s="88">
        <v>131.38999999999999</v>
      </c>
      <c r="G811" s="87">
        <v>43839</v>
      </c>
      <c r="H811" s="88">
        <v>23.75</v>
      </c>
      <c r="I811" s="87">
        <v>43495</v>
      </c>
      <c r="J811" s="88">
        <v>44</v>
      </c>
      <c r="K811" s="87">
        <v>43469</v>
      </c>
      <c r="L811" s="88">
        <v>132.12</v>
      </c>
      <c r="M811" s="87">
        <v>43469</v>
      </c>
      <c r="N811" s="88">
        <v>42.75</v>
      </c>
      <c r="Q811" s="87">
        <v>43469</v>
      </c>
      <c r="R811" s="88">
        <v>22.36</v>
      </c>
      <c r="S811" s="87">
        <v>43469</v>
      </c>
      <c r="T811" s="88">
        <v>5.87</v>
      </c>
      <c r="U811" s="87">
        <v>44515</v>
      </c>
      <c r="V811" s="88">
        <v>102.96</v>
      </c>
      <c r="W811" s="87">
        <v>43588</v>
      </c>
      <c r="X811" s="88">
        <v>36.770000000000003</v>
      </c>
      <c r="Y811" s="87">
        <v>43481</v>
      </c>
      <c r="Z811" s="88">
        <v>43.25</v>
      </c>
      <c r="AA811" s="87">
        <v>43500</v>
      </c>
      <c r="AB811" s="88">
        <v>214.88</v>
      </c>
      <c r="AE811" s="87">
        <v>44201</v>
      </c>
      <c r="AF811" s="88">
        <v>1175.9100000000001</v>
      </c>
      <c r="AG811" s="87">
        <v>44201</v>
      </c>
      <c r="AH811" s="88">
        <v>113.13</v>
      </c>
      <c r="AI811" s="87">
        <v>44216</v>
      </c>
      <c r="AJ811" s="88">
        <v>446.16</v>
      </c>
      <c r="AK811" s="87">
        <v>44250</v>
      </c>
      <c r="AL811" s="88">
        <v>287.20999999999998</v>
      </c>
    </row>
    <row r="812" spans="1:38">
      <c r="A812" s="87">
        <v>44203</v>
      </c>
      <c r="B812" s="88">
        <v>19008.240000000002</v>
      </c>
      <c r="C812" s="87">
        <v>43507</v>
      </c>
      <c r="D812" s="88">
        <v>92.07</v>
      </c>
      <c r="E812" s="87">
        <v>43472</v>
      </c>
      <c r="F812" s="88">
        <v>137.94999999999999</v>
      </c>
      <c r="G812" s="87">
        <v>43840</v>
      </c>
      <c r="H812" s="88">
        <v>24.3</v>
      </c>
      <c r="I812" s="87">
        <v>43496</v>
      </c>
      <c r="J812" s="88">
        <v>44.5</v>
      </c>
      <c r="K812" s="87">
        <v>43472</v>
      </c>
      <c r="L812" s="88">
        <v>133.57</v>
      </c>
      <c r="M812" s="87">
        <v>43472</v>
      </c>
      <c r="N812" s="88">
        <v>44.87</v>
      </c>
      <c r="Q812" s="87">
        <v>43472</v>
      </c>
      <c r="R812" s="88">
        <v>22.58</v>
      </c>
      <c r="S812" s="87">
        <v>43472</v>
      </c>
      <c r="T812" s="88">
        <v>5.9</v>
      </c>
      <c r="U812" s="87">
        <v>44516</v>
      </c>
      <c r="V812" s="88">
        <v>103</v>
      </c>
      <c r="W812" s="87">
        <v>43591</v>
      </c>
      <c r="X812" s="88">
        <v>35.06</v>
      </c>
      <c r="Y812" s="87">
        <v>43482</v>
      </c>
      <c r="Z812" s="88">
        <v>43</v>
      </c>
      <c r="AA812" s="87">
        <v>43502</v>
      </c>
      <c r="AB812" s="88">
        <v>218.9</v>
      </c>
      <c r="AE812" s="87">
        <v>44202</v>
      </c>
      <c r="AF812" s="88">
        <v>1181.92</v>
      </c>
      <c r="AG812" s="87">
        <v>44202</v>
      </c>
      <c r="AH812" s="88">
        <v>112.8</v>
      </c>
      <c r="AI812" s="87">
        <v>44217</v>
      </c>
      <c r="AJ812" s="88">
        <v>457.31</v>
      </c>
      <c r="AK812" s="87">
        <v>44251</v>
      </c>
      <c r="AL812" s="88">
        <v>281.23</v>
      </c>
    </row>
    <row r="813" spans="1:38">
      <c r="A813" s="87">
        <v>44204</v>
      </c>
      <c r="B813" s="88">
        <v>19123.77</v>
      </c>
      <c r="C813" s="87">
        <v>43508</v>
      </c>
      <c r="D813" s="88">
        <v>93.92</v>
      </c>
      <c r="E813" s="87">
        <v>43473</v>
      </c>
      <c r="F813" s="88">
        <v>137.76</v>
      </c>
      <c r="G813" s="87">
        <v>43843</v>
      </c>
      <c r="H813" s="88">
        <v>24.57</v>
      </c>
      <c r="I813" s="87">
        <v>43497</v>
      </c>
      <c r="J813" s="88">
        <v>44.65</v>
      </c>
      <c r="K813" s="87">
        <v>43473</v>
      </c>
      <c r="L813" s="88">
        <v>139.13</v>
      </c>
      <c r="M813" s="87">
        <v>43473</v>
      </c>
      <c r="N813" s="88">
        <v>46.51</v>
      </c>
      <c r="Q813" s="87">
        <v>43473</v>
      </c>
      <c r="R813" s="88">
        <v>23.65</v>
      </c>
      <c r="S813" s="87">
        <v>43473</v>
      </c>
      <c r="T813" s="88">
        <v>5.96</v>
      </c>
      <c r="U813" s="87">
        <v>44517</v>
      </c>
      <c r="V813" s="88">
        <v>103.1</v>
      </c>
      <c r="W813" s="87">
        <v>43593</v>
      </c>
      <c r="X813" s="88">
        <v>33.619999999999997</v>
      </c>
      <c r="Y813" s="87">
        <v>43483</v>
      </c>
      <c r="Z813" s="88">
        <v>43.02</v>
      </c>
      <c r="AA813" s="87">
        <v>43503</v>
      </c>
      <c r="AB813" s="88">
        <v>218</v>
      </c>
      <c r="AE813" s="87">
        <v>44203</v>
      </c>
      <c r="AF813" s="88">
        <v>1179.27</v>
      </c>
      <c r="AG813" s="87">
        <v>44203</v>
      </c>
      <c r="AH813" s="88">
        <v>114.11</v>
      </c>
      <c r="AI813" s="87">
        <v>44218</v>
      </c>
      <c r="AJ813" s="88">
        <v>468.63</v>
      </c>
      <c r="AK813" s="87">
        <v>44252</v>
      </c>
      <c r="AL813" s="88">
        <v>276.89</v>
      </c>
    </row>
    <row r="814" spans="1:38">
      <c r="A814" s="87">
        <v>44207</v>
      </c>
      <c r="B814" s="88">
        <v>19096.05</v>
      </c>
      <c r="C814" s="87">
        <v>43509</v>
      </c>
      <c r="D814" s="88">
        <v>94</v>
      </c>
      <c r="E814" s="87">
        <v>43474</v>
      </c>
      <c r="F814" s="88">
        <v>136.80000000000001</v>
      </c>
      <c r="G814" s="87">
        <v>43844</v>
      </c>
      <c r="H814" s="88">
        <v>25.78</v>
      </c>
      <c r="I814" s="87">
        <v>43500</v>
      </c>
      <c r="J814" s="88">
        <v>45</v>
      </c>
      <c r="K814" s="87">
        <v>43474</v>
      </c>
      <c r="L814" s="88">
        <v>138.1</v>
      </c>
      <c r="M814" s="87">
        <v>43474</v>
      </c>
      <c r="N814" s="88">
        <v>45.64</v>
      </c>
      <c r="Q814" s="87">
        <v>43474</v>
      </c>
      <c r="R814" s="88">
        <v>24.83</v>
      </c>
      <c r="S814" s="87">
        <v>43474</v>
      </c>
      <c r="T814" s="88">
        <v>5.91</v>
      </c>
      <c r="U814" s="87">
        <v>44518</v>
      </c>
      <c r="V814" s="88">
        <v>100.01</v>
      </c>
      <c r="W814" s="87">
        <v>43594</v>
      </c>
      <c r="X814" s="88">
        <v>31.94</v>
      </c>
      <c r="Y814" s="87">
        <v>43486</v>
      </c>
      <c r="Z814" s="88">
        <v>42.56</v>
      </c>
      <c r="AA814" s="87">
        <v>43504</v>
      </c>
      <c r="AB814" s="88">
        <v>215</v>
      </c>
      <c r="AE814" s="87">
        <v>44204</v>
      </c>
      <c r="AF814" s="88">
        <v>1194.1300000000001</v>
      </c>
      <c r="AG814" s="87">
        <v>44204</v>
      </c>
      <c r="AH814" s="88">
        <v>115.75</v>
      </c>
      <c r="AI814" s="87">
        <v>44221</v>
      </c>
      <c r="AJ814" s="88">
        <v>475.09</v>
      </c>
      <c r="AK814" s="87">
        <v>44253</v>
      </c>
      <c r="AL814" s="88">
        <v>278.39</v>
      </c>
    </row>
    <row r="815" spans="1:38">
      <c r="A815" s="87">
        <v>44208</v>
      </c>
      <c r="B815" s="88">
        <v>19212.13</v>
      </c>
      <c r="C815" s="87">
        <v>43510</v>
      </c>
      <c r="D815" s="88">
        <v>93.94</v>
      </c>
      <c r="E815" s="87">
        <v>43475</v>
      </c>
      <c r="F815" s="88">
        <v>138.34</v>
      </c>
      <c r="G815" s="87">
        <v>43845</v>
      </c>
      <c r="H815" s="88">
        <v>25.97</v>
      </c>
      <c r="I815" s="87">
        <v>43502</v>
      </c>
      <c r="J815" s="88">
        <v>43.54</v>
      </c>
      <c r="K815" s="87">
        <v>43475</v>
      </c>
      <c r="L815" s="88">
        <v>131.19999999999999</v>
      </c>
      <c r="M815" s="87">
        <v>43475</v>
      </c>
      <c r="N815" s="88">
        <v>44.83</v>
      </c>
      <c r="Q815" s="87">
        <v>43475</v>
      </c>
      <c r="R815" s="88">
        <v>24.15</v>
      </c>
      <c r="S815" s="87">
        <v>43475</v>
      </c>
      <c r="T815" s="88">
        <v>5.99</v>
      </c>
      <c r="U815" s="87">
        <v>44519</v>
      </c>
      <c r="V815" s="88">
        <v>99.95</v>
      </c>
      <c r="W815" s="87">
        <v>43595</v>
      </c>
      <c r="X815" s="88">
        <v>30.35</v>
      </c>
      <c r="Y815" s="87">
        <v>43487</v>
      </c>
      <c r="Z815" s="88">
        <v>43.48</v>
      </c>
      <c r="AA815" s="87">
        <v>43507</v>
      </c>
      <c r="AB815" s="88">
        <v>213.33</v>
      </c>
      <c r="AE815" s="87">
        <v>44207</v>
      </c>
      <c r="AF815" s="88">
        <v>1181.92</v>
      </c>
      <c r="AG815" s="87">
        <v>44207</v>
      </c>
      <c r="AH815" s="88">
        <v>113.64</v>
      </c>
      <c r="AI815" s="87">
        <v>44222</v>
      </c>
      <c r="AJ815" s="88">
        <v>479.91</v>
      </c>
      <c r="AK815" s="87">
        <v>44256</v>
      </c>
      <c r="AL815" s="88">
        <v>269.99</v>
      </c>
    </row>
    <row r="816" spans="1:38">
      <c r="A816" s="87">
        <v>44209</v>
      </c>
      <c r="B816" s="88">
        <v>19286.150000000001</v>
      </c>
      <c r="C816" s="87">
        <v>43511</v>
      </c>
      <c r="D816" s="88">
        <v>93.98</v>
      </c>
      <c r="E816" s="87">
        <v>43476</v>
      </c>
      <c r="F816" s="88">
        <v>137.91999999999999</v>
      </c>
      <c r="G816" s="87">
        <v>43846</v>
      </c>
      <c r="H816" s="88">
        <v>26.03</v>
      </c>
      <c r="I816" s="87">
        <v>43503</v>
      </c>
      <c r="J816" s="88">
        <v>43.77</v>
      </c>
      <c r="K816" s="87">
        <v>43476</v>
      </c>
      <c r="L816" s="88">
        <v>131.25</v>
      </c>
      <c r="M816" s="87">
        <v>43476</v>
      </c>
      <c r="N816" s="88">
        <v>44.13</v>
      </c>
      <c r="Q816" s="87">
        <v>43476</v>
      </c>
      <c r="R816" s="88">
        <v>24.21</v>
      </c>
      <c r="S816" s="87">
        <v>43476</v>
      </c>
      <c r="T816" s="88">
        <v>5.92</v>
      </c>
      <c r="U816" s="87">
        <v>44523</v>
      </c>
      <c r="V816" s="88">
        <v>102</v>
      </c>
      <c r="W816" s="87">
        <v>43598</v>
      </c>
      <c r="X816" s="88">
        <v>28.84</v>
      </c>
      <c r="Y816" s="87">
        <v>43488</v>
      </c>
      <c r="Z816" s="88">
        <v>43</v>
      </c>
      <c r="AA816" s="87">
        <v>43508</v>
      </c>
      <c r="AB816" s="88">
        <v>213.6</v>
      </c>
      <c r="AE816" s="87">
        <v>44208</v>
      </c>
      <c r="AF816" s="88">
        <v>1201.24</v>
      </c>
      <c r="AG816" s="87">
        <v>44208</v>
      </c>
      <c r="AH816" s="88">
        <v>114.13</v>
      </c>
      <c r="AI816" s="87">
        <v>44223</v>
      </c>
      <c r="AJ816" s="88">
        <v>482.38</v>
      </c>
      <c r="AK816" s="87">
        <v>44257</v>
      </c>
      <c r="AL816" s="88">
        <v>276.07</v>
      </c>
    </row>
    <row r="817" spans="1:38">
      <c r="A817" s="87">
        <v>44210</v>
      </c>
      <c r="B817" s="88">
        <v>19177.68</v>
      </c>
      <c r="C817" s="87">
        <v>43514</v>
      </c>
      <c r="D817" s="88">
        <v>93.93</v>
      </c>
      <c r="E817" s="87">
        <v>43479</v>
      </c>
      <c r="F817" s="88">
        <v>140.12</v>
      </c>
      <c r="G817" s="87">
        <v>43847</v>
      </c>
      <c r="H817" s="88">
        <v>26.99</v>
      </c>
      <c r="I817" s="87">
        <v>43504</v>
      </c>
      <c r="J817" s="88">
        <v>43.5</v>
      </c>
      <c r="K817" s="87">
        <v>43479</v>
      </c>
      <c r="L817" s="88">
        <v>132.88</v>
      </c>
      <c r="M817" s="87">
        <v>43479</v>
      </c>
      <c r="N817" s="88">
        <v>45.81</v>
      </c>
      <c r="Q817" s="87">
        <v>43479</v>
      </c>
      <c r="R817" s="88">
        <v>24.51</v>
      </c>
      <c r="S817" s="87">
        <v>43479</v>
      </c>
      <c r="T817" s="88">
        <v>5.97</v>
      </c>
      <c r="U817" s="87">
        <v>44524</v>
      </c>
      <c r="V817" s="88">
        <v>102.76</v>
      </c>
      <c r="W817" s="87">
        <v>43599</v>
      </c>
      <c r="X817" s="88">
        <v>27.4</v>
      </c>
      <c r="Y817" s="87">
        <v>43489</v>
      </c>
      <c r="Z817" s="88">
        <v>43.03</v>
      </c>
      <c r="AA817" s="87">
        <v>43509</v>
      </c>
      <c r="AB817" s="88">
        <v>214.78</v>
      </c>
      <c r="AE817" s="87">
        <v>44209</v>
      </c>
      <c r="AF817" s="88">
        <v>1207.8699999999999</v>
      </c>
      <c r="AG817" s="87">
        <v>44209</v>
      </c>
      <c r="AH817" s="88">
        <v>116.26</v>
      </c>
      <c r="AI817" s="87">
        <v>44224</v>
      </c>
      <c r="AJ817" s="88">
        <v>465.89</v>
      </c>
      <c r="AK817" s="87">
        <v>44258</v>
      </c>
      <c r="AL817" s="88">
        <v>280.43</v>
      </c>
    </row>
    <row r="818" spans="1:38">
      <c r="A818" s="87">
        <v>44211</v>
      </c>
      <c r="B818" s="88">
        <v>19109.64</v>
      </c>
      <c r="C818" s="87">
        <v>43515</v>
      </c>
      <c r="D818" s="88">
        <v>92.99</v>
      </c>
      <c r="E818" s="87">
        <v>43480</v>
      </c>
      <c r="F818" s="88">
        <v>141</v>
      </c>
      <c r="G818" s="87">
        <v>43850</v>
      </c>
      <c r="H818" s="88">
        <v>26.99</v>
      </c>
      <c r="I818" s="87">
        <v>43507</v>
      </c>
      <c r="J818" s="88">
        <v>43.3</v>
      </c>
      <c r="K818" s="87">
        <v>43480</v>
      </c>
      <c r="L818" s="88">
        <v>130.83000000000001</v>
      </c>
      <c r="M818" s="87">
        <v>43480</v>
      </c>
      <c r="N818" s="88">
        <v>44.28</v>
      </c>
      <c r="Q818" s="87">
        <v>43480</v>
      </c>
      <c r="R818" s="88">
        <v>24.33</v>
      </c>
      <c r="S818" s="87">
        <v>43480</v>
      </c>
      <c r="T818" s="88">
        <v>5.95</v>
      </c>
      <c r="U818" s="87">
        <v>44529</v>
      </c>
      <c r="V818" s="88">
        <v>105.59</v>
      </c>
      <c r="W818" s="87">
        <v>43600</v>
      </c>
      <c r="X818" s="88">
        <v>28.1</v>
      </c>
      <c r="Y818" s="87">
        <v>43490</v>
      </c>
      <c r="Z818" s="88">
        <v>43.05</v>
      </c>
      <c r="AA818" s="87">
        <v>43510</v>
      </c>
      <c r="AB818" s="88">
        <v>214.99</v>
      </c>
      <c r="AE818" s="87">
        <v>44210</v>
      </c>
      <c r="AF818" s="88">
        <v>1189.44</v>
      </c>
      <c r="AG818" s="87">
        <v>44210</v>
      </c>
      <c r="AH818" s="88">
        <v>116.96</v>
      </c>
      <c r="AI818" s="87">
        <v>44225</v>
      </c>
      <c r="AJ818" s="88">
        <v>461.3</v>
      </c>
      <c r="AK818" s="87">
        <v>44259</v>
      </c>
      <c r="AL818" s="88">
        <v>273.39</v>
      </c>
    </row>
    <row r="819" spans="1:38">
      <c r="A819" s="87">
        <v>44214</v>
      </c>
      <c r="B819" s="88">
        <v>19019.75</v>
      </c>
      <c r="C819" s="87">
        <v>43516</v>
      </c>
      <c r="D819" s="88">
        <v>91.98</v>
      </c>
      <c r="E819" s="87">
        <v>43481</v>
      </c>
      <c r="F819" s="88">
        <v>139.58000000000001</v>
      </c>
      <c r="G819" s="87">
        <v>43851</v>
      </c>
      <c r="H819" s="88">
        <v>27.2</v>
      </c>
      <c r="I819" s="87">
        <v>43508</v>
      </c>
      <c r="J819" s="88">
        <v>43.25</v>
      </c>
      <c r="K819" s="87">
        <v>43481</v>
      </c>
      <c r="L819" s="88">
        <v>128.26</v>
      </c>
      <c r="M819" s="87">
        <v>43481</v>
      </c>
      <c r="N819" s="88">
        <v>43.3</v>
      </c>
      <c r="Q819" s="87">
        <v>43481</v>
      </c>
      <c r="R819" s="88">
        <v>24.1</v>
      </c>
      <c r="S819" s="87">
        <v>43481</v>
      </c>
      <c r="T819" s="88">
        <v>5.86</v>
      </c>
      <c r="U819" s="87">
        <v>44531</v>
      </c>
      <c r="V819" s="88">
        <v>107.95</v>
      </c>
      <c r="W819" s="87">
        <v>43601</v>
      </c>
      <c r="X819" s="88">
        <v>27.3</v>
      </c>
      <c r="Y819" s="87">
        <v>43493</v>
      </c>
      <c r="Z819" s="88">
        <v>44</v>
      </c>
      <c r="AA819" s="87">
        <v>43515</v>
      </c>
      <c r="AB819" s="88">
        <v>215</v>
      </c>
      <c r="AE819" s="87">
        <v>44211</v>
      </c>
      <c r="AF819" s="88">
        <v>1191.96</v>
      </c>
      <c r="AG819" s="87">
        <v>44211</v>
      </c>
      <c r="AH819" s="88">
        <v>114.3</v>
      </c>
      <c r="AI819" s="87">
        <v>44228</v>
      </c>
      <c r="AJ819" s="88">
        <v>464.97</v>
      </c>
      <c r="AK819" s="87">
        <v>44260</v>
      </c>
      <c r="AL819" s="88">
        <v>269.72000000000003</v>
      </c>
    </row>
    <row r="820" spans="1:38">
      <c r="A820" s="87">
        <v>44215</v>
      </c>
      <c r="B820" s="88">
        <v>19152.66</v>
      </c>
      <c r="C820" s="87">
        <v>43517</v>
      </c>
      <c r="D820" s="88">
        <v>92.99</v>
      </c>
      <c r="E820" s="87">
        <v>43482</v>
      </c>
      <c r="F820" s="88">
        <v>140.35</v>
      </c>
      <c r="G820" s="87">
        <v>43852</v>
      </c>
      <c r="H820" s="88">
        <v>25.91</v>
      </c>
      <c r="I820" s="87">
        <v>43509</v>
      </c>
      <c r="J820" s="88">
        <v>43</v>
      </c>
      <c r="K820" s="87">
        <v>43482</v>
      </c>
      <c r="L820" s="88">
        <v>133.09</v>
      </c>
      <c r="M820" s="87">
        <v>43482</v>
      </c>
      <c r="N820" s="88">
        <v>43.46</v>
      </c>
      <c r="Q820" s="87">
        <v>43482</v>
      </c>
      <c r="R820" s="88">
        <v>24.26</v>
      </c>
      <c r="S820" s="87">
        <v>43482</v>
      </c>
      <c r="T820" s="88">
        <v>5.85</v>
      </c>
      <c r="U820" s="87">
        <v>44532</v>
      </c>
      <c r="V820" s="88">
        <v>100</v>
      </c>
      <c r="W820" s="87">
        <v>43602</v>
      </c>
      <c r="X820" s="88">
        <v>25.94</v>
      </c>
      <c r="Y820" s="87">
        <v>43494</v>
      </c>
      <c r="Z820" s="88">
        <v>44.81</v>
      </c>
      <c r="AA820" s="87">
        <v>43518</v>
      </c>
      <c r="AB820" s="88">
        <v>214.9</v>
      </c>
      <c r="AE820" s="87">
        <v>44214</v>
      </c>
      <c r="AF820" s="88">
        <v>1197.6300000000001</v>
      </c>
      <c r="AG820" s="87">
        <v>44214</v>
      </c>
      <c r="AH820" s="88">
        <v>115.16</v>
      </c>
      <c r="AI820" s="87">
        <v>44229</v>
      </c>
      <c r="AJ820" s="88">
        <v>466.63</v>
      </c>
      <c r="AK820" s="87">
        <v>44263</v>
      </c>
      <c r="AL820" s="88">
        <v>269.22000000000003</v>
      </c>
    </row>
    <row r="821" spans="1:38">
      <c r="A821" s="87">
        <v>44216</v>
      </c>
      <c r="B821" s="88">
        <v>19025.55</v>
      </c>
      <c r="C821" s="87">
        <v>43518</v>
      </c>
      <c r="D821" s="88">
        <v>94.45</v>
      </c>
      <c r="E821" s="87">
        <v>43483</v>
      </c>
      <c r="F821" s="88">
        <v>139.28</v>
      </c>
      <c r="G821" s="87">
        <v>43853</v>
      </c>
      <c r="H821" s="88">
        <v>25.55</v>
      </c>
      <c r="I821" s="87">
        <v>43510</v>
      </c>
      <c r="J821" s="88">
        <v>42.62</v>
      </c>
      <c r="K821" s="87">
        <v>43483</v>
      </c>
      <c r="L821" s="88">
        <v>130.36000000000001</v>
      </c>
      <c r="M821" s="87">
        <v>43483</v>
      </c>
      <c r="N821" s="88">
        <v>43.24</v>
      </c>
      <c r="Q821" s="87">
        <v>43483</v>
      </c>
      <c r="R821" s="88">
        <v>24.02</v>
      </c>
      <c r="S821" s="87">
        <v>43483</v>
      </c>
      <c r="T821" s="88">
        <v>5.99</v>
      </c>
      <c r="U821" s="87">
        <v>44533</v>
      </c>
      <c r="V821" s="88">
        <v>99.8</v>
      </c>
      <c r="W821" s="87">
        <v>43605</v>
      </c>
      <c r="X821" s="88">
        <v>25.74</v>
      </c>
      <c r="Y821" s="87">
        <v>43495</v>
      </c>
      <c r="Z821" s="88">
        <v>45</v>
      </c>
      <c r="AA821" s="87">
        <v>43522</v>
      </c>
      <c r="AB821" s="88">
        <v>204.2</v>
      </c>
      <c r="AE821" s="87">
        <v>44215</v>
      </c>
      <c r="AF821" s="88">
        <v>1199.8800000000001</v>
      </c>
      <c r="AG821" s="87">
        <v>44215</v>
      </c>
      <c r="AH821" s="88">
        <v>113.54</v>
      </c>
      <c r="AI821" s="87">
        <v>44230</v>
      </c>
      <c r="AJ821" s="88">
        <v>471.47</v>
      </c>
      <c r="AK821" s="87">
        <v>44264</v>
      </c>
      <c r="AL821" s="88">
        <v>252.85</v>
      </c>
    </row>
    <row r="822" spans="1:38">
      <c r="A822" s="87">
        <v>44217</v>
      </c>
      <c r="B822" s="88">
        <v>19148.16</v>
      </c>
      <c r="C822" s="87">
        <v>43521</v>
      </c>
      <c r="D822" s="88">
        <v>93.58</v>
      </c>
      <c r="E822" s="87">
        <v>43486</v>
      </c>
      <c r="F822" s="88">
        <v>142.29</v>
      </c>
      <c r="G822" s="87">
        <v>43854</v>
      </c>
      <c r="H822" s="88">
        <v>25.85</v>
      </c>
      <c r="I822" s="87">
        <v>43511</v>
      </c>
      <c r="J822" s="88">
        <v>42.13</v>
      </c>
      <c r="K822" s="87">
        <v>43486</v>
      </c>
      <c r="L822" s="88">
        <v>123.85</v>
      </c>
      <c r="M822" s="87">
        <v>43486</v>
      </c>
      <c r="N822" s="88">
        <v>41.75</v>
      </c>
      <c r="Q822" s="87">
        <v>43486</v>
      </c>
      <c r="R822" s="88">
        <v>23.66</v>
      </c>
      <c r="S822" s="87">
        <v>43486</v>
      </c>
      <c r="T822" s="88">
        <v>6.01</v>
      </c>
      <c r="U822" s="87">
        <v>44540</v>
      </c>
      <c r="V822" s="88">
        <v>104.88</v>
      </c>
      <c r="W822" s="87">
        <v>43606</v>
      </c>
      <c r="X822" s="88">
        <v>25.66</v>
      </c>
      <c r="Y822" s="87">
        <v>43496</v>
      </c>
      <c r="Z822" s="88">
        <v>44.7</v>
      </c>
      <c r="AA822" s="87">
        <v>43523</v>
      </c>
      <c r="AB822" s="88">
        <v>203.6</v>
      </c>
      <c r="AE822" s="87">
        <v>44216</v>
      </c>
      <c r="AF822" s="88">
        <v>1196.75</v>
      </c>
      <c r="AG822" s="87">
        <v>44216</v>
      </c>
      <c r="AH822" s="88">
        <v>113.55</v>
      </c>
      <c r="AI822" s="87">
        <v>44231</v>
      </c>
      <c r="AJ822" s="88">
        <v>482.15</v>
      </c>
      <c r="AK822" s="87">
        <v>44265</v>
      </c>
      <c r="AL822" s="88">
        <v>247.23</v>
      </c>
    </row>
    <row r="823" spans="1:38">
      <c r="A823" s="87">
        <v>44218</v>
      </c>
      <c r="B823" s="88">
        <v>19060.98</v>
      </c>
      <c r="C823" s="87">
        <v>43522</v>
      </c>
      <c r="D823" s="88">
        <v>92.41</v>
      </c>
      <c r="E823" s="87">
        <v>43487</v>
      </c>
      <c r="F823" s="88">
        <v>144.91</v>
      </c>
      <c r="G823" s="87">
        <v>43858</v>
      </c>
      <c r="H823" s="88">
        <v>26.19</v>
      </c>
      <c r="I823" s="87">
        <v>43514</v>
      </c>
      <c r="J823" s="88">
        <v>42.25</v>
      </c>
      <c r="K823" s="87">
        <v>43487</v>
      </c>
      <c r="L823" s="88">
        <v>128.56</v>
      </c>
      <c r="M823" s="87">
        <v>43487</v>
      </c>
      <c r="N823" s="88">
        <v>42.85</v>
      </c>
      <c r="Q823" s="87">
        <v>43487</v>
      </c>
      <c r="R823" s="88">
        <v>24.08</v>
      </c>
      <c r="S823" s="87">
        <v>43487</v>
      </c>
      <c r="T823" s="88">
        <v>5.96</v>
      </c>
      <c r="U823" s="87">
        <v>44545</v>
      </c>
      <c r="V823" s="88">
        <v>97.63</v>
      </c>
      <c r="W823" s="87">
        <v>43607</v>
      </c>
      <c r="X823" s="88">
        <v>26.94</v>
      </c>
      <c r="Y823" s="87">
        <v>43497</v>
      </c>
      <c r="Z823" s="88">
        <v>44.15</v>
      </c>
      <c r="AA823" s="87">
        <v>43528</v>
      </c>
      <c r="AB823" s="88">
        <v>204</v>
      </c>
      <c r="AE823" s="87">
        <v>44217</v>
      </c>
      <c r="AF823" s="88">
        <v>1188.6199999999999</v>
      </c>
      <c r="AG823" s="87">
        <v>44217</v>
      </c>
      <c r="AH823" s="88">
        <v>114.11</v>
      </c>
      <c r="AI823" s="87">
        <v>44235</v>
      </c>
      <c r="AJ823" s="88">
        <v>487.24</v>
      </c>
      <c r="AK823" s="87">
        <v>44266</v>
      </c>
      <c r="AL823" s="88">
        <v>230.32</v>
      </c>
    </row>
    <row r="824" spans="1:38">
      <c r="A824" s="87">
        <v>44221</v>
      </c>
      <c r="B824" s="88">
        <v>19165.52</v>
      </c>
      <c r="C824" s="87">
        <v>43523</v>
      </c>
      <c r="D824" s="88">
        <v>93.98</v>
      </c>
      <c r="E824" s="87">
        <v>43488</v>
      </c>
      <c r="F824" s="88">
        <v>146.65</v>
      </c>
      <c r="G824" s="87">
        <v>43859</v>
      </c>
      <c r="H824" s="88">
        <v>25.5</v>
      </c>
      <c r="I824" s="87">
        <v>43516</v>
      </c>
      <c r="J824" s="88">
        <v>42</v>
      </c>
      <c r="K824" s="87">
        <v>43488</v>
      </c>
      <c r="L824" s="88">
        <v>126.57</v>
      </c>
      <c r="M824" s="87">
        <v>43488</v>
      </c>
      <c r="N824" s="88">
        <v>42.86</v>
      </c>
      <c r="Q824" s="87">
        <v>43488</v>
      </c>
      <c r="R824" s="88">
        <v>24.01</v>
      </c>
      <c r="S824" s="87">
        <v>43488</v>
      </c>
      <c r="T824" s="88">
        <v>6.01</v>
      </c>
      <c r="U824" s="87">
        <v>44547</v>
      </c>
      <c r="V824" s="88">
        <v>97.63</v>
      </c>
      <c r="W824" s="87">
        <v>43608</v>
      </c>
      <c r="X824" s="88">
        <v>28.28</v>
      </c>
      <c r="Y824" s="87">
        <v>43500</v>
      </c>
      <c r="Z824" s="88">
        <v>45.74</v>
      </c>
      <c r="AA824" s="87">
        <v>43529</v>
      </c>
      <c r="AB824" s="88">
        <v>206.5</v>
      </c>
      <c r="AE824" s="87">
        <v>44218</v>
      </c>
      <c r="AF824" s="88">
        <v>1182.48</v>
      </c>
      <c r="AG824" s="87">
        <v>44218</v>
      </c>
      <c r="AH824" s="88">
        <v>113.28</v>
      </c>
      <c r="AI824" s="87">
        <v>44236</v>
      </c>
      <c r="AJ824" s="88">
        <v>490.57</v>
      </c>
      <c r="AK824" s="87">
        <v>44267</v>
      </c>
      <c r="AL824" s="88">
        <v>238.49</v>
      </c>
    </row>
    <row r="825" spans="1:38">
      <c r="A825" s="87">
        <v>44222</v>
      </c>
      <c r="B825" s="88">
        <v>19259</v>
      </c>
      <c r="C825" s="87">
        <v>43524</v>
      </c>
      <c r="D825" s="88">
        <v>96.08</v>
      </c>
      <c r="E825" s="87">
        <v>43489</v>
      </c>
      <c r="F825" s="88">
        <v>148.41</v>
      </c>
      <c r="G825" s="87">
        <v>43860</v>
      </c>
      <c r="H825" s="88">
        <v>25.5</v>
      </c>
      <c r="I825" s="87">
        <v>43517</v>
      </c>
      <c r="J825" s="88">
        <v>42</v>
      </c>
      <c r="K825" s="87">
        <v>43489</v>
      </c>
      <c r="L825" s="88">
        <v>130.31</v>
      </c>
      <c r="M825" s="87">
        <v>43489</v>
      </c>
      <c r="N825" s="88">
        <v>44.22</v>
      </c>
      <c r="Q825" s="87">
        <v>43489</v>
      </c>
      <c r="R825" s="88">
        <v>24.43</v>
      </c>
      <c r="S825" s="87">
        <v>43489</v>
      </c>
      <c r="T825" s="88">
        <v>6.12</v>
      </c>
      <c r="U825" s="87">
        <v>44550</v>
      </c>
      <c r="V825" s="88">
        <v>100.9</v>
      </c>
      <c r="W825" s="87">
        <v>43609</v>
      </c>
      <c r="X825" s="88">
        <v>29.39</v>
      </c>
      <c r="Y825" s="87">
        <v>43502</v>
      </c>
      <c r="Z825" s="88">
        <v>46</v>
      </c>
      <c r="AA825" s="87">
        <v>43530</v>
      </c>
      <c r="AB825" s="88">
        <v>204.06</v>
      </c>
      <c r="AE825" s="87">
        <v>44221</v>
      </c>
      <c r="AF825" s="88">
        <v>1184</v>
      </c>
      <c r="AG825" s="87">
        <v>44221</v>
      </c>
      <c r="AH825" s="88">
        <v>113.79</v>
      </c>
      <c r="AI825" s="87">
        <v>44237</v>
      </c>
      <c r="AJ825" s="88">
        <v>478.05</v>
      </c>
      <c r="AK825" s="87">
        <v>44270</v>
      </c>
      <c r="AL825" s="88">
        <v>251.89</v>
      </c>
    </row>
    <row r="826" spans="1:38">
      <c r="A826" s="87">
        <v>44223</v>
      </c>
      <c r="B826" s="88">
        <v>19370.27</v>
      </c>
      <c r="C826" s="87">
        <v>43525</v>
      </c>
      <c r="D826" s="88">
        <v>99.01</v>
      </c>
      <c r="E826" s="87">
        <v>43490</v>
      </c>
      <c r="F826" s="88">
        <v>153.13999999999999</v>
      </c>
      <c r="G826" s="87">
        <v>43861</v>
      </c>
      <c r="H826" s="88">
        <v>25.95</v>
      </c>
      <c r="I826" s="87">
        <v>43518</v>
      </c>
      <c r="J826" s="88">
        <v>41.22</v>
      </c>
      <c r="K826" s="87">
        <v>43490</v>
      </c>
      <c r="L826" s="88">
        <v>127.14</v>
      </c>
      <c r="M826" s="87">
        <v>43490</v>
      </c>
      <c r="N826" s="88">
        <v>44.25</v>
      </c>
      <c r="Q826" s="87">
        <v>43490</v>
      </c>
      <c r="R826" s="88">
        <v>23.92</v>
      </c>
      <c r="S826" s="87">
        <v>43490</v>
      </c>
      <c r="T826" s="88">
        <v>6.06</v>
      </c>
      <c r="U826" s="87">
        <v>44551</v>
      </c>
      <c r="V826" s="88">
        <v>103.9</v>
      </c>
      <c r="W826" s="87">
        <v>43612</v>
      </c>
      <c r="X826" s="88">
        <v>29</v>
      </c>
      <c r="Y826" s="87">
        <v>43503</v>
      </c>
      <c r="Z826" s="88">
        <v>45.68</v>
      </c>
      <c r="AA826" s="87">
        <v>43531</v>
      </c>
      <c r="AB826" s="88">
        <v>205.36</v>
      </c>
      <c r="AE826" s="87">
        <v>44222</v>
      </c>
      <c r="AF826" s="88">
        <v>1182.68</v>
      </c>
      <c r="AG826" s="87">
        <v>44222</v>
      </c>
      <c r="AH826" s="88">
        <v>114.32</v>
      </c>
      <c r="AI826" s="87">
        <v>44238</v>
      </c>
      <c r="AJ826" s="88">
        <v>465.49</v>
      </c>
      <c r="AK826" s="87">
        <v>44271</v>
      </c>
      <c r="AL826" s="88">
        <v>263.58999999999997</v>
      </c>
    </row>
    <row r="827" spans="1:38">
      <c r="A827" s="87">
        <v>44224</v>
      </c>
      <c r="B827" s="88">
        <v>19259.11</v>
      </c>
      <c r="C827" s="87">
        <v>43528</v>
      </c>
      <c r="D827" s="88">
        <v>101.04</v>
      </c>
      <c r="E827" s="87">
        <v>43493</v>
      </c>
      <c r="F827" s="88">
        <v>152.74</v>
      </c>
      <c r="G827" s="87">
        <v>43864</v>
      </c>
      <c r="H827" s="88">
        <v>25.9</v>
      </c>
      <c r="I827" s="87">
        <v>43521</v>
      </c>
      <c r="J827" s="88">
        <v>41</v>
      </c>
      <c r="K827" s="87">
        <v>43493</v>
      </c>
      <c r="L827" s="88">
        <v>133.49</v>
      </c>
      <c r="M827" s="87">
        <v>43493</v>
      </c>
      <c r="N827" s="88">
        <v>44.27</v>
      </c>
      <c r="Q827" s="87">
        <v>43493</v>
      </c>
      <c r="R827" s="88">
        <v>25.11</v>
      </c>
      <c r="S827" s="87">
        <v>43493</v>
      </c>
      <c r="T827" s="88">
        <v>6.11</v>
      </c>
      <c r="U827" s="87">
        <v>44552</v>
      </c>
      <c r="V827" s="88">
        <v>111.5</v>
      </c>
      <c r="W827" s="87">
        <v>43613</v>
      </c>
      <c r="X827" s="88">
        <v>28.85</v>
      </c>
      <c r="Y827" s="87">
        <v>43504</v>
      </c>
      <c r="Z827" s="88">
        <v>46.13</v>
      </c>
      <c r="AA827" s="87">
        <v>43532</v>
      </c>
      <c r="AB827" s="88">
        <v>205</v>
      </c>
      <c r="AE827" s="87">
        <v>44223</v>
      </c>
      <c r="AF827" s="88">
        <v>1191.76</v>
      </c>
      <c r="AG827" s="87">
        <v>44223</v>
      </c>
      <c r="AH827" s="88">
        <v>113.24</v>
      </c>
      <c r="AI827" s="87">
        <v>44239</v>
      </c>
      <c r="AJ827" s="88">
        <v>479.29</v>
      </c>
      <c r="AK827" s="87">
        <v>44272</v>
      </c>
      <c r="AL827" s="88">
        <v>266.7</v>
      </c>
    </row>
    <row r="828" spans="1:38">
      <c r="A828" s="87">
        <v>44225</v>
      </c>
      <c r="B828" s="88">
        <v>19318.849999999999</v>
      </c>
      <c r="C828" s="87">
        <v>43529</v>
      </c>
      <c r="D828" s="88">
        <v>100.42</v>
      </c>
      <c r="E828" s="87">
        <v>43494</v>
      </c>
      <c r="F828" s="88">
        <v>152.63999999999999</v>
      </c>
      <c r="G828" s="87">
        <v>43865</v>
      </c>
      <c r="H828" s="88">
        <v>25.91</v>
      </c>
      <c r="I828" s="87">
        <v>43522</v>
      </c>
      <c r="J828" s="88">
        <v>40.68</v>
      </c>
      <c r="K828" s="87">
        <v>43494</v>
      </c>
      <c r="L828" s="88">
        <v>137.21</v>
      </c>
      <c r="M828" s="87">
        <v>43494</v>
      </c>
      <c r="N828" s="88">
        <v>44.45</v>
      </c>
      <c r="Q828" s="87">
        <v>43494</v>
      </c>
      <c r="R828" s="88">
        <v>25.65</v>
      </c>
      <c r="S828" s="87">
        <v>43494</v>
      </c>
      <c r="T828" s="88">
        <v>6.05</v>
      </c>
      <c r="U828" s="87">
        <v>44558</v>
      </c>
      <c r="V828" s="88">
        <v>104.45</v>
      </c>
      <c r="W828" s="87">
        <v>43614</v>
      </c>
      <c r="X828" s="88">
        <v>29.99</v>
      </c>
      <c r="Y828" s="87">
        <v>43507</v>
      </c>
      <c r="Z828" s="88">
        <v>46.05</v>
      </c>
      <c r="AA828" s="87">
        <v>43535</v>
      </c>
      <c r="AB828" s="88">
        <v>204.45</v>
      </c>
      <c r="AE828" s="87">
        <v>44224</v>
      </c>
      <c r="AF828" s="88">
        <v>1198.23</v>
      </c>
      <c r="AG828" s="87">
        <v>44224</v>
      </c>
      <c r="AH828" s="88">
        <v>111.78</v>
      </c>
      <c r="AI828" s="87">
        <v>44242</v>
      </c>
      <c r="AJ828" s="88">
        <v>496.96</v>
      </c>
      <c r="AK828" s="87">
        <v>44273</v>
      </c>
      <c r="AL828" s="88">
        <v>257.77</v>
      </c>
    </row>
    <row r="829" spans="1:38">
      <c r="A829" s="87">
        <v>44228</v>
      </c>
      <c r="B829" s="88">
        <v>19208.14</v>
      </c>
      <c r="C829" s="87">
        <v>43530</v>
      </c>
      <c r="D829" s="88">
        <v>99.72</v>
      </c>
      <c r="E829" s="87">
        <v>43495</v>
      </c>
      <c r="F829" s="88">
        <v>152.63</v>
      </c>
      <c r="G829" s="87">
        <v>43867</v>
      </c>
      <c r="H829" s="88">
        <v>25</v>
      </c>
      <c r="I829" s="87">
        <v>43523</v>
      </c>
      <c r="J829" s="88">
        <v>39.89</v>
      </c>
      <c r="K829" s="87">
        <v>43495</v>
      </c>
      <c r="L829" s="88">
        <v>140.33000000000001</v>
      </c>
      <c r="M829" s="87">
        <v>43495</v>
      </c>
      <c r="N829" s="88">
        <v>44.04</v>
      </c>
      <c r="Q829" s="87">
        <v>43495</v>
      </c>
      <c r="R829" s="88">
        <v>25.42</v>
      </c>
      <c r="S829" s="87">
        <v>43495</v>
      </c>
      <c r="T829" s="88">
        <v>6.13</v>
      </c>
      <c r="U829" s="87">
        <v>44559</v>
      </c>
      <c r="V829" s="88">
        <v>104.45</v>
      </c>
      <c r="W829" s="87">
        <v>43619</v>
      </c>
      <c r="X829" s="88">
        <v>28.5</v>
      </c>
      <c r="Y829" s="87">
        <v>43508</v>
      </c>
      <c r="Z829" s="88">
        <v>46.25</v>
      </c>
      <c r="AA829" s="87">
        <v>43536</v>
      </c>
      <c r="AB829" s="88">
        <v>204</v>
      </c>
      <c r="AE829" s="87">
        <v>44225</v>
      </c>
      <c r="AF829" s="88">
        <v>1199.31</v>
      </c>
      <c r="AG829" s="87">
        <v>44225</v>
      </c>
      <c r="AH829" s="88">
        <v>113.36</v>
      </c>
      <c r="AI829" s="87">
        <v>44243</v>
      </c>
      <c r="AJ829" s="88">
        <v>499.7</v>
      </c>
      <c r="AK829" s="87">
        <v>44274</v>
      </c>
      <c r="AL829" s="88">
        <v>254.2</v>
      </c>
    </row>
    <row r="830" spans="1:38">
      <c r="A830" s="87">
        <v>44229</v>
      </c>
      <c r="B830" s="88">
        <v>19398.57</v>
      </c>
      <c r="C830" s="87">
        <v>43531</v>
      </c>
      <c r="D830" s="88">
        <v>100.94</v>
      </c>
      <c r="E830" s="87">
        <v>43496</v>
      </c>
      <c r="F830" s="88">
        <v>152.66</v>
      </c>
      <c r="G830" s="87">
        <v>43868</v>
      </c>
      <c r="H830" s="88">
        <v>25.95</v>
      </c>
      <c r="I830" s="87">
        <v>43524</v>
      </c>
      <c r="J830" s="88">
        <v>41.3</v>
      </c>
      <c r="K830" s="87">
        <v>43496</v>
      </c>
      <c r="L830" s="88">
        <v>142.19</v>
      </c>
      <c r="M830" s="87">
        <v>43496</v>
      </c>
      <c r="N830" s="88">
        <v>44.4</v>
      </c>
      <c r="Q830" s="87">
        <v>43496</v>
      </c>
      <c r="R830" s="88">
        <v>25.22</v>
      </c>
      <c r="S830" s="87">
        <v>43496</v>
      </c>
      <c r="T830" s="88">
        <v>6.27</v>
      </c>
      <c r="U830" s="87">
        <v>44561</v>
      </c>
      <c r="V830" s="88">
        <v>106</v>
      </c>
      <c r="W830" s="87">
        <v>43626</v>
      </c>
      <c r="X830" s="88">
        <v>27.08</v>
      </c>
      <c r="Y830" s="87">
        <v>43509</v>
      </c>
      <c r="Z830" s="88">
        <v>46.5</v>
      </c>
      <c r="AA830" s="87">
        <v>43537</v>
      </c>
      <c r="AB830" s="88">
        <v>203</v>
      </c>
      <c r="AE830" s="87">
        <v>44228</v>
      </c>
      <c r="AF830" s="88">
        <v>1194.81</v>
      </c>
      <c r="AG830" s="87">
        <v>44228</v>
      </c>
      <c r="AH830" s="88">
        <v>113.27</v>
      </c>
      <c r="AI830" s="87">
        <v>44244</v>
      </c>
      <c r="AJ830" s="88">
        <v>496.66</v>
      </c>
      <c r="AK830" s="87">
        <v>44277</v>
      </c>
      <c r="AL830" s="88">
        <v>254.5</v>
      </c>
    </row>
    <row r="831" spans="1:38">
      <c r="A831" s="87">
        <v>44230</v>
      </c>
      <c r="B831" s="88">
        <v>19568.759999999998</v>
      </c>
      <c r="C831" s="87">
        <v>43532</v>
      </c>
      <c r="D831" s="88">
        <v>101.58</v>
      </c>
      <c r="E831" s="87">
        <v>43497</v>
      </c>
      <c r="F831" s="88">
        <v>156.66999999999999</v>
      </c>
      <c r="G831" s="87">
        <v>43871</v>
      </c>
      <c r="H831" s="88">
        <v>25</v>
      </c>
      <c r="I831" s="87">
        <v>43525</v>
      </c>
      <c r="J831" s="88">
        <v>40.81</v>
      </c>
      <c r="K831" s="87">
        <v>43497</v>
      </c>
      <c r="L831" s="88">
        <v>139.96</v>
      </c>
      <c r="M831" s="87">
        <v>43497</v>
      </c>
      <c r="N831" s="88">
        <v>44.53</v>
      </c>
      <c r="Q831" s="87">
        <v>43497</v>
      </c>
      <c r="R831" s="88">
        <v>25.06</v>
      </c>
      <c r="S831" s="87">
        <v>43497</v>
      </c>
      <c r="T831" s="88">
        <v>6.46</v>
      </c>
      <c r="U831" s="87">
        <v>44565</v>
      </c>
      <c r="V831" s="88">
        <v>113.94</v>
      </c>
      <c r="W831" s="87">
        <v>43627</v>
      </c>
      <c r="X831" s="88">
        <v>25.73</v>
      </c>
      <c r="Y831" s="87">
        <v>43510</v>
      </c>
      <c r="Z831" s="88">
        <v>46.51</v>
      </c>
      <c r="AA831" s="87">
        <v>43538</v>
      </c>
      <c r="AB831" s="88">
        <v>202.94</v>
      </c>
      <c r="AE831" s="87">
        <v>44229</v>
      </c>
      <c r="AF831" s="88">
        <v>1189.77</v>
      </c>
      <c r="AG831" s="87">
        <v>44229</v>
      </c>
      <c r="AH831" s="88">
        <v>113.32</v>
      </c>
      <c r="AI831" s="87">
        <v>44245</v>
      </c>
      <c r="AJ831" s="88">
        <v>494.67</v>
      </c>
      <c r="AK831" s="87">
        <v>44279</v>
      </c>
      <c r="AL831" s="88">
        <v>252.25</v>
      </c>
    </row>
    <row r="832" spans="1:38">
      <c r="A832" s="87">
        <v>44231</v>
      </c>
      <c r="B832" s="88">
        <v>19575.990000000002</v>
      </c>
      <c r="C832" s="87">
        <v>43535</v>
      </c>
      <c r="D832" s="88">
        <v>103.59</v>
      </c>
      <c r="E832" s="87">
        <v>43500</v>
      </c>
      <c r="F832" s="88">
        <v>157.59</v>
      </c>
      <c r="G832" s="87">
        <v>43872</v>
      </c>
      <c r="H832" s="88">
        <v>25.49</v>
      </c>
      <c r="I832" s="87">
        <v>43528</v>
      </c>
      <c r="J832" s="88">
        <v>40.270000000000003</v>
      </c>
      <c r="K832" s="87">
        <v>43500</v>
      </c>
      <c r="L832" s="88">
        <v>138.13</v>
      </c>
      <c r="M832" s="87">
        <v>43500</v>
      </c>
      <c r="N832" s="88">
        <v>46.75</v>
      </c>
      <c r="Q832" s="87">
        <v>43500</v>
      </c>
      <c r="R832" s="88">
        <v>24.98</v>
      </c>
      <c r="S832" s="87">
        <v>43500</v>
      </c>
      <c r="T832" s="88">
        <v>6.41</v>
      </c>
      <c r="U832" s="87">
        <v>44567</v>
      </c>
      <c r="V832" s="88">
        <v>105.4</v>
      </c>
      <c r="W832" s="87">
        <v>43628</v>
      </c>
      <c r="X832" s="88">
        <v>27.01</v>
      </c>
      <c r="Y832" s="87">
        <v>43511</v>
      </c>
      <c r="Z832" s="88">
        <v>46.67</v>
      </c>
      <c r="AA832" s="87">
        <v>43539</v>
      </c>
      <c r="AB832" s="88">
        <v>200.5</v>
      </c>
      <c r="AE832" s="87">
        <v>44230</v>
      </c>
      <c r="AF832" s="88">
        <v>1182.44</v>
      </c>
      <c r="AG832" s="87">
        <v>44230</v>
      </c>
      <c r="AH832" s="88">
        <v>116.81</v>
      </c>
      <c r="AI832" s="87">
        <v>44246</v>
      </c>
      <c r="AJ832" s="88">
        <v>502.88</v>
      </c>
      <c r="AK832" s="87">
        <v>44280</v>
      </c>
      <c r="AL832" s="88">
        <v>252.73</v>
      </c>
    </row>
    <row r="833" spans="1:38">
      <c r="A833" s="87">
        <v>44235</v>
      </c>
      <c r="B833" s="88">
        <v>19499.849999999999</v>
      </c>
      <c r="C833" s="87">
        <v>43536</v>
      </c>
      <c r="D833" s="88">
        <v>98.42</v>
      </c>
      <c r="E833" s="87">
        <v>43502</v>
      </c>
      <c r="F833" s="88">
        <v>155.97999999999999</v>
      </c>
      <c r="G833" s="87">
        <v>43873</v>
      </c>
      <c r="H833" s="88">
        <v>25.07</v>
      </c>
      <c r="I833" s="87">
        <v>43529</v>
      </c>
      <c r="J833" s="88">
        <v>40.24</v>
      </c>
      <c r="K833" s="87">
        <v>43502</v>
      </c>
      <c r="L833" s="88">
        <v>134.59</v>
      </c>
      <c r="M833" s="87">
        <v>43502</v>
      </c>
      <c r="N833" s="88">
        <v>47.99</v>
      </c>
      <c r="Q833" s="87">
        <v>43502</v>
      </c>
      <c r="R833" s="88">
        <v>24.57</v>
      </c>
      <c r="S833" s="87">
        <v>43502</v>
      </c>
      <c r="T833" s="88">
        <v>6.27</v>
      </c>
      <c r="U833" s="87">
        <v>44571</v>
      </c>
      <c r="V833" s="88">
        <v>105.4</v>
      </c>
      <c r="W833" s="87">
        <v>43629</v>
      </c>
      <c r="X833" s="88">
        <v>28.36</v>
      </c>
      <c r="Y833" s="87">
        <v>43514</v>
      </c>
      <c r="Z833" s="88">
        <v>46</v>
      </c>
      <c r="AA833" s="87">
        <v>43542</v>
      </c>
      <c r="AB833" s="88">
        <v>200.5</v>
      </c>
      <c r="AE833" s="87">
        <v>44231</v>
      </c>
      <c r="AF833" s="88">
        <v>1192.6099999999999</v>
      </c>
      <c r="AG833" s="87">
        <v>44231</v>
      </c>
      <c r="AH833" s="88">
        <v>117.12</v>
      </c>
      <c r="AI833" s="87">
        <v>44249</v>
      </c>
      <c r="AJ833" s="88">
        <v>499.53</v>
      </c>
      <c r="AK833" s="87">
        <v>44281</v>
      </c>
      <c r="AL833" s="88">
        <v>254.98</v>
      </c>
    </row>
    <row r="834" spans="1:38">
      <c r="A834" s="87">
        <v>44236</v>
      </c>
      <c r="B834" s="88">
        <v>19486.59</v>
      </c>
      <c r="C834" s="87">
        <v>43537</v>
      </c>
      <c r="D834" s="88">
        <v>96.11</v>
      </c>
      <c r="E834" s="87">
        <v>43503</v>
      </c>
      <c r="F834" s="88">
        <v>154.29</v>
      </c>
      <c r="G834" s="87">
        <v>43874</v>
      </c>
      <c r="H834" s="88">
        <v>25.95</v>
      </c>
      <c r="I834" s="87">
        <v>43530</v>
      </c>
      <c r="J834" s="88">
        <v>40.6</v>
      </c>
      <c r="K834" s="87">
        <v>43503</v>
      </c>
      <c r="L834" s="88">
        <v>138.84</v>
      </c>
      <c r="M834" s="87">
        <v>43503</v>
      </c>
      <c r="N834" s="88">
        <v>46.96</v>
      </c>
      <c r="Q834" s="87">
        <v>43503</v>
      </c>
      <c r="R834" s="88">
        <v>24.76</v>
      </c>
      <c r="S834" s="87">
        <v>43503</v>
      </c>
      <c r="T834" s="88">
        <v>6.16</v>
      </c>
      <c r="U834" s="87">
        <v>44572</v>
      </c>
      <c r="V834" s="88">
        <v>106.95</v>
      </c>
      <c r="W834" s="87">
        <v>43630</v>
      </c>
      <c r="X834" s="88">
        <v>29.75</v>
      </c>
      <c r="Y834" s="87">
        <v>43515</v>
      </c>
      <c r="Z834" s="88">
        <v>46.4</v>
      </c>
      <c r="AA834" s="87">
        <v>43546</v>
      </c>
      <c r="AB834" s="88">
        <v>190.48</v>
      </c>
      <c r="AE834" s="87">
        <v>44235</v>
      </c>
      <c r="AF834" s="88">
        <v>1174.8800000000001</v>
      </c>
      <c r="AG834" s="87">
        <v>44235</v>
      </c>
      <c r="AH834" s="88">
        <v>116.94</v>
      </c>
      <c r="AI834" s="87">
        <v>44250</v>
      </c>
      <c r="AJ834" s="88">
        <v>494.15</v>
      </c>
      <c r="AK834" s="87">
        <v>44284</v>
      </c>
      <c r="AL834" s="88">
        <v>242.03</v>
      </c>
    </row>
    <row r="835" spans="1:38">
      <c r="A835" s="87">
        <v>44237</v>
      </c>
      <c r="B835" s="88">
        <v>19474.310000000001</v>
      </c>
      <c r="C835" s="87">
        <v>43538</v>
      </c>
      <c r="D835" s="88">
        <v>96.47</v>
      </c>
      <c r="E835" s="87">
        <v>43504</v>
      </c>
      <c r="F835" s="88">
        <v>152.09</v>
      </c>
      <c r="G835" s="87">
        <v>43879</v>
      </c>
      <c r="H835" s="88">
        <v>25.49</v>
      </c>
      <c r="I835" s="87">
        <v>43531</v>
      </c>
      <c r="J835" s="88">
        <v>40.53</v>
      </c>
      <c r="K835" s="87">
        <v>43504</v>
      </c>
      <c r="L835" s="88">
        <v>137.09</v>
      </c>
      <c r="M835" s="87">
        <v>43504</v>
      </c>
      <c r="N835" s="88">
        <v>46.81</v>
      </c>
      <c r="Q835" s="87">
        <v>43504</v>
      </c>
      <c r="R835" s="88">
        <v>24.45</v>
      </c>
      <c r="S835" s="87">
        <v>43504</v>
      </c>
      <c r="T835" s="88">
        <v>6.06</v>
      </c>
      <c r="U835" s="87">
        <v>44574</v>
      </c>
      <c r="V835" s="88">
        <v>106.95</v>
      </c>
      <c r="W835" s="87">
        <v>43633</v>
      </c>
      <c r="X835" s="88">
        <v>29</v>
      </c>
      <c r="Y835" s="87">
        <v>43516</v>
      </c>
      <c r="Z835" s="88">
        <v>46.28</v>
      </c>
      <c r="AA835" s="87">
        <v>43549</v>
      </c>
      <c r="AB835" s="88">
        <v>190.48</v>
      </c>
      <c r="AE835" s="87">
        <v>44236</v>
      </c>
      <c r="AF835" s="88">
        <v>1163.22</v>
      </c>
      <c r="AG835" s="87">
        <v>44236</v>
      </c>
      <c r="AH835" s="88">
        <v>115.42</v>
      </c>
      <c r="AI835" s="87">
        <v>44251</v>
      </c>
      <c r="AJ835" s="88">
        <v>493.12</v>
      </c>
      <c r="AK835" s="87">
        <v>44285</v>
      </c>
      <c r="AL835" s="88">
        <v>244.9</v>
      </c>
    </row>
    <row r="836" spans="1:38">
      <c r="A836" s="87">
        <v>44238</v>
      </c>
      <c r="B836" s="88">
        <v>19222.009999999998</v>
      </c>
      <c r="C836" s="87">
        <v>43539</v>
      </c>
      <c r="D836" s="88">
        <v>95.72</v>
      </c>
      <c r="E836" s="87">
        <v>43507</v>
      </c>
      <c r="F836" s="88">
        <v>148.84</v>
      </c>
      <c r="G836" s="87">
        <v>43880</v>
      </c>
      <c r="H836" s="88">
        <v>26.5</v>
      </c>
      <c r="I836" s="87">
        <v>43532</v>
      </c>
      <c r="J836" s="88">
        <v>40.44</v>
      </c>
      <c r="K836" s="87">
        <v>43507</v>
      </c>
      <c r="L836" s="88">
        <v>130.24</v>
      </c>
      <c r="M836" s="87">
        <v>43507</v>
      </c>
      <c r="N836" s="88">
        <v>46.3</v>
      </c>
      <c r="Q836" s="87">
        <v>43507</v>
      </c>
      <c r="R836" s="88">
        <v>24.11</v>
      </c>
      <c r="S836" s="87">
        <v>43507</v>
      </c>
      <c r="T836" s="88">
        <v>6.1</v>
      </c>
      <c r="U836" s="87">
        <v>44578</v>
      </c>
      <c r="V836" s="88">
        <v>106.75</v>
      </c>
      <c r="W836" s="87">
        <v>43634</v>
      </c>
      <c r="X836" s="88">
        <v>29</v>
      </c>
      <c r="Y836" s="87">
        <v>43517</v>
      </c>
      <c r="Z836" s="88">
        <v>45.5</v>
      </c>
      <c r="AA836" s="87">
        <v>43550</v>
      </c>
      <c r="AB836" s="88">
        <v>192.67</v>
      </c>
      <c r="AE836" s="87">
        <v>44237</v>
      </c>
      <c r="AF836" s="88">
        <v>1167.6300000000001</v>
      </c>
      <c r="AG836" s="87">
        <v>44237</v>
      </c>
      <c r="AH836" s="88">
        <v>115.14</v>
      </c>
      <c r="AI836" s="87">
        <v>44252</v>
      </c>
      <c r="AJ836" s="88">
        <v>493.13</v>
      </c>
      <c r="AK836" s="87">
        <v>44286</v>
      </c>
      <c r="AL836" s="88">
        <v>244.5</v>
      </c>
    </row>
    <row r="837" spans="1:38">
      <c r="A837" s="87">
        <v>44239</v>
      </c>
      <c r="B837" s="88">
        <v>19104.5</v>
      </c>
      <c r="C837" s="87">
        <v>43542</v>
      </c>
      <c r="D837" s="88">
        <v>96.15</v>
      </c>
      <c r="E837" s="87">
        <v>43508</v>
      </c>
      <c r="F837" s="88">
        <v>149.62</v>
      </c>
      <c r="G837" s="87">
        <v>43881</v>
      </c>
      <c r="H837" s="88">
        <v>26.64</v>
      </c>
      <c r="I837" s="87">
        <v>43535</v>
      </c>
      <c r="J837" s="88">
        <v>40.07</v>
      </c>
      <c r="K837" s="87">
        <v>43508</v>
      </c>
      <c r="L837" s="88">
        <v>126.24</v>
      </c>
      <c r="M837" s="87">
        <v>43508</v>
      </c>
      <c r="N837" s="88">
        <v>47.91</v>
      </c>
      <c r="Q837" s="87">
        <v>43508</v>
      </c>
      <c r="R837" s="88">
        <v>24.02</v>
      </c>
      <c r="S837" s="87">
        <v>43508</v>
      </c>
      <c r="T837" s="88">
        <v>6.1</v>
      </c>
      <c r="U837" s="87">
        <v>44580</v>
      </c>
      <c r="V837" s="88">
        <v>98.75</v>
      </c>
      <c r="W837" s="87">
        <v>43635</v>
      </c>
      <c r="X837" s="88">
        <v>29.39</v>
      </c>
      <c r="Y837" s="87">
        <v>43518</v>
      </c>
      <c r="Z837" s="88">
        <v>45.74</v>
      </c>
      <c r="AA837" s="87">
        <v>43551</v>
      </c>
      <c r="AB837" s="88">
        <v>199.5</v>
      </c>
      <c r="AE837" s="87">
        <v>44238</v>
      </c>
      <c r="AF837" s="88">
        <v>1160.67</v>
      </c>
      <c r="AG837" s="87">
        <v>44238</v>
      </c>
      <c r="AH837" s="88">
        <v>115.44</v>
      </c>
      <c r="AI837" s="87">
        <v>44253</v>
      </c>
      <c r="AJ837" s="88">
        <v>501.14</v>
      </c>
      <c r="AK837" s="87">
        <v>44287</v>
      </c>
      <c r="AL837" s="88">
        <v>242.9</v>
      </c>
    </row>
    <row r="838" spans="1:38">
      <c r="A838" s="87">
        <v>44242</v>
      </c>
      <c r="B838" s="88">
        <v>19347.11</v>
      </c>
      <c r="C838" s="87">
        <v>43543</v>
      </c>
      <c r="D838" s="88">
        <v>95.09</v>
      </c>
      <c r="E838" s="87">
        <v>43509</v>
      </c>
      <c r="F838" s="88">
        <v>146.27000000000001</v>
      </c>
      <c r="G838" s="87">
        <v>43885</v>
      </c>
      <c r="H838" s="88">
        <v>26.2</v>
      </c>
      <c r="I838" s="87">
        <v>43536</v>
      </c>
      <c r="J838" s="88">
        <v>41.35</v>
      </c>
      <c r="K838" s="87">
        <v>43509</v>
      </c>
      <c r="L838" s="88">
        <v>126.39</v>
      </c>
      <c r="M838" s="87">
        <v>43509</v>
      </c>
      <c r="N838" s="88">
        <v>49.7</v>
      </c>
      <c r="Q838" s="87">
        <v>43509</v>
      </c>
      <c r="R838" s="88">
        <v>23.99</v>
      </c>
      <c r="S838" s="87">
        <v>43509</v>
      </c>
      <c r="T838" s="88">
        <v>6.07</v>
      </c>
      <c r="U838" s="87">
        <v>44581</v>
      </c>
      <c r="V838" s="88">
        <v>102</v>
      </c>
      <c r="W838" s="87">
        <v>43640</v>
      </c>
      <c r="X838" s="88">
        <v>27.93</v>
      </c>
      <c r="Y838" s="87">
        <v>43521</v>
      </c>
      <c r="Z838" s="88">
        <v>45.31</v>
      </c>
      <c r="AA838" s="87">
        <v>43552</v>
      </c>
      <c r="AB838" s="88">
        <v>189.54</v>
      </c>
      <c r="AE838" s="87">
        <v>44239</v>
      </c>
      <c r="AF838" s="88">
        <v>1157.25</v>
      </c>
      <c r="AG838" s="87">
        <v>44239</v>
      </c>
      <c r="AH838" s="88">
        <v>116.92</v>
      </c>
      <c r="AI838" s="87">
        <v>44256</v>
      </c>
      <c r="AJ838" s="88">
        <v>494.55</v>
      </c>
      <c r="AK838" s="87">
        <v>44288</v>
      </c>
      <c r="AL838" s="88">
        <v>247.9</v>
      </c>
    </row>
    <row r="839" spans="1:38">
      <c r="A839" s="87">
        <v>44243</v>
      </c>
      <c r="B839" s="88">
        <v>19619.3</v>
      </c>
      <c r="C839" s="87">
        <v>43544</v>
      </c>
      <c r="D839" s="88">
        <v>95.38</v>
      </c>
      <c r="E839" s="87">
        <v>43510</v>
      </c>
      <c r="F839" s="88">
        <v>150.52000000000001</v>
      </c>
      <c r="G839" s="87">
        <v>43886</v>
      </c>
      <c r="H839" s="88">
        <v>25.9</v>
      </c>
      <c r="I839" s="87">
        <v>43537</v>
      </c>
      <c r="J839" s="88">
        <v>39.71</v>
      </c>
      <c r="K839" s="87">
        <v>43510</v>
      </c>
      <c r="L839" s="88">
        <v>125.62</v>
      </c>
      <c r="M839" s="87">
        <v>43510</v>
      </c>
      <c r="N839" s="88">
        <v>47.28</v>
      </c>
      <c r="Q839" s="87">
        <v>43510</v>
      </c>
      <c r="R839" s="88">
        <v>23.85</v>
      </c>
      <c r="S839" s="87">
        <v>43510</v>
      </c>
      <c r="T839" s="88">
        <v>6.01</v>
      </c>
      <c r="U839" s="87">
        <v>44582</v>
      </c>
      <c r="V839" s="88">
        <v>98.1</v>
      </c>
      <c r="W839" s="87">
        <v>43641</v>
      </c>
      <c r="X839" s="88">
        <v>26.78</v>
      </c>
      <c r="Y839" s="87">
        <v>43522</v>
      </c>
      <c r="Z839" s="88">
        <v>44</v>
      </c>
      <c r="AA839" s="87">
        <v>43553</v>
      </c>
      <c r="AB839" s="88">
        <v>188.02</v>
      </c>
      <c r="AE839" s="87">
        <v>44242</v>
      </c>
      <c r="AF839" s="88">
        <v>1167.0999999999999</v>
      </c>
      <c r="AG839" s="87">
        <v>44242</v>
      </c>
      <c r="AH839" s="88">
        <v>121.24</v>
      </c>
      <c r="AI839" s="87">
        <v>44257</v>
      </c>
      <c r="AJ839" s="88">
        <v>493.78</v>
      </c>
      <c r="AK839" s="87">
        <v>44291</v>
      </c>
      <c r="AL839" s="88">
        <v>240.62</v>
      </c>
    </row>
    <row r="840" spans="1:38">
      <c r="A840" s="87">
        <v>44244</v>
      </c>
      <c r="B840" s="88">
        <v>19560.59</v>
      </c>
      <c r="C840" s="87">
        <v>43545</v>
      </c>
      <c r="D840" s="88">
        <v>95.48</v>
      </c>
      <c r="E840" s="87">
        <v>43511</v>
      </c>
      <c r="F840" s="88">
        <v>153.72999999999999</v>
      </c>
      <c r="G840" s="87">
        <v>43887</v>
      </c>
      <c r="H840" s="88">
        <v>26.89</v>
      </c>
      <c r="I840" s="87">
        <v>43538</v>
      </c>
      <c r="J840" s="88">
        <v>39.64</v>
      </c>
      <c r="K840" s="87">
        <v>43511</v>
      </c>
      <c r="L840" s="88">
        <v>124.79</v>
      </c>
      <c r="M840" s="87">
        <v>43511</v>
      </c>
      <c r="N840" s="88">
        <v>47.4</v>
      </c>
      <c r="Q840" s="87">
        <v>43511</v>
      </c>
      <c r="R840" s="88">
        <v>24.06</v>
      </c>
      <c r="S840" s="87">
        <v>43511</v>
      </c>
      <c r="T840" s="88">
        <v>5.99</v>
      </c>
      <c r="U840" s="87">
        <v>44586</v>
      </c>
      <c r="V840" s="88">
        <v>101.95</v>
      </c>
      <c r="W840" s="87">
        <v>43642</v>
      </c>
      <c r="X840" s="88">
        <v>25.85</v>
      </c>
      <c r="Y840" s="87">
        <v>43523</v>
      </c>
      <c r="Z840" s="88">
        <v>43.72</v>
      </c>
      <c r="AA840" s="87">
        <v>43556</v>
      </c>
      <c r="AB840" s="88">
        <v>184.5</v>
      </c>
      <c r="AE840" s="87">
        <v>44243</v>
      </c>
      <c r="AF840" s="88">
        <v>1151.83</v>
      </c>
      <c r="AG840" s="87">
        <v>44243</v>
      </c>
      <c r="AH840" s="88">
        <v>121.87</v>
      </c>
      <c r="AI840" s="87">
        <v>44258</v>
      </c>
      <c r="AJ840" s="88">
        <v>492.33</v>
      </c>
      <c r="AK840" s="87">
        <v>44292</v>
      </c>
      <c r="AL840" s="88">
        <v>241.43</v>
      </c>
    </row>
    <row r="841" spans="1:38">
      <c r="A841" s="87">
        <v>44245</v>
      </c>
      <c r="B841" s="88">
        <v>19216.310000000001</v>
      </c>
      <c r="C841" s="87">
        <v>43546</v>
      </c>
      <c r="D841" s="88">
        <v>96.14</v>
      </c>
      <c r="E841" s="87">
        <v>43514</v>
      </c>
      <c r="F841" s="88">
        <v>151.77000000000001</v>
      </c>
      <c r="G841" s="87">
        <v>43888</v>
      </c>
      <c r="H841" s="88">
        <v>26.85</v>
      </c>
      <c r="I841" s="87">
        <v>43539</v>
      </c>
      <c r="J841" s="88">
        <v>40.08</v>
      </c>
      <c r="K841" s="87">
        <v>43514</v>
      </c>
      <c r="L841" s="88">
        <v>122.94</v>
      </c>
      <c r="M841" s="87">
        <v>43514</v>
      </c>
      <c r="N841" s="88">
        <v>45.18</v>
      </c>
      <c r="Q841" s="87">
        <v>43514</v>
      </c>
      <c r="R841" s="88">
        <v>23.89</v>
      </c>
      <c r="S841" s="87">
        <v>43514</v>
      </c>
      <c r="T841" s="88">
        <v>5.94</v>
      </c>
      <c r="U841" s="87">
        <v>44592</v>
      </c>
      <c r="V841" s="88">
        <v>100.59</v>
      </c>
      <c r="W841" s="87">
        <v>43643</v>
      </c>
      <c r="X841" s="88">
        <v>25.68</v>
      </c>
      <c r="Y841" s="87">
        <v>43524</v>
      </c>
      <c r="Z841" s="88">
        <v>44</v>
      </c>
      <c r="AA841" s="87">
        <v>43559</v>
      </c>
      <c r="AB841" s="88">
        <v>175.31</v>
      </c>
      <c r="AE841" s="87">
        <v>44244</v>
      </c>
      <c r="AF841" s="88">
        <v>1148.75</v>
      </c>
      <c r="AG841" s="87">
        <v>44244</v>
      </c>
      <c r="AH841" s="88">
        <v>123.09</v>
      </c>
      <c r="AI841" s="87">
        <v>44259</v>
      </c>
      <c r="AJ841" s="88">
        <v>491.34</v>
      </c>
      <c r="AK841" s="87">
        <v>44293</v>
      </c>
      <c r="AL841" s="88">
        <v>238.44</v>
      </c>
    </row>
    <row r="842" spans="1:38">
      <c r="A842" s="87">
        <v>44246</v>
      </c>
      <c r="B842" s="88">
        <v>19230.64</v>
      </c>
      <c r="C842" s="87">
        <v>43549</v>
      </c>
      <c r="D842" s="88">
        <v>95.79</v>
      </c>
      <c r="E842" s="87">
        <v>43515</v>
      </c>
      <c r="F842" s="88">
        <v>150.15</v>
      </c>
      <c r="G842" s="87">
        <v>43889</v>
      </c>
      <c r="H842" s="88">
        <v>26</v>
      </c>
      <c r="I842" s="87">
        <v>43542</v>
      </c>
      <c r="J842" s="88">
        <v>39.82</v>
      </c>
      <c r="K842" s="87">
        <v>43515</v>
      </c>
      <c r="L842" s="88">
        <v>122.03</v>
      </c>
      <c r="M842" s="87">
        <v>43515</v>
      </c>
      <c r="N842" s="88">
        <v>44.8</v>
      </c>
      <c r="Q842" s="87">
        <v>43515</v>
      </c>
      <c r="R842" s="88">
        <v>23.55</v>
      </c>
      <c r="S842" s="87">
        <v>43515</v>
      </c>
      <c r="T842" s="88">
        <v>6.01</v>
      </c>
      <c r="U842" s="87">
        <v>44593</v>
      </c>
      <c r="V842" s="88">
        <v>100.95</v>
      </c>
      <c r="W842" s="87">
        <v>43644</v>
      </c>
      <c r="X842" s="88">
        <v>25.05</v>
      </c>
      <c r="Y842" s="87">
        <v>43525</v>
      </c>
      <c r="Z842" s="88">
        <v>44.5</v>
      </c>
      <c r="AA842" s="87">
        <v>43560</v>
      </c>
      <c r="AB842" s="88">
        <v>172.45</v>
      </c>
      <c r="AE842" s="87">
        <v>44245</v>
      </c>
      <c r="AF842" s="88">
        <v>1141.19</v>
      </c>
      <c r="AG842" s="87">
        <v>44245</v>
      </c>
      <c r="AH842" s="88">
        <v>121.48</v>
      </c>
      <c r="AI842" s="87">
        <v>44260</v>
      </c>
      <c r="AJ842" s="88">
        <v>491.74</v>
      </c>
      <c r="AK842" s="87">
        <v>44294</v>
      </c>
      <c r="AL842" s="88">
        <v>243.61</v>
      </c>
    </row>
    <row r="843" spans="1:38">
      <c r="A843" s="87">
        <v>44249</v>
      </c>
      <c r="B843" s="88">
        <v>19059.09</v>
      </c>
      <c r="C843" s="87">
        <v>43550</v>
      </c>
      <c r="D843" s="88">
        <v>95.4</v>
      </c>
      <c r="E843" s="87">
        <v>43516</v>
      </c>
      <c r="F843" s="88">
        <v>157.47</v>
      </c>
      <c r="G843" s="87">
        <v>43892</v>
      </c>
      <c r="H843" s="88">
        <v>26.17</v>
      </c>
      <c r="I843" s="87">
        <v>43543</v>
      </c>
      <c r="J843" s="88">
        <v>40.57</v>
      </c>
      <c r="K843" s="87">
        <v>43516</v>
      </c>
      <c r="L843" s="88">
        <v>122.72</v>
      </c>
      <c r="M843" s="87">
        <v>43516</v>
      </c>
      <c r="N843" s="88">
        <v>44.66</v>
      </c>
      <c r="Q843" s="87">
        <v>43516</v>
      </c>
      <c r="R843" s="88">
        <v>23.13</v>
      </c>
      <c r="S843" s="87">
        <v>43516</v>
      </c>
      <c r="T843" s="88">
        <v>6.06</v>
      </c>
      <c r="U843" s="87">
        <v>44594</v>
      </c>
      <c r="V843" s="88">
        <v>103</v>
      </c>
      <c r="W843" s="87">
        <v>43648</v>
      </c>
      <c r="X843" s="88">
        <v>25.5</v>
      </c>
      <c r="Y843" s="87">
        <v>43528</v>
      </c>
      <c r="Z843" s="88">
        <v>45.48</v>
      </c>
      <c r="AA843" s="87">
        <v>43563</v>
      </c>
      <c r="AB843" s="88">
        <v>176.9</v>
      </c>
      <c r="AE843" s="87">
        <v>44246</v>
      </c>
      <c r="AF843" s="88">
        <v>1129.6099999999999</v>
      </c>
      <c r="AG843" s="87">
        <v>44246</v>
      </c>
      <c r="AH843" s="88">
        <v>120.05</v>
      </c>
      <c r="AI843" s="87">
        <v>44263</v>
      </c>
      <c r="AJ843" s="88">
        <v>480.99</v>
      </c>
      <c r="AK843" s="87">
        <v>44295</v>
      </c>
      <c r="AL843" s="88">
        <v>243.78</v>
      </c>
    </row>
    <row r="844" spans="1:38">
      <c r="A844" s="87">
        <v>44250</v>
      </c>
      <c r="B844" s="88">
        <v>18985.45</v>
      </c>
      <c r="C844" s="87">
        <v>43551</v>
      </c>
      <c r="D844" s="88">
        <v>97.24</v>
      </c>
      <c r="E844" s="87">
        <v>43517</v>
      </c>
      <c r="F844" s="88">
        <v>149.6</v>
      </c>
      <c r="G844" s="87">
        <v>43893</v>
      </c>
      <c r="H844" s="88">
        <v>25.73</v>
      </c>
      <c r="I844" s="87">
        <v>43544</v>
      </c>
      <c r="J844" s="88">
        <v>39.96</v>
      </c>
      <c r="K844" s="87">
        <v>43517</v>
      </c>
      <c r="L844" s="88">
        <v>122.86</v>
      </c>
      <c r="M844" s="87">
        <v>43517</v>
      </c>
      <c r="N844" s="88">
        <v>44.3</v>
      </c>
      <c r="Q844" s="87">
        <v>43517</v>
      </c>
      <c r="R844" s="88">
        <v>22.66</v>
      </c>
      <c r="S844" s="87">
        <v>43517</v>
      </c>
      <c r="T844" s="88">
        <v>6.13</v>
      </c>
      <c r="U844" s="87">
        <v>44595</v>
      </c>
      <c r="V844" s="88">
        <v>105</v>
      </c>
      <c r="W844" s="87">
        <v>43649</v>
      </c>
      <c r="X844" s="88">
        <v>26</v>
      </c>
      <c r="Y844" s="87">
        <v>43529</v>
      </c>
      <c r="Z844" s="88">
        <v>44.36</v>
      </c>
      <c r="AA844" s="87">
        <v>43564</v>
      </c>
      <c r="AB844" s="88">
        <v>172</v>
      </c>
      <c r="AE844" s="87">
        <v>44249</v>
      </c>
      <c r="AF844" s="88">
        <v>1129</v>
      </c>
      <c r="AG844" s="87">
        <v>44249</v>
      </c>
      <c r="AH844" s="88">
        <v>118.01</v>
      </c>
      <c r="AI844" s="87">
        <v>44264</v>
      </c>
      <c r="AJ844" s="88">
        <v>452.07</v>
      </c>
      <c r="AK844" s="87">
        <v>44298</v>
      </c>
      <c r="AL844" s="88">
        <v>243.49</v>
      </c>
    </row>
    <row r="845" spans="1:38">
      <c r="A845" s="87">
        <v>44251</v>
      </c>
      <c r="B845" s="88">
        <v>18884.28</v>
      </c>
      <c r="C845" s="87">
        <v>43552</v>
      </c>
      <c r="D845" s="88">
        <v>98.97</v>
      </c>
      <c r="E845" s="87">
        <v>43518</v>
      </c>
      <c r="F845" s="88">
        <v>142.12</v>
      </c>
      <c r="G845" s="87">
        <v>43894</v>
      </c>
      <c r="H845" s="88">
        <v>25.3</v>
      </c>
      <c r="I845" s="87">
        <v>43545</v>
      </c>
      <c r="J845" s="88">
        <v>39.840000000000003</v>
      </c>
      <c r="K845" s="87">
        <v>43518</v>
      </c>
      <c r="L845" s="88">
        <v>124.19</v>
      </c>
      <c r="M845" s="87">
        <v>43518</v>
      </c>
      <c r="N845" s="88">
        <v>44.17</v>
      </c>
      <c r="Q845" s="87">
        <v>43518</v>
      </c>
      <c r="R845" s="88">
        <v>22.51</v>
      </c>
      <c r="S845" s="87">
        <v>43518</v>
      </c>
      <c r="T845" s="88">
        <v>6.06</v>
      </c>
      <c r="U845" s="87">
        <v>44596</v>
      </c>
      <c r="V845" s="88">
        <v>105.5</v>
      </c>
      <c r="W845" s="87">
        <v>43650</v>
      </c>
      <c r="X845" s="88">
        <v>25.6</v>
      </c>
      <c r="Y845" s="87">
        <v>43530</v>
      </c>
      <c r="Z845" s="88">
        <v>44.5</v>
      </c>
      <c r="AA845" s="87">
        <v>43565</v>
      </c>
      <c r="AB845" s="88">
        <v>172</v>
      </c>
      <c r="AE845" s="87">
        <v>44250</v>
      </c>
      <c r="AF845" s="88">
        <v>1132</v>
      </c>
      <c r="AG845" s="87">
        <v>44250</v>
      </c>
      <c r="AH845" s="88">
        <v>117.92</v>
      </c>
      <c r="AI845" s="87">
        <v>44265</v>
      </c>
      <c r="AJ845" s="88">
        <v>421.79</v>
      </c>
      <c r="AK845" s="87">
        <v>44299</v>
      </c>
      <c r="AL845" s="88">
        <v>246.56</v>
      </c>
    </row>
    <row r="846" spans="1:38">
      <c r="A846" s="87">
        <v>44252</v>
      </c>
      <c r="B846" s="88">
        <v>19199.150000000001</v>
      </c>
      <c r="C846" s="87">
        <v>43553</v>
      </c>
      <c r="D846" s="88">
        <v>99.05</v>
      </c>
      <c r="E846" s="87">
        <v>43521</v>
      </c>
      <c r="F846" s="88">
        <v>137.21</v>
      </c>
      <c r="G846" s="87">
        <v>43895</v>
      </c>
      <c r="H846" s="88">
        <v>25.57</v>
      </c>
      <c r="I846" s="87">
        <v>43546</v>
      </c>
      <c r="J846" s="88">
        <v>39.729999999999997</v>
      </c>
      <c r="K846" s="87">
        <v>43521</v>
      </c>
      <c r="L846" s="88">
        <v>123.67</v>
      </c>
      <c r="M846" s="87">
        <v>43521</v>
      </c>
      <c r="N846" s="88">
        <v>43.3</v>
      </c>
      <c r="Q846" s="87">
        <v>43521</v>
      </c>
      <c r="R846" s="88">
        <v>22.45</v>
      </c>
      <c r="S846" s="87">
        <v>43521</v>
      </c>
      <c r="T846" s="88">
        <v>6</v>
      </c>
      <c r="U846" s="87">
        <v>44607</v>
      </c>
      <c r="V846" s="88">
        <v>102</v>
      </c>
      <c r="W846" s="87">
        <v>43651</v>
      </c>
      <c r="X846" s="88">
        <v>25.95</v>
      </c>
      <c r="Y846" s="87">
        <v>43532</v>
      </c>
      <c r="Z846" s="88">
        <v>43.5</v>
      </c>
      <c r="AA846" s="87">
        <v>43566</v>
      </c>
      <c r="AB846" s="88">
        <v>178.25</v>
      </c>
      <c r="AE846" s="87">
        <v>44251</v>
      </c>
      <c r="AF846" s="88">
        <v>1131.3399999999999</v>
      </c>
      <c r="AG846" s="87">
        <v>44251</v>
      </c>
      <c r="AH846" s="88">
        <v>116.17</v>
      </c>
      <c r="AI846" s="87">
        <v>44266</v>
      </c>
      <c r="AJ846" s="88">
        <v>427.61</v>
      </c>
      <c r="AK846" s="87">
        <v>44300</v>
      </c>
      <c r="AL846" s="88">
        <v>251</v>
      </c>
    </row>
    <row r="847" spans="1:38">
      <c r="A847" s="87">
        <v>44253</v>
      </c>
      <c r="B847" s="88">
        <v>19173.080000000002</v>
      </c>
      <c r="C847" s="87">
        <v>43556</v>
      </c>
      <c r="D847" s="88">
        <v>98.5</v>
      </c>
      <c r="E847" s="87">
        <v>43522</v>
      </c>
      <c r="F847" s="88">
        <v>134.57</v>
      </c>
      <c r="G847" s="87">
        <v>43896</v>
      </c>
      <c r="H847" s="88">
        <v>25</v>
      </c>
      <c r="I847" s="87">
        <v>43549</v>
      </c>
      <c r="J847" s="88">
        <v>39.979999999999997</v>
      </c>
      <c r="K847" s="87">
        <v>43522</v>
      </c>
      <c r="L847" s="88">
        <v>117.52</v>
      </c>
      <c r="M847" s="87">
        <v>43522</v>
      </c>
      <c r="N847" s="88">
        <v>41.16</v>
      </c>
      <c r="Q847" s="87">
        <v>43522</v>
      </c>
      <c r="R847" s="88">
        <v>21.33</v>
      </c>
      <c r="S847" s="87">
        <v>43522</v>
      </c>
      <c r="T847" s="88">
        <v>5.66</v>
      </c>
      <c r="U847" s="87">
        <v>44608</v>
      </c>
      <c r="V847" s="88">
        <v>105</v>
      </c>
      <c r="W847" s="87">
        <v>43655</v>
      </c>
      <c r="X847" s="88">
        <v>25.89</v>
      </c>
      <c r="Y847" s="87">
        <v>43535</v>
      </c>
      <c r="Z847" s="88">
        <v>42.87</v>
      </c>
      <c r="AA847" s="87">
        <v>43567</v>
      </c>
      <c r="AB847" s="88">
        <v>181.16</v>
      </c>
      <c r="AE847" s="87">
        <v>44252</v>
      </c>
      <c r="AF847" s="88">
        <v>1126.9000000000001</v>
      </c>
      <c r="AG847" s="87">
        <v>44252</v>
      </c>
      <c r="AH847" s="88">
        <v>114.48</v>
      </c>
      <c r="AI847" s="87">
        <v>44267</v>
      </c>
      <c r="AJ847" s="88">
        <v>452.32</v>
      </c>
      <c r="AK847" s="87">
        <v>44301</v>
      </c>
      <c r="AL847" s="88">
        <v>253.02</v>
      </c>
    </row>
    <row r="848" spans="1:38">
      <c r="A848" s="87">
        <v>44256</v>
      </c>
      <c r="B848" s="88">
        <v>19055.89</v>
      </c>
      <c r="C848" s="87">
        <v>43557</v>
      </c>
      <c r="D848" s="88">
        <v>97.8</v>
      </c>
      <c r="E848" s="87">
        <v>43523</v>
      </c>
      <c r="F848" s="88">
        <v>134.83000000000001</v>
      </c>
      <c r="G848" s="87">
        <v>43899</v>
      </c>
      <c r="H848" s="88">
        <v>24.93</v>
      </c>
      <c r="I848" s="87">
        <v>43550</v>
      </c>
      <c r="J848" s="88">
        <v>39.880000000000003</v>
      </c>
      <c r="K848" s="87">
        <v>43523</v>
      </c>
      <c r="L848" s="88">
        <v>114.25</v>
      </c>
      <c r="M848" s="87">
        <v>43523</v>
      </c>
      <c r="N848" s="88">
        <v>41.48</v>
      </c>
      <c r="Q848" s="87">
        <v>43523</v>
      </c>
      <c r="R848" s="88">
        <v>20.48</v>
      </c>
      <c r="S848" s="87">
        <v>43523</v>
      </c>
      <c r="T848" s="88">
        <v>5.28</v>
      </c>
      <c r="U848" s="87">
        <v>44615</v>
      </c>
      <c r="V848" s="88">
        <v>103.88</v>
      </c>
      <c r="W848" s="87">
        <v>43658</v>
      </c>
      <c r="X848" s="88">
        <v>24.8</v>
      </c>
      <c r="Y848" s="87">
        <v>43536</v>
      </c>
      <c r="Z848" s="88">
        <v>42.5</v>
      </c>
      <c r="AA848" s="87">
        <v>43570</v>
      </c>
      <c r="AB848" s="88">
        <v>174.88</v>
      </c>
      <c r="AE848" s="87">
        <v>44253</v>
      </c>
      <c r="AF848" s="88">
        <v>1114.21</v>
      </c>
      <c r="AG848" s="87">
        <v>44253</v>
      </c>
      <c r="AH848" s="88">
        <v>110.06</v>
      </c>
      <c r="AI848" s="87">
        <v>44270</v>
      </c>
      <c r="AJ848" s="88">
        <v>483.68</v>
      </c>
      <c r="AK848" s="87">
        <v>44302</v>
      </c>
      <c r="AL848" s="88">
        <v>258.31</v>
      </c>
    </row>
    <row r="849" spans="1:38">
      <c r="A849" s="87">
        <v>44257</v>
      </c>
      <c r="B849" s="88">
        <v>19235.79</v>
      </c>
      <c r="C849" s="87">
        <v>43558</v>
      </c>
      <c r="D849" s="88">
        <v>97.47</v>
      </c>
      <c r="E849" s="87">
        <v>43524</v>
      </c>
      <c r="F849" s="88">
        <v>135.9</v>
      </c>
      <c r="G849" s="87">
        <v>43900</v>
      </c>
      <c r="H849" s="88">
        <v>25.61</v>
      </c>
      <c r="I849" s="87">
        <v>43551</v>
      </c>
      <c r="J849" s="88">
        <v>40.11</v>
      </c>
      <c r="K849" s="87">
        <v>43524</v>
      </c>
      <c r="L849" s="88">
        <v>117.75</v>
      </c>
      <c r="M849" s="87">
        <v>43524</v>
      </c>
      <c r="N849" s="88">
        <v>41.93</v>
      </c>
      <c r="Q849" s="87">
        <v>43524</v>
      </c>
      <c r="R849" s="88">
        <v>21.06</v>
      </c>
      <c r="S849" s="87">
        <v>43524</v>
      </c>
      <c r="T849" s="88">
        <v>5.53</v>
      </c>
      <c r="U849" s="87">
        <v>44616</v>
      </c>
      <c r="V849" s="88">
        <v>103.14</v>
      </c>
      <c r="W849" s="87">
        <v>43661</v>
      </c>
      <c r="X849" s="88">
        <v>23.56</v>
      </c>
      <c r="Y849" s="87">
        <v>43537</v>
      </c>
      <c r="Z849" s="88">
        <v>42.5</v>
      </c>
      <c r="AA849" s="87">
        <v>43571</v>
      </c>
      <c r="AB849" s="88">
        <v>175.5</v>
      </c>
      <c r="AE849" s="87">
        <v>44256</v>
      </c>
      <c r="AF849" s="88">
        <v>1088.75</v>
      </c>
      <c r="AG849" s="87">
        <v>44256</v>
      </c>
      <c r="AH849" s="88">
        <v>107.61</v>
      </c>
      <c r="AI849" s="87">
        <v>44271</v>
      </c>
      <c r="AJ849" s="88">
        <v>492.38</v>
      </c>
      <c r="AK849" s="87">
        <v>44305</v>
      </c>
      <c r="AL849" s="88">
        <v>260.51</v>
      </c>
    </row>
    <row r="850" spans="1:38">
      <c r="A850" s="87">
        <v>44258</v>
      </c>
      <c r="B850" s="88">
        <v>19299.03</v>
      </c>
      <c r="C850" s="87">
        <v>43559</v>
      </c>
      <c r="D850" s="88">
        <v>98.64</v>
      </c>
      <c r="E850" s="87">
        <v>43525</v>
      </c>
      <c r="F850" s="88">
        <v>139.25</v>
      </c>
      <c r="G850" s="87">
        <v>43901</v>
      </c>
      <c r="H850" s="88">
        <v>25.7</v>
      </c>
      <c r="I850" s="87">
        <v>43552</v>
      </c>
      <c r="J850" s="88">
        <v>40.799999999999997</v>
      </c>
      <c r="K850" s="87">
        <v>43525</v>
      </c>
      <c r="L850" s="88">
        <v>120.32</v>
      </c>
      <c r="M850" s="87">
        <v>43525</v>
      </c>
      <c r="N850" s="88">
        <v>41.65</v>
      </c>
      <c r="Q850" s="87">
        <v>43525</v>
      </c>
      <c r="R850" s="88">
        <v>22.1</v>
      </c>
      <c r="S850" s="87">
        <v>43525</v>
      </c>
      <c r="T850" s="88">
        <v>5.69</v>
      </c>
      <c r="U850" s="87">
        <v>44620</v>
      </c>
      <c r="V850" s="88">
        <v>102.75</v>
      </c>
      <c r="W850" s="87">
        <v>43662</v>
      </c>
      <c r="X850" s="88">
        <v>22.45</v>
      </c>
      <c r="Y850" s="87">
        <v>43538</v>
      </c>
      <c r="Z850" s="88">
        <v>42.47</v>
      </c>
      <c r="AA850" s="87">
        <v>43573</v>
      </c>
      <c r="AB850" s="88">
        <v>172.5</v>
      </c>
      <c r="AE850" s="87">
        <v>44257</v>
      </c>
      <c r="AF850" s="88">
        <v>1087.02</v>
      </c>
      <c r="AG850" s="87">
        <v>44257</v>
      </c>
      <c r="AH850" s="88">
        <v>108.82</v>
      </c>
      <c r="AI850" s="87">
        <v>44272</v>
      </c>
      <c r="AJ850" s="88">
        <v>488.37</v>
      </c>
      <c r="AK850" s="87">
        <v>44306</v>
      </c>
      <c r="AL850" s="88">
        <v>262.85000000000002</v>
      </c>
    </row>
    <row r="851" spans="1:38">
      <c r="A851" s="87">
        <v>44259</v>
      </c>
      <c r="B851" s="88">
        <v>18898.29</v>
      </c>
      <c r="C851" s="87">
        <v>43560</v>
      </c>
      <c r="D851" s="88">
        <v>97.99</v>
      </c>
      <c r="E851" s="87">
        <v>43528</v>
      </c>
      <c r="F851" s="88">
        <v>141.49</v>
      </c>
      <c r="G851" s="87">
        <v>43902</v>
      </c>
      <c r="H851" s="88">
        <v>24.33</v>
      </c>
      <c r="I851" s="87">
        <v>43553</v>
      </c>
      <c r="J851" s="88">
        <v>41.48</v>
      </c>
      <c r="K851" s="87">
        <v>43528</v>
      </c>
      <c r="L851" s="88">
        <v>121.98</v>
      </c>
      <c r="M851" s="87">
        <v>43528</v>
      </c>
      <c r="N851" s="88">
        <v>41.89</v>
      </c>
      <c r="Q851" s="87">
        <v>43528</v>
      </c>
      <c r="R851" s="88">
        <v>23.2</v>
      </c>
      <c r="S851" s="87">
        <v>43528</v>
      </c>
      <c r="T851" s="88">
        <v>5.68</v>
      </c>
      <c r="U851" s="87">
        <v>44621</v>
      </c>
      <c r="V851" s="88">
        <v>100.75</v>
      </c>
      <c r="W851" s="87">
        <v>43663</v>
      </c>
      <c r="X851" s="88">
        <v>23</v>
      </c>
      <c r="Y851" s="87">
        <v>43539</v>
      </c>
      <c r="Z851" s="88">
        <v>41.95</v>
      </c>
      <c r="AA851" s="87">
        <v>43574</v>
      </c>
      <c r="AB851" s="88">
        <v>163.99</v>
      </c>
      <c r="AE851" s="87">
        <v>44258</v>
      </c>
      <c r="AF851" s="88">
        <v>1090.57</v>
      </c>
      <c r="AG851" s="87">
        <v>44258</v>
      </c>
      <c r="AH851" s="88">
        <v>111.21</v>
      </c>
      <c r="AI851" s="87">
        <v>44273</v>
      </c>
      <c r="AJ851" s="88">
        <v>480.16</v>
      </c>
      <c r="AK851" s="87">
        <v>44307</v>
      </c>
      <c r="AL851" s="88">
        <v>264.29000000000002</v>
      </c>
    </row>
    <row r="852" spans="1:38">
      <c r="A852" s="87">
        <v>44260</v>
      </c>
      <c r="B852" s="88">
        <v>19173.830000000002</v>
      </c>
      <c r="C852" s="87">
        <v>43563</v>
      </c>
      <c r="D852" s="88">
        <v>95.57</v>
      </c>
      <c r="E852" s="87">
        <v>43529</v>
      </c>
      <c r="F852" s="88">
        <v>140.43</v>
      </c>
      <c r="G852" s="87">
        <v>43903</v>
      </c>
      <c r="H852" s="88">
        <v>25</v>
      </c>
      <c r="I852" s="87">
        <v>43556</v>
      </c>
      <c r="J852" s="88">
        <v>41.03</v>
      </c>
      <c r="K852" s="87">
        <v>43529</v>
      </c>
      <c r="L852" s="88">
        <v>120.92</v>
      </c>
      <c r="M852" s="87">
        <v>43529</v>
      </c>
      <c r="N852" s="88">
        <v>41.39</v>
      </c>
      <c r="Q852" s="87">
        <v>43529</v>
      </c>
      <c r="R852" s="88">
        <v>24.36</v>
      </c>
      <c r="S852" s="87">
        <v>43529</v>
      </c>
      <c r="T852" s="88">
        <v>5.58</v>
      </c>
      <c r="U852" s="87">
        <v>44623</v>
      </c>
      <c r="V852" s="88">
        <v>100</v>
      </c>
      <c r="W852" s="87">
        <v>43664</v>
      </c>
      <c r="X852" s="88">
        <v>21.85</v>
      </c>
      <c r="Y852" s="87">
        <v>43542</v>
      </c>
      <c r="Z852" s="88">
        <v>42.5</v>
      </c>
      <c r="AA852" s="87">
        <v>43577</v>
      </c>
      <c r="AB852" s="88">
        <v>158</v>
      </c>
      <c r="AE852" s="87">
        <v>44259</v>
      </c>
      <c r="AF852" s="88">
        <v>1091.53</v>
      </c>
      <c r="AG852" s="87">
        <v>44259</v>
      </c>
      <c r="AH852" s="88">
        <v>107.31</v>
      </c>
      <c r="AI852" s="87">
        <v>44274</v>
      </c>
      <c r="AJ852" s="88">
        <v>490.23</v>
      </c>
      <c r="AK852" s="87">
        <v>44308</v>
      </c>
      <c r="AL852" s="88">
        <v>262.27</v>
      </c>
    </row>
    <row r="853" spans="1:38">
      <c r="A853" s="87">
        <v>44263</v>
      </c>
      <c r="B853" s="88">
        <v>18870.73</v>
      </c>
      <c r="C853" s="87">
        <v>43564</v>
      </c>
      <c r="D853" s="88">
        <v>96.52</v>
      </c>
      <c r="E853" s="87">
        <v>43530</v>
      </c>
      <c r="F853" s="88">
        <v>139.97</v>
      </c>
      <c r="G853" s="87">
        <v>43906</v>
      </c>
      <c r="H853" s="88">
        <v>23.15</v>
      </c>
      <c r="I853" s="87">
        <v>43557</v>
      </c>
      <c r="J853" s="88">
        <v>40.58</v>
      </c>
      <c r="K853" s="87">
        <v>43530</v>
      </c>
      <c r="L853" s="88">
        <v>120.84</v>
      </c>
      <c r="M853" s="87">
        <v>43530</v>
      </c>
      <c r="N853" s="88">
        <v>41.78</v>
      </c>
      <c r="Q853" s="87">
        <v>43530</v>
      </c>
      <c r="R853" s="88">
        <v>23.92</v>
      </c>
      <c r="S853" s="87">
        <v>43530</v>
      </c>
      <c r="T853" s="88">
        <v>5.52</v>
      </c>
      <c r="U853" s="87">
        <v>44624</v>
      </c>
      <c r="V853" s="88">
        <v>95.37</v>
      </c>
      <c r="W853" s="87">
        <v>43665</v>
      </c>
      <c r="X853" s="88">
        <v>21.37</v>
      </c>
      <c r="Y853" s="87">
        <v>43543</v>
      </c>
      <c r="Z853" s="88">
        <v>41.25</v>
      </c>
      <c r="AA853" s="87">
        <v>43578</v>
      </c>
      <c r="AB853" s="88">
        <v>157</v>
      </c>
      <c r="AE853" s="87">
        <v>44260</v>
      </c>
      <c r="AF853" s="88">
        <v>1100.1500000000001</v>
      </c>
      <c r="AG853" s="87">
        <v>44260</v>
      </c>
      <c r="AH853" s="88">
        <v>107.03</v>
      </c>
      <c r="AI853" s="87">
        <v>44277</v>
      </c>
      <c r="AJ853" s="88">
        <v>459.49</v>
      </c>
      <c r="AK853" s="87">
        <v>44309</v>
      </c>
      <c r="AL853" s="88">
        <v>262.27</v>
      </c>
    </row>
    <row r="854" spans="1:38">
      <c r="A854" s="87">
        <v>44264</v>
      </c>
      <c r="B854" s="88">
        <v>18570.599999999999</v>
      </c>
      <c r="C854" s="87">
        <v>43565</v>
      </c>
      <c r="D854" s="88">
        <v>95.61</v>
      </c>
      <c r="E854" s="87">
        <v>43531</v>
      </c>
      <c r="F854" s="88">
        <v>138.15</v>
      </c>
      <c r="G854" s="87">
        <v>43907</v>
      </c>
      <c r="H854" s="88">
        <v>21.4</v>
      </c>
      <c r="I854" s="87">
        <v>43558</v>
      </c>
      <c r="J854" s="88">
        <v>40</v>
      </c>
      <c r="K854" s="87">
        <v>43531</v>
      </c>
      <c r="L854" s="88">
        <v>119.94</v>
      </c>
      <c r="M854" s="87">
        <v>43531</v>
      </c>
      <c r="N854" s="88">
        <v>41.42</v>
      </c>
      <c r="Q854" s="87">
        <v>43531</v>
      </c>
      <c r="R854" s="88">
        <v>23.28</v>
      </c>
      <c r="S854" s="87">
        <v>43531</v>
      </c>
      <c r="T854" s="88">
        <v>5.78</v>
      </c>
      <c r="U854" s="87">
        <v>44627</v>
      </c>
      <c r="V854" s="88">
        <v>95.37</v>
      </c>
      <c r="W854" s="87">
        <v>43668</v>
      </c>
      <c r="X854" s="88">
        <v>20.38</v>
      </c>
      <c r="Y854" s="87">
        <v>43544</v>
      </c>
      <c r="Z854" s="88">
        <v>41</v>
      </c>
      <c r="AA854" s="87">
        <v>43579</v>
      </c>
      <c r="AB854" s="88">
        <v>161.07</v>
      </c>
      <c r="AE854" s="87">
        <v>44263</v>
      </c>
      <c r="AF854" s="88">
        <v>1024.42</v>
      </c>
      <c r="AG854" s="87">
        <v>44263</v>
      </c>
      <c r="AH854" s="88">
        <v>102.41</v>
      </c>
      <c r="AI854" s="87">
        <v>44279</v>
      </c>
      <c r="AJ854" s="88">
        <v>454.72</v>
      </c>
      <c r="AK854" s="87">
        <v>44312</v>
      </c>
      <c r="AL854" s="88">
        <v>263.74</v>
      </c>
    </row>
    <row r="855" spans="1:38">
      <c r="A855" s="87">
        <v>44265</v>
      </c>
      <c r="B855" s="88">
        <v>18325.849999999999</v>
      </c>
      <c r="C855" s="87">
        <v>43566</v>
      </c>
      <c r="D855" s="88">
        <v>94.97</v>
      </c>
      <c r="E855" s="87">
        <v>43532</v>
      </c>
      <c r="F855" s="88">
        <v>137.44</v>
      </c>
      <c r="G855" s="87">
        <v>43908</v>
      </c>
      <c r="H855" s="88">
        <v>19.8</v>
      </c>
      <c r="I855" s="87">
        <v>43559</v>
      </c>
      <c r="J855" s="88">
        <v>39.85</v>
      </c>
      <c r="K855" s="87">
        <v>43532</v>
      </c>
      <c r="L855" s="88">
        <v>117.77</v>
      </c>
      <c r="M855" s="87">
        <v>43532</v>
      </c>
      <c r="N855" s="88">
        <v>40.840000000000003</v>
      </c>
      <c r="Q855" s="87">
        <v>43532</v>
      </c>
      <c r="R855" s="88">
        <v>22.59</v>
      </c>
      <c r="S855" s="87">
        <v>43532</v>
      </c>
      <c r="T855" s="88">
        <v>5.83</v>
      </c>
      <c r="U855" s="87">
        <v>44629</v>
      </c>
      <c r="V855" s="88">
        <v>90.85</v>
      </c>
      <c r="W855" s="87">
        <v>43669</v>
      </c>
      <c r="X855" s="88">
        <v>20.84</v>
      </c>
      <c r="Y855" s="87">
        <v>43546</v>
      </c>
      <c r="Z855" s="88">
        <v>41</v>
      </c>
      <c r="AA855" s="87">
        <v>43580</v>
      </c>
      <c r="AB855" s="88">
        <v>168.8</v>
      </c>
      <c r="AE855" s="87">
        <v>44264</v>
      </c>
      <c r="AF855" s="88">
        <v>997.83</v>
      </c>
      <c r="AG855" s="87">
        <v>44264</v>
      </c>
      <c r="AH855" s="88">
        <v>98.43</v>
      </c>
      <c r="AI855" s="87">
        <v>44280</v>
      </c>
      <c r="AJ855" s="88">
        <v>456.06</v>
      </c>
      <c r="AK855" s="87">
        <v>44313</v>
      </c>
      <c r="AL855" s="88">
        <v>259.89</v>
      </c>
    </row>
    <row r="856" spans="1:38">
      <c r="A856" s="87">
        <v>44266</v>
      </c>
      <c r="B856" s="88">
        <v>17861.2</v>
      </c>
      <c r="C856" s="87">
        <v>43567</v>
      </c>
      <c r="D856" s="88">
        <v>96.14</v>
      </c>
      <c r="E856" s="87">
        <v>43535</v>
      </c>
      <c r="F856" s="88">
        <v>139.19999999999999</v>
      </c>
      <c r="G856" s="87">
        <v>43909</v>
      </c>
      <c r="H856" s="88">
        <v>20.5</v>
      </c>
      <c r="I856" s="87">
        <v>43560</v>
      </c>
      <c r="J856" s="88">
        <v>39.82</v>
      </c>
      <c r="K856" s="87">
        <v>43535</v>
      </c>
      <c r="L856" s="88">
        <v>118</v>
      </c>
      <c r="M856" s="87">
        <v>43535</v>
      </c>
      <c r="N856" s="88">
        <v>41.28</v>
      </c>
      <c r="Q856" s="87">
        <v>43535</v>
      </c>
      <c r="R856" s="88">
        <v>22.19</v>
      </c>
      <c r="S856" s="87">
        <v>43535</v>
      </c>
      <c r="T856" s="88">
        <v>5.88</v>
      </c>
      <c r="U856" s="87">
        <v>44630</v>
      </c>
      <c r="V856" s="88">
        <v>97.6</v>
      </c>
      <c r="W856" s="87">
        <v>43670</v>
      </c>
      <c r="X856" s="88">
        <v>20.52</v>
      </c>
      <c r="Y856" s="87">
        <v>43549</v>
      </c>
      <c r="Z856" s="88">
        <v>40.57</v>
      </c>
      <c r="AA856" s="87">
        <v>43581</v>
      </c>
      <c r="AB856" s="88">
        <v>160.36000000000001</v>
      </c>
      <c r="AE856" s="87">
        <v>44265</v>
      </c>
      <c r="AF856" s="88">
        <v>1007.69</v>
      </c>
      <c r="AG856" s="87">
        <v>44265</v>
      </c>
      <c r="AH856" s="88">
        <v>98.3</v>
      </c>
      <c r="AI856" s="87">
        <v>44281</v>
      </c>
      <c r="AJ856" s="88">
        <v>457.23</v>
      </c>
      <c r="AK856" s="87">
        <v>44314</v>
      </c>
      <c r="AL856" s="88">
        <v>255.22</v>
      </c>
    </row>
    <row r="857" spans="1:38">
      <c r="A857" s="87">
        <v>44267</v>
      </c>
      <c r="B857" s="88">
        <v>18149.37</v>
      </c>
      <c r="C857" s="87">
        <v>43570</v>
      </c>
      <c r="D857" s="88">
        <v>95.92</v>
      </c>
      <c r="E857" s="87">
        <v>43536</v>
      </c>
      <c r="F857" s="88">
        <v>138.65</v>
      </c>
      <c r="G857" s="87">
        <v>43910</v>
      </c>
      <c r="H857" s="88">
        <v>20.010000000000002</v>
      </c>
      <c r="I857" s="87">
        <v>43563</v>
      </c>
      <c r="J857" s="88">
        <v>39.74</v>
      </c>
      <c r="K857" s="87">
        <v>43536</v>
      </c>
      <c r="L857" s="88">
        <v>118.43</v>
      </c>
      <c r="M857" s="87">
        <v>43536</v>
      </c>
      <c r="N857" s="88">
        <v>42.05</v>
      </c>
      <c r="Q857" s="87">
        <v>43536</v>
      </c>
      <c r="R857" s="88">
        <v>23.14</v>
      </c>
      <c r="S857" s="87">
        <v>43536</v>
      </c>
      <c r="T857" s="88">
        <v>5.82</v>
      </c>
      <c r="U857" s="87">
        <v>44631</v>
      </c>
      <c r="V857" s="88">
        <v>93.32</v>
      </c>
      <c r="W857" s="87">
        <v>43671</v>
      </c>
      <c r="X857" s="88">
        <v>20.75</v>
      </c>
      <c r="Y857" s="87">
        <v>43550</v>
      </c>
      <c r="Z857" s="88">
        <v>40.229999999999997</v>
      </c>
      <c r="AA857" s="87">
        <v>43585</v>
      </c>
      <c r="AB857" s="88">
        <v>157.54</v>
      </c>
      <c r="AE857" s="87">
        <v>44266</v>
      </c>
      <c r="AF857" s="88">
        <v>967.34</v>
      </c>
      <c r="AG857" s="87">
        <v>44266</v>
      </c>
      <c r="AH857" s="88">
        <v>94.75</v>
      </c>
      <c r="AI857" s="87">
        <v>44284</v>
      </c>
      <c r="AJ857" s="88">
        <v>467.22</v>
      </c>
      <c r="AK857" s="87">
        <v>44315</v>
      </c>
      <c r="AL857" s="88">
        <v>251.9</v>
      </c>
    </row>
    <row r="858" spans="1:38">
      <c r="A858" s="87">
        <v>44270</v>
      </c>
      <c r="B858" s="88">
        <v>18569.53</v>
      </c>
      <c r="C858" s="87">
        <v>43571</v>
      </c>
      <c r="D858" s="88">
        <v>95.95</v>
      </c>
      <c r="E858" s="87">
        <v>43537</v>
      </c>
      <c r="F858" s="88">
        <v>140.01</v>
      </c>
      <c r="G858" s="87">
        <v>43914</v>
      </c>
      <c r="H858" s="88">
        <v>18.75</v>
      </c>
      <c r="I858" s="87">
        <v>43564</v>
      </c>
      <c r="J858" s="88">
        <v>39.74</v>
      </c>
      <c r="K858" s="87">
        <v>43537</v>
      </c>
      <c r="L858" s="88">
        <v>118.46</v>
      </c>
      <c r="M858" s="87">
        <v>43537</v>
      </c>
      <c r="N858" s="88">
        <v>41.89</v>
      </c>
      <c r="Q858" s="87">
        <v>43537</v>
      </c>
      <c r="R858" s="88">
        <v>23.28</v>
      </c>
      <c r="S858" s="87">
        <v>43537</v>
      </c>
      <c r="T858" s="88">
        <v>5.8</v>
      </c>
      <c r="U858" s="87">
        <v>44636</v>
      </c>
      <c r="V858" s="88">
        <v>97</v>
      </c>
      <c r="W858" s="87">
        <v>43672</v>
      </c>
      <c r="X858" s="88">
        <v>19.760000000000002</v>
      </c>
      <c r="Y858" s="87">
        <v>43551</v>
      </c>
      <c r="Z858" s="88">
        <v>41</v>
      </c>
      <c r="AA858" s="87">
        <v>43587</v>
      </c>
      <c r="AB858" s="88">
        <v>157.54</v>
      </c>
      <c r="AE858" s="87">
        <v>44267</v>
      </c>
      <c r="AF858" s="88">
        <v>1000.28</v>
      </c>
      <c r="AG858" s="87">
        <v>44267</v>
      </c>
      <c r="AH858" s="88">
        <v>101.84</v>
      </c>
      <c r="AI858" s="87">
        <v>44285</v>
      </c>
      <c r="AJ858" s="88">
        <v>460.06</v>
      </c>
      <c r="AK858" s="87">
        <v>44316</v>
      </c>
      <c r="AL858" s="88">
        <v>249.36</v>
      </c>
    </row>
    <row r="859" spans="1:38">
      <c r="A859" s="87">
        <v>44271</v>
      </c>
      <c r="B859" s="88">
        <v>18628.02</v>
      </c>
      <c r="C859" s="87">
        <v>43572</v>
      </c>
      <c r="D859" s="88">
        <v>95.5</v>
      </c>
      <c r="E859" s="87">
        <v>43538</v>
      </c>
      <c r="F859" s="88">
        <v>138.93</v>
      </c>
      <c r="G859" s="87">
        <v>43915</v>
      </c>
      <c r="H859" s="88">
        <v>19.149999999999999</v>
      </c>
      <c r="I859" s="87">
        <v>43565</v>
      </c>
      <c r="J859" s="88">
        <v>39.46</v>
      </c>
      <c r="K859" s="87">
        <v>43538</v>
      </c>
      <c r="L859" s="88">
        <v>113.07</v>
      </c>
      <c r="M859" s="87">
        <v>43538</v>
      </c>
      <c r="N859" s="88">
        <v>40.94</v>
      </c>
      <c r="Q859" s="87">
        <v>43538</v>
      </c>
      <c r="R859" s="88">
        <v>22.66</v>
      </c>
      <c r="S859" s="87">
        <v>43538</v>
      </c>
      <c r="T859" s="88">
        <v>5.75</v>
      </c>
      <c r="U859" s="87">
        <v>44637</v>
      </c>
      <c r="V859" s="88">
        <v>99.35</v>
      </c>
      <c r="W859" s="87">
        <v>43675</v>
      </c>
      <c r="X859" s="88">
        <v>19.28</v>
      </c>
      <c r="Y859" s="87">
        <v>43552</v>
      </c>
      <c r="Z859" s="88">
        <v>40.01</v>
      </c>
      <c r="AA859" s="87">
        <v>43588</v>
      </c>
      <c r="AB859" s="88">
        <v>164.25</v>
      </c>
      <c r="AE859" s="87">
        <v>44270</v>
      </c>
      <c r="AF859" s="88">
        <v>994.25</v>
      </c>
      <c r="AG859" s="87">
        <v>44270</v>
      </c>
      <c r="AH859" s="88">
        <v>103.46</v>
      </c>
      <c r="AI859" s="87">
        <v>44286</v>
      </c>
      <c r="AJ859" s="88">
        <v>470.53</v>
      </c>
      <c r="AK859" s="87">
        <v>44319</v>
      </c>
      <c r="AL859" s="88">
        <v>242.48</v>
      </c>
    </row>
    <row r="860" spans="1:38">
      <c r="A860" s="87">
        <v>44272</v>
      </c>
      <c r="B860" s="88">
        <v>18878.72</v>
      </c>
      <c r="C860" s="87">
        <v>43573</v>
      </c>
      <c r="D860" s="88">
        <v>95.44</v>
      </c>
      <c r="E860" s="87">
        <v>43539</v>
      </c>
      <c r="F860" s="88">
        <v>137.4</v>
      </c>
      <c r="G860" s="87">
        <v>43916</v>
      </c>
      <c r="H860" s="88">
        <v>18.5</v>
      </c>
      <c r="I860" s="87">
        <v>43566</v>
      </c>
      <c r="J860" s="88">
        <v>39.78</v>
      </c>
      <c r="K860" s="87">
        <v>43539</v>
      </c>
      <c r="L860" s="88">
        <v>109.23</v>
      </c>
      <c r="M860" s="87">
        <v>43539</v>
      </c>
      <c r="N860" s="88">
        <v>39.03</v>
      </c>
      <c r="Q860" s="87">
        <v>43539</v>
      </c>
      <c r="R860" s="88">
        <v>21.93</v>
      </c>
      <c r="S860" s="87">
        <v>43539</v>
      </c>
      <c r="T860" s="88">
        <v>5.62</v>
      </c>
      <c r="U860" s="87">
        <v>44638</v>
      </c>
      <c r="V860" s="88">
        <v>99.35</v>
      </c>
      <c r="W860" s="87">
        <v>43676</v>
      </c>
      <c r="X860" s="88">
        <v>19.55</v>
      </c>
      <c r="Y860" s="87">
        <v>43553</v>
      </c>
      <c r="Z860" s="88">
        <v>40.049999999999997</v>
      </c>
      <c r="AA860" s="87">
        <v>43591</v>
      </c>
      <c r="AB860" s="88">
        <v>156.07</v>
      </c>
      <c r="AE860" s="87">
        <v>44271</v>
      </c>
      <c r="AF860" s="88">
        <v>1028.96</v>
      </c>
      <c r="AG860" s="87">
        <v>44271</v>
      </c>
      <c r="AH860" s="88">
        <v>102.06</v>
      </c>
      <c r="AI860" s="87">
        <v>44287</v>
      </c>
      <c r="AJ860" s="88">
        <v>465.26</v>
      </c>
      <c r="AK860" s="87">
        <v>44320</v>
      </c>
      <c r="AL860" s="88">
        <v>243.2</v>
      </c>
    </row>
    <row r="861" spans="1:38">
      <c r="A861" s="87">
        <v>44273</v>
      </c>
      <c r="B861" s="88">
        <v>18500.84</v>
      </c>
      <c r="C861" s="87">
        <v>43574</v>
      </c>
      <c r="D861" s="88">
        <v>94.44</v>
      </c>
      <c r="E861" s="87">
        <v>43542</v>
      </c>
      <c r="F861" s="88">
        <v>137.71</v>
      </c>
      <c r="G861" s="87">
        <v>43917</v>
      </c>
      <c r="H861" s="88">
        <v>18.989999999999998</v>
      </c>
      <c r="I861" s="87">
        <v>43567</v>
      </c>
      <c r="J861" s="88">
        <v>39.520000000000003</v>
      </c>
      <c r="K861" s="87">
        <v>43542</v>
      </c>
      <c r="L861" s="88">
        <v>113.48</v>
      </c>
      <c r="M861" s="87">
        <v>43542</v>
      </c>
      <c r="N861" s="88">
        <v>40.47</v>
      </c>
      <c r="Q861" s="87">
        <v>43542</v>
      </c>
      <c r="R861" s="88">
        <v>22.76</v>
      </c>
      <c r="S861" s="87">
        <v>43542</v>
      </c>
      <c r="T861" s="88">
        <v>5.52</v>
      </c>
      <c r="U861" s="87">
        <v>44644</v>
      </c>
      <c r="V861" s="88">
        <v>99.58</v>
      </c>
      <c r="W861" s="87">
        <v>43677</v>
      </c>
      <c r="X861" s="88">
        <v>20.55</v>
      </c>
      <c r="Y861" s="87">
        <v>43556</v>
      </c>
      <c r="Z861" s="88">
        <v>40.42</v>
      </c>
      <c r="AA861" s="87">
        <v>43592</v>
      </c>
      <c r="AB861" s="88">
        <v>157.44999999999999</v>
      </c>
      <c r="AE861" s="87">
        <v>44272</v>
      </c>
      <c r="AF861" s="88">
        <v>1081.05</v>
      </c>
      <c r="AG861" s="87">
        <v>44272</v>
      </c>
      <c r="AH861" s="88">
        <v>103.92</v>
      </c>
      <c r="AI861" s="87">
        <v>44288</v>
      </c>
      <c r="AJ861" s="88">
        <v>458.24</v>
      </c>
      <c r="AK861" s="87">
        <v>44321</v>
      </c>
      <c r="AL861" s="88">
        <v>245</v>
      </c>
    </row>
    <row r="862" spans="1:38">
      <c r="A862" s="87">
        <v>44274</v>
      </c>
      <c r="B862" s="88">
        <v>18476.669999999998</v>
      </c>
      <c r="C862" s="87">
        <v>43577</v>
      </c>
      <c r="D862" s="88">
        <v>93.81</v>
      </c>
      <c r="E862" s="87">
        <v>43543</v>
      </c>
      <c r="F862" s="88">
        <v>135.49</v>
      </c>
      <c r="G862" s="87">
        <v>43920</v>
      </c>
      <c r="H862" s="88">
        <v>18.239999999999998</v>
      </c>
      <c r="I862" s="87">
        <v>43570</v>
      </c>
      <c r="J862" s="88">
        <v>39.07</v>
      </c>
      <c r="K862" s="87">
        <v>43543</v>
      </c>
      <c r="L862" s="88">
        <v>111.01</v>
      </c>
      <c r="M862" s="87">
        <v>43543</v>
      </c>
      <c r="N862" s="88">
        <v>38.94</v>
      </c>
      <c r="Q862" s="87">
        <v>43543</v>
      </c>
      <c r="R862" s="88">
        <v>22.41</v>
      </c>
      <c r="S862" s="87">
        <v>43543</v>
      </c>
      <c r="T862" s="88">
        <v>5.53</v>
      </c>
      <c r="U862" s="87">
        <v>44645</v>
      </c>
      <c r="V862" s="88">
        <v>99.58</v>
      </c>
      <c r="W862" s="87">
        <v>43678</v>
      </c>
      <c r="X862" s="88">
        <v>20.58</v>
      </c>
      <c r="Y862" s="87">
        <v>43557</v>
      </c>
      <c r="Z862" s="88">
        <v>40.06</v>
      </c>
      <c r="AA862" s="87">
        <v>43593</v>
      </c>
      <c r="AB862" s="88">
        <v>154.94999999999999</v>
      </c>
      <c r="AE862" s="87">
        <v>44273</v>
      </c>
      <c r="AF862" s="88">
        <v>1100.18</v>
      </c>
      <c r="AG862" s="87">
        <v>44273</v>
      </c>
      <c r="AH862" s="88">
        <v>100.37</v>
      </c>
      <c r="AI862" s="87">
        <v>44291</v>
      </c>
      <c r="AJ862" s="88">
        <v>433.41</v>
      </c>
      <c r="AK862" s="87">
        <v>44322</v>
      </c>
      <c r="AL862" s="88">
        <v>250.07</v>
      </c>
    </row>
    <row r="863" spans="1:38">
      <c r="A863" s="87">
        <v>44277</v>
      </c>
      <c r="B863" s="88">
        <v>18749.63</v>
      </c>
      <c r="C863" s="87">
        <v>43578</v>
      </c>
      <c r="D863" s="88">
        <v>94.13</v>
      </c>
      <c r="E863" s="87">
        <v>43544</v>
      </c>
      <c r="F863" s="88">
        <v>136.38999999999999</v>
      </c>
      <c r="G863" s="87">
        <v>43921</v>
      </c>
      <c r="H863" s="88">
        <v>18.84</v>
      </c>
      <c r="I863" s="87">
        <v>43571</v>
      </c>
      <c r="J863" s="88">
        <v>39.4</v>
      </c>
      <c r="K863" s="87">
        <v>43544</v>
      </c>
      <c r="L863" s="88">
        <v>108.89</v>
      </c>
      <c r="M863" s="87">
        <v>43544</v>
      </c>
      <c r="N863" s="88">
        <v>39.25</v>
      </c>
      <c r="Q863" s="87">
        <v>43544</v>
      </c>
      <c r="R863" s="88">
        <v>22.09</v>
      </c>
      <c r="S863" s="87">
        <v>43544</v>
      </c>
      <c r="T863" s="88">
        <v>5.43</v>
      </c>
      <c r="U863" s="87">
        <v>44648</v>
      </c>
      <c r="V863" s="88">
        <v>94</v>
      </c>
      <c r="W863" s="87">
        <v>43679</v>
      </c>
      <c r="X863" s="88">
        <v>21.48</v>
      </c>
      <c r="Y863" s="87">
        <v>43558</v>
      </c>
      <c r="Z863" s="88">
        <v>40.020000000000003</v>
      </c>
      <c r="AA863" s="87">
        <v>43594</v>
      </c>
      <c r="AB863" s="88">
        <v>147.21</v>
      </c>
      <c r="AE863" s="87">
        <v>44274</v>
      </c>
      <c r="AF863" s="88">
        <v>1037.28</v>
      </c>
      <c r="AG863" s="87">
        <v>44274</v>
      </c>
      <c r="AH863" s="88">
        <v>101.58</v>
      </c>
      <c r="AI863" s="87">
        <v>44292</v>
      </c>
      <c r="AJ863" s="88">
        <v>447.87</v>
      </c>
      <c r="AK863" s="87">
        <v>44333</v>
      </c>
      <c r="AL863" s="88">
        <v>268.82</v>
      </c>
    </row>
    <row r="864" spans="1:38">
      <c r="A864" s="87">
        <v>44279</v>
      </c>
      <c r="B864" s="88">
        <v>18800.62</v>
      </c>
      <c r="C864" s="87">
        <v>43579</v>
      </c>
      <c r="D864" s="88">
        <v>95.62</v>
      </c>
      <c r="E864" s="87">
        <v>43545</v>
      </c>
      <c r="F864" s="88">
        <v>136.82</v>
      </c>
      <c r="G864" s="87">
        <v>43922</v>
      </c>
      <c r="H864" s="88">
        <v>19.93</v>
      </c>
      <c r="I864" s="87">
        <v>43572</v>
      </c>
      <c r="J864" s="88">
        <v>37.79</v>
      </c>
      <c r="K864" s="87">
        <v>43545</v>
      </c>
      <c r="L864" s="88">
        <v>105.91</v>
      </c>
      <c r="M864" s="87">
        <v>43545</v>
      </c>
      <c r="N864" s="88">
        <v>38.81</v>
      </c>
      <c r="Q864" s="87">
        <v>43545</v>
      </c>
      <c r="R864" s="88">
        <v>22.04</v>
      </c>
      <c r="S864" s="87">
        <v>43545</v>
      </c>
      <c r="T864" s="88">
        <v>5.37</v>
      </c>
      <c r="U864" s="87">
        <v>44649</v>
      </c>
      <c r="V864" s="88">
        <v>94</v>
      </c>
      <c r="W864" s="87">
        <v>43682</v>
      </c>
      <c r="X864" s="88">
        <v>20.59</v>
      </c>
      <c r="Y864" s="87">
        <v>43559</v>
      </c>
      <c r="Z864" s="88">
        <v>38.47</v>
      </c>
      <c r="AA864" s="87">
        <v>43595</v>
      </c>
      <c r="AB864" s="88">
        <v>149.9</v>
      </c>
      <c r="AE864" s="87">
        <v>44277</v>
      </c>
      <c r="AF864" s="88">
        <v>1067.46</v>
      </c>
      <c r="AG864" s="87">
        <v>44277</v>
      </c>
      <c r="AH864" s="88">
        <v>100.06</v>
      </c>
      <c r="AI864" s="87">
        <v>44293</v>
      </c>
      <c r="AJ864" s="88">
        <v>444.23</v>
      </c>
      <c r="AK864" s="87">
        <v>44334</v>
      </c>
      <c r="AL864" s="88">
        <v>275.16000000000003</v>
      </c>
    </row>
    <row r="865" spans="1:38">
      <c r="A865" s="87">
        <v>44280</v>
      </c>
      <c r="B865" s="88">
        <v>18849.95</v>
      </c>
      <c r="C865" s="87">
        <v>43580</v>
      </c>
      <c r="D865" s="88">
        <v>97</v>
      </c>
      <c r="E865" s="87">
        <v>43546</v>
      </c>
      <c r="F865" s="88">
        <v>137.27000000000001</v>
      </c>
      <c r="G865" s="87">
        <v>43923</v>
      </c>
      <c r="H865" s="88">
        <v>21.42</v>
      </c>
      <c r="I865" s="87">
        <v>43573</v>
      </c>
      <c r="J865" s="88">
        <v>38.22</v>
      </c>
      <c r="K865" s="87">
        <v>43546</v>
      </c>
      <c r="L865" s="88">
        <v>107.59</v>
      </c>
      <c r="M865" s="87">
        <v>43546</v>
      </c>
      <c r="N865" s="88">
        <v>38.74</v>
      </c>
      <c r="Q865" s="87">
        <v>43546</v>
      </c>
      <c r="R865" s="88">
        <v>22.05</v>
      </c>
      <c r="S865" s="87">
        <v>43546</v>
      </c>
      <c r="T865" s="88">
        <v>5.35</v>
      </c>
      <c r="U865" s="87">
        <v>44650</v>
      </c>
      <c r="V865" s="88">
        <v>95.98</v>
      </c>
      <c r="W865" s="87">
        <v>43683</v>
      </c>
      <c r="X865" s="88">
        <v>20.2</v>
      </c>
      <c r="Y865" s="87">
        <v>43560</v>
      </c>
      <c r="Z865" s="88">
        <v>38.700000000000003</v>
      </c>
      <c r="AA865" s="87">
        <v>43598</v>
      </c>
      <c r="AB865" s="88">
        <v>142.41</v>
      </c>
      <c r="AE865" s="87">
        <v>44279</v>
      </c>
      <c r="AF865" s="88">
        <v>1073.1400000000001</v>
      </c>
      <c r="AG865" s="87">
        <v>44279</v>
      </c>
      <c r="AH865" s="88">
        <v>98.56</v>
      </c>
      <c r="AI865" s="87">
        <v>44294</v>
      </c>
      <c r="AJ865" s="88">
        <v>446.92</v>
      </c>
      <c r="AK865" s="87">
        <v>44335</v>
      </c>
      <c r="AL865" s="88">
        <v>270.47000000000003</v>
      </c>
    </row>
    <row r="866" spans="1:38">
      <c r="A866" s="87">
        <v>44281</v>
      </c>
      <c r="B866" s="88">
        <v>18722.080000000002</v>
      </c>
      <c r="C866" s="87">
        <v>43581</v>
      </c>
      <c r="D866" s="88">
        <v>97.4</v>
      </c>
      <c r="E866" s="87">
        <v>43549</v>
      </c>
      <c r="F866" s="88">
        <v>137.03</v>
      </c>
      <c r="G866" s="87">
        <v>43924</v>
      </c>
      <c r="H866" s="88">
        <v>21.89</v>
      </c>
      <c r="I866" s="87">
        <v>43574</v>
      </c>
      <c r="J866" s="88">
        <v>37.74</v>
      </c>
      <c r="K866" s="87">
        <v>43549</v>
      </c>
      <c r="L866" s="88">
        <v>106.18</v>
      </c>
      <c r="M866" s="87">
        <v>43549</v>
      </c>
      <c r="N866" s="88">
        <v>37.39</v>
      </c>
      <c r="Q866" s="87">
        <v>43549</v>
      </c>
      <c r="R866" s="88">
        <v>21.83</v>
      </c>
      <c r="S866" s="87">
        <v>43549</v>
      </c>
      <c r="T866" s="88">
        <v>5.33</v>
      </c>
      <c r="U866" s="87">
        <v>44651</v>
      </c>
      <c r="V866" s="88">
        <v>91.48</v>
      </c>
      <c r="W866" s="87">
        <v>43684</v>
      </c>
      <c r="X866" s="88">
        <v>20.9</v>
      </c>
      <c r="Y866" s="87">
        <v>43563</v>
      </c>
      <c r="Z866" s="88">
        <v>37.54</v>
      </c>
      <c r="AA866" s="87">
        <v>43599</v>
      </c>
      <c r="AB866" s="88">
        <v>135.30000000000001</v>
      </c>
      <c r="AE866" s="87">
        <v>44280</v>
      </c>
      <c r="AF866" s="88">
        <v>1100.81</v>
      </c>
      <c r="AG866" s="87">
        <v>44280</v>
      </c>
      <c r="AH866" s="88">
        <v>98.21</v>
      </c>
      <c r="AI866" s="87">
        <v>44295</v>
      </c>
      <c r="AJ866" s="88">
        <v>457.45</v>
      </c>
      <c r="AK866" s="87">
        <v>44336</v>
      </c>
      <c r="AL866" s="88">
        <v>269.99</v>
      </c>
    </row>
    <row r="867" spans="1:38">
      <c r="A867" s="87">
        <v>44284</v>
      </c>
      <c r="B867" s="88">
        <v>18264.310000000001</v>
      </c>
      <c r="C867" s="87">
        <v>43584</v>
      </c>
      <c r="D867" s="88">
        <v>97.03</v>
      </c>
      <c r="E867" s="87">
        <v>43550</v>
      </c>
      <c r="F867" s="88">
        <v>137.25</v>
      </c>
      <c r="G867" s="87">
        <v>43927</v>
      </c>
      <c r="H867" s="88">
        <v>22.9</v>
      </c>
      <c r="I867" s="87">
        <v>43577</v>
      </c>
      <c r="J867" s="88">
        <v>37.79</v>
      </c>
      <c r="K867" s="87">
        <v>43550</v>
      </c>
      <c r="L867" s="88">
        <v>107.8</v>
      </c>
      <c r="M867" s="87">
        <v>43550</v>
      </c>
      <c r="N867" s="88">
        <v>36.93</v>
      </c>
      <c r="Q867" s="87">
        <v>43550</v>
      </c>
      <c r="R867" s="88">
        <v>21.93</v>
      </c>
      <c r="S867" s="87">
        <v>43550</v>
      </c>
      <c r="T867" s="88">
        <v>5.47</v>
      </c>
      <c r="U867" s="87">
        <v>44652</v>
      </c>
      <c r="V867" s="88">
        <v>91.2</v>
      </c>
      <c r="W867" s="87">
        <v>43685</v>
      </c>
      <c r="X867" s="88">
        <v>21.81</v>
      </c>
      <c r="Y867" s="87">
        <v>43564</v>
      </c>
      <c r="Z867" s="88">
        <v>37.549999999999997</v>
      </c>
      <c r="AA867" s="87">
        <v>43600</v>
      </c>
      <c r="AB867" s="88">
        <v>133.63999999999999</v>
      </c>
      <c r="AE867" s="87">
        <v>44281</v>
      </c>
      <c r="AF867" s="88">
        <v>1139.01</v>
      </c>
      <c r="AG867" s="87">
        <v>44281</v>
      </c>
      <c r="AH867" s="88">
        <v>97.83</v>
      </c>
      <c r="AI867" s="87">
        <v>44298</v>
      </c>
      <c r="AJ867" s="88">
        <v>452.12</v>
      </c>
      <c r="AK867" s="87">
        <v>44337</v>
      </c>
      <c r="AL867" s="88">
        <v>269.52</v>
      </c>
    </row>
    <row r="868" spans="1:38">
      <c r="A868" s="87">
        <v>44285</v>
      </c>
      <c r="B868" s="88">
        <v>18258.240000000002</v>
      </c>
      <c r="C868" s="87">
        <v>43585</v>
      </c>
      <c r="D868" s="88">
        <v>97</v>
      </c>
      <c r="E868" s="87">
        <v>43551</v>
      </c>
      <c r="F868" s="88">
        <v>140.65</v>
      </c>
      <c r="G868" s="87">
        <v>43928</v>
      </c>
      <c r="H868" s="88">
        <v>22.04</v>
      </c>
      <c r="I868" s="87">
        <v>43578</v>
      </c>
      <c r="J868" s="88">
        <v>37.880000000000003</v>
      </c>
      <c r="K868" s="87">
        <v>43551</v>
      </c>
      <c r="L868" s="88">
        <v>113.18</v>
      </c>
      <c r="M868" s="87">
        <v>43551</v>
      </c>
      <c r="N868" s="88">
        <v>38.770000000000003</v>
      </c>
      <c r="Q868" s="87">
        <v>43551</v>
      </c>
      <c r="R868" s="88">
        <v>22.82</v>
      </c>
      <c r="S868" s="87">
        <v>43551</v>
      </c>
      <c r="T868" s="88">
        <v>5.46</v>
      </c>
      <c r="U868" s="87">
        <v>44659</v>
      </c>
      <c r="V868" s="88">
        <v>97</v>
      </c>
      <c r="W868" s="87">
        <v>43686</v>
      </c>
      <c r="X868" s="88">
        <v>22.83</v>
      </c>
      <c r="Y868" s="87">
        <v>43565</v>
      </c>
      <c r="Z868" s="88">
        <v>38.020000000000003</v>
      </c>
      <c r="AA868" s="87">
        <v>43601</v>
      </c>
      <c r="AB868" s="88">
        <v>135.66</v>
      </c>
      <c r="AE868" s="87">
        <v>44284</v>
      </c>
      <c r="AF868" s="88">
        <v>1129.95</v>
      </c>
      <c r="AG868" s="87">
        <v>44284</v>
      </c>
      <c r="AH868" s="88">
        <v>94.96</v>
      </c>
      <c r="AI868" s="87">
        <v>44299</v>
      </c>
      <c r="AJ868" s="88">
        <v>455.86</v>
      </c>
      <c r="AK868" s="87">
        <v>44340</v>
      </c>
      <c r="AL868" s="88">
        <v>259.41000000000003</v>
      </c>
    </row>
    <row r="869" spans="1:38">
      <c r="A869" s="87">
        <v>44286</v>
      </c>
      <c r="B869" s="88">
        <v>18268.62</v>
      </c>
      <c r="C869" s="87">
        <v>43587</v>
      </c>
      <c r="D869" s="88">
        <v>95.14</v>
      </c>
      <c r="E869" s="87">
        <v>43552</v>
      </c>
      <c r="F869" s="88">
        <v>137.83000000000001</v>
      </c>
      <c r="G869" s="87">
        <v>43929</v>
      </c>
      <c r="H869" s="88">
        <v>21.94</v>
      </c>
      <c r="I869" s="87">
        <v>43579</v>
      </c>
      <c r="J869" s="88">
        <v>39.299999999999997</v>
      </c>
      <c r="K869" s="87">
        <v>43552</v>
      </c>
      <c r="L869" s="88">
        <v>107.83</v>
      </c>
      <c r="M869" s="87">
        <v>43552</v>
      </c>
      <c r="N869" s="88">
        <v>37.65</v>
      </c>
      <c r="Q869" s="87">
        <v>43552</v>
      </c>
      <c r="R869" s="88">
        <v>22.19</v>
      </c>
      <c r="S869" s="87">
        <v>43552</v>
      </c>
      <c r="T869" s="88">
        <v>5.38</v>
      </c>
      <c r="U869" s="87">
        <v>44662</v>
      </c>
      <c r="V869" s="88">
        <v>93.14</v>
      </c>
      <c r="W869" s="87">
        <v>43693</v>
      </c>
      <c r="X869" s="88">
        <v>22.91</v>
      </c>
      <c r="Y869" s="87">
        <v>43566</v>
      </c>
      <c r="Z869" s="88">
        <v>38.090000000000003</v>
      </c>
      <c r="AA869" s="87">
        <v>43602</v>
      </c>
      <c r="AB869" s="88">
        <v>134.97</v>
      </c>
      <c r="AE869" s="87">
        <v>44285</v>
      </c>
      <c r="AF869" s="88">
        <v>1164.1500000000001</v>
      </c>
      <c r="AG869" s="87">
        <v>44285</v>
      </c>
      <c r="AH869" s="88">
        <v>93.72</v>
      </c>
      <c r="AI869" s="87">
        <v>44300</v>
      </c>
      <c r="AJ869" s="88">
        <v>461.28</v>
      </c>
      <c r="AK869" s="87">
        <v>44341</v>
      </c>
      <c r="AL869" s="88">
        <v>259.5</v>
      </c>
    </row>
    <row r="870" spans="1:38">
      <c r="A870" s="87">
        <v>44287</v>
      </c>
      <c r="B870" s="88">
        <v>18242.189999999999</v>
      </c>
      <c r="C870" s="87">
        <v>43588</v>
      </c>
      <c r="D870" s="88">
        <v>93.51</v>
      </c>
      <c r="E870" s="87">
        <v>43553</v>
      </c>
      <c r="F870" s="88">
        <v>139.53</v>
      </c>
      <c r="G870" s="87">
        <v>43930</v>
      </c>
      <c r="H870" s="88">
        <v>22.23</v>
      </c>
      <c r="I870" s="87">
        <v>43580</v>
      </c>
      <c r="J870" s="88">
        <v>38.93</v>
      </c>
      <c r="K870" s="87">
        <v>43553</v>
      </c>
      <c r="L870" s="88">
        <v>106.98</v>
      </c>
      <c r="M870" s="87">
        <v>43553</v>
      </c>
      <c r="N870" s="88">
        <v>37.450000000000003</v>
      </c>
      <c r="Q870" s="87">
        <v>43553</v>
      </c>
      <c r="R870" s="88">
        <v>21.88</v>
      </c>
      <c r="S870" s="87">
        <v>43553</v>
      </c>
      <c r="T870" s="88">
        <v>5.33</v>
      </c>
      <c r="U870" s="87">
        <v>44663</v>
      </c>
      <c r="V870" s="88">
        <v>93.05</v>
      </c>
      <c r="W870" s="87">
        <v>43696</v>
      </c>
      <c r="X870" s="88">
        <v>22.97</v>
      </c>
      <c r="Y870" s="87">
        <v>43567</v>
      </c>
      <c r="Z870" s="88">
        <v>38.29</v>
      </c>
      <c r="AA870" s="87">
        <v>43605</v>
      </c>
      <c r="AB870" s="88">
        <v>138.9</v>
      </c>
      <c r="AE870" s="87">
        <v>44286</v>
      </c>
      <c r="AF870" s="88">
        <v>1156.05</v>
      </c>
      <c r="AG870" s="87">
        <v>44286</v>
      </c>
      <c r="AH870" s="88">
        <v>92.52</v>
      </c>
      <c r="AI870" s="87">
        <v>44301</v>
      </c>
      <c r="AJ870" s="88">
        <v>461.85</v>
      </c>
      <c r="AK870" s="87">
        <v>44342</v>
      </c>
      <c r="AL870" s="88">
        <v>260.04000000000002</v>
      </c>
    </row>
    <row r="871" spans="1:38">
      <c r="A871" s="87">
        <v>44288</v>
      </c>
      <c r="B871" s="88">
        <v>18170.34</v>
      </c>
      <c r="C871" s="87">
        <v>43591</v>
      </c>
      <c r="D871" s="88">
        <v>92.64</v>
      </c>
      <c r="E871" s="87">
        <v>43556</v>
      </c>
      <c r="F871" s="88">
        <v>138.97999999999999</v>
      </c>
      <c r="G871" s="87">
        <v>43931</v>
      </c>
      <c r="H871" s="88">
        <v>21.99</v>
      </c>
      <c r="I871" s="87">
        <v>43581</v>
      </c>
      <c r="J871" s="88">
        <v>39.36</v>
      </c>
      <c r="K871" s="87">
        <v>43556</v>
      </c>
      <c r="L871" s="88">
        <v>106.96</v>
      </c>
      <c r="M871" s="87">
        <v>43556</v>
      </c>
      <c r="N871" s="88">
        <v>36.119999999999997</v>
      </c>
      <c r="Q871" s="87">
        <v>43556</v>
      </c>
      <c r="R871" s="88">
        <v>21.67</v>
      </c>
      <c r="S871" s="87">
        <v>43556</v>
      </c>
      <c r="T871" s="88">
        <v>5.12</v>
      </c>
      <c r="U871" s="87">
        <v>44664</v>
      </c>
      <c r="V871" s="88">
        <v>94</v>
      </c>
      <c r="W871" s="87">
        <v>43697</v>
      </c>
      <c r="X871" s="88">
        <v>22.76</v>
      </c>
      <c r="Y871" s="87">
        <v>43570</v>
      </c>
      <c r="Z871" s="88">
        <v>37.78</v>
      </c>
      <c r="AA871" s="87">
        <v>43606</v>
      </c>
      <c r="AB871" s="88">
        <v>144.65</v>
      </c>
      <c r="AE871" s="87">
        <v>44287</v>
      </c>
      <c r="AF871" s="88">
        <v>1151.03</v>
      </c>
      <c r="AG871" s="87">
        <v>44287</v>
      </c>
      <c r="AH871" s="88">
        <v>92.67</v>
      </c>
      <c r="AI871" s="87">
        <v>44302</v>
      </c>
      <c r="AJ871" s="88">
        <v>463.5</v>
      </c>
      <c r="AK871" s="87">
        <v>44343</v>
      </c>
      <c r="AL871" s="88">
        <v>260.08999999999997</v>
      </c>
    </row>
    <row r="872" spans="1:38">
      <c r="A872" s="87">
        <v>44291</v>
      </c>
      <c r="B872" s="88">
        <v>17851.240000000002</v>
      </c>
      <c r="C872" s="87">
        <v>43592</v>
      </c>
      <c r="D872" s="88">
        <v>92.95</v>
      </c>
      <c r="E872" s="87">
        <v>43557</v>
      </c>
      <c r="F872" s="88">
        <v>137.80000000000001</v>
      </c>
      <c r="G872" s="87">
        <v>43935</v>
      </c>
      <c r="H872" s="88">
        <v>22.5</v>
      </c>
      <c r="I872" s="87">
        <v>43584</v>
      </c>
      <c r="J872" s="88">
        <v>40.380000000000003</v>
      </c>
      <c r="K872" s="87">
        <v>43557</v>
      </c>
      <c r="L872" s="88">
        <v>106.92</v>
      </c>
      <c r="M872" s="87">
        <v>43557</v>
      </c>
      <c r="N872" s="88">
        <v>35.82</v>
      </c>
      <c r="Q872" s="87">
        <v>43557</v>
      </c>
      <c r="R872" s="88">
        <v>21.5</v>
      </c>
      <c r="S872" s="87">
        <v>43557</v>
      </c>
      <c r="T872" s="88">
        <v>5.16</v>
      </c>
      <c r="U872" s="87">
        <v>44665</v>
      </c>
      <c r="V872" s="88">
        <v>95</v>
      </c>
      <c r="W872" s="87">
        <v>43698</v>
      </c>
      <c r="X872" s="88">
        <v>23.09</v>
      </c>
      <c r="Y872" s="87">
        <v>43571</v>
      </c>
      <c r="Z872" s="88">
        <v>38.950000000000003</v>
      </c>
      <c r="AA872" s="87">
        <v>43607</v>
      </c>
      <c r="AB872" s="88">
        <v>151.34</v>
      </c>
      <c r="AE872" s="87">
        <v>44288</v>
      </c>
      <c r="AF872" s="88">
        <v>1162.8800000000001</v>
      </c>
      <c r="AG872" s="87">
        <v>44288</v>
      </c>
      <c r="AH872" s="88">
        <v>90.98</v>
      </c>
      <c r="AI872" s="87">
        <v>44305</v>
      </c>
      <c r="AJ872" s="88">
        <v>465.44</v>
      </c>
      <c r="AK872" s="87">
        <v>44344</v>
      </c>
      <c r="AL872" s="88">
        <v>259.76</v>
      </c>
    </row>
    <row r="873" spans="1:38">
      <c r="A873" s="87">
        <v>44292</v>
      </c>
      <c r="B873" s="88">
        <v>18245.89</v>
      </c>
      <c r="C873" s="87">
        <v>43593</v>
      </c>
      <c r="D873" s="88">
        <v>92.93</v>
      </c>
      <c r="E873" s="87">
        <v>43558</v>
      </c>
      <c r="F873" s="88">
        <v>136.43</v>
      </c>
      <c r="G873" s="87">
        <v>43937</v>
      </c>
      <c r="H873" s="88">
        <v>22.35</v>
      </c>
      <c r="I873" s="87">
        <v>43585</v>
      </c>
      <c r="J873" s="88">
        <v>40.49</v>
      </c>
      <c r="K873" s="87">
        <v>43558</v>
      </c>
      <c r="L873" s="88">
        <v>107.54</v>
      </c>
      <c r="M873" s="87">
        <v>43558</v>
      </c>
      <c r="N873" s="88">
        <v>36.57</v>
      </c>
      <c r="Q873" s="87">
        <v>43558</v>
      </c>
      <c r="R873" s="88">
        <v>21.42</v>
      </c>
      <c r="S873" s="87">
        <v>43558</v>
      </c>
      <c r="T873" s="88">
        <v>5.23</v>
      </c>
      <c r="U873" s="87">
        <v>44666</v>
      </c>
      <c r="V873" s="88">
        <v>95.99</v>
      </c>
      <c r="W873" s="87">
        <v>43699</v>
      </c>
      <c r="X873" s="88">
        <v>24.24</v>
      </c>
      <c r="Y873" s="87">
        <v>43572</v>
      </c>
      <c r="Z873" s="88">
        <v>37.03</v>
      </c>
      <c r="AA873" s="87">
        <v>43608</v>
      </c>
      <c r="AB873" s="88">
        <v>156.47</v>
      </c>
      <c r="AE873" s="87">
        <v>44291</v>
      </c>
      <c r="AF873" s="88">
        <v>1157.8399999999999</v>
      </c>
      <c r="AG873" s="87">
        <v>44291</v>
      </c>
      <c r="AH873" s="88">
        <v>88.48</v>
      </c>
      <c r="AI873" s="87">
        <v>44306</v>
      </c>
      <c r="AJ873" s="88">
        <v>463.91</v>
      </c>
      <c r="AK873" s="87">
        <v>44347</v>
      </c>
      <c r="AL873" s="88">
        <v>261.17</v>
      </c>
    </row>
    <row r="874" spans="1:38">
      <c r="A874" s="87">
        <v>44293</v>
      </c>
      <c r="B874" s="88">
        <v>18012.27</v>
      </c>
      <c r="C874" s="87">
        <v>43594</v>
      </c>
      <c r="D874" s="88">
        <v>92.91</v>
      </c>
      <c r="E874" s="87">
        <v>43559</v>
      </c>
      <c r="F874" s="88">
        <v>132.80000000000001</v>
      </c>
      <c r="G874" s="87">
        <v>43938</v>
      </c>
      <c r="H874" s="88">
        <v>21.9</v>
      </c>
      <c r="I874" s="87">
        <v>43587</v>
      </c>
      <c r="J874" s="88">
        <v>40.6</v>
      </c>
      <c r="K874" s="87">
        <v>43559</v>
      </c>
      <c r="L874" s="88">
        <v>105.13</v>
      </c>
      <c r="M874" s="87">
        <v>43559</v>
      </c>
      <c r="N874" s="88">
        <v>35.94</v>
      </c>
      <c r="Q874" s="87">
        <v>43559</v>
      </c>
      <c r="R874" s="88">
        <v>21.14</v>
      </c>
      <c r="S874" s="87">
        <v>43559</v>
      </c>
      <c r="T874" s="88">
        <v>5.17</v>
      </c>
      <c r="U874" s="87">
        <v>44669</v>
      </c>
      <c r="V874" s="88">
        <v>90.33</v>
      </c>
      <c r="W874" s="87">
        <v>43700</v>
      </c>
      <c r="X874" s="88">
        <v>25</v>
      </c>
      <c r="Y874" s="87">
        <v>43573</v>
      </c>
      <c r="Z874" s="88">
        <v>37.5</v>
      </c>
      <c r="AA874" s="87">
        <v>43609</v>
      </c>
      <c r="AB874" s="88">
        <v>157.9</v>
      </c>
      <c r="AE874" s="87">
        <v>44292</v>
      </c>
      <c r="AF874" s="88">
        <v>1152.92</v>
      </c>
      <c r="AG874" s="87">
        <v>44292</v>
      </c>
      <c r="AH874" s="88">
        <v>90.05</v>
      </c>
      <c r="AI874" s="87">
        <v>44307</v>
      </c>
      <c r="AJ874" s="88">
        <v>456.6</v>
      </c>
      <c r="AK874" s="87">
        <v>44348</v>
      </c>
      <c r="AL874" s="88">
        <v>264</v>
      </c>
    </row>
    <row r="875" spans="1:38">
      <c r="A875" s="87">
        <v>44294</v>
      </c>
      <c r="B875" s="88">
        <v>18332.21</v>
      </c>
      <c r="C875" s="87">
        <v>43595</v>
      </c>
      <c r="D875" s="88">
        <v>94.03</v>
      </c>
      <c r="E875" s="87">
        <v>43560</v>
      </c>
      <c r="F875" s="88">
        <v>132.72</v>
      </c>
      <c r="G875" s="87">
        <v>43941</v>
      </c>
      <c r="H875" s="88">
        <v>21.8</v>
      </c>
      <c r="I875" s="87">
        <v>43588</v>
      </c>
      <c r="J875" s="88">
        <v>40.56</v>
      </c>
      <c r="K875" s="87">
        <v>43560</v>
      </c>
      <c r="L875" s="88">
        <v>105.19</v>
      </c>
      <c r="M875" s="87">
        <v>43560</v>
      </c>
      <c r="N875" s="88">
        <v>36.049999999999997</v>
      </c>
      <c r="Q875" s="87">
        <v>43560</v>
      </c>
      <c r="R875" s="88">
        <v>21.38</v>
      </c>
      <c r="S875" s="87">
        <v>43560</v>
      </c>
      <c r="T875" s="88">
        <v>5.12</v>
      </c>
      <c r="U875" s="87">
        <v>44670</v>
      </c>
      <c r="V875" s="88">
        <v>91</v>
      </c>
      <c r="W875" s="87">
        <v>43703</v>
      </c>
      <c r="X875" s="88">
        <v>24</v>
      </c>
      <c r="Y875" s="87">
        <v>43574</v>
      </c>
      <c r="Z875" s="88">
        <v>37.950000000000003</v>
      </c>
      <c r="AA875" s="87">
        <v>43612</v>
      </c>
      <c r="AB875" s="88">
        <v>163.38</v>
      </c>
      <c r="AE875" s="87">
        <v>44293</v>
      </c>
      <c r="AF875" s="88">
        <v>1135.3599999999999</v>
      </c>
      <c r="AG875" s="87">
        <v>44293</v>
      </c>
      <c r="AH875" s="88">
        <v>88.58</v>
      </c>
      <c r="AI875" s="87">
        <v>44308</v>
      </c>
      <c r="AJ875" s="88">
        <v>443.46</v>
      </c>
      <c r="AK875" s="87">
        <v>44349</v>
      </c>
      <c r="AL875" s="88">
        <v>266.69</v>
      </c>
    </row>
    <row r="876" spans="1:38">
      <c r="A876" s="87">
        <v>44295</v>
      </c>
      <c r="B876" s="88">
        <v>18484.91</v>
      </c>
      <c r="C876" s="87">
        <v>43598</v>
      </c>
      <c r="D876" s="88">
        <v>93.78</v>
      </c>
      <c r="E876" s="87">
        <v>43563</v>
      </c>
      <c r="F876" s="88">
        <v>131.08000000000001</v>
      </c>
      <c r="G876" s="87">
        <v>43942</v>
      </c>
      <c r="H876" s="88">
        <v>20.5</v>
      </c>
      <c r="I876" s="87">
        <v>43591</v>
      </c>
      <c r="J876" s="88">
        <v>39.47</v>
      </c>
      <c r="K876" s="87">
        <v>43563</v>
      </c>
      <c r="L876" s="88">
        <v>100.22</v>
      </c>
      <c r="M876" s="87">
        <v>43563</v>
      </c>
      <c r="N876" s="88">
        <v>34.25</v>
      </c>
      <c r="Q876" s="87">
        <v>43563</v>
      </c>
      <c r="R876" s="88">
        <v>20.440000000000001</v>
      </c>
      <c r="S876" s="87">
        <v>43563</v>
      </c>
      <c r="T876" s="88">
        <v>4.9400000000000004</v>
      </c>
      <c r="U876" s="87">
        <v>44672</v>
      </c>
      <c r="V876" s="88">
        <v>91.95</v>
      </c>
      <c r="W876" s="87">
        <v>43705</v>
      </c>
      <c r="X876" s="88">
        <v>24</v>
      </c>
      <c r="Y876" s="87">
        <v>43577</v>
      </c>
      <c r="Z876" s="88">
        <v>37.4</v>
      </c>
      <c r="AA876" s="87">
        <v>43613</v>
      </c>
      <c r="AB876" s="88">
        <v>162.44999999999999</v>
      </c>
      <c r="AE876" s="87">
        <v>44294</v>
      </c>
      <c r="AF876" s="88">
        <v>1122.18</v>
      </c>
      <c r="AG876" s="87">
        <v>44294</v>
      </c>
      <c r="AH876" s="88">
        <v>90.25</v>
      </c>
      <c r="AI876" s="87">
        <v>44309</v>
      </c>
      <c r="AJ876" s="88">
        <v>438.11</v>
      </c>
      <c r="AK876" s="87">
        <v>44350</v>
      </c>
      <c r="AL876" s="88">
        <v>265.02999999999997</v>
      </c>
    </row>
    <row r="877" spans="1:38">
      <c r="A877" s="87">
        <v>44298</v>
      </c>
      <c r="B877" s="88">
        <v>18442.89</v>
      </c>
      <c r="C877" s="87">
        <v>43599</v>
      </c>
      <c r="D877" s="88">
        <v>85.27</v>
      </c>
      <c r="E877" s="87">
        <v>43564</v>
      </c>
      <c r="F877" s="88">
        <v>134.62</v>
      </c>
      <c r="G877" s="87">
        <v>43943</v>
      </c>
      <c r="H877" s="88">
        <v>21.1</v>
      </c>
      <c r="I877" s="87">
        <v>43592</v>
      </c>
      <c r="J877" s="88">
        <v>39.869999999999997</v>
      </c>
      <c r="K877" s="87">
        <v>43564</v>
      </c>
      <c r="L877" s="88">
        <v>101.98</v>
      </c>
      <c r="M877" s="87">
        <v>43564</v>
      </c>
      <c r="N877" s="88">
        <v>32.65</v>
      </c>
      <c r="Q877" s="87">
        <v>43564</v>
      </c>
      <c r="R877" s="88">
        <v>20.3</v>
      </c>
      <c r="S877" s="87">
        <v>43564</v>
      </c>
      <c r="T877" s="88">
        <v>4.8600000000000003</v>
      </c>
      <c r="U877" s="87">
        <v>44676</v>
      </c>
      <c r="V877" s="88">
        <v>90</v>
      </c>
      <c r="W877" s="87">
        <v>43712</v>
      </c>
      <c r="X877" s="88">
        <v>23.97</v>
      </c>
      <c r="Y877" s="87">
        <v>43578</v>
      </c>
      <c r="Z877" s="88">
        <v>36</v>
      </c>
      <c r="AA877" s="87">
        <v>43614</v>
      </c>
      <c r="AB877" s="88">
        <v>164</v>
      </c>
      <c r="AE877" s="87">
        <v>44295</v>
      </c>
      <c r="AF877" s="88">
        <v>1109.71</v>
      </c>
      <c r="AG877" s="87">
        <v>44295</v>
      </c>
      <c r="AH877" s="88">
        <v>92.97</v>
      </c>
      <c r="AI877" s="87">
        <v>44312</v>
      </c>
      <c r="AJ877" s="88">
        <v>449.16</v>
      </c>
      <c r="AK877" s="87">
        <v>44351</v>
      </c>
      <c r="AL877" s="88">
        <v>266.63</v>
      </c>
    </row>
    <row r="878" spans="1:38">
      <c r="A878" s="87">
        <v>44299</v>
      </c>
      <c r="B878" s="88">
        <v>18436.439999999999</v>
      </c>
      <c r="C878" s="87">
        <v>43600</v>
      </c>
      <c r="D878" s="88">
        <v>84.96</v>
      </c>
      <c r="E878" s="87">
        <v>43565</v>
      </c>
      <c r="F878" s="88">
        <v>133.86000000000001</v>
      </c>
      <c r="G878" s="87">
        <v>43944</v>
      </c>
      <c r="H878" s="88">
        <v>21.5</v>
      </c>
      <c r="I878" s="87">
        <v>43593</v>
      </c>
      <c r="J878" s="88">
        <v>39.83</v>
      </c>
      <c r="K878" s="87">
        <v>43565</v>
      </c>
      <c r="L878" s="88">
        <v>96.97</v>
      </c>
      <c r="M878" s="87">
        <v>43565</v>
      </c>
      <c r="N878" s="88">
        <v>31.02</v>
      </c>
      <c r="Q878" s="87">
        <v>43565</v>
      </c>
      <c r="R878" s="88">
        <v>19.47</v>
      </c>
      <c r="S878" s="87">
        <v>43565</v>
      </c>
      <c r="T878" s="88">
        <v>4.8600000000000003</v>
      </c>
      <c r="U878" s="87">
        <v>44677</v>
      </c>
      <c r="V878" s="88">
        <v>90</v>
      </c>
      <c r="W878" s="87">
        <v>43713</v>
      </c>
      <c r="X878" s="88">
        <v>23.01</v>
      </c>
      <c r="Y878" s="87">
        <v>43579</v>
      </c>
      <c r="Z878" s="88">
        <v>36</v>
      </c>
      <c r="AA878" s="87">
        <v>43615</v>
      </c>
      <c r="AB878" s="88">
        <v>168.24</v>
      </c>
      <c r="AE878" s="87">
        <v>44298</v>
      </c>
      <c r="AF878" s="88">
        <v>1110</v>
      </c>
      <c r="AG878" s="87">
        <v>44298</v>
      </c>
      <c r="AH878" s="88">
        <v>91.05</v>
      </c>
      <c r="AI878" s="87">
        <v>44313</v>
      </c>
      <c r="AJ878" s="88">
        <v>449.29</v>
      </c>
      <c r="AK878" s="87">
        <v>44354</v>
      </c>
      <c r="AL878" s="88">
        <v>280.14999999999998</v>
      </c>
    </row>
    <row r="879" spans="1:38">
      <c r="A879" s="87">
        <v>44300</v>
      </c>
      <c r="B879" s="88">
        <v>18544.38</v>
      </c>
      <c r="C879" s="87">
        <v>43601</v>
      </c>
      <c r="D879" s="88">
        <v>84.14</v>
      </c>
      <c r="E879" s="87">
        <v>43566</v>
      </c>
      <c r="F879" s="88">
        <v>133.85</v>
      </c>
      <c r="G879" s="87">
        <v>43945</v>
      </c>
      <c r="H879" s="88">
        <v>21.6</v>
      </c>
      <c r="I879" s="87">
        <v>43594</v>
      </c>
      <c r="J879" s="88">
        <v>39.61</v>
      </c>
      <c r="K879" s="87">
        <v>43566</v>
      </c>
      <c r="L879" s="88">
        <v>99.58</v>
      </c>
      <c r="M879" s="87">
        <v>43566</v>
      </c>
      <c r="N879" s="88">
        <v>29.5</v>
      </c>
      <c r="Q879" s="87">
        <v>43566</v>
      </c>
      <c r="R879" s="88">
        <v>19.73</v>
      </c>
      <c r="S879" s="87">
        <v>43566</v>
      </c>
      <c r="T879" s="88">
        <v>4.8899999999999997</v>
      </c>
      <c r="U879" s="87">
        <v>44678</v>
      </c>
      <c r="V879" s="88">
        <v>92.5</v>
      </c>
      <c r="W879" s="87">
        <v>43714</v>
      </c>
      <c r="X879" s="88">
        <v>22.25</v>
      </c>
      <c r="Y879" s="87">
        <v>43580</v>
      </c>
      <c r="Z879" s="88">
        <v>36.25</v>
      </c>
      <c r="AA879" s="87">
        <v>43619</v>
      </c>
      <c r="AB879" s="88">
        <v>174</v>
      </c>
      <c r="AE879" s="87">
        <v>44299</v>
      </c>
      <c r="AF879" s="88">
        <v>1110</v>
      </c>
      <c r="AG879" s="87">
        <v>44299</v>
      </c>
      <c r="AH879" s="88">
        <v>92.22</v>
      </c>
      <c r="AI879" s="87">
        <v>44314</v>
      </c>
      <c r="AJ879" s="88">
        <v>442.28</v>
      </c>
      <c r="AK879" s="87">
        <v>44355</v>
      </c>
      <c r="AL879" s="88">
        <v>273.11</v>
      </c>
    </row>
    <row r="880" spans="1:38">
      <c r="A880" s="87">
        <v>44301</v>
      </c>
      <c r="B880" s="88">
        <v>18509.599999999999</v>
      </c>
      <c r="C880" s="87">
        <v>43602</v>
      </c>
      <c r="D880" s="88">
        <v>84.18</v>
      </c>
      <c r="E880" s="87">
        <v>43567</v>
      </c>
      <c r="F880" s="88">
        <v>134.30000000000001</v>
      </c>
      <c r="G880" s="87">
        <v>43948</v>
      </c>
      <c r="H880" s="88">
        <v>20.6</v>
      </c>
      <c r="I880" s="87">
        <v>43595</v>
      </c>
      <c r="J880" s="88">
        <v>39.83</v>
      </c>
      <c r="K880" s="87">
        <v>43567</v>
      </c>
      <c r="L880" s="88">
        <v>104.55</v>
      </c>
      <c r="M880" s="87">
        <v>43567</v>
      </c>
      <c r="N880" s="88">
        <v>30.97</v>
      </c>
      <c r="Q880" s="87">
        <v>43567</v>
      </c>
      <c r="R880" s="88">
        <v>20.73</v>
      </c>
      <c r="S880" s="87">
        <v>43567</v>
      </c>
      <c r="T880" s="88">
        <v>4.95</v>
      </c>
      <c r="U880" s="87">
        <v>44679</v>
      </c>
      <c r="V880" s="88">
        <v>90.68</v>
      </c>
      <c r="W880" s="87">
        <v>43719</v>
      </c>
      <c r="X880" s="88">
        <v>23.35</v>
      </c>
      <c r="Y880" s="87">
        <v>43581</v>
      </c>
      <c r="Z880" s="88">
        <v>38.049999999999997</v>
      </c>
      <c r="AA880" s="87">
        <v>43629</v>
      </c>
      <c r="AB880" s="88">
        <v>165.3</v>
      </c>
      <c r="AE880" s="87">
        <v>44300</v>
      </c>
      <c r="AF880" s="88">
        <v>1117.6099999999999</v>
      </c>
      <c r="AG880" s="87">
        <v>44300</v>
      </c>
      <c r="AH880" s="88">
        <v>91.79</v>
      </c>
      <c r="AI880" s="87">
        <v>44315</v>
      </c>
      <c r="AJ880" s="88">
        <v>438.46</v>
      </c>
      <c r="AK880" s="87">
        <v>44356</v>
      </c>
      <c r="AL880" s="88">
        <v>272.52999999999997</v>
      </c>
    </row>
    <row r="881" spans="1:38">
      <c r="A881" s="87">
        <v>44302</v>
      </c>
      <c r="B881" s="88">
        <v>18537.78</v>
      </c>
      <c r="C881" s="87">
        <v>43605</v>
      </c>
      <c r="D881" s="88">
        <v>84.48</v>
      </c>
      <c r="E881" s="87">
        <v>43570</v>
      </c>
      <c r="F881" s="88">
        <v>134.28</v>
      </c>
      <c r="G881" s="87">
        <v>43949</v>
      </c>
      <c r="H881" s="88">
        <v>20</v>
      </c>
      <c r="I881" s="87">
        <v>43598</v>
      </c>
      <c r="J881" s="88">
        <v>38.79</v>
      </c>
      <c r="K881" s="87">
        <v>43570</v>
      </c>
      <c r="L881" s="88">
        <v>109.75</v>
      </c>
      <c r="M881" s="87">
        <v>43570</v>
      </c>
      <c r="N881" s="88">
        <v>31.43</v>
      </c>
      <c r="Q881" s="87">
        <v>43570</v>
      </c>
      <c r="R881" s="88">
        <v>21.21</v>
      </c>
      <c r="S881" s="87">
        <v>43570</v>
      </c>
      <c r="T881" s="88">
        <v>4.84</v>
      </c>
      <c r="U881" s="87">
        <v>44687</v>
      </c>
      <c r="V881" s="88">
        <v>96</v>
      </c>
      <c r="W881" s="87">
        <v>43720</v>
      </c>
      <c r="X881" s="88">
        <v>22.46</v>
      </c>
      <c r="Y881" s="87">
        <v>43584</v>
      </c>
      <c r="Z881" s="88">
        <v>37.51</v>
      </c>
      <c r="AA881" s="87">
        <v>43633</v>
      </c>
      <c r="AB881" s="88">
        <v>165</v>
      </c>
      <c r="AE881" s="87">
        <v>44301</v>
      </c>
      <c r="AF881" s="88">
        <v>1121.6400000000001</v>
      </c>
      <c r="AG881" s="87">
        <v>44301</v>
      </c>
      <c r="AH881" s="88">
        <v>91.79</v>
      </c>
      <c r="AI881" s="87">
        <v>44316</v>
      </c>
      <c r="AJ881" s="88">
        <v>423.65</v>
      </c>
      <c r="AK881" s="87">
        <v>44357</v>
      </c>
      <c r="AL881" s="88">
        <v>269.8</v>
      </c>
    </row>
    <row r="882" spans="1:38">
      <c r="A882" s="87">
        <v>44305</v>
      </c>
      <c r="B882" s="88">
        <v>18362.900000000001</v>
      </c>
      <c r="C882" s="87">
        <v>43606</v>
      </c>
      <c r="D882" s="88">
        <v>82.63</v>
      </c>
      <c r="E882" s="87">
        <v>43571</v>
      </c>
      <c r="F882" s="88">
        <v>135.99</v>
      </c>
      <c r="G882" s="87">
        <v>43950</v>
      </c>
      <c r="H882" s="88">
        <v>20</v>
      </c>
      <c r="I882" s="87">
        <v>43599</v>
      </c>
      <c r="J882" s="88">
        <v>38.49</v>
      </c>
      <c r="K882" s="87">
        <v>43571</v>
      </c>
      <c r="L882" s="88">
        <v>112.21</v>
      </c>
      <c r="M882" s="87">
        <v>43571</v>
      </c>
      <c r="N882" s="88">
        <v>31.55</v>
      </c>
      <c r="Q882" s="87">
        <v>43571</v>
      </c>
      <c r="R882" s="88">
        <v>21.21</v>
      </c>
      <c r="S882" s="87">
        <v>43571</v>
      </c>
      <c r="T882" s="88">
        <v>4.8</v>
      </c>
      <c r="U882" s="87">
        <v>44690</v>
      </c>
      <c r="V882" s="88">
        <v>91.8</v>
      </c>
      <c r="W882" s="87">
        <v>43721</v>
      </c>
      <c r="X882" s="88">
        <v>22.48</v>
      </c>
      <c r="Y882" s="87">
        <v>43585</v>
      </c>
      <c r="Z882" s="88">
        <v>37.979999999999997</v>
      </c>
      <c r="AA882" s="87">
        <v>43634</v>
      </c>
      <c r="AB882" s="88">
        <v>162.83000000000001</v>
      </c>
      <c r="AE882" s="87">
        <v>44302</v>
      </c>
      <c r="AF882" s="88">
        <v>1129.82</v>
      </c>
      <c r="AG882" s="87">
        <v>44302</v>
      </c>
      <c r="AH882" s="88">
        <v>91.53</v>
      </c>
      <c r="AI882" s="87">
        <v>44319</v>
      </c>
      <c r="AJ882" s="88">
        <v>445.22</v>
      </c>
      <c r="AK882" s="87">
        <v>44358</v>
      </c>
      <c r="AL882" s="88">
        <v>273.05</v>
      </c>
    </row>
    <row r="883" spans="1:38">
      <c r="A883" s="87">
        <v>44306</v>
      </c>
      <c r="B883" s="88">
        <v>18532.900000000001</v>
      </c>
      <c r="C883" s="87">
        <v>43607</v>
      </c>
      <c r="D883" s="88">
        <v>85.86</v>
      </c>
      <c r="E883" s="87">
        <v>43572</v>
      </c>
      <c r="F883" s="88">
        <v>134.33000000000001</v>
      </c>
      <c r="G883" s="87">
        <v>43951</v>
      </c>
      <c r="H883" s="88">
        <v>19.559999999999999</v>
      </c>
      <c r="I883" s="87">
        <v>43600</v>
      </c>
      <c r="J883" s="88">
        <v>37.909999999999997</v>
      </c>
      <c r="K883" s="87">
        <v>43572</v>
      </c>
      <c r="L883" s="88">
        <v>110.13</v>
      </c>
      <c r="M883" s="87">
        <v>43572</v>
      </c>
      <c r="N883" s="88">
        <v>30.99</v>
      </c>
      <c r="Q883" s="87">
        <v>43572</v>
      </c>
      <c r="R883" s="88">
        <v>20.48</v>
      </c>
      <c r="S883" s="87">
        <v>43572</v>
      </c>
      <c r="T883" s="88">
        <v>4.78</v>
      </c>
      <c r="U883" s="87">
        <v>44691</v>
      </c>
      <c r="V883" s="88">
        <v>90</v>
      </c>
      <c r="W883" s="87">
        <v>43724</v>
      </c>
      <c r="X883" s="88">
        <v>22.9</v>
      </c>
      <c r="Y883" s="87">
        <v>43587</v>
      </c>
      <c r="Z883" s="88">
        <v>37.5</v>
      </c>
      <c r="AA883" s="87">
        <v>43635</v>
      </c>
      <c r="AB883" s="88">
        <v>168.5</v>
      </c>
      <c r="AE883" s="87">
        <v>44305</v>
      </c>
      <c r="AF883" s="88">
        <v>1122</v>
      </c>
      <c r="AG883" s="87">
        <v>44305</v>
      </c>
      <c r="AH883" s="88">
        <v>89.48</v>
      </c>
      <c r="AI883" s="87">
        <v>44320</v>
      </c>
      <c r="AJ883" s="88">
        <v>450.53</v>
      </c>
      <c r="AK883" s="87">
        <v>44361</v>
      </c>
      <c r="AL883" s="88">
        <v>274.02999999999997</v>
      </c>
    </row>
    <row r="884" spans="1:38">
      <c r="A884" s="87">
        <v>44307</v>
      </c>
      <c r="B884" s="88">
        <v>18503.46</v>
      </c>
      <c r="C884" s="87">
        <v>43608</v>
      </c>
      <c r="D884" s="88">
        <v>86.73</v>
      </c>
      <c r="E884" s="87">
        <v>43573</v>
      </c>
      <c r="F884" s="88">
        <v>137</v>
      </c>
      <c r="G884" s="87">
        <v>43955</v>
      </c>
      <c r="H884" s="88">
        <v>20.12</v>
      </c>
      <c r="I884" s="87">
        <v>43601</v>
      </c>
      <c r="J884" s="88">
        <v>37</v>
      </c>
      <c r="K884" s="87">
        <v>43573</v>
      </c>
      <c r="L884" s="88">
        <v>111.11</v>
      </c>
      <c r="M884" s="87">
        <v>43573</v>
      </c>
      <c r="N884" s="88">
        <v>29.58</v>
      </c>
      <c r="Q884" s="87">
        <v>43573</v>
      </c>
      <c r="R884" s="88">
        <v>20.53</v>
      </c>
      <c r="S884" s="87">
        <v>43573</v>
      </c>
      <c r="T884" s="88">
        <v>4.68</v>
      </c>
      <c r="U884" s="87">
        <v>44692</v>
      </c>
      <c r="V884" s="88">
        <v>86.17</v>
      </c>
      <c r="W884" s="87">
        <v>43725</v>
      </c>
      <c r="X884" s="88">
        <v>22.96</v>
      </c>
      <c r="Y884" s="87">
        <v>43588</v>
      </c>
      <c r="Z884" s="88">
        <v>37.21</v>
      </c>
      <c r="AA884" s="87">
        <v>43636</v>
      </c>
      <c r="AB884" s="88">
        <v>168.5</v>
      </c>
      <c r="AE884" s="87">
        <v>44306</v>
      </c>
      <c r="AF884" s="88">
        <v>1125.23</v>
      </c>
      <c r="AG884" s="87">
        <v>44306</v>
      </c>
      <c r="AH884" s="88">
        <v>91.08</v>
      </c>
      <c r="AI884" s="87">
        <v>44321</v>
      </c>
      <c r="AJ884" s="88">
        <v>450.09</v>
      </c>
      <c r="AK884" s="87">
        <v>44362</v>
      </c>
      <c r="AL884" s="88">
        <v>270.48</v>
      </c>
    </row>
    <row r="885" spans="1:38">
      <c r="A885" s="87">
        <v>44308</v>
      </c>
      <c r="B885" s="88">
        <v>18375.169999999998</v>
      </c>
      <c r="C885" s="87">
        <v>43609</v>
      </c>
      <c r="D885" s="88">
        <v>86.98</v>
      </c>
      <c r="E885" s="87">
        <v>43574</v>
      </c>
      <c r="F885" s="88">
        <v>139.87</v>
      </c>
      <c r="G885" s="87">
        <v>43956</v>
      </c>
      <c r="H885" s="88">
        <v>19.559999999999999</v>
      </c>
      <c r="I885" s="87">
        <v>43602</v>
      </c>
      <c r="J885" s="88">
        <v>37.630000000000003</v>
      </c>
      <c r="K885" s="87">
        <v>43574</v>
      </c>
      <c r="L885" s="88">
        <v>113.1</v>
      </c>
      <c r="M885" s="87">
        <v>43574</v>
      </c>
      <c r="N885" s="88">
        <v>29.75</v>
      </c>
      <c r="Q885" s="87">
        <v>43574</v>
      </c>
      <c r="R885" s="88">
        <v>21.01</v>
      </c>
      <c r="S885" s="87">
        <v>43574</v>
      </c>
      <c r="T885" s="88">
        <v>4.7300000000000004</v>
      </c>
      <c r="U885" s="87">
        <v>44693</v>
      </c>
      <c r="V885" s="88">
        <v>86.17</v>
      </c>
      <c r="W885" s="87">
        <v>43726</v>
      </c>
      <c r="X885" s="88">
        <v>22.82</v>
      </c>
      <c r="Y885" s="87">
        <v>43591</v>
      </c>
      <c r="Z885" s="88">
        <v>37.18</v>
      </c>
      <c r="AA885" s="87">
        <v>43641</v>
      </c>
      <c r="AB885" s="88">
        <v>168.5</v>
      </c>
      <c r="AE885" s="87">
        <v>44307</v>
      </c>
      <c r="AF885" s="88">
        <v>1109.19</v>
      </c>
      <c r="AG885" s="87">
        <v>44307</v>
      </c>
      <c r="AH885" s="88">
        <v>91.09</v>
      </c>
      <c r="AI885" s="87">
        <v>44322</v>
      </c>
      <c r="AJ885" s="88">
        <v>449.36</v>
      </c>
      <c r="AK885" s="87">
        <v>44363</v>
      </c>
      <c r="AL885" s="88">
        <v>269.36</v>
      </c>
    </row>
    <row r="886" spans="1:38">
      <c r="A886" s="87">
        <v>44309</v>
      </c>
      <c r="B886" s="88">
        <v>18276.47</v>
      </c>
      <c r="C886" s="87">
        <v>43612</v>
      </c>
      <c r="D886" s="88">
        <v>87.97</v>
      </c>
      <c r="E886" s="87">
        <v>43577</v>
      </c>
      <c r="F886" s="88">
        <v>138.97999999999999</v>
      </c>
      <c r="G886" s="87">
        <v>43957</v>
      </c>
      <c r="H886" s="88">
        <v>19.510000000000002</v>
      </c>
      <c r="I886" s="87">
        <v>43605</v>
      </c>
      <c r="J886" s="88">
        <v>37.869999999999997</v>
      </c>
      <c r="K886" s="87">
        <v>43577</v>
      </c>
      <c r="L886" s="88">
        <v>107.69</v>
      </c>
      <c r="M886" s="87">
        <v>43577</v>
      </c>
      <c r="N886" s="88">
        <v>28.71</v>
      </c>
      <c r="Q886" s="87">
        <v>43577</v>
      </c>
      <c r="R886" s="88">
        <v>20.420000000000002</v>
      </c>
      <c r="S886" s="87">
        <v>43577</v>
      </c>
      <c r="T886" s="88">
        <v>4.5999999999999996</v>
      </c>
      <c r="U886" s="87">
        <v>44694</v>
      </c>
      <c r="V886" s="88">
        <v>91.93</v>
      </c>
      <c r="W886" s="87">
        <v>43727</v>
      </c>
      <c r="X886" s="88">
        <v>23.48</v>
      </c>
      <c r="Y886" s="87">
        <v>43592</v>
      </c>
      <c r="Z886" s="88">
        <v>37.1</v>
      </c>
      <c r="AA886" s="87">
        <v>43642</v>
      </c>
      <c r="AB886" s="88">
        <v>160.09</v>
      </c>
      <c r="AE886" s="87">
        <v>44308</v>
      </c>
      <c r="AF886" s="88">
        <v>1099.48</v>
      </c>
      <c r="AG886" s="87">
        <v>44308</v>
      </c>
      <c r="AH886" s="88">
        <v>89.09</v>
      </c>
      <c r="AI886" s="87">
        <v>44333</v>
      </c>
      <c r="AJ886" s="88">
        <v>450.35</v>
      </c>
      <c r="AK886" s="87">
        <v>44364</v>
      </c>
      <c r="AL886" s="88">
        <v>268.33</v>
      </c>
    </row>
    <row r="887" spans="1:38">
      <c r="A887" s="87">
        <v>44312</v>
      </c>
      <c r="B887" s="88">
        <v>18797.3</v>
      </c>
      <c r="C887" s="87">
        <v>43613</v>
      </c>
      <c r="D887" s="88">
        <v>87.07</v>
      </c>
      <c r="E887" s="87">
        <v>43578</v>
      </c>
      <c r="F887" s="88">
        <v>139.22</v>
      </c>
      <c r="G887" s="87">
        <v>43958</v>
      </c>
      <c r="H887" s="88">
        <v>19.5</v>
      </c>
      <c r="I887" s="87">
        <v>43606</v>
      </c>
      <c r="J887" s="88">
        <v>37.46</v>
      </c>
      <c r="K887" s="87">
        <v>43578</v>
      </c>
      <c r="L887" s="88">
        <v>102.31</v>
      </c>
      <c r="M887" s="87">
        <v>43578</v>
      </c>
      <c r="N887" s="88">
        <v>27.33</v>
      </c>
      <c r="Q887" s="87">
        <v>43578</v>
      </c>
      <c r="R887" s="88">
        <v>19.82</v>
      </c>
      <c r="S887" s="87">
        <v>43578</v>
      </c>
      <c r="T887" s="88">
        <v>4.6399999999999997</v>
      </c>
      <c r="U887" s="87">
        <v>44697</v>
      </c>
      <c r="V887" s="88">
        <v>93.37</v>
      </c>
      <c r="W887" s="87">
        <v>43728</v>
      </c>
      <c r="X887" s="88">
        <v>22.64</v>
      </c>
      <c r="Y887" s="87">
        <v>43593</v>
      </c>
      <c r="Z887" s="88">
        <v>36.36</v>
      </c>
      <c r="AA887" s="87">
        <v>43643</v>
      </c>
      <c r="AB887" s="88">
        <v>152.1</v>
      </c>
      <c r="AE887" s="87">
        <v>44309</v>
      </c>
      <c r="AF887" s="88">
        <v>1083.51</v>
      </c>
      <c r="AG887" s="87">
        <v>44309</v>
      </c>
      <c r="AH887" s="88">
        <v>88.28</v>
      </c>
      <c r="AI887" s="87">
        <v>44334</v>
      </c>
      <c r="AJ887" s="88">
        <v>443.3</v>
      </c>
      <c r="AK887" s="87">
        <v>44365</v>
      </c>
      <c r="AL887" s="88">
        <v>270.62</v>
      </c>
    </row>
    <row r="888" spans="1:38">
      <c r="A888" s="87">
        <v>44313</v>
      </c>
      <c r="B888" s="88">
        <v>18580.29</v>
      </c>
      <c r="C888" s="87">
        <v>43614</v>
      </c>
      <c r="D888" s="88">
        <v>90.18</v>
      </c>
      <c r="E888" s="87">
        <v>43579</v>
      </c>
      <c r="F888" s="88">
        <v>143.29</v>
      </c>
      <c r="G888" s="87">
        <v>43959</v>
      </c>
      <c r="H888" s="88">
        <v>19</v>
      </c>
      <c r="I888" s="87">
        <v>43607</v>
      </c>
      <c r="J888" s="88">
        <v>38.47</v>
      </c>
      <c r="K888" s="87">
        <v>43579</v>
      </c>
      <c r="L888" s="88">
        <v>97.26</v>
      </c>
      <c r="M888" s="87">
        <v>43579</v>
      </c>
      <c r="N888" s="88">
        <v>26.49</v>
      </c>
      <c r="Q888" s="87">
        <v>43579</v>
      </c>
      <c r="R888" s="88">
        <v>19.52</v>
      </c>
      <c r="S888" s="87">
        <v>43579</v>
      </c>
      <c r="T888" s="88">
        <v>4.5199999999999996</v>
      </c>
      <c r="U888" s="87">
        <v>44698</v>
      </c>
      <c r="V888" s="88">
        <v>93.37</v>
      </c>
      <c r="W888" s="87">
        <v>43731</v>
      </c>
      <c r="X888" s="88">
        <v>22</v>
      </c>
      <c r="Y888" s="87">
        <v>43594</v>
      </c>
      <c r="Z888" s="88">
        <v>35.99</v>
      </c>
      <c r="AA888" s="87">
        <v>43644</v>
      </c>
      <c r="AB888" s="88">
        <v>152</v>
      </c>
      <c r="AE888" s="87">
        <v>44312</v>
      </c>
      <c r="AF888" s="88">
        <v>1082.7</v>
      </c>
      <c r="AG888" s="87">
        <v>44312</v>
      </c>
      <c r="AH888" s="88">
        <v>87.56</v>
      </c>
      <c r="AI888" s="87">
        <v>44335</v>
      </c>
      <c r="AJ888" s="88">
        <v>437.43</v>
      </c>
      <c r="AK888" s="87">
        <v>44368</v>
      </c>
      <c r="AL888" s="88">
        <v>270.04000000000002</v>
      </c>
    </row>
    <row r="889" spans="1:38">
      <c r="A889" s="87">
        <v>44314</v>
      </c>
      <c r="B889" s="88">
        <v>18464.43</v>
      </c>
      <c r="C889" s="87">
        <v>43615</v>
      </c>
      <c r="D889" s="88">
        <v>91.71</v>
      </c>
      <c r="E889" s="87">
        <v>43580</v>
      </c>
      <c r="F889" s="88">
        <v>147.91</v>
      </c>
      <c r="G889" s="87">
        <v>43962</v>
      </c>
      <c r="H889" s="88">
        <v>18.489999999999998</v>
      </c>
      <c r="I889" s="87">
        <v>43608</v>
      </c>
      <c r="J889" s="88">
        <v>39.630000000000003</v>
      </c>
      <c r="K889" s="87">
        <v>43580</v>
      </c>
      <c r="L889" s="88">
        <v>99.99</v>
      </c>
      <c r="M889" s="87">
        <v>43580</v>
      </c>
      <c r="N889" s="88">
        <v>27.17</v>
      </c>
      <c r="Q889" s="87">
        <v>43580</v>
      </c>
      <c r="R889" s="88">
        <v>19.579999999999998</v>
      </c>
      <c r="S889" s="87">
        <v>43580</v>
      </c>
      <c r="T889" s="88">
        <v>4.6500000000000004</v>
      </c>
      <c r="U889" s="87">
        <v>44699</v>
      </c>
      <c r="V889" s="88">
        <v>96.64</v>
      </c>
      <c r="W889" s="87">
        <v>43732</v>
      </c>
      <c r="X889" s="88">
        <v>21.75</v>
      </c>
      <c r="Y889" s="87">
        <v>43595</v>
      </c>
      <c r="Z889" s="88">
        <v>36</v>
      </c>
      <c r="AA889" s="87">
        <v>43647</v>
      </c>
      <c r="AB889" s="88">
        <v>158.94999999999999</v>
      </c>
      <c r="AE889" s="87">
        <v>44313</v>
      </c>
      <c r="AF889" s="88">
        <v>1087.21</v>
      </c>
      <c r="AG889" s="87">
        <v>44313</v>
      </c>
      <c r="AH889" s="88">
        <v>87.48</v>
      </c>
      <c r="AI889" s="87">
        <v>44336</v>
      </c>
      <c r="AJ889" s="88">
        <v>428.65</v>
      </c>
      <c r="AK889" s="87">
        <v>44369</v>
      </c>
      <c r="AL889" s="88">
        <v>272.75</v>
      </c>
    </row>
    <row r="890" spans="1:38">
      <c r="A890" s="87">
        <v>44315</v>
      </c>
      <c r="B890" s="88">
        <v>18351.3</v>
      </c>
      <c r="C890" s="87">
        <v>43619</v>
      </c>
      <c r="D890" s="88">
        <v>92.04</v>
      </c>
      <c r="E890" s="87">
        <v>43581</v>
      </c>
      <c r="F890" s="88">
        <v>147.09</v>
      </c>
      <c r="G890" s="87">
        <v>43963</v>
      </c>
      <c r="H890" s="88">
        <v>18.559999999999999</v>
      </c>
      <c r="I890" s="87">
        <v>43609</v>
      </c>
      <c r="J890" s="88">
        <v>38.58</v>
      </c>
      <c r="K890" s="87">
        <v>43581</v>
      </c>
      <c r="L890" s="88">
        <v>103.92</v>
      </c>
      <c r="M890" s="87">
        <v>43581</v>
      </c>
      <c r="N890" s="88">
        <v>28.52</v>
      </c>
      <c r="Q890" s="87">
        <v>43581</v>
      </c>
      <c r="R890" s="88">
        <v>19.489999999999998</v>
      </c>
      <c r="S890" s="87">
        <v>43581</v>
      </c>
      <c r="T890" s="88">
        <v>4.92</v>
      </c>
      <c r="U890" s="87">
        <v>44700</v>
      </c>
      <c r="V890" s="88">
        <v>97.67</v>
      </c>
      <c r="W890" s="87">
        <v>43733</v>
      </c>
      <c r="X890" s="88">
        <v>22.38</v>
      </c>
      <c r="Y890" s="87">
        <v>43598</v>
      </c>
      <c r="Z890" s="88">
        <v>35.950000000000003</v>
      </c>
      <c r="AA890" s="87">
        <v>43649</v>
      </c>
      <c r="AB890" s="88">
        <v>164.59</v>
      </c>
      <c r="AE890" s="87">
        <v>44314</v>
      </c>
      <c r="AF890" s="88">
        <v>1085</v>
      </c>
      <c r="AG890" s="87">
        <v>44314</v>
      </c>
      <c r="AH890" s="88">
        <v>87.62</v>
      </c>
      <c r="AI890" s="87">
        <v>44337</v>
      </c>
      <c r="AJ890" s="88">
        <v>431.28</v>
      </c>
      <c r="AK890" s="87">
        <v>44370</v>
      </c>
      <c r="AL890" s="88">
        <v>271</v>
      </c>
    </row>
    <row r="891" spans="1:38">
      <c r="A891" s="87">
        <v>44316</v>
      </c>
      <c r="B891" s="88">
        <v>18100.64</v>
      </c>
      <c r="C891" s="87">
        <v>43626</v>
      </c>
      <c r="D891" s="88">
        <v>89.3</v>
      </c>
      <c r="E891" s="87">
        <v>43584</v>
      </c>
      <c r="F891" s="88">
        <v>146.15</v>
      </c>
      <c r="G891" s="87">
        <v>43964</v>
      </c>
      <c r="H891" s="88">
        <v>19.59</v>
      </c>
      <c r="I891" s="87">
        <v>43612</v>
      </c>
      <c r="J891" s="88">
        <v>38.549999999999997</v>
      </c>
      <c r="K891" s="87">
        <v>43584</v>
      </c>
      <c r="L891" s="88">
        <v>103.65</v>
      </c>
      <c r="M891" s="87">
        <v>43584</v>
      </c>
      <c r="N891" s="88">
        <v>28.84</v>
      </c>
      <c r="Q891" s="87">
        <v>43584</v>
      </c>
      <c r="R891" s="88">
        <v>19.91</v>
      </c>
      <c r="S891" s="87">
        <v>43584</v>
      </c>
      <c r="T891" s="88">
        <v>4.95</v>
      </c>
      <c r="U891" s="87">
        <v>44704</v>
      </c>
      <c r="V891" s="88">
        <v>98.99</v>
      </c>
      <c r="W891" s="87">
        <v>43734</v>
      </c>
      <c r="X891" s="88">
        <v>21.54</v>
      </c>
      <c r="Y891" s="87">
        <v>43599</v>
      </c>
      <c r="Z891" s="88">
        <v>35.520000000000003</v>
      </c>
      <c r="AA891" s="87">
        <v>43650</v>
      </c>
      <c r="AB891" s="88">
        <v>169.85</v>
      </c>
      <c r="AE891" s="87">
        <v>44315</v>
      </c>
      <c r="AF891" s="88">
        <v>1084.83</v>
      </c>
      <c r="AG891" s="87">
        <v>44315</v>
      </c>
      <c r="AH891" s="88">
        <v>87.6</v>
      </c>
      <c r="AI891" s="87">
        <v>44340</v>
      </c>
      <c r="AJ891" s="88">
        <v>443.93</v>
      </c>
      <c r="AK891" s="87">
        <v>44371</v>
      </c>
      <c r="AL891" s="88">
        <v>270.32</v>
      </c>
    </row>
    <row r="892" spans="1:38">
      <c r="A892" s="87">
        <v>44319</v>
      </c>
      <c r="B892" s="88">
        <v>18027.27</v>
      </c>
      <c r="C892" s="87">
        <v>43627</v>
      </c>
      <c r="D892" s="88">
        <v>89.41</v>
      </c>
      <c r="E892" s="87">
        <v>43585</v>
      </c>
      <c r="F892" s="88">
        <v>147.91999999999999</v>
      </c>
      <c r="G892" s="87">
        <v>43965</v>
      </c>
      <c r="H892" s="88">
        <v>20.98</v>
      </c>
      <c r="I892" s="87">
        <v>43613</v>
      </c>
      <c r="J892" s="88">
        <v>38.36</v>
      </c>
      <c r="K892" s="87">
        <v>43585</v>
      </c>
      <c r="L892" s="88">
        <v>102.08</v>
      </c>
      <c r="M892" s="87">
        <v>43585</v>
      </c>
      <c r="N892" s="88">
        <v>28.17</v>
      </c>
      <c r="Q892" s="87">
        <v>43585</v>
      </c>
      <c r="R892" s="88">
        <v>19.79</v>
      </c>
      <c r="S892" s="87">
        <v>43585</v>
      </c>
      <c r="T892" s="88">
        <v>4.93</v>
      </c>
      <c r="U892" s="87">
        <v>44705</v>
      </c>
      <c r="V892" s="88">
        <v>95.97</v>
      </c>
      <c r="W892" s="87">
        <v>43735</v>
      </c>
      <c r="X892" s="88">
        <v>22.61</v>
      </c>
      <c r="Y892" s="87">
        <v>43600</v>
      </c>
      <c r="Z892" s="88">
        <v>35.93</v>
      </c>
      <c r="AA892" s="87">
        <v>43654</v>
      </c>
      <c r="AB892" s="88">
        <v>161.4</v>
      </c>
      <c r="AE892" s="87">
        <v>44316</v>
      </c>
      <c r="AF892" s="88">
        <v>1091.82</v>
      </c>
      <c r="AG892" s="87">
        <v>44316</v>
      </c>
      <c r="AH892" s="88">
        <v>86.19</v>
      </c>
      <c r="AI892" s="87">
        <v>44341</v>
      </c>
      <c r="AJ892" s="88">
        <v>450.18</v>
      </c>
      <c r="AK892" s="87">
        <v>44372</v>
      </c>
      <c r="AL892" s="88">
        <v>272.5</v>
      </c>
    </row>
    <row r="893" spans="1:38">
      <c r="A893" s="87">
        <v>44320</v>
      </c>
      <c r="B893" s="88">
        <v>18260.34</v>
      </c>
      <c r="C893" s="87">
        <v>43628</v>
      </c>
      <c r="D893" s="88">
        <v>86.85</v>
      </c>
      <c r="E893" s="87">
        <v>43587</v>
      </c>
      <c r="F893" s="88">
        <v>146.85</v>
      </c>
      <c r="G893" s="87">
        <v>43966</v>
      </c>
      <c r="H893" s="88">
        <v>20.96</v>
      </c>
      <c r="I893" s="87">
        <v>43614</v>
      </c>
      <c r="J893" s="88">
        <v>38.46</v>
      </c>
      <c r="K893" s="87">
        <v>43587</v>
      </c>
      <c r="L893" s="88">
        <v>101.12</v>
      </c>
      <c r="M893" s="87">
        <v>43587</v>
      </c>
      <c r="N893" s="88">
        <v>28.14</v>
      </c>
      <c r="Q893" s="87">
        <v>43587</v>
      </c>
      <c r="R893" s="88">
        <v>19.579999999999998</v>
      </c>
      <c r="S893" s="87">
        <v>43587</v>
      </c>
      <c r="T893" s="88">
        <v>4.9400000000000004</v>
      </c>
      <c r="U893" s="87">
        <v>44706</v>
      </c>
      <c r="V893" s="88">
        <v>99.22</v>
      </c>
      <c r="W893" s="87">
        <v>43738</v>
      </c>
      <c r="X893" s="88">
        <v>23.74</v>
      </c>
      <c r="Y893" s="87">
        <v>43601</v>
      </c>
      <c r="Z893" s="88">
        <v>35.99</v>
      </c>
      <c r="AA893" s="87">
        <v>43655</v>
      </c>
      <c r="AB893" s="88">
        <v>166.25</v>
      </c>
      <c r="AE893" s="87">
        <v>44319</v>
      </c>
      <c r="AF893" s="88">
        <v>1098.3</v>
      </c>
      <c r="AG893" s="87">
        <v>44319</v>
      </c>
      <c r="AH893" s="88">
        <v>80.03</v>
      </c>
      <c r="AI893" s="87">
        <v>44342</v>
      </c>
      <c r="AJ893" s="88">
        <v>457.96</v>
      </c>
      <c r="AK893" s="87">
        <v>44375</v>
      </c>
      <c r="AL893" s="88">
        <v>273.39999999999998</v>
      </c>
    </row>
    <row r="894" spans="1:38">
      <c r="A894" s="87">
        <v>44321</v>
      </c>
      <c r="B894" s="88">
        <v>18382.98</v>
      </c>
      <c r="C894" s="87">
        <v>43629</v>
      </c>
      <c r="D894" s="88">
        <v>87.81</v>
      </c>
      <c r="E894" s="87">
        <v>43588</v>
      </c>
      <c r="F894" s="88">
        <v>146.26</v>
      </c>
      <c r="G894" s="87">
        <v>43969</v>
      </c>
      <c r="H894" s="88">
        <v>21</v>
      </c>
      <c r="I894" s="87">
        <v>43615</v>
      </c>
      <c r="J894" s="88">
        <v>39.19</v>
      </c>
      <c r="K894" s="87">
        <v>43588</v>
      </c>
      <c r="L894" s="88">
        <v>99.14</v>
      </c>
      <c r="M894" s="87">
        <v>43588</v>
      </c>
      <c r="N894" s="88">
        <v>27.82</v>
      </c>
      <c r="Q894" s="87">
        <v>43588</v>
      </c>
      <c r="R894" s="88">
        <v>19.41</v>
      </c>
      <c r="S894" s="87">
        <v>43588</v>
      </c>
      <c r="T894" s="88">
        <v>4.8899999999999997</v>
      </c>
      <c r="U894" s="87">
        <v>44707</v>
      </c>
      <c r="V894" s="88">
        <v>99.22</v>
      </c>
      <c r="W894" s="87">
        <v>43739</v>
      </c>
      <c r="X894" s="88">
        <v>24.04</v>
      </c>
      <c r="Y894" s="87">
        <v>43602</v>
      </c>
      <c r="Z894" s="88">
        <v>34.950000000000003</v>
      </c>
      <c r="AA894" s="87">
        <v>43656</v>
      </c>
      <c r="AB894" s="88">
        <v>166.5</v>
      </c>
      <c r="AE894" s="87">
        <v>44320</v>
      </c>
      <c r="AF894" s="88">
        <v>1119.82</v>
      </c>
      <c r="AG894" s="87">
        <v>44320</v>
      </c>
      <c r="AH894" s="88">
        <v>82.47</v>
      </c>
      <c r="AI894" s="87">
        <v>44343</v>
      </c>
      <c r="AJ894" s="88">
        <v>455.15</v>
      </c>
      <c r="AK894" s="87">
        <v>44376</v>
      </c>
      <c r="AL894" s="88">
        <v>293.89999999999998</v>
      </c>
    </row>
    <row r="895" spans="1:38">
      <c r="A895" s="87">
        <v>44322</v>
      </c>
      <c r="B895" s="88">
        <v>18469.87</v>
      </c>
      <c r="C895" s="87">
        <v>43630</v>
      </c>
      <c r="D895" s="88">
        <v>88.96</v>
      </c>
      <c r="E895" s="87">
        <v>43591</v>
      </c>
      <c r="F895" s="88">
        <v>142.68</v>
      </c>
      <c r="G895" s="87">
        <v>43970</v>
      </c>
      <c r="H895" s="88">
        <v>22.12</v>
      </c>
      <c r="I895" s="87">
        <v>43619</v>
      </c>
      <c r="J895" s="88">
        <v>38.57</v>
      </c>
      <c r="K895" s="87">
        <v>43591</v>
      </c>
      <c r="L895" s="88">
        <v>98.24</v>
      </c>
      <c r="M895" s="87">
        <v>43591</v>
      </c>
      <c r="N895" s="88">
        <v>26.49</v>
      </c>
      <c r="Q895" s="87">
        <v>43591</v>
      </c>
      <c r="R895" s="88">
        <v>19.02</v>
      </c>
      <c r="S895" s="87">
        <v>43591</v>
      </c>
      <c r="T895" s="88">
        <v>4.79</v>
      </c>
      <c r="U895" s="87">
        <v>44708</v>
      </c>
      <c r="V895" s="88">
        <v>102</v>
      </c>
      <c r="W895" s="87">
        <v>43740</v>
      </c>
      <c r="X895" s="88">
        <v>24.62</v>
      </c>
      <c r="Y895" s="87">
        <v>43605</v>
      </c>
      <c r="Z895" s="88">
        <v>33.979999999999997</v>
      </c>
      <c r="AA895" s="87">
        <v>43658</v>
      </c>
      <c r="AB895" s="88">
        <v>160</v>
      </c>
      <c r="AE895" s="87">
        <v>44321</v>
      </c>
      <c r="AF895" s="88">
        <v>1111.92</v>
      </c>
      <c r="AG895" s="87">
        <v>44321</v>
      </c>
      <c r="AH895" s="88">
        <v>83.66</v>
      </c>
      <c r="AI895" s="87">
        <v>44344</v>
      </c>
      <c r="AJ895" s="88">
        <v>479.51</v>
      </c>
      <c r="AK895" s="87">
        <v>44377</v>
      </c>
      <c r="AL895" s="88">
        <v>315.94</v>
      </c>
    </row>
    <row r="896" spans="1:38">
      <c r="A896" s="87">
        <v>44333</v>
      </c>
      <c r="B896" s="88">
        <v>18731.830000000002</v>
      </c>
      <c r="C896" s="87">
        <v>43633</v>
      </c>
      <c r="D896" s="88">
        <v>87.45</v>
      </c>
      <c r="E896" s="87">
        <v>43592</v>
      </c>
      <c r="F896" s="88">
        <v>147.9</v>
      </c>
      <c r="G896" s="87">
        <v>43971</v>
      </c>
      <c r="H896" s="88">
        <v>22</v>
      </c>
      <c r="I896" s="87">
        <v>43626</v>
      </c>
      <c r="J896" s="88">
        <v>37.549999999999997</v>
      </c>
      <c r="K896" s="87">
        <v>43592</v>
      </c>
      <c r="L896" s="88">
        <v>96.46</v>
      </c>
      <c r="M896" s="87">
        <v>43592</v>
      </c>
      <c r="N896" s="88">
        <v>25.29</v>
      </c>
      <c r="Q896" s="87">
        <v>43592</v>
      </c>
      <c r="R896" s="88">
        <v>18.95</v>
      </c>
      <c r="S896" s="87">
        <v>43592</v>
      </c>
      <c r="T896" s="88">
        <v>4.66</v>
      </c>
      <c r="U896" s="87">
        <v>44713</v>
      </c>
      <c r="V896" s="88">
        <v>96.16</v>
      </c>
      <c r="W896" s="87">
        <v>43741</v>
      </c>
      <c r="X896" s="88">
        <v>25.85</v>
      </c>
      <c r="Y896" s="87">
        <v>43606</v>
      </c>
      <c r="Z896" s="88">
        <v>33.49</v>
      </c>
      <c r="AA896" s="87">
        <v>43661</v>
      </c>
      <c r="AB896" s="88">
        <v>155.99</v>
      </c>
      <c r="AE896" s="87">
        <v>44322</v>
      </c>
      <c r="AF896" s="88">
        <v>1119.98</v>
      </c>
      <c r="AG896" s="87">
        <v>44322</v>
      </c>
      <c r="AH896" s="88">
        <v>86.13</v>
      </c>
      <c r="AI896" s="87">
        <v>44347</v>
      </c>
      <c r="AJ896" s="88">
        <v>487.61</v>
      </c>
      <c r="AK896" s="87">
        <v>44378</v>
      </c>
      <c r="AL896" s="88">
        <v>337.67</v>
      </c>
    </row>
    <row r="897" spans="1:38">
      <c r="A897" s="87">
        <v>44334</v>
      </c>
      <c r="B897" s="88">
        <v>18826.009999999998</v>
      </c>
      <c r="C897" s="87">
        <v>43634</v>
      </c>
      <c r="D897" s="88">
        <v>87.17</v>
      </c>
      <c r="E897" s="87">
        <v>43593</v>
      </c>
      <c r="F897" s="88">
        <v>148.9</v>
      </c>
      <c r="G897" s="87">
        <v>43972</v>
      </c>
      <c r="H897" s="88">
        <v>22.9</v>
      </c>
      <c r="I897" s="87">
        <v>43627</v>
      </c>
      <c r="J897" s="88">
        <v>37.81</v>
      </c>
      <c r="K897" s="87">
        <v>43593</v>
      </c>
      <c r="L897" s="88">
        <v>91.65</v>
      </c>
      <c r="M897" s="87">
        <v>43593</v>
      </c>
      <c r="N897" s="88">
        <v>24.37</v>
      </c>
      <c r="Q897" s="87">
        <v>43593</v>
      </c>
      <c r="R897" s="88">
        <v>18</v>
      </c>
      <c r="S897" s="87">
        <v>43593</v>
      </c>
      <c r="T897" s="88">
        <v>4.3</v>
      </c>
      <c r="U897" s="87">
        <v>44714</v>
      </c>
      <c r="V897" s="88">
        <v>97.4</v>
      </c>
      <c r="W897" s="87">
        <v>43742</v>
      </c>
      <c r="X897" s="88">
        <v>25.75</v>
      </c>
      <c r="Y897" s="87">
        <v>43607</v>
      </c>
      <c r="Z897" s="88">
        <v>35</v>
      </c>
      <c r="AA897" s="87">
        <v>43664</v>
      </c>
      <c r="AB897" s="88">
        <v>154</v>
      </c>
      <c r="AE897" s="87">
        <v>44333</v>
      </c>
      <c r="AF897" s="88">
        <v>1124.05</v>
      </c>
      <c r="AG897" s="87">
        <v>44333</v>
      </c>
      <c r="AH897" s="88">
        <v>89.38</v>
      </c>
      <c r="AI897" s="87">
        <v>44348</v>
      </c>
      <c r="AJ897" s="88">
        <v>485.01</v>
      </c>
      <c r="AK897" s="87">
        <v>44379</v>
      </c>
      <c r="AL897" s="88">
        <v>337.48</v>
      </c>
    </row>
    <row r="898" spans="1:38">
      <c r="A898" s="87">
        <v>44335</v>
      </c>
      <c r="B898" s="88">
        <v>18668.95</v>
      </c>
      <c r="C898" s="87">
        <v>43635</v>
      </c>
      <c r="D898" s="88">
        <v>87.57</v>
      </c>
      <c r="E898" s="87">
        <v>43594</v>
      </c>
      <c r="F898" s="88">
        <v>146.63</v>
      </c>
      <c r="G898" s="87">
        <v>43979</v>
      </c>
      <c r="H898" s="88">
        <v>23</v>
      </c>
      <c r="I898" s="87">
        <v>43628</v>
      </c>
      <c r="J898" s="88">
        <v>37.270000000000003</v>
      </c>
      <c r="K898" s="87">
        <v>43594</v>
      </c>
      <c r="L898" s="88">
        <v>92.31</v>
      </c>
      <c r="M898" s="87">
        <v>43594</v>
      </c>
      <c r="N898" s="88">
        <v>25.18</v>
      </c>
      <c r="Q898" s="87">
        <v>43594</v>
      </c>
      <c r="R898" s="88">
        <v>17.88</v>
      </c>
      <c r="S898" s="87">
        <v>43594</v>
      </c>
      <c r="T898" s="88">
        <v>4.32</v>
      </c>
      <c r="U898" s="87">
        <v>44721</v>
      </c>
      <c r="V898" s="88">
        <v>98.99</v>
      </c>
      <c r="W898" s="87">
        <v>43745</v>
      </c>
      <c r="X898" s="88">
        <v>27</v>
      </c>
      <c r="Y898" s="87">
        <v>43608</v>
      </c>
      <c r="Z898" s="88">
        <v>35.47</v>
      </c>
      <c r="AA898" s="87">
        <v>43665</v>
      </c>
      <c r="AB898" s="88">
        <v>154</v>
      </c>
      <c r="AE898" s="87">
        <v>44334</v>
      </c>
      <c r="AF898" s="88">
        <v>1128.97</v>
      </c>
      <c r="AG898" s="87">
        <v>44334</v>
      </c>
      <c r="AH898" s="88">
        <v>89.2</v>
      </c>
      <c r="AI898" s="87">
        <v>44349</v>
      </c>
      <c r="AJ898" s="88">
        <v>481.98</v>
      </c>
      <c r="AK898" s="87">
        <v>44382</v>
      </c>
      <c r="AL898" s="88">
        <v>354.09</v>
      </c>
    </row>
    <row r="899" spans="1:38">
      <c r="A899" s="87">
        <v>44336</v>
      </c>
      <c r="B899" s="88">
        <v>18574.93</v>
      </c>
      <c r="C899" s="87">
        <v>43636</v>
      </c>
      <c r="D899" s="88">
        <v>87.67</v>
      </c>
      <c r="E899" s="87">
        <v>43595</v>
      </c>
      <c r="F899" s="88">
        <v>145.37</v>
      </c>
      <c r="G899" s="87">
        <v>43980</v>
      </c>
      <c r="H899" s="88">
        <v>24.1</v>
      </c>
      <c r="I899" s="87">
        <v>43629</v>
      </c>
      <c r="J899" s="88">
        <v>37.82</v>
      </c>
      <c r="K899" s="87">
        <v>43595</v>
      </c>
      <c r="L899" s="88">
        <v>92.46</v>
      </c>
      <c r="M899" s="87">
        <v>43595</v>
      </c>
      <c r="N899" s="88">
        <v>24.29</v>
      </c>
      <c r="Q899" s="87">
        <v>43595</v>
      </c>
      <c r="R899" s="88">
        <v>17.52</v>
      </c>
      <c r="S899" s="87">
        <v>43595</v>
      </c>
      <c r="T899" s="88">
        <v>4.45</v>
      </c>
      <c r="U899" s="87">
        <v>44733</v>
      </c>
      <c r="V899" s="88">
        <v>99.9</v>
      </c>
      <c r="W899" s="87">
        <v>43746</v>
      </c>
      <c r="X899" s="88">
        <v>27.26</v>
      </c>
      <c r="Y899" s="87">
        <v>43609</v>
      </c>
      <c r="Z899" s="88">
        <v>35.159999999999997</v>
      </c>
      <c r="AA899" s="87">
        <v>43668</v>
      </c>
      <c r="AB899" s="88">
        <v>157.24</v>
      </c>
      <c r="AE899" s="87">
        <v>44335</v>
      </c>
      <c r="AF899" s="88">
        <v>1125.56</v>
      </c>
      <c r="AG899" s="87">
        <v>44335</v>
      </c>
      <c r="AH899" s="88">
        <v>86.94</v>
      </c>
      <c r="AI899" s="87">
        <v>44350</v>
      </c>
      <c r="AJ899" s="88">
        <v>479.99</v>
      </c>
      <c r="AK899" s="87">
        <v>44383</v>
      </c>
      <c r="AL899" s="88">
        <v>380.64</v>
      </c>
    </row>
    <row r="900" spans="1:38">
      <c r="A900" s="87">
        <v>44337</v>
      </c>
      <c r="B900" s="88">
        <v>18719.150000000001</v>
      </c>
      <c r="C900" s="87">
        <v>43637</v>
      </c>
      <c r="D900" s="88">
        <v>87.1</v>
      </c>
      <c r="E900" s="87">
        <v>43598</v>
      </c>
      <c r="F900" s="88">
        <v>145.11000000000001</v>
      </c>
      <c r="G900" s="87">
        <v>43983</v>
      </c>
      <c r="H900" s="88">
        <v>23.69</v>
      </c>
      <c r="I900" s="87">
        <v>43630</v>
      </c>
      <c r="J900" s="88">
        <v>37.770000000000003</v>
      </c>
      <c r="K900" s="87">
        <v>43598</v>
      </c>
      <c r="L900" s="88">
        <v>87.84</v>
      </c>
      <c r="M900" s="87">
        <v>43598</v>
      </c>
      <c r="N900" s="88">
        <v>23.08</v>
      </c>
      <c r="Q900" s="87">
        <v>43598</v>
      </c>
      <c r="R900" s="88">
        <v>16.53</v>
      </c>
      <c r="S900" s="87">
        <v>43598</v>
      </c>
      <c r="T900" s="88">
        <v>4.3499999999999996</v>
      </c>
      <c r="U900" s="87">
        <v>44735</v>
      </c>
      <c r="V900" s="88">
        <v>99.9</v>
      </c>
      <c r="W900" s="87">
        <v>43747</v>
      </c>
      <c r="X900" s="88">
        <v>28.03</v>
      </c>
      <c r="Y900" s="87">
        <v>43612</v>
      </c>
      <c r="Z900" s="88">
        <v>34.299999999999997</v>
      </c>
      <c r="AA900" s="87">
        <v>43669</v>
      </c>
      <c r="AB900" s="88">
        <v>149.9</v>
      </c>
      <c r="AE900" s="87">
        <v>44336</v>
      </c>
      <c r="AF900" s="88">
        <v>1121.48</v>
      </c>
      <c r="AG900" s="87">
        <v>44336</v>
      </c>
      <c r="AH900" s="88">
        <v>87.35</v>
      </c>
      <c r="AI900" s="87">
        <v>44351</v>
      </c>
      <c r="AJ900" s="88">
        <v>479.81</v>
      </c>
      <c r="AK900" s="87">
        <v>44384</v>
      </c>
      <c r="AL900" s="88">
        <v>405.47</v>
      </c>
    </row>
    <row r="901" spans="1:38">
      <c r="A901" s="87">
        <v>44340</v>
      </c>
      <c r="B901" s="88">
        <v>18780.509999999998</v>
      </c>
      <c r="C901" s="87">
        <v>43640</v>
      </c>
      <c r="D901" s="88">
        <v>86.34</v>
      </c>
      <c r="E901" s="87">
        <v>43599</v>
      </c>
      <c r="F901" s="88">
        <v>147.28</v>
      </c>
      <c r="G901" s="87">
        <v>43984</v>
      </c>
      <c r="H901" s="88">
        <v>24.98</v>
      </c>
      <c r="I901" s="87">
        <v>43633</v>
      </c>
      <c r="J901" s="88">
        <v>37.56</v>
      </c>
      <c r="K901" s="87">
        <v>43599</v>
      </c>
      <c r="L901" s="88">
        <v>83.45</v>
      </c>
      <c r="M901" s="87">
        <v>43599</v>
      </c>
      <c r="N901" s="88">
        <v>21.93</v>
      </c>
      <c r="Q901" s="87">
        <v>43599</v>
      </c>
      <c r="R901" s="88">
        <v>15.82</v>
      </c>
      <c r="S901" s="87">
        <v>43599</v>
      </c>
      <c r="T901" s="88">
        <v>4.08</v>
      </c>
      <c r="U901" s="87">
        <v>44736</v>
      </c>
      <c r="V901" s="88">
        <v>92.81</v>
      </c>
      <c r="W901" s="87">
        <v>43748</v>
      </c>
      <c r="X901" s="88">
        <v>29</v>
      </c>
      <c r="Y901" s="87">
        <v>43613</v>
      </c>
      <c r="Z901" s="88">
        <v>33.700000000000003</v>
      </c>
      <c r="AA901" s="87">
        <v>43670</v>
      </c>
      <c r="AB901" s="88">
        <v>155.24</v>
      </c>
      <c r="AE901" s="87">
        <v>44337</v>
      </c>
      <c r="AF901" s="88">
        <v>1149.73</v>
      </c>
      <c r="AG901" s="87">
        <v>44337</v>
      </c>
      <c r="AH901" s="88">
        <v>87.55</v>
      </c>
      <c r="AI901" s="87">
        <v>44354</v>
      </c>
      <c r="AJ901" s="88">
        <v>493.89</v>
      </c>
      <c r="AK901" s="87">
        <v>44385</v>
      </c>
      <c r="AL901" s="88">
        <v>410.94</v>
      </c>
    </row>
    <row r="902" spans="1:38">
      <c r="A902" s="87">
        <v>44341</v>
      </c>
      <c r="B902" s="88">
        <v>18898.189999999999</v>
      </c>
      <c r="C902" s="87">
        <v>43641</v>
      </c>
      <c r="D902" s="88">
        <v>84.79</v>
      </c>
      <c r="E902" s="87">
        <v>43600</v>
      </c>
      <c r="F902" s="88">
        <v>147.26</v>
      </c>
      <c r="G902" s="87">
        <v>43985</v>
      </c>
      <c r="H902" s="88">
        <v>24.88</v>
      </c>
      <c r="I902" s="87">
        <v>43634</v>
      </c>
      <c r="J902" s="88">
        <v>37.380000000000003</v>
      </c>
      <c r="K902" s="87">
        <v>43600</v>
      </c>
      <c r="L902" s="88">
        <v>84.1</v>
      </c>
      <c r="M902" s="87">
        <v>43600</v>
      </c>
      <c r="N902" s="88">
        <v>21.33</v>
      </c>
      <c r="Q902" s="87">
        <v>43600</v>
      </c>
      <c r="R902" s="88">
        <v>16.07</v>
      </c>
      <c r="S902" s="87">
        <v>43600</v>
      </c>
      <c r="T902" s="88">
        <v>4.07</v>
      </c>
      <c r="U902" s="87">
        <v>44740</v>
      </c>
      <c r="V902" s="88">
        <v>90</v>
      </c>
      <c r="W902" s="87">
        <v>43749</v>
      </c>
      <c r="X902" s="88">
        <v>29.72</v>
      </c>
      <c r="Y902" s="87">
        <v>43614</v>
      </c>
      <c r="Z902" s="88">
        <v>33.83</v>
      </c>
      <c r="AA902" s="87">
        <v>43675</v>
      </c>
      <c r="AB902" s="88">
        <v>152.99</v>
      </c>
      <c r="AE902" s="87">
        <v>44340</v>
      </c>
      <c r="AF902" s="88">
        <v>1141.1300000000001</v>
      </c>
      <c r="AG902" s="87">
        <v>44340</v>
      </c>
      <c r="AH902" s="88">
        <v>87.75</v>
      </c>
      <c r="AI902" s="87">
        <v>44355</v>
      </c>
      <c r="AJ902" s="88">
        <v>496.99</v>
      </c>
      <c r="AK902" s="87">
        <v>44386</v>
      </c>
      <c r="AL902" s="88">
        <v>387.55</v>
      </c>
    </row>
    <row r="903" spans="1:38">
      <c r="A903" s="87">
        <v>44342</v>
      </c>
      <c r="B903" s="88">
        <v>19126.849999999999</v>
      </c>
      <c r="C903" s="87">
        <v>43642</v>
      </c>
      <c r="D903" s="88">
        <v>84.6</v>
      </c>
      <c r="E903" s="87">
        <v>43601</v>
      </c>
      <c r="F903" s="88">
        <v>145.63</v>
      </c>
      <c r="G903" s="87">
        <v>43986</v>
      </c>
      <c r="H903" s="88">
        <v>24.43</v>
      </c>
      <c r="I903" s="87">
        <v>43635</v>
      </c>
      <c r="J903" s="88">
        <v>37.14</v>
      </c>
      <c r="K903" s="87">
        <v>43601</v>
      </c>
      <c r="L903" s="88">
        <v>79.900000000000006</v>
      </c>
      <c r="M903" s="87">
        <v>43601</v>
      </c>
      <c r="N903" s="88">
        <v>20.27</v>
      </c>
      <c r="Q903" s="87">
        <v>43601</v>
      </c>
      <c r="R903" s="88">
        <v>15.07</v>
      </c>
      <c r="S903" s="87">
        <v>43601</v>
      </c>
      <c r="T903" s="88">
        <v>3.82</v>
      </c>
      <c r="U903" s="87">
        <v>44742</v>
      </c>
      <c r="V903" s="88">
        <v>91.45</v>
      </c>
      <c r="W903" s="87">
        <v>43752</v>
      </c>
      <c r="X903" s="88">
        <v>28.76</v>
      </c>
      <c r="Y903" s="87">
        <v>43615</v>
      </c>
      <c r="Z903" s="88">
        <v>33.9</v>
      </c>
      <c r="AA903" s="87">
        <v>43676</v>
      </c>
      <c r="AB903" s="88">
        <v>154.88999999999999</v>
      </c>
      <c r="AE903" s="87">
        <v>44341</v>
      </c>
      <c r="AF903" s="88">
        <v>1130.26</v>
      </c>
      <c r="AG903" s="87">
        <v>44341</v>
      </c>
      <c r="AH903" s="88">
        <v>90.1</v>
      </c>
      <c r="AI903" s="87">
        <v>44356</v>
      </c>
      <c r="AJ903" s="88">
        <v>489.67</v>
      </c>
      <c r="AK903" s="87">
        <v>44389</v>
      </c>
      <c r="AL903" s="88">
        <v>368.4</v>
      </c>
    </row>
    <row r="904" spans="1:38">
      <c r="A904" s="87">
        <v>44343</v>
      </c>
      <c r="B904" s="88">
        <v>19137.48</v>
      </c>
      <c r="C904" s="87">
        <v>43643</v>
      </c>
      <c r="D904" s="88">
        <v>85.95</v>
      </c>
      <c r="E904" s="87">
        <v>43602</v>
      </c>
      <c r="F904" s="88">
        <v>143.76</v>
      </c>
      <c r="G904" s="87">
        <v>43987</v>
      </c>
      <c r="H904" s="88">
        <v>24.58</v>
      </c>
      <c r="I904" s="87">
        <v>43636</v>
      </c>
      <c r="J904" s="88">
        <v>37.82</v>
      </c>
      <c r="K904" s="87">
        <v>43602</v>
      </c>
      <c r="L904" s="88">
        <v>75.91</v>
      </c>
      <c r="M904" s="87">
        <v>43602</v>
      </c>
      <c r="N904" s="88">
        <v>19.260000000000002</v>
      </c>
      <c r="Q904" s="87">
        <v>43602</v>
      </c>
      <c r="R904" s="88">
        <v>14.27</v>
      </c>
      <c r="S904" s="87">
        <v>43602</v>
      </c>
      <c r="T904" s="88">
        <v>3.71</v>
      </c>
      <c r="U904" s="87">
        <v>44749</v>
      </c>
      <c r="V904" s="88">
        <v>90.82</v>
      </c>
      <c r="W904" s="87">
        <v>43753</v>
      </c>
      <c r="X904" s="88">
        <v>28.69</v>
      </c>
      <c r="Y904" s="87">
        <v>43619</v>
      </c>
      <c r="Z904" s="88">
        <v>32.950000000000003</v>
      </c>
      <c r="AA904" s="87">
        <v>43693</v>
      </c>
      <c r="AB904" s="88">
        <v>152.96</v>
      </c>
      <c r="AE904" s="87">
        <v>44342</v>
      </c>
      <c r="AF904" s="88">
        <v>1139.75</v>
      </c>
      <c r="AG904" s="87">
        <v>44342</v>
      </c>
      <c r="AH904" s="88">
        <v>96.37</v>
      </c>
      <c r="AI904" s="87">
        <v>44357</v>
      </c>
      <c r="AJ904" s="88">
        <v>502.41</v>
      </c>
      <c r="AK904" s="87">
        <v>44390</v>
      </c>
      <c r="AL904" s="88">
        <v>363.61</v>
      </c>
    </row>
    <row r="905" spans="1:38">
      <c r="A905" s="87">
        <v>44344</v>
      </c>
      <c r="B905" s="88">
        <v>19299.48</v>
      </c>
      <c r="C905" s="87">
        <v>43644</v>
      </c>
      <c r="D905" s="88">
        <v>87.16</v>
      </c>
      <c r="E905" s="87">
        <v>43605</v>
      </c>
      <c r="F905" s="88">
        <v>146.94999999999999</v>
      </c>
      <c r="G905" s="87">
        <v>43990</v>
      </c>
      <c r="H905" s="88">
        <v>24.41</v>
      </c>
      <c r="I905" s="87">
        <v>43637</v>
      </c>
      <c r="J905" s="88">
        <v>37.369999999999997</v>
      </c>
      <c r="K905" s="87">
        <v>43605</v>
      </c>
      <c r="L905" s="88">
        <v>74.56</v>
      </c>
      <c r="M905" s="87">
        <v>43605</v>
      </c>
      <c r="N905" s="88">
        <v>19.600000000000001</v>
      </c>
      <c r="Q905" s="87">
        <v>43605</v>
      </c>
      <c r="R905" s="88">
        <v>14.79</v>
      </c>
      <c r="S905" s="87">
        <v>43605</v>
      </c>
      <c r="T905" s="88">
        <v>4.37</v>
      </c>
      <c r="U905" s="87">
        <v>44755</v>
      </c>
      <c r="V905" s="88">
        <v>91.65</v>
      </c>
      <c r="W905" s="87">
        <v>43754</v>
      </c>
      <c r="X905" s="88">
        <v>29.69</v>
      </c>
      <c r="Y905" s="87">
        <v>43626</v>
      </c>
      <c r="Z905" s="88">
        <v>32.74</v>
      </c>
      <c r="AA905" s="87">
        <v>43698</v>
      </c>
      <c r="AB905" s="88">
        <v>145.32</v>
      </c>
      <c r="AE905" s="87">
        <v>44343</v>
      </c>
      <c r="AF905" s="88">
        <v>1161.71</v>
      </c>
      <c r="AG905" s="87">
        <v>44343</v>
      </c>
      <c r="AH905" s="88">
        <v>95.44</v>
      </c>
      <c r="AI905" s="87">
        <v>44358</v>
      </c>
      <c r="AJ905" s="88">
        <v>506.19</v>
      </c>
      <c r="AK905" s="87">
        <v>44391</v>
      </c>
      <c r="AL905" s="88">
        <v>390.42</v>
      </c>
    </row>
    <row r="906" spans="1:38">
      <c r="A906" s="87">
        <v>44347</v>
      </c>
      <c r="B906" s="88">
        <v>19602.38</v>
      </c>
      <c r="C906" s="87">
        <v>43647</v>
      </c>
      <c r="D906" s="88">
        <v>86.16</v>
      </c>
      <c r="E906" s="87">
        <v>43606</v>
      </c>
      <c r="F906" s="88">
        <v>146.38</v>
      </c>
      <c r="G906" s="87">
        <v>43991</v>
      </c>
      <c r="H906" s="88">
        <v>24.5</v>
      </c>
      <c r="I906" s="87">
        <v>43640</v>
      </c>
      <c r="J906" s="88">
        <v>35.51</v>
      </c>
      <c r="K906" s="87">
        <v>43606</v>
      </c>
      <c r="L906" s="88">
        <v>75.290000000000006</v>
      </c>
      <c r="M906" s="87">
        <v>43606</v>
      </c>
      <c r="N906" s="88">
        <v>20.39</v>
      </c>
      <c r="Q906" s="87">
        <v>43606</v>
      </c>
      <c r="R906" s="88">
        <v>15.24</v>
      </c>
      <c r="S906" s="87">
        <v>43606</v>
      </c>
      <c r="T906" s="88">
        <v>4.28</v>
      </c>
      <c r="U906" s="87">
        <v>44756</v>
      </c>
      <c r="V906" s="88">
        <v>92.5</v>
      </c>
      <c r="W906" s="87">
        <v>43755</v>
      </c>
      <c r="X906" s="88">
        <v>29.45</v>
      </c>
      <c r="Y906" s="87">
        <v>43627</v>
      </c>
      <c r="Z906" s="88">
        <v>32.33</v>
      </c>
      <c r="AA906" s="87">
        <v>43699</v>
      </c>
      <c r="AB906" s="88">
        <v>151.27000000000001</v>
      </c>
      <c r="AE906" s="87">
        <v>44344</v>
      </c>
      <c r="AF906" s="88">
        <v>1197.3599999999999</v>
      </c>
      <c r="AG906" s="87">
        <v>44344</v>
      </c>
      <c r="AH906" s="88">
        <v>97.29</v>
      </c>
      <c r="AI906" s="87">
        <v>44361</v>
      </c>
      <c r="AJ906" s="88">
        <v>529.37</v>
      </c>
      <c r="AK906" s="87">
        <v>44392</v>
      </c>
      <c r="AL906" s="88">
        <v>383.81</v>
      </c>
    </row>
    <row r="907" spans="1:38">
      <c r="A907" s="87">
        <v>44348</v>
      </c>
      <c r="B907" s="88">
        <v>19731.43</v>
      </c>
      <c r="C907" s="87">
        <v>43648</v>
      </c>
      <c r="D907" s="88">
        <v>85.22</v>
      </c>
      <c r="E907" s="87">
        <v>43607</v>
      </c>
      <c r="F907" s="88">
        <v>147.93</v>
      </c>
      <c r="G907" s="87">
        <v>43992</v>
      </c>
      <c r="H907" s="88">
        <v>25.07</v>
      </c>
      <c r="I907" s="87">
        <v>43641</v>
      </c>
      <c r="J907" s="88">
        <v>33.74</v>
      </c>
      <c r="K907" s="87">
        <v>43607</v>
      </c>
      <c r="L907" s="88">
        <v>79.05</v>
      </c>
      <c r="M907" s="87">
        <v>43607</v>
      </c>
      <c r="N907" s="88">
        <v>21.4</v>
      </c>
      <c r="Q907" s="87">
        <v>43607</v>
      </c>
      <c r="R907" s="88">
        <v>16.239999999999998</v>
      </c>
      <c r="S907" s="87">
        <v>43607</v>
      </c>
      <c r="T907" s="88">
        <v>4.57</v>
      </c>
      <c r="U907" s="87">
        <v>44757</v>
      </c>
      <c r="V907" s="88">
        <v>87.31</v>
      </c>
      <c r="W907" s="87">
        <v>43756</v>
      </c>
      <c r="X907" s="88">
        <v>28.95</v>
      </c>
      <c r="Y907" s="87">
        <v>43628</v>
      </c>
      <c r="Z907" s="88">
        <v>32.96</v>
      </c>
      <c r="AA907" s="87">
        <v>43700</v>
      </c>
      <c r="AB907" s="88">
        <v>148.38999999999999</v>
      </c>
      <c r="AE907" s="87">
        <v>44347</v>
      </c>
      <c r="AF907" s="88">
        <v>1212.3399999999999</v>
      </c>
      <c r="AG907" s="87">
        <v>44347</v>
      </c>
      <c r="AH907" s="88">
        <v>101.27</v>
      </c>
      <c r="AI907" s="87">
        <v>44362</v>
      </c>
      <c r="AJ907" s="88">
        <v>519.91</v>
      </c>
      <c r="AK907" s="87">
        <v>44393</v>
      </c>
      <c r="AL907" s="88">
        <v>376.11</v>
      </c>
    </row>
    <row r="908" spans="1:38">
      <c r="A908" s="87">
        <v>44349</v>
      </c>
      <c r="B908" s="88">
        <v>19657.599999999999</v>
      </c>
      <c r="C908" s="87">
        <v>43649</v>
      </c>
      <c r="D908" s="88">
        <v>85.42</v>
      </c>
      <c r="E908" s="87">
        <v>43608</v>
      </c>
      <c r="F908" s="88">
        <v>151.93</v>
      </c>
      <c r="G908" s="87">
        <v>43993</v>
      </c>
      <c r="H908" s="88">
        <v>25.05</v>
      </c>
      <c r="I908" s="87">
        <v>43642</v>
      </c>
      <c r="J908" s="88">
        <v>34.31</v>
      </c>
      <c r="K908" s="87">
        <v>43608</v>
      </c>
      <c r="L908" s="88">
        <v>83</v>
      </c>
      <c r="M908" s="87">
        <v>43608</v>
      </c>
      <c r="N908" s="88">
        <v>22.47</v>
      </c>
      <c r="Q908" s="87">
        <v>43608</v>
      </c>
      <c r="R908" s="88">
        <v>17.239999999999998</v>
      </c>
      <c r="S908" s="87">
        <v>43608</v>
      </c>
      <c r="T908" s="88">
        <v>4.5999999999999996</v>
      </c>
      <c r="U908" s="87">
        <v>44760</v>
      </c>
      <c r="V908" s="88">
        <v>86</v>
      </c>
      <c r="W908" s="87">
        <v>43759</v>
      </c>
      <c r="X908" s="88">
        <v>29.35</v>
      </c>
      <c r="Y908" s="87">
        <v>43629</v>
      </c>
      <c r="Z908" s="88">
        <v>34.29</v>
      </c>
      <c r="AA908" s="87">
        <v>43703</v>
      </c>
      <c r="AB908" s="88">
        <v>143</v>
      </c>
      <c r="AE908" s="87">
        <v>44348</v>
      </c>
      <c r="AF908" s="88">
        <v>1199.3900000000001</v>
      </c>
      <c r="AG908" s="87">
        <v>44348</v>
      </c>
      <c r="AH908" s="88">
        <v>102.05</v>
      </c>
      <c r="AI908" s="87">
        <v>44363</v>
      </c>
      <c r="AJ908" s="88">
        <v>521.66999999999996</v>
      </c>
      <c r="AK908" s="87">
        <v>44396</v>
      </c>
      <c r="AL908" s="88">
        <v>367.26</v>
      </c>
    </row>
    <row r="909" spans="1:38">
      <c r="A909" s="87">
        <v>44350</v>
      </c>
      <c r="B909" s="88">
        <v>19635.61</v>
      </c>
      <c r="C909" s="87">
        <v>43650</v>
      </c>
      <c r="D909" s="88">
        <v>84.57</v>
      </c>
      <c r="E909" s="87">
        <v>43609</v>
      </c>
      <c r="F909" s="88">
        <v>154.06</v>
      </c>
      <c r="G909" s="87">
        <v>43994</v>
      </c>
      <c r="H909" s="88">
        <v>24.14</v>
      </c>
      <c r="I909" s="87">
        <v>43643</v>
      </c>
      <c r="J909" s="88">
        <v>35.01</v>
      </c>
      <c r="K909" s="87">
        <v>43609</v>
      </c>
      <c r="L909" s="88">
        <v>86.94</v>
      </c>
      <c r="M909" s="87">
        <v>43609</v>
      </c>
      <c r="N909" s="88">
        <v>23.57</v>
      </c>
      <c r="Q909" s="87">
        <v>43609</v>
      </c>
      <c r="R909" s="88">
        <v>18.11</v>
      </c>
      <c r="S909" s="87">
        <v>43609</v>
      </c>
      <c r="T909" s="88">
        <v>4.5</v>
      </c>
      <c r="U909" s="87">
        <v>44763</v>
      </c>
      <c r="V909" s="88">
        <v>80.52</v>
      </c>
      <c r="W909" s="87">
        <v>43760</v>
      </c>
      <c r="X909" s="88">
        <v>29.46</v>
      </c>
      <c r="Y909" s="87">
        <v>43630</v>
      </c>
      <c r="Z909" s="88">
        <v>35.97</v>
      </c>
      <c r="AA909" s="87">
        <v>43704</v>
      </c>
      <c r="AB909" s="88">
        <v>146.99</v>
      </c>
      <c r="AE909" s="87">
        <v>44349</v>
      </c>
      <c r="AF909" s="88">
        <v>1211.17</v>
      </c>
      <c r="AG909" s="87">
        <v>44349</v>
      </c>
      <c r="AH909" s="88">
        <v>101.89</v>
      </c>
      <c r="AI909" s="87">
        <v>44364</v>
      </c>
      <c r="AJ909" s="88">
        <v>523.85</v>
      </c>
      <c r="AK909" s="87">
        <v>44400</v>
      </c>
      <c r="AL909" s="88">
        <v>347.91</v>
      </c>
    </row>
    <row r="910" spans="1:38">
      <c r="A910" s="87">
        <v>44351</v>
      </c>
      <c r="B910" s="88">
        <v>19654.650000000001</v>
      </c>
      <c r="C910" s="87">
        <v>43651</v>
      </c>
      <c r="D910" s="88">
        <v>85.23</v>
      </c>
      <c r="E910" s="87">
        <v>43612</v>
      </c>
      <c r="F910" s="88">
        <v>154.44999999999999</v>
      </c>
      <c r="G910" s="87">
        <v>43997</v>
      </c>
      <c r="H910" s="88">
        <v>24.14</v>
      </c>
      <c r="I910" s="87">
        <v>43644</v>
      </c>
      <c r="J910" s="88">
        <v>36.08</v>
      </c>
      <c r="K910" s="87">
        <v>43612</v>
      </c>
      <c r="L910" s="88">
        <v>91.16</v>
      </c>
      <c r="M910" s="87">
        <v>43612</v>
      </c>
      <c r="N910" s="88">
        <v>24.13</v>
      </c>
      <c r="Q910" s="87">
        <v>43612</v>
      </c>
      <c r="R910" s="88">
        <v>18.329999999999998</v>
      </c>
      <c r="S910" s="87">
        <v>43612</v>
      </c>
      <c r="T910" s="88">
        <v>4.34</v>
      </c>
      <c r="U910" s="87">
        <v>44764</v>
      </c>
      <c r="V910" s="88">
        <v>86.55</v>
      </c>
      <c r="W910" s="87">
        <v>43761</v>
      </c>
      <c r="X910" s="88">
        <v>28.5</v>
      </c>
      <c r="Y910" s="87">
        <v>43633</v>
      </c>
      <c r="Z910" s="88">
        <v>36</v>
      </c>
      <c r="AA910" s="87">
        <v>43705</v>
      </c>
      <c r="AB910" s="88">
        <v>144.83000000000001</v>
      </c>
      <c r="AE910" s="87">
        <v>44350</v>
      </c>
      <c r="AF910" s="88">
        <v>1236.94</v>
      </c>
      <c r="AG910" s="87">
        <v>44350</v>
      </c>
      <c r="AH910" s="88">
        <v>104</v>
      </c>
      <c r="AI910" s="87">
        <v>44365</v>
      </c>
      <c r="AJ910" s="88">
        <v>520.94000000000005</v>
      </c>
      <c r="AK910" s="87">
        <v>44403</v>
      </c>
      <c r="AL910" s="88">
        <v>342.01</v>
      </c>
    </row>
    <row r="911" spans="1:38">
      <c r="A911" s="87">
        <v>44354</v>
      </c>
      <c r="B911" s="88">
        <v>19658.11</v>
      </c>
      <c r="C911" s="87">
        <v>43654</v>
      </c>
      <c r="D911" s="88">
        <v>82.95</v>
      </c>
      <c r="E911" s="87">
        <v>43613</v>
      </c>
      <c r="F911" s="88">
        <v>154.37</v>
      </c>
      <c r="G911" s="87">
        <v>43998</v>
      </c>
      <c r="H911" s="88">
        <v>25</v>
      </c>
      <c r="I911" s="87">
        <v>43647</v>
      </c>
      <c r="J911" s="88">
        <v>36.44</v>
      </c>
      <c r="K911" s="87">
        <v>43613</v>
      </c>
      <c r="L911" s="88">
        <v>86.61</v>
      </c>
      <c r="M911" s="87">
        <v>43613</v>
      </c>
      <c r="N911" s="88">
        <v>22.94</v>
      </c>
      <c r="Q911" s="87">
        <v>43613</v>
      </c>
      <c r="R911" s="88">
        <v>17.37</v>
      </c>
      <c r="S911" s="87">
        <v>43613</v>
      </c>
      <c r="T911" s="88">
        <v>4.09</v>
      </c>
      <c r="U911" s="87">
        <v>44767</v>
      </c>
      <c r="V911" s="88">
        <v>93.03</v>
      </c>
      <c r="W911" s="87">
        <v>43762</v>
      </c>
      <c r="X911" s="88">
        <v>28.01</v>
      </c>
      <c r="Y911" s="87">
        <v>43634</v>
      </c>
      <c r="Z911" s="88">
        <v>36.43</v>
      </c>
      <c r="AA911" s="87">
        <v>43706</v>
      </c>
      <c r="AB911" s="88">
        <v>141.96</v>
      </c>
      <c r="AE911" s="87">
        <v>44351</v>
      </c>
      <c r="AF911" s="88">
        <v>1239.8499999999999</v>
      </c>
      <c r="AG911" s="87">
        <v>44351</v>
      </c>
      <c r="AH911" s="88">
        <v>105.06</v>
      </c>
      <c r="AI911" s="87">
        <v>44368</v>
      </c>
      <c r="AJ911" s="88">
        <v>530.84</v>
      </c>
      <c r="AK911" s="87">
        <v>44404</v>
      </c>
      <c r="AL911" s="88">
        <v>346.83</v>
      </c>
    </row>
    <row r="912" spans="1:38">
      <c r="A912" s="87">
        <v>44355</v>
      </c>
      <c r="B912" s="88">
        <v>19574.919999999998</v>
      </c>
      <c r="C912" s="87">
        <v>43655</v>
      </c>
      <c r="D912" s="88">
        <v>83.03</v>
      </c>
      <c r="E912" s="87">
        <v>43614</v>
      </c>
      <c r="F912" s="88">
        <v>156.72999999999999</v>
      </c>
      <c r="G912" s="87">
        <v>43999</v>
      </c>
      <c r="H912" s="88">
        <v>24.95</v>
      </c>
      <c r="I912" s="87">
        <v>43648</v>
      </c>
      <c r="J912" s="88">
        <v>36.29</v>
      </c>
      <c r="K912" s="87">
        <v>43614</v>
      </c>
      <c r="L912" s="88">
        <v>90.88</v>
      </c>
      <c r="M912" s="87">
        <v>43614</v>
      </c>
      <c r="N912" s="88">
        <v>24.08</v>
      </c>
      <c r="Q912" s="87">
        <v>43614</v>
      </c>
      <c r="R912" s="88">
        <v>18.059999999999999</v>
      </c>
      <c r="S912" s="87">
        <v>43614</v>
      </c>
      <c r="T912" s="88">
        <v>4.3</v>
      </c>
      <c r="U912" s="87">
        <v>44768</v>
      </c>
      <c r="V912" s="88">
        <v>99.99</v>
      </c>
      <c r="W912" s="87">
        <v>43763</v>
      </c>
      <c r="X912" s="88">
        <v>27.93</v>
      </c>
      <c r="Y912" s="87">
        <v>43635</v>
      </c>
      <c r="Z912" s="88">
        <v>36.82</v>
      </c>
      <c r="AA912" s="87">
        <v>43707</v>
      </c>
      <c r="AB912" s="88">
        <v>143</v>
      </c>
      <c r="AE912" s="87">
        <v>44354</v>
      </c>
      <c r="AF912" s="88">
        <v>1273.45</v>
      </c>
      <c r="AG912" s="87">
        <v>44354</v>
      </c>
      <c r="AH912" s="88">
        <v>102.57</v>
      </c>
      <c r="AI912" s="87">
        <v>44369</v>
      </c>
      <c r="AJ912" s="88">
        <v>546.52</v>
      </c>
      <c r="AK912" s="87">
        <v>44405</v>
      </c>
      <c r="AL912" s="88">
        <v>336.81</v>
      </c>
    </row>
    <row r="913" spans="1:38">
      <c r="A913" s="87">
        <v>44356</v>
      </c>
      <c r="B913" s="88">
        <v>19381.810000000001</v>
      </c>
      <c r="C913" s="87">
        <v>43656</v>
      </c>
      <c r="D913" s="88">
        <v>82.77</v>
      </c>
      <c r="E913" s="87">
        <v>43615</v>
      </c>
      <c r="F913" s="88">
        <v>158.82</v>
      </c>
      <c r="G913" s="87">
        <v>44000</v>
      </c>
      <c r="H913" s="88">
        <v>24</v>
      </c>
      <c r="I913" s="87">
        <v>43649</v>
      </c>
      <c r="J913" s="88">
        <v>35.85</v>
      </c>
      <c r="K913" s="87">
        <v>43615</v>
      </c>
      <c r="L913" s="88">
        <v>89.44</v>
      </c>
      <c r="M913" s="87">
        <v>43615</v>
      </c>
      <c r="N913" s="88">
        <v>23.94</v>
      </c>
      <c r="Q913" s="87">
        <v>43615</v>
      </c>
      <c r="R913" s="88">
        <v>17.420000000000002</v>
      </c>
      <c r="S913" s="87">
        <v>43615</v>
      </c>
      <c r="T913" s="88">
        <v>4.1900000000000004</v>
      </c>
      <c r="U913" s="87">
        <v>44769</v>
      </c>
      <c r="V913" s="88">
        <v>92.5</v>
      </c>
      <c r="W913" s="87">
        <v>43766</v>
      </c>
      <c r="X913" s="88">
        <v>28.19</v>
      </c>
      <c r="Y913" s="87">
        <v>43636</v>
      </c>
      <c r="Z913" s="88">
        <v>36.47</v>
      </c>
      <c r="AA913" s="87">
        <v>43710</v>
      </c>
      <c r="AB913" s="88">
        <v>141.01</v>
      </c>
      <c r="AE913" s="87">
        <v>44355</v>
      </c>
      <c r="AF913" s="88">
        <v>1275.26</v>
      </c>
      <c r="AG913" s="87">
        <v>44355</v>
      </c>
      <c r="AH913" s="88">
        <v>100.51</v>
      </c>
      <c r="AI913" s="87">
        <v>44370</v>
      </c>
      <c r="AJ913" s="88">
        <v>546.08000000000004</v>
      </c>
      <c r="AK913" s="87">
        <v>44406</v>
      </c>
      <c r="AL913" s="88">
        <v>332.51</v>
      </c>
    </row>
    <row r="914" spans="1:38">
      <c r="A914" s="87">
        <v>44357</v>
      </c>
      <c r="B914" s="88">
        <v>19537.599999999999</v>
      </c>
      <c r="C914" s="87">
        <v>43657</v>
      </c>
      <c r="D914" s="88">
        <v>82.02</v>
      </c>
      <c r="E914" s="87">
        <v>43619</v>
      </c>
      <c r="F914" s="88">
        <v>155.47</v>
      </c>
      <c r="G914" s="87">
        <v>44001</v>
      </c>
      <c r="H914" s="88">
        <v>24.13</v>
      </c>
      <c r="I914" s="87">
        <v>43650</v>
      </c>
      <c r="J914" s="88">
        <v>35.869999999999997</v>
      </c>
      <c r="K914" s="87">
        <v>43619</v>
      </c>
      <c r="L914" s="88">
        <v>86.02</v>
      </c>
      <c r="M914" s="87">
        <v>43619</v>
      </c>
      <c r="N914" s="88">
        <v>23.63</v>
      </c>
      <c r="Q914" s="87">
        <v>43619</v>
      </c>
      <c r="R914" s="88">
        <v>16.920000000000002</v>
      </c>
      <c r="S914" s="87">
        <v>43619</v>
      </c>
      <c r="T914" s="88">
        <v>4.29</v>
      </c>
      <c r="U914" s="87">
        <v>44770</v>
      </c>
      <c r="V914" s="88">
        <v>86.93</v>
      </c>
      <c r="W914" s="87">
        <v>43767</v>
      </c>
      <c r="X914" s="88">
        <v>28.01</v>
      </c>
      <c r="Y914" s="87">
        <v>43637</v>
      </c>
      <c r="Z914" s="88">
        <v>37.049999999999997</v>
      </c>
      <c r="AA914" s="87">
        <v>43711</v>
      </c>
      <c r="AB914" s="88">
        <v>138.46</v>
      </c>
      <c r="AE914" s="87">
        <v>44356</v>
      </c>
      <c r="AF914" s="88">
        <v>1335.6</v>
      </c>
      <c r="AG914" s="87">
        <v>44356</v>
      </c>
      <c r="AH914" s="88">
        <v>98.71</v>
      </c>
      <c r="AI914" s="87">
        <v>44371</v>
      </c>
      <c r="AJ914" s="88">
        <v>549.62</v>
      </c>
      <c r="AK914" s="87">
        <v>44407</v>
      </c>
      <c r="AL914" s="88">
        <v>334.81</v>
      </c>
    </row>
    <row r="915" spans="1:38">
      <c r="A915" s="87">
        <v>44358</v>
      </c>
      <c r="B915" s="88">
        <v>19478.73</v>
      </c>
      <c r="C915" s="87">
        <v>43658</v>
      </c>
      <c r="D915" s="88">
        <v>82.52</v>
      </c>
      <c r="E915" s="87">
        <v>43626</v>
      </c>
      <c r="F915" s="88">
        <v>154.76</v>
      </c>
      <c r="G915" s="87">
        <v>44004</v>
      </c>
      <c r="H915" s="88">
        <v>24.5</v>
      </c>
      <c r="I915" s="87">
        <v>43651</v>
      </c>
      <c r="J915" s="88">
        <v>36.06</v>
      </c>
      <c r="K915" s="87">
        <v>43626</v>
      </c>
      <c r="L915" s="88">
        <v>81.72</v>
      </c>
      <c r="M915" s="87">
        <v>43626</v>
      </c>
      <c r="N915" s="88">
        <v>22.45</v>
      </c>
      <c r="Q915" s="87">
        <v>43626</v>
      </c>
      <c r="R915" s="88">
        <v>16.2</v>
      </c>
      <c r="S915" s="87">
        <v>43626</v>
      </c>
      <c r="T915" s="88">
        <v>4.33</v>
      </c>
      <c r="U915" s="87">
        <v>44771</v>
      </c>
      <c r="V915" s="88">
        <v>91.99</v>
      </c>
      <c r="W915" s="87">
        <v>43768</v>
      </c>
      <c r="X915" s="88">
        <v>27.61</v>
      </c>
      <c r="Y915" s="87">
        <v>43640</v>
      </c>
      <c r="Z915" s="88">
        <v>36.049999999999997</v>
      </c>
      <c r="AA915" s="87">
        <v>43712</v>
      </c>
      <c r="AB915" s="88">
        <v>139.19</v>
      </c>
      <c r="AE915" s="87">
        <v>44357</v>
      </c>
      <c r="AF915" s="88">
        <v>1306.26</v>
      </c>
      <c r="AG915" s="87">
        <v>44357</v>
      </c>
      <c r="AH915" s="88">
        <v>102.81</v>
      </c>
      <c r="AI915" s="87">
        <v>44372</v>
      </c>
      <c r="AJ915" s="88">
        <v>555.72</v>
      </c>
      <c r="AK915" s="87">
        <v>44410</v>
      </c>
      <c r="AL915" s="88">
        <v>336.35</v>
      </c>
    </row>
    <row r="916" spans="1:38">
      <c r="A916" s="87">
        <v>44361</v>
      </c>
      <c r="B916" s="88">
        <v>19647.43</v>
      </c>
      <c r="C916" s="87">
        <v>43661</v>
      </c>
      <c r="D916" s="88">
        <v>82.04</v>
      </c>
      <c r="E916" s="87">
        <v>43627</v>
      </c>
      <c r="F916" s="88">
        <v>154.5</v>
      </c>
      <c r="G916" s="87">
        <v>44005</v>
      </c>
      <c r="H916" s="88">
        <v>25.08</v>
      </c>
      <c r="I916" s="87">
        <v>43654</v>
      </c>
      <c r="J916" s="88">
        <v>35.880000000000003</v>
      </c>
      <c r="K916" s="87">
        <v>43627</v>
      </c>
      <c r="L916" s="88">
        <v>84.14</v>
      </c>
      <c r="M916" s="87">
        <v>43627</v>
      </c>
      <c r="N916" s="88">
        <v>22.06</v>
      </c>
      <c r="Q916" s="87">
        <v>43627</v>
      </c>
      <c r="R916" s="88">
        <v>16.71</v>
      </c>
      <c r="S916" s="87">
        <v>43627</v>
      </c>
      <c r="T916" s="88">
        <v>4.17</v>
      </c>
      <c r="U916" s="87">
        <v>44774</v>
      </c>
      <c r="V916" s="88">
        <v>86.12</v>
      </c>
      <c r="W916" s="87">
        <v>43769</v>
      </c>
      <c r="X916" s="88">
        <v>27.8</v>
      </c>
      <c r="Y916" s="87">
        <v>43641</v>
      </c>
      <c r="Z916" s="88">
        <v>36.36</v>
      </c>
      <c r="AA916" s="87">
        <v>43713</v>
      </c>
      <c r="AB916" s="88">
        <v>142.13</v>
      </c>
      <c r="AE916" s="87">
        <v>44358</v>
      </c>
      <c r="AF916" s="88">
        <v>1317.73</v>
      </c>
      <c r="AG916" s="87">
        <v>44358</v>
      </c>
      <c r="AH916" s="88">
        <v>101.09</v>
      </c>
      <c r="AI916" s="87">
        <v>44375</v>
      </c>
      <c r="AJ916" s="88">
        <v>557.17999999999995</v>
      </c>
      <c r="AK916" s="87">
        <v>44411</v>
      </c>
      <c r="AL916" s="88">
        <v>333.37</v>
      </c>
    </row>
    <row r="917" spans="1:38">
      <c r="A917" s="87">
        <v>44362</v>
      </c>
      <c r="B917" s="88">
        <v>19625.02</v>
      </c>
      <c r="C917" s="87">
        <v>43662</v>
      </c>
      <c r="D917" s="88">
        <v>82.61</v>
      </c>
      <c r="E917" s="87">
        <v>43628</v>
      </c>
      <c r="F917" s="88">
        <v>154.69</v>
      </c>
      <c r="G917" s="87">
        <v>44006</v>
      </c>
      <c r="H917" s="88">
        <v>25.34</v>
      </c>
      <c r="I917" s="87">
        <v>43655</v>
      </c>
      <c r="J917" s="88">
        <v>36.409999999999997</v>
      </c>
      <c r="K917" s="87">
        <v>43628</v>
      </c>
      <c r="L917" s="88">
        <v>85.61</v>
      </c>
      <c r="M917" s="87">
        <v>43628</v>
      </c>
      <c r="N917" s="88">
        <v>23.02</v>
      </c>
      <c r="Q917" s="87">
        <v>43628</v>
      </c>
      <c r="R917" s="88">
        <v>17.46</v>
      </c>
      <c r="S917" s="87">
        <v>43628</v>
      </c>
      <c r="T917" s="88">
        <v>4.25</v>
      </c>
      <c r="U917" s="87">
        <v>44775</v>
      </c>
      <c r="V917" s="88">
        <v>86.12</v>
      </c>
      <c r="W917" s="87">
        <v>43770</v>
      </c>
      <c r="X917" s="88">
        <v>27.97</v>
      </c>
      <c r="Y917" s="87">
        <v>43642</v>
      </c>
      <c r="Z917" s="88">
        <v>35.880000000000003</v>
      </c>
      <c r="AA917" s="87">
        <v>43719</v>
      </c>
      <c r="AB917" s="88">
        <v>138</v>
      </c>
      <c r="AE917" s="87">
        <v>44361</v>
      </c>
      <c r="AF917" s="88">
        <v>1319.03</v>
      </c>
      <c r="AG917" s="87">
        <v>44361</v>
      </c>
      <c r="AH917" s="88">
        <v>98.66</v>
      </c>
      <c r="AI917" s="87">
        <v>44376</v>
      </c>
      <c r="AJ917" s="88">
        <v>560.63</v>
      </c>
      <c r="AK917" s="87">
        <v>44412</v>
      </c>
      <c r="AL917" s="88">
        <v>330.65</v>
      </c>
    </row>
    <row r="918" spans="1:38">
      <c r="A918" s="87">
        <v>44363</v>
      </c>
      <c r="B918" s="88">
        <v>19547.77</v>
      </c>
      <c r="C918" s="87">
        <v>43663</v>
      </c>
      <c r="D918" s="88">
        <v>82.96</v>
      </c>
      <c r="E918" s="87">
        <v>43629</v>
      </c>
      <c r="F918" s="88">
        <v>155.63999999999999</v>
      </c>
      <c r="G918" s="87">
        <v>44007</v>
      </c>
      <c r="H918" s="88">
        <v>25.59</v>
      </c>
      <c r="I918" s="87">
        <v>43656</v>
      </c>
      <c r="J918" s="88">
        <v>36.479999999999997</v>
      </c>
      <c r="K918" s="87">
        <v>43629</v>
      </c>
      <c r="L918" s="88">
        <v>89.89</v>
      </c>
      <c r="M918" s="87">
        <v>43629</v>
      </c>
      <c r="N918" s="88">
        <v>24.1</v>
      </c>
      <c r="Q918" s="87">
        <v>43629</v>
      </c>
      <c r="R918" s="88">
        <v>17.989999999999998</v>
      </c>
      <c r="S918" s="87">
        <v>43629</v>
      </c>
      <c r="T918" s="88">
        <v>4.2699999999999996</v>
      </c>
      <c r="U918" s="87">
        <v>44776</v>
      </c>
      <c r="V918" s="88">
        <v>86.41</v>
      </c>
      <c r="W918" s="87">
        <v>43773</v>
      </c>
      <c r="X918" s="88">
        <v>29.36</v>
      </c>
      <c r="Y918" s="87">
        <v>43643</v>
      </c>
      <c r="Z918" s="88">
        <v>35.75</v>
      </c>
      <c r="AA918" s="87">
        <v>43720</v>
      </c>
      <c r="AB918" s="88">
        <v>141.66999999999999</v>
      </c>
      <c r="AE918" s="87">
        <v>44362</v>
      </c>
      <c r="AF918" s="88">
        <v>1346.23</v>
      </c>
      <c r="AG918" s="87">
        <v>44362</v>
      </c>
      <c r="AH918" s="88">
        <v>98.15</v>
      </c>
      <c r="AI918" s="87">
        <v>44377</v>
      </c>
      <c r="AJ918" s="88">
        <v>560.22</v>
      </c>
      <c r="AK918" s="87">
        <v>44413</v>
      </c>
      <c r="AL918" s="88">
        <v>335.48</v>
      </c>
    </row>
    <row r="919" spans="1:38">
      <c r="A919" s="87">
        <v>44364</v>
      </c>
      <c r="B919" s="88">
        <v>19421.09</v>
      </c>
      <c r="C919" s="87">
        <v>43664</v>
      </c>
      <c r="D919" s="88">
        <v>82.55</v>
      </c>
      <c r="E919" s="87">
        <v>43630</v>
      </c>
      <c r="F919" s="88">
        <v>154.38</v>
      </c>
      <c r="G919" s="87">
        <v>44008</v>
      </c>
      <c r="H919" s="88">
        <v>26.09</v>
      </c>
      <c r="I919" s="87">
        <v>43657</v>
      </c>
      <c r="J919" s="88">
        <v>36.08</v>
      </c>
      <c r="K919" s="87">
        <v>43630</v>
      </c>
      <c r="L919" s="88">
        <v>89.34</v>
      </c>
      <c r="M919" s="87">
        <v>43630</v>
      </c>
      <c r="N919" s="88">
        <v>25.3</v>
      </c>
      <c r="Q919" s="87">
        <v>43630</v>
      </c>
      <c r="R919" s="88">
        <v>17.809999999999999</v>
      </c>
      <c r="S919" s="87">
        <v>43630</v>
      </c>
      <c r="T919" s="88">
        <v>4.21</v>
      </c>
      <c r="U919" s="87">
        <v>44777</v>
      </c>
      <c r="V919" s="88">
        <v>82.15</v>
      </c>
      <c r="W919" s="87">
        <v>43774</v>
      </c>
      <c r="X919" s="88">
        <v>30.5</v>
      </c>
      <c r="Y919" s="87">
        <v>43644</v>
      </c>
      <c r="Z919" s="88">
        <v>35.049999999999997</v>
      </c>
      <c r="AA919" s="87">
        <v>43726</v>
      </c>
      <c r="AB919" s="88">
        <v>139.97</v>
      </c>
      <c r="AE919" s="87">
        <v>44363</v>
      </c>
      <c r="AF919" s="88">
        <v>1314.64</v>
      </c>
      <c r="AG919" s="87">
        <v>44363</v>
      </c>
      <c r="AH919" s="88">
        <v>98.45</v>
      </c>
      <c r="AI919" s="87">
        <v>44378</v>
      </c>
      <c r="AJ919" s="88">
        <v>564.9</v>
      </c>
      <c r="AK919" s="87">
        <v>44414</v>
      </c>
      <c r="AL919" s="88">
        <v>333.97</v>
      </c>
    </row>
    <row r="920" spans="1:38">
      <c r="A920" s="87">
        <v>44365</v>
      </c>
      <c r="B920" s="88">
        <v>19425.650000000001</v>
      </c>
      <c r="C920" s="87">
        <v>43665</v>
      </c>
      <c r="D920" s="88">
        <v>81.97</v>
      </c>
      <c r="E920" s="87">
        <v>43633</v>
      </c>
      <c r="F920" s="88">
        <v>153.01</v>
      </c>
      <c r="G920" s="87">
        <v>44011</v>
      </c>
      <c r="H920" s="88">
        <v>26.98</v>
      </c>
      <c r="I920" s="87">
        <v>43658</v>
      </c>
      <c r="J920" s="88">
        <v>35.950000000000003</v>
      </c>
      <c r="K920" s="87">
        <v>43633</v>
      </c>
      <c r="L920" s="88">
        <v>87.14</v>
      </c>
      <c r="M920" s="87">
        <v>43633</v>
      </c>
      <c r="N920" s="88">
        <v>26.38</v>
      </c>
      <c r="Q920" s="87">
        <v>43633</v>
      </c>
      <c r="R920" s="88">
        <v>17.45</v>
      </c>
      <c r="S920" s="87">
        <v>43633</v>
      </c>
      <c r="T920" s="88">
        <v>4.01</v>
      </c>
      <c r="U920" s="87">
        <v>44778</v>
      </c>
      <c r="V920" s="88">
        <v>88.31</v>
      </c>
      <c r="W920" s="87">
        <v>43775</v>
      </c>
      <c r="X920" s="88">
        <v>31.32</v>
      </c>
      <c r="Y920" s="87">
        <v>43647</v>
      </c>
      <c r="Z920" s="88">
        <v>35.5</v>
      </c>
      <c r="AA920" s="87">
        <v>43727</v>
      </c>
      <c r="AB920" s="88">
        <v>139.97</v>
      </c>
      <c r="AE920" s="87">
        <v>44364</v>
      </c>
      <c r="AF920" s="88">
        <v>1294.99</v>
      </c>
      <c r="AG920" s="87">
        <v>44364</v>
      </c>
      <c r="AH920" s="88">
        <v>97.49</v>
      </c>
      <c r="AI920" s="87">
        <v>44379</v>
      </c>
      <c r="AJ920" s="88">
        <v>564.02</v>
      </c>
      <c r="AK920" s="87">
        <v>44417</v>
      </c>
      <c r="AL920" s="88">
        <v>332.36</v>
      </c>
    </row>
    <row r="921" spans="1:38">
      <c r="A921" s="87">
        <v>44368</v>
      </c>
      <c r="B921" s="88">
        <v>19339.650000000001</v>
      </c>
      <c r="C921" s="87">
        <v>43668</v>
      </c>
      <c r="D921" s="88">
        <v>82.11</v>
      </c>
      <c r="E921" s="87">
        <v>43634</v>
      </c>
      <c r="F921" s="88">
        <v>153.13999999999999</v>
      </c>
      <c r="G921" s="87">
        <v>44012</v>
      </c>
      <c r="H921" s="88">
        <v>27.54</v>
      </c>
      <c r="I921" s="87">
        <v>43661</v>
      </c>
      <c r="J921" s="88">
        <v>35.4</v>
      </c>
      <c r="K921" s="87">
        <v>43634</v>
      </c>
      <c r="L921" s="88">
        <v>82.88</v>
      </c>
      <c r="M921" s="87">
        <v>43634</v>
      </c>
      <c r="N921" s="88">
        <v>25.29</v>
      </c>
      <c r="Q921" s="87">
        <v>43634</v>
      </c>
      <c r="R921" s="88">
        <v>17.920000000000002</v>
      </c>
      <c r="S921" s="87">
        <v>43634</v>
      </c>
      <c r="T921" s="88">
        <v>4.03</v>
      </c>
      <c r="U921" s="87">
        <v>44783</v>
      </c>
      <c r="V921" s="88">
        <v>94.93</v>
      </c>
      <c r="W921" s="87">
        <v>43776</v>
      </c>
      <c r="X921" s="88">
        <v>31.49</v>
      </c>
      <c r="Y921" s="87">
        <v>43649</v>
      </c>
      <c r="Z921" s="88">
        <v>35.619999999999997</v>
      </c>
      <c r="AA921" s="87">
        <v>43728</v>
      </c>
      <c r="AB921" s="88">
        <v>139.97</v>
      </c>
      <c r="AE921" s="87">
        <v>44365</v>
      </c>
      <c r="AF921" s="88">
        <v>1293.25</v>
      </c>
      <c r="AG921" s="87">
        <v>44365</v>
      </c>
      <c r="AH921" s="88">
        <v>98.79</v>
      </c>
      <c r="AI921" s="87">
        <v>44382</v>
      </c>
      <c r="AJ921" s="88">
        <v>560.09</v>
      </c>
      <c r="AK921" s="87">
        <v>44418</v>
      </c>
      <c r="AL921" s="88">
        <v>331.32</v>
      </c>
    </row>
    <row r="922" spans="1:38">
      <c r="A922" s="87">
        <v>44369</v>
      </c>
      <c r="B922" s="88">
        <v>19325.060000000001</v>
      </c>
      <c r="C922" s="87">
        <v>43669</v>
      </c>
      <c r="D922" s="88">
        <v>81.680000000000007</v>
      </c>
      <c r="E922" s="87">
        <v>43635</v>
      </c>
      <c r="F922" s="88">
        <v>152.57</v>
      </c>
      <c r="G922" s="87">
        <v>44013</v>
      </c>
      <c r="H922" s="88">
        <v>27.65</v>
      </c>
      <c r="I922" s="87">
        <v>43662</v>
      </c>
      <c r="J922" s="88">
        <v>35.19</v>
      </c>
      <c r="K922" s="87">
        <v>43635</v>
      </c>
      <c r="L922" s="88">
        <v>79.86</v>
      </c>
      <c r="M922" s="87">
        <v>43635</v>
      </c>
      <c r="N922" s="88">
        <v>25.36</v>
      </c>
      <c r="Q922" s="87">
        <v>43635</v>
      </c>
      <c r="R922" s="88">
        <v>17.260000000000002</v>
      </c>
      <c r="S922" s="87">
        <v>43635</v>
      </c>
      <c r="T922" s="88">
        <v>4.0199999999999996</v>
      </c>
      <c r="U922" s="87">
        <v>44784</v>
      </c>
      <c r="V922" s="88">
        <v>91.26</v>
      </c>
      <c r="W922" s="87">
        <v>43777</v>
      </c>
      <c r="X922" s="88">
        <v>30.5</v>
      </c>
      <c r="Y922" s="87">
        <v>43650</v>
      </c>
      <c r="Z922" s="88">
        <v>35</v>
      </c>
      <c r="AA922" s="87">
        <v>43733</v>
      </c>
      <c r="AB922" s="88">
        <v>141.97999999999999</v>
      </c>
      <c r="AE922" s="87">
        <v>44368</v>
      </c>
      <c r="AF922" s="88">
        <v>1282.51</v>
      </c>
      <c r="AG922" s="87">
        <v>44368</v>
      </c>
      <c r="AH922" s="88">
        <v>98.22</v>
      </c>
      <c r="AI922" s="87">
        <v>44383</v>
      </c>
      <c r="AJ922" s="88">
        <v>558.46</v>
      </c>
      <c r="AK922" s="87">
        <v>44419</v>
      </c>
      <c r="AL922" s="88">
        <v>327.27999999999997</v>
      </c>
    </row>
    <row r="923" spans="1:38">
      <c r="A923" s="87">
        <v>44370</v>
      </c>
      <c r="B923" s="88">
        <v>19259.38</v>
      </c>
      <c r="C923" s="87">
        <v>43670</v>
      </c>
      <c r="D923" s="88">
        <v>80.81</v>
      </c>
      <c r="E923" s="87">
        <v>43636</v>
      </c>
      <c r="F923" s="88">
        <v>153.03</v>
      </c>
      <c r="G923" s="87">
        <v>44014</v>
      </c>
      <c r="H923" s="88">
        <v>27.45</v>
      </c>
      <c r="I923" s="87">
        <v>43663</v>
      </c>
      <c r="J923" s="88">
        <v>35.229999999999997</v>
      </c>
      <c r="K923" s="87">
        <v>43636</v>
      </c>
      <c r="L923" s="88">
        <v>82.94</v>
      </c>
      <c r="M923" s="87">
        <v>43636</v>
      </c>
      <c r="N923" s="88">
        <v>26.14</v>
      </c>
      <c r="Q923" s="87">
        <v>43636</v>
      </c>
      <c r="R923" s="88">
        <v>17.37</v>
      </c>
      <c r="S923" s="87">
        <v>43636</v>
      </c>
      <c r="T923" s="88">
        <v>4.01</v>
      </c>
      <c r="U923" s="87">
        <v>44785</v>
      </c>
      <c r="V923" s="88">
        <v>97</v>
      </c>
      <c r="W923" s="87">
        <v>43780</v>
      </c>
      <c r="X923" s="88">
        <v>31.02</v>
      </c>
      <c r="Y923" s="87">
        <v>43655</v>
      </c>
      <c r="Z923" s="88">
        <v>34.5</v>
      </c>
      <c r="AA923" s="87">
        <v>43735</v>
      </c>
      <c r="AB923" s="88">
        <v>143.96</v>
      </c>
      <c r="AE923" s="87">
        <v>44369</v>
      </c>
      <c r="AF923" s="88">
        <v>1270</v>
      </c>
      <c r="AG923" s="87">
        <v>44369</v>
      </c>
      <c r="AH923" s="88">
        <v>100.19</v>
      </c>
      <c r="AI923" s="87">
        <v>44384</v>
      </c>
      <c r="AJ923" s="88">
        <v>558.86</v>
      </c>
      <c r="AK923" s="87">
        <v>44420</v>
      </c>
      <c r="AL923" s="88">
        <v>321.89</v>
      </c>
    </row>
    <row r="924" spans="1:38">
      <c r="A924" s="87">
        <v>44371</v>
      </c>
      <c r="B924" s="88">
        <v>19298.599999999999</v>
      </c>
      <c r="C924" s="87">
        <v>43671</v>
      </c>
      <c r="D924" s="88">
        <v>81.67</v>
      </c>
      <c r="E924" s="87">
        <v>43637</v>
      </c>
      <c r="F924" s="88">
        <v>152.43</v>
      </c>
      <c r="G924" s="87">
        <v>44015</v>
      </c>
      <c r="H924" s="88">
        <v>27.94</v>
      </c>
      <c r="I924" s="87">
        <v>43664</v>
      </c>
      <c r="J924" s="88">
        <v>34.5</v>
      </c>
      <c r="K924" s="87">
        <v>43637</v>
      </c>
      <c r="L924" s="88">
        <v>82.03</v>
      </c>
      <c r="M924" s="87">
        <v>43637</v>
      </c>
      <c r="N924" s="88">
        <v>25.4</v>
      </c>
      <c r="Q924" s="87">
        <v>43637</v>
      </c>
      <c r="R924" s="88">
        <v>17.170000000000002</v>
      </c>
      <c r="S924" s="87">
        <v>43637</v>
      </c>
      <c r="T924" s="88">
        <v>3.96</v>
      </c>
      <c r="U924" s="87">
        <v>44788</v>
      </c>
      <c r="V924" s="88">
        <v>99</v>
      </c>
      <c r="W924" s="87">
        <v>43781</v>
      </c>
      <c r="X924" s="88">
        <v>31.9</v>
      </c>
      <c r="Y924" s="87">
        <v>43656</v>
      </c>
      <c r="Z924" s="88">
        <v>34.5</v>
      </c>
      <c r="AA924" s="87">
        <v>43738</v>
      </c>
      <c r="AB924" s="88">
        <v>145.80000000000001</v>
      </c>
      <c r="AE924" s="87">
        <v>44370</v>
      </c>
      <c r="AF924" s="88">
        <v>1275.79</v>
      </c>
      <c r="AG924" s="87">
        <v>44370</v>
      </c>
      <c r="AH924" s="88">
        <v>98.3</v>
      </c>
      <c r="AI924" s="87">
        <v>44385</v>
      </c>
      <c r="AJ924" s="88">
        <v>576.94000000000005</v>
      </c>
      <c r="AK924" s="87">
        <v>44421</v>
      </c>
      <c r="AL924" s="88">
        <v>323.29000000000002</v>
      </c>
    </row>
    <row r="925" spans="1:38">
      <c r="A925" s="87">
        <v>44372</v>
      </c>
      <c r="B925" s="88">
        <v>19113.68</v>
      </c>
      <c r="C925" s="87">
        <v>43672</v>
      </c>
      <c r="D925" s="88">
        <v>81.56</v>
      </c>
      <c r="E925" s="87">
        <v>43640</v>
      </c>
      <c r="F925" s="88">
        <v>151.49</v>
      </c>
      <c r="G925" s="87">
        <v>44018</v>
      </c>
      <c r="H925" s="88">
        <v>27.96</v>
      </c>
      <c r="I925" s="87">
        <v>43665</v>
      </c>
      <c r="J925" s="88">
        <v>34.44</v>
      </c>
      <c r="K925" s="87">
        <v>43640</v>
      </c>
      <c r="L925" s="88">
        <v>78</v>
      </c>
      <c r="M925" s="87">
        <v>43640</v>
      </c>
      <c r="N925" s="88">
        <v>24.13</v>
      </c>
      <c r="Q925" s="87">
        <v>43640</v>
      </c>
      <c r="R925" s="88">
        <v>16.41</v>
      </c>
      <c r="S925" s="87">
        <v>43640</v>
      </c>
      <c r="T925" s="88">
        <v>3.92</v>
      </c>
      <c r="U925" s="87">
        <v>44790</v>
      </c>
      <c r="V925" s="88">
        <v>100</v>
      </c>
      <c r="W925" s="87">
        <v>43782</v>
      </c>
      <c r="X925" s="88">
        <v>33.49</v>
      </c>
      <c r="Y925" s="87">
        <v>43657</v>
      </c>
      <c r="Z925" s="88">
        <v>34</v>
      </c>
      <c r="AA925" s="87">
        <v>43739</v>
      </c>
      <c r="AB925" s="88">
        <v>146.94999999999999</v>
      </c>
      <c r="AE925" s="87">
        <v>44371</v>
      </c>
      <c r="AF925" s="88">
        <v>1270</v>
      </c>
      <c r="AG925" s="87">
        <v>44371</v>
      </c>
      <c r="AH925" s="88">
        <v>97.94</v>
      </c>
      <c r="AI925" s="87">
        <v>44386</v>
      </c>
      <c r="AJ925" s="88">
        <v>568.28</v>
      </c>
      <c r="AK925" s="87">
        <v>44424</v>
      </c>
      <c r="AL925" s="88">
        <v>318</v>
      </c>
    </row>
    <row r="926" spans="1:38">
      <c r="A926" s="87">
        <v>44375</v>
      </c>
      <c r="B926" s="88">
        <v>18873.04</v>
      </c>
      <c r="C926" s="87">
        <v>43675</v>
      </c>
      <c r="D926" s="88">
        <v>81.41</v>
      </c>
      <c r="E926" s="87">
        <v>43641</v>
      </c>
      <c r="F926" s="88">
        <v>150.49</v>
      </c>
      <c r="G926" s="87">
        <v>44019</v>
      </c>
      <c r="H926" s="88">
        <v>27.5</v>
      </c>
      <c r="I926" s="87">
        <v>43668</v>
      </c>
      <c r="J926" s="88">
        <v>34.380000000000003</v>
      </c>
      <c r="K926" s="87">
        <v>43641</v>
      </c>
      <c r="L926" s="88">
        <v>75.75</v>
      </c>
      <c r="M926" s="87">
        <v>43641</v>
      </c>
      <c r="N926" s="88">
        <v>23.81</v>
      </c>
      <c r="Q926" s="87">
        <v>43641</v>
      </c>
      <c r="R926" s="88">
        <v>16.489999999999998</v>
      </c>
      <c r="S926" s="87">
        <v>43641</v>
      </c>
      <c r="T926" s="88">
        <v>3.89</v>
      </c>
      <c r="U926" s="87">
        <v>44792</v>
      </c>
      <c r="V926" s="88">
        <v>100</v>
      </c>
      <c r="W926" s="87">
        <v>43783</v>
      </c>
      <c r="X926" s="88">
        <v>34.020000000000003</v>
      </c>
      <c r="Y926" s="87">
        <v>43658</v>
      </c>
      <c r="Z926" s="88">
        <v>33.119999999999997</v>
      </c>
      <c r="AA926" s="87">
        <v>43740</v>
      </c>
      <c r="AB926" s="88">
        <v>147.84</v>
      </c>
      <c r="AE926" s="87">
        <v>44372</v>
      </c>
      <c r="AF926" s="88">
        <v>1247.25</v>
      </c>
      <c r="AG926" s="87">
        <v>44372</v>
      </c>
      <c r="AH926" s="88">
        <v>97.67</v>
      </c>
      <c r="AI926" s="87">
        <v>44389</v>
      </c>
      <c r="AJ926" s="88">
        <v>567.99</v>
      </c>
      <c r="AK926" s="87">
        <v>44425</v>
      </c>
      <c r="AL926" s="88">
        <v>317.95</v>
      </c>
    </row>
    <row r="927" spans="1:38">
      <c r="A927" s="87">
        <v>44376</v>
      </c>
      <c r="B927" s="88">
        <v>18910.11</v>
      </c>
      <c r="C927" s="87">
        <v>43676</v>
      </c>
      <c r="D927" s="88">
        <v>81.680000000000007</v>
      </c>
      <c r="E927" s="87">
        <v>43642</v>
      </c>
      <c r="F927" s="88">
        <v>148</v>
      </c>
      <c r="G927" s="87">
        <v>44020</v>
      </c>
      <c r="H927" s="88">
        <v>29.37</v>
      </c>
      <c r="I927" s="87">
        <v>43669</v>
      </c>
      <c r="J927" s="88">
        <v>34.340000000000003</v>
      </c>
      <c r="K927" s="87">
        <v>43642</v>
      </c>
      <c r="L927" s="88">
        <v>74.17</v>
      </c>
      <c r="M927" s="87">
        <v>43642</v>
      </c>
      <c r="N927" s="88">
        <v>23.54</v>
      </c>
      <c r="Q927" s="87">
        <v>43642</v>
      </c>
      <c r="R927" s="88">
        <v>16.07</v>
      </c>
      <c r="S927" s="87">
        <v>43642</v>
      </c>
      <c r="T927" s="88">
        <v>4.45</v>
      </c>
      <c r="U927" s="87">
        <v>44795</v>
      </c>
      <c r="V927" s="88">
        <v>94.27</v>
      </c>
      <c r="W927" s="87">
        <v>43784</v>
      </c>
      <c r="X927" s="88">
        <v>33.94</v>
      </c>
      <c r="Y927" s="87">
        <v>43661</v>
      </c>
      <c r="Z927" s="88">
        <v>32.5</v>
      </c>
      <c r="AA927" s="87">
        <v>43741</v>
      </c>
      <c r="AB927" s="88">
        <v>149.9</v>
      </c>
      <c r="AE927" s="87">
        <v>44375</v>
      </c>
      <c r="AF927" s="88">
        <v>1228.53</v>
      </c>
      <c r="AG927" s="87">
        <v>44375</v>
      </c>
      <c r="AH927" s="88">
        <v>94.87</v>
      </c>
      <c r="AI927" s="87">
        <v>44390</v>
      </c>
      <c r="AJ927" s="88">
        <v>577.41999999999996</v>
      </c>
      <c r="AK927" s="87">
        <v>44428</v>
      </c>
      <c r="AL927" s="88">
        <v>323.2</v>
      </c>
    </row>
    <row r="928" spans="1:38">
      <c r="A928" s="87">
        <v>44377</v>
      </c>
      <c r="B928" s="88">
        <v>18961.900000000001</v>
      </c>
      <c r="C928" s="87">
        <v>43677</v>
      </c>
      <c r="D928" s="88">
        <v>81.97</v>
      </c>
      <c r="E928" s="87">
        <v>43643</v>
      </c>
      <c r="F928" s="88">
        <v>147.43</v>
      </c>
      <c r="G928" s="87">
        <v>44021</v>
      </c>
      <c r="H928" s="88">
        <v>30.5</v>
      </c>
      <c r="I928" s="87">
        <v>43670</v>
      </c>
      <c r="J928" s="88">
        <v>34.369999999999997</v>
      </c>
      <c r="K928" s="87">
        <v>43643</v>
      </c>
      <c r="L928" s="88">
        <v>76.44</v>
      </c>
      <c r="M928" s="87">
        <v>43643</v>
      </c>
      <c r="N928" s="88">
        <v>23.03</v>
      </c>
      <c r="Q928" s="87">
        <v>43643</v>
      </c>
      <c r="R928" s="88">
        <v>16.149999999999999</v>
      </c>
      <c r="S928" s="87">
        <v>43643</v>
      </c>
      <c r="T928" s="88">
        <v>4.82</v>
      </c>
      <c r="U928" s="87">
        <v>44796</v>
      </c>
      <c r="V928" s="88">
        <v>91.1</v>
      </c>
      <c r="W928" s="87">
        <v>43787</v>
      </c>
      <c r="X928" s="88">
        <v>35</v>
      </c>
      <c r="Y928" s="87">
        <v>43662</v>
      </c>
      <c r="Z928" s="88">
        <v>32.020000000000003</v>
      </c>
      <c r="AA928" s="87">
        <v>43742</v>
      </c>
      <c r="AB928" s="88">
        <v>151.13999999999999</v>
      </c>
      <c r="AE928" s="87">
        <v>44376</v>
      </c>
      <c r="AF928" s="88">
        <v>1277.75</v>
      </c>
      <c r="AG928" s="87">
        <v>44376</v>
      </c>
      <c r="AH928" s="88">
        <v>94.23</v>
      </c>
      <c r="AI928" s="87">
        <v>44391</v>
      </c>
      <c r="AJ928" s="88">
        <v>580.25</v>
      </c>
      <c r="AK928" s="87">
        <v>44431</v>
      </c>
      <c r="AL928" s="88">
        <v>322.92</v>
      </c>
    </row>
    <row r="929" spans="1:38">
      <c r="A929" s="87">
        <v>44378</v>
      </c>
      <c r="B929" s="88">
        <v>19133.79</v>
      </c>
      <c r="C929" s="87">
        <v>43678</v>
      </c>
      <c r="D929" s="88">
        <v>81.89</v>
      </c>
      <c r="E929" s="87">
        <v>43644</v>
      </c>
      <c r="F929" s="88">
        <v>147.38</v>
      </c>
      <c r="G929" s="87">
        <v>44022</v>
      </c>
      <c r="H929" s="88">
        <v>31</v>
      </c>
      <c r="I929" s="87">
        <v>43671</v>
      </c>
      <c r="J929" s="88">
        <v>33.53</v>
      </c>
      <c r="K929" s="87">
        <v>43644</v>
      </c>
      <c r="L929" s="88">
        <v>77.27</v>
      </c>
      <c r="M929" s="87">
        <v>43644</v>
      </c>
      <c r="N929" s="88">
        <v>23.89</v>
      </c>
      <c r="Q929" s="87">
        <v>43644</v>
      </c>
      <c r="R929" s="88">
        <v>16.16</v>
      </c>
      <c r="S929" s="87">
        <v>43644</v>
      </c>
      <c r="T929" s="88">
        <v>4.88</v>
      </c>
      <c r="U929" s="87">
        <v>44797</v>
      </c>
      <c r="V929" s="88">
        <v>97.93</v>
      </c>
      <c r="W929" s="87">
        <v>43788</v>
      </c>
      <c r="X929" s="88">
        <v>35.46</v>
      </c>
      <c r="Y929" s="87">
        <v>43663</v>
      </c>
      <c r="Z929" s="88">
        <v>31.9</v>
      </c>
      <c r="AA929" s="87">
        <v>43745</v>
      </c>
      <c r="AB929" s="88">
        <v>157.9</v>
      </c>
      <c r="AE929" s="87">
        <v>44377</v>
      </c>
      <c r="AF929" s="88">
        <v>1254.1400000000001</v>
      </c>
      <c r="AG929" s="87">
        <v>44377</v>
      </c>
      <c r="AH929" s="88">
        <v>93.3</v>
      </c>
      <c r="AI929" s="87">
        <v>44392</v>
      </c>
      <c r="AJ929" s="88">
        <v>584.97</v>
      </c>
      <c r="AK929" s="87">
        <v>44432</v>
      </c>
      <c r="AL929" s="88">
        <v>319.66000000000003</v>
      </c>
    </row>
    <row r="930" spans="1:38">
      <c r="A930" s="87">
        <v>44379</v>
      </c>
      <c r="B930" s="88">
        <v>19100.47</v>
      </c>
      <c r="C930" s="87">
        <v>43679</v>
      </c>
      <c r="D930" s="88">
        <v>81.25</v>
      </c>
      <c r="E930" s="87">
        <v>43647</v>
      </c>
      <c r="F930" s="88">
        <v>148.58000000000001</v>
      </c>
      <c r="G930" s="87">
        <v>44025</v>
      </c>
      <c r="H930" s="88">
        <v>31.33</v>
      </c>
      <c r="I930" s="87">
        <v>43672</v>
      </c>
      <c r="J930" s="88">
        <v>34.14</v>
      </c>
      <c r="K930" s="87">
        <v>43647</v>
      </c>
      <c r="L930" s="88">
        <v>77.39</v>
      </c>
      <c r="M930" s="87">
        <v>43647</v>
      </c>
      <c r="N930" s="88">
        <v>23.47</v>
      </c>
      <c r="Q930" s="87">
        <v>43647</v>
      </c>
      <c r="R930" s="88">
        <v>16.03</v>
      </c>
      <c r="S930" s="87">
        <v>43647</v>
      </c>
      <c r="T930" s="88">
        <v>4.5999999999999996</v>
      </c>
      <c r="U930" s="87">
        <v>44798</v>
      </c>
      <c r="V930" s="88">
        <v>97.25</v>
      </c>
      <c r="W930" s="87">
        <v>43789</v>
      </c>
      <c r="X930" s="88">
        <v>34.89</v>
      </c>
      <c r="Y930" s="87">
        <v>43664</v>
      </c>
      <c r="Z930" s="88">
        <v>30.45</v>
      </c>
      <c r="AA930" s="87">
        <v>43746</v>
      </c>
      <c r="AB930" s="88">
        <v>155.12</v>
      </c>
      <c r="AE930" s="87">
        <v>44378</v>
      </c>
      <c r="AF930" s="88">
        <v>1262.31</v>
      </c>
      <c r="AG930" s="87">
        <v>44378</v>
      </c>
      <c r="AH930" s="88">
        <v>98.95</v>
      </c>
      <c r="AI930" s="87">
        <v>44393</v>
      </c>
      <c r="AJ930" s="88">
        <v>609.58000000000004</v>
      </c>
      <c r="AK930" s="87">
        <v>44433</v>
      </c>
      <c r="AL930" s="88">
        <v>322.67</v>
      </c>
    </row>
    <row r="931" spans="1:38">
      <c r="A931" s="87">
        <v>44382</v>
      </c>
      <c r="B931" s="88">
        <v>19016.89</v>
      </c>
      <c r="C931" s="87">
        <v>43682</v>
      </c>
      <c r="D931" s="88">
        <v>79.650000000000006</v>
      </c>
      <c r="E931" s="87">
        <v>43648</v>
      </c>
      <c r="F931" s="88">
        <v>148.87</v>
      </c>
      <c r="G931" s="87">
        <v>44026</v>
      </c>
      <c r="H931" s="88">
        <v>29.53</v>
      </c>
      <c r="I931" s="87">
        <v>43675</v>
      </c>
      <c r="J931" s="88">
        <v>34.42</v>
      </c>
      <c r="K931" s="87">
        <v>43648</v>
      </c>
      <c r="L931" s="88">
        <v>81.25</v>
      </c>
      <c r="M931" s="87">
        <v>43648</v>
      </c>
      <c r="N931" s="88">
        <v>24.13</v>
      </c>
      <c r="Q931" s="87">
        <v>43648</v>
      </c>
      <c r="R931" s="88">
        <v>16.809999999999999</v>
      </c>
      <c r="S931" s="87">
        <v>43648</v>
      </c>
      <c r="T931" s="88">
        <v>4.5999999999999996</v>
      </c>
      <c r="U931" s="87">
        <v>44804</v>
      </c>
      <c r="V931" s="88">
        <v>90.57</v>
      </c>
      <c r="W931" s="87">
        <v>43790</v>
      </c>
      <c r="X931" s="88">
        <v>34.61</v>
      </c>
      <c r="Y931" s="87">
        <v>43665</v>
      </c>
      <c r="Z931" s="88">
        <v>31.61</v>
      </c>
      <c r="AA931" s="87">
        <v>43747</v>
      </c>
      <c r="AB931" s="88">
        <v>156</v>
      </c>
      <c r="AE931" s="87">
        <v>44379</v>
      </c>
      <c r="AF931" s="88">
        <v>1247.6600000000001</v>
      </c>
      <c r="AG931" s="87">
        <v>44379</v>
      </c>
      <c r="AH931" s="88">
        <v>97.52</v>
      </c>
      <c r="AI931" s="87">
        <v>44396</v>
      </c>
      <c r="AJ931" s="88">
        <v>613.26</v>
      </c>
      <c r="AK931" s="87">
        <v>44434</v>
      </c>
      <c r="AL931" s="88">
        <v>346.87</v>
      </c>
    </row>
    <row r="932" spans="1:38">
      <c r="A932" s="87">
        <v>44383</v>
      </c>
      <c r="B932" s="88">
        <v>19004.84</v>
      </c>
      <c r="C932" s="87">
        <v>43683</v>
      </c>
      <c r="D932" s="88">
        <v>79.12</v>
      </c>
      <c r="E932" s="87">
        <v>43649</v>
      </c>
      <c r="F932" s="88">
        <v>150.94</v>
      </c>
      <c r="G932" s="87">
        <v>44027</v>
      </c>
      <c r="H932" s="88">
        <v>30.25</v>
      </c>
      <c r="I932" s="87">
        <v>43676</v>
      </c>
      <c r="J932" s="88">
        <v>34.75</v>
      </c>
      <c r="K932" s="87">
        <v>43649</v>
      </c>
      <c r="L932" s="88">
        <v>84.31</v>
      </c>
      <c r="M932" s="87">
        <v>43649</v>
      </c>
      <c r="N932" s="88">
        <v>25.33</v>
      </c>
      <c r="Q932" s="87">
        <v>43649</v>
      </c>
      <c r="R932" s="88">
        <v>17.16</v>
      </c>
      <c r="S932" s="87">
        <v>43649</v>
      </c>
      <c r="T932" s="88">
        <v>4.51</v>
      </c>
      <c r="U932" s="87">
        <v>44806</v>
      </c>
      <c r="V932" s="88">
        <v>97.36</v>
      </c>
      <c r="W932" s="87">
        <v>43791</v>
      </c>
      <c r="X932" s="88">
        <v>34.58</v>
      </c>
      <c r="Y932" s="87">
        <v>43668</v>
      </c>
      <c r="Z932" s="88">
        <v>32</v>
      </c>
      <c r="AA932" s="87">
        <v>43748</v>
      </c>
      <c r="AB932" s="88">
        <v>153.1</v>
      </c>
      <c r="AE932" s="87">
        <v>44382</v>
      </c>
      <c r="AF932" s="88">
        <v>1242.55</v>
      </c>
      <c r="AG932" s="87">
        <v>44382</v>
      </c>
      <c r="AH932" s="88">
        <v>97.29</v>
      </c>
      <c r="AI932" s="87">
        <v>44400</v>
      </c>
      <c r="AJ932" s="88">
        <v>621.35</v>
      </c>
      <c r="AK932" s="87">
        <v>44435</v>
      </c>
      <c r="AL932" s="88">
        <v>341.07</v>
      </c>
    </row>
    <row r="933" spans="1:38">
      <c r="A933" s="87">
        <v>44384</v>
      </c>
      <c r="B933" s="88">
        <v>18973.05</v>
      </c>
      <c r="C933" s="87">
        <v>43684</v>
      </c>
      <c r="D933" s="88">
        <v>78.09</v>
      </c>
      <c r="E933" s="87">
        <v>43650</v>
      </c>
      <c r="F933" s="88">
        <v>149.94</v>
      </c>
      <c r="G933" s="87">
        <v>44028</v>
      </c>
      <c r="H933" s="88">
        <v>30.17</v>
      </c>
      <c r="I933" s="87">
        <v>43677</v>
      </c>
      <c r="J933" s="88">
        <v>35.33</v>
      </c>
      <c r="K933" s="87">
        <v>43650</v>
      </c>
      <c r="L933" s="88">
        <v>81.099999999999994</v>
      </c>
      <c r="M933" s="87">
        <v>43650</v>
      </c>
      <c r="N933" s="88">
        <v>24.37</v>
      </c>
      <c r="Q933" s="87">
        <v>43650</v>
      </c>
      <c r="R933" s="88">
        <v>16.77</v>
      </c>
      <c r="S933" s="87">
        <v>43650</v>
      </c>
      <c r="T933" s="88">
        <v>4.49</v>
      </c>
      <c r="U933" s="87">
        <v>44809</v>
      </c>
      <c r="V933" s="88">
        <v>99.15</v>
      </c>
      <c r="W933" s="87">
        <v>43794</v>
      </c>
      <c r="X933" s="88">
        <v>35.85</v>
      </c>
      <c r="Y933" s="87">
        <v>43669</v>
      </c>
      <c r="Z933" s="88">
        <v>31.99</v>
      </c>
      <c r="AA933" s="87">
        <v>43749</v>
      </c>
      <c r="AB933" s="88">
        <v>151.26</v>
      </c>
      <c r="AE933" s="87">
        <v>44383</v>
      </c>
      <c r="AF933" s="88">
        <v>1237</v>
      </c>
      <c r="AG933" s="87">
        <v>44383</v>
      </c>
      <c r="AH933" s="88">
        <v>95.07</v>
      </c>
      <c r="AI933" s="87">
        <v>44403</v>
      </c>
      <c r="AJ933" s="88">
        <v>628</v>
      </c>
      <c r="AK933" s="87">
        <v>44438</v>
      </c>
      <c r="AL933" s="88">
        <v>338.16</v>
      </c>
    </row>
    <row r="934" spans="1:38">
      <c r="A934" s="87">
        <v>44385</v>
      </c>
      <c r="B934" s="88">
        <v>19365.900000000001</v>
      </c>
      <c r="C934" s="87">
        <v>43685</v>
      </c>
      <c r="D934" s="88">
        <v>76.58</v>
      </c>
      <c r="E934" s="87">
        <v>43651</v>
      </c>
      <c r="F934" s="88">
        <v>149.5</v>
      </c>
      <c r="G934" s="87">
        <v>44029</v>
      </c>
      <c r="H934" s="88">
        <v>30</v>
      </c>
      <c r="I934" s="87">
        <v>43679</v>
      </c>
      <c r="J934" s="88">
        <v>34.950000000000003</v>
      </c>
      <c r="K934" s="87">
        <v>43651</v>
      </c>
      <c r="L934" s="88">
        <v>77.150000000000006</v>
      </c>
      <c r="M934" s="87">
        <v>43651</v>
      </c>
      <c r="N934" s="88">
        <v>23.76</v>
      </c>
      <c r="Q934" s="87">
        <v>43651</v>
      </c>
      <c r="R934" s="88">
        <v>16.399999999999999</v>
      </c>
      <c r="S934" s="87">
        <v>43651</v>
      </c>
      <c r="T934" s="88">
        <v>4.2</v>
      </c>
      <c r="U934" s="87">
        <v>44810</v>
      </c>
      <c r="V934" s="88">
        <v>104.9</v>
      </c>
      <c r="W934" s="87">
        <v>43795</v>
      </c>
      <c r="X934" s="88">
        <v>34.53</v>
      </c>
      <c r="Y934" s="87">
        <v>43670</v>
      </c>
      <c r="Z934" s="88">
        <v>32.47</v>
      </c>
      <c r="AA934" s="87">
        <v>43752</v>
      </c>
      <c r="AB934" s="88">
        <v>153.88</v>
      </c>
      <c r="AE934" s="87">
        <v>44384</v>
      </c>
      <c r="AF934" s="88">
        <v>1240</v>
      </c>
      <c r="AG934" s="87">
        <v>44384</v>
      </c>
      <c r="AH934" s="88">
        <v>94.51</v>
      </c>
      <c r="AI934" s="87">
        <v>44404</v>
      </c>
      <c r="AJ934" s="88">
        <v>643.53</v>
      </c>
      <c r="AK934" s="87">
        <v>44439</v>
      </c>
      <c r="AL934" s="88">
        <v>334.26</v>
      </c>
    </row>
    <row r="935" spans="1:38">
      <c r="A935" s="87">
        <v>44386</v>
      </c>
      <c r="B935" s="88">
        <v>19110.87</v>
      </c>
      <c r="C935" s="87">
        <v>43686</v>
      </c>
      <c r="D935" s="88">
        <v>75.09</v>
      </c>
      <c r="E935" s="87">
        <v>43654</v>
      </c>
      <c r="F935" s="88">
        <v>148.69</v>
      </c>
      <c r="G935" s="87">
        <v>44032</v>
      </c>
      <c r="H935" s="88">
        <v>30.96</v>
      </c>
      <c r="I935" s="87">
        <v>43682</v>
      </c>
      <c r="J935" s="88">
        <v>34.49</v>
      </c>
      <c r="K935" s="87">
        <v>43654</v>
      </c>
      <c r="L935" s="88">
        <v>73.8</v>
      </c>
      <c r="M935" s="87">
        <v>43654</v>
      </c>
      <c r="N935" s="88">
        <v>23.27</v>
      </c>
      <c r="Q935" s="87">
        <v>43654</v>
      </c>
      <c r="R935" s="88">
        <v>15.83</v>
      </c>
      <c r="S935" s="87">
        <v>43654</v>
      </c>
      <c r="T935" s="88">
        <v>4.09</v>
      </c>
      <c r="U935" s="87">
        <v>44811</v>
      </c>
      <c r="V935" s="88">
        <v>102.74</v>
      </c>
      <c r="W935" s="87">
        <v>43796</v>
      </c>
      <c r="X935" s="88">
        <v>35.86</v>
      </c>
      <c r="Y935" s="87">
        <v>43671</v>
      </c>
      <c r="Z935" s="88">
        <v>31.49</v>
      </c>
      <c r="AA935" s="87">
        <v>43753</v>
      </c>
      <c r="AB935" s="88">
        <v>158.5</v>
      </c>
      <c r="AE935" s="87">
        <v>44385</v>
      </c>
      <c r="AF935" s="88">
        <v>1239.21</v>
      </c>
      <c r="AG935" s="87">
        <v>44385</v>
      </c>
      <c r="AH935" s="88">
        <v>97.27</v>
      </c>
      <c r="AI935" s="87">
        <v>44405</v>
      </c>
      <c r="AJ935" s="88">
        <v>635.83000000000004</v>
      </c>
      <c r="AK935" s="87">
        <v>44440</v>
      </c>
      <c r="AL935" s="88">
        <v>334.7</v>
      </c>
    </row>
    <row r="936" spans="1:38">
      <c r="A936" s="87">
        <v>44389</v>
      </c>
      <c r="B936" s="88">
        <v>19061.740000000002</v>
      </c>
      <c r="C936" s="87">
        <v>43693</v>
      </c>
      <c r="D936" s="88">
        <v>74.52</v>
      </c>
      <c r="E936" s="87">
        <v>43655</v>
      </c>
      <c r="F936" s="88">
        <v>146.83000000000001</v>
      </c>
      <c r="G936" s="87">
        <v>44033</v>
      </c>
      <c r="H936" s="88">
        <v>30.75</v>
      </c>
      <c r="I936" s="87">
        <v>43683</v>
      </c>
      <c r="J936" s="88">
        <v>33.99</v>
      </c>
      <c r="K936" s="87">
        <v>43655</v>
      </c>
      <c r="L936" s="88">
        <v>75.75</v>
      </c>
      <c r="M936" s="87">
        <v>43655</v>
      </c>
      <c r="N936" s="88">
        <v>23.18</v>
      </c>
      <c r="Q936" s="87">
        <v>43655</v>
      </c>
      <c r="R936" s="88">
        <v>16.25</v>
      </c>
      <c r="S936" s="87">
        <v>43655</v>
      </c>
      <c r="T936" s="88">
        <v>4.0199999999999996</v>
      </c>
      <c r="U936" s="87">
        <v>44812</v>
      </c>
      <c r="V936" s="88">
        <v>101.95</v>
      </c>
      <c r="W936" s="87">
        <v>43797</v>
      </c>
      <c r="X936" s="88">
        <v>35.82</v>
      </c>
      <c r="Y936" s="87">
        <v>43675</v>
      </c>
      <c r="Z936" s="88">
        <v>30.42</v>
      </c>
      <c r="AA936" s="87">
        <v>43754</v>
      </c>
      <c r="AB936" s="88">
        <v>158.5</v>
      </c>
      <c r="AE936" s="87">
        <v>44386</v>
      </c>
      <c r="AF936" s="88">
        <v>1231.7</v>
      </c>
      <c r="AG936" s="87">
        <v>44386</v>
      </c>
      <c r="AH936" s="88">
        <v>94.51</v>
      </c>
      <c r="AI936" s="87">
        <v>44406</v>
      </c>
      <c r="AJ936" s="88">
        <v>636.71</v>
      </c>
      <c r="AK936" s="87">
        <v>44441</v>
      </c>
      <c r="AL936" s="88">
        <v>334.69</v>
      </c>
    </row>
    <row r="937" spans="1:38">
      <c r="A937" s="87">
        <v>44390</v>
      </c>
      <c r="B937" s="88">
        <v>19077.66</v>
      </c>
      <c r="C937" s="87">
        <v>43696</v>
      </c>
      <c r="D937" s="88">
        <v>75.02</v>
      </c>
      <c r="E937" s="87">
        <v>43656</v>
      </c>
      <c r="F937" s="88">
        <v>146.96</v>
      </c>
      <c r="G937" s="87">
        <v>44034</v>
      </c>
      <c r="H937" s="88">
        <v>30.5</v>
      </c>
      <c r="I937" s="87">
        <v>43684</v>
      </c>
      <c r="J937" s="88">
        <v>32.46</v>
      </c>
      <c r="K937" s="87">
        <v>43656</v>
      </c>
      <c r="L937" s="88">
        <v>76.62</v>
      </c>
      <c r="M937" s="87">
        <v>43656</v>
      </c>
      <c r="N937" s="88">
        <v>23.35</v>
      </c>
      <c r="Q937" s="87">
        <v>43656</v>
      </c>
      <c r="R937" s="88">
        <v>16.16</v>
      </c>
      <c r="S937" s="87">
        <v>43656</v>
      </c>
      <c r="T937" s="88">
        <v>4.18</v>
      </c>
      <c r="U937" s="87">
        <v>44817</v>
      </c>
      <c r="V937" s="88">
        <v>109.59</v>
      </c>
      <c r="W937" s="87">
        <v>43798</v>
      </c>
      <c r="X937" s="88">
        <v>37</v>
      </c>
      <c r="Y937" s="87">
        <v>43676</v>
      </c>
      <c r="Z937" s="88">
        <v>31.01</v>
      </c>
      <c r="AA937" s="87">
        <v>43755</v>
      </c>
      <c r="AB937" s="88">
        <v>157</v>
      </c>
      <c r="AE937" s="87">
        <v>44389</v>
      </c>
      <c r="AF937" s="88">
        <v>1215.3900000000001</v>
      </c>
      <c r="AG937" s="87">
        <v>44389</v>
      </c>
      <c r="AH937" s="88">
        <v>94.58</v>
      </c>
      <c r="AI937" s="87">
        <v>44407</v>
      </c>
      <c r="AJ937" s="88">
        <v>633.66</v>
      </c>
      <c r="AK937" s="87">
        <v>44442</v>
      </c>
      <c r="AL937" s="88">
        <v>333.13</v>
      </c>
    </row>
    <row r="938" spans="1:38">
      <c r="A938" s="87">
        <v>44391</v>
      </c>
      <c r="B938" s="88">
        <v>19045.66</v>
      </c>
      <c r="C938" s="87">
        <v>43697</v>
      </c>
      <c r="D938" s="88">
        <v>76.44</v>
      </c>
      <c r="E938" s="87">
        <v>43657</v>
      </c>
      <c r="F938" s="88">
        <v>148.25</v>
      </c>
      <c r="G938" s="87">
        <v>44035</v>
      </c>
      <c r="H938" s="88">
        <v>30</v>
      </c>
      <c r="I938" s="87">
        <v>43685</v>
      </c>
      <c r="J938" s="88">
        <v>31.78</v>
      </c>
      <c r="K938" s="87">
        <v>43657</v>
      </c>
      <c r="L938" s="88">
        <v>77.03</v>
      </c>
      <c r="M938" s="87">
        <v>43657</v>
      </c>
      <c r="N938" s="88">
        <v>23.26</v>
      </c>
      <c r="Q938" s="87">
        <v>43657</v>
      </c>
      <c r="R938" s="88">
        <v>16.03</v>
      </c>
      <c r="S938" s="87">
        <v>43657</v>
      </c>
      <c r="T938" s="88">
        <v>4.09</v>
      </c>
      <c r="U938" s="87">
        <v>44818</v>
      </c>
      <c r="V938" s="88">
        <v>101.38</v>
      </c>
      <c r="W938" s="87">
        <v>43801</v>
      </c>
      <c r="X938" s="88">
        <v>37.89</v>
      </c>
      <c r="Y938" s="87">
        <v>43677</v>
      </c>
      <c r="Z938" s="88">
        <v>29.71</v>
      </c>
      <c r="AA938" s="87">
        <v>43756</v>
      </c>
      <c r="AB938" s="88">
        <v>155</v>
      </c>
      <c r="AE938" s="87">
        <v>44390</v>
      </c>
      <c r="AF938" s="88">
        <v>1201.8499999999999</v>
      </c>
      <c r="AG938" s="87">
        <v>44390</v>
      </c>
      <c r="AH938" s="88">
        <v>94.83</v>
      </c>
      <c r="AI938" s="87">
        <v>44410</v>
      </c>
      <c r="AJ938" s="88">
        <v>646.64</v>
      </c>
      <c r="AK938" s="87">
        <v>44445</v>
      </c>
      <c r="AL938" s="88">
        <v>328.38</v>
      </c>
    </row>
    <row r="939" spans="1:38">
      <c r="A939" s="87">
        <v>44392</v>
      </c>
      <c r="B939" s="88">
        <v>19118.990000000002</v>
      </c>
      <c r="C939" s="87">
        <v>43698</v>
      </c>
      <c r="D939" s="88">
        <v>77.94</v>
      </c>
      <c r="E939" s="87">
        <v>43658</v>
      </c>
      <c r="F939" s="88">
        <v>149.25</v>
      </c>
      <c r="G939" s="87">
        <v>44036</v>
      </c>
      <c r="H939" s="88">
        <v>30.77</v>
      </c>
      <c r="I939" s="87">
        <v>43686</v>
      </c>
      <c r="J939" s="88">
        <v>30.8</v>
      </c>
      <c r="K939" s="87">
        <v>43658</v>
      </c>
      <c r="L939" s="88">
        <v>73.66</v>
      </c>
      <c r="M939" s="87">
        <v>43658</v>
      </c>
      <c r="N939" s="88">
        <v>22.12</v>
      </c>
      <c r="Q939" s="87">
        <v>43658</v>
      </c>
      <c r="R939" s="88">
        <v>15.63</v>
      </c>
      <c r="S939" s="87">
        <v>43658</v>
      </c>
      <c r="T939" s="88">
        <v>4.01</v>
      </c>
      <c r="U939" s="87">
        <v>44823</v>
      </c>
      <c r="V939" s="88">
        <v>94.1</v>
      </c>
      <c r="W939" s="87">
        <v>43802</v>
      </c>
      <c r="X939" s="88">
        <v>36.6</v>
      </c>
      <c r="Y939" s="87">
        <v>43678</v>
      </c>
      <c r="Z939" s="88">
        <v>29.71</v>
      </c>
      <c r="AA939" s="87">
        <v>43762</v>
      </c>
      <c r="AB939" s="88">
        <v>155</v>
      </c>
      <c r="AE939" s="87">
        <v>44391</v>
      </c>
      <c r="AF939" s="88">
        <v>1240.23</v>
      </c>
      <c r="AG939" s="87">
        <v>44391</v>
      </c>
      <c r="AH939" s="88">
        <v>97.67</v>
      </c>
      <c r="AI939" s="87">
        <v>44411</v>
      </c>
      <c r="AJ939" s="88">
        <v>650.37</v>
      </c>
      <c r="AK939" s="87">
        <v>44446</v>
      </c>
      <c r="AL939" s="88">
        <v>327.11</v>
      </c>
    </row>
    <row r="940" spans="1:38">
      <c r="A940" s="87">
        <v>44393</v>
      </c>
      <c r="B940" s="88">
        <v>19210.349999999999</v>
      </c>
      <c r="C940" s="87">
        <v>43699</v>
      </c>
      <c r="D940" s="88">
        <v>79.5</v>
      </c>
      <c r="E940" s="87">
        <v>43661</v>
      </c>
      <c r="F940" s="88">
        <v>148</v>
      </c>
      <c r="G940" s="87">
        <v>44039</v>
      </c>
      <c r="H940" s="88">
        <v>31.9</v>
      </c>
      <c r="I940" s="87">
        <v>43693</v>
      </c>
      <c r="J940" s="88">
        <v>29.4</v>
      </c>
      <c r="K940" s="87">
        <v>43661</v>
      </c>
      <c r="L940" s="88">
        <v>69.98</v>
      </c>
      <c r="M940" s="87">
        <v>43661</v>
      </c>
      <c r="N940" s="88">
        <v>21.02</v>
      </c>
      <c r="Q940" s="87">
        <v>43661</v>
      </c>
      <c r="R940" s="88">
        <v>15.23</v>
      </c>
      <c r="S940" s="87">
        <v>43661</v>
      </c>
      <c r="T940" s="88">
        <v>3.87</v>
      </c>
      <c r="U940" s="87">
        <v>44824</v>
      </c>
      <c r="V940" s="88">
        <v>96.55</v>
      </c>
      <c r="W940" s="87">
        <v>43803</v>
      </c>
      <c r="X940" s="88">
        <v>37.96</v>
      </c>
      <c r="Y940" s="87">
        <v>43679</v>
      </c>
      <c r="Z940" s="88">
        <v>29.83</v>
      </c>
      <c r="AA940" s="87">
        <v>43763</v>
      </c>
      <c r="AB940" s="88">
        <v>149</v>
      </c>
      <c r="AE940" s="87">
        <v>44392</v>
      </c>
      <c r="AF940" s="88">
        <v>1244.8900000000001</v>
      </c>
      <c r="AG940" s="87">
        <v>44392</v>
      </c>
      <c r="AH940" s="88">
        <v>96.09</v>
      </c>
      <c r="AI940" s="87">
        <v>44412</v>
      </c>
      <c r="AJ940" s="88">
        <v>648.08000000000004</v>
      </c>
      <c r="AK940" s="87">
        <v>44447</v>
      </c>
      <c r="AL940" s="88">
        <v>321.3</v>
      </c>
    </row>
    <row r="941" spans="1:38">
      <c r="A941" s="87">
        <v>44396</v>
      </c>
      <c r="B941" s="88">
        <v>19193.18</v>
      </c>
      <c r="C941" s="87">
        <v>43700</v>
      </c>
      <c r="D941" s="88">
        <v>77.739999999999995</v>
      </c>
      <c r="E941" s="87">
        <v>43662</v>
      </c>
      <c r="F941" s="88">
        <v>150.32</v>
      </c>
      <c r="G941" s="87">
        <v>44040</v>
      </c>
      <c r="H941" s="88">
        <v>32</v>
      </c>
      <c r="I941" s="87">
        <v>43696</v>
      </c>
      <c r="J941" s="88">
        <v>30.71</v>
      </c>
      <c r="K941" s="87">
        <v>43662</v>
      </c>
      <c r="L941" s="88">
        <v>73.180000000000007</v>
      </c>
      <c r="M941" s="87">
        <v>43662</v>
      </c>
      <c r="N941" s="88">
        <v>21.07</v>
      </c>
      <c r="Q941" s="87">
        <v>43662</v>
      </c>
      <c r="R941" s="88">
        <v>15.4</v>
      </c>
      <c r="S941" s="87">
        <v>43662</v>
      </c>
      <c r="T941" s="88">
        <v>3.88</v>
      </c>
      <c r="U941" s="87">
        <v>44826</v>
      </c>
      <c r="V941" s="88">
        <v>96.5</v>
      </c>
      <c r="W941" s="87">
        <v>43804</v>
      </c>
      <c r="X941" s="88">
        <v>38.53</v>
      </c>
      <c r="Y941" s="87">
        <v>43682</v>
      </c>
      <c r="Z941" s="88">
        <v>29.05</v>
      </c>
      <c r="AA941" s="87">
        <v>43766</v>
      </c>
      <c r="AB941" s="88">
        <v>141.55000000000001</v>
      </c>
      <c r="AE941" s="87">
        <v>44393</v>
      </c>
      <c r="AF941" s="88">
        <v>1260.03</v>
      </c>
      <c r="AG941" s="87">
        <v>44393</v>
      </c>
      <c r="AH941" s="88">
        <v>96.52</v>
      </c>
      <c r="AI941" s="87">
        <v>44413</v>
      </c>
      <c r="AJ941" s="88">
        <v>640.09</v>
      </c>
      <c r="AK941" s="87">
        <v>44448</v>
      </c>
      <c r="AL941" s="88">
        <v>335.13</v>
      </c>
    </row>
    <row r="942" spans="1:38">
      <c r="A942" s="87">
        <v>44400</v>
      </c>
      <c r="B942" s="88">
        <v>19161.240000000002</v>
      </c>
      <c r="C942" s="87">
        <v>43703</v>
      </c>
      <c r="D942" s="88">
        <v>75.319999999999993</v>
      </c>
      <c r="E942" s="87">
        <v>43663</v>
      </c>
      <c r="F942" s="88">
        <v>149.81</v>
      </c>
      <c r="G942" s="87">
        <v>44041</v>
      </c>
      <c r="H942" s="88">
        <v>32.43</v>
      </c>
      <c r="I942" s="87">
        <v>43697</v>
      </c>
      <c r="J942" s="88">
        <v>32.119999999999997</v>
      </c>
      <c r="K942" s="87">
        <v>43663</v>
      </c>
      <c r="L942" s="88">
        <v>72.28</v>
      </c>
      <c r="M942" s="87">
        <v>43663</v>
      </c>
      <c r="N942" s="88">
        <v>21.07</v>
      </c>
      <c r="Q942" s="87">
        <v>43663</v>
      </c>
      <c r="R942" s="88">
        <v>15.45</v>
      </c>
      <c r="S942" s="87">
        <v>43663</v>
      </c>
      <c r="T942" s="88">
        <v>3.92</v>
      </c>
      <c r="U942" s="87">
        <v>44830</v>
      </c>
      <c r="V942" s="88">
        <v>93.21</v>
      </c>
      <c r="W942" s="87">
        <v>43805</v>
      </c>
      <c r="X942" s="88">
        <v>39.36</v>
      </c>
      <c r="Y942" s="87">
        <v>43683</v>
      </c>
      <c r="Z942" s="88">
        <v>28.25</v>
      </c>
      <c r="AA942" s="87">
        <v>43767</v>
      </c>
      <c r="AB942" s="88">
        <v>136.99</v>
      </c>
      <c r="AE942" s="87">
        <v>44396</v>
      </c>
      <c r="AF942" s="88">
        <v>1272.97</v>
      </c>
      <c r="AG942" s="87">
        <v>44396</v>
      </c>
      <c r="AH942" s="88">
        <v>96.63</v>
      </c>
      <c r="AI942" s="87">
        <v>44414</v>
      </c>
      <c r="AJ942" s="88">
        <v>633.30999999999995</v>
      </c>
      <c r="AK942" s="87">
        <v>44449</v>
      </c>
      <c r="AL942" s="88">
        <v>333.92</v>
      </c>
    </row>
    <row r="943" spans="1:38">
      <c r="A943" s="87">
        <v>44403</v>
      </c>
      <c r="B943" s="88">
        <v>19106.87</v>
      </c>
      <c r="C943" s="87">
        <v>43704</v>
      </c>
      <c r="D943" s="88">
        <v>74.02</v>
      </c>
      <c r="E943" s="87">
        <v>43664</v>
      </c>
      <c r="F943" s="88">
        <v>149.81</v>
      </c>
      <c r="G943" s="87">
        <v>44042</v>
      </c>
      <c r="H943" s="88">
        <v>32.979999999999997</v>
      </c>
      <c r="I943" s="87">
        <v>43698</v>
      </c>
      <c r="J943" s="88">
        <v>32.700000000000003</v>
      </c>
      <c r="K943" s="87">
        <v>43664</v>
      </c>
      <c r="L943" s="88">
        <v>68.7</v>
      </c>
      <c r="M943" s="87">
        <v>43664</v>
      </c>
      <c r="N943" s="88">
        <v>20.02</v>
      </c>
      <c r="Q943" s="87">
        <v>43664</v>
      </c>
      <c r="R943" s="88">
        <v>14.47</v>
      </c>
      <c r="S943" s="87">
        <v>43664</v>
      </c>
      <c r="T943" s="88">
        <v>3.84</v>
      </c>
      <c r="U943" s="87">
        <v>44831</v>
      </c>
      <c r="V943" s="88">
        <v>93</v>
      </c>
      <c r="W943" s="87">
        <v>43808</v>
      </c>
      <c r="X943" s="88">
        <v>39.5</v>
      </c>
      <c r="Y943" s="87">
        <v>43684</v>
      </c>
      <c r="Z943" s="88">
        <v>28.01</v>
      </c>
      <c r="AA943" s="87">
        <v>43768</v>
      </c>
      <c r="AB943" s="88">
        <v>135.86000000000001</v>
      </c>
      <c r="AE943" s="87">
        <v>44400</v>
      </c>
      <c r="AF943" s="88">
        <v>1254.9100000000001</v>
      </c>
      <c r="AG943" s="87">
        <v>44400</v>
      </c>
      <c r="AH943" s="88">
        <v>96.03</v>
      </c>
      <c r="AI943" s="87">
        <v>44417</v>
      </c>
      <c r="AJ943" s="88">
        <v>626.55999999999995</v>
      </c>
      <c r="AK943" s="87">
        <v>44452</v>
      </c>
      <c r="AL943" s="88">
        <v>284.26</v>
      </c>
    </row>
    <row r="944" spans="1:38">
      <c r="A944" s="87">
        <v>44404</v>
      </c>
      <c r="B944" s="88">
        <v>19129.61</v>
      </c>
      <c r="C944" s="87">
        <v>43705</v>
      </c>
      <c r="D944" s="88">
        <v>76.52</v>
      </c>
      <c r="E944" s="87">
        <v>43665</v>
      </c>
      <c r="F944" s="88">
        <v>146.78</v>
      </c>
      <c r="G944" s="87">
        <v>44046</v>
      </c>
      <c r="H944" s="88">
        <v>32.47</v>
      </c>
      <c r="I944" s="87">
        <v>43699</v>
      </c>
      <c r="J944" s="88">
        <v>34.229999999999997</v>
      </c>
      <c r="K944" s="87">
        <v>43665</v>
      </c>
      <c r="L944" s="88">
        <v>71.760000000000005</v>
      </c>
      <c r="M944" s="87">
        <v>43665</v>
      </c>
      <c r="N944" s="88">
        <v>19.78</v>
      </c>
      <c r="Q944" s="87">
        <v>43665</v>
      </c>
      <c r="R944" s="88">
        <v>14.43</v>
      </c>
      <c r="S944" s="87">
        <v>43665</v>
      </c>
      <c r="T944" s="88">
        <v>3.73</v>
      </c>
      <c r="U944" s="87">
        <v>44832</v>
      </c>
      <c r="V944" s="88">
        <v>96.75</v>
      </c>
      <c r="W944" s="87">
        <v>43809</v>
      </c>
      <c r="X944" s="88">
        <v>39.409999999999997</v>
      </c>
      <c r="Y944" s="87">
        <v>43685</v>
      </c>
      <c r="Z944" s="88">
        <v>28</v>
      </c>
      <c r="AA944" s="87">
        <v>43769</v>
      </c>
      <c r="AB944" s="88">
        <v>135.74</v>
      </c>
      <c r="AE944" s="87">
        <v>44403</v>
      </c>
      <c r="AF944" s="88">
        <v>1256.25</v>
      </c>
      <c r="AG944" s="87">
        <v>44403</v>
      </c>
      <c r="AH944" s="88">
        <v>97.16</v>
      </c>
      <c r="AI944" s="87">
        <v>44418</v>
      </c>
      <c r="AJ944" s="88">
        <v>620.66999999999996</v>
      </c>
      <c r="AK944" s="87">
        <v>44453</v>
      </c>
      <c r="AL944" s="88">
        <v>278.39</v>
      </c>
    </row>
    <row r="945" spans="1:38">
      <c r="A945" s="87">
        <v>44405</v>
      </c>
      <c r="B945" s="88">
        <v>18974.3</v>
      </c>
      <c r="C945" s="87">
        <v>43706</v>
      </c>
      <c r="D945" s="88">
        <v>75.290000000000006</v>
      </c>
      <c r="E945" s="87">
        <v>43668</v>
      </c>
      <c r="F945" s="88">
        <v>147.94</v>
      </c>
      <c r="G945" s="87">
        <v>44047</v>
      </c>
      <c r="H945" s="88">
        <v>31.72</v>
      </c>
      <c r="I945" s="87">
        <v>43700</v>
      </c>
      <c r="J945" s="88">
        <v>33.14</v>
      </c>
      <c r="K945" s="87">
        <v>43668</v>
      </c>
      <c r="L945" s="88">
        <v>72.38</v>
      </c>
      <c r="M945" s="87">
        <v>43668</v>
      </c>
      <c r="N945" s="88">
        <v>19.21</v>
      </c>
      <c r="Q945" s="87">
        <v>43668</v>
      </c>
      <c r="R945" s="88">
        <v>14.66</v>
      </c>
      <c r="S945" s="87">
        <v>43668</v>
      </c>
      <c r="T945" s="88">
        <v>3.7</v>
      </c>
      <c r="U945" s="87">
        <v>44834</v>
      </c>
      <c r="V945" s="88">
        <v>102.58</v>
      </c>
      <c r="W945" s="87">
        <v>43810</v>
      </c>
      <c r="X945" s="88">
        <v>40.43</v>
      </c>
      <c r="Y945" s="87">
        <v>43686</v>
      </c>
      <c r="Z945" s="88">
        <v>27.5</v>
      </c>
      <c r="AA945" s="87">
        <v>43770</v>
      </c>
      <c r="AB945" s="88">
        <v>137.4</v>
      </c>
      <c r="AE945" s="87">
        <v>44404</v>
      </c>
      <c r="AF945" s="88">
        <v>1249.95</v>
      </c>
      <c r="AG945" s="87">
        <v>44404</v>
      </c>
      <c r="AH945" s="88">
        <v>98.21</v>
      </c>
      <c r="AI945" s="87">
        <v>44419</v>
      </c>
      <c r="AJ945" s="88">
        <v>633.29999999999995</v>
      </c>
      <c r="AK945" s="87">
        <v>44454</v>
      </c>
      <c r="AL945" s="88">
        <v>269.33</v>
      </c>
    </row>
    <row r="946" spans="1:38">
      <c r="A946" s="87">
        <v>44406</v>
      </c>
      <c r="B946" s="88">
        <v>18963.439999999999</v>
      </c>
      <c r="C946" s="87">
        <v>43707</v>
      </c>
      <c r="D946" s="88">
        <v>75.12</v>
      </c>
      <c r="E946" s="87">
        <v>43669</v>
      </c>
      <c r="F946" s="88">
        <v>149.01</v>
      </c>
      <c r="G946" s="87">
        <v>44048</v>
      </c>
      <c r="H946" s="88">
        <v>31.98</v>
      </c>
      <c r="I946" s="87">
        <v>43703</v>
      </c>
      <c r="J946" s="88">
        <v>32.19</v>
      </c>
      <c r="K946" s="87">
        <v>43669</v>
      </c>
      <c r="L946" s="88">
        <v>73.14</v>
      </c>
      <c r="M946" s="87">
        <v>43669</v>
      </c>
      <c r="N946" s="88">
        <v>20.12</v>
      </c>
      <c r="Q946" s="87">
        <v>43669</v>
      </c>
      <c r="R946" s="88">
        <v>14.69</v>
      </c>
      <c r="S946" s="87">
        <v>43669</v>
      </c>
      <c r="T946" s="88">
        <v>3.68</v>
      </c>
      <c r="U946" s="87">
        <v>44837</v>
      </c>
      <c r="V946" s="88">
        <v>100</v>
      </c>
      <c r="W946" s="87">
        <v>43811</v>
      </c>
      <c r="X946" s="88">
        <v>40.29</v>
      </c>
      <c r="Y946" s="87">
        <v>43693</v>
      </c>
      <c r="Z946" s="88">
        <v>26.34</v>
      </c>
      <c r="AA946" s="87">
        <v>43773</v>
      </c>
      <c r="AB946" s="88">
        <v>137.16</v>
      </c>
      <c r="AE946" s="87">
        <v>44405</v>
      </c>
      <c r="AF946" s="88">
        <v>1239.73</v>
      </c>
      <c r="AG946" s="87">
        <v>44405</v>
      </c>
      <c r="AH946" s="88">
        <v>96.76</v>
      </c>
      <c r="AI946" s="87">
        <v>44420</v>
      </c>
      <c r="AJ946" s="88">
        <v>635.47</v>
      </c>
      <c r="AK946" s="87">
        <v>44455</v>
      </c>
      <c r="AL946" s="88">
        <v>265.39999999999998</v>
      </c>
    </row>
    <row r="947" spans="1:38">
      <c r="A947" s="87">
        <v>44407</v>
      </c>
      <c r="B947" s="88">
        <v>18837.05</v>
      </c>
      <c r="C947" s="87">
        <v>43710</v>
      </c>
      <c r="D947" s="88">
        <v>74.86</v>
      </c>
      <c r="E947" s="87">
        <v>43670</v>
      </c>
      <c r="F947" s="88">
        <v>149.02000000000001</v>
      </c>
      <c r="G947" s="87">
        <v>44049</v>
      </c>
      <c r="H947" s="88">
        <v>32</v>
      </c>
      <c r="I947" s="87">
        <v>43704</v>
      </c>
      <c r="J947" s="88">
        <v>30.86</v>
      </c>
      <c r="K947" s="87">
        <v>43670</v>
      </c>
      <c r="L947" s="88">
        <v>72.14</v>
      </c>
      <c r="M947" s="87">
        <v>43670</v>
      </c>
      <c r="N947" s="88">
        <v>19.78</v>
      </c>
      <c r="Q947" s="87">
        <v>43670</v>
      </c>
      <c r="R947" s="88">
        <v>14.34</v>
      </c>
      <c r="S947" s="87">
        <v>43670</v>
      </c>
      <c r="T947" s="88">
        <v>3.61</v>
      </c>
      <c r="U947" s="87">
        <v>44838</v>
      </c>
      <c r="V947" s="88">
        <v>97</v>
      </c>
      <c r="W947" s="87">
        <v>43812</v>
      </c>
      <c r="X947" s="88">
        <v>40.880000000000003</v>
      </c>
      <c r="Y947" s="87">
        <v>43696</v>
      </c>
      <c r="Z947" s="88">
        <v>26.94</v>
      </c>
      <c r="AA947" s="87">
        <v>43775</v>
      </c>
      <c r="AB947" s="88">
        <v>139.76</v>
      </c>
      <c r="AE947" s="87">
        <v>44406</v>
      </c>
      <c r="AF947" s="88">
        <v>1235</v>
      </c>
      <c r="AG947" s="87">
        <v>44406</v>
      </c>
      <c r="AH947" s="88">
        <v>95.99</v>
      </c>
      <c r="AI947" s="87">
        <v>44421</v>
      </c>
      <c r="AJ947" s="88">
        <v>618.66</v>
      </c>
      <c r="AK947" s="87">
        <v>44456</v>
      </c>
      <c r="AL947" s="88">
        <v>264.77999999999997</v>
      </c>
    </row>
    <row r="948" spans="1:38">
      <c r="A948" s="87">
        <v>44410</v>
      </c>
      <c r="B948" s="88">
        <v>18985.23</v>
      </c>
      <c r="C948" s="87">
        <v>43711</v>
      </c>
      <c r="D948" s="88">
        <v>72.83</v>
      </c>
      <c r="E948" s="87">
        <v>43671</v>
      </c>
      <c r="F948" s="88">
        <v>149.59</v>
      </c>
      <c r="G948" s="87">
        <v>44050</v>
      </c>
      <c r="H948" s="88">
        <v>32.04</v>
      </c>
      <c r="I948" s="87">
        <v>43705</v>
      </c>
      <c r="J948" s="88">
        <v>30.02</v>
      </c>
      <c r="K948" s="87">
        <v>43671</v>
      </c>
      <c r="L948" s="88">
        <v>71.150000000000006</v>
      </c>
      <c r="M948" s="87">
        <v>43671</v>
      </c>
      <c r="N948" s="88">
        <v>18.84</v>
      </c>
      <c r="Q948" s="87">
        <v>43671</v>
      </c>
      <c r="R948" s="88">
        <v>14.4</v>
      </c>
      <c r="S948" s="87">
        <v>43671</v>
      </c>
      <c r="T948" s="88">
        <v>3.76</v>
      </c>
      <c r="U948" s="87">
        <v>44839</v>
      </c>
      <c r="V948" s="88">
        <v>95.2</v>
      </c>
      <c r="W948" s="87">
        <v>43815</v>
      </c>
      <c r="X948" s="88">
        <v>40.619999999999997</v>
      </c>
      <c r="Y948" s="87">
        <v>43697</v>
      </c>
      <c r="Z948" s="88">
        <v>28.03</v>
      </c>
      <c r="AA948" s="87">
        <v>43776</v>
      </c>
      <c r="AB948" s="88">
        <v>139.76</v>
      </c>
      <c r="AE948" s="87">
        <v>44407</v>
      </c>
      <c r="AF948" s="88">
        <v>1235.99</v>
      </c>
      <c r="AG948" s="87">
        <v>44407</v>
      </c>
      <c r="AH948" s="88">
        <v>96.4</v>
      </c>
      <c r="AI948" s="87">
        <v>44424</v>
      </c>
      <c r="AJ948" s="88">
        <v>616.41999999999996</v>
      </c>
      <c r="AK948" s="87">
        <v>44459</v>
      </c>
      <c r="AL948" s="88">
        <v>260.04000000000002</v>
      </c>
    </row>
    <row r="949" spans="1:38">
      <c r="A949" s="87">
        <v>44411</v>
      </c>
      <c r="B949" s="88">
        <v>19110.07</v>
      </c>
      <c r="C949" s="87">
        <v>43712</v>
      </c>
      <c r="D949" s="88">
        <v>69.2</v>
      </c>
      <c r="E949" s="87">
        <v>43672</v>
      </c>
      <c r="F949" s="88">
        <v>149.08000000000001</v>
      </c>
      <c r="G949" s="87">
        <v>44053</v>
      </c>
      <c r="H949" s="88">
        <v>32.6</v>
      </c>
      <c r="I949" s="87">
        <v>43706</v>
      </c>
      <c r="J949" s="88">
        <v>29.2</v>
      </c>
      <c r="K949" s="87">
        <v>43672</v>
      </c>
      <c r="L949" s="88">
        <v>67.62</v>
      </c>
      <c r="M949" s="87">
        <v>43672</v>
      </c>
      <c r="N949" s="88">
        <v>17.97</v>
      </c>
      <c r="Q949" s="87">
        <v>43672</v>
      </c>
      <c r="R949" s="88">
        <v>13.86</v>
      </c>
      <c r="S949" s="87">
        <v>43672</v>
      </c>
      <c r="T949" s="88">
        <v>3.49</v>
      </c>
      <c r="U949" s="87">
        <v>44840</v>
      </c>
      <c r="V949" s="88">
        <v>95</v>
      </c>
      <c r="W949" s="87">
        <v>43816</v>
      </c>
      <c r="X949" s="88">
        <v>40.35</v>
      </c>
      <c r="Y949" s="87">
        <v>43698</v>
      </c>
      <c r="Z949" s="88">
        <v>29.43</v>
      </c>
      <c r="AA949" s="87">
        <v>43777</v>
      </c>
      <c r="AB949" s="88">
        <v>139.94</v>
      </c>
      <c r="AE949" s="87">
        <v>44410</v>
      </c>
      <c r="AF949" s="88">
        <v>1264.06</v>
      </c>
      <c r="AG949" s="87">
        <v>44410</v>
      </c>
      <c r="AH949" s="88">
        <v>98.75</v>
      </c>
      <c r="AI949" s="87">
        <v>44425</v>
      </c>
      <c r="AJ949" s="88">
        <v>620.79</v>
      </c>
      <c r="AK949" s="87">
        <v>44460</v>
      </c>
      <c r="AL949" s="88">
        <v>251.66</v>
      </c>
    </row>
    <row r="950" spans="1:38">
      <c r="A950" s="87">
        <v>44412</v>
      </c>
      <c r="B950" s="88">
        <v>19095.89</v>
      </c>
      <c r="C950" s="87">
        <v>43713</v>
      </c>
      <c r="D950" s="88">
        <v>70.599999999999994</v>
      </c>
      <c r="E950" s="87">
        <v>43675</v>
      </c>
      <c r="F950" s="88">
        <v>146.5</v>
      </c>
      <c r="G950" s="87">
        <v>44054</v>
      </c>
      <c r="H950" s="88">
        <v>32.659999999999997</v>
      </c>
      <c r="I950" s="87">
        <v>43707</v>
      </c>
      <c r="J950" s="88">
        <v>29.6</v>
      </c>
      <c r="K950" s="87">
        <v>43675</v>
      </c>
      <c r="L950" s="88">
        <v>64.239999999999995</v>
      </c>
      <c r="M950" s="87">
        <v>43675</v>
      </c>
      <c r="N950" s="88">
        <v>17.02</v>
      </c>
      <c r="Q950" s="87">
        <v>43675</v>
      </c>
      <c r="R950" s="88">
        <v>13.58</v>
      </c>
      <c r="S950" s="87">
        <v>43675</v>
      </c>
      <c r="T950" s="88">
        <v>3.21</v>
      </c>
      <c r="U950" s="87">
        <v>44841</v>
      </c>
      <c r="V950" s="88">
        <v>95.06</v>
      </c>
      <c r="W950" s="87">
        <v>43817</v>
      </c>
      <c r="X950" s="88">
        <v>40.17</v>
      </c>
      <c r="Y950" s="87">
        <v>43699</v>
      </c>
      <c r="Z950" s="88">
        <v>29.83</v>
      </c>
      <c r="AA950" s="87">
        <v>43780</v>
      </c>
      <c r="AB950" s="88">
        <v>146.93</v>
      </c>
      <c r="AE950" s="87">
        <v>44411</v>
      </c>
      <c r="AF950" s="88">
        <v>1252.6500000000001</v>
      </c>
      <c r="AG950" s="87">
        <v>44411</v>
      </c>
      <c r="AH950" s="88">
        <v>99.33</v>
      </c>
      <c r="AI950" s="87">
        <v>44428</v>
      </c>
      <c r="AJ950" s="88">
        <v>620.61</v>
      </c>
      <c r="AK950" s="87">
        <v>44461</v>
      </c>
      <c r="AL950" s="88">
        <v>247.31</v>
      </c>
    </row>
    <row r="951" spans="1:38">
      <c r="A951" s="87">
        <v>44413</v>
      </c>
      <c r="B951" s="88">
        <v>19042.939999999999</v>
      </c>
      <c r="C951" s="87">
        <v>43714</v>
      </c>
      <c r="D951" s="88">
        <v>70.52</v>
      </c>
      <c r="E951" s="87">
        <v>43676</v>
      </c>
      <c r="F951" s="88">
        <v>145.69</v>
      </c>
      <c r="G951" s="87">
        <v>44055</v>
      </c>
      <c r="H951" s="88">
        <v>32.61</v>
      </c>
      <c r="I951" s="87">
        <v>43710</v>
      </c>
      <c r="J951" s="88">
        <v>29.8</v>
      </c>
      <c r="K951" s="87">
        <v>43676</v>
      </c>
      <c r="L951" s="88">
        <v>61.08</v>
      </c>
      <c r="M951" s="87">
        <v>43676</v>
      </c>
      <c r="N951" s="88">
        <v>16.940000000000001</v>
      </c>
      <c r="Q951" s="87">
        <v>43676</v>
      </c>
      <c r="R951" s="88">
        <v>13.31</v>
      </c>
      <c r="S951" s="87">
        <v>43676</v>
      </c>
      <c r="T951" s="88">
        <v>3.23</v>
      </c>
      <c r="U951" s="87">
        <v>44844</v>
      </c>
      <c r="V951" s="88">
        <v>92.51</v>
      </c>
      <c r="W951" s="87">
        <v>43818</v>
      </c>
      <c r="X951" s="88">
        <v>38.65</v>
      </c>
      <c r="Y951" s="87">
        <v>43700</v>
      </c>
      <c r="Z951" s="88">
        <v>28.82</v>
      </c>
      <c r="AA951" s="87">
        <v>43781</v>
      </c>
      <c r="AB951" s="88">
        <v>148.43</v>
      </c>
      <c r="AE951" s="87">
        <v>44412</v>
      </c>
      <c r="AF951" s="88">
        <v>1251.82</v>
      </c>
      <c r="AG951" s="87">
        <v>44412</v>
      </c>
      <c r="AH951" s="88">
        <v>98.13</v>
      </c>
      <c r="AI951" s="87">
        <v>44431</v>
      </c>
      <c r="AJ951" s="88">
        <v>634.6</v>
      </c>
      <c r="AK951" s="87">
        <v>44462</v>
      </c>
      <c r="AL951" s="88">
        <v>244.1</v>
      </c>
    </row>
    <row r="952" spans="1:38">
      <c r="A952" s="87">
        <v>44414</v>
      </c>
      <c r="B952" s="88">
        <v>18965.349999999999</v>
      </c>
      <c r="C952" s="87">
        <v>43719</v>
      </c>
      <c r="D952" s="88">
        <v>70.510000000000005</v>
      </c>
      <c r="E952" s="87">
        <v>43677</v>
      </c>
      <c r="F952" s="88">
        <v>145.61000000000001</v>
      </c>
      <c r="G952" s="87">
        <v>44056</v>
      </c>
      <c r="H952" s="88">
        <v>32.4</v>
      </c>
      <c r="I952" s="87">
        <v>43711</v>
      </c>
      <c r="J952" s="88">
        <v>29.46</v>
      </c>
      <c r="K952" s="87">
        <v>43677</v>
      </c>
      <c r="L952" s="88">
        <v>64.13</v>
      </c>
      <c r="M952" s="87">
        <v>43677</v>
      </c>
      <c r="N952" s="88">
        <v>17.54</v>
      </c>
      <c r="Q952" s="87">
        <v>43677</v>
      </c>
      <c r="R952" s="88">
        <v>13.53</v>
      </c>
      <c r="S952" s="87">
        <v>43677</v>
      </c>
      <c r="T952" s="88">
        <v>3.25</v>
      </c>
      <c r="U952" s="87">
        <v>44845</v>
      </c>
      <c r="V952" s="88">
        <v>94.95</v>
      </c>
      <c r="W952" s="87">
        <v>43819</v>
      </c>
      <c r="X952" s="88">
        <v>37.909999999999997</v>
      </c>
      <c r="Y952" s="87">
        <v>43703</v>
      </c>
      <c r="Z952" s="88">
        <v>27.39</v>
      </c>
      <c r="AA952" s="87">
        <v>43782</v>
      </c>
      <c r="AB952" s="88">
        <v>148</v>
      </c>
      <c r="AE952" s="87">
        <v>44413</v>
      </c>
      <c r="AF952" s="88">
        <v>1258</v>
      </c>
      <c r="AG952" s="87">
        <v>44413</v>
      </c>
      <c r="AH952" s="88">
        <v>97.68</v>
      </c>
      <c r="AI952" s="87">
        <v>44432</v>
      </c>
      <c r="AJ952" s="88">
        <v>635.02</v>
      </c>
      <c r="AK952" s="87">
        <v>44463</v>
      </c>
      <c r="AL952" s="88">
        <v>230.82</v>
      </c>
    </row>
    <row r="953" spans="1:38">
      <c r="A953" s="87">
        <v>44417</v>
      </c>
      <c r="B953" s="88">
        <v>18814.04</v>
      </c>
      <c r="C953" s="87">
        <v>43720</v>
      </c>
      <c r="D953" s="88">
        <v>72.13</v>
      </c>
      <c r="E953" s="87">
        <v>43678</v>
      </c>
      <c r="F953" s="88">
        <v>146.05000000000001</v>
      </c>
      <c r="G953" s="87">
        <v>44060</v>
      </c>
      <c r="H953" s="88">
        <v>32.479999999999997</v>
      </c>
      <c r="I953" s="87">
        <v>43712</v>
      </c>
      <c r="J953" s="88">
        <v>29</v>
      </c>
      <c r="K953" s="87">
        <v>43678</v>
      </c>
      <c r="L953" s="88">
        <v>62.78</v>
      </c>
      <c r="M953" s="87">
        <v>43678</v>
      </c>
      <c r="N953" s="88">
        <v>17</v>
      </c>
      <c r="Q953" s="87">
        <v>43678</v>
      </c>
      <c r="R953" s="88">
        <v>13.28</v>
      </c>
      <c r="S953" s="87">
        <v>43678</v>
      </c>
      <c r="T953" s="88">
        <v>3.14</v>
      </c>
      <c r="U953" s="87">
        <v>44846</v>
      </c>
      <c r="V953" s="88">
        <v>95.25</v>
      </c>
      <c r="W953" s="87">
        <v>43822</v>
      </c>
      <c r="X953" s="88">
        <v>36.75</v>
      </c>
      <c r="Y953" s="87">
        <v>43704</v>
      </c>
      <c r="Z953" s="88">
        <v>28.21</v>
      </c>
      <c r="AA953" s="87">
        <v>43784</v>
      </c>
      <c r="AB953" s="88">
        <v>155.4</v>
      </c>
      <c r="AE953" s="87">
        <v>44414</v>
      </c>
      <c r="AF953" s="88">
        <v>1251.53</v>
      </c>
      <c r="AG953" s="87">
        <v>44414</v>
      </c>
      <c r="AH953" s="88">
        <v>97.14</v>
      </c>
      <c r="AI953" s="87">
        <v>44433</v>
      </c>
      <c r="AJ953" s="88">
        <v>630.01</v>
      </c>
      <c r="AK953" s="87">
        <v>44466</v>
      </c>
      <c r="AL953" s="88">
        <v>221.68</v>
      </c>
    </row>
    <row r="954" spans="1:38">
      <c r="A954" s="87">
        <v>44418</v>
      </c>
      <c r="B954" s="88">
        <v>18811.93</v>
      </c>
      <c r="C954" s="87">
        <v>43721</v>
      </c>
      <c r="D954" s="88">
        <v>71.83</v>
      </c>
      <c r="E954" s="87">
        <v>43679</v>
      </c>
      <c r="F954" s="88">
        <v>143.81</v>
      </c>
      <c r="G954" s="87">
        <v>44061</v>
      </c>
      <c r="H954" s="88">
        <v>32</v>
      </c>
      <c r="I954" s="87">
        <v>43713</v>
      </c>
      <c r="J954" s="88">
        <v>29.11</v>
      </c>
      <c r="K954" s="87">
        <v>43679</v>
      </c>
      <c r="L954" s="88">
        <v>62.29</v>
      </c>
      <c r="M954" s="87">
        <v>43679</v>
      </c>
      <c r="N954" s="88">
        <v>17.22</v>
      </c>
      <c r="Q954" s="87">
        <v>43679</v>
      </c>
      <c r="R954" s="88">
        <v>13.21</v>
      </c>
      <c r="S954" s="87">
        <v>43679</v>
      </c>
      <c r="T954" s="88">
        <v>3.21</v>
      </c>
      <c r="U954" s="87">
        <v>44847</v>
      </c>
      <c r="V954" s="88">
        <v>100.9</v>
      </c>
      <c r="W954" s="87">
        <v>43823</v>
      </c>
      <c r="X954" s="88">
        <v>38.340000000000003</v>
      </c>
      <c r="Y954" s="87">
        <v>43705</v>
      </c>
      <c r="Z954" s="88">
        <v>28</v>
      </c>
      <c r="AA954" s="87">
        <v>43787</v>
      </c>
      <c r="AB954" s="88">
        <v>158.66</v>
      </c>
      <c r="AE954" s="87">
        <v>44417</v>
      </c>
      <c r="AF954" s="88">
        <v>1252.6600000000001</v>
      </c>
      <c r="AG954" s="87">
        <v>44417</v>
      </c>
      <c r="AH954" s="88">
        <v>96.42</v>
      </c>
      <c r="AI954" s="87">
        <v>44434</v>
      </c>
      <c r="AJ954" s="88">
        <v>671.33</v>
      </c>
      <c r="AK954" s="87">
        <v>44467</v>
      </c>
      <c r="AL954" s="88">
        <v>238.3</v>
      </c>
    </row>
    <row r="955" spans="1:38">
      <c r="A955" s="87">
        <v>44419</v>
      </c>
      <c r="B955" s="88">
        <v>18926.22</v>
      </c>
      <c r="C955" s="87">
        <v>43724</v>
      </c>
      <c r="D955" s="88">
        <v>72.28</v>
      </c>
      <c r="E955" s="87">
        <v>43682</v>
      </c>
      <c r="F955" s="88">
        <v>136.80000000000001</v>
      </c>
      <c r="G955" s="87">
        <v>44062</v>
      </c>
      <c r="H955" s="88">
        <v>32.42</v>
      </c>
      <c r="I955" s="87">
        <v>43714</v>
      </c>
      <c r="J955" s="88">
        <v>29</v>
      </c>
      <c r="K955" s="87">
        <v>43682</v>
      </c>
      <c r="L955" s="88">
        <v>62.55</v>
      </c>
      <c r="M955" s="87">
        <v>43682</v>
      </c>
      <c r="N955" s="88">
        <v>17.03</v>
      </c>
      <c r="Q955" s="87">
        <v>43682</v>
      </c>
      <c r="R955" s="88">
        <v>13.17</v>
      </c>
      <c r="S955" s="87">
        <v>43682</v>
      </c>
      <c r="T955" s="88">
        <v>3.12</v>
      </c>
      <c r="U955" s="87">
        <v>44851</v>
      </c>
      <c r="V955" s="88">
        <v>86.45</v>
      </c>
      <c r="W955" s="87">
        <v>43825</v>
      </c>
      <c r="X955" s="88">
        <v>39.71</v>
      </c>
      <c r="Y955" s="87">
        <v>43706</v>
      </c>
      <c r="Z955" s="88">
        <v>27.58</v>
      </c>
      <c r="AA955" s="87">
        <v>43788</v>
      </c>
      <c r="AB955" s="88">
        <v>164.68</v>
      </c>
      <c r="AE955" s="87">
        <v>44418</v>
      </c>
      <c r="AF955" s="88">
        <v>1265.0899999999999</v>
      </c>
      <c r="AG955" s="87">
        <v>44418</v>
      </c>
      <c r="AH955" s="88">
        <v>96.72</v>
      </c>
      <c r="AI955" s="87">
        <v>44435</v>
      </c>
      <c r="AJ955" s="88">
        <v>685.38</v>
      </c>
      <c r="AK955" s="87">
        <v>44468</v>
      </c>
      <c r="AL955" s="88">
        <v>237.16</v>
      </c>
    </row>
    <row r="956" spans="1:38">
      <c r="A956" s="87">
        <v>44420</v>
      </c>
      <c r="B956" s="88">
        <v>18929.57</v>
      </c>
      <c r="C956" s="87">
        <v>43725</v>
      </c>
      <c r="D956" s="88">
        <v>72.010000000000005</v>
      </c>
      <c r="E956" s="87">
        <v>43683</v>
      </c>
      <c r="F956" s="88">
        <v>133.19999999999999</v>
      </c>
      <c r="G956" s="87">
        <v>44063</v>
      </c>
      <c r="H956" s="88">
        <v>32.869999999999997</v>
      </c>
      <c r="I956" s="87">
        <v>43719</v>
      </c>
      <c r="J956" s="88">
        <v>30</v>
      </c>
      <c r="K956" s="87">
        <v>43683</v>
      </c>
      <c r="L956" s="88">
        <v>62.91</v>
      </c>
      <c r="M956" s="87">
        <v>43683</v>
      </c>
      <c r="N956" s="88">
        <v>17.18</v>
      </c>
      <c r="Q956" s="87">
        <v>43683</v>
      </c>
      <c r="R956" s="88">
        <v>13.16</v>
      </c>
      <c r="S956" s="87">
        <v>43683</v>
      </c>
      <c r="T956" s="88">
        <v>3.15</v>
      </c>
      <c r="U956" s="87">
        <v>44852</v>
      </c>
      <c r="V956" s="88">
        <v>89.74</v>
      </c>
      <c r="W956" s="87">
        <v>43826</v>
      </c>
      <c r="X956" s="88">
        <v>39.07</v>
      </c>
      <c r="Y956" s="87">
        <v>43707</v>
      </c>
      <c r="Z956" s="88">
        <v>27.28</v>
      </c>
      <c r="AA956" s="87">
        <v>43789</v>
      </c>
      <c r="AB956" s="88">
        <v>162.85</v>
      </c>
      <c r="AE956" s="87">
        <v>44419</v>
      </c>
      <c r="AF956" s="88">
        <v>1334.45</v>
      </c>
      <c r="AG956" s="87">
        <v>44419</v>
      </c>
      <c r="AH956" s="88">
        <v>97.93</v>
      </c>
      <c r="AI956" s="87">
        <v>44438</v>
      </c>
      <c r="AJ956" s="88">
        <v>689.24</v>
      </c>
      <c r="AK956" s="87">
        <v>44469</v>
      </c>
      <c r="AL956" s="88">
        <v>240.19</v>
      </c>
    </row>
    <row r="957" spans="1:38">
      <c r="A957" s="87">
        <v>44421</v>
      </c>
      <c r="B957" s="88">
        <v>18855.25</v>
      </c>
      <c r="C957" s="87">
        <v>43726</v>
      </c>
      <c r="D957" s="88">
        <v>71.87</v>
      </c>
      <c r="E957" s="87">
        <v>43684</v>
      </c>
      <c r="F957" s="88">
        <v>127.99</v>
      </c>
      <c r="G957" s="87">
        <v>44064</v>
      </c>
      <c r="H957" s="88">
        <v>32.799999999999997</v>
      </c>
      <c r="I957" s="87">
        <v>43720</v>
      </c>
      <c r="J957" s="88">
        <v>30</v>
      </c>
      <c r="K957" s="87">
        <v>43684</v>
      </c>
      <c r="L957" s="88">
        <v>63.09</v>
      </c>
      <c r="M957" s="87">
        <v>43684</v>
      </c>
      <c r="N957" s="88">
        <v>16.989999999999998</v>
      </c>
      <c r="Q957" s="87">
        <v>43684</v>
      </c>
      <c r="R957" s="88">
        <v>12.83</v>
      </c>
      <c r="S957" s="87">
        <v>43684</v>
      </c>
      <c r="T957" s="88">
        <v>3.01</v>
      </c>
      <c r="U957" s="87">
        <v>44854</v>
      </c>
      <c r="V957" s="88">
        <v>96.35</v>
      </c>
      <c r="W957" s="87">
        <v>43829</v>
      </c>
      <c r="X957" s="88">
        <v>38.53</v>
      </c>
      <c r="Y957" s="87">
        <v>43710</v>
      </c>
      <c r="Z957" s="88">
        <v>28.63</v>
      </c>
      <c r="AA957" s="87">
        <v>43790</v>
      </c>
      <c r="AB957" s="88">
        <v>155.68</v>
      </c>
      <c r="AE957" s="87">
        <v>44420</v>
      </c>
      <c r="AF957" s="88">
        <v>1323.94</v>
      </c>
      <c r="AG957" s="87">
        <v>44420</v>
      </c>
      <c r="AH957" s="88">
        <v>97.96</v>
      </c>
      <c r="AI957" s="87">
        <v>44439</v>
      </c>
      <c r="AJ957" s="88">
        <v>719.84</v>
      </c>
      <c r="AK957" s="87">
        <v>44470</v>
      </c>
      <c r="AL957" s="88">
        <v>258.2</v>
      </c>
    </row>
    <row r="958" spans="1:38">
      <c r="A958" s="87">
        <v>44424</v>
      </c>
      <c r="B958" s="88">
        <v>18782.169999999998</v>
      </c>
      <c r="C958" s="87">
        <v>43727</v>
      </c>
      <c r="D958" s="88">
        <v>74.53</v>
      </c>
      <c r="E958" s="87">
        <v>43685</v>
      </c>
      <c r="F958" s="88">
        <v>124.3</v>
      </c>
      <c r="G958" s="87">
        <v>44067</v>
      </c>
      <c r="H958" s="88">
        <v>31.37</v>
      </c>
      <c r="I958" s="87">
        <v>43721</v>
      </c>
      <c r="J958" s="88">
        <v>29.99</v>
      </c>
      <c r="K958" s="87">
        <v>43685</v>
      </c>
      <c r="L958" s="88">
        <v>66.05</v>
      </c>
      <c r="M958" s="87">
        <v>43685</v>
      </c>
      <c r="N958" s="88">
        <v>17.239999999999998</v>
      </c>
      <c r="Q958" s="87">
        <v>43685</v>
      </c>
      <c r="R958" s="88">
        <v>12.72</v>
      </c>
      <c r="S958" s="87">
        <v>43685</v>
      </c>
      <c r="T958" s="88">
        <v>3.3</v>
      </c>
      <c r="U958" s="87">
        <v>44855</v>
      </c>
      <c r="V958" s="88">
        <v>98.95</v>
      </c>
      <c r="W958" s="87">
        <v>43830</v>
      </c>
      <c r="X958" s="88">
        <v>39.07</v>
      </c>
      <c r="Y958" s="87">
        <v>43711</v>
      </c>
      <c r="Z958" s="88">
        <v>29.68</v>
      </c>
      <c r="AA958" s="87">
        <v>43791</v>
      </c>
      <c r="AB958" s="88">
        <v>159.34</v>
      </c>
      <c r="AE958" s="87">
        <v>44421</v>
      </c>
      <c r="AF958" s="88">
        <v>1324.79</v>
      </c>
      <c r="AG958" s="87">
        <v>44421</v>
      </c>
      <c r="AH958" s="88">
        <v>97.02</v>
      </c>
      <c r="AI958" s="87">
        <v>44440</v>
      </c>
      <c r="AJ958" s="88">
        <v>723.53</v>
      </c>
      <c r="AK958" s="87">
        <v>44473</v>
      </c>
      <c r="AL958" s="88">
        <v>275.77999999999997</v>
      </c>
    </row>
    <row r="959" spans="1:38">
      <c r="A959" s="87">
        <v>44425</v>
      </c>
      <c r="B959" s="88">
        <v>18932.28</v>
      </c>
      <c r="C959" s="87">
        <v>43728</v>
      </c>
      <c r="D959" s="88">
        <v>74.39</v>
      </c>
      <c r="E959" s="87">
        <v>43686</v>
      </c>
      <c r="F959" s="88">
        <v>123.36</v>
      </c>
      <c r="G959" s="87">
        <v>44068</v>
      </c>
      <c r="H959" s="88">
        <v>32.1</v>
      </c>
      <c r="I959" s="87">
        <v>43724</v>
      </c>
      <c r="J959" s="88">
        <v>29.99</v>
      </c>
      <c r="K959" s="87">
        <v>43686</v>
      </c>
      <c r="L959" s="88">
        <v>68.98</v>
      </c>
      <c r="M959" s="87">
        <v>43686</v>
      </c>
      <c r="N959" s="88">
        <v>18.04</v>
      </c>
      <c r="Q959" s="87">
        <v>43686</v>
      </c>
      <c r="R959" s="88">
        <v>12.34</v>
      </c>
      <c r="S959" s="87">
        <v>43686</v>
      </c>
      <c r="T959" s="88">
        <v>3.24</v>
      </c>
      <c r="U959" s="87">
        <v>44858</v>
      </c>
      <c r="V959" s="88">
        <v>91.53</v>
      </c>
      <c r="W959" s="87">
        <v>43831</v>
      </c>
      <c r="X959" s="88">
        <v>39.42</v>
      </c>
      <c r="Y959" s="87">
        <v>43712</v>
      </c>
      <c r="Z959" s="88">
        <v>29.94</v>
      </c>
      <c r="AA959" s="87">
        <v>43794</v>
      </c>
      <c r="AB959" s="88">
        <v>163.22999999999999</v>
      </c>
      <c r="AE959" s="87">
        <v>44424</v>
      </c>
      <c r="AF959" s="88">
        <v>1315.25</v>
      </c>
      <c r="AG959" s="87">
        <v>44424</v>
      </c>
      <c r="AH959" s="88">
        <v>95.98</v>
      </c>
      <c r="AI959" s="87">
        <v>44441</v>
      </c>
      <c r="AJ959" s="88">
        <v>720.69</v>
      </c>
      <c r="AK959" s="87">
        <v>44474</v>
      </c>
      <c r="AL959" s="88">
        <v>269.18</v>
      </c>
    </row>
    <row r="960" spans="1:38">
      <c r="A960" s="87">
        <v>44428</v>
      </c>
      <c r="B960" s="88">
        <v>19103.04</v>
      </c>
      <c r="C960" s="87">
        <v>43731</v>
      </c>
      <c r="D960" s="88">
        <v>74.650000000000006</v>
      </c>
      <c r="E960" s="87">
        <v>43693</v>
      </c>
      <c r="F960" s="88">
        <v>119.67</v>
      </c>
      <c r="G960" s="87">
        <v>44069</v>
      </c>
      <c r="H960" s="88">
        <v>32.18</v>
      </c>
      <c r="I960" s="87">
        <v>43725</v>
      </c>
      <c r="J960" s="88">
        <v>30</v>
      </c>
      <c r="K960" s="87">
        <v>43693</v>
      </c>
      <c r="L960" s="88">
        <v>67.34</v>
      </c>
      <c r="M960" s="87">
        <v>43693</v>
      </c>
      <c r="N960" s="88">
        <v>17.59</v>
      </c>
      <c r="Q960" s="87">
        <v>43693</v>
      </c>
      <c r="R960" s="88">
        <v>12</v>
      </c>
      <c r="S960" s="87">
        <v>43693</v>
      </c>
      <c r="T960" s="88">
        <v>3.18</v>
      </c>
      <c r="U960" s="87">
        <v>44859</v>
      </c>
      <c r="V960" s="88">
        <v>85.55</v>
      </c>
      <c r="W960" s="87">
        <v>43832</v>
      </c>
      <c r="X960" s="88">
        <v>38.96</v>
      </c>
      <c r="Y960" s="87">
        <v>43713</v>
      </c>
      <c r="Z960" s="88">
        <v>29.63</v>
      </c>
      <c r="AA960" s="87">
        <v>43795</v>
      </c>
      <c r="AB960" s="88">
        <v>165</v>
      </c>
      <c r="AE960" s="87">
        <v>44425</v>
      </c>
      <c r="AF960" s="88">
        <v>1319.04</v>
      </c>
      <c r="AG960" s="87">
        <v>44425</v>
      </c>
      <c r="AH960" s="88">
        <v>98.65</v>
      </c>
      <c r="AI960" s="87">
        <v>44442</v>
      </c>
      <c r="AJ960" s="88">
        <v>758.75</v>
      </c>
      <c r="AK960" s="87">
        <v>44475</v>
      </c>
      <c r="AL960" s="88">
        <v>249</v>
      </c>
    </row>
    <row r="961" spans="1:38">
      <c r="A961" s="87">
        <v>44431</v>
      </c>
      <c r="B961" s="88">
        <v>19337.45</v>
      </c>
      <c r="C961" s="87">
        <v>43732</v>
      </c>
      <c r="D961" s="88">
        <v>73.2</v>
      </c>
      <c r="E961" s="87">
        <v>43696</v>
      </c>
      <c r="F961" s="88">
        <v>121.11</v>
      </c>
      <c r="G961" s="87">
        <v>44070</v>
      </c>
      <c r="H961" s="88">
        <v>32.97</v>
      </c>
      <c r="I961" s="87">
        <v>43726</v>
      </c>
      <c r="J961" s="88">
        <v>30</v>
      </c>
      <c r="K961" s="87">
        <v>43696</v>
      </c>
      <c r="L961" s="88">
        <v>70.64</v>
      </c>
      <c r="M961" s="87">
        <v>43696</v>
      </c>
      <c r="N961" s="88">
        <v>18.510000000000002</v>
      </c>
      <c r="Q961" s="87">
        <v>43696</v>
      </c>
      <c r="R961" s="88">
        <v>12.26</v>
      </c>
      <c r="S961" s="87">
        <v>43696</v>
      </c>
      <c r="T961" s="88">
        <v>3.25</v>
      </c>
      <c r="U961" s="87">
        <v>44860</v>
      </c>
      <c r="V961" s="88">
        <v>85.28</v>
      </c>
      <c r="W961" s="87">
        <v>43833</v>
      </c>
      <c r="X961" s="88">
        <v>39.56</v>
      </c>
      <c r="Y961" s="87">
        <v>43719</v>
      </c>
      <c r="Z961" s="88">
        <v>29.5</v>
      </c>
      <c r="AA961" s="87">
        <v>43796</v>
      </c>
      <c r="AB961" s="88">
        <v>170.8</v>
      </c>
      <c r="AE961" s="87">
        <v>44428</v>
      </c>
      <c r="AF961" s="88">
        <v>1333.06</v>
      </c>
      <c r="AG961" s="87">
        <v>44428</v>
      </c>
      <c r="AH961" s="88">
        <v>99.03</v>
      </c>
      <c r="AI961" s="87">
        <v>44445</v>
      </c>
      <c r="AJ961" s="88">
        <v>767.97</v>
      </c>
      <c r="AK961" s="87">
        <v>44476</v>
      </c>
      <c r="AL961" s="88">
        <v>254.03</v>
      </c>
    </row>
    <row r="962" spans="1:38">
      <c r="A962" s="87">
        <v>44432</v>
      </c>
      <c r="B962" s="88">
        <v>19166.02</v>
      </c>
      <c r="C962" s="87">
        <v>43733</v>
      </c>
      <c r="D962" s="88">
        <v>72.45</v>
      </c>
      <c r="E962" s="87">
        <v>43697</v>
      </c>
      <c r="F962" s="88">
        <v>127.16</v>
      </c>
      <c r="G962" s="87">
        <v>44071</v>
      </c>
      <c r="H962" s="88">
        <v>31.99</v>
      </c>
      <c r="I962" s="87">
        <v>43727</v>
      </c>
      <c r="J962" s="88">
        <v>30</v>
      </c>
      <c r="K962" s="87">
        <v>43697</v>
      </c>
      <c r="L962" s="88">
        <v>69.92</v>
      </c>
      <c r="M962" s="87">
        <v>43697</v>
      </c>
      <c r="N962" s="88">
        <v>18.46</v>
      </c>
      <c r="Q962" s="87">
        <v>43697</v>
      </c>
      <c r="R962" s="88">
        <v>12.62</v>
      </c>
      <c r="S962" s="87">
        <v>43697</v>
      </c>
      <c r="T962" s="88">
        <v>3.23</v>
      </c>
      <c r="U962" s="87">
        <v>44861</v>
      </c>
      <c r="V962" s="88">
        <v>83</v>
      </c>
      <c r="W962" s="87">
        <v>43836</v>
      </c>
      <c r="X962" s="88">
        <v>38.49</v>
      </c>
      <c r="Y962" s="87">
        <v>43720</v>
      </c>
      <c r="Z962" s="88">
        <v>29.5</v>
      </c>
      <c r="AA962" s="87">
        <v>43797</v>
      </c>
      <c r="AB962" s="88">
        <v>167.88</v>
      </c>
      <c r="AE962" s="87">
        <v>44431</v>
      </c>
      <c r="AF962" s="88">
        <v>1358.23</v>
      </c>
      <c r="AG962" s="87">
        <v>44431</v>
      </c>
      <c r="AH962" s="88">
        <v>99.81</v>
      </c>
      <c r="AI962" s="87">
        <v>44446</v>
      </c>
      <c r="AJ962" s="88">
        <v>770.48</v>
      </c>
      <c r="AK962" s="87">
        <v>44477</v>
      </c>
      <c r="AL962" s="88">
        <v>246</v>
      </c>
    </row>
    <row r="963" spans="1:38">
      <c r="A963" s="87">
        <v>44433</v>
      </c>
      <c r="B963" s="88">
        <v>19090.13</v>
      </c>
      <c r="C963" s="87">
        <v>43734</v>
      </c>
      <c r="D963" s="88">
        <v>71.709999999999994</v>
      </c>
      <c r="E963" s="87">
        <v>43698</v>
      </c>
      <c r="F963" s="88">
        <v>132.38999999999999</v>
      </c>
      <c r="G963" s="87">
        <v>44074</v>
      </c>
      <c r="H963" s="88">
        <v>31.72</v>
      </c>
      <c r="I963" s="87">
        <v>43728</v>
      </c>
      <c r="J963" s="88">
        <v>30</v>
      </c>
      <c r="K963" s="87">
        <v>43698</v>
      </c>
      <c r="L963" s="88">
        <v>72.45</v>
      </c>
      <c r="M963" s="87">
        <v>43698</v>
      </c>
      <c r="N963" s="88">
        <v>19.3</v>
      </c>
      <c r="Q963" s="87">
        <v>43698</v>
      </c>
      <c r="R963" s="88">
        <v>13.15</v>
      </c>
      <c r="S963" s="87">
        <v>43698</v>
      </c>
      <c r="T963" s="88">
        <v>3.24</v>
      </c>
      <c r="U963" s="87">
        <v>44862</v>
      </c>
      <c r="V963" s="88">
        <v>89.22</v>
      </c>
      <c r="W963" s="87">
        <v>43837</v>
      </c>
      <c r="X963" s="88">
        <v>38.69</v>
      </c>
      <c r="Y963" s="87">
        <v>43721</v>
      </c>
      <c r="Z963" s="88">
        <v>29.94</v>
      </c>
      <c r="AA963" s="87">
        <v>43798</v>
      </c>
      <c r="AB963" s="88">
        <v>176.08</v>
      </c>
      <c r="AE963" s="87">
        <v>44432</v>
      </c>
      <c r="AF963" s="88">
        <v>1368.36</v>
      </c>
      <c r="AG963" s="87">
        <v>44432</v>
      </c>
      <c r="AH963" s="88">
        <v>98.31</v>
      </c>
      <c r="AI963" s="87">
        <v>44447</v>
      </c>
      <c r="AJ963" s="88">
        <v>777.9</v>
      </c>
      <c r="AK963" s="87">
        <v>44480</v>
      </c>
      <c r="AL963" s="88">
        <v>236.07</v>
      </c>
    </row>
    <row r="964" spans="1:38">
      <c r="A964" s="87">
        <v>44434</v>
      </c>
      <c r="B964" s="88">
        <v>18953.900000000001</v>
      </c>
      <c r="C964" s="87">
        <v>43735</v>
      </c>
      <c r="D964" s="88">
        <v>72.14</v>
      </c>
      <c r="E964" s="87">
        <v>43699</v>
      </c>
      <c r="F964" s="88">
        <v>135.4</v>
      </c>
      <c r="G964" s="87">
        <v>44075</v>
      </c>
      <c r="H964" s="88">
        <v>32.08</v>
      </c>
      <c r="I964" s="87">
        <v>43731</v>
      </c>
      <c r="J964" s="88">
        <v>29.5</v>
      </c>
      <c r="K964" s="87">
        <v>43699</v>
      </c>
      <c r="L964" s="88">
        <v>76.069999999999993</v>
      </c>
      <c r="M964" s="87">
        <v>43699</v>
      </c>
      <c r="N964" s="88">
        <v>20.3</v>
      </c>
      <c r="Q964" s="87">
        <v>43699</v>
      </c>
      <c r="R964" s="88">
        <v>14.15</v>
      </c>
      <c r="S964" s="87">
        <v>43699</v>
      </c>
      <c r="T964" s="88">
        <v>3.64</v>
      </c>
      <c r="U964" s="87">
        <v>44865</v>
      </c>
      <c r="V964" s="88">
        <v>91.67</v>
      </c>
      <c r="W964" s="87">
        <v>43838</v>
      </c>
      <c r="X964" s="88">
        <v>37.42</v>
      </c>
      <c r="Y964" s="87">
        <v>43724</v>
      </c>
      <c r="Z964" s="88">
        <v>28.95</v>
      </c>
      <c r="AA964" s="87">
        <v>43801</v>
      </c>
      <c r="AB964" s="88">
        <v>184.88</v>
      </c>
      <c r="AE964" s="87">
        <v>44433</v>
      </c>
      <c r="AF964" s="88">
        <v>1372.86</v>
      </c>
      <c r="AG964" s="87">
        <v>44433</v>
      </c>
      <c r="AH964" s="88">
        <v>96.94</v>
      </c>
      <c r="AI964" s="87">
        <v>44448</v>
      </c>
      <c r="AJ964" s="88">
        <v>792.38</v>
      </c>
      <c r="AK964" s="87">
        <v>44481</v>
      </c>
      <c r="AL964" s="88">
        <v>244.7</v>
      </c>
    </row>
    <row r="965" spans="1:38">
      <c r="A965" s="87">
        <v>44435</v>
      </c>
      <c r="B965" s="88">
        <v>18913.79</v>
      </c>
      <c r="C965" s="87">
        <v>43738</v>
      </c>
      <c r="D965" s="88">
        <v>72.040000000000006</v>
      </c>
      <c r="E965" s="87">
        <v>43700</v>
      </c>
      <c r="F965" s="88">
        <v>131.85</v>
      </c>
      <c r="G965" s="87">
        <v>44076</v>
      </c>
      <c r="H965" s="88">
        <v>31.55</v>
      </c>
      <c r="I965" s="87">
        <v>43732</v>
      </c>
      <c r="J965" s="88">
        <v>29.26</v>
      </c>
      <c r="K965" s="87">
        <v>43700</v>
      </c>
      <c r="L965" s="88">
        <v>77.69</v>
      </c>
      <c r="M965" s="87">
        <v>43700</v>
      </c>
      <c r="N965" s="88">
        <v>19.97</v>
      </c>
      <c r="Q965" s="87">
        <v>43700</v>
      </c>
      <c r="R965" s="88">
        <v>13.91</v>
      </c>
      <c r="S965" s="87">
        <v>43700</v>
      </c>
      <c r="T965" s="88">
        <v>3.39</v>
      </c>
      <c r="U965" s="87">
        <v>44866</v>
      </c>
      <c r="V965" s="88">
        <v>96.83</v>
      </c>
      <c r="W965" s="87">
        <v>43839</v>
      </c>
      <c r="X965" s="88">
        <v>39.29</v>
      </c>
      <c r="Y965" s="87">
        <v>43725</v>
      </c>
      <c r="Z965" s="88">
        <v>28.77</v>
      </c>
      <c r="AA965" s="87">
        <v>43802</v>
      </c>
      <c r="AB965" s="88">
        <v>194.12</v>
      </c>
      <c r="AE965" s="87">
        <v>44434</v>
      </c>
      <c r="AF965" s="88">
        <v>1363.04</v>
      </c>
      <c r="AG965" s="87">
        <v>44434</v>
      </c>
      <c r="AH965" s="88">
        <v>96.22</v>
      </c>
      <c r="AI965" s="87">
        <v>44449</v>
      </c>
      <c r="AJ965" s="88">
        <v>818.45</v>
      </c>
      <c r="AK965" s="87">
        <v>44482</v>
      </c>
      <c r="AL965" s="88">
        <v>235.2</v>
      </c>
    </row>
    <row r="966" spans="1:38">
      <c r="A966" s="87">
        <v>44438</v>
      </c>
      <c r="B966" s="88">
        <v>18995.310000000001</v>
      </c>
      <c r="C966" s="87">
        <v>43739</v>
      </c>
      <c r="D966" s="88">
        <v>72.55</v>
      </c>
      <c r="E966" s="87">
        <v>43703</v>
      </c>
      <c r="F966" s="88">
        <v>130.53</v>
      </c>
      <c r="G966" s="87">
        <v>44077</v>
      </c>
      <c r="H966" s="88">
        <v>31.42</v>
      </c>
      <c r="I966" s="87">
        <v>43733</v>
      </c>
      <c r="J966" s="88">
        <v>28.95</v>
      </c>
      <c r="K966" s="87">
        <v>43703</v>
      </c>
      <c r="L966" s="88">
        <v>73.81</v>
      </c>
      <c r="M966" s="87">
        <v>43703</v>
      </c>
      <c r="N966" s="88">
        <v>18.97</v>
      </c>
      <c r="Q966" s="87">
        <v>43703</v>
      </c>
      <c r="R966" s="88">
        <v>13.08</v>
      </c>
      <c r="S966" s="87">
        <v>43703</v>
      </c>
      <c r="T966" s="88">
        <v>3.21</v>
      </c>
      <c r="U966" s="87">
        <v>44867</v>
      </c>
      <c r="V966" s="88">
        <v>96.7</v>
      </c>
      <c r="W966" s="87">
        <v>43840</v>
      </c>
      <c r="X966" s="88">
        <v>40.71</v>
      </c>
      <c r="Y966" s="87">
        <v>43726</v>
      </c>
      <c r="Z966" s="88">
        <v>28.51</v>
      </c>
      <c r="AA966" s="87">
        <v>43803</v>
      </c>
      <c r="AB966" s="88">
        <v>203.82</v>
      </c>
      <c r="AE966" s="87">
        <v>44435</v>
      </c>
      <c r="AF966" s="88">
        <v>1368.32</v>
      </c>
      <c r="AG966" s="87">
        <v>44435</v>
      </c>
      <c r="AH966" s="88">
        <v>96.23</v>
      </c>
      <c r="AI966" s="87">
        <v>44452</v>
      </c>
      <c r="AJ966" s="88">
        <v>815.79</v>
      </c>
      <c r="AK966" s="87">
        <v>44483</v>
      </c>
      <c r="AL966" s="88">
        <v>245.32</v>
      </c>
    </row>
    <row r="967" spans="1:38">
      <c r="A967" s="87">
        <v>44439</v>
      </c>
      <c r="B967" s="88">
        <v>19027.87</v>
      </c>
      <c r="C967" s="87">
        <v>43740</v>
      </c>
      <c r="D967" s="88">
        <v>73</v>
      </c>
      <c r="E967" s="87">
        <v>43704</v>
      </c>
      <c r="F967" s="88">
        <v>132.53</v>
      </c>
      <c r="G967" s="87">
        <v>44078</v>
      </c>
      <c r="H967" s="88">
        <v>31.02</v>
      </c>
      <c r="I967" s="87">
        <v>43738</v>
      </c>
      <c r="J967" s="88">
        <v>28.95</v>
      </c>
      <c r="K967" s="87">
        <v>43704</v>
      </c>
      <c r="L967" s="88">
        <v>75.510000000000005</v>
      </c>
      <c r="M967" s="87">
        <v>43704</v>
      </c>
      <c r="N967" s="88">
        <v>19.600000000000001</v>
      </c>
      <c r="Q967" s="87">
        <v>43704</v>
      </c>
      <c r="R967" s="88">
        <v>13.45</v>
      </c>
      <c r="S967" s="87">
        <v>43704</v>
      </c>
      <c r="T967" s="88">
        <v>3.28</v>
      </c>
      <c r="U967" s="87">
        <v>44868</v>
      </c>
      <c r="V967" s="88">
        <v>96.7</v>
      </c>
      <c r="W967" s="87">
        <v>43843</v>
      </c>
      <c r="X967" s="88">
        <v>40.61</v>
      </c>
      <c r="Y967" s="87">
        <v>43727</v>
      </c>
      <c r="Z967" s="88">
        <v>29.05</v>
      </c>
      <c r="AA967" s="87">
        <v>43804</v>
      </c>
      <c r="AB967" s="88">
        <v>212.23</v>
      </c>
      <c r="AE967" s="87">
        <v>44438</v>
      </c>
      <c r="AF967" s="88">
        <v>1360.12</v>
      </c>
      <c r="AG967" s="87">
        <v>44438</v>
      </c>
      <c r="AH967" s="88">
        <v>96.78</v>
      </c>
      <c r="AI967" s="87">
        <v>44453</v>
      </c>
      <c r="AJ967" s="88">
        <v>809.78</v>
      </c>
      <c r="AK967" s="87">
        <v>44484</v>
      </c>
      <c r="AL967" s="88">
        <v>240.88</v>
      </c>
    </row>
    <row r="968" spans="1:38">
      <c r="A968" s="87">
        <v>44440</v>
      </c>
      <c r="B968" s="88">
        <v>19029.27</v>
      </c>
      <c r="C968" s="87">
        <v>43741</v>
      </c>
      <c r="D968" s="88">
        <v>73.540000000000006</v>
      </c>
      <c r="E968" s="87">
        <v>43705</v>
      </c>
      <c r="F968" s="88">
        <v>135.22999999999999</v>
      </c>
      <c r="G968" s="87">
        <v>44081</v>
      </c>
      <c r="H968" s="88">
        <v>31.06</v>
      </c>
      <c r="I968" s="87">
        <v>43739</v>
      </c>
      <c r="J968" s="88">
        <v>29</v>
      </c>
      <c r="K968" s="87">
        <v>43705</v>
      </c>
      <c r="L968" s="88">
        <v>76.16</v>
      </c>
      <c r="M968" s="87">
        <v>43705</v>
      </c>
      <c r="N968" s="88">
        <v>19.13</v>
      </c>
      <c r="Q968" s="87">
        <v>43705</v>
      </c>
      <c r="R968" s="88">
        <v>13.43</v>
      </c>
      <c r="S968" s="87">
        <v>43705</v>
      </c>
      <c r="T968" s="88">
        <v>3.22</v>
      </c>
      <c r="U968" s="87">
        <v>44869</v>
      </c>
      <c r="V968" s="88">
        <v>103.61</v>
      </c>
      <c r="W968" s="87">
        <v>43844</v>
      </c>
      <c r="X968" s="88">
        <v>40.78</v>
      </c>
      <c r="Y968" s="87">
        <v>43728</v>
      </c>
      <c r="Z968" s="88">
        <v>28.5</v>
      </c>
      <c r="AA968" s="87">
        <v>43805</v>
      </c>
      <c r="AB968" s="88">
        <v>222.84</v>
      </c>
      <c r="AE968" s="87">
        <v>44439</v>
      </c>
      <c r="AF968" s="88">
        <v>1363.95</v>
      </c>
      <c r="AG968" s="87">
        <v>44439</v>
      </c>
      <c r="AH968" s="88">
        <v>97.55</v>
      </c>
      <c r="AI968" s="87">
        <v>44454</v>
      </c>
      <c r="AJ968" s="88">
        <v>800.84</v>
      </c>
      <c r="AK968" s="87">
        <v>44487</v>
      </c>
      <c r="AL968" s="88">
        <v>238.83</v>
      </c>
    </row>
    <row r="969" spans="1:38">
      <c r="A969" s="87">
        <v>44441</v>
      </c>
      <c r="B969" s="88">
        <v>18806.07</v>
      </c>
      <c r="C969" s="87">
        <v>43742</v>
      </c>
      <c r="D969" s="88">
        <v>73.459999999999994</v>
      </c>
      <c r="E969" s="87">
        <v>43706</v>
      </c>
      <c r="F969" s="88">
        <v>132.72</v>
      </c>
      <c r="G969" s="87">
        <v>44082</v>
      </c>
      <c r="H969" s="88">
        <v>31.33</v>
      </c>
      <c r="I969" s="87">
        <v>43740</v>
      </c>
      <c r="J969" s="88">
        <v>29</v>
      </c>
      <c r="K969" s="87">
        <v>43706</v>
      </c>
      <c r="L969" s="88">
        <v>72.44</v>
      </c>
      <c r="M969" s="87">
        <v>43706</v>
      </c>
      <c r="N969" s="88">
        <v>18.149999999999999</v>
      </c>
      <c r="Q969" s="87">
        <v>43706</v>
      </c>
      <c r="R969" s="88">
        <v>12.91</v>
      </c>
      <c r="S969" s="87">
        <v>43706</v>
      </c>
      <c r="T969" s="88">
        <v>3.19</v>
      </c>
      <c r="U969" s="87">
        <v>44872</v>
      </c>
      <c r="V969" s="88">
        <v>111.38</v>
      </c>
      <c r="W969" s="87">
        <v>43845</v>
      </c>
      <c r="X969" s="88">
        <v>40.340000000000003</v>
      </c>
      <c r="Y969" s="87">
        <v>43731</v>
      </c>
      <c r="Z969" s="88">
        <v>27.57</v>
      </c>
      <c r="AA969" s="87">
        <v>43808</v>
      </c>
      <c r="AB969" s="88">
        <v>219.08</v>
      </c>
      <c r="AE969" s="87">
        <v>44440</v>
      </c>
      <c r="AF969" s="88">
        <v>1331.46</v>
      </c>
      <c r="AG969" s="87">
        <v>44440</v>
      </c>
      <c r="AH969" s="88">
        <v>97.9</v>
      </c>
      <c r="AI969" s="87">
        <v>44455</v>
      </c>
      <c r="AJ969" s="88">
        <v>797.21</v>
      </c>
      <c r="AK969" s="87">
        <v>44489</v>
      </c>
      <c r="AL969" s="88">
        <v>245.93</v>
      </c>
    </row>
    <row r="970" spans="1:38">
      <c r="A970" s="87">
        <v>44442</v>
      </c>
      <c r="B970" s="88">
        <v>18851.16</v>
      </c>
      <c r="C970" s="87">
        <v>43745</v>
      </c>
      <c r="D970" s="88">
        <v>76.41</v>
      </c>
      <c r="E970" s="87">
        <v>43707</v>
      </c>
      <c r="F970" s="88">
        <v>129.44</v>
      </c>
      <c r="G970" s="87">
        <v>44083</v>
      </c>
      <c r="H970" s="88">
        <v>31.43</v>
      </c>
      <c r="I970" s="87">
        <v>43741</v>
      </c>
      <c r="J970" s="88">
        <v>29.51</v>
      </c>
      <c r="K970" s="87">
        <v>43707</v>
      </c>
      <c r="L970" s="88">
        <v>68.930000000000007</v>
      </c>
      <c r="M970" s="87">
        <v>43707</v>
      </c>
      <c r="N970" s="88">
        <v>17.190000000000001</v>
      </c>
      <c r="Q970" s="87">
        <v>43707</v>
      </c>
      <c r="R970" s="88">
        <v>12.62</v>
      </c>
      <c r="S970" s="87">
        <v>43707</v>
      </c>
      <c r="T970" s="88">
        <v>3</v>
      </c>
      <c r="U970" s="87">
        <v>44873</v>
      </c>
      <c r="V970" s="88">
        <v>119.73</v>
      </c>
      <c r="W970" s="87">
        <v>43846</v>
      </c>
      <c r="X970" s="88">
        <v>40.880000000000003</v>
      </c>
      <c r="Y970" s="87">
        <v>43732</v>
      </c>
      <c r="Z970" s="88">
        <v>27.75</v>
      </c>
      <c r="AA970" s="87">
        <v>43809</v>
      </c>
      <c r="AB970" s="88">
        <v>230.03</v>
      </c>
      <c r="AE970" s="87">
        <v>44441</v>
      </c>
      <c r="AF970" s="88">
        <v>1318.63</v>
      </c>
      <c r="AG970" s="87">
        <v>44441</v>
      </c>
      <c r="AH970" s="88">
        <v>96.28</v>
      </c>
      <c r="AI970" s="87">
        <v>44456</v>
      </c>
      <c r="AJ970" s="88">
        <v>782.54</v>
      </c>
      <c r="AK970" s="87">
        <v>44490</v>
      </c>
      <c r="AL970" s="88">
        <v>241.33</v>
      </c>
    </row>
    <row r="971" spans="1:38">
      <c r="A971" s="87">
        <v>44445</v>
      </c>
      <c r="B971" s="88">
        <v>18847.98</v>
      </c>
      <c r="C971" s="87">
        <v>43746</v>
      </c>
      <c r="D971" s="88">
        <v>76.36</v>
      </c>
      <c r="E971" s="87">
        <v>43710</v>
      </c>
      <c r="F971" s="88">
        <v>131.94</v>
      </c>
      <c r="G971" s="87">
        <v>44084</v>
      </c>
      <c r="H971" s="88">
        <v>31.63</v>
      </c>
      <c r="I971" s="87">
        <v>43742</v>
      </c>
      <c r="J971" s="88">
        <v>30.06</v>
      </c>
      <c r="K971" s="87">
        <v>43710</v>
      </c>
      <c r="L971" s="88">
        <v>68.849999999999994</v>
      </c>
      <c r="M971" s="87">
        <v>43710</v>
      </c>
      <c r="N971" s="88">
        <v>17.670000000000002</v>
      </c>
      <c r="Q971" s="87">
        <v>43710</v>
      </c>
      <c r="R971" s="88">
        <v>12.95</v>
      </c>
      <c r="S971" s="87">
        <v>43710</v>
      </c>
      <c r="T971" s="88">
        <v>3</v>
      </c>
      <c r="U971" s="87">
        <v>44875</v>
      </c>
      <c r="V971" s="88">
        <v>128.69999999999999</v>
      </c>
      <c r="W971" s="87">
        <v>43847</v>
      </c>
      <c r="X971" s="88">
        <v>40.54</v>
      </c>
      <c r="Y971" s="87">
        <v>43733</v>
      </c>
      <c r="Z971" s="88">
        <v>27.8</v>
      </c>
      <c r="AA971" s="87">
        <v>43810</v>
      </c>
      <c r="AB971" s="88">
        <v>235.81</v>
      </c>
      <c r="AE971" s="87">
        <v>44442</v>
      </c>
      <c r="AF971" s="88">
        <v>1295.01</v>
      </c>
      <c r="AG971" s="87">
        <v>44442</v>
      </c>
      <c r="AH971" s="88">
        <v>95.58</v>
      </c>
      <c r="AI971" s="87">
        <v>44459</v>
      </c>
      <c r="AJ971" s="88">
        <v>773.98</v>
      </c>
      <c r="AK971" s="87">
        <v>44491</v>
      </c>
      <c r="AL971" s="88">
        <v>236.96</v>
      </c>
    </row>
    <row r="972" spans="1:38">
      <c r="A972" s="87">
        <v>44446</v>
      </c>
      <c r="B972" s="88">
        <v>18747.04</v>
      </c>
      <c r="C972" s="87">
        <v>43747</v>
      </c>
      <c r="D972" s="88">
        <v>76.099999999999994</v>
      </c>
      <c r="E972" s="87">
        <v>43711</v>
      </c>
      <c r="F972" s="88">
        <v>131.85</v>
      </c>
      <c r="G972" s="87">
        <v>44085</v>
      </c>
      <c r="H972" s="88">
        <v>31.63</v>
      </c>
      <c r="I972" s="87">
        <v>43745</v>
      </c>
      <c r="J972" s="88">
        <v>30.65</v>
      </c>
      <c r="K972" s="87">
        <v>43711</v>
      </c>
      <c r="L972" s="88">
        <v>65.59</v>
      </c>
      <c r="M972" s="87">
        <v>43711</v>
      </c>
      <c r="N972" s="88">
        <v>17.2</v>
      </c>
      <c r="Q972" s="87">
        <v>43711</v>
      </c>
      <c r="R972" s="88">
        <v>12.2</v>
      </c>
      <c r="S972" s="87">
        <v>43711</v>
      </c>
      <c r="T972" s="88">
        <v>2.95</v>
      </c>
      <c r="U972" s="87">
        <v>44876</v>
      </c>
      <c r="V972" s="88">
        <v>136.29</v>
      </c>
      <c r="W972" s="87">
        <v>43850</v>
      </c>
      <c r="X972" s="88">
        <v>40.79</v>
      </c>
      <c r="Y972" s="87">
        <v>43734</v>
      </c>
      <c r="Z972" s="88">
        <v>26.79</v>
      </c>
      <c r="AA972" s="87">
        <v>43811</v>
      </c>
      <c r="AB972" s="88">
        <v>241.42</v>
      </c>
      <c r="AE972" s="87">
        <v>44445</v>
      </c>
      <c r="AF972" s="88">
        <v>1290.07</v>
      </c>
      <c r="AG972" s="87">
        <v>44445</v>
      </c>
      <c r="AH972" s="88">
        <v>95.77</v>
      </c>
      <c r="AI972" s="87">
        <v>44460</v>
      </c>
      <c r="AJ972" s="88">
        <v>746.61</v>
      </c>
      <c r="AK972" s="87">
        <v>44494</v>
      </c>
      <c r="AL972" s="88">
        <v>236.96</v>
      </c>
    </row>
    <row r="973" spans="1:38">
      <c r="A973" s="87">
        <v>44447</v>
      </c>
      <c r="B973" s="88">
        <v>18559.63</v>
      </c>
      <c r="C973" s="87">
        <v>43748</v>
      </c>
      <c r="D973" s="88">
        <v>78.64</v>
      </c>
      <c r="E973" s="87">
        <v>43712</v>
      </c>
      <c r="F973" s="88">
        <v>132.22</v>
      </c>
      <c r="G973" s="87">
        <v>44088</v>
      </c>
      <c r="H973" s="88">
        <v>31.51</v>
      </c>
      <c r="I973" s="87">
        <v>43746</v>
      </c>
      <c r="J973" s="88">
        <v>30.5</v>
      </c>
      <c r="K973" s="87">
        <v>43712</v>
      </c>
      <c r="L973" s="88">
        <v>68.86</v>
      </c>
      <c r="M973" s="87">
        <v>43712</v>
      </c>
      <c r="N973" s="88">
        <v>18.2</v>
      </c>
      <c r="Q973" s="87">
        <v>43712</v>
      </c>
      <c r="R973" s="88">
        <v>12.84</v>
      </c>
      <c r="S973" s="87">
        <v>43712</v>
      </c>
      <c r="T973" s="88">
        <v>3.16</v>
      </c>
      <c r="U973" s="87">
        <v>44879</v>
      </c>
      <c r="V973" s="88">
        <v>145.52000000000001</v>
      </c>
      <c r="W973" s="87">
        <v>43851</v>
      </c>
      <c r="X973" s="88">
        <v>41.15</v>
      </c>
      <c r="Y973" s="87">
        <v>43735</v>
      </c>
      <c r="Z973" s="88">
        <v>27.97</v>
      </c>
      <c r="AA973" s="87">
        <v>43812</v>
      </c>
      <c r="AB973" s="88">
        <v>236.28</v>
      </c>
      <c r="AE973" s="87">
        <v>44446</v>
      </c>
      <c r="AF973" s="88">
        <v>1263.8599999999999</v>
      </c>
      <c r="AG973" s="87">
        <v>44446</v>
      </c>
      <c r="AH973" s="88">
        <v>95.47</v>
      </c>
      <c r="AI973" s="87">
        <v>44461</v>
      </c>
      <c r="AJ973" s="88">
        <v>727.13</v>
      </c>
      <c r="AK973" s="87">
        <v>44495</v>
      </c>
      <c r="AL973" s="88">
        <v>229.15</v>
      </c>
    </row>
    <row r="974" spans="1:38">
      <c r="A974" s="87">
        <v>44448</v>
      </c>
      <c r="B974" s="88">
        <v>18607.68</v>
      </c>
      <c r="C974" s="87">
        <v>43749</v>
      </c>
      <c r="D974" s="88">
        <v>82.28</v>
      </c>
      <c r="E974" s="87">
        <v>43713</v>
      </c>
      <c r="F974" s="88">
        <v>129.82</v>
      </c>
      <c r="G974" s="87">
        <v>44089</v>
      </c>
      <c r="H974" s="88">
        <v>31.51</v>
      </c>
      <c r="I974" s="87">
        <v>43747</v>
      </c>
      <c r="J974" s="88">
        <v>30.5</v>
      </c>
      <c r="K974" s="87">
        <v>43713</v>
      </c>
      <c r="L974" s="88">
        <v>67.97</v>
      </c>
      <c r="M974" s="87">
        <v>43713</v>
      </c>
      <c r="N974" s="88">
        <v>17.73</v>
      </c>
      <c r="Q974" s="87">
        <v>43713</v>
      </c>
      <c r="R974" s="88">
        <v>12.6</v>
      </c>
      <c r="S974" s="87">
        <v>43713</v>
      </c>
      <c r="T974" s="88">
        <v>3.09</v>
      </c>
      <c r="U974" s="87">
        <v>44880</v>
      </c>
      <c r="V974" s="88">
        <v>147</v>
      </c>
      <c r="W974" s="87">
        <v>43852</v>
      </c>
      <c r="X974" s="88">
        <v>42.34</v>
      </c>
      <c r="Y974" s="87">
        <v>43738</v>
      </c>
      <c r="Z974" s="88">
        <v>28.05</v>
      </c>
      <c r="AA974" s="87">
        <v>43815</v>
      </c>
      <c r="AB974" s="88">
        <v>238.69</v>
      </c>
      <c r="AE974" s="87">
        <v>44447</v>
      </c>
      <c r="AF974" s="88">
        <v>1294.3800000000001</v>
      </c>
      <c r="AG974" s="87">
        <v>44447</v>
      </c>
      <c r="AH974" s="88">
        <v>95.95</v>
      </c>
      <c r="AI974" s="87">
        <v>44462</v>
      </c>
      <c r="AJ974" s="88">
        <v>713.41</v>
      </c>
      <c r="AK974" s="87">
        <v>44496</v>
      </c>
      <c r="AL974" s="88">
        <v>234.97</v>
      </c>
    </row>
    <row r="975" spans="1:38">
      <c r="A975" s="87">
        <v>44449</v>
      </c>
      <c r="B975" s="88">
        <v>18784.61</v>
      </c>
      <c r="C975" s="87">
        <v>43752</v>
      </c>
      <c r="D975" s="88">
        <v>81.99</v>
      </c>
      <c r="E975" s="87">
        <v>43714</v>
      </c>
      <c r="F975" s="88">
        <v>130.5</v>
      </c>
      <c r="G975" s="87">
        <v>44090</v>
      </c>
      <c r="H975" s="88">
        <v>31.84</v>
      </c>
      <c r="I975" s="87">
        <v>43748</v>
      </c>
      <c r="J975" s="88">
        <v>31.1</v>
      </c>
      <c r="K975" s="87">
        <v>43714</v>
      </c>
      <c r="L975" s="88">
        <v>68.290000000000006</v>
      </c>
      <c r="M975" s="87">
        <v>43714</v>
      </c>
      <c r="N975" s="88">
        <v>17.23</v>
      </c>
      <c r="Q975" s="87">
        <v>43714</v>
      </c>
      <c r="R975" s="88">
        <v>12.51</v>
      </c>
      <c r="S975" s="87">
        <v>43714</v>
      </c>
      <c r="T975" s="88">
        <v>3.1</v>
      </c>
      <c r="U975" s="87">
        <v>44881</v>
      </c>
      <c r="V975" s="88">
        <v>138.25</v>
      </c>
      <c r="W975" s="87">
        <v>43853</v>
      </c>
      <c r="X975" s="88">
        <v>41.37</v>
      </c>
      <c r="Y975" s="87">
        <v>43739</v>
      </c>
      <c r="Z975" s="88">
        <v>28.99</v>
      </c>
      <c r="AA975" s="87">
        <v>43816</v>
      </c>
      <c r="AB975" s="88">
        <v>226.76</v>
      </c>
      <c r="AE975" s="87">
        <v>44448</v>
      </c>
      <c r="AF975" s="88">
        <v>1316.1</v>
      </c>
      <c r="AG975" s="87">
        <v>44448</v>
      </c>
      <c r="AH975" s="88">
        <v>96.12</v>
      </c>
      <c r="AI975" s="87">
        <v>44463</v>
      </c>
      <c r="AJ975" s="88">
        <v>718.48</v>
      </c>
      <c r="AK975" s="87">
        <v>44497</v>
      </c>
      <c r="AL975" s="88">
        <v>230.13</v>
      </c>
    </row>
    <row r="976" spans="1:38">
      <c r="A976" s="87">
        <v>44452</v>
      </c>
      <c r="B976" s="88">
        <v>18796.97</v>
      </c>
      <c r="C976" s="87">
        <v>43753</v>
      </c>
      <c r="D976" s="88">
        <v>80.92</v>
      </c>
      <c r="E976" s="87">
        <v>43719</v>
      </c>
      <c r="F976" s="88">
        <v>130.91999999999999</v>
      </c>
      <c r="G976" s="87">
        <v>44091</v>
      </c>
      <c r="H976" s="88">
        <v>31.85</v>
      </c>
      <c r="I976" s="87">
        <v>43749</v>
      </c>
      <c r="J976" s="88">
        <v>31.5</v>
      </c>
      <c r="K976" s="87">
        <v>43719</v>
      </c>
      <c r="L976" s="88">
        <v>67.540000000000006</v>
      </c>
      <c r="M976" s="87">
        <v>43719</v>
      </c>
      <c r="N976" s="88">
        <v>16.45</v>
      </c>
      <c r="Q976" s="87">
        <v>43719</v>
      </c>
      <c r="R976" s="88">
        <v>12.22</v>
      </c>
      <c r="S976" s="87">
        <v>43719</v>
      </c>
      <c r="T976" s="88">
        <v>3.04</v>
      </c>
      <c r="U976" s="87">
        <v>44882</v>
      </c>
      <c r="V976" s="88">
        <v>130.05000000000001</v>
      </c>
      <c r="W976" s="87">
        <v>43854</v>
      </c>
      <c r="X976" s="88">
        <v>41.63</v>
      </c>
      <c r="Y976" s="87">
        <v>43740</v>
      </c>
      <c r="Z976" s="88">
        <v>28.95</v>
      </c>
      <c r="AA976" s="87">
        <v>43817</v>
      </c>
      <c r="AB976" s="88">
        <v>215.43</v>
      </c>
      <c r="AE976" s="87">
        <v>44449</v>
      </c>
      <c r="AF976" s="88">
        <v>1315.62</v>
      </c>
      <c r="AG976" s="87">
        <v>44449</v>
      </c>
      <c r="AH976" s="88">
        <v>95.99</v>
      </c>
      <c r="AI976" s="87">
        <v>44466</v>
      </c>
      <c r="AJ976" s="88">
        <v>743.89</v>
      </c>
      <c r="AK976" s="87">
        <v>44498</v>
      </c>
      <c r="AL976" s="88">
        <v>228.32</v>
      </c>
    </row>
    <row r="977" spans="1:38">
      <c r="A977" s="87">
        <v>44453</v>
      </c>
      <c r="B977" s="88">
        <v>18602.86</v>
      </c>
      <c r="C977" s="87">
        <v>43754</v>
      </c>
      <c r="D977" s="88">
        <v>81.45</v>
      </c>
      <c r="E977" s="87">
        <v>43720</v>
      </c>
      <c r="F977" s="88">
        <v>134.1</v>
      </c>
      <c r="G977" s="87">
        <v>44092</v>
      </c>
      <c r="H977" s="88">
        <v>31.4</v>
      </c>
      <c r="I977" s="87">
        <v>43752</v>
      </c>
      <c r="J977" s="88">
        <v>31.5</v>
      </c>
      <c r="K977" s="87">
        <v>43720</v>
      </c>
      <c r="L977" s="88">
        <v>70.900000000000006</v>
      </c>
      <c r="M977" s="87">
        <v>43720</v>
      </c>
      <c r="N977" s="88">
        <v>16.87</v>
      </c>
      <c r="Q977" s="87">
        <v>43720</v>
      </c>
      <c r="R977" s="88">
        <v>12.28</v>
      </c>
      <c r="S977" s="87">
        <v>43720</v>
      </c>
      <c r="T977" s="88">
        <v>3.01</v>
      </c>
      <c r="U977" s="87">
        <v>44883</v>
      </c>
      <c r="V977" s="88">
        <v>139.13999999999999</v>
      </c>
      <c r="W977" s="87">
        <v>43857</v>
      </c>
      <c r="X977" s="88">
        <v>41.31</v>
      </c>
      <c r="Y977" s="87">
        <v>43741</v>
      </c>
      <c r="Z977" s="88">
        <v>29.27</v>
      </c>
      <c r="AA977" s="87">
        <v>43818</v>
      </c>
      <c r="AB977" s="88">
        <v>209.22</v>
      </c>
      <c r="AE977" s="87">
        <v>44452</v>
      </c>
      <c r="AF977" s="88">
        <v>1314.99</v>
      </c>
      <c r="AG977" s="87">
        <v>44452</v>
      </c>
      <c r="AH977" s="88">
        <v>95.76</v>
      </c>
      <c r="AI977" s="87">
        <v>44467</v>
      </c>
      <c r="AJ977" s="88">
        <v>757.37</v>
      </c>
      <c r="AK977" s="87">
        <v>44501</v>
      </c>
      <c r="AL977" s="88">
        <v>234.24</v>
      </c>
    </row>
    <row r="978" spans="1:38">
      <c r="A978" s="87">
        <v>44454</v>
      </c>
      <c r="B978" s="88">
        <v>18559.73</v>
      </c>
      <c r="C978" s="87">
        <v>43755</v>
      </c>
      <c r="D978" s="88">
        <v>79.98</v>
      </c>
      <c r="E978" s="87">
        <v>43721</v>
      </c>
      <c r="F978" s="88">
        <v>135.01</v>
      </c>
      <c r="G978" s="87">
        <v>44095</v>
      </c>
      <c r="H978" s="88">
        <v>31.46</v>
      </c>
      <c r="I978" s="87">
        <v>43753</v>
      </c>
      <c r="J978" s="88">
        <v>31.6</v>
      </c>
      <c r="K978" s="87">
        <v>43721</v>
      </c>
      <c r="L978" s="88">
        <v>73.72</v>
      </c>
      <c r="M978" s="87">
        <v>43721</v>
      </c>
      <c r="N978" s="88">
        <v>16.649999999999999</v>
      </c>
      <c r="Q978" s="87">
        <v>43721</v>
      </c>
      <c r="R978" s="88">
        <v>12.22</v>
      </c>
      <c r="S978" s="87">
        <v>43721</v>
      </c>
      <c r="T978" s="88">
        <v>3.01</v>
      </c>
      <c r="U978" s="87">
        <v>44886</v>
      </c>
      <c r="V978" s="88">
        <v>130.44999999999999</v>
      </c>
      <c r="W978" s="87">
        <v>43858</v>
      </c>
      <c r="X978" s="88">
        <v>41.11</v>
      </c>
      <c r="Y978" s="87">
        <v>43742</v>
      </c>
      <c r="Z978" s="88">
        <v>29.43</v>
      </c>
      <c r="AA978" s="87">
        <v>43819</v>
      </c>
      <c r="AB978" s="88">
        <v>210</v>
      </c>
      <c r="AE978" s="87">
        <v>44453</v>
      </c>
      <c r="AF978" s="88">
        <v>1295.17</v>
      </c>
      <c r="AG978" s="87">
        <v>44453</v>
      </c>
      <c r="AH978" s="88">
        <v>94.81</v>
      </c>
      <c r="AI978" s="87">
        <v>44468</v>
      </c>
      <c r="AJ978" s="88">
        <v>739.31</v>
      </c>
      <c r="AK978" s="87">
        <v>44502</v>
      </c>
      <c r="AL978" s="88">
        <v>235.14</v>
      </c>
    </row>
    <row r="979" spans="1:38">
      <c r="A979" s="87">
        <v>44455</v>
      </c>
      <c r="B979" s="88">
        <v>18658.169999999998</v>
      </c>
      <c r="C979" s="87">
        <v>43756</v>
      </c>
      <c r="D979" s="88">
        <v>79.930000000000007</v>
      </c>
      <c r="E979" s="87">
        <v>43724</v>
      </c>
      <c r="F979" s="88">
        <v>140.16999999999999</v>
      </c>
      <c r="G979" s="87">
        <v>44096</v>
      </c>
      <c r="H979" s="88">
        <v>31</v>
      </c>
      <c r="I979" s="87">
        <v>43754</v>
      </c>
      <c r="J979" s="88">
        <v>31.57</v>
      </c>
      <c r="K979" s="87">
        <v>43724</v>
      </c>
      <c r="L979" s="88">
        <v>77.400000000000006</v>
      </c>
      <c r="M979" s="87">
        <v>43724</v>
      </c>
      <c r="N979" s="88">
        <v>16.489999999999998</v>
      </c>
      <c r="Q979" s="87">
        <v>43724</v>
      </c>
      <c r="R979" s="88">
        <v>13.22</v>
      </c>
      <c r="S979" s="87">
        <v>43724</v>
      </c>
      <c r="T979" s="88">
        <v>3.02</v>
      </c>
      <c r="U979" s="87">
        <v>44887</v>
      </c>
      <c r="V979" s="88">
        <v>128.68</v>
      </c>
      <c r="W979" s="87">
        <v>43859</v>
      </c>
      <c r="X979" s="88">
        <v>41.26</v>
      </c>
      <c r="Y979" s="87">
        <v>43745</v>
      </c>
      <c r="Z979" s="88">
        <v>30.33</v>
      </c>
      <c r="AA979" s="87">
        <v>43822</v>
      </c>
      <c r="AB979" s="88">
        <v>203.5</v>
      </c>
      <c r="AE979" s="87">
        <v>44454</v>
      </c>
      <c r="AF979" s="88">
        <v>1300</v>
      </c>
      <c r="AG979" s="87">
        <v>44454</v>
      </c>
      <c r="AH979" s="88">
        <v>94.24</v>
      </c>
      <c r="AI979" s="87">
        <v>44469</v>
      </c>
      <c r="AJ979" s="88">
        <v>727.51</v>
      </c>
      <c r="AK979" s="87">
        <v>44503</v>
      </c>
      <c r="AL979" s="88">
        <v>252.77</v>
      </c>
    </row>
    <row r="980" spans="1:38">
      <c r="A980" s="87">
        <v>44456</v>
      </c>
      <c r="B980" s="88">
        <v>18480.32</v>
      </c>
      <c r="C980" s="87">
        <v>43759</v>
      </c>
      <c r="D980" s="88">
        <v>78.040000000000006</v>
      </c>
      <c r="E980" s="87">
        <v>43725</v>
      </c>
      <c r="F980" s="88">
        <v>142.93</v>
      </c>
      <c r="G980" s="87">
        <v>44097</v>
      </c>
      <c r="H980" s="88">
        <v>31.08</v>
      </c>
      <c r="I980" s="87">
        <v>43755</v>
      </c>
      <c r="J980" s="88">
        <v>31.5</v>
      </c>
      <c r="K980" s="87">
        <v>43725</v>
      </c>
      <c r="L980" s="88">
        <v>80.88</v>
      </c>
      <c r="M980" s="87">
        <v>43725</v>
      </c>
      <c r="N980" s="88">
        <v>16.350000000000001</v>
      </c>
      <c r="Q980" s="87">
        <v>43725</v>
      </c>
      <c r="R980" s="88">
        <v>14.16</v>
      </c>
      <c r="S980" s="87">
        <v>43725</v>
      </c>
      <c r="T980" s="88">
        <v>3.09</v>
      </c>
      <c r="U980" s="87">
        <v>44888</v>
      </c>
      <c r="V980" s="88">
        <v>131.99</v>
      </c>
      <c r="W980" s="87">
        <v>43860</v>
      </c>
      <c r="X980" s="88">
        <v>41.03</v>
      </c>
      <c r="Y980" s="87">
        <v>43746</v>
      </c>
      <c r="Z980" s="88">
        <v>30.9</v>
      </c>
      <c r="AA980" s="87">
        <v>43823</v>
      </c>
      <c r="AB980" s="88">
        <v>207.75</v>
      </c>
      <c r="AE980" s="87">
        <v>44455</v>
      </c>
      <c r="AF980" s="88">
        <v>1281.8900000000001</v>
      </c>
      <c r="AG980" s="87">
        <v>44455</v>
      </c>
      <c r="AH980" s="88">
        <v>96.36</v>
      </c>
      <c r="AI980" s="87">
        <v>44470</v>
      </c>
      <c r="AJ980" s="88">
        <v>723.75</v>
      </c>
      <c r="AK980" s="87">
        <v>44504</v>
      </c>
      <c r="AL980" s="88">
        <v>251.7</v>
      </c>
    </row>
    <row r="981" spans="1:38">
      <c r="A981" s="87">
        <v>44459</v>
      </c>
      <c r="B981" s="88">
        <v>18421.96</v>
      </c>
      <c r="C981" s="87">
        <v>43760</v>
      </c>
      <c r="D981" s="88">
        <v>78.05</v>
      </c>
      <c r="E981" s="87">
        <v>43726</v>
      </c>
      <c r="F981" s="88">
        <v>140.63</v>
      </c>
      <c r="G981" s="87">
        <v>44099</v>
      </c>
      <c r="H981" s="88">
        <v>31</v>
      </c>
      <c r="I981" s="87">
        <v>43756</v>
      </c>
      <c r="J981" s="88">
        <v>31.5</v>
      </c>
      <c r="K981" s="87">
        <v>43726</v>
      </c>
      <c r="L981" s="88">
        <v>78.099999999999994</v>
      </c>
      <c r="M981" s="87">
        <v>43726</v>
      </c>
      <c r="N981" s="88">
        <v>16.2</v>
      </c>
      <c r="Q981" s="87">
        <v>43726</v>
      </c>
      <c r="R981" s="88">
        <v>13.55</v>
      </c>
      <c r="S981" s="87">
        <v>43726</v>
      </c>
      <c r="T981" s="88">
        <v>3.01</v>
      </c>
      <c r="U981" s="87">
        <v>44889</v>
      </c>
      <c r="V981" s="88">
        <v>127.03</v>
      </c>
      <c r="W981" s="87">
        <v>43861</v>
      </c>
      <c r="X981" s="88">
        <v>40.76</v>
      </c>
      <c r="Y981" s="87">
        <v>43747</v>
      </c>
      <c r="Z981" s="88">
        <v>29.62</v>
      </c>
      <c r="AA981" s="87">
        <v>43825</v>
      </c>
      <c r="AB981" s="88">
        <v>210</v>
      </c>
      <c r="AE981" s="87">
        <v>44456</v>
      </c>
      <c r="AF981" s="88">
        <v>1267.71</v>
      </c>
      <c r="AG981" s="87">
        <v>44456</v>
      </c>
      <c r="AH981" s="88">
        <v>95.57</v>
      </c>
      <c r="AI981" s="87">
        <v>44473</v>
      </c>
      <c r="AJ981" s="88">
        <v>725.48</v>
      </c>
      <c r="AK981" s="87">
        <v>44505</v>
      </c>
      <c r="AL981" s="88">
        <v>245.5</v>
      </c>
    </row>
    <row r="982" spans="1:38">
      <c r="A982" s="87">
        <v>44460</v>
      </c>
      <c r="B982" s="88">
        <v>18178.91</v>
      </c>
      <c r="C982" s="87">
        <v>43761</v>
      </c>
      <c r="D982" s="88">
        <v>78.5</v>
      </c>
      <c r="E982" s="87">
        <v>43727</v>
      </c>
      <c r="F982" s="88">
        <v>141.63999999999999</v>
      </c>
      <c r="G982" s="87">
        <v>44102</v>
      </c>
      <c r="H982" s="88">
        <v>30.5</v>
      </c>
      <c r="I982" s="87">
        <v>43759</v>
      </c>
      <c r="J982" s="88">
        <v>31.5</v>
      </c>
      <c r="K982" s="87">
        <v>43727</v>
      </c>
      <c r="L982" s="88">
        <v>81.8</v>
      </c>
      <c r="M982" s="87">
        <v>43727</v>
      </c>
      <c r="N982" s="88">
        <v>16.72</v>
      </c>
      <c r="Q982" s="87">
        <v>43727</v>
      </c>
      <c r="R982" s="88">
        <v>13.9</v>
      </c>
      <c r="S982" s="87">
        <v>43727</v>
      </c>
      <c r="T982" s="88">
        <v>3.1</v>
      </c>
      <c r="U982" s="87">
        <v>44893</v>
      </c>
      <c r="V982" s="88">
        <v>134.96</v>
      </c>
      <c r="W982" s="87">
        <v>43864</v>
      </c>
      <c r="X982" s="88">
        <v>40</v>
      </c>
      <c r="Y982" s="87">
        <v>43748</v>
      </c>
      <c r="Z982" s="88">
        <v>30.99</v>
      </c>
      <c r="AA982" s="87">
        <v>43826</v>
      </c>
      <c r="AB982" s="88">
        <v>205</v>
      </c>
      <c r="AE982" s="87">
        <v>44459</v>
      </c>
      <c r="AF982" s="88">
        <v>1274.1099999999999</v>
      </c>
      <c r="AG982" s="87">
        <v>44459</v>
      </c>
      <c r="AH982" s="88">
        <v>95.33</v>
      </c>
      <c r="AI982" s="87">
        <v>44474</v>
      </c>
      <c r="AJ982" s="88">
        <v>711.27</v>
      </c>
      <c r="AK982" s="87">
        <v>44508</v>
      </c>
      <c r="AL982" s="88">
        <v>241.28</v>
      </c>
    </row>
    <row r="983" spans="1:38">
      <c r="A983" s="87">
        <v>44461</v>
      </c>
      <c r="B983" s="88">
        <v>18028.990000000002</v>
      </c>
      <c r="C983" s="87">
        <v>43762</v>
      </c>
      <c r="D983" s="88">
        <v>79.03</v>
      </c>
      <c r="E983" s="87">
        <v>43728</v>
      </c>
      <c r="F983" s="88">
        <v>141.69</v>
      </c>
      <c r="G983" s="87">
        <v>44103</v>
      </c>
      <c r="H983" s="88">
        <v>31.13</v>
      </c>
      <c r="I983" s="87">
        <v>43760</v>
      </c>
      <c r="J983" s="88">
        <v>31.6</v>
      </c>
      <c r="K983" s="87">
        <v>43728</v>
      </c>
      <c r="L983" s="88">
        <v>80.36</v>
      </c>
      <c r="M983" s="87">
        <v>43728</v>
      </c>
      <c r="N983" s="88">
        <v>15.74</v>
      </c>
      <c r="Q983" s="87">
        <v>43728</v>
      </c>
      <c r="R983" s="88">
        <v>13.53</v>
      </c>
      <c r="S983" s="87">
        <v>43728</v>
      </c>
      <c r="T983" s="88">
        <v>3.15</v>
      </c>
      <c r="U983" s="87">
        <v>44894</v>
      </c>
      <c r="V983" s="88">
        <v>137</v>
      </c>
      <c r="W983" s="87">
        <v>43865</v>
      </c>
      <c r="X983" s="88">
        <v>40.200000000000003</v>
      </c>
      <c r="Y983" s="87">
        <v>43749</v>
      </c>
      <c r="Z983" s="88">
        <v>30.91</v>
      </c>
      <c r="AA983" s="87">
        <v>43829</v>
      </c>
      <c r="AB983" s="88">
        <v>207.83</v>
      </c>
      <c r="AE983" s="87">
        <v>44460</v>
      </c>
      <c r="AF983" s="88">
        <v>1269.75</v>
      </c>
      <c r="AG983" s="87">
        <v>44460</v>
      </c>
      <c r="AH983" s="88">
        <v>91.94</v>
      </c>
      <c r="AI983" s="87">
        <v>44475</v>
      </c>
      <c r="AJ983" s="88">
        <v>705.94</v>
      </c>
      <c r="AK983" s="87">
        <v>44509</v>
      </c>
      <c r="AL983" s="88">
        <v>232.7</v>
      </c>
    </row>
    <row r="984" spans="1:38">
      <c r="A984" s="87">
        <v>44462</v>
      </c>
      <c r="B984" s="88">
        <v>17810.54</v>
      </c>
      <c r="C984" s="87">
        <v>43763</v>
      </c>
      <c r="D984" s="88">
        <v>79.040000000000006</v>
      </c>
      <c r="E984" s="87">
        <v>43731</v>
      </c>
      <c r="F984" s="88">
        <v>139.86000000000001</v>
      </c>
      <c r="G984" s="87">
        <v>44104</v>
      </c>
      <c r="H984" s="88">
        <v>31.48</v>
      </c>
      <c r="I984" s="87">
        <v>43761</v>
      </c>
      <c r="J984" s="88">
        <v>31.99</v>
      </c>
      <c r="K984" s="87">
        <v>43731</v>
      </c>
      <c r="L984" s="88">
        <v>76.599999999999994</v>
      </c>
      <c r="M984" s="87">
        <v>43731</v>
      </c>
      <c r="N984" s="88">
        <v>14.74</v>
      </c>
      <c r="Q984" s="87">
        <v>43731</v>
      </c>
      <c r="R984" s="88">
        <v>13.21</v>
      </c>
      <c r="S984" s="87">
        <v>43731</v>
      </c>
      <c r="T984" s="88">
        <v>3.08</v>
      </c>
      <c r="U984" s="87">
        <v>44895</v>
      </c>
      <c r="V984" s="88">
        <v>137.97999999999999</v>
      </c>
      <c r="W984" s="87">
        <v>43867</v>
      </c>
      <c r="X984" s="88">
        <v>40.33</v>
      </c>
      <c r="Y984" s="87">
        <v>43752</v>
      </c>
      <c r="Z984" s="88">
        <v>30.81</v>
      </c>
      <c r="AA984" s="87">
        <v>43830</v>
      </c>
      <c r="AB984" s="88">
        <v>204</v>
      </c>
      <c r="AE984" s="87">
        <v>44461</v>
      </c>
      <c r="AF984" s="88">
        <v>1218.75</v>
      </c>
      <c r="AG984" s="87">
        <v>44461</v>
      </c>
      <c r="AH984" s="88">
        <v>90.97</v>
      </c>
      <c r="AI984" s="87">
        <v>44476</v>
      </c>
      <c r="AJ984" s="88">
        <v>705.25</v>
      </c>
      <c r="AK984" s="87">
        <v>44510</v>
      </c>
      <c r="AL984" s="88">
        <v>233.17</v>
      </c>
    </row>
    <row r="985" spans="1:38">
      <c r="A985" s="87">
        <v>44463</v>
      </c>
      <c r="B985" s="88">
        <v>17742.36</v>
      </c>
      <c r="C985" s="87">
        <v>43766</v>
      </c>
      <c r="D985" s="88">
        <v>79.819999999999993</v>
      </c>
      <c r="E985" s="87">
        <v>43732</v>
      </c>
      <c r="F985" s="88">
        <v>138.5</v>
      </c>
      <c r="G985" s="87">
        <v>44105</v>
      </c>
      <c r="H985" s="88">
        <v>31.48</v>
      </c>
      <c r="I985" s="87">
        <v>43762</v>
      </c>
      <c r="J985" s="88">
        <v>32</v>
      </c>
      <c r="K985" s="87">
        <v>43732</v>
      </c>
      <c r="L985" s="88">
        <v>76.260000000000005</v>
      </c>
      <c r="M985" s="87">
        <v>43732</v>
      </c>
      <c r="N985" s="88">
        <v>14.15</v>
      </c>
      <c r="Q985" s="87">
        <v>43732</v>
      </c>
      <c r="R985" s="88">
        <v>13.02</v>
      </c>
      <c r="S985" s="87">
        <v>43732</v>
      </c>
      <c r="T985" s="88">
        <v>3.01</v>
      </c>
      <c r="U985" s="87">
        <v>44896</v>
      </c>
      <c r="V985" s="88">
        <v>142.15</v>
      </c>
      <c r="W985" s="87">
        <v>43868</v>
      </c>
      <c r="X985" s="88">
        <v>39.58</v>
      </c>
      <c r="Y985" s="87">
        <v>43753</v>
      </c>
      <c r="Z985" s="88">
        <v>30.11</v>
      </c>
      <c r="AA985" s="87">
        <v>43831</v>
      </c>
      <c r="AB985" s="88">
        <v>204.53</v>
      </c>
      <c r="AE985" s="87">
        <v>44462</v>
      </c>
      <c r="AF985" s="88">
        <v>1200.07</v>
      </c>
      <c r="AG985" s="87">
        <v>44462</v>
      </c>
      <c r="AH985" s="88">
        <v>89.71</v>
      </c>
      <c r="AI985" s="87">
        <v>44477</v>
      </c>
      <c r="AJ985" s="88">
        <v>725.61</v>
      </c>
      <c r="AK985" s="87">
        <v>44511</v>
      </c>
      <c r="AL985" s="88">
        <v>233.09</v>
      </c>
    </row>
    <row r="986" spans="1:38">
      <c r="A986" s="87">
        <v>44466</v>
      </c>
      <c r="B986" s="88">
        <v>17642.169999999998</v>
      </c>
      <c r="C986" s="87">
        <v>43767</v>
      </c>
      <c r="D986" s="88">
        <v>79.75</v>
      </c>
      <c r="E986" s="87">
        <v>43733</v>
      </c>
      <c r="F986" s="88">
        <v>135.1</v>
      </c>
      <c r="G986" s="87">
        <v>44109</v>
      </c>
      <c r="H986" s="88">
        <v>30.43</v>
      </c>
      <c r="I986" s="87">
        <v>43763</v>
      </c>
      <c r="J986" s="88">
        <v>31.5</v>
      </c>
      <c r="K986" s="87">
        <v>43733</v>
      </c>
      <c r="L986" s="88">
        <v>75.13</v>
      </c>
      <c r="M986" s="87">
        <v>43733</v>
      </c>
      <c r="N986" s="88">
        <v>13.79</v>
      </c>
      <c r="Q986" s="87">
        <v>43733</v>
      </c>
      <c r="R986" s="88">
        <v>13.09</v>
      </c>
      <c r="S986" s="87">
        <v>43733</v>
      </c>
      <c r="T986" s="88">
        <v>2.96</v>
      </c>
      <c r="U986" s="87">
        <v>44900</v>
      </c>
      <c r="V986" s="88">
        <v>131.49</v>
      </c>
      <c r="W986" s="87">
        <v>43871</v>
      </c>
      <c r="X986" s="88">
        <v>38.85</v>
      </c>
      <c r="Y986" s="87">
        <v>43754</v>
      </c>
      <c r="Z986" s="88">
        <v>30.17</v>
      </c>
      <c r="AA986" s="87">
        <v>43832</v>
      </c>
      <c r="AB986" s="88">
        <v>208.08</v>
      </c>
      <c r="AE986" s="87">
        <v>44463</v>
      </c>
      <c r="AF986" s="88">
        <v>1143.3699999999999</v>
      </c>
      <c r="AG986" s="87">
        <v>44463</v>
      </c>
      <c r="AH986" s="88">
        <v>90.05</v>
      </c>
      <c r="AI986" s="87">
        <v>44480</v>
      </c>
      <c r="AJ986" s="88">
        <v>690.61</v>
      </c>
      <c r="AK986" s="87">
        <v>44512</v>
      </c>
      <c r="AL986" s="88">
        <v>228.66</v>
      </c>
    </row>
    <row r="987" spans="1:38">
      <c r="A987" s="87">
        <v>44467</v>
      </c>
      <c r="B987" s="88">
        <v>17837.240000000002</v>
      </c>
      <c r="C987" s="87">
        <v>43768</v>
      </c>
      <c r="D987" s="88">
        <v>78.290000000000006</v>
      </c>
      <c r="E987" s="87">
        <v>43734</v>
      </c>
      <c r="F987" s="88">
        <v>134.69</v>
      </c>
      <c r="G987" s="87">
        <v>44110</v>
      </c>
      <c r="H987" s="88">
        <v>31.02</v>
      </c>
      <c r="I987" s="87">
        <v>43766</v>
      </c>
      <c r="J987" s="88">
        <v>31.5</v>
      </c>
      <c r="K987" s="87">
        <v>43734</v>
      </c>
      <c r="L987" s="88">
        <v>75.67</v>
      </c>
      <c r="M987" s="87">
        <v>43734</v>
      </c>
      <c r="N987" s="88">
        <v>14.39</v>
      </c>
      <c r="Q987" s="87">
        <v>43734</v>
      </c>
      <c r="R987" s="88">
        <v>13.16</v>
      </c>
      <c r="S987" s="87">
        <v>43734</v>
      </c>
      <c r="T987" s="88">
        <v>2.97</v>
      </c>
      <c r="U987" s="87">
        <v>44901</v>
      </c>
      <c r="V987" s="88">
        <v>134.99</v>
      </c>
      <c r="W987" s="87">
        <v>43872</v>
      </c>
      <c r="X987" s="88">
        <v>39.81</v>
      </c>
      <c r="Y987" s="87">
        <v>43755</v>
      </c>
      <c r="Z987" s="88">
        <v>29.75</v>
      </c>
      <c r="AA987" s="87">
        <v>43833</v>
      </c>
      <c r="AB987" s="88">
        <v>210</v>
      </c>
      <c r="AE987" s="87">
        <v>44466</v>
      </c>
      <c r="AF987" s="88">
        <v>1136</v>
      </c>
      <c r="AG987" s="87">
        <v>44466</v>
      </c>
      <c r="AH987" s="88">
        <v>88.97</v>
      </c>
      <c r="AI987" s="87">
        <v>44481</v>
      </c>
      <c r="AJ987" s="88">
        <v>680.53</v>
      </c>
      <c r="AK987" s="87">
        <v>44515</v>
      </c>
      <c r="AL987" s="88">
        <v>228.83</v>
      </c>
    </row>
    <row r="988" spans="1:38">
      <c r="A988" s="87">
        <v>44468</v>
      </c>
      <c r="B988" s="88">
        <v>17456.61</v>
      </c>
      <c r="C988" s="87">
        <v>43769</v>
      </c>
      <c r="D988" s="88">
        <v>78.12</v>
      </c>
      <c r="E988" s="87">
        <v>43735</v>
      </c>
      <c r="F988" s="88">
        <v>138.97</v>
      </c>
      <c r="G988" s="87">
        <v>44111</v>
      </c>
      <c r="H988" s="88">
        <v>32.049999999999997</v>
      </c>
      <c r="I988" s="87">
        <v>43767</v>
      </c>
      <c r="J988" s="88">
        <v>31.5</v>
      </c>
      <c r="K988" s="87">
        <v>43735</v>
      </c>
      <c r="L988" s="88">
        <v>78.52</v>
      </c>
      <c r="M988" s="87">
        <v>43735</v>
      </c>
      <c r="N988" s="88">
        <v>14.73</v>
      </c>
      <c r="Q988" s="87">
        <v>43735</v>
      </c>
      <c r="R988" s="88">
        <v>13.35</v>
      </c>
      <c r="S988" s="87">
        <v>43735</v>
      </c>
      <c r="T988" s="88">
        <v>2.96</v>
      </c>
      <c r="U988" s="87">
        <v>44902</v>
      </c>
      <c r="V988" s="88">
        <v>124.87</v>
      </c>
      <c r="W988" s="87">
        <v>43873</v>
      </c>
      <c r="X988" s="88">
        <v>40.1</v>
      </c>
      <c r="Y988" s="87">
        <v>43756</v>
      </c>
      <c r="Z988" s="88">
        <v>30.14</v>
      </c>
      <c r="AA988" s="87">
        <v>43836</v>
      </c>
      <c r="AB988" s="88">
        <v>199.5</v>
      </c>
      <c r="AE988" s="87">
        <v>44467</v>
      </c>
      <c r="AF988" s="88">
        <v>1162.8599999999999</v>
      </c>
      <c r="AG988" s="87">
        <v>44467</v>
      </c>
      <c r="AH988" s="88">
        <v>90.38</v>
      </c>
      <c r="AI988" s="87">
        <v>44482</v>
      </c>
      <c r="AJ988" s="88">
        <v>647.84</v>
      </c>
      <c r="AK988" s="87">
        <v>44516</v>
      </c>
      <c r="AL988" s="88">
        <v>232.96</v>
      </c>
    </row>
    <row r="989" spans="1:38">
      <c r="A989" s="87">
        <v>44469</v>
      </c>
      <c r="B989" s="88">
        <v>17660.61</v>
      </c>
      <c r="C989" s="87">
        <v>43770</v>
      </c>
      <c r="D989" s="88">
        <v>77.959999999999994</v>
      </c>
      <c r="E989" s="87">
        <v>43738</v>
      </c>
      <c r="F989" s="88">
        <v>138.22999999999999</v>
      </c>
      <c r="G989" s="87">
        <v>44112</v>
      </c>
      <c r="H989" s="88">
        <v>32.28</v>
      </c>
      <c r="I989" s="87">
        <v>43768</v>
      </c>
      <c r="J989" s="88">
        <v>31.25</v>
      </c>
      <c r="K989" s="87">
        <v>43738</v>
      </c>
      <c r="L989" s="88">
        <v>78.040000000000006</v>
      </c>
      <c r="M989" s="87">
        <v>43738</v>
      </c>
      <c r="N989" s="88">
        <v>14.68</v>
      </c>
      <c r="Q989" s="87">
        <v>43738</v>
      </c>
      <c r="R989" s="88">
        <v>13.24</v>
      </c>
      <c r="S989" s="87">
        <v>43738</v>
      </c>
      <c r="T989" s="88">
        <v>2.97</v>
      </c>
      <c r="U989" s="87">
        <v>44903</v>
      </c>
      <c r="V989" s="88">
        <v>125.78</v>
      </c>
      <c r="W989" s="87">
        <v>43874</v>
      </c>
      <c r="X989" s="88">
        <v>38.49</v>
      </c>
      <c r="Y989" s="87">
        <v>43759</v>
      </c>
      <c r="Z989" s="88">
        <v>29.35</v>
      </c>
      <c r="AA989" s="87">
        <v>43837</v>
      </c>
      <c r="AB989" s="88">
        <v>192.91</v>
      </c>
      <c r="AE989" s="87">
        <v>44468</v>
      </c>
      <c r="AF989" s="88">
        <v>1143.74</v>
      </c>
      <c r="AG989" s="87">
        <v>44468</v>
      </c>
      <c r="AH989" s="88">
        <v>89.1</v>
      </c>
      <c r="AI989" s="87">
        <v>44483</v>
      </c>
      <c r="AJ989" s="88">
        <v>673.4</v>
      </c>
      <c r="AK989" s="87">
        <v>44517</v>
      </c>
      <c r="AL989" s="88">
        <v>229.56</v>
      </c>
    </row>
    <row r="990" spans="1:38">
      <c r="A990" s="87">
        <v>44470</v>
      </c>
      <c r="B990" s="88">
        <v>17608.16</v>
      </c>
      <c r="C990" s="87">
        <v>43773</v>
      </c>
      <c r="D990" s="88">
        <v>78.989999999999995</v>
      </c>
      <c r="E990" s="87">
        <v>43739</v>
      </c>
      <c r="F990" s="88">
        <v>138.30000000000001</v>
      </c>
      <c r="G990" s="87">
        <v>44113</v>
      </c>
      <c r="H990" s="88">
        <v>33.049999999999997</v>
      </c>
      <c r="I990" s="87">
        <v>43769</v>
      </c>
      <c r="J990" s="88">
        <v>31.11</v>
      </c>
      <c r="K990" s="87">
        <v>43739</v>
      </c>
      <c r="L990" s="88">
        <v>78.92</v>
      </c>
      <c r="M990" s="87">
        <v>43739</v>
      </c>
      <c r="N990" s="88">
        <v>15.64</v>
      </c>
      <c r="Q990" s="87">
        <v>43739</v>
      </c>
      <c r="R990" s="88">
        <v>13.54</v>
      </c>
      <c r="S990" s="87">
        <v>43739</v>
      </c>
      <c r="T990" s="88">
        <v>3</v>
      </c>
      <c r="U990" s="87">
        <v>44909</v>
      </c>
      <c r="V990" s="88">
        <v>127</v>
      </c>
      <c r="W990" s="87">
        <v>43875</v>
      </c>
      <c r="X990" s="88">
        <v>38.909999999999997</v>
      </c>
      <c r="Y990" s="87">
        <v>43761</v>
      </c>
      <c r="Z990" s="88">
        <v>29.5</v>
      </c>
      <c r="AA990" s="87">
        <v>43838</v>
      </c>
      <c r="AB990" s="88">
        <v>190.95</v>
      </c>
      <c r="AE990" s="87">
        <v>44469</v>
      </c>
      <c r="AF990" s="88">
        <v>1168.1199999999999</v>
      </c>
      <c r="AG990" s="87">
        <v>44469</v>
      </c>
      <c r="AH990" s="88">
        <v>90.86</v>
      </c>
      <c r="AI990" s="87">
        <v>44484</v>
      </c>
      <c r="AJ990" s="88">
        <v>689.41</v>
      </c>
      <c r="AK990" s="87">
        <v>44518</v>
      </c>
      <c r="AL990" s="88">
        <v>229.3</v>
      </c>
    </row>
    <row r="991" spans="1:38">
      <c r="A991" s="87">
        <v>44473</v>
      </c>
      <c r="B991" s="88">
        <v>17684.02</v>
      </c>
      <c r="C991" s="87">
        <v>43774</v>
      </c>
      <c r="D991" s="88">
        <v>78.59</v>
      </c>
      <c r="E991" s="87">
        <v>43740</v>
      </c>
      <c r="F991" s="88">
        <v>140.13999999999999</v>
      </c>
      <c r="G991" s="87">
        <v>44116</v>
      </c>
      <c r="H991" s="88">
        <v>33.6</v>
      </c>
      <c r="I991" s="87">
        <v>43770</v>
      </c>
      <c r="J991" s="88">
        <v>31.5</v>
      </c>
      <c r="K991" s="87">
        <v>43740</v>
      </c>
      <c r="L991" s="88">
        <v>82.74</v>
      </c>
      <c r="M991" s="87">
        <v>43740</v>
      </c>
      <c r="N991" s="88">
        <v>16.48</v>
      </c>
      <c r="Q991" s="87">
        <v>43740</v>
      </c>
      <c r="R991" s="88">
        <v>13.71</v>
      </c>
      <c r="S991" s="87">
        <v>43740</v>
      </c>
      <c r="T991" s="88">
        <v>3</v>
      </c>
      <c r="U991" s="87">
        <v>44915</v>
      </c>
      <c r="V991" s="88">
        <v>119.4</v>
      </c>
      <c r="W991" s="87">
        <v>43878</v>
      </c>
      <c r="X991" s="88">
        <v>39.49</v>
      </c>
      <c r="Y991" s="87">
        <v>43762</v>
      </c>
      <c r="Z991" s="88">
        <v>29.73</v>
      </c>
      <c r="AA991" s="87">
        <v>43839</v>
      </c>
      <c r="AB991" s="88">
        <v>198.76</v>
      </c>
      <c r="AE991" s="87">
        <v>44470</v>
      </c>
      <c r="AF991" s="88">
        <v>1169.96</v>
      </c>
      <c r="AG991" s="87">
        <v>44470</v>
      </c>
      <c r="AH991" s="88">
        <v>90.01</v>
      </c>
      <c r="AI991" s="87">
        <v>44487</v>
      </c>
      <c r="AJ991" s="88">
        <v>665.04</v>
      </c>
      <c r="AK991" s="87">
        <v>44519</v>
      </c>
      <c r="AL991" s="88">
        <v>230.5</v>
      </c>
    </row>
    <row r="992" spans="1:38">
      <c r="A992" s="87">
        <v>44474</v>
      </c>
      <c r="B992" s="88">
        <v>17543.150000000001</v>
      </c>
      <c r="C992" s="87">
        <v>43775</v>
      </c>
      <c r="D992" s="88">
        <v>78.16</v>
      </c>
      <c r="E992" s="87">
        <v>43741</v>
      </c>
      <c r="F992" s="88">
        <v>140.12</v>
      </c>
      <c r="G992" s="87">
        <v>44117</v>
      </c>
      <c r="H992" s="88">
        <v>34.19</v>
      </c>
      <c r="I992" s="87">
        <v>43773</v>
      </c>
      <c r="J992" s="88">
        <v>31.99</v>
      </c>
      <c r="K992" s="87">
        <v>43741</v>
      </c>
      <c r="L992" s="88">
        <v>86.54</v>
      </c>
      <c r="M992" s="87">
        <v>43741</v>
      </c>
      <c r="N992" s="88">
        <v>17.48</v>
      </c>
      <c r="Q992" s="87">
        <v>43741</v>
      </c>
      <c r="R992" s="88">
        <v>14.49</v>
      </c>
      <c r="S992" s="87">
        <v>43741</v>
      </c>
      <c r="T992" s="88">
        <v>3.35</v>
      </c>
      <c r="U992" s="87">
        <v>44916</v>
      </c>
      <c r="V992" s="88">
        <v>121.5</v>
      </c>
      <c r="W992" s="87">
        <v>43879</v>
      </c>
      <c r="X992" s="88">
        <v>39.5</v>
      </c>
      <c r="Y992" s="87">
        <v>43763</v>
      </c>
      <c r="Z992" s="88">
        <v>30.03</v>
      </c>
      <c r="AA992" s="87">
        <v>43840</v>
      </c>
      <c r="AB992" s="88">
        <v>205.5</v>
      </c>
      <c r="AE992" s="87">
        <v>44473</v>
      </c>
      <c r="AF992" s="88">
        <v>1172.1300000000001</v>
      </c>
      <c r="AG992" s="87">
        <v>44473</v>
      </c>
      <c r="AH992" s="88">
        <v>90.19</v>
      </c>
      <c r="AI992" s="87">
        <v>44489</v>
      </c>
      <c r="AJ992" s="88">
        <v>679.25</v>
      </c>
      <c r="AK992" s="87">
        <v>44522</v>
      </c>
      <c r="AL992" s="88">
        <v>224.94</v>
      </c>
    </row>
    <row r="993" spans="1:38">
      <c r="A993" s="87">
        <v>44475</v>
      </c>
      <c r="B993" s="88">
        <v>17463.240000000002</v>
      </c>
      <c r="C993" s="87">
        <v>43776</v>
      </c>
      <c r="D993" s="88">
        <v>77.91</v>
      </c>
      <c r="E993" s="87">
        <v>43742</v>
      </c>
      <c r="F993" s="88">
        <v>139.04</v>
      </c>
      <c r="G993" s="87">
        <v>44118</v>
      </c>
      <c r="H993" s="88">
        <v>33.979999999999997</v>
      </c>
      <c r="I993" s="87">
        <v>43774</v>
      </c>
      <c r="J993" s="88">
        <v>32.14</v>
      </c>
      <c r="K993" s="87">
        <v>43742</v>
      </c>
      <c r="L993" s="88">
        <v>87.96</v>
      </c>
      <c r="M993" s="87">
        <v>43742</v>
      </c>
      <c r="N993" s="88">
        <v>17.75</v>
      </c>
      <c r="Q993" s="87">
        <v>43742</v>
      </c>
      <c r="R993" s="88">
        <v>14.61</v>
      </c>
      <c r="S993" s="87">
        <v>43742</v>
      </c>
      <c r="T993" s="88">
        <v>3.52</v>
      </c>
      <c r="U993" s="87">
        <v>44917</v>
      </c>
      <c r="V993" s="88">
        <v>123.48</v>
      </c>
      <c r="W993" s="87">
        <v>43880</v>
      </c>
      <c r="X993" s="88">
        <v>40.729999999999997</v>
      </c>
      <c r="Y993" s="87">
        <v>43766</v>
      </c>
      <c r="Z993" s="88">
        <v>30.4</v>
      </c>
      <c r="AA993" s="87">
        <v>43843</v>
      </c>
      <c r="AB993" s="88">
        <v>198.07</v>
      </c>
      <c r="AE993" s="87">
        <v>44474</v>
      </c>
      <c r="AF993" s="88">
        <v>1161.51</v>
      </c>
      <c r="AG993" s="87">
        <v>44474</v>
      </c>
      <c r="AH993" s="88">
        <v>89.25</v>
      </c>
      <c r="AI993" s="87">
        <v>44490</v>
      </c>
      <c r="AJ993" s="88">
        <v>683.44</v>
      </c>
      <c r="AK993" s="87">
        <v>44523</v>
      </c>
      <c r="AL993" s="88">
        <v>220.19</v>
      </c>
    </row>
    <row r="994" spans="1:38">
      <c r="A994" s="87">
        <v>44476</v>
      </c>
      <c r="B994" s="88">
        <v>17543.84</v>
      </c>
      <c r="C994" s="87">
        <v>43777</v>
      </c>
      <c r="D994" s="88">
        <v>77.13</v>
      </c>
      <c r="E994" s="87">
        <v>43745</v>
      </c>
      <c r="F994" s="88">
        <v>142.32</v>
      </c>
      <c r="G994" s="87">
        <v>44119</v>
      </c>
      <c r="H994" s="88">
        <v>35.11</v>
      </c>
      <c r="I994" s="87">
        <v>43775</v>
      </c>
      <c r="J994" s="88">
        <v>31.75</v>
      </c>
      <c r="K994" s="87">
        <v>43745</v>
      </c>
      <c r="L994" s="88">
        <v>89.67</v>
      </c>
      <c r="M994" s="87">
        <v>43745</v>
      </c>
      <c r="N994" s="88">
        <v>18.3</v>
      </c>
      <c r="Q994" s="87">
        <v>43745</v>
      </c>
      <c r="R994" s="88">
        <v>15.61</v>
      </c>
      <c r="S994" s="87">
        <v>43745</v>
      </c>
      <c r="T994" s="88">
        <v>4.1100000000000003</v>
      </c>
      <c r="U994" s="87">
        <v>44918</v>
      </c>
      <c r="V994" s="88">
        <v>116.63</v>
      </c>
      <c r="W994" s="87">
        <v>43881</v>
      </c>
      <c r="X994" s="88">
        <v>40.96</v>
      </c>
      <c r="Y994" s="87">
        <v>43767</v>
      </c>
      <c r="Z994" s="88">
        <v>30</v>
      </c>
      <c r="AA994" s="87">
        <v>43844</v>
      </c>
      <c r="AB994" s="88">
        <v>199.53</v>
      </c>
      <c r="AE994" s="87">
        <v>44475</v>
      </c>
      <c r="AF994" s="88">
        <v>1142.3900000000001</v>
      </c>
      <c r="AG994" s="87">
        <v>44475</v>
      </c>
      <c r="AH994" s="88">
        <v>88.97</v>
      </c>
      <c r="AI994" s="87">
        <v>44491</v>
      </c>
      <c r="AJ994" s="88">
        <v>675.64</v>
      </c>
      <c r="AK994" s="87">
        <v>44524</v>
      </c>
      <c r="AL994" s="88">
        <v>216.88</v>
      </c>
    </row>
    <row r="995" spans="1:38">
      <c r="A995" s="87">
        <v>44477</v>
      </c>
      <c r="B995" s="88">
        <v>17524.8</v>
      </c>
      <c r="C995" s="87">
        <v>43780</v>
      </c>
      <c r="D995" s="88">
        <v>79.44</v>
      </c>
      <c r="E995" s="87">
        <v>43746</v>
      </c>
      <c r="F995" s="88">
        <v>141.74</v>
      </c>
      <c r="G995" s="87">
        <v>44120</v>
      </c>
      <c r="H995" s="88">
        <v>35.99</v>
      </c>
      <c r="I995" s="87">
        <v>43776</v>
      </c>
      <c r="J995" s="88">
        <v>31.62</v>
      </c>
      <c r="K995" s="87">
        <v>43746</v>
      </c>
      <c r="L995" s="88">
        <v>86.03</v>
      </c>
      <c r="M995" s="87">
        <v>43746</v>
      </c>
      <c r="N995" s="88">
        <v>17.75</v>
      </c>
      <c r="Q995" s="87">
        <v>43746</v>
      </c>
      <c r="R995" s="88">
        <v>15.22</v>
      </c>
      <c r="S995" s="87">
        <v>43746</v>
      </c>
      <c r="T995" s="88">
        <v>3.88</v>
      </c>
      <c r="U995" s="87">
        <v>44923</v>
      </c>
      <c r="V995" s="88">
        <v>116.25</v>
      </c>
      <c r="W995" s="87">
        <v>43882</v>
      </c>
      <c r="X995" s="88">
        <v>41.4</v>
      </c>
      <c r="Y995" s="87">
        <v>43768</v>
      </c>
      <c r="Z995" s="88">
        <v>30.97</v>
      </c>
      <c r="AA995" s="87">
        <v>43845</v>
      </c>
      <c r="AB995" s="88">
        <v>199.49</v>
      </c>
      <c r="AE995" s="87">
        <v>44476</v>
      </c>
      <c r="AF995" s="88">
        <v>1129.3499999999999</v>
      </c>
      <c r="AG995" s="87">
        <v>44476</v>
      </c>
      <c r="AH995" s="88">
        <v>88.34</v>
      </c>
      <c r="AI995" s="87">
        <v>44494</v>
      </c>
      <c r="AJ995" s="88">
        <v>675.64</v>
      </c>
      <c r="AK995" s="87">
        <v>44525</v>
      </c>
      <c r="AL995" s="88">
        <v>211.04</v>
      </c>
    </row>
    <row r="996" spans="1:38">
      <c r="A996" s="87">
        <v>44480</v>
      </c>
      <c r="B996" s="88">
        <v>17229.55</v>
      </c>
      <c r="C996" s="87">
        <v>43781</v>
      </c>
      <c r="D996" s="88">
        <v>78.5</v>
      </c>
      <c r="E996" s="87">
        <v>43747</v>
      </c>
      <c r="F996" s="88">
        <v>143.07</v>
      </c>
      <c r="G996" s="87">
        <v>44123</v>
      </c>
      <c r="H996" s="88">
        <v>36.380000000000003</v>
      </c>
      <c r="I996" s="87">
        <v>43777</v>
      </c>
      <c r="J996" s="88">
        <v>32</v>
      </c>
      <c r="K996" s="87">
        <v>43747</v>
      </c>
      <c r="L996" s="88">
        <v>85.28</v>
      </c>
      <c r="M996" s="87">
        <v>43747</v>
      </c>
      <c r="N996" s="88">
        <v>17.260000000000002</v>
      </c>
      <c r="Q996" s="87">
        <v>43747</v>
      </c>
      <c r="R996" s="88">
        <v>15.47</v>
      </c>
      <c r="S996" s="87">
        <v>43747</v>
      </c>
      <c r="T996" s="88">
        <v>3.98</v>
      </c>
      <c r="U996" s="87">
        <v>44924</v>
      </c>
      <c r="V996" s="88">
        <v>116.25</v>
      </c>
      <c r="W996" s="87">
        <v>43885</v>
      </c>
      <c r="X996" s="88">
        <v>40.5</v>
      </c>
      <c r="Y996" s="87">
        <v>43769</v>
      </c>
      <c r="Z996" s="88">
        <v>31.4</v>
      </c>
      <c r="AA996" s="87">
        <v>43846</v>
      </c>
      <c r="AB996" s="88">
        <v>197</v>
      </c>
      <c r="AE996" s="87">
        <v>44477</v>
      </c>
      <c r="AF996" s="88">
        <v>1119.9000000000001</v>
      </c>
      <c r="AG996" s="87">
        <v>44477</v>
      </c>
      <c r="AH996" s="88">
        <v>89.09</v>
      </c>
      <c r="AI996" s="87">
        <v>44495</v>
      </c>
      <c r="AJ996" s="88">
        <v>670.92</v>
      </c>
      <c r="AK996" s="87">
        <v>44526</v>
      </c>
      <c r="AL996" s="88">
        <v>214.26</v>
      </c>
    </row>
    <row r="997" spans="1:38">
      <c r="A997" s="87">
        <v>44481</v>
      </c>
      <c r="B997" s="88">
        <v>17217</v>
      </c>
      <c r="C997" s="87">
        <v>43782</v>
      </c>
      <c r="D997" s="88">
        <v>80.27</v>
      </c>
      <c r="E997" s="87">
        <v>43748</v>
      </c>
      <c r="F997" s="88">
        <v>146.02000000000001</v>
      </c>
      <c r="G997" s="87">
        <v>44124</v>
      </c>
      <c r="H997" s="88">
        <v>36.5</v>
      </c>
      <c r="I997" s="87">
        <v>43780</v>
      </c>
      <c r="J997" s="88">
        <v>32.799999999999997</v>
      </c>
      <c r="K997" s="87">
        <v>43748</v>
      </c>
      <c r="L997" s="88">
        <v>89.26</v>
      </c>
      <c r="M997" s="87">
        <v>43748</v>
      </c>
      <c r="N997" s="88">
        <v>17.579999999999998</v>
      </c>
      <c r="Q997" s="87">
        <v>43748</v>
      </c>
      <c r="R997" s="88">
        <v>15.92</v>
      </c>
      <c r="S997" s="87">
        <v>43748</v>
      </c>
      <c r="T997" s="88">
        <v>4.0999999999999996</v>
      </c>
      <c r="U997" s="87">
        <v>44925</v>
      </c>
      <c r="V997" s="88">
        <v>116.25</v>
      </c>
      <c r="W997" s="87">
        <v>43886</v>
      </c>
      <c r="X997" s="88">
        <v>40.49</v>
      </c>
      <c r="Y997" s="87">
        <v>43770</v>
      </c>
      <c r="Z997" s="88">
        <v>31.18</v>
      </c>
      <c r="AA997" s="87">
        <v>43847</v>
      </c>
      <c r="AB997" s="88">
        <v>199</v>
      </c>
      <c r="AE997" s="87">
        <v>44480</v>
      </c>
      <c r="AF997" s="88">
        <v>1109.1099999999999</v>
      </c>
      <c r="AG997" s="87">
        <v>44480</v>
      </c>
      <c r="AH997" s="88">
        <v>89.73</v>
      </c>
      <c r="AI997" s="87">
        <v>44496</v>
      </c>
      <c r="AJ997" s="88">
        <v>690.56</v>
      </c>
      <c r="AK997" s="87">
        <v>44529</v>
      </c>
      <c r="AL997" s="88">
        <v>219.4</v>
      </c>
    </row>
    <row r="998" spans="1:38">
      <c r="A998" s="87">
        <v>44482</v>
      </c>
      <c r="B998" s="88">
        <v>16881.07</v>
      </c>
      <c r="C998" s="87">
        <v>43783</v>
      </c>
      <c r="D998" s="88">
        <v>83.94</v>
      </c>
      <c r="E998" s="87">
        <v>43749</v>
      </c>
      <c r="F998" s="88">
        <v>148.81</v>
      </c>
      <c r="G998" s="87">
        <v>44125</v>
      </c>
      <c r="H998" s="88">
        <v>36.770000000000003</v>
      </c>
      <c r="I998" s="87">
        <v>43781</v>
      </c>
      <c r="J998" s="88">
        <v>33.54</v>
      </c>
      <c r="K998" s="87">
        <v>43749</v>
      </c>
      <c r="L998" s="88">
        <v>87</v>
      </c>
      <c r="M998" s="87">
        <v>43749</v>
      </c>
      <c r="N998" s="88">
        <v>17.72</v>
      </c>
      <c r="Q998" s="87">
        <v>43749</v>
      </c>
      <c r="R998" s="88">
        <v>15.33</v>
      </c>
      <c r="S998" s="87">
        <v>43749</v>
      </c>
      <c r="T998" s="88">
        <v>4.01</v>
      </c>
      <c r="U998" s="87">
        <v>44928</v>
      </c>
      <c r="V998" s="88">
        <v>121.8</v>
      </c>
      <c r="W998" s="87">
        <v>43887</v>
      </c>
      <c r="X998" s="88">
        <v>39.5</v>
      </c>
      <c r="Y998" s="87">
        <v>43773</v>
      </c>
      <c r="Z998" s="88">
        <v>32.729999999999997</v>
      </c>
      <c r="AA998" s="87">
        <v>43850</v>
      </c>
      <c r="AB998" s="88">
        <v>195.15</v>
      </c>
      <c r="AE998" s="87">
        <v>44481</v>
      </c>
      <c r="AF998" s="88">
        <v>1120</v>
      </c>
      <c r="AG998" s="87">
        <v>44481</v>
      </c>
      <c r="AH998" s="88">
        <v>89.04</v>
      </c>
      <c r="AI998" s="87">
        <v>44497</v>
      </c>
      <c r="AJ998" s="88">
        <v>692.84</v>
      </c>
      <c r="AK998" s="87">
        <v>44530</v>
      </c>
      <c r="AL998" s="88">
        <v>220.54</v>
      </c>
    </row>
    <row r="999" spans="1:38">
      <c r="A999" s="87">
        <v>44483</v>
      </c>
      <c r="B999" s="88">
        <v>17343.02</v>
      </c>
      <c r="C999" s="87">
        <v>43784</v>
      </c>
      <c r="D999" s="88">
        <v>84.57</v>
      </c>
      <c r="E999" s="87">
        <v>43752</v>
      </c>
      <c r="F999" s="88">
        <v>147.01</v>
      </c>
      <c r="G999" s="87">
        <v>44126</v>
      </c>
      <c r="H999" s="88">
        <v>36.83</v>
      </c>
      <c r="I999" s="87">
        <v>43782</v>
      </c>
      <c r="J999" s="88">
        <v>34</v>
      </c>
      <c r="K999" s="87">
        <v>43752</v>
      </c>
      <c r="L999" s="88">
        <v>83.84</v>
      </c>
      <c r="M999" s="87">
        <v>43752</v>
      </c>
      <c r="N999" s="88">
        <v>17.309999999999999</v>
      </c>
      <c r="Q999" s="87">
        <v>43752</v>
      </c>
      <c r="R999" s="88">
        <v>14.59</v>
      </c>
      <c r="S999" s="87">
        <v>43752</v>
      </c>
      <c r="T999" s="88">
        <v>3.78</v>
      </c>
      <c r="U999" s="87">
        <v>44929</v>
      </c>
      <c r="V999" s="88">
        <v>121.8</v>
      </c>
      <c r="W999" s="87">
        <v>43888</v>
      </c>
      <c r="X999" s="88">
        <v>40</v>
      </c>
      <c r="Y999" s="87">
        <v>43774</v>
      </c>
      <c r="Z999" s="88">
        <v>34.35</v>
      </c>
      <c r="AA999" s="87">
        <v>43851</v>
      </c>
      <c r="AB999" s="88">
        <v>199</v>
      </c>
      <c r="AE999" s="87">
        <v>44482</v>
      </c>
      <c r="AF999" s="88">
        <v>1106.26</v>
      </c>
      <c r="AG999" s="87">
        <v>44482</v>
      </c>
      <c r="AH999" s="88">
        <v>85.79</v>
      </c>
      <c r="AI999" s="87">
        <v>44498</v>
      </c>
      <c r="AJ999" s="88">
        <v>688.72</v>
      </c>
      <c r="AK999" s="87">
        <v>44531</v>
      </c>
      <c r="AL999" s="88">
        <v>221</v>
      </c>
    </row>
    <row r="1000" spans="1:38">
      <c r="A1000" s="87">
        <v>44484</v>
      </c>
      <c r="B1000" s="88">
        <v>17521.47</v>
      </c>
      <c r="C1000" s="87">
        <v>43787</v>
      </c>
      <c r="D1000" s="88">
        <v>88.24</v>
      </c>
      <c r="E1000" s="87">
        <v>43753</v>
      </c>
      <c r="F1000" s="88">
        <v>146.74</v>
      </c>
      <c r="G1000" s="87">
        <v>44127</v>
      </c>
      <c r="H1000" s="88">
        <v>36.950000000000003</v>
      </c>
      <c r="I1000" s="87">
        <v>43783</v>
      </c>
      <c r="J1000" s="88">
        <v>34.5</v>
      </c>
      <c r="K1000" s="87">
        <v>43753</v>
      </c>
      <c r="L1000" s="88">
        <v>87.66</v>
      </c>
      <c r="M1000" s="87">
        <v>43753</v>
      </c>
      <c r="N1000" s="88">
        <v>17.399999999999999</v>
      </c>
      <c r="Q1000" s="87">
        <v>43753</v>
      </c>
      <c r="R1000" s="88">
        <v>15.01</v>
      </c>
      <c r="S1000" s="87">
        <v>43753</v>
      </c>
      <c r="T1000" s="88">
        <v>3.9</v>
      </c>
      <c r="U1000" s="87">
        <v>44930</v>
      </c>
      <c r="V1000" s="88">
        <v>120.87</v>
      </c>
      <c r="W1000" s="87">
        <v>43889</v>
      </c>
      <c r="X1000" s="88">
        <v>40</v>
      </c>
      <c r="Y1000" s="87">
        <v>43775</v>
      </c>
      <c r="Z1000" s="88">
        <v>36.049999999999997</v>
      </c>
      <c r="AA1000" s="87">
        <v>43852</v>
      </c>
      <c r="AB1000" s="88">
        <v>197.5</v>
      </c>
      <c r="AE1000" s="87">
        <v>44483</v>
      </c>
      <c r="AF1000" s="88">
        <v>1112.95</v>
      </c>
      <c r="AG1000" s="87">
        <v>44483</v>
      </c>
      <c r="AH1000" s="88">
        <v>86.89</v>
      </c>
      <c r="AI1000" s="87">
        <v>44501</v>
      </c>
      <c r="AJ1000" s="88">
        <v>704.59</v>
      </c>
      <c r="AK1000" s="87">
        <v>44532</v>
      </c>
      <c r="AL1000" s="88">
        <v>204.43</v>
      </c>
    </row>
    <row r="1001" spans="1:38">
      <c r="A1001" s="87">
        <v>44487</v>
      </c>
      <c r="B1001" s="88">
        <v>17455.54</v>
      </c>
      <c r="C1001" s="87">
        <v>43788</v>
      </c>
      <c r="D1001" s="88">
        <v>88.33</v>
      </c>
      <c r="E1001" s="87">
        <v>43754</v>
      </c>
      <c r="F1001" s="88">
        <v>145.38</v>
      </c>
      <c r="G1001" s="87">
        <v>44131</v>
      </c>
      <c r="H1001" s="88">
        <v>36</v>
      </c>
      <c r="I1001" s="87">
        <v>43784</v>
      </c>
      <c r="J1001" s="88">
        <v>34.25</v>
      </c>
      <c r="K1001" s="87">
        <v>43754</v>
      </c>
      <c r="L1001" s="88">
        <v>86.96</v>
      </c>
      <c r="M1001" s="87">
        <v>43754</v>
      </c>
      <c r="N1001" s="88">
        <v>17.420000000000002</v>
      </c>
      <c r="Q1001" s="87">
        <v>43754</v>
      </c>
      <c r="R1001" s="88">
        <v>15.02</v>
      </c>
      <c r="S1001" s="87">
        <v>43754</v>
      </c>
      <c r="T1001" s="88">
        <v>3.82</v>
      </c>
      <c r="U1001" s="87">
        <v>44931</v>
      </c>
      <c r="V1001" s="88">
        <v>117</v>
      </c>
      <c r="W1001" s="87">
        <v>43892</v>
      </c>
      <c r="X1001" s="88">
        <v>41</v>
      </c>
      <c r="Y1001" s="87">
        <v>43776</v>
      </c>
      <c r="Z1001" s="88">
        <v>36.01</v>
      </c>
      <c r="AA1001" s="87">
        <v>43853</v>
      </c>
      <c r="AB1001" s="88">
        <v>197.49</v>
      </c>
      <c r="AE1001" s="87">
        <v>44484</v>
      </c>
      <c r="AF1001" s="88">
        <v>1111.6300000000001</v>
      </c>
      <c r="AG1001" s="87">
        <v>44484</v>
      </c>
      <c r="AH1001" s="88">
        <v>86.4</v>
      </c>
      <c r="AI1001" s="87">
        <v>44502</v>
      </c>
      <c r="AJ1001" s="88">
        <v>740.99</v>
      </c>
      <c r="AK1001" s="87">
        <v>44533</v>
      </c>
      <c r="AL1001" s="88">
        <v>199.89</v>
      </c>
    </row>
    <row r="1002" spans="1:38">
      <c r="A1002" s="87">
        <v>44489</v>
      </c>
      <c r="B1002" s="88">
        <v>17824.53</v>
      </c>
      <c r="C1002" s="87">
        <v>43789</v>
      </c>
      <c r="D1002" s="88">
        <v>86.82</v>
      </c>
      <c r="E1002" s="87">
        <v>43755</v>
      </c>
      <c r="F1002" s="88">
        <v>141.77000000000001</v>
      </c>
      <c r="G1002" s="87">
        <v>44132</v>
      </c>
      <c r="H1002" s="88">
        <v>35.75</v>
      </c>
      <c r="I1002" s="87">
        <v>43787</v>
      </c>
      <c r="J1002" s="88">
        <v>35.020000000000003</v>
      </c>
      <c r="K1002" s="87">
        <v>43755</v>
      </c>
      <c r="L1002" s="88">
        <v>84.28</v>
      </c>
      <c r="M1002" s="87">
        <v>43755</v>
      </c>
      <c r="N1002" s="88">
        <v>16.88</v>
      </c>
      <c r="Q1002" s="87">
        <v>43755</v>
      </c>
      <c r="R1002" s="88">
        <v>14.62</v>
      </c>
      <c r="S1002" s="87">
        <v>43755</v>
      </c>
      <c r="T1002" s="88">
        <v>3.81</v>
      </c>
      <c r="U1002" s="87">
        <v>44932</v>
      </c>
      <c r="V1002" s="88">
        <v>116.74</v>
      </c>
      <c r="W1002" s="87">
        <v>43893</v>
      </c>
      <c r="X1002" s="88">
        <v>40.5</v>
      </c>
      <c r="Y1002" s="87">
        <v>43777</v>
      </c>
      <c r="Z1002" s="88">
        <v>36.5</v>
      </c>
      <c r="AA1002" s="87">
        <v>43854</v>
      </c>
      <c r="AB1002" s="88">
        <v>194.5</v>
      </c>
      <c r="AE1002" s="87">
        <v>44487</v>
      </c>
      <c r="AF1002" s="88">
        <v>1099.8399999999999</v>
      </c>
      <c r="AG1002" s="87">
        <v>44487</v>
      </c>
      <c r="AH1002" s="88">
        <v>82.4</v>
      </c>
      <c r="AI1002" s="87">
        <v>44503</v>
      </c>
      <c r="AJ1002" s="88">
        <v>789.22</v>
      </c>
      <c r="AK1002" s="87">
        <v>44536</v>
      </c>
      <c r="AL1002" s="88">
        <v>197</v>
      </c>
    </row>
    <row r="1003" spans="1:38">
      <c r="A1003" s="87">
        <v>44490</v>
      </c>
      <c r="B1003" s="88">
        <v>18006.14</v>
      </c>
      <c r="C1003" s="87">
        <v>43790</v>
      </c>
      <c r="D1003" s="88">
        <v>82.48</v>
      </c>
      <c r="E1003" s="87">
        <v>43756</v>
      </c>
      <c r="F1003" s="88">
        <v>141</v>
      </c>
      <c r="G1003" s="87">
        <v>44133</v>
      </c>
      <c r="H1003" s="88">
        <v>35.799999999999997</v>
      </c>
      <c r="I1003" s="87">
        <v>43788</v>
      </c>
      <c r="J1003" s="88">
        <v>35.4</v>
      </c>
      <c r="K1003" s="87">
        <v>43756</v>
      </c>
      <c r="L1003" s="88">
        <v>84.6</v>
      </c>
      <c r="M1003" s="87">
        <v>43756</v>
      </c>
      <c r="N1003" s="88">
        <v>16.79</v>
      </c>
      <c r="Q1003" s="87">
        <v>43756</v>
      </c>
      <c r="R1003" s="88">
        <v>14.91</v>
      </c>
      <c r="S1003" s="87">
        <v>43756</v>
      </c>
      <c r="T1003" s="88">
        <v>3.81</v>
      </c>
      <c r="U1003" s="87">
        <v>44935</v>
      </c>
      <c r="V1003" s="88">
        <v>116.99</v>
      </c>
      <c r="W1003" s="87">
        <v>43895</v>
      </c>
      <c r="X1003" s="88">
        <v>41.42</v>
      </c>
      <c r="Y1003" s="87">
        <v>43780</v>
      </c>
      <c r="Z1003" s="88">
        <v>36.75</v>
      </c>
      <c r="AA1003" s="87">
        <v>43857</v>
      </c>
      <c r="AB1003" s="88">
        <v>194.69</v>
      </c>
      <c r="AE1003" s="87">
        <v>44489</v>
      </c>
      <c r="AF1003" s="88">
        <v>1117.0899999999999</v>
      </c>
      <c r="AG1003" s="87">
        <v>44489</v>
      </c>
      <c r="AH1003" s="88">
        <v>84.97</v>
      </c>
      <c r="AI1003" s="87">
        <v>44504</v>
      </c>
      <c r="AJ1003" s="88">
        <v>809.36</v>
      </c>
      <c r="AK1003" s="87">
        <v>44537</v>
      </c>
      <c r="AL1003" s="88">
        <v>201</v>
      </c>
    </row>
    <row r="1004" spans="1:38">
      <c r="A1004" s="87">
        <v>44491</v>
      </c>
      <c r="B1004" s="88">
        <v>17871.8</v>
      </c>
      <c r="C1004" s="87">
        <v>43791</v>
      </c>
      <c r="D1004" s="88">
        <v>83.28</v>
      </c>
      <c r="E1004" s="87">
        <v>43759</v>
      </c>
      <c r="F1004" s="88">
        <v>138.4</v>
      </c>
      <c r="G1004" s="87">
        <v>44137</v>
      </c>
      <c r="H1004" s="88">
        <v>35.42</v>
      </c>
      <c r="I1004" s="87">
        <v>43789</v>
      </c>
      <c r="J1004" s="88">
        <v>34.58</v>
      </c>
      <c r="K1004" s="87">
        <v>43759</v>
      </c>
      <c r="L1004" s="88">
        <v>80.37</v>
      </c>
      <c r="M1004" s="87">
        <v>43759</v>
      </c>
      <c r="N1004" s="88">
        <v>15.79</v>
      </c>
      <c r="Q1004" s="87">
        <v>43759</v>
      </c>
      <c r="R1004" s="88">
        <v>14.33</v>
      </c>
      <c r="S1004" s="87">
        <v>43759</v>
      </c>
      <c r="T1004" s="88">
        <v>3.5</v>
      </c>
      <c r="U1004" s="87">
        <v>44936</v>
      </c>
      <c r="V1004" s="88">
        <v>117</v>
      </c>
      <c r="W1004" s="87">
        <v>43896</v>
      </c>
      <c r="X1004" s="88">
        <v>42.15</v>
      </c>
      <c r="Y1004" s="87">
        <v>43781</v>
      </c>
      <c r="Z1004" s="88">
        <v>36.39</v>
      </c>
      <c r="AA1004" s="87">
        <v>43858</v>
      </c>
      <c r="AB1004" s="88">
        <v>193.7</v>
      </c>
      <c r="AE1004" s="87">
        <v>44490</v>
      </c>
      <c r="AF1004" s="88">
        <v>1100</v>
      </c>
      <c r="AG1004" s="87">
        <v>44490</v>
      </c>
      <c r="AH1004" s="88">
        <v>85.95</v>
      </c>
      <c r="AI1004" s="87">
        <v>44505</v>
      </c>
      <c r="AJ1004" s="88">
        <v>799.57</v>
      </c>
      <c r="AK1004" s="87">
        <v>44538</v>
      </c>
      <c r="AL1004" s="88">
        <v>196.15</v>
      </c>
    </row>
    <row r="1005" spans="1:38">
      <c r="A1005" s="87">
        <v>44494</v>
      </c>
      <c r="B1005" s="88">
        <v>17780.63</v>
      </c>
      <c r="C1005" s="87">
        <v>43794</v>
      </c>
      <c r="D1005" s="88">
        <v>84.08</v>
      </c>
      <c r="E1005" s="87">
        <v>43760</v>
      </c>
      <c r="F1005" s="88">
        <v>139.01</v>
      </c>
      <c r="G1005" s="87">
        <v>44138</v>
      </c>
      <c r="H1005" s="88">
        <v>36.67</v>
      </c>
      <c r="I1005" s="87">
        <v>43790</v>
      </c>
      <c r="J1005" s="88">
        <v>33.79</v>
      </c>
      <c r="K1005" s="87">
        <v>43760</v>
      </c>
      <c r="L1005" s="88">
        <v>81.2</v>
      </c>
      <c r="M1005" s="87">
        <v>43760</v>
      </c>
      <c r="N1005" s="88">
        <v>15.6</v>
      </c>
      <c r="Q1005" s="87">
        <v>43760</v>
      </c>
      <c r="R1005" s="88">
        <v>15.33</v>
      </c>
      <c r="S1005" s="87">
        <v>43760</v>
      </c>
      <c r="T1005" s="88">
        <v>3.54</v>
      </c>
      <c r="U1005" s="87">
        <v>44937</v>
      </c>
      <c r="V1005" s="88">
        <v>117</v>
      </c>
      <c r="W1005" s="87">
        <v>43899</v>
      </c>
      <c r="X1005" s="88">
        <v>44.73</v>
      </c>
      <c r="Y1005" s="87">
        <v>43782</v>
      </c>
      <c r="Z1005" s="88">
        <v>37.51</v>
      </c>
      <c r="AA1005" s="87">
        <v>43860</v>
      </c>
      <c r="AB1005" s="88">
        <v>199.9</v>
      </c>
      <c r="AE1005" s="87">
        <v>44491</v>
      </c>
      <c r="AF1005" s="88">
        <v>1094.97</v>
      </c>
      <c r="AG1005" s="87">
        <v>44491</v>
      </c>
      <c r="AH1005" s="88">
        <v>85.5</v>
      </c>
      <c r="AI1005" s="87">
        <v>44508</v>
      </c>
      <c r="AJ1005" s="88">
        <v>797.44</v>
      </c>
      <c r="AK1005" s="87">
        <v>44539</v>
      </c>
      <c r="AL1005" s="88">
        <v>196.24</v>
      </c>
    </row>
    <row r="1006" spans="1:38">
      <c r="A1006" s="87">
        <v>44495</v>
      </c>
      <c r="B1006" s="88">
        <v>17697.669999999998</v>
      </c>
      <c r="C1006" s="87">
        <v>43795</v>
      </c>
      <c r="D1006" s="88">
        <v>82.67</v>
      </c>
      <c r="E1006" s="87">
        <v>43761</v>
      </c>
      <c r="F1006" s="88">
        <v>139.18</v>
      </c>
      <c r="G1006" s="87">
        <v>44139</v>
      </c>
      <c r="H1006" s="88">
        <v>35.369999999999997</v>
      </c>
      <c r="I1006" s="87">
        <v>43791</v>
      </c>
      <c r="J1006" s="88">
        <v>33.75</v>
      </c>
      <c r="K1006" s="87">
        <v>43761</v>
      </c>
      <c r="L1006" s="88">
        <v>81.31</v>
      </c>
      <c r="M1006" s="87">
        <v>43761</v>
      </c>
      <c r="N1006" s="88">
        <v>15.55</v>
      </c>
      <c r="Q1006" s="87">
        <v>43761</v>
      </c>
      <c r="R1006" s="88">
        <v>16.329999999999998</v>
      </c>
      <c r="S1006" s="87">
        <v>43761</v>
      </c>
      <c r="T1006" s="88">
        <v>3.54</v>
      </c>
      <c r="U1006" s="87">
        <v>44938</v>
      </c>
      <c r="V1006" s="88">
        <v>116.8</v>
      </c>
      <c r="W1006" s="87">
        <v>43900</v>
      </c>
      <c r="X1006" s="88">
        <v>45</v>
      </c>
      <c r="Y1006" s="87">
        <v>43783</v>
      </c>
      <c r="Z1006" s="88">
        <v>36.74</v>
      </c>
      <c r="AA1006" s="87">
        <v>43861</v>
      </c>
      <c r="AB1006" s="88">
        <v>203.99</v>
      </c>
      <c r="AE1006" s="87">
        <v>44494</v>
      </c>
      <c r="AF1006" s="88">
        <v>1094.97</v>
      </c>
      <c r="AG1006" s="87">
        <v>44494</v>
      </c>
      <c r="AH1006" s="88">
        <v>85.5</v>
      </c>
      <c r="AI1006" s="87">
        <v>44509</v>
      </c>
      <c r="AJ1006" s="88">
        <v>788.35</v>
      </c>
      <c r="AK1006" s="87">
        <v>44540</v>
      </c>
      <c r="AL1006" s="88">
        <v>194.89</v>
      </c>
    </row>
    <row r="1007" spans="1:38">
      <c r="A1007" s="87">
        <v>44496</v>
      </c>
      <c r="B1007" s="88">
        <v>17911.47</v>
      </c>
      <c r="C1007" s="87">
        <v>43796</v>
      </c>
      <c r="D1007" s="88">
        <v>83.9</v>
      </c>
      <c r="E1007" s="87">
        <v>43762</v>
      </c>
      <c r="F1007" s="88">
        <v>139.83000000000001</v>
      </c>
      <c r="G1007" s="87">
        <v>44140</v>
      </c>
      <c r="H1007" s="88">
        <v>36.04</v>
      </c>
      <c r="I1007" s="87">
        <v>43794</v>
      </c>
      <c r="J1007" s="88">
        <v>34.520000000000003</v>
      </c>
      <c r="K1007" s="87">
        <v>43762</v>
      </c>
      <c r="L1007" s="88">
        <v>81.62</v>
      </c>
      <c r="M1007" s="87">
        <v>43762</v>
      </c>
      <c r="N1007" s="88">
        <v>15.05</v>
      </c>
      <c r="Q1007" s="87">
        <v>43762</v>
      </c>
      <c r="R1007" s="88">
        <v>16.21</v>
      </c>
      <c r="S1007" s="87">
        <v>43762</v>
      </c>
      <c r="T1007" s="88">
        <v>3.53</v>
      </c>
      <c r="U1007" s="87">
        <v>44939</v>
      </c>
      <c r="V1007" s="88">
        <v>116</v>
      </c>
      <c r="W1007" s="87">
        <v>43901</v>
      </c>
      <c r="X1007" s="88">
        <v>44.46</v>
      </c>
      <c r="Y1007" s="87">
        <v>43784</v>
      </c>
      <c r="Z1007" s="88">
        <v>36.99</v>
      </c>
      <c r="AA1007" s="87">
        <v>43864</v>
      </c>
      <c r="AB1007" s="88">
        <v>199.75</v>
      </c>
      <c r="AE1007" s="87">
        <v>44495</v>
      </c>
      <c r="AF1007" s="88">
        <v>1129.55</v>
      </c>
      <c r="AG1007" s="87">
        <v>44495</v>
      </c>
      <c r="AH1007" s="88">
        <v>84</v>
      </c>
      <c r="AI1007" s="87">
        <v>44510</v>
      </c>
      <c r="AJ1007" s="88">
        <v>789.04</v>
      </c>
      <c r="AK1007" s="87">
        <v>44543</v>
      </c>
      <c r="AL1007" s="88">
        <v>186.08</v>
      </c>
    </row>
    <row r="1008" spans="1:38">
      <c r="A1008" s="87">
        <v>44497</v>
      </c>
      <c r="B1008" s="88">
        <v>17942.48</v>
      </c>
      <c r="C1008" s="87">
        <v>43797</v>
      </c>
      <c r="D1008" s="88">
        <v>85.48</v>
      </c>
      <c r="E1008" s="87">
        <v>43763</v>
      </c>
      <c r="F1008" s="88">
        <v>139.31</v>
      </c>
      <c r="G1008" s="87">
        <v>44141</v>
      </c>
      <c r="H1008" s="88">
        <v>36.15</v>
      </c>
      <c r="I1008" s="87">
        <v>43795</v>
      </c>
      <c r="J1008" s="88">
        <v>34.57</v>
      </c>
      <c r="K1008" s="87">
        <v>43763</v>
      </c>
      <c r="L1008" s="88">
        <v>80.930000000000007</v>
      </c>
      <c r="M1008" s="87">
        <v>43763</v>
      </c>
      <c r="N1008" s="88">
        <v>15.36</v>
      </c>
      <c r="Q1008" s="87">
        <v>43763</v>
      </c>
      <c r="R1008" s="88">
        <v>15.88</v>
      </c>
      <c r="S1008" s="87">
        <v>43763</v>
      </c>
      <c r="T1008" s="88">
        <v>3.58</v>
      </c>
      <c r="U1008" s="87">
        <v>44942</v>
      </c>
      <c r="V1008" s="88">
        <v>116</v>
      </c>
      <c r="W1008" s="87">
        <v>43902</v>
      </c>
      <c r="X1008" s="88">
        <v>43.05</v>
      </c>
      <c r="Y1008" s="87">
        <v>43787</v>
      </c>
      <c r="Z1008" s="88">
        <v>36.76</v>
      </c>
      <c r="AA1008" s="87">
        <v>43865</v>
      </c>
      <c r="AB1008" s="88">
        <v>198.99</v>
      </c>
      <c r="AE1008" s="87">
        <v>44496</v>
      </c>
      <c r="AF1008" s="88">
        <v>1130</v>
      </c>
      <c r="AG1008" s="87">
        <v>44496</v>
      </c>
      <c r="AH1008" s="88">
        <v>85.97</v>
      </c>
      <c r="AI1008" s="87">
        <v>44511</v>
      </c>
      <c r="AJ1008" s="88">
        <v>786.67</v>
      </c>
      <c r="AK1008" s="87">
        <v>44544</v>
      </c>
      <c r="AL1008" s="88">
        <v>194.18</v>
      </c>
    </row>
    <row r="1009" spans="1:38">
      <c r="A1009" s="87">
        <v>44498</v>
      </c>
      <c r="B1009" s="88">
        <v>17941.3</v>
      </c>
      <c r="C1009" s="87">
        <v>43798</v>
      </c>
      <c r="D1009" s="88">
        <v>87.36</v>
      </c>
      <c r="E1009" s="87">
        <v>43766</v>
      </c>
      <c r="F1009" s="88">
        <v>139.44</v>
      </c>
      <c r="G1009" s="87">
        <v>44144</v>
      </c>
      <c r="H1009" s="88">
        <v>36.24</v>
      </c>
      <c r="I1009" s="87">
        <v>43796</v>
      </c>
      <c r="J1009" s="88">
        <v>34.229999999999997</v>
      </c>
      <c r="K1009" s="87">
        <v>43766</v>
      </c>
      <c r="L1009" s="88">
        <v>84.97</v>
      </c>
      <c r="M1009" s="87">
        <v>43766</v>
      </c>
      <c r="N1009" s="88">
        <v>16.36</v>
      </c>
      <c r="Q1009" s="87">
        <v>43766</v>
      </c>
      <c r="R1009" s="88">
        <v>16.27</v>
      </c>
      <c r="S1009" s="87">
        <v>43766</v>
      </c>
      <c r="T1009" s="88">
        <v>3.67</v>
      </c>
      <c r="U1009" s="87">
        <v>44946</v>
      </c>
      <c r="V1009" s="88">
        <v>110.57</v>
      </c>
      <c r="W1009" s="87">
        <v>43903</v>
      </c>
      <c r="X1009" s="88">
        <v>40.89</v>
      </c>
      <c r="Y1009" s="87">
        <v>43788</v>
      </c>
      <c r="Z1009" s="88">
        <v>36.76</v>
      </c>
      <c r="AA1009" s="87">
        <v>43867</v>
      </c>
      <c r="AB1009" s="88">
        <v>198.99</v>
      </c>
      <c r="AE1009" s="87">
        <v>44497</v>
      </c>
      <c r="AF1009" s="88">
        <v>1150</v>
      </c>
      <c r="AG1009" s="87">
        <v>44497</v>
      </c>
      <c r="AH1009" s="88">
        <v>85.51</v>
      </c>
      <c r="AI1009" s="87">
        <v>44512</v>
      </c>
      <c r="AJ1009" s="88">
        <v>774.29</v>
      </c>
      <c r="AK1009" s="87">
        <v>44545</v>
      </c>
      <c r="AL1009" s="88">
        <v>206.89</v>
      </c>
    </row>
    <row r="1010" spans="1:38">
      <c r="A1010" s="87">
        <v>44501</v>
      </c>
      <c r="B1010" s="88">
        <v>18254.87</v>
      </c>
      <c r="C1010" s="87">
        <v>43801</v>
      </c>
      <c r="D1010" s="88">
        <v>90.62</v>
      </c>
      <c r="E1010" s="87">
        <v>43767</v>
      </c>
      <c r="F1010" s="88">
        <v>138.69</v>
      </c>
      <c r="G1010" s="87">
        <v>44145</v>
      </c>
      <c r="H1010" s="88">
        <v>36.17</v>
      </c>
      <c r="I1010" s="87">
        <v>43797</v>
      </c>
      <c r="J1010" s="88">
        <v>34.11</v>
      </c>
      <c r="K1010" s="87">
        <v>43767</v>
      </c>
      <c r="L1010" s="88">
        <v>86.53</v>
      </c>
      <c r="M1010" s="87">
        <v>43767</v>
      </c>
      <c r="N1010" s="88">
        <v>17.36</v>
      </c>
      <c r="Q1010" s="87">
        <v>43767</v>
      </c>
      <c r="R1010" s="88">
        <v>17.13</v>
      </c>
      <c r="S1010" s="87">
        <v>43767</v>
      </c>
      <c r="T1010" s="88">
        <v>3.73</v>
      </c>
      <c r="U1010" s="87">
        <v>44949</v>
      </c>
      <c r="V1010" s="88">
        <v>110.38</v>
      </c>
      <c r="W1010" s="87">
        <v>43906</v>
      </c>
      <c r="X1010" s="88">
        <v>37.83</v>
      </c>
      <c r="Y1010" s="87">
        <v>43789</v>
      </c>
      <c r="Z1010" s="88">
        <v>35.700000000000003</v>
      </c>
      <c r="AA1010" s="87">
        <v>43868</v>
      </c>
      <c r="AB1010" s="88">
        <v>199.75</v>
      </c>
      <c r="AE1010" s="87">
        <v>44498</v>
      </c>
      <c r="AF1010" s="88">
        <v>1191.48</v>
      </c>
      <c r="AG1010" s="87">
        <v>44498</v>
      </c>
      <c r="AH1010" s="88">
        <v>90.47</v>
      </c>
      <c r="AI1010" s="87">
        <v>44515</v>
      </c>
      <c r="AJ1010" s="88">
        <v>795.58</v>
      </c>
      <c r="AK1010" s="87">
        <v>44546</v>
      </c>
      <c r="AL1010" s="88">
        <v>200.01</v>
      </c>
    </row>
    <row r="1011" spans="1:38">
      <c r="A1011" s="87">
        <v>44502</v>
      </c>
      <c r="B1011" s="88">
        <v>18343.150000000001</v>
      </c>
      <c r="C1011" s="87">
        <v>43802</v>
      </c>
      <c r="D1011" s="88">
        <v>88.97</v>
      </c>
      <c r="E1011" s="87">
        <v>43768</v>
      </c>
      <c r="F1011" s="88">
        <v>138.02000000000001</v>
      </c>
      <c r="G1011" s="87">
        <v>44146</v>
      </c>
      <c r="H1011" s="88">
        <v>36.39</v>
      </c>
      <c r="I1011" s="87">
        <v>43798</v>
      </c>
      <c r="J1011" s="88">
        <v>35.5</v>
      </c>
      <c r="K1011" s="87">
        <v>43768</v>
      </c>
      <c r="L1011" s="88">
        <v>87.19</v>
      </c>
      <c r="M1011" s="87">
        <v>43768</v>
      </c>
      <c r="N1011" s="88">
        <v>17.95</v>
      </c>
      <c r="Q1011" s="87">
        <v>43768</v>
      </c>
      <c r="R1011" s="88">
        <v>18.13</v>
      </c>
      <c r="S1011" s="87">
        <v>43768</v>
      </c>
      <c r="T1011" s="88">
        <v>3.61</v>
      </c>
      <c r="U1011" s="87">
        <v>44950</v>
      </c>
      <c r="V1011" s="88">
        <v>103.8</v>
      </c>
      <c r="W1011" s="87">
        <v>43907</v>
      </c>
      <c r="X1011" s="88">
        <v>35.42</v>
      </c>
      <c r="Y1011" s="87">
        <v>43790</v>
      </c>
      <c r="Z1011" s="88">
        <v>36.28</v>
      </c>
      <c r="AA1011" s="87">
        <v>43871</v>
      </c>
      <c r="AB1011" s="88">
        <v>191.56</v>
      </c>
      <c r="AE1011" s="87">
        <v>44501</v>
      </c>
      <c r="AF1011" s="88">
        <v>1225.57</v>
      </c>
      <c r="AG1011" s="87">
        <v>44501</v>
      </c>
      <c r="AH1011" s="88">
        <v>91.27</v>
      </c>
      <c r="AI1011" s="87">
        <v>44516</v>
      </c>
      <c r="AJ1011" s="88">
        <v>797.38</v>
      </c>
      <c r="AK1011" s="87">
        <v>44547</v>
      </c>
      <c r="AL1011" s="88">
        <v>200.33</v>
      </c>
    </row>
    <row r="1012" spans="1:38">
      <c r="A1012" s="87">
        <v>44503</v>
      </c>
      <c r="B1012" s="88">
        <v>18274.34</v>
      </c>
      <c r="C1012" s="87">
        <v>43803</v>
      </c>
      <c r="D1012" s="88">
        <v>90.41</v>
      </c>
      <c r="E1012" s="87">
        <v>43769</v>
      </c>
      <c r="F1012" s="88">
        <v>137.56</v>
      </c>
      <c r="G1012" s="87">
        <v>44147</v>
      </c>
      <c r="H1012" s="88">
        <v>36.03</v>
      </c>
      <c r="I1012" s="87">
        <v>43801</v>
      </c>
      <c r="J1012" s="88">
        <v>37.270000000000003</v>
      </c>
      <c r="K1012" s="87">
        <v>43769</v>
      </c>
      <c r="L1012" s="88">
        <v>90.04</v>
      </c>
      <c r="M1012" s="87">
        <v>43769</v>
      </c>
      <c r="N1012" s="88">
        <v>16.22</v>
      </c>
      <c r="Q1012" s="87">
        <v>43769</v>
      </c>
      <c r="R1012" s="88">
        <v>18.66</v>
      </c>
      <c r="S1012" s="87">
        <v>43769</v>
      </c>
      <c r="T1012" s="88">
        <v>3.77</v>
      </c>
      <c r="U1012" s="87">
        <v>44951</v>
      </c>
      <c r="V1012" s="88">
        <v>96.02</v>
      </c>
      <c r="W1012" s="87">
        <v>43908</v>
      </c>
      <c r="X1012" s="88">
        <v>32.770000000000003</v>
      </c>
      <c r="Y1012" s="87">
        <v>43791</v>
      </c>
      <c r="Z1012" s="88">
        <v>36.54</v>
      </c>
      <c r="AA1012" s="87">
        <v>43873</v>
      </c>
      <c r="AB1012" s="88">
        <v>190.85</v>
      </c>
      <c r="AE1012" s="87">
        <v>44502</v>
      </c>
      <c r="AF1012" s="88">
        <v>1221.6300000000001</v>
      </c>
      <c r="AG1012" s="87">
        <v>44502</v>
      </c>
      <c r="AH1012" s="88">
        <v>89.75</v>
      </c>
      <c r="AI1012" s="87">
        <v>44517</v>
      </c>
      <c r="AJ1012" s="88">
        <v>818.09</v>
      </c>
      <c r="AK1012" s="87">
        <v>44550</v>
      </c>
      <c r="AL1012" s="88">
        <v>201.58</v>
      </c>
    </row>
    <row r="1013" spans="1:38">
      <c r="A1013" s="87">
        <v>44504</v>
      </c>
      <c r="B1013" s="88">
        <v>18347.2</v>
      </c>
      <c r="C1013" s="87">
        <v>43804</v>
      </c>
      <c r="D1013" s="88">
        <v>90.73</v>
      </c>
      <c r="E1013" s="87">
        <v>43770</v>
      </c>
      <c r="F1013" s="88">
        <v>138.91999999999999</v>
      </c>
      <c r="G1013" s="87">
        <v>44148</v>
      </c>
      <c r="H1013" s="88">
        <v>35.369999999999997</v>
      </c>
      <c r="I1013" s="87">
        <v>43802</v>
      </c>
      <c r="J1013" s="88">
        <v>36.03</v>
      </c>
      <c r="K1013" s="87">
        <v>43770</v>
      </c>
      <c r="L1013" s="88">
        <v>88.09</v>
      </c>
      <c r="M1013" s="87">
        <v>43770</v>
      </c>
      <c r="N1013" s="88">
        <v>17.149999999999999</v>
      </c>
      <c r="Q1013" s="87">
        <v>43770</v>
      </c>
      <c r="R1013" s="88">
        <v>18.14</v>
      </c>
      <c r="S1013" s="87">
        <v>43770</v>
      </c>
      <c r="T1013" s="88">
        <v>3.71</v>
      </c>
      <c r="U1013" s="87">
        <v>44952</v>
      </c>
      <c r="V1013" s="88">
        <v>102.82</v>
      </c>
      <c r="W1013" s="87">
        <v>43909</v>
      </c>
      <c r="X1013" s="88">
        <v>30.75</v>
      </c>
      <c r="Y1013" s="87">
        <v>43794</v>
      </c>
      <c r="Z1013" s="88">
        <v>37</v>
      </c>
      <c r="AA1013" s="87">
        <v>43874</v>
      </c>
      <c r="AB1013" s="88">
        <v>189.96</v>
      </c>
      <c r="AE1013" s="87">
        <v>44503</v>
      </c>
      <c r="AF1013" s="88">
        <v>1217.51</v>
      </c>
      <c r="AG1013" s="87">
        <v>44503</v>
      </c>
      <c r="AH1013" s="88">
        <v>89.13</v>
      </c>
      <c r="AI1013" s="87">
        <v>44518</v>
      </c>
      <c r="AJ1013" s="88">
        <v>811.54</v>
      </c>
      <c r="AK1013" s="87">
        <v>44551</v>
      </c>
      <c r="AL1013" s="88">
        <v>215.33</v>
      </c>
    </row>
    <row r="1014" spans="1:38">
      <c r="A1014" s="87">
        <v>44505</v>
      </c>
      <c r="B1014" s="88">
        <v>18355.54</v>
      </c>
      <c r="C1014" s="87">
        <v>43805</v>
      </c>
      <c r="D1014" s="88">
        <v>89.67</v>
      </c>
      <c r="E1014" s="87">
        <v>43773</v>
      </c>
      <c r="F1014" s="88">
        <v>143.05000000000001</v>
      </c>
      <c r="G1014" s="87">
        <v>44151</v>
      </c>
      <c r="H1014" s="88">
        <v>36</v>
      </c>
      <c r="I1014" s="87">
        <v>43803</v>
      </c>
      <c r="J1014" s="88">
        <v>37.049999999999997</v>
      </c>
      <c r="K1014" s="87">
        <v>43773</v>
      </c>
      <c r="L1014" s="88">
        <v>89.93</v>
      </c>
      <c r="M1014" s="87">
        <v>43773</v>
      </c>
      <c r="N1014" s="88">
        <v>18.149999999999999</v>
      </c>
      <c r="Q1014" s="87">
        <v>43773</v>
      </c>
      <c r="R1014" s="88">
        <v>18.489999999999998</v>
      </c>
      <c r="S1014" s="87">
        <v>43773</v>
      </c>
      <c r="T1014" s="88">
        <v>3.73</v>
      </c>
      <c r="U1014" s="87">
        <v>44953</v>
      </c>
      <c r="V1014" s="88">
        <v>102.26</v>
      </c>
      <c r="W1014" s="87">
        <v>43910</v>
      </c>
      <c r="X1014" s="88">
        <v>28.9</v>
      </c>
      <c r="Y1014" s="87">
        <v>43795</v>
      </c>
      <c r="Z1014" s="88">
        <v>38.54</v>
      </c>
      <c r="AA1014" s="87">
        <v>43875</v>
      </c>
      <c r="AB1014" s="88">
        <v>201.35</v>
      </c>
      <c r="AE1014" s="87">
        <v>44504</v>
      </c>
      <c r="AF1014" s="88">
        <v>1224.72</v>
      </c>
      <c r="AG1014" s="87">
        <v>44504</v>
      </c>
      <c r="AH1014" s="88">
        <v>91.25</v>
      </c>
      <c r="AI1014" s="87">
        <v>44519</v>
      </c>
      <c r="AJ1014" s="88">
        <v>801.45</v>
      </c>
      <c r="AK1014" s="87">
        <v>44552</v>
      </c>
      <c r="AL1014" s="88">
        <v>212.46</v>
      </c>
    </row>
    <row r="1015" spans="1:38">
      <c r="A1015" s="87">
        <v>44508</v>
      </c>
      <c r="B1015" s="88">
        <v>18258.29</v>
      </c>
      <c r="C1015" s="87">
        <v>43808</v>
      </c>
      <c r="D1015" s="88">
        <v>89.74</v>
      </c>
      <c r="E1015" s="87">
        <v>43774</v>
      </c>
      <c r="F1015" s="88">
        <v>141.32</v>
      </c>
      <c r="G1015" s="87">
        <v>44152</v>
      </c>
      <c r="H1015" s="88">
        <v>35.76</v>
      </c>
      <c r="I1015" s="87">
        <v>43804</v>
      </c>
      <c r="J1015" s="88">
        <v>38.6</v>
      </c>
      <c r="K1015" s="87">
        <v>43774</v>
      </c>
      <c r="L1015" s="88">
        <v>94.42</v>
      </c>
      <c r="M1015" s="87">
        <v>43774</v>
      </c>
      <c r="N1015" s="88">
        <v>19.09</v>
      </c>
      <c r="Q1015" s="87">
        <v>43774</v>
      </c>
      <c r="R1015" s="88">
        <v>19.489999999999998</v>
      </c>
      <c r="S1015" s="87">
        <v>43774</v>
      </c>
      <c r="T1015" s="88">
        <v>3.65</v>
      </c>
      <c r="U1015" s="87">
        <v>44956</v>
      </c>
      <c r="V1015" s="88">
        <v>102</v>
      </c>
      <c r="W1015" s="87">
        <v>43914</v>
      </c>
      <c r="X1015" s="88">
        <v>26.74</v>
      </c>
      <c r="Y1015" s="87">
        <v>43796</v>
      </c>
      <c r="Z1015" s="88">
        <v>38.21</v>
      </c>
      <c r="AA1015" s="87">
        <v>43878</v>
      </c>
      <c r="AB1015" s="88">
        <v>199.89</v>
      </c>
      <c r="AE1015" s="87">
        <v>44505</v>
      </c>
      <c r="AF1015" s="88">
        <v>1211.8900000000001</v>
      </c>
      <c r="AG1015" s="87">
        <v>44505</v>
      </c>
      <c r="AH1015" s="88">
        <v>92.71</v>
      </c>
      <c r="AI1015" s="87">
        <v>44522</v>
      </c>
      <c r="AJ1015" s="88">
        <v>773.28</v>
      </c>
      <c r="AK1015" s="87">
        <v>44553</v>
      </c>
      <c r="AL1015" s="88">
        <v>208.8</v>
      </c>
    </row>
    <row r="1016" spans="1:38">
      <c r="A1016" s="87">
        <v>44509</v>
      </c>
      <c r="B1016" s="88">
        <v>17983.41</v>
      </c>
      <c r="C1016" s="87">
        <v>43809</v>
      </c>
      <c r="D1016" s="88">
        <v>89.5</v>
      </c>
      <c r="E1016" s="87">
        <v>43775</v>
      </c>
      <c r="F1016" s="88">
        <v>141.26</v>
      </c>
      <c r="G1016" s="87">
        <v>44153</v>
      </c>
      <c r="H1016" s="88">
        <v>35.659999999999997</v>
      </c>
      <c r="I1016" s="87">
        <v>43805</v>
      </c>
      <c r="J1016" s="88">
        <v>37.64</v>
      </c>
      <c r="K1016" s="87">
        <v>43775</v>
      </c>
      <c r="L1016" s="88">
        <v>98.99</v>
      </c>
      <c r="M1016" s="87">
        <v>43775</v>
      </c>
      <c r="N1016" s="88">
        <v>20.09</v>
      </c>
      <c r="Q1016" s="87">
        <v>43775</v>
      </c>
      <c r="R1016" s="88">
        <v>20.47</v>
      </c>
      <c r="S1016" s="87">
        <v>43775</v>
      </c>
      <c r="T1016" s="88">
        <v>3.79</v>
      </c>
      <c r="U1016" s="87">
        <v>44957</v>
      </c>
      <c r="V1016" s="88">
        <v>105</v>
      </c>
      <c r="W1016" s="87">
        <v>43915</v>
      </c>
      <c r="X1016" s="88">
        <v>24.74</v>
      </c>
      <c r="Y1016" s="87">
        <v>43797</v>
      </c>
      <c r="Z1016" s="88">
        <v>38.549999999999997</v>
      </c>
      <c r="AA1016" s="87">
        <v>43879</v>
      </c>
      <c r="AB1016" s="88">
        <v>198.51</v>
      </c>
      <c r="AE1016" s="87">
        <v>44508</v>
      </c>
      <c r="AF1016" s="88">
        <v>1224.07</v>
      </c>
      <c r="AG1016" s="87">
        <v>44508</v>
      </c>
      <c r="AH1016" s="88">
        <v>91.78</v>
      </c>
      <c r="AI1016" s="87">
        <v>44523</v>
      </c>
      <c r="AJ1016" s="88">
        <v>728.82</v>
      </c>
      <c r="AK1016" s="87">
        <v>44554</v>
      </c>
      <c r="AL1016" s="88">
        <v>207.96</v>
      </c>
    </row>
    <row r="1017" spans="1:38">
      <c r="A1017" s="87">
        <v>44510</v>
      </c>
      <c r="B1017" s="88">
        <v>18089.46</v>
      </c>
      <c r="C1017" s="87">
        <v>43810</v>
      </c>
      <c r="D1017" s="88">
        <v>89.5</v>
      </c>
      <c r="E1017" s="87">
        <v>43776</v>
      </c>
      <c r="F1017" s="88">
        <v>140.38999999999999</v>
      </c>
      <c r="G1017" s="87">
        <v>44155</v>
      </c>
      <c r="H1017" s="88">
        <v>36.01</v>
      </c>
      <c r="I1017" s="87">
        <v>43808</v>
      </c>
      <c r="J1017" s="88">
        <v>37.25</v>
      </c>
      <c r="K1017" s="87">
        <v>43776</v>
      </c>
      <c r="L1017" s="88">
        <v>94.76</v>
      </c>
      <c r="M1017" s="87">
        <v>43776</v>
      </c>
      <c r="N1017" s="88">
        <v>19.559999999999999</v>
      </c>
      <c r="Q1017" s="87">
        <v>43776</v>
      </c>
      <c r="R1017" s="88">
        <v>20.170000000000002</v>
      </c>
      <c r="S1017" s="87">
        <v>43776</v>
      </c>
      <c r="T1017" s="88">
        <v>3.79</v>
      </c>
      <c r="U1017" s="87">
        <v>44958</v>
      </c>
      <c r="V1017" s="88">
        <v>107</v>
      </c>
      <c r="W1017" s="87">
        <v>43916</v>
      </c>
      <c r="X1017" s="88">
        <v>23.22</v>
      </c>
      <c r="Y1017" s="87">
        <v>43798</v>
      </c>
      <c r="Z1017" s="88">
        <v>39.450000000000003</v>
      </c>
      <c r="AA1017" s="87">
        <v>43880</v>
      </c>
      <c r="AB1017" s="88">
        <v>200.8</v>
      </c>
      <c r="AE1017" s="87">
        <v>44509</v>
      </c>
      <c r="AF1017" s="88">
        <v>1220</v>
      </c>
      <c r="AG1017" s="87">
        <v>44509</v>
      </c>
      <c r="AH1017" s="88">
        <v>88.97</v>
      </c>
      <c r="AI1017" s="87">
        <v>44524</v>
      </c>
      <c r="AJ1017" s="88">
        <v>745.67</v>
      </c>
      <c r="AK1017" s="87">
        <v>44557</v>
      </c>
      <c r="AL1017" s="88">
        <v>202.71</v>
      </c>
    </row>
    <row r="1018" spans="1:38">
      <c r="A1018" s="87">
        <v>44511</v>
      </c>
      <c r="B1018" s="88">
        <v>17981.39</v>
      </c>
      <c r="C1018" s="87">
        <v>43811</v>
      </c>
      <c r="D1018" s="88">
        <v>90.02</v>
      </c>
      <c r="E1018" s="87">
        <v>43777</v>
      </c>
      <c r="F1018" s="88">
        <v>143.21</v>
      </c>
      <c r="G1018" s="87">
        <v>44158</v>
      </c>
      <c r="H1018" s="88">
        <v>35.130000000000003</v>
      </c>
      <c r="I1018" s="87">
        <v>43809</v>
      </c>
      <c r="J1018" s="88">
        <v>37</v>
      </c>
      <c r="K1018" s="87">
        <v>43777</v>
      </c>
      <c r="L1018" s="88">
        <v>95.14</v>
      </c>
      <c r="M1018" s="87">
        <v>43777</v>
      </c>
      <c r="N1018" s="88">
        <v>18.57</v>
      </c>
      <c r="Q1018" s="87">
        <v>43777</v>
      </c>
      <c r="R1018" s="88">
        <v>20.64</v>
      </c>
      <c r="S1018" s="87">
        <v>43777</v>
      </c>
      <c r="T1018" s="88">
        <v>3.96</v>
      </c>
      <c r="U1018" s="87">
        <v>44959</v>
      </c>
      <c r="V1018" s="88">
        <v>111.2</v>
      </c>
      <c r="W1018" s="87">
        <v>43917</v>
      </c>
      <c r="X1018" s="88">
        <v>24.05</v>
      </c>
      <c r="Y1018" s="87">
        <v>43801</v>
      </c>
      <c r="Z1018" s="88">
        <v>39.96</v>
      </c>
      <c r="AA1018" s="87">
        <v>43881</v>
      </c>
      <c r="AB1018" s="88">
        <v>213.85</v>
      </c>
      <c r="AE1018" s="87">
        <v>44510</v>
      </c>
      <c r="AF1018" s="88">
        <v>1220.26</v>
      </c>
      <c r="AG1018" s="87">
        <v>44510</v>
      </c>
      <c r="AH1018" s="88">
        <v>89.83</v>
      </c>
      <c r="AI1018" s="87">
        <v>44525</v>
      </c>
      <c r="AJ1018" s="88">
        <v>748.31</v>
      </c>
      <c r="AK1018" s="87">
        <v>44558</v>
      </c>
      <c r="AL1018" s="88">
        <v>208.49</v>
      </c>
    </row>
    <row r="1019" spans="1:38">
      <c r="A1019" s="87">
        <v>44512</v>
      </c>
      <c r="B1019" s="88">
        <v>17725.86</v>
      </c>
      <c r="C1019" s="87">
        <v>43812</v>
      </c>
      <c r="D1019" s="88">
        <v>90.61</v>
      </c>
      <c r="E1019" s="87">
        <v>43780</v>
      </c>
      <c r="F1019" s="88">
        <v>148.41</v>
      </c>
      <c r="G1019" s="87">
        <v>44159</v>
      </c>
      <c r="H1019" s="88">
        <v>35.5</v>
      </c>
      <c r="I1019" s="87">
        <v>43810</v>
      </c>
      <c r="J1019" s="88">
        <v>37</v>
      </c>
      <c r="K1019" s="87">
        <v>43780</v>
      </c>
      <c r="L1019" s="88">
        <v>99.71</v>
      </c>
      <c r="M1019" s="87">
        <v>43780</v>
      </c>
      <c r="N1019" s="88">
        <v>19.55</v>
      </c>
      <c r="Q1019" s="87">
        <v>43780</v>
      </c>
      <c r="R1019" s="88">
        <v>21.2</v>
      </c>
      <c r="S1019" s="87">
        <v>43780</v>
      </c>
      <c r="T1019" s="88">
        <v>4.18</v>
      </c>
      <c r="U1019" s="87">
        <v>44960</v>
      </c>
      <c r="V1019" s="88">
        <v>112.51</v>
      </c>
      <c r="W1019" s="87">
        <v>43920</v>
      </c>
      <c r="X1019" s="88">
        <v>24.34</v>
      </c>
      <c r="Y1019" s="87">
        <v>43802</v>
      </c>
      <c r="Z1019" s="88">
        <v>39.75</v>
      </c>
      <c r="AA1019" s="87">
        <v>43882</v>
      </c>
      <c r="AB1019" s="88">
        <v>219.4</v>
      </c>
      <c r="AE1019" s="87">
        <v>44511</v>
      </c>
      <c r="AF1019" s="88">
        <v>1223.21</v>
      </c>
      <c r="AG1019" s="87">
        <v>44511</v>
      </c>
      <c r="AH1019" s="88">
        <v>88.32</v>
      </c>
      <c r="AI1019" s="87">
        <v>44526</v>
      </c>
      <c r="AJ1019" s="88">
        <v>761.75</v>
      </c>
      <c r="AK1019" s="87">
        <v>44559</v>
      </c>
      <c r="AL1019" s="88">
        <v>205.05</v>
      </c>
    </row>
    <row r="1020" spans="1:38">
      <c r="A1020" s="87">
        <v>44515</v>
      </c>
      <c r="B1020" s="88">
        <v>17746.2</v>
      </c>
      <c r="C1020" s="87">
        <v>43815</v>
      </c>
      <c r="D1020" s="88">
        <v>93.86</v>
      </c>
      <c r="E1020" s="87">
        <v>43781</v>
      </c>
      <c r="F1020" s="88">
        <v>146.93</v>
      </c>
      <c r="G1020" s="87">
        <v>44160</v>
      </c>
      <c r="H1020" s="88">
        <v>35</v>
      </c>
      <c r="I1020" s="87">
        <v>43811</v>
      </c>
      <c r="J1020" s="88">
        <v>37</v>
      </c>
      <c r="K1020" s="87">
        <v>43781</v>
      </c>
      <c r="L1020" s="88">
        <v>104.69</v>
      </c>
      <c r="M1020" s="87">
        <v>43781</v>
      </c>
      <c r="N1020" s="88">
        <v>19.71</v>
      </c>
      <c r="Q1020" s="87">
        <v>43781</v>
      </c>
      <c r="R1020" s="88">
        <v>21.3</v>
      </c>
      <c r="S1020" s="87">
        <v>43781</v>
      </c>
      <c r="T1020" s="88">
        <v>4.2</v>
      </c>
      <c r="U1020" s="87">
        <v>44963</v>
      </c>
      <c r="V1020" s="88">
        <v>115.97</v>
      </c>
      <c r="W1020" s="87">
        <v>43921</v>
      </c>
      <c r="X1020" s="88">
        <v>25.88</v>
      </c>
      <c r="Y1020" s="87">
        <v>43803</v>
      </c>
      <c r="Z1020" s="88">
        <v>40.049999999999997</v>
      </c>
      <c r="AA1020" s="87">
        <v>43885</v>
      </c>
      <c r="AB1020" s="88">
        <v>217.25</v>
      </c>
      <c r="AE1020" s="87">
        <v>44512</v>
      </c>
      <c r="AF1020" s="88">
        <v>1220.03</v>
      </c>
      <c r="AG1020" s="87">
        <v>44512</v>
      </c>
      <c r="AH1020" s="88">
        <v>85.99</v>
      </c>
      <c r="AI1020" s="87">
        <v>44529</v>
      </c>
      <c r="AJ1020" s="88">
        <v>769.56</v>
      </c>
      <c r="AK1020" s="87">
        <v>44560</v>
      </c>
      <c r="AL1020" s="88">
        <v>210.77</v>
      </c>
    </row>
    <row r="1021" spans="1:38">
      <c r="A1021" s="87">
        <v>44516</v>
      </c>
      <c r="B1021" s="88">
        <v>18098.419999999998</v>
      </c>
      <c r="C1021" s="87">
        <v>43816</v>
      </c>
      <c r="D1021" s="88">
        <v>94.4</v>
      </c>
      <c r="E1021" s="87">
        <v>43782</v>
      </c>
      <c r="F1021" s="88">
        <v>148.11000000000001</v>
      </c>
      <c r="G1021" s="87">
        <v>44161</v>
      </c>
      <c r="H1021" s="88">
        <v>34.24</v>
      </c>
      <c r="I1021" s="87">
        <v>43812</v>
      </c>
      <c r="J1021" s="88">
        <v>37</v>
      </c>
      <c r="K1021" s="87">
        <v>43782</v>
      </c>
      <c r="L1021" s="88">
        <v>104.23</v>
      </c>
      <c r="M1021" s="87">
        <v>43782</v>
      </c>
      <c r="N1021" s="88">
        <v>19.11</v>
      </c>
      <c r="Q1021" s="87">
        <v>43782</v>
      </c>
      <c r="R1021" s="88">
        <v>20.85</v>
      </c>
      <c r="S1021" s="87">
        <v>43782</v>
      </c>
      <c r="T1021" s="88">
        <v>4.26</v>
      </c>
      <c r="U1021" s="87">
        <v>44964</v>
      </c>
      <c r="V1021" s="88">
        <v>115.97</v>
      </c>
      <c r="W1021" s="87">
        <v>43922</v>
      </c>
      <c r="X1021" s="88">
        <v>27.5</v>
      </c>
      <c r="Y1021" s="87">
        <v>43804</v>
      </c>
      <c r="Z1021" s="88">
        <v>40.71</v>
      </c>
      <c r="AA1021" s="87">
        <v>43886</v>
      </c>
      <c r="AB1021" s="88">
        <v>222.33</v>
      </c>
      <c r="AE1021" s="87">
        <v>44515</v>
      </c>
      <c r="AF1021" s="88">
        <v>1210.8499999999999</v>
      </c>
      <c r="AG1021" s="87">
        <v>44515</v>
      </c>
      <c r="AH1021" s="88">
        <v>85.84</v>
      </c>
      <c r="AI1021" s="87">
        <v>44530</v>
      </c>
      <c r="AJ1021" s="88">
        <v>801.6</v>
      </c>
      <c r="AK1021" s="87">
        <v>44561</v>
      </c>
      <c r="AL1021" s="88">
        <v>207.9</v>
      </c>
    </row>
    <row r="1022" spans="1:38">
      <c r="A1022" s="87">
        <v>44517</v>
      </c>
      <c r="B1022" s="88">
        <v>17952.03</v>
      </c>
      <c r="C1022" s="87">
        <v>43817</v>
      </c>
      <c r="D1022" s="88">
        <v>96.48</v>
      </c>
      <c r="E1022" s="87">
        <v>43783</v>
      </c>
      <c r="F1022" s="88">
        <v>147.38999999999999</v>
      </c>
      <c r="G1022" s="87">
        <v>44162</v>
      </c>
      <c r="H1022" s="88">
        <v>35.130000000000003</v>
      </c>
      <c r="I1022" s="87">
        <v>43815</v>
      </c>
      <c r="J1022" s="88">
        <v>37.25</v>
      </c>
      <c r="K1022" s="87">
        <v>43783</v>
      </c>
      <c r="L1022" s="88">
        <v>105.56</v>
      </c>
      <c r="M1022" s="87">
        <v>43783</v>
      </c>
      <c r="N1022" s="88">
        <v>19.66</v>
      </c>
      <c r="Q1022" s="87">
        <v>43783</v>
      </c>
      <c r="R1022" s="88">
        <v>21.57</v>
      </c>
      <c r="S1022" s="87">
        <v>43783</v>
      </c>
      <c r="T1022" s="88">
        <v>4.5599999999999996</v>
      </c>
      <c r="U1022" s="87">
        <v>44965</v>
      </c>
      <c r="V1022" s="88">
        <v>115.97</v>
      </c>
      <c r="W1022" s="87">
        <v>43923</v>
      </c>
      <c r="X1022" s="88">
        <v>29.56</v>
      </c>
      <c r="Y1022" s="87">
        <v>43805</v>
      </c>
      <c r="Z1022" s="88">
        <v>42.74</v>
      </c>
      <c r="AA1022" s="87">
        <v>43887</v>
      </c>
      <c r="AB1022" s="88">
        <v>217.73</v>
      </c>
      <c r="AE1022" s="87">
        <v>44516</v>
      </c>
      <c r="AF1022" s="88">
        <v>1222.3</v>
      </c>
      <c r="AG1022" s="87">
        <v>44516</v>
      </c>
      <c r="AH1022" s="88">
        <v>86.74</v>
      </c>
      <c r="AI1022" s="87">
        <v>44531</v>
      </c>
      <c r="AJ1022" s="88">
        <v>791.18</v>
      </c>
      <c r="AK1022" s="87">
        <v>44564</v>
      </c>
      <c r="AL1022" s="88">
        <v>211.28</v>
      </c>
    </row>
    <row r="1023" spans="1:38">
      <c r="A1023" s="87">
        <v>44518</v>
      </c>
      <c r="B1023" s="88">
        <v>17894.990000000002</v>
      </c>
      <c r="C1023" s="87">
        <v>43818</v>
      </c>
      <c r="D1023" s="88">
        <v>94.99</v>
      </c>
      <c r="E1023" s="87">
        <v>43784</v>
      </c>
      <c r="F1023" s="88">
        <v>147.72999999999999</v>
      </c>
      <c r="G1023" s="87">
        <v>44166</v>
      </c>
      <c r="H1023" s="88">
        <v>34.57</v>
      </c>
      <c r="I1023" s="87">
        <v>43816</v>
      </c>
      <c r="J1023" s="88">
        <v>38</v>
      </c>
      <c r="K1023" s="87">
        <v>43784</v>
      </c>
      <c r="L1023" s="88">
        <v>109.29</v>
      </c>
      <c r="M1023" s="87">
        <v>43784</v>
      </c>
      <c r="N1023" s="88">
        <v>20.03</v>
      </c>
      <c r="Q1023" s="87">
        <v>43784</v>
      </c>
      <c r="R1023" s="88">
        <v>21.99</v>
      </c>
      <c r="S1023" s="87">
        <v>43784</v>
      </c>
      <c r="T1023" s="88">
        <v>4.78</v>
      </c>
      <c r="U1023" s="87">
        <v>44966</v>
      </c>
      <c r="V1023" s="88">
        <v>114</v>
      </c>
      <c r="W1023" s="87">
        <v>43924</v>
      </c>
      <c r="X1023" s="88">
        <v>31.77</v>
      </c>
      <c r="Y1023" s="87">
        <v>43808</v>
      </c>
      <c r="Z1023" s="88">
        <v>44.07</v>
      </c>
      <c r="AA1023" s="87">
        <v>43888</v>
      </c>
      <c r="AB1023" s="88">
        <v>204.04</v>
      </c>
      <c r="AE1023" s="87">
        <v>44517</v>
      </c>
      <c r="AF1023" s="88">
        <v>1222.3800000000001</v>
      </c>
      <c r="AG1023" s="87">
        <v>44517</v>
      </c>
      <c r="AH1023" s="88">
        <v>86.4</v>
      </c>
      <c r="AI1023" s="87">
        <v>44532</v>
      </c>
      <c r="AJ1023" s="88">
        <v>731.85</v>
      </c>
      <c r="AK1023" s="87">
        <v>44565</v>
      </c>
      <c r="AL1023" s="88">
        <v>220.16</v>
      </c>
    </row>
    <row r="1024" spans="1:38">
      <c r="A1024" s="87">
        <v>44519</v>
      </c>
      <c r="B1024" s="88">
        <v>18037.740000000002</v>
      </c>
      <c r="C1024" s="87">
        <v>43819</v>
      </c>
      <c r="D1024" s="88">
        <v>94.34</v>
      </c>
      <c r="E1024" s="87">
        <v>43787</v>
      </c>
      <c r="F1024" s="88">
        <v>153.44</v>
      </c>
      <c r="G1024" s="87">
        <v>44167</v>
      </c>
      <c r="H1024" s="88">
        <v>34.19</v>
      </c>
      <c r="I1024" s="87">
        <v>43817</v>
      </c>
      <c r="J1024" s="88">
        <v>38.01</v>
      </c>
      <c r="K1024" s="87">
        <v>43787</v>
      </c>
      <c r="L1024" s="88">
        <v>110.12</v>
      </c>
      <c r="M1024" s="87">
        <v>43787</v>
      </c>
      <c r="N1024" s="88">
        <v>20.55</v>
      </c>
      <c r="Q1024" s="87">
        <v>43787</v>
      </c>
      <c r="R1024" s="88">
        <v>21.87</v>
      </c>
      <c r="S1024" s="87">
        <v>43787</v>
      </c>
      <c r="T1024" s="88">
        <v>4.78</v>
      </c>
      <c r="U1024" s="87">
        <v>44967</v>
      </c>
      <c r="V1024" s="88">
        <v>112</v>
      </c>
      <c r="W1024" s="87">
        <v>43927</v>
      </c>
      <c r="X1024" s="88">
        <v>29.5</v>
      </c>
      <c r="Y1024" s="87">
        <v>43809</v>
      </c>
      <c r="Z1024" s="88">
        <v>44.13</v>
      </c>
      <c r="AA1024" s="87">
        <v>43889</v>
      </c>
      <c r="AB1024" s="88">
        <v>207.5</v>
      </c>
      <c r="AE1024" s="87">
        <v>44518</v>
      </c>
      <c r="AF1024" s="88">
        <v>1224.4000000000001</v>
      </c>
      <c r="AG1024" s="87">
        <v>44518</v>
      </c>
      <c r="AH1024" s="88">
        <v>86.58</v>
      </c>
      <c r="AI1024" s="87">
        <v>44533</v>
      </c>
      <c r="AJ1024" s="88">
        <v>729.5</v>
      </c>
      <c r="AK1024" s="87">
        <v>44566</v>
      </c>
      <c r="AL1024" s="88">
        <v>217.86</v>
      </c>
    </row>
    <row r="1025" spans="1:38">
      <c r="A1025" s="87">
        <v>44522</v>
      </c>
      <c r="B1025" s="88">
        <v>17713.96</v>
      </c>
      <c r="C1025" s="87">
        <v>43822</v>
      </c>
      <c r="D1025" s="88">
        <v>93.37</v>
      </c>
      <c r="E1025" s="87">
        <v>43788</v>
      </c>
      <c r="F1025" s="88">
        <v>151.22999999999999</v>
      </c>
      <c r="G1025" s="87">
        <v>44168</v>
      </c>
      <c r="H1025" s="88">
        <v>33.979999999999997</v>
      </c>
      <c r="I1025" s="87">
        <v>43818</v>
      </c>
      <c r="J1025" s="88">
        <v>37.47</v>
      </c>
      <c r="K1025" s="87">
        <v>43788</v>
      </c>
      <c r="L1025" s="88">
        <v>107.57</v>
      </c>
      <c r="M1025" s="87">
        <v>43788</v>
      </c>
      <c r="N1025" s="88">
        <v>20.350000000000001</v>
      </c>
      <c r="Q1025" s="87">
        <v>43788</v>
      </c>
      <c r="R1025" s="88">
        <v>20.87</v>
      </c>
      <c r="S1025" s="87">
        <v>43788</v>
      </c>
      <c r="T1025" s="88">
        <v>4.5599999999999996</v>
      </c>
      <c r="U1025" s="87">
        <v>44970</v>
      </c>
      <c r="V1025" s="88">
        <v>112.42</v>
      </c>
      <c r="W1025" s="87">
        <v>43928</v>
      </c>
      <c r="X1025" s="88">
        <v>30.01</v>
      </c>
      <c r="Y1025" s="87">
        <v>43810</v>
      </c>
      <c r="Z1025" s="88">
        <v>44.36</v>
      </c>
      <c r="AA1025" s="87">
        <v>43892</v>
      </c>
      <c r="AB1025" s="88">
        <v>211</v>
      </c>
      <c r="AE1025" s="87">
        <v>44519</v>
      </c>
      <c r="AF1025" s="88">
        <v>1225.54</v>
      </c>
      <c r="AG1025" s="87">
        <v>44519</v>
      </c>
      <c r="AH1025" s="88">
        <v>88.09</v>
      </c>
      <c r="AI1025" s="87">
        <v>44536</v>
      </c>
      <c r="AJ1025" s="88">
        <v>752.66</v>
      </c>
      <c r="AK1025" s="87">
        <v>44567</v>
      </c>
      <c r="AL1025" s="88">
        <v>214</v>
      </c>
    </row>
    <row r="1026" spans="1:38">
      <c r="A1026" s="87">
        <v>44523</v>
      </c>
      <c r="B1026" s="88">
        <v>17379.98</v>
      </c>
      <c r="C1026" s="87">
        <v>43823</v>
      </c>
      <c r="D1026" s="88">
        <v>93.2</v>
      </c>
      <c r="E1026" s="87">
        <v>43789</v>
      </c>
      <c r="F1026" s="88">
        <v>148.13999999999999</v>
      </c>
      <c r="G1026" s="87">
        <v>44169</v>
      </c>
      <c r="H1026" s="88">
        <v>34.25</v>
      </c>
      <c r="I1026" s="87">
        <v>43819</v>
      </c>
      <c r="J1026" s="88">
        <v>36.06</v>
      </c>
      <c r="K1026" s="87">
        <v>43789</v>
      </c>
      <c r="L1026" s="88">
        <v>107.24</v>
      </c>
      <c r="M1026" s="87">
        <v>43789</v>
      </c>
      <c r="N1026" s="88">
        <v>19.66</v>
      </c>
      <c r="Q1026" s="87">
        <v>43789</v>
      </c>
      <c r="R1026" s="88">
        <v>21</v>
      </c>
      <c r="S1026" s="87">
        <v>43789</v>
      </c>
      <c r="T1026" s="88">
        <v>4.3499999999999996</v>
      </c>
      <c r="U1026" s="87">
        <v>44972</v>
      </c>
      <c r="V1026" s="88">
        <v>110</v>
      </c>
      <c r="W1026" s="87">
        <v>43929</v>
      </c>
      <c r="X1026" s="88">
        <v>30</v>
      </c>
      <c r="Y1026" s="87">
        <v>43811</v>
      </c>
      <c r="Z1026" s="88">
        <v>43.79</v>
      </c>
      <c r="AA1026" s="87">
        <v>43893</v>
      </c>
      <c r="AB1026" s="88">
        <v>207.75</v>
      </c>
      <c r="AE1026" s="87">
        <v>44522</v>
      </c>
      <c r="AF1026" s="88">
        <v>1223.6500000000001</v>
      </c>
      <c r="AG1026" s="87">
        <v>44522</v>
      </c>
      <c r="AH1026" s="88">
        <v>86.63</v>
      </c>
      <c r="AI1026" s="87">
        <v>44537</v>
      </c>
      <c r="AJ1026" s="88">
        <v>765.84</v>
      </c>
      <c r="AK1026" s="87">
        <v>44568</v>
      </c>
      <c r="AL1026" s="88">
        <v>213.07</v>
      </c>
    </row>
    <row r="1027" spans="1:38">
      <c r="A1027" s="87">
        <v>44524</v>
      </c>
      <c r="B1027" s="88">
        <v>17124.02</v>
      </c>
      <c r="C1027" s="87">
        <v>43825</v>
      </c>
      <c r="D1027" s="88">
        <v>97.85</v>
      </c>
      <c r="E1027" s="87">
        <v>43790</v>
      </c>
      <c r="F1027" s="88">
        <v>147.04</v>
      </c>
      <c r="G1027" s="87">
        <v>44172</v>
      </c>
      <c r="H1027" s="88">
        <v>34.74</v>
      </c>
      <c r="I1027" s="87">
        <v>43822</v>
      </c>
      <c r="J1027" s="88">
        <v>35.85</v>
      </c>
      <c r="K1027" s="87">
        <v>43790</v>
      </c>
      <c r="L1027" s="88">
        <v>101.88</v>
      </c>
      <c r="M1027" s="87">
        <v>43790</v>
      </c>
      <c r="N1027" s="88">
        <v>18.7</v>
      </c>
      <c r="Q1027" s="87">
        <v>43790</v>
      </c>
      <c r="R1027" s="88">
        <v>19.97</v>
      </c>
      <c r="S1027" s="87">
        <v>43790</v>
      </c>
      <c r="T1027" s="88">
        <v>4.24</v>
      </c>
      <c r="U1027" s="87">
        <v>44973</v>
      </c>
      <c r="V1027" s="88">
        <v>108</v>
      </c>
      <c r="W1027" s="87">
        <v>43930</v>
      </c>
      <c r="X1027" s="88">
        <v>31.1</v>
      </c>
      <c r="Y1027" s="87">
        <v>43812</v>
      </c>
      <c r="Z1027" s="88">
        <v>43.94</v>
      </c>
      <c r="AA1027" s="87">
        <v>43894</v>
      </c>
      <c r="AB1027" s="88">
        <v>204.67</v>
      </c>
      <c r="AE1027" s="87">
        <v>44523</v>
      </c>
      <c r="AF1027" s="88">
        <v>1215.32</v>
      </c>
      <c r="AG1027" s="87">
        <v>44523</v>
      </c>
      <c r="AH1027" s="88">
        <v>85.29</v>
      </c>
      <c r="AI1027" s="87">
        <v>44538</v>
      </c>
      <c r="AJ1027" s="88">
        <v>779.42</v>
      </c>
      <c r="AK1027" s="87">
        <v>44571</v>
      </c>
      <c r="AL1027" s="88">
        <v>216.38</v>
      </c>
    </row>
    <row r="1028" spans="1:38">
      <c r="A1028" s="87">
        <v>44525</v>
      </c>
      <c r="B1028" s="88">
        <v>16939.28</v>
      </c>
      <c r="C1028" s="87">
        <v>43826</v>
      </c>
      <c r="D1028" s="88">
        <v>96.3</v>
      </c>
      <c r="E1028" s="87">
        <v>43791</v>
      </c>
      <c r="F1028" s="88">
        <v>150.1</v>
      </c>
      <c r="G1028" s="87">
        <v>44173</v>
      </c>
      <c r="H1028" s="88">
        <v>34.85</v>
      </c>
      <c r="I1028" s="87">
        <v>43823</v>
      </c>
      <c r="J1028" s="88">
        <v>35.9</v>
      </c>
      <c r="K1028" s="87">
        <v>43791</v>
      </c>
      <c r="L1028" s="88">
        <v>104.41</v>
      </c>
      <c r="M1028" s="87">
        <v>43791</v>
      </c>
      <c r="N1028" s="88">
        <v>19.34</v>
      </c>
      <c r="Q1028" s="87">
        <v>43791</v>
      </c>
      <c r="R1028" s="88">
        <v>20.22</v>
      </c>
      <c r="S1028" s="87">
        <v>43791</v>
      </c>
      <c r="T1028" s="88">
        <v>4.3499999999999996</v>
      </c>
      <c r="U1028" s="87">
        <v>44974</v>
      </c>
      <c r="V1028" s="88">
        <v>108</v>
      </c>
      <c r="W1028" s="87">
        <v>43931</v>
      </c>
      <c r="X1028" s="88">
        <v>31.7</v>
      </c>
      <c r="Y1028" s="87">
        <v>43815</v>
      </c>
      <c r="Z1028" s="88">
        <v>45.58</v>
      </c>
      <c r="AA1028" s="87">
        <v>43895</v>
      </c>
      <c r="AB1028" s="88">
        <v>201.59</v>
      </c>
      <c r="AE1028" s="87">
        <v>44524</v>
      </c>
      <c r="AF1028" s="88">
        <v>1219.98</v>
      </c>
      <c r="AG1028" s="87">
        <v>44524</v>
      </c>
      <c r="AH1028" s="88">
        <v>84.94</v>
      </c>
      <c r="AI1028" s="87">
        <v>44539</v>
      </c>
      <c r="AJ1028" s="88">
        <v>773.92</v>
      </c>
      <c r="AK1028" s="87">
        <v>44572</v>
      </c>
      <c r="AL1028" s="88">
        <v>217.29</v>
      </c>
    </row>
    <row r="1029" spans="1:38">
      <c r="A1029" s="87">
        <v>44526</v>
      </c>
      <c r="B1029" s="88">
        <v>17034.02</v>
      </c>
      <c r="C1029" s="87">
        <v>43829</v>
      </c>
      <c r="D1029" s="88">
        <v>96</v>
      </c>
      <c r="E1029" s="87">
        <v>43794</v>
      </c>
      <c r="F1029" s="88">
        <v>151.86000000000001</v>
      </c>
      <c r="G1029" s="87">
        <v>44174</v>
      </c>
      <c r="H1029" s="88">
        <v>34.619999999999997</v>
      </c>
      <c r="I1029" s="87">
        <v>43825</v>
      </c>
      <c r="J1029" s="88">
        <v>36.5</v>
      </c>
      <c r="K1029" s="87">
        <v>43794</v>
      </c>
      <c r="L1029" s="88">
        <v>105.67</v>
      </c>
      <c r="M1029" s="87">
        <v>43794</v>
      </c>
      <c r="N1029" s="88">
        <v>19.66</v>
      </c>
      <c r="Q1029" s="87">
        <v>43794</v>
      </c>
      <c r="R1029" s="88">
        <v>21.07</v>
      </c>
      <c r="S1029" s="87">
        <v>43794</v>
      </c>
      <c r="T1029" s="88">
        <v>4.47</v>
      </c>
      <c r="U1029" s="87">
        <v>44977</v>
      </c>
      <c r="V1029" s="88">
        <v>104.58</v>
      </c>
      <c r="W1029" s="87">
        <v>43934</v>
      </c>
      <c r="X1029" s="88">
        <v>30.5</v>
      </c>
      <c r="Y1029" s="87">
        <v>43816</v>
      </c>
      <c r="Z1029" s="88">
        <v>44.74</v>
      </c>
      <c r="AA1029" s="87">
        <v>43896</v>
      </c>
      <c r="AB1029" s="88">
        <v>197.7</v>
      </c>
      <c r="AE1029" s="87">
        <v>44525</v>
      </c>
      <c r="AF1029" s="88">
        <v>1217.6400000000001</v>
      </c>
      <c r="AG1029" s="87">
        <v>44525</v>
      </c>
      <c r="AH1029" s="88">
        <v>83.65</v>
      </c>
      <c r="AI1029" s="87">
        <v>44540</v>
      </c>
      <c r="AJ1029" s="88">
        <v>753.95</v>
      </c>
      <c r="AK1029" s="87">
        <v>44573</v>
      </c>
      <c r="AL1029" s="88">
        <v>214.58</v>
      </c>
    </row>
    <row r="1030" spans="1:38">
      <c r="A1030" s="87">
        <v>44529</v>
      </c>
      <c r="B1030" s="88">
        <v>17550.490000000002</v>
      </c>
      <c r="C1030" s="87">
        <v>43830</v>
      </c>
      <c r="D1030" s="88">
        <v>95.13</v>
      </c>
      <c r="E1030" s="87">
        <v>43795</v>
      </c>
      <c r="F1030" s="88">
        <v>152.28</v>
      </c>
      <c r="G1030" s="87">
        <v>44175</v>
      </c>
      <c r="H1030" s="88">
        <v>34.5</v>
      </c>
      <c r="I1030" s="87">
        <v>43826</v>
      </c>
      <c r="J1030" s="88">
        <v>36.5</v>
      </c>
      <c r="K1030" s="87">
        <v>43795</v>
      </c>
      <c r="L1030" s="88">
        <v>104.24</v>
      </c>
      <c r="M1030" s="87">
        <v>43795</v>
      </c>
      <c r="N1030" s="88">
        <v>19.96</v>
      </c>
      <c r="Q1030" s="87">
        <v>43795</v>
      </c>
      <c r="R1030" s="88">
        <v>20.440000000000001</v>
      </c>
      <c r="S1030" s="87">
        <v>43795</v>
      </c>
      <c r="T1030" s="88">
        <v>4.1900000000000004</v>
      </c>
      <c r="U1030" s="87">
        <v>44979</v>
      </c>
      <c r="V1030" s="88">
        <v>104.85</v>
      </c>
      <c r="W1030" s="87">
        <v>43935</v>
      </c>
      <c r="X1030" s="88">
        <v>31.52</v>
      </c>
      <c r="Y1030" s="87">
        <v>43817</v>
      </c>
      <c r="Z1030" s="88">
        <v>43.05</v>
      </c>
      <c r="AA1030" s="87">
        <v>43899</v>
      </c>
      <c r="AB1030" s="88">
        <v>199</v>
      </c>
      <c r="AE1030" s="87">
        <v>44526</v>
      </c>
      <c r="AF1030" s="88">
        <v>1222.56</v>
      </c>
      <c r="AG1030" s="87">
        <v>44526</v>
      </c>
      <c r="AH1030" s="88">
        <v>84.3</v>
      </c>
      <c r="AI1030" s="87">
        <v>44543</v>
      </c>
      <c r="AJ1030" s="88">
        <v>723.4</v>
      </c>
      <c r="AK1030" s="87">
        <v>44574</v>
      </c>
      <c r="AL1030" s="88">
        <v>213.11</v>
      </c>
    </row>
    <row r="1031" spans="1:38">
      <c r="A1031" s="87">
        <v>44530</v>
      </c>
      <c r="B1031" s="88">
        <v>17429.62</v>
      </c>
      <c r="C1031" s="87">
        <v>43831</v>
      </c>
      <c r="D1031" s="88">
        <v>96.33</v>
      </c>
      <c r="E1031" s="87">
        <v>43796</v>
      </c>
      <c r="F1031" s="88">
        <v>154.55000000000001</v>
      </c>
      <c r="G1031" s="87">
        <v>44176</v>
      </c>
      <c r="H1031" s="88">
        <v>34.29</v>
      </c>
      <c r="I1031" s="87">
        <v>43829</v>
      </c>
      <c r="J1031" s="88">
        <v>36.35</v>
      </c>
      <c r="K1031" s="87">
        <v>43796</v>
      </c>
      <c r="L1031" s="88">
        <v>104.65</v>
      </c>
      <c r="M1031" s="87">
        <v>43796</v>
      </c>
      <c r="N1031" s="88">
        <v>20.96</v>
      </c>
      <c r="Q1031" s="87">
        <v>43796</v>
      </c>
      <c r="R1031" s="88">
        <v>20.79</v>
      </c>
      <c r="S1031" s="87">
        <v>43796</v>
      </c>
      <c r="T1031" s="88">
        <v>4.17</v>
      </c>
      <c r="U1031" s="87">
        <v>44980</v>
      </c>
      <c r="V1031" s="88">
        <v>111.64</v>
      </c>
      <c r="W1031" s="87">
        <v>43936</v>
      </c>
      <c r="X1031" s="88">
        <v>32.21</v>
      </c>
      <c r="Y1031" s="87">
        <v>43818</v>
      </c>
      <c r="Z1031" s="88">
        <v>42.15</v>
      </c>
      <c r="AA1031" s="87">
        <v>43900</v>
      </c>
      <c r="AB1031" s="88">
        <v>193.23</v>
      </c>
      <c r="AE1031" s="87">
        <v>44529</v>
      </c>
      <c r="AF1031" s="88">
        <v>1227.42</v>
      </c>
      <c r="AG1031" s="87">
        <v>44529</v>
      </c>
      <c r="AH1031" s="88">
        <v>90.4</v>
      </c>
      <c r="AI1031" s="87">
        <v>44544</v>
      </c>
      <c r="AJ1031" s="88">
        <v>724.57</v>
      </c>
      <c r="AK1031" s="87">
        <v>44575</v>
      </c>
      <c r="AL1031" s="88">
        <v>209.22</v>
      </c>
    </row>
    <row r="1032" spans="1:38">
      <c r="A1032" s="87">
        <v>44531</v>
      </c>
      <c r="B1032" s="88">
        <v>17575.86</v>
      </c>
      <c r="C1032" s="87">
        <v>43832</v>
      </c>
      <c r="D1032" s="88">
        <v>97.57</v>
      </c>
      <c r="E1032" s="87">
        <v>43797</v>
      </c>
      <c r="F1032" s="88">
        <v>156.49</v>
      </c>
      <c r="G1032" s="87">
        <v>44179</v>
      </c>
      <c r="H1032" s="88">
        <v>34.01</v>
      </c>
      <c r="I1032" s="87">
        <v>43830</v>
      </c>
      <c r="J1032" s="88">
        <v>36.35</v>
      </c>
      <c r="K1032" s="87">
        <v>43797</v>
      </c>
      <c r="L1032" s="88">
        <v>108.89</v>
      </c>
      <c r="M1032" s="87">
        <v>43797</v>
      </c>
      <c r="N1032" s="88">
        <v>22</v>
      </c>
      <c r="Q1032" s="87">
        <v>43797</v>
      </c>
      <c r="R1032" s="88">
        <v>21.56</v>
      </c>
      <c r="S1032" s="87">
        <v>43797</v>
      </c>
      <c r="T1032" s="88">
        <v>4.38</v>
      </c>
      <c r="U1032" s="87">
        <v>44981</v>
      </c>
      <c r="V1032" s="88">
        <v>120.01</v>
      </c>
      <c r="W1032" s="87">
        <v>43937</v>
      </c>
      <c r="X1032" s="88">
        <v>31</v>
      </c>
      <c r="Y1032" s="87">
        <v>43819</v>
      </c>
      <c r="Z1032" s="88">
        <v>42.87</v>
      </c>
      <c r="AA1032" s="87">
        <v>43901</v>
      </c>
      <c r="AB1032" s="88">
        <v>186.82</v>
      </c>
      <c r="AE1032" s="87">
        <v>44530</v>
      </c>
      <c r="AF1032" s="88">
        <v>1228.3499999999999</v>
      </c>
      <c r="AG1032" s="87">
        <v>44530</v>
      </c>
      <c r="AH1032" s="88">
        <v>91.74</v>
      </c>
      <c r="AI1032" s="87">
        <v>44545</v>
      </c>
      <c r="AJ1032" s="88">
        <v>770.22</v>
      </c>
      <c r="AK1032" s="87">
        <v>44578</v>
      </c>
      <c r="AL1032" s="88">
        <v>208.77</v>
      </c>
    </row>
    <row r="1033" spans="1:38">
      <c r="A1033" s="87">
        <v>44532</v>
      </c>
      <c r="B1033" s="88">
        <v>16697.96</v>
      </c>
      <c r="C1033" s="87">
        <v>43833</v>
      </c>
      <c r="D1033" s="88">
        <v>96.57</v>
      </c>
      <c r="E1033" s="87">
        <v>43798</v>
      </c>
      <c r="F1033" s="88">
        <v>163.49</v>
      </c>
      <c r="G1033" s="87">
        <v>44180</v>
      </c>
      <c r="H1033" s="88">
        <v>34.83</v>
      </c>
      <c r="I1033" s="87">
        <v>43832</v>
      </c>
      <c r="J1033" s="88">
        <v>37.229999999999997</v>
      </c>
      <c r="K1033" s="87">
        <v>43798</v>
      </c>
      <c r="L1033" s="88">
        <v>113.49</v>
      </c>
      <c r="M1033" s="87">
        <v>43798</v>
      </c>
      <c r="N1033" s="88">
        <v>23.1</v>
      </c>
      <c r="Q1033" s="87">
        <v>43798</v>
      </c>
      <c r="R1033" s="88">
        <v>22.63</v>
      </c>
      <c r="S1033" s="87">
        <v>43798</v>
      </c>
      <c r="T1033" s="88">
        <v>5.33</v>
      </c>
      <c r="U1033" s="87">
        <v>44984</v>
      </c>
      <c r="V1033" s="88">
        <v>129.01</v>
      </c>
      <c r="W1033" s="87">
        <v>43938</v>
      </c>
      <c r="X1033" s="88">
        <v>33.32</v>
      </c>
      <c r="Y1033" s="87">
        <v>43822</v>
      </c>
      <c r="Z1033" s="88">
        <v>41.48</v>
      </c>
      <c r="AA1033" s="87">
        <v>43902</v>
      </c>
      <c r="AB1033" s="88">
        <v>184.21</v>
      </c>
      <c r="AE1033" s="87">
        <v>44531</v>
      </c>
      <c r="AF1033" s="88">
        <v>1228.68</v>
      </c>
      <c r="AG1033" s="87">
        <v>44531</v>
      </c>
      <c r="AH1033" s="88">
        <v>89.91</v>
      </c>
      <c r="AI1033" s="87">
        <v>44546</v>
      </c>
      <c r="AJ1033" s="88">
        <v>751.47</v>
      </c>
      <c r="AK1033" s="87">
        <v>44579</v>
      </c>
      <c r="AL1033" s="88">
        <v>207.69</v>
      </c>
    </row>
    <row r="1034" spans="1:38">
      <c r="A1034" s="87">
        <v>44533</v>
      </c>
      <c r="B1034" s="88">
        <v>16718.240000000002</v>
      </c>
      <c r="C1034" s="87">
        <v>43836</v>
      </c>
      <c r="D1034" s="88">
        <v>95.25</v>
      </c>
      <c r="E1034" s="87">
        <v>43801</v>
      </c>
      <c r="F1034" s="88">
        <v>171.66</v>
      </c>
      <c r="G1034" s="87">
        <v>44181</v>
      </c>
      <c r="H1034" s="88">
        <v>34.65</v>
      </c>
      <c r="I1034" s="87">
        <v>43833</v>
      </c>
      <c r="J1034" s="88">
        <v>37.979999999999997</v>
      </c>
      <c r="K1034" s="87">
        <v>43801</v>
      </c>
      <c r="L1034" s="88">
        <v>118.95</v>
      </c>
      <c r="M1034" s="87">
        <v>43801</v>
      </c>
      <c r="N1034" s="88">
        <v>24.25</v>
      </c>
      <c r="Q1034" s="87">
        <v>43801</v>
      </c>
      <c r="R1034" s="88">
        <v>23.76</v>
      </c>
      <c r="S1034" s="87">
        <v>43801</v>
      </c>
      <c r="T1034" s="88">
        <v>5.42</v>
      </c>
      <c r="U1034" s="87">
        <v>44985</v>
      </c>
      <c r="V1034" s="88">
        <v>138.68</v>
      </c>
      <c r="W1034" s="87">
        <v>43941</v>
      </c>
      <c r="X1034" s="88">
        <v>35.799999999999997</v>
      </c>
      <c r="Y1034" s="87">
        <v>43823</v>
      </c>
      <c r="Z1034" s="88">
        <v>41.91</v>
      </c>
      <c r="AA1034" s="87">
        <v>43903</v>
      </c>
      <c r="AB1034" s="88">
        <v>173.63</v>
      </c>
      <c r="AE1034" s="87">
        <v>44532</v>
      </c>
      <c r="AF1034" s="88">
        <v>1224.8699999999999</v>
      </c>
      <c r="AG1034" s="87">
        <v>44532</v>
      </c>
      <c r="AH1034" s="88">
        <v>83.49</v>
      </c>
      <c r="AI1034" s="87">
        <v>44547</v>
      </c>
      <c r="AJ1034" s="88">
        <v>775.41</v>
      </c>
      <c r="AK1034" s="87">
        <v>44580</v>
      </c>
      <c r="AL1034" s="88">
        <v>200.61</v>
      </c>
    </row>
    <row r="1035" spans="1:38">
      <c r="A1035" s="87">
        <v>44536</v>
      </c>
      <c r="B1035" s="88">
        <v>16777.439999999999</v>
      </c>
      <c r="C1035" s="87">
        <v>43837</v>
      </c>
      <c r="D1035" s="88">
        <v>96.04</v>
      </c>
      <c r="E1035" s="87">
        <v>43802</v>
      </c>
      <c r="F1035" s="88">
        <v>168.49</v>
      </c>
      <c r="G1035" s="87">
        <v>44183</v>
      </c>
      <c r="H1035" s="88">
        <v>34.78</v>
      </c>
      <c r="I1035" s="87">
        <v>43836</v>
      </c>
      <c r="J1035" s="88">
        <v>37.6</v>
      </c>
      <c r="K1035" s="87">
        <v>43802</v>
      </c>
      <c r="L1035" s="88">
        <v>124.28</v>
      </c>
      <c r="M1035" s="87">
        <v>43802</v>
      </c>
      <c r="N1035" s="88">
        <v>23.17</v>
      </c>
      <c r="Q1035" s="87">
        <v>43802</v>
      </c>
      <c r="R1035" s="88">
        <v>24.94</v>
      </c>
      <c r="S1035" s="87">
        <v>43802</v>
      </c>
      <c r="T1035" s="88">
        <v>5.13</v>
      </c>
      <c r="U1035" s="87">
        <v>44986</v>
      </c>
      <c r="V1035" s="88">
        <v>144.63999999999999</v>
      </c>
      <c r="W1035" s="87">
        <v>43942</v>
      </c>
      <c r="X1035" s="88">
        <v>35</v>
      </c>
      <c r="Y1035" s="87">
        <v>43825</v>
      </c>
      <c r="Z1035" s="88">
        <v>43.06</v>
      </c>
      <c r="AA1035" s="87">
        <v>43906</v>
      </c>
      <c r="AB1035" s="88">
        <v>161.5</v>
      </c>
      <c r="AE1035" s="87">
        <v>44533</v>
      </c>
      <c r="AF1035" s="88">
        <v>1223.2</v>
      </c>
      <c r="AG1035" s="87">
        <v>44533</v>
      </c>
      <c r="AH1035" s="88">
        <v>81.88</v>
      </c>
      <c r="AI1035" s="87">
        <v>44550</v>
      </c>
      <c r="AJ1035" s="88">
        <v>768.75</v>
      </c>
      <c r="AK1035" s="87">
        <v>44581</v>
      </c>
      <c r="AL1035" s="88">
        <v>201.76</v>
      </c>
    </row>
    <row r="1036" spans="1:38">
      <c r="A1036" s="87">
        <v>44537</v>
      </c>
      <c r="B1036" s="88">
        <v>17005.73</v>
      </c>
      <c r="C1036" s="87">
        <v>43838</v>
      </c>
      <c r="D1036" s="88">
        <v>95</v>
      </c>
      <c r="E1036" s="87">
        <v>43803</v>
      </c>
      <c r="F1036" s="88">
        <v>171.38</v>
      </c>
      <c r="G1036" s="87">
        <v>44186</v>
      </c>
      <c r="H1036" s="88">
        <v>35.01</v>
      </c>
      <c r="I1036" s="87">
        <v>43837</v>
      </c>
      <c r="J1036" s="88">
        <v>38.25</v>
      </c>
      <c r="K1036" s="87">
        <v>43803</v>
      </c>
      <c r="L1036" s="88">
        <v>130.49</v>
      </c>
      <c r="M1036" s="87">
        <v>43803</v>
      </c>
      <c r="N1036" s="88">
        <v>24.32</v>
      </c>
      <c r="Q1036" s="87">
        <v>43803</v>
      </c>
      <c r="R1036" s="88">
        <v>26.18</v>
      </c>
      <c r="S1036" s="87">
        <v>43803</v>
      </c>
      <c r="T1036" s="88">
        <v>5.69</v>
      </c>
      <c r="U1036" s="87">
        <v>44987</v>
      </c>
      <c r="V1036" s="88">
        <v>134.1</v>
      </c>
      <c r="W1036" s="87">
        <v>43943</v>
      </c>
      <c r="X1036" s="88">
        <v>35.85</v>
      </c>
      <c r="Y1036" s="87">
        <v>43826</v>
      </c>
      <c r="Z1036" s="88">
        <v>42.09</v>
      </c>
      <c r="AA1036" s="87">
        <v>43907</v>
      </c>
      <c r="AB1036" s="88">
        <v>161.5</v>
      </c>
      <c r="AE1036" s="87">
        <v>44536</v>
      </c>
      <c r="AF1036" s="88">
        <v>1235.04</v>
      </c>
      <c r="AG1036" s="87">
        <v>44536</v>
      </c>
      <c r="AH1036" s="88">
        <v>77.03</v>
      </c>
      <c r="AI1036" s="87">
        <v>44551</v>
      </c>
      <c r="AJ1036" s="88">
        <v>761.46</v>
      </c>
      <c r="AK1036" s="87">
        <v>44582</v>
      </c>
      <c r="AL1036" s="88">
        <v>205.5</v>
      </c>
    </row>
    <row r="1037" spans="1:38">
      <c r="A1037" s="87">
        <v>44538</v>
      </c>
      <c r="B1037" s="88">
        <v>17049.47</v>
      </c>
      <c r="C1037" s="87">
        <v>43839</v>
      </c>
      <c r="D1037" s="88">
        <v>98.84</v>
      </c>
      <c r="E1037" s="87">
        <v>43804</v>
      </c>
      <c r="F1037" s="88">
        <v>171.82</v>
      </c>
      <c r="G1037" s="87">
        <v>44187</v>
      </c>
      <c r="H1037" s="88">
        <v>34.69</v>
      </c>
      <c r="I1037" s="87">
        <v>43838</v>
      </c>
      <c r="J1037" s="88">
        <v>37.979999999999997</v>
      </c>
      <c r="K1037" s="87">
        <v>43804</v>
      </c>
      <c r="L1037" s="88">
        <v>137.01</v>
      </c>
      <c r="M1037" s="87">
        <v>43804</v>
      </c>
      <c r="N1037" s="88">
        <v>24.12</v>
      </c>
      <c r="Q1037" s="87">
        <v>43804</v>
      </c>
      <c r="R1037" s="88">
        <v>27.48</v>
      </c>
      <c r="S1037" s="87">
        <v>43804</v>
      </c>
      <c r="T1037" s="88">
        <v>5.56</v>
      </c>
      <c r="U1037" s="87">
        <v>44988</v>
      </c>
      <c r="V1037" s="88">
        <v>134.59</v>
      </c>
      <c r="W1037" s="87">
        <v>43944</v>
      </c>
      <c r="X1037" s="88">
        <v>37.119999999999997</v>
      </c>
      <c r="Y1037" s="87">
        <v>43829</v>
      </c>
      <c r="Z1037" s="88">
        <v>42.26</v>
      </c>
      <c r="AA1037" s="87">
        <v>43908</v>
      </c>
      <c r="AB1037" s="88">
        <v>149.38999999999999</v>
      </c>
      <c r="AE1037" s="87">
        <v>44537</v>
      </c>
      <c r="AF1037" s="88">
        <v>1230.3499999999999</v>
      </c>
      <c r="AG1037" s="87">
        <v>44537</v>
      </c>
      <c r="AH1037" s="88">
        <v>80.08</v>
      </c>
      <c r="AI1037" s="87">
        <v>44552</v>
      </c>
      <c r="AJ1037" s="88">
        <v>759.83</v>
      </c>
      <c r="AK1037" s="87">
        <v>44585</v>
      </c>
      <c r="AL1037" s="88">
        <v>202.46</v>
      </c>
    </row>
    <row r="1038" spans="1:38">
      <c r="A1038" s="87">
        <v>44539</v>
      </c>
      <c r="B1038" s="88">
        <v>16957.22</v>
      </c>
      <c r="C1038" s="87">
        <v>43840</v>
      </c>
      <c r="D1038" s="88">
        <v>101.77</v>
      </c>
      <c r="E1038" s="87">
        <v>43805</v>
      </c>
      <c r="F1038" s="88">
        <v>171.53</v>
      </c>
      <c r="G1038" s="87">
        <v>44188</v>
      </c>
      <c r="H1038" s="88">
        <v>33.85</v>
      </c>
      <c r="I1038" s="87">
        <v>43839</v>
      </c>
      <c r="J1038" s="88">
        <v>38.36</v>
      </c>
      <c r="K1038" s="87">
        <v>43805</v>
      </c>
      <c r="L1038" s="88">
        <v>130.81</v>
      </c>
      <c r="M1038" s="87">
        <v>43805</v>
      </c>
      <c r="N1038" s="88">
        <v>24.16</v>
      </c>
      <c r="Q1038" s="87">
        <v>43805</v>
      </c>
      <c r="R1038" s="88">
        <v>28.13</v>
      </c>
      <c r="S1038" s="87">
        <v>43805</v>
      </c>
      <c r="T1038" s="88">
        <v>5.42</v>
      </c>
      <c r="U1038" s="87">
        <v>44991</v>
      </c>
      <c r="V1038" s="88">
        <v>144.68</v>
      </c>
      <c r="W1038" s="87">
        <v>43945</v>
      </c>
      <c r="X1038" s="88">
        <v>37.53</v>
      </c>
      <c r="Y1038" s="87">
        <v>43830</v>
      </c>
      <c r="Z1038" s="88">
        <v>42.09</v>
      </c>
      <c r="AA1038" s="87">
        <v>43909</v>
      </c>
      <c r="AB1038" s="88">
        <v>144.38</v>
      </c>
      <c r="AE1038" s="87">
        <v>44538</v>
      </c>
      <c r="AF1038" s="88">
        <v>1227</v>
      </c>
      <c r="AG1038" s="87">
        <v>44538</v>
      </c>
      <c r="AH1038" s="88">
        <v>80.739999999999995</v>
      </c>
      <c r="AI1038" s="87">
        <v>44553</v>
      </c>
      <c r="AJ1038" s="88">
        <v>753.5</v>
      </c>
      <c r="AK1038" s="87">
        <v>44586</v>
      </c>
      <c r="AL1038" s="88">
        <v>202.44</v>
      </c>
    </row>
    <row r="1039" spans="1:38">
      <c r="A1039" s="87">
        <v>44540</v>
      </c>
      <c r="B1039" s="88">
        <v>16900.77</v>
      </c>
      <c r="C1039" s="87">
        <v>43843</v>
      </c>
      <c r="D1039" s="88">
        <v>102.99</v>
      </c>
      <c r="E1039" s="87">
        <v>43808</v>
      </c>
      <c r="F1039" s="88">
        <v>166.02</v>
      </c>
      <c r="G1039" s="87">
        <v>44189</v>
      </c>
      <c r="H1039" s="88">
        <v>34.090000000000003</v>
      </c>
      <c r="I1039" s="87">
        <v>43840</v>
      </c>
      <c r="J1039" s="88">
        <v>40.270000000000003</v>
      </c>
      <c r="K1039" s="87">
        <v>43808</v>
      </c>
      <c r="L1039" s="88">
        <v>125.11</v>
      </c>
      <c r="M1039" s="87">
        <v>43808</v>
      </c>
      <c r="N1039" s="88">
        <v>24.25</v>
      </c>
      <c r="Q1039" s="87">
        <v>43808</v>
      </c>
      <c r="R1039" s="88">
        <v>26.73</v>
      </c>
      <c r="S1039" s="87">
        <v>43808</v>
      </c>
      <c r="T1039" s="88">
        <v>5.14</v>
      </c>
      <c r="U1039" s="87">
        <v>44992</v>
      </c>
      <c r="V1039" s="88">
        <v>152.38999999999999</v>
      </c>
      <c r="W1039" s="87">
        <v>43948</v>
      </c>
      <c r="X1039" s="88">
        <v>35</v>
      </c>
      <c r="Y1039" s="87">
        <v>43831</v>
      </c>
      <c r="Z1039" s="88">
        <v>42.8</v>
      </c>
      <c r="AA1039" s="87">
        <v>43910</v>
      </c>
      <c r="AB1039" s="88">
        <v>139.38</v>
      </c>
      <c r="AE1039" s="87">
        <v>44539</v>
      </c>
      <c r="AF1039" s="88">
        <v>1227</v>
      </c>
      <c r="AG1039" s="87">
        <v>44539</v>
      </c>
      <c r="AH1039" s="88">
        <v>79.87</v>
      </c>
      <c r="AI1039" s="87">
        <v>44554</v>
      </c>
      <c r="AJ1039" s="88">
        <v>761.03</v>
      </c>
      <c r="AK1039" s="87">
        <v>44587</v>
      </c>
      <c r="AL1039" s="88">
        <v>202.17</v>
      </c>
    </row>
    <row r="1040" spans="1:38">
      <c r="A1040" s="87">
        <v>44543</v>
      </c>
      <c r="B1040" s="88">
        <v>16679.45</v>
      </c>
      <c r="C1040" s="87">
        <v>43844</v>
      </c>
      <c r="D1040" s="88">
        <v>101.89</v>
      </c>
      <c r="E1040" s="87">
        <v>43809</v>
      </c>
      <c r="F1040" s="88">
        <v>167.92</v>
      </c>
      <c r="G1040" s="87">
        <v>44193</v>
      </c>
      <c r="H1040" s="88">
        <v>34.11</v>
      </c>
      <c r="I1040" s="87">
        <v>43843</v>
      </c>
      <c r="J1040" s="88">
        <v>40.85</v>
      </c>
      <c r="K1040" s="87">
        <v>43809</v>
      </c>
      <c r="L1040" s="88">
        <v>128.55000000000001</v>
      </c>
      <c r="M1040" s="87">
        <v>43809</v>
      </c>
      <c r="N1040" s="88">
        <v>24.68</v>
      </c>
      <c r="Q1040" s="87">
        <v>43809</v>
      </c>
      <c r="R1040" s="88">
        <v>26.08</v>
      </c>
      <c r="S1040" s="87">
        <v>43809</v>
      </c>
      <c r="T1040" s="88">
        <v>5.16</v>
      </c>
      <c r="U1040" s="87">
        <v>44993</v>
      </c>
      <c r="V1040" s="88">
        <v>163.81</v>
      </c>
      <c r="W1040" s="87">
        <v>43949</v>
      </c>
      <c r="X1040" s="88">
        <v>36.450000000000003</v>
      </c>
      <c r="Y1040" s="87">
        <v>43832</v>
      </c>
      <c r="Z1040" s="88">
        <v>44.31</v>
      </c>
      <c r="AA1040" s="87">
        <v>43914</v>
      </c>
      <c r="AB1040" s="88">
        <v>142</v>
      </c>
      <c r="AE1040" s="87">
        <v>44540</v>
      </c>
      <c r="AF1040" s="88">
        <v>1225</v>
      </c>
      <c r="AG1040" s="87">
        <v>44540</v>
      </c>
      <c r="AH1040" s="88">
        <v>78.83</v>
      </c>
      <c r="AI1040" s="87">
        <v>44557</v>
      </c>
      <c r="AJ1040" s="88">
        <v>765.55</v>
      </c>
      <c r="AK1040" s="87">
        <v>44588</v>
      </c>
      <c r="AL1040" s="88">
        <v>201.44</v>
      </c>
    </row>
    <row r="1041" spans="1:38">
      <c r="A1041" s="87">
        <v>44544</v>
      </c>
      <c r="B1041" s="88">
        <v>17044.740000000002</v>
      </c>
      <c r="C1041" s="87">
        <v>43845</v>
      </c>
      <c r="D1041" s="88">
        <v>102.02</v>
      </c>
      <c r="E1041" s="87">
        <v>43810</v>
      </c>
      <c r="F1041" s="88">
        <v>166.92</v>
      </c>
      <c r="G1041" s="87">
        <v>44194</v>
      </c>
      <c r="H1041" s="88">
        <v>34.549999999999997</v>
      </c>
      <c r="I1041" s="87">
        <v>43844</v>
      </c>
      <c r="J1041" s="88">
        <v>40.6</v>
      </c>
      <c r="K1041" s="87">
        <v>43810</v>
      </c>
      <c r="L1041" s="88">
        <v>122.36</v>
      </c>
      <c r="M1041" s="87">
        <v>43810</v>
      </c>
      <c r="N1041" s="88">
        <v>24.83</v>
      </c>
      <c r="Q1041" s="87">
        <v>43810</v>
      </c>
      <c r="R1041" s="88">
        <v>24.78</v>
      </c>
      <c r="S1041" s="87">
        <v>43810</v>
      </c>
      <c r="T1041" s="88">
        <v>4.8899999999999997</v>
      </c>
      <c r="U1041" s="87">
        <v>44994</v>
      </c>
      <c r="V1041" s="88">
        <v>176.09</v>
      </c>
      <c r="W1041" s="87">
        <v>43950</v>
      </c>
      <c r="X1041" s="88">
        <v>38.049999999999997</v>
      </c>
      <c r="Y1041" s="87">
        <v>43833</v>
      </c>
      <c r="Z1041" s="88">
        <v>43.42</v>
      </c>
      <c r="AA1041" s="87">
        <v>43915</v>
      </c>
      <c r="AB1041" s="88">
        <v>141</v>
      </c>
      <c r="AE1041" s="87">
        <v>44543</v>
      </c>
      <c r="AF1041" s="88">
        <v>1220.01</v>
      </c>
      <c r="AG1041" s="87">
        <v>44543</v>
      </c>
      <c r="AH1041" s="88">
        <v>78.09</v>
      </c>
      <c r="AI1041" s="87">
        <v>44558</v>
      </c>
      <c r="AJ1041" s="88">
        <v>763.17</v>
      </c>
      <c r="AK1041" s="87">
        <v>44589</v>
      </c>
      <c r="AL1041" s="88">
        <v>201.07</v>
      </c>
    </row>
    <row r="1042" spans="1:38">
      <c r="A1042" s="87">
        <v>44545</v>
      </c>
      <c r="B1042" s="88">
        <v>17472.88</v>
      </c>
      <c r="C1042" s="87">
        <v>43846</v>
      </c>
      <c r="D1042" s="88">
        <v>104.35</v>
      </c>
      <c r="E1042" s="87">
        <v>43811</v>
      </c>
      <c r="F1042" s="88">
        <v>167.8</v>
      </c>
      <c r="G1042" s="87">
        <v>44195</v>
      </c>
      <c r="H1042" s="88">
        <v>34.840000000000003</v>
      </c>
      <c r="I1042" s="87">
        <v>43845</v>
      </c>
      <c r="J1042" s="88">
        <v>40.5</v>
      </c>
      <c r="K1042" s="87">
        <v>43811</v>
      </c>
      <c r="L1042" s="88">
        <v>119.69</v>
      </c>
      <c r="M1042" s="87">
        <v>43811</v>
      </c>
      <c r="N1042" s="88">
        <v>24.26</v>
      </c>
      <c r="Q1042" s="87">
        <v>43811</v>
      </c>
      <c r="R1042" s="88">
        <v>23.84</v>
      </c>
      <c r="S1042" s="87">
        <v>43811</v>
      </c>
      <c r="T1042" s="88">
        <v>4.82</v>
      </c>
      <c r="U1042" s="87">
        <v>44995</v>
      </c>
      <c r="V1042" s="88">
        <v>178.17</v>
      </c>
      <c r="W1042" s="87">
        <v>43951</v>
      </c>
      <c r="X1042" s="88">
        <v>39.96</v>
      </c>
      <c r="Y1042" s="87">
        <v>43836</v>
      </c>
      <c r="Z1042" s="88">
        <v>41.95</v>
      </c>
      <c r="AA1042" s="87">
        <v>43916</v>
      </c>
      <c r="AB1042" s="88">
        <v>144.5</v>
      </c>
      <c r="AE1042" s="87">
        <v>44544</v>
      </c>
      <c r="AF1042" s="88">
        <v>1225</v>
      </c>
      <c r="AG1042" s="87">
        <v>44544</v>
      </c>
      <c r="AH1042" s="88">
        <v>79.459999999999994</v>
      </c>
      <c r="AI1042" s="87">
        <v>44559</v>
      </c>
      <c r="AJ1042" s="88">
        <v>750.79</v>
      </c>
      <c r="AK1042" s="87">
        <v>44592</v>
      </c>
      <c r="AL1042" s="88">
        <v>200.35</v>
      </c>
    </row>
    <row r="1043" spans="1:38">
      <c r="A1043" s="87">
        <v>44546</v>
      </c>
      <c r="B1043" s="88">
        <v>17214.28</v>
      </c>
      <c r="C1043" s="87">
        <v>43847</v>
      </c>
      <c r="D1043" s="88">
        <v>106.21</v>
      </c>
      <c r="E1043" s="87">
        <v>43812</v>
      </c>
      <c r="F1043" s="88">
        <v>169.09</v>
      </c>
      <c r="G1043" s="87">
        <v>44197</v>
      </c>
      <c r="H1043" s="88">
        <v>34.979999999999997</v>
      </c>
      <c r="I1043" s="87">
        <v>43846</v>
      </c>
      <c r="J1043" s="88">
        <v>41.95</v>
      </c>
      <c r="K1043" s="87">
        <v>43812</v>
      </c>
      <c r="L1043" s="88">
        <v>123.44</v>
      </c>
      <c r="M1043" s="87">
        <v>43812</v>
      </c>
      <c r="N1043" s="88">
        <v>23.18</v>
      </c>
      <c r="Q1043" s="87">
        <v>43812</v>
      </c>
      <c r="R1043" s="88">
        <v>24.79</v>
      </c>
      <c r="S1043" s="87">
        <v>43812</v>
      </c>
      <c r="T1043" s="88">
        <v>4.83</v>
      </c>
      <c r="U1043" s="87">
        <v>44998</v>
      </c>
      <c r="V1043" s="88">
        <v>178.56</v>
      </c>
      <c r="W1043" s="87">
        <v>43955</v>
      </c>
      <c r="X1043" s="88">
        <v>38.01</v>
      </c>
      <c r="Y1043" s="87">
        <v>43837</v>
      </c>
      <c r="Z1043" s="88">
        <v>42</v>
      </c>
      <c r="AA1043" s="87">
        <v>43920</v>
      </c>
      <c r="AB1043" s="88">
        <v>139.33000000000001</v>
      </c>
      <c r="AE1043" s="87">
        <v>44545</v>
      </c>
      <c r="AF1043" s="88">
        <v>1235</v>
      </c>
      <c r="AG1043" s="87">
        <v>44545</v>
      </c>
      <c r="AH1043" s="88">
        <v>82.78</v>
      </c>
      <c r="AI1043" s="87">
        <v>44560</v>
      </c>
      <c r="AJ1043" s="88">
        <v>767.28</v>
      </c>
      <c r="AK1043" s="87">
        <v>44593</v>
      </c>
      <c r="AL1043" s="88">
        <v>200.4</v>
      </c>
    </row>
    <row r="1044" spans="1:38">
      <c r="A1044" s="87">
        <v>44547</v>
      </c>
      <c r="B1044" s="88">
        <v>17298.14</v>
      </c>
      <c r="C1044" s="87">
        <v>43850</v>
      </c>
      <c r="D1044" s="88">
        <v>104.9</v>
      </c>
      <c r="E1044" s="87">
        <v>43815</v>
      </c>
      <c r="F1044" s="88">
        <v>171.34</v>
      </c>
      <c r="G1044" s="87">
        <v>44200</v>
      </c>
      <c r="H1044" s="88">
        <v>34.08</v>
      </c>
      <c r="I1044" s="87">
        <v>43847</v>
      </c>
      <c r="J1044" s="88">
        <v>42</v>
      </c>
      <c r="K1044" s="87">
        <v>43815</v>
      </c>
      <c r="L1044" s="88">
        <v>128.88</v>
      </c>
      <c r="M1044" s="87">
        <v>43815</v>
      </c>
      <c r="N1044" s="88">
        <v>23.8</v>
      </c>
      <c r="Q1044" s="87">
        <v>43815</v>
      </c>
      <c r="R1044" s="88">
        <v>25.33</v>
      </c>
      <c r="S1044" s="87">
        <v>43815</v>
      </c>
      <c r="T1044" s="88">
        <v>4.6900000000000004</v>
      </c>
      <c r="U1044" s="87">
        <v>44999</v>
      </c>
      <c r="V1044" s="88">
        <v>181.57</v>
      </c>
      <c r="W1044" s="87">
        <v>43956</v>
      </c>
      <c r="X1044" s="88">
        <v>35.979999999999997</v>
      </c>
      <c r="Y1044" s="87">
        <v>43838</v>
      </c>
      <c r="Z1044" s="88">
        <v>41.73</v>
      </c>
      <c r="AA1044" s="87">
        <v>43921</v>
      </c>
      <c r="AB1044" s="88">
        <v>141.58000000000001</v>
      </c>
      <c r="AE1044" s="87">
        <v>44546</v>
      </c>
      <c r="AF1044" s="88">
        <v>1231.55</v>
      </c>
      <c r="AG1044" s="87">
        <v>44546</v>
      </c>
      <c r="AH1044" s="88">
        <v>81.010000000000005</v>
      </c>
      <c r="AI1044" s="87">
        <v>44561</v>
      </c>
      <c r="AJ1044" s="88">
        <v>759.84</v>
      </c>
      <c r="AK1044" s="87">
        <v>44594</v>
      </c>
      <c r="AL1044" s="88">
        <v>202.71</v>
      </c>
    </row>
    <row r="1045" spans="1:38">
      <c r="A1045" s="87">
        <v>44550</v>
      </c>
      <c r="B1045" s="88">
        <v>17487.330000000002</v>
      </c>
      <c r="C1045" s="87">
        <v>43851</v>
      </c>
      <c r="D1045" s="88">
        <v>106.16</v>
      </c>
      <c r="E1045" s="87">
        <v>43816</v>
      </c>
      <c r="F1045" s="88">
        <v>172.73</v>
      </c>
      <c r="G1045" s="87">
        <v>44201</v>
      </c>
      <c r="H1045" s="88">
        <v>34.69</v>
      </c>
      <c r="I1045" s="87">
        <v>43850</v>
      </c>
      <c r="J1045" s="88">
        <v>41</v>
      </c>
      <c r="K1045" s="87">
        <v>43816</v>
      </c>
      <c r="L1045" s="88">
        <v>123.52</v>
      </c>
      <c r="M1045" s="87">
        <v>43816</v>
      </c>
      <c r="N1045" s="88">
        <v>23.18</v>
      </c>
      <c r="Q1045" s="87">
        <v>43816</v>
      </c>
      <c r="R1045" s="88">
        <v>24.22</v>
      </c>
      <c r="S1045" s="87">
        <v>43816</v>
      </c>
      <c r="T1045" s="88">
        <v>4.5</v>
      </c>
      <c r="U1045" s="87">
        <v>45000</v>
      </c>
      <c r="V1045" s="88">
        <v>183</v>
      </c>
      <c r="W1045" s="87">
        <v>43957</v>
      </c>
      <c r="X1045" s="88">
        <v>34</v>
      </c>
      <c r="Y1045" s="87">
        <v>43839</v>
      </c>
      <c r="Z1045" s="88">
        <v>43.81</v>
      </c>
      <c r="AA1045" s="87">
        <v>43922</v>
      </c>
      <c r="AB1045" s="88">
        <v>141.58000000000001</v>
      </c>
      <c r="AE1045" s="87">
        <v>44547</v>
      </c>
      <c r="AF1045" s="88">
        <v>1227.27</v>
      </c>
      <c r="AG1045" s="87">
        <v>44547</v>
      </c>
      <c r="AH1045" s="88">
        <v>81.44</v>
      </c>
      <c r="AI1045" s="87">
        <v>44564</v>
      </c>
      <c r="AJ1045" s="88">
        <v>776.54</v>
      </c>
      <c r="AK1045" s="87">
        <v>44595</v>
      </c>
      <c r="AL1045" s="88">
        <v>203.32</v>
      </c>
    </row>
    <row r="1046" spans="1:38">
      <c r="A1046" s="87">
        <v>44551</v>
      </c>
      <c r="B1046" s="88">
        <v>17387.27</v>
      </c>
      <c r="C1046" s="87">
        <v>43852</v>
      </c>
      <c r="D1046" s="88">
        <v>105.94</v>
      </c>
      <c r="E1046" s="87">
        <v>43817</v>
      </c>
      <c r="F1046" s="88">
        <v>173.53</v>
      </c>
      <c r="G1046" s="87">
        <v>44202</v>
      </c>
      <c r="H1046" s="88">
        <v>33.96</v>
      </c>
      <c r="I1046" s="87">
        <v>43851</v>
      </c>
      <c r="J1046" s="88">
        <v>40.5</v>
      </c>
      <c r="K1046" s="87">
        <v>43817</v>
      </c>
      <c r="L1046" s="88">
        <v>121.54</v>
      </c>
      <c r="M1046" s="87">
        <v>43817</v>
      </c>
      <c r="N1046" s="88">
        <v>23.65</v>
      </c>
      <c r="Q1046" s="87">
        <v>43817</v>
      </c>
      <c r="R1046" s="88">
        <v>23.14</v>
      </c>
      <c r="S1046" s="87">
        <v>43817</v>
      </c>
      <c r="T1046" s="88">
        <v>4.51</v>
      </c>
      <c r="U1046" s="87">
        <v>45001</v>
      </c>
      <c r="V1046" s="88">
        <v>184.95</v>
      </c>
      <c r="W1046" s="87">
        <v>43958</v>
      </c>
      <c r="X1046" s="88">
        <v>33.96</v>
      </c>
      <c r="Y1046" s="87">
        <v>43840</v>
      </c>
      <c r="Z1046" s="88">
        <v>44.52</v>
      </c>
      <c r="AA1046" s="87">
        <v>43923</v>
      </c>
      <c r="AB1046" s="88">
        <v>152.19</v>
      </c>
      <c r="AE1046" s="87">
        <v>44550</v>
      </c>
      <c r="AF1046" s="88">
        <v>1230.8399999999999</v>
      </c>
      <c r="AG1046" s="87">
        <v>44550</v>
      </c>
      <c r="AH1046" s="88">
        <v>83.04</v>
      </c>
      <c r="AI1046" s="87">
        <v>44565</v>
      </c>
      <c r="AJ1046" s="88">
        <v>796.41</v>
      </c>
      <c r="AK1046" s="87">
        <v>44596</v>
      </c>
      <c r="AL1046" s="88">
        <v>202.17</v>
      </c>
    </row>
    <row r="1047" spans="1:38">
      <c r="A1047" s="87">
        <v>44552</v>
      </c>
      <c r="B1047" s="88">
        <v>17389.36</v>
      </c>
      <c r="C1047" s="87">
        <v>43853</v>
      </c>
      <c r="D1047" s="88">
        <v>106.19</v>
      </c>
      <c r="E1047" s="87">
        <v>43818</v>
      </c>
      <c r="F1047" s="88">
        <v>169.87</v>
      </c>
      <c r="G1047" s="87">
        <v>44203</v>
      </c>
      <c r="H1047" s="88">
        <v>34</v>
      </c>
      <c r="I1047" s="87">
        <v>43852</v>
      </c>
      <c r="J1047" s="88">
        <v>40.1</v>
      </c>
      <c r="K1047" s="87">
        <v>43818</v>
      </c>
      <c r="L1047" s="88">
        <v>116.63</v>
      </c>
      <c r="M1047" s="87">
        <v>43818</v>
      </c>
      <c r="N1047" s="88">
        <v>22.59</v>
      </c>
      <c r="Q1047" s="87">
        <v>43818</v>
      </c>
      <c r="R1047" s="88">
        <v>21.99</v>
      </c>
      <c r="S1047" s="87">
        <v>43818</v>
      </c>
      <c r="T1047" s="88">
        <v>4.4400000000000004</v>
      </c>
      <c r="U1047" s="87">
        <v>45002</v>
      </c>
      <c r="V1047" s="88">
        <v>195.07</v>
      </c>
      <c r="W1047" s="87">
        <v>43959</v>
      </c>
      <c r="X1047" s="88">
        <v>33.92</v>
      </c>
      <c r="Y1047" s="87">
        <v>43843</v>
      </c>
      <c r="Z1047" s="88">
        <v>44.65</v>
      </c>
      <c r="AA1047" s="87">
        <v>43924</v>
      </c>
      <c r="AB1047" s="88">
        <v>160.5</v>
      </c>
      <c r="AE1047" s="87">
        <v>44551</v>
      </c>
      <c r="AF1047" s="88">
        <v>1229.97</v>
      </c>
      <c r="AG1047" s="87">
        <v>44551</v>
      </c>
      <c r="AH1047" s="88">
        <v>80.88</v>
      </c>
      <c r="AI1047" s="87">
        <v>44566</v>
      </c>
      <c r="AJ1047" s="88">
        <v>788.97</v>
      </c>
      <c r="AK1047" s="87">
        <v>44599</v>
      </c>
      <c r="AL1047" s="88">
        <v>202.26</v>
      </c>
    </row>
    <row r="1048" spans="1:38">
      <c r="A1048" s="87">
        <v>44553</v>
      </c>
      <c r="B1048" s="88">
        <v>17426.84</v>
      </c>
      <c r="C1048" s="87">
        <v>43854</v>
      </c>
      <c r="D1048" s="88">
        <v>106.1</v>
      </c>
      <c r="E1048" s="87">
        <v>43819</v>
      </c>
      <c r="F1048" s="88">
        <v>168.35</v>
      </c>
      <c r="G1048" s="87">
        <v>44204</v>
      </c>
      <c r="H1048" s="88">
        <v>34.4</v>
      </c>
      <c r="I1048" s="87">
        <v>43853</v>
      </c>
      <c r="J1048" s="88">
        <v>39.06</v>
      </c>
      <c r="K1048" s="87">
        <v>43819</v>
      </c>
      <c r="L1048" s="88">
        <v>115.32</v>
      </c>
      <c r="M1048" s="87">
        <v>43819</v>
      </c>
      <c r="N1048" s="88">
        <v>22.75</v>
      </c>
      <c r="Q1048" s="87">
        <v>43819</v>
      </c>
      <c r="R1048" s="88">
        <v>21.1</v>
      </c>
      <c r="S1048" s="87">
        <v>43819</v>
      </c>
      <c r="T1048" s="88">
        <v>4.5</v>
      </c>
      <c r="U1048" s="87">
        <v>45005</v>
      </c>
      <c r="V1048" s="88">
        <v>200.79</v>
      </c>
      <c r="W1048" s="87">
        <v>43962</v>
      </c>
      <c r="X1048" s="88">
        <v>33</v>
      </c>
      <c r="Y1048" s="87">
        <v>43844</v>
      </c>
      <c r="Z1048" s="88">
        <v>44.75</v>
      </c>
      <c r="AA1048" s="87">
        <v>43927</v>
      </c>
      <c r="AB1048" s="88">
        <v>153.5</v>
      </c>
      <c r="AE1048" s="87">
        <v>44552</v>
      </c>
      <c r="AF1048" s="88">
        <v>1225.25</v>
      </c>
      <c r="AG1048" s="87">
        <v>44552</v>
      </c>
      <c r="AH1048" s="88">
        <v>80.03</v>
      </c>
      <c r="AI1048" s="87">
        <v>44567</v>
      </c>
      <c r="AJ1048" s="88">
        <v>786.71</v>
      </c>
      <c r="AK1048" s="87">
        <v>44600</v>
      </c>
      <c r="AL1048" s="88">
        <v>201.62</v>
      </c>
    </row>
    <row r="1049" spans="1:38">
      <c r="A1049" s="87">
        <v>44554</v>
      </c>
      <c r="B1049" s="88">
        <v>17353.47</v>
      </c>
      <c r="C1049" s="87">
        <v>43857</v>
      </c>
      <c r="D1049" s="88">
        <v>103.92</v>
      </c>
      <c r="E1049" s="87">
        <v>43822</v>
      </c>
      <c r="F1049" s="88">
        <v>165.15</v>
      </c>
      <c r="G1049" s="87">
        <v>44207</v>
      </c>
      <c r="H1049" s="88">
        <v>34</v>
      </c>
      <c r="I1049" s="87">
        <v>43854</v>
      </c>
      <c r="J1049" s="88">
        <v>38.51</v>
      </c>
      <c r="K1049" s="87">
        <v>43822</v>
      </c>
      <c r="L1049" s="88">
        <v>109.61</v>
      </c>
      <c r="M1049" s="87">
        <v>43822</v>
      </c>
      <c r="N1049" s="88">
        <v>21.77</v>
      </c>
      <c r="Q1049" s="87">
        <v>43822</v>
      </c>
      <c r="R1049" s="88">
        <v>20.05</v>
      </c>
      <c r="S1049" s="87">
        <v>43822</v>
      </c>
      <c r="T1049" s="88">
        <v>4.2</v>
      </c>
      <c r="U1049" s="87">
        <v>45006</v>
      </c>
      <c r="V1049" s="88">
        <v>204.05</v>
      </c>
      <c r="W1049" s="87">
        <v>43963</v>
      </c>
      <c r="X1049" s="88">
        <v>33.68</v>
      </c>
      <c r="Y1049" s="87">
        <v>43845</v>
      </c>
      <c r="Z1049" s="88">
        <v>45.98</v>
      </c>
      <c r="AA1049" s="87">
        <v>43928</v>
      </c>
      <c r="AB1049" s="88">
        <v>161.18</v>
      </c>
      <c r="AE1049" s="87">
        <v>44553</v>
      </c>
      <c r="AF1049" s="88">
        <v>1226.47</v>
      </c>
      <c r="AG1049" s="87">
        <v>44553</v>
      </c>
      <c r="AH1049" s="88">
        <v>80.040000000000006</v>
      </c>
      <c r="AI1049" s="87">
        <v>44568</v>
      </c>
      <c r="AJ1049" s="88">
        <v>806.55</v>
      </c>
      <c r="AK1049" s="87">
        <v>44601</v>
      </c>
      <c r="AL1049" s="88">
        <v>203.26</v>
      </c>
    </row>
    <row r="1050" spans="1:38">
      <c r="A1050" s="87">
        <v>44557</v>
      </c>
      <c r="B1050" s="88">
        <v>17232.48</v>
      </c>
      <c r="C1050" s="87">
        <v>43858</v>
      </c>
      <c r="D1050" s="88">
        <v>103.23</v>
      </c>
      <c r="E1050" s="87">
        <v>43823</v>
      </c>
      <c r="F1050" s="88">
        <v>164.26</v>
      </c>
      <c r="G1050" s="87">
        <v>44208</v>
      </c>
      <c r="H1050" s="88">
        <v>34.020000000000003</v>
      </c>
      <c r="I1050" s="87">
        <v>43857</v>
      </c>
      <c r="J1050" s="88">
        <v>38.99</v>
      </c>
      <c r="K1050" s="87">
        <v>43823</v>
      </c>
      <c r="L1050" s="88">
        <v>111.06</v>
      </c>
      <c r="M1050" s="87">
        <v>43823</v>
      </c>
      <c r="N1050" s="88">
        <v>22.26</v>
      </c>
      <c r="Q1050" s="87">
        <v>43823</v>
      </c>
      <c r="R1050" s="88">
        <v>19.170000000000002</v>
      </c>
      <c r="S1050" s="87">
        <v>43823</v>
      </c>
      <c r="T1050" s="88">
        <v>4.28</v>
      </c>
      <c r="U1050" s="87">
        <v>45007</v>
      </c>
      <c r="V1050" s="88">
        <v>218.6</v>
      </c>
      <c r="W1050" s="87">
        <v>43964</v>
      </c>
      <c r="X1050" s="88">
        <v>35.78</v>
      </c>
      <c r="Y1050" s="87">
        <v>43846</v>
      </c>
      <c r="Z1050" s="88">
        <v>46.31</v>
      </c>
      <c r="AA1050" s="87">
        <v>43929</v>
      </c>
      <c r="AB1050" s="88">
        <v>172.44</v>
      </c>
      <c r="AE1050" s="87">
        <v>44554</v>
      </c>
      <c r="AF1050" s="88">
        <v>1229.56</v>
      </c>
      <c r="AG1050" s="87">
        <v>44554</v>
      </c>
      <c r="AH1050" s="88">
        <v>78.59</v>
      </c>
      <c r="AI1050" s="87">
        <v>44571</v>
      </c>
      <c r="AJ1050" s="88">
        <v>809.78</v>
      </c>
      <c r="AK1050" s="87">
        <v>44602</v>
      </c>
      <c r="AL1050" s="88">
        <v>203.59</v>
      </c>
    </row>
    <row r="1051" spans="1:38">
      <c r="A1051" s="87">
        <v>44558</v>
      </c>
      <c r="B1051" s="88">
        <v>17288.79</v>
      </c>
      <c r="C1051" s="87">
        <v>43859</v>
      </c>
      <c r="D1051" s="88">
        <v>102.56</v>
      </c>
      <c r="E1051" s="87">
        <v>43825</v>
      </c>
      <c r="F1051" s="88">
        <v>169.42</v>
      </c>
      <c r="G1051" s="87">
        <v>44210</v>
      </c>
      <c r="H1051" s="88">
        <v>34.47</v>
      </c>
      <c r="I1051" s="87">
        <v>43858</v>
      </c>
      <c r="J1051" s="88">
        <v>39.08</v>
      </c>
      <c r="K1051" s="87">
        <v>43825</v>
      </c>
      <c r="L1051" s="88">
        <v>116.12</v>
      </c>
      <c r="M1051" s="87">
        <v>43825</v>
      </c>
      <c r="N1051" s="88">
        <v>22.98</v>
      </c>
      <c r="Q1051" s="87">
        <v>43825</v>
      </c>
      <c r="R1051" s="88">
        <v>20.170000000000002</v>
      </c>
      <c r="S1051" s="87">
        <v>43825</v>
      </c>
      <c r="T1051" s="88">
        <v>4.3600000000000003</v>
      </c>
      <c r="U1051" s="87">
        <v>45009</v>
      </c>
      <c r="V1051" s="88">
        <v>220.01</v>
      </c>
      <c r="W1051" s="87">
        <v>43965</v>
      </c>
      <c r="X1051" s="88">
        <v>35</v>
      </c>
      <c r="Y1051" s="87">
        <v>43847</v>
      </c>
      <c r="Z1051" s="88">
        <v>46.06</v>
      </c>
      <c r="AA1051" s="87">
        <v>43930</v>
      </c>
      <c r="AB1051" s="88">
        <v>175.05</v>
      </c>
      <c r="AE1051" s="87">
        <v>44558</v>
      </c>
      <c r="AF1051" s="88">
        <v>1234.97</v>
      </c>
      <c r="AG1051" s="87">
        <v>44557</v>
      </c>
      <c r="AH1051" s="88">
        <v>78.37</v>
      </c>
      <c r="AI1051" s="87">
        <v>44572</v>
      </c>
      <c r="AJ1051" s="88">
        <v>785.77</v>
      </c>
      <c r="AK1051" s="87">
        <v>44603</v>
      </c>
      <c r="AL1051" s="88">
        <v>202.5</v>
      </c>
    </row>
    <row r="1052" spans="1:38">
      <c r="A1052" s="87">
        <v>44559</v>
      </c>
      <c r="B1052" s="88">
        <v>17368.84</v>
      </c>
      <c r="C1052" s="87">
        <v>43860</v>
      </c>
      <c r="D1052" s="88">
        <v>102.14</v>
      </c>
      <c r="E1052" s="87">
        <v>43826</v>
      </c>
      <c r="F1052" s="88">
        <v>169.96</v>
      </c>
      <c r="G1052" s="87">
        <v>44211</v>
      </c>
      <c r="H1052" s="88">
        <v>34.340000000000003</v>
      </c>
      <c r="I1052" s="87">
        <v>43859</v>
      </c>
      <c r="J1052" s="88">
        <v>39.049999999999997</v>
      </c>
      <c r="K1052" s="87">
        <v>43826</v>
      </c>
      <c r="L1052" s="88">
        <v>111.88</v>
      </c>
      <c r="M1052" s="87">
        <v>43826</v>
      </c>
      <c r="N1052" s="88">
        <v>23.25</v>
      </c>
      <c r="Q1052" s="87">
        <v>43826</v>
      </c>
      <c r="R1052" s="88">
        <v>19.86</v>
      </c>
      <c r="S1052" s="87">
        <v>43826</v>
      </c>
      <c r="T1052" s="88">
        <v>4.22</v>
      </c>
      <c r="U1052" s="87">
        <v>45012</v>
      </c>
      <c r="V1052" s="88">
        <v>220.01</v>
      </c>
      <c r="W1052" s="87">
        <v>43966</v>
      </c>
      <c r="X1052" s="88">
        <v>35.9</v>
      </c>
      <c r="Y1052" s="87">
        <v>43850</v>
      </c>
      <c r="Z1052" s="88">
        <v>44.77</v>
      </c>
      <c r="AA1052" s="87">
        <v>43931</v>
      </c>
      <c r="AB1052" s="88">
        <v>179.68</v>
      </c>
      <c r="AE1052" s="87">
        <v>44559</v>
      </c>
      <c r="AF1052" s="88">
        <v>1235</v>
      </c>
      <c r="AG1052" s="87">
        <v>44558</v>
      </c>
      <c r="AH1052" s="88">
        <v>79.03</v>
      </c>
      <c r="AI1052" s="87">
        <v>44573</v>
      </c>
      <c r="AJ1052" s="88">
        <v>783.28</v>
      </c>
      <c r="AK1052" s="87">
        <v>44606</v>
      </c>
      <c r="AL1052" s="88">
        <v>201.8</v>
      </c>
    </row>
    <row r="1053" spans="1:38">
      <c r="A1053" s="87">
        <v>44560</v>
      </c>
      <c r="B1053" s="88">
        <v>17431.7</v>
      </c>
      <c r="C1053" s="87">
        <v>43861</v>
      </c>
      <c r="D1053" s="88">
        <v>102.73</v>
      </c>
      <c r="E1053" s="87">
        <v>43829</v>
      </c>
      <c r="F1053" s="88">
        <v>167.81</v>
      </c>
      <c r="G1053" s="87">
        <v>44214</v>
      </c>
      <c r="H1053" s="88">
        <v>33.99</v>
      </c>
      <c r="I1053" s="87">
        <v>43860</v>
      </c>
      <c r="J1053" s="88">
        <v>39.9</v>
      </c>
      <c r="K1053" s="87">
        <v>43829</v>
      </c>
      <c r="L1053" s="88">
        <v>111.57</v>
      </c>
      <c r="M1053" s="87">
        <v>43829</v>
      </c>
      <c r="N1053" s="88">
        <v>23.52</v>
      </c>
      <c r="Q1053" s="87">
        <v>43829</v>
      </c>
      <c r="R1053" s="88">
        <v>19.920000000000002</v>
      </c>
      <c r="S1053" s="87">
        <v>43829</v>
      </c>
      <c r="T1053" s="88">
        <v>4.3</v>
      </c>
      <c r="U1053" s="87">
        <v>45013</v>
      </c>
      <c r="V1053" s="88">
        <v>219.17</v>
      </c>
      <c r="W1053" s="87">
        <v>43969</v>
      </c>
      <c r="X1053" s="88">
        <v>35.5</v>
      </c>
      <c r="Y1053" s="87">
        <v>43851</v>
      </c>
      <c r="Z1053" s="88">
        <v>44</v>
      </c>
      <c r="AA1053" s="87">
        <v>43934</v>
      </c>
      <c r="AB1053" s="88">
        <v>173</v>
      </c>
      <c r="AE1053" s="87">
        <v>44560</v>
      </c>
      <c r="AF1053" s="88">
        <v>1228.21</v>
      </c>
      <c r="AG1053" s="87">
        <v>44559</v>
      </c>
      <c r="AH1053" s="88">
        <v>80.06</v>
      </c>
      <c r="AI1053" s="87">
        <v>44574</v>
      </c>
      <c r="AJ1053" s="88">
        <v>777.13</v>
      </c>
      <c r="AK1053" s="87">
        <v>44607</v>
      </c>
      <c r="AL1053" s="88">
        <v>202.77</v>
      </c>
    </row>
    <row r="1054" spans="1:38">
      <c r="A1054" s="87">
        <v>44561</v>
      </c>
      <c r="B1054" s="88">
        <v>17501.689999999999</v>
      </c>
      <c r="C1054" s="87">
        <v>43864</v>
      </c>
      <c r="D1054" s="88">
        <v>99.87</v>
      </c>
      <c r="E1054" s="87">
        <v>43830</v>
      </c>
      <c r="F1054" s="88">
        <v>164.5</v>
      </c>
      <c r="G1054" s="87">
        <v>44215</v>
      </c>
      <c r="H1054" s="88">
        <v>33.35</v>
      </c>
      <c r="I1054" s="87">
        <v>43861</v>
      </c>
      <c r="J1054" s="88">
        <v>39.5</v>
      </c>
      <c r="K1054" s="87">
        <v>43830</v>
      </c>
      <c r="L1054" s="88">
        <v>111.69</v>
      </c>
      <c r="M1054" s="87">
        <v>43830</v>
      </c>
      <c r="N1054" s="88">
        <v>23.14</v>
      </c>
      <c r="Q1054" s="87">
        <v>43830</v>
      </c>
      <c r="R1054" s="88">
        <v>20.92</v>
      </c>
      <c r="S1054" s="87">
        <v>43830</v>
      </c>
      <c r="T1054" s="88">
        <v>4.42</v>
      </c>
      <c r="U1054" s="87">
        <v>45014</v>
      </c>
      <c r="V1054" s="88">
        <v>217.6</v>
      </c>
      <c r="W1054" s="87">
        <v>43970</v>
      </c>
      <c r="X1054" s="88">
        <v>34.9</v>
      </c>
      <c r="Y1054" s="87">
        <v>43852</v>
      </c>
      <c r="Z1054" s="88">
        <v>44.24</v>
      </c>
      <c r="AA1054" s="87">
        <v>43935</v>
      </c>
      <c r="AB1054" s="88">
        <v>175.04</v>
      </c>
      <c r="AE1054" s="87">
        <v>44561</v>
      </c>
      <c r="AF1054" s="88">
        <v>1229</v>
      </c>
      <c r="AG1054" s="87">
        <v>44560</v>
      </c>
      <c r="AH1054" s="88">
        <v>79.56</v>
      </c>
      <c r="AI1054" s="87">
        <v>44575</v>
      </c>
      <c r="AJ1054" s="88">
        <v>779.97</v>
      </c>
      <c r="AK1054" s="87">
        <v>44608</v>
      </c>
      <c r="AL1054" s="88">
        <v>202.22</v>
      </c>
    </row>
    <row r="1055" spans="1:38">
      <c r="A1055" s="87">
        <v>44564</v>
      </c>
      <c r="B1055" s="88">
        <v>17646.59</v>
      </c>
      <c r="C1055" s="87">
        <v>43865</v>
      </c>
      <c r="D1055" s="88">
        <v>101.04</v>
      </c>
      <c r="E1055" s="87">
        <v>43831</v>
      </c>
      <c r="F1055" s="88">
        <v>171.24</v>
      </c>
      <c r="G1055" s="87">
        <v>44216</v>
      </c>
      <c r="H1055" s="88">
        <v>33</v>
      </c>
      <c r="I1055" s="87">
        <v>43864</v>
      </c>
      <c r="J1055" s="88">
        <v>39.39</v>
      </c>
      <c r="K1055" s="87">
        <v>43831</v>
      </c>
      <c r="L1055" s="88">
        <v>116.98</v>
      </c>
      <c r="M1055" s="87">
        <v>43831</v>
      </c>
      <c r="N1055" s="88">
        <v>23.69</v>
      </c>
      <c r="Q1055" s="87">
        <v>43831</v>
      </c>
      <c r="R1055" s="88">
        <v>21.96</v>
      </c>
      <c r="S1055" s="87">
        <v>43831</v>
      </c>
      <c r="T1055" s="88">
        <v>4.68</v>
      </c>
      <c r="U1055" s="87">
        <v>45015</v>
      </c>
      <c r="V1055" s="88">
        <v>233.92</v>
      </c>
      <c r="W1055" s="87">
        <v>43971</v>
      </c>
      <c r="X1055" s="88">
        <v>34</v>
      </c>
      <c r="Y1055" s="87">
        <v>43853</v>
      </c>
      <c r="Z1055" s="88">
        <v>44.08</v>
      </c>
      <c r="AA1055" s="87">
        <v>43936</v>
      </c>
      <c r="AB1055" s="88">
        <v>182.37</v>
      </c>
      <c r="AE1055" s="87">
        <v>44564</v>
      </c>
      <c r="AF1055" s="88">
        <v>1234.6400000000001</v>
      </c>
      <c r="AG1055" s="87">
        <v>44561</v>
      </c>
      <c r="AH1055" s="88">
        <v>79.58</v>
      </c>
      <c r="AI1055" s="87">
        <v>44578</v>
      </c>
      <c r="AJ1055" s="88">
        <v>780.05</v>
      </c>
      <c r="AK1055" s="87">
        <v>44609</v>
      </c>
      <c r="AL1055" s="88">
        <v>202.73</v>
      </c>
    </row>
    <row r="1056" spans="1:38">
      <c r="A1056" s="87">
        <v>44565</v>
      </c>
      <c r="B1056" s="88">
        <v>17859.43</v>
      </c>
      <c r="C1056" s="87">
        <v>43867</v>
      </c>
      <c r="D1056" s="88">
        <v>100.5</v>
      </c>
      <c r="E1056" s="87">
        <v>43832</v>
      </c>
      <c r="F1056" s="88">
        <v>177.9</v>
      </c>
      <c r="G1056" s="87">
        <v>44217</v>
      </c>
      <c r="H1056" s="88">
        <v>33.15</v>
      </c>
      <c r="I1056" s="87">
        <v>43865</v>
      </c>
      <c r="J1056" s="88">
        <v>39.72</v>
      </c>
      <c r="K1056" s="87">
        <v>43832</v>
      </c>
      <c r="L1056" s="88">
        <v>121.66</v>
      </c>
      <c r="M1056" s="87">
        <v>43832</v>
      </c>
      <c r="N1056" s="88">
        <v>24.01</v>
      </c>
      <c r="Q1056" s="87">
        <v>43832</v>
      </c>
      <c r="R1056" s="88">
        <v>23.05</v>
      </c>
      <c r="S1056" s="87">
        <v>43832</v>
      </c>
      <c r="T1056" s="88">
        <v>4.79</v>
      </c>
      <c r="U1056" s="87">
        <v>45016</v>
      </c>
      <c r="V1056" s="88">
        <v>246.47</v>
      </c>
      <c r="W1056" s="87">
        <v>43972</v>
      </c>
      <c r="X1056" s="88">
        <v>33.71</v>
      </c>
      <c r="Y1056" s="87">
        <v>43854</v>
      </c>
      <c r="Z1056" s="88">
        <v>43.86</v>
      </c>
      <c r="AA1056" s="87">
        <v>43937</v>
      </c>
      <c r="AB1056" s="88">
        <v>185</v>
      </c>
      <c r="AE1056" s="87">
        <v>44565</v>
      </c>
      <c r="AF1056" s="88">
        <v>1240.32</v>
      </c>
      <c r="AG1056" s="87">
        <v>44564</v>
      </c>
      <c r="AH1056" s="88">
        <v>80.150000000000006</v>
      </c>
      <c r="AI1056" s="87">
        <v>44579</v>
      </c>
      <c r="AJ1056" s="88">
        <v>775.13</v>
      </c>
      <c r="AK1056" s="87">
        <v>44610</v>
      </c>
      <c r="AL1056" s="88">
        <v>199.82</v>
      </c>
    </row>
    <row r="1057" spans="1:38">
      <c r="A1057" s="87">
        <v>44566</v>
      </c>
      <c r="B1057" s="88">
        <v>17870.29</v>
      </c>
      <c r="C1057" s="87">
        <v>43868</v>
      </c>
      <c r="D1057" s="88">
        <v>98.81</v>
      </c>
      <c r="E1057" s="87">
        <v>43833</v>
      </c>
      <c r="F1057" s="88">
        <v>175.28</v>
      </c>
      <c r="G1057" s="87">
        <v>44218</v>
      </c>
      <c r="H1057" s="88">
        <v>33.119999999999997</v>
      </c>
      <c r="I1057" s="87">
        <v>43867</v>
      </c>
      <c r="J1057" s="88">
        <v>39.770000000000003</v>
      </c>
      <c r="K1057" s="87">
        <v>43833</v>
      </c>
      <c r="L1057" s="88">
        <v>118.95</v>
      </c>
      <c r="M1057" s="87">
        <v>43833</v>
      </c>
      <c r="N1057" s="88">
        <v>24.25</v>
      </c>
      <c r="Q1057" s="87">
        <v>43833</v>
      </c>
      <c r="R1057" s="88">
        <v>23.55</v>
      </c>
      <c r="S1057" s="87">
        <v>43833</v>
      </c>
      <c r="T1057" s="88">
        <v>4.5999999999999996</v>
      </c>
      <c r="U1057" s="87">
        <v>45019</v>
      </c>
      <c r="V1057" s="88">
        <v>240.54</v>
      </c>
      <c r="W1057" s="87">
        <v>43979</v>
      </c>
      <c r="X1057" s="88">
        <v>33.9</v>
      </c>
      <c r="Y1057" s="87">
        <v>43857</v>
      </c>
      <c r="Z1057" s="88">
        <v>43.54</v>
      </c>
      <c r="AA1057" s="87">
        <v>43938</v>
      </c>
      <c r="AB1057" s="88">
        <v>198.87</v>
      </c>
      <c r="AE1057" s="87">
        <v>44566</v>
      </c>
      <c r="AF1057" s="88">
        <v>1226</v>
      </c>
      <c r="AG1057" s="87">
        <v>44565</v>
      </c>
      <c r="AH1057" s="88">
        <v>81.38</v>
      </c>
      <c r="AI1057" s="87">
        <v>44580</v>
      </c>
      <c r="AJ1057" s="88">
        <v>774.76</v>
      </c>
      <c r="AK1057" s="87">
        <v>44613</v>
      </c>
      <c r="AL1057" s="88">
        <v>202.43</v>
      </c>
    </row>
    <row r="1058" spans="1:38">
      <c r="A1058" s="87">
        <v>44567</v>
      </c>
      <c r="B1058" s="88">
        <v>17759.900000000001</v>
      </c>
      <c r="C1058" s="87">
        <v>43871</v>
      </c>
      <c r="D1058" s="88">
        <v>97.24</v>
      </c>
      <c r="E1058" s="87">
        <v>43836</v>
      </c>
      <c r="F1058" s="88">
        <v>174.53</v>
      </c>
      <c r="G1058" s="87">
        <v>44221</v>
      </c>
      <c r="H1058" s="88">
        <v>32.700000000000003</v>
      </c>
      <c r="I1058" s="87">
        <v>43868</v>
      </c>
      <c r="J1058" s="88">
        <v>39.25</v>
      </c>
      <c r="K1058" s="87">
        <v>43836</v>
      </c>
      <c r="L1058" s="88">
        <v>113.81</v>
      </c>
      <c r="M1058" s="87">
        <v>43836</v>
      </c>
      <c r="N1058" s="88">
        <v>23.04</v>
      </c>
      <c r="Q1058" s="87">
        <v>43836</v>
      </c>
      <c r="R1058" s="88">
        <v>22.38</v>
      </c>
      <c r="S1058" s="87">
        <v>43836</v>
      </c>
      <c r="T1058" s="88">
        <v>4.3099999999999996</v>
      </c>
      <c r="U1058" s="87">
        <v>45020</v>
      </c>
      <c r="V1058" s="88">
        <v>240.98</v>
      </c>
      <c r="W1058" s="87">
        <v>43980</v>
      </c>
      <c r="X1058" s="88">
        <v>33.94</v>
      </c>
      <c r="Y1058" s="87">
        <v>43858</v>
      </c>
      <c r="Z1058" s="88">
        <v>43.71</v>
      </c>
      <c r="AA1058" s="87">
        <v>43941</v>
      </c>
      <c r="AB1058" s="88">
        <v>213.78</v>
      </c>
      <c r="AE1058" s="87">
        <v>44567</v>
      </c>
      <c r="AF1058" s="88">
        <v>1234.81</v>
      </c>
      <c r="AG1058" s="87">
        <v>44566</v>
      </c>
      <c r="AH1058" s="88">
        <v>81.430000000000007</v>
      </c>
      <c r="AI1058" s="87">
        <v>44581</v>
      </c>
      <c r="AJ1058" s="88">
        <v>770.27</v>
      </c>
      <c r="AK1058" s="87">
        <v>44614</v>
      </c>
      <c r="AL1058" s="88">
        <v>188.01</v>
      </c>
    </row>
    <row r="1059" spans="1:38">
      <c r="A1059" s="87">
        <v>44568</v>
      </c>
      <c r="B1059" s="88">
        <v>17898.39</v>
      </c>
      <c r="C1059" s="87">
        <v>43872</v>
      </c>
      <c r="D1059" s="88">
        <v>98.39</v>
      </c>
      <c r="E1059" s="87">
        <v>43837</v>
      </c>
      <c r="F1059" s="88">
        <v>176.72</v>
      </c>
      <c r="G1059" s="87">
        <v>44222</v>
      </c>
      <c r="H1059" s="88">
        <v>32.6</v>
      </c>
      <c r="I1059" s="87">
        <v>43871</v>
      </c>
      <c r="J1059" s="88">
        <v>39.61</v>
      </c>
      <c r="K1059" s="87">
        <v>43837</v>
      </c>
      <c r="L1059" s="88">
        <v>119.5</v>
      </c>
      <c r="M1059" s="87">
        <v>43837</v>
      </c>
      <c r="N1059" s="88">
        <v>22.55</v>
      </c>
      <c r="Q1059" s="87">
        <v>43837</v>
      </c>
      <c r="R1059" s="88">
        <v>23.49</v>
      </c>
      <c r="S1059" s="87">
        <v>43837</v>
      </c>
      <c r="T1059" s="88">
        <v>4.4400000000000004</v>
      </c>
      <c r="U1059" s="87">
        <v>45021</v>
      </c>
      <c r="V1059" s="88">
        <v>259.05</v>
      </c>
      <c r="W1059" s="87">
        <v>43983</v>
      </c>
      <c r="X1059" s="88">
        <v>33.07</v>
      </c>
      <c r="Y1059" s="87">
        <v>43859</v>
      </c>
      <c r="Z1059" s="88">
        <v>43.12</v>
      </c>
      <c r="AA1059" s="87">
        <v>43942</v>
      </c>
      <c r="AB1059" s="88">
        <v>209.34</v>
      </c>
      <c r="AE1059" s="87">
        <v>44568</v>
      </c>
      <c r="AF1059" s="88">
        <v>1251.1500000000001</v>
      </c>
      <c r="AG1059" s="87">
        <v>44567</v>
      </c>
      <c r="AH1059" s="88">
        <v>79.78</v>
      </c>
      <c r="AI1059" s="87">
        <v>44582</v>
      </c>
      <c r="AJ1059" s="88">
        <v>779.6</v>
      </c>
      <c r="AK1059" s="87">
        <v>44615</v>
      </c>
      <c r="AL1059" s="88">
        <v>186.46</v>
      </c>
    </row>
    <row r="1060" spans="1:38">
      <c r="A1060" s="87">
        <v>44571</v>
      </c>
      <c r="B1060" s="88">
        <v>18077.650000000001</v>
      </c>
      <c r="C1060" s="87">
        <v>43873</v>
      </c>
      <c r="D1060" s="88">
        <v>98.91</v>
      </c>
      <c r="E1060" s="87">
        <v>43838</v>
      </c>
      <c r="F1060" s="88">
        <v>176.13</v>
      </c>
      <c r="G1060" s="87">
        <v>44223</v>
      </c>
      <c r="H1060" s="88">
        <v>32.229999999999997</v>
      </c>
      <c r="I1060" s="87">
        <v>43872</v>
      </c>
      <c r="J1060" s="88">
        <v>39.81</v>
      </c>
      <c r="K1060" s="87">
        <v>43838</v>
      </c>
      <c r="L1060" s="88">
        <v>115.23</v>
      </c>
      <c r="M1060" s="87">
        <v>43838</v>
      </c>
      <c r="N1060" s="88">
        <v>21.44</v>
      </c>
      <c r="Q1060" s="87">
        <v>43838</v>
      </c>
      <c r="R1060" s="88">
        <v>22.69</v>
      </c>
      <c r="S1060" s="87">
        <v>43838</v>
      </c>
      <c r="T1060" s="88">
        <v>4.0999999999999996</v>
      </c>
      <c r="U1060" s="87">
        <v>45022</v>
      </c>
      <c r="V1060" s="88">
        <v>278.45</v>
      </c>
      <c r="W1060" s="87">
        <v>43985</v>
      </c>
      <c r="X1060" s="88">
        <v>34.49</v>
      </c>
      <c r="Y1060" s="87">
        <v>43860</v>
      </c>
      <c r="Z1060" s="88">
        <v>42.55</v>
      </c>
      <c r="AA1060" s="87">
        <v>43943</v>
      </c>
      <c r="AB1060" s="88">
        <v>210.34</v>
      </c>
      <c r="AE1060" s="87">
        <v>44571</v>
      </c>
      <c r="AF1060" s="88">
        <v>1236.8</v>
      </c>
      <c r="AG1060" s="87">
        <v>44568</v>
      </c>
      <c r="AH1060" s="88">
        <v>79.319999999999993</v>
      </c>
      <c r="AI1060" s="87">
        <v>44585</v>
      </c>
      <c r="AJ1060" s="88">
        <v>770.86</v>
      </c>
      <c r="AK1060" s="87">
        <v>44616</v>
      </c>
      <c r="AL1060" s="88">
        <v>172.48</v>
      </c>
    </row>
    <row r="1061" spans="1:38">
      <c r="A1061" s="87">
        <v>44572</v>
      </c>
      <c r="B1061" s="88">
        <v>18056.53</v>
      </c>
      <c r="C1061" s="87">
        <v>43874</v>
      </c>
      <c r="D1061" s="88">
        <v>98.85</v>
      </c>
      <c r="E1061" s="87">
        <v>43839</v>
      </c>
      <c r="F1061" s="88">
        <v>179.86</v>
      </c>
      <c r="G1061" s="87">
        <v>44224</v>
      </c>
      <c r="H1061" s="88">
        <v>31.15</v>
      </c>
      <c r="I1061" s="87">
        <v>43873</v>
      </c>
      <c r="J1061" s="88">
        <v>40.17</v>
      </c>
      <c r="K1061" s="87">
        <v>43839</v>
      </c>
      <c r="L1061" s="88">
        <v>120.99</v>
      </c>
      <c r="M1061" s="87">
        <v>43839</v>
      </c>
      <c r="N1061" s="88">
        <v>22.51</v>
      </c>
      <c r="Q1061" s="87">
        <v>43839</v>
      </c>
      <c r="R1061" s="88">
        <v>23.82</v>
      </c>
      <c r="S1061" s="87">
        <v>43839</v>
      </c>
      <c r="T1061" s="88">
        <v>4.2300000000000004</v>
      </c>
      <c r="U1061" s="87">
        <v>45023</v>
      </c>
      <c r="V1061" s="88">
        <v>282.72000000000003</v>
      </c>
      <c r="W1061" s="87">
        <v>43986</v>
      </c>
      <c r="X1061" s="88">
        <v>34</v>
      </c>
      <c r="Y1061" s="87">
        <v>43861</v>
      </c>
      <c r="Z1061" s="88">
        <v>42.62</v>
      </c>
      <c r="AA1061" s="87">
        <v>43944</v>
      </c>
      <c r="AB1061" s="88">
        <v>225.06</v>
      </c>
      <c r="AE1061" s="87">
        <v>44572</v>
      </c>
      <c r="AF1061" s="88">
        <v>1243.3900000000001</v>
      </c>
      <c r="AG1061" s="87">
        <v>44571</v>
      </c>
      <c r="AH1061" s="88">
        <v>81.19</v>
      </c>
      <c r="AI1061" s="87">
        <v>44586</v>
      </c>
      <c r="AJ1061" s="88">
        <v>750.26</v>
      </c>
      <c r="AK1061" s="87">
        <v>44617</v>
      </c>
      <c r="AL1061" s="88">
        <v>170.57</v>
      </c>
    </row>
    <row r="1062" spans="1:38">
      <c r="A1062" s="87">
        <v>44573</v>
      </c>
      <c r="B1062" s="88">
        <v>18070.400000000001</v>
      </c>
      <c r="C1062" s="87">
        <v>43875</v>
      </c>
      <c r="D1062" s="88">
        <v>100.72</v>
      </c>
      <c r="E1062" s="87">
        <v>43840</v>
      </c>
      <c r="F1062" s="88">
        <v>181.96</v>
      </c>
      <c r="G1062" s="87">
        <v>44225</v>
      </c>
      <c r="H1062" s="88">
        <v>31.5</v>
      </c>
      <c r="I1062" s="87">
        <v>43874</v>
      </c>
      <c r="J1062" s="88">
        <v>40.14</v>
      </c>
      <c r="K1062" s="87">
        <v>43840</v>
      </c>
      <c r="L1062" s="88">
        <v>119.68</v>
      </c>
      <c r="M1062" s="87">
        <v>43840</v>
      </c>
      <c r="N1062" s="88">
        <v>22.84</v>
      </c>
      <c r="Q1062" s="87">
        <v>43840</v>
      </c>
      <c r="R1062" s="88">
        <v>23.64</v>
      </c>
      <c r="S1062" s="87">
        <v>43840</v>
      </c>
      <c r="T1062" s="88">
        <v>4.4400000000000004</v>
      </c>
      <c r="U1062" s="87">
        <v>45026</v>
      </c>
      <c r="V1062" s="88">
        <v>286.64</v>
      </c>
      <c r="W1062" s="87">
        <v>43987</v>
      </c>
      <c r="X1062" s="88">
        <v>34.4</v>
      </c>
      <c r="Y1062" s="87">
        <v>43864</v>
      </c>
      <c r="Z1062" s="88">
        <v>40.82</v>
      </c>
      <c r="AA1062" s="87">
        <v>43945</v>
      </c>
      <c r="AB1062" s="88">
        <v>231.28</v>
      </c>
      <c r="AE1062" s="87">
        <v>44573</v>
      </c>
      <c r="AF1062" s="88">
        <v>1252.9000000000001</v>
      </c>
      <c r="AG1062" s="87">
        <v>44572</v>
      </c>
      <c r="AH1062" s="88">
        <v>81.69</v>
      </c>
      <c r="AI1062" s="87">
        <v>44587</v>
      </c>
      <c r="AJ1062" s="88">
        <v>744</v>
      </c>
      <c r="AK1062" s="87">
        <v>44620</v>
      </c>
      <c r="AL1062" s="88">
        <v>176.27</v>
      </c>
    </row>
    <row r="1063" spans="1:38">
      <c r="A1063" s="87">
        <v>44574</v>
      </c>
      <c r="B1063" s="88">
        <v>18001.32</v>
      </c>
      <c r="C1063" s="87">
        <v>43878</v>
      </c>
      <c r="D1063" s="88">
        <v>99.88</v>
      </c>
      <c r="E1063" s="87">
        <v>43843</v>
      </c>
      <c r="F1063" s="88">
        <v>178.74</v>
      </c>
      <c r="G1063" s="87">
        <v>44228</v>
      </c>
      <c r="H1063" s="88">
        <v>31.25</v>
      </c>
      <c r="I1063" s="87">
        <v>43875</v>
      </c>
      <c r="J1063" s="88">
        <v>39.01</v>
      </c>
      <c r="K1063" s="87">
        <v>43843</v>
      </c>
      <c r="L1063" s="88">
        <v>119.02</v>
      </c>
      <c r="M1063" s="87">
        <v>43843</v>
      </c>
      <c r="N1063" s="88">
        <v>23.09</v>
      </c>
      <c r="Q1063" s="87">
        <v>43843</v>
      </c>
      <c r="R1063" s="88">
        <v>23.42</v>
      </c>
      <c r="S1063" s="87">
        <v>43843</v>
      </c>
      <c r="T1063" s="88">
        <v>5.44</v>
      </c>
      <c r="U1063" s="87">
        <v>45027</v>
      </c>
      <c r="V1063" s="88">
        <v>292.8</v>
      </c>
      <c r="W1063" s="87">
        <v>43990</v>
      </c>
      <c r="X1063" s="88">
        <v>34.5</v>
      </c>
      <c r="Y1063" s="87">
        <v>43865</v>
      </c>
      <c r="Z1063" s="88">
        <v>42.24</v>
      </c>
      <c r="AA1063" s="87">
        <v>43948</v>
      </c>
      <c r="AB1063" s="88">
        <v>231.69</v>
      </c>
      <c r="AE1063" s="87">
        <v>44574</v>
      </c>
      <c r="AF1063" s="88">
        <v>1274.98</v>
      </c>
      <c r="AG1063" s="87">
        <v>44573</v>
      </c>
      <c r="AH1063" s="88">
        <v>82.41</v>
      </c>
      <c r="AI1063" s="87">
        <v>44588</v>
      </c>
      <c r="AJ1063" s="88">
        <v>743.95</v>
      </c>
      <c r="AK1063" s="87">
        <v>44621</v>
      </c>
      <c r="AL1063" s="88">
        <v>182.45</v>
      </c>
    </row>
    <row r="1064" spans="1:38">
      <c r="A1064" s="87">
        <v>44575</v>
      </c>
      <c r="B1064" s="88">
        <v>17998.509999999998</v>
      </c>
      <c r="C1064" s="87">
        <v>43879</v>
      </c>
      <c r="D1064" s="88">
        <v>99.05</v>
      </c>
      <c r="E1064" s="87">
        <v>43844</v>
      </c>
      <c r="F1064" s="88">
        <v>181.84</v>
      </c>
      <c r="G1064" s="87">
        <v>44229</v>
      </c>
      <c r="H1064" s="88">
        <v>32.39</v>
      </c>
      <c r="I1064" s="87">
        <v>43878</v>
      </c>
      <c r="J1064" s="88">
        <v>39.25</v>
      </c>
      <c r="K1064" s="87">
        <v>43844</v>
      </c>
      <c r="L1064" s="88">
        <v>120.41</v>
      </c>
      <c r="M1064" s="87">
        <v>43844</v>
      </c>
      <c r="N1064" s="88">
        <v>22.84</v>
      </c>
      <c r="Q1064" s="87">
        <v>43844</v>
      </c>
      <c r="R1064" s="88">
        <v>23.23</v>
      </c>
      <c r="S1064" s="87">
        <v>43844</v>
      </c>
      <c r="T1064" s="88">
        <v>5.86</v>
      </c>
      <c r="U1064" s="87">
        <v>45028</v>
      </c>
      <c r="V1064" s="88">
        <v>314.76</v>
      </c>
      <c r="W1064" s="87">
        <v>43991</v>
      </c>
      <c r="X1064" s="88">
        <v>34.5</v>
      </c>
      <c r="Y1064" s="87">
        <v>43867</v>
      </c>
      <c r="Z1064" s="88">
        <v>42.48</v>
      </c>
      <c r="AA1064" s="87">
        <v>43949</v>
      </c>
      <c r="AB1064" s="88">
        <v>233.05</v>
      </c>
      <c r="AE1064" s="87">
        <v>44575</v>
      </c>
      <c r="AF1064" s="88">
        <v>1308.3599999999999</v>
      </c>
      <c r="AG1064" s="87">
        <v>44574</v>
      </c>
      <c r="AH1064" s="88">
        <v>81.8</v>
      </c>
      <c r="AI1064" s="87">
        <v>44589</v>
      </c>
      <c r="AJ1064" s="88">
        <v>735.84</v>
      </c>
      <c r="AK1064" s="87">
        <v>44622</v>
      </c>
      <c r="AL1064" s="88">
        <v>181.38</v>
      </c>
    </row>
    <row r="1065" spans="1:38">
      <c r="A1065" s="87">
        <v>44578</v>
      </c>
      <c r="B1065" s="88">
        <v>17942.16</v>
      </c>
      <c r="C1065" s="87">
        <v>43880</v>
      </c>
      <c r="D1065" s="88">
        <v>99.15</v>
      </c>
      <c r="E1065" s="87">
        <v>43845</v>
      </c>
      <c r="F1065" s="88">
        <v>180.82</v>
      </c>
      <c r="G1065" s="87">
        <v>44230</v>
      </c>
      <c r="H1065" s="88">
        <v>32.78</v>
      </c>
      <c r="I1065" s="87">
        <v>43879</v>
      </c>
      <c r="J1065" s="88">
        <v>39.06</v>
      </c>
      <c r="K1065" s="87">
        <v>43845</v>
      </c>
      <c r="L1065" s="88">
        <v>118.96</v>
      </c>
      <c r="M1065" s="87">
        <v>43845</v>
      </c>
      <c r="N1065" s="88">
        <v>23.24</v>
      </c>
      <c r="Q1065" s="87">
        <v>43845</v>
      </c>
      <c r="R1065" s="88">
        <v>22.76</v>
      </c>
      <c r="S1065" s="87">
        <v>43845</v>
      </c>
      <c r="T1065" s="88">
        <v>5.55</v>
      </c>
      <c r="U1065" s="87">
        <v>45029</v>
      </c>
      <c r="V1065" s="88">
        <v>291.16000000000003</v>
      </c>
      <c r="W1065" s="87">
        <v>43992</v>
      </c>
      <c r="X1065" s="88">
        <v>34.1</v>
      </c>
      <c r="Y1065" s="87">
        <v>43868</v>
      </c>
      <c r="Z1065" s="88">
        <v>41.62</v>
      </c>
      <c r="AA1065" s="87">
        <v>43950</v>
      </c>
      <c r="AB1065" s="88">
        <v>244.77</v>
      </c>
      <c r="AE1065" s="87">
        <v>44578</v>
      </c>
      <c r="AF1065" s="88">
        <v>1324.76</v>
      </c>
      <c r="AG1065" s="87">
        <v>44575</v>
      </c>
      <c r="AH1065" s="88">
        <v>81.5</v>
      </c>
      <c r="AI1065" s="87">
        <v>44592</v>
      </c>
      <c r="AJ1065" s="88">
        <v>737.14</v>
      </c>
      <c r="AK1065" s="87">
        <v>44623</v>
      </c>
      <c r="AL1065" s="88">
        <v>176.75</v>
      </c>
    </row>
    <row r="1066" spans="1:38">
      <c r="A1066" s="87">
        <v>44579</v>
      </c>
      <c r="B1066" s="88">
        <v>17925.77</v>
      </c>
      <c r="C1066" s="87">
        <v>43881</v>
      </c>
      <c r="D1066" s="88">
        <v>99.05</v>
      </c>
      <c r="E1066" s="87">
        <v>43846</v>
      </c>
      <c r="F1066" s="88">
        <v>180.05</v>
      </c>
      <c r="G1066" s="87">
        <v>44231</v>
      </c>
      <c r="H1066" s="88">
        <v>32.76</v>
      </c>
      <c r="I1066" s="87">
        <v>43880</v>
      </c>
      <c r="J1066" s="88">
        <v>39.26</v>
      </c>
      <c r="K1066" s="87">
        <v>43846</v>
      </c>
      <c r="L1066" s="88">
        <v>119.63</v>
      </c>
      <c r="M1066" s="87">
        <v>43846</v>
      </c>
      <c r="N1066" s="88">
        <v>23.25</v>
      </c>
      <c r="Q1066" s="87">
        <v>43846</v>
      </c>
      <c r="R1066" s="88">
        <v>22.5</v>
      </c>
      <c r="S1066" s="87">
        <v>43846</v>
      </c>
      <c r="T1066" s="88">
        <v>5.74</v>
      </c>
      <c r="U1066" s="87">
        <v>45033</v>
      </c>
      <c r="V1066" s="88">
        <v>269.33</v>
      </c>
      <c r="W1066" s="87">
        <v>43993</v>
      </c>
      <c r="X1066" s="88">
        <v>33.33</v>
      </c>
      <c r="Y1066" s="87">
        <v>43871</v>
      </c>
      <c r="Z1066" s="88">
        <v>41.84</v>
      </c>
      <c r="AA1066" s="87">
        <v>43951</v>
      </c>
      <c r="AB1066" s="88">
        <v>247.48</v>
      </c>
      <c r="AE1066" s="87">
        <v>44579</v>
      </c>
      <c r="AF1066" s="88">
        <v>1313.08</v>
      </c>
      <c r="AG1066" s="87">
        <v>44578</v>
      </c>
      <c r="AH1066" s="88">
        <v>81.5</v>
      </c>
      <c r="AI1066" s="87">
        <v>44593</v>
      </c>
      <c r="AJ1066" s="88">
        <v>734.05</v>
      </c>
      <c r="AK1066" s="87">
        <v>44624</v>
      </c>
      <c r="AL1066" s="88">
        <v>174.38</v>
      </c>
    </row>
    <row r="1067" spans="1:38">
      <c r="A1067" s="87">
        <v>44580</v>
      </c>
      <c r="B1067" s="88">
        <v>17651.77</v>
      </c>
      <c r="C1067" s="87">
        <v>43882</v>
      </c>
      <c r="D1067" s="88">
        <v>99.15</v>
      </c>
      <c r="E1067" s="87">
        <v>43847</v>
      </c>
      <c r="F1067" s="88">
        <v>180.83</v>
      </c>
      <c r="G1067" s="87">
        <v>44235</v>
      </c>
      <c r="H1067" s="88">
        <v>31.81</v>
      </c>
      <c r="I1067" s="87">
        <v>43881</v>
      </c>
      <c r="J1067" s="88">
        <v>39</v>
      </c>
      <c r="K1067" s="87">
        <v>43847</v>
      </c>
      <c r="L1067" s="88">
        <v>119.06</v>
      </c>
      <c r="M1067" s="87">
        <v>43847</v>
      </c>
      <c r="N1067" s="88">
        <v>23.05</v>
      </c>
      <c r="Q1067" s="87">
        <v>43847</v>
      </c>
      <c r="R1067" s="88">
        <v>22.43</v>
      </c>
      <c r="S1067" s="87">
        <v>43847</v>
      </c>
      <c r="T1067" s="88">
        <v>5.71</v>
      </c>
      <c r="U1067" s="87">
        <v>45034</v>
      </c>
      <c r="V1067" s="88">
        <v>249.14</v>
      </c>
      <c r="W1067" s="87">
        <v>43994</v>
      </c>
      <c r="X1067" s="88">
        <v>33.11</v>
      </c>
      <c r="Y1067" s="87">
        <v>43872</v>
      </c>
      <c r="Z1067" s="88">
        <v>41.62</v>
      </c>
      <c r="AA1067" s="87">
        <v>43955</v>
      </c>
      <c r="AB1067" s="88">
        <v>241.08</v>
      </c>
      <c r="AE1067" s="87">
        <v>44580</v>
      </c>
      <c r="AF1067" s="88">
        <v>1300.04</v>
      </c>
      <c r="AG1067" s="87">
        <v>44579</v>
      </c>
      <c r="AH1067" s="88">
        <v>80.739999999999995</v>
      </c>
      <c r="AI1067" s="87">
        <v>44594</v>
      </c>
      <c r="AJ1067" s="88">
        <v>734.97</v>
      </c>
      <c r="AK1067" s="87">
        <v>44627</v>
      </c>
      <c r="AL1067" s="88">
        <v>164</v>
      </c>
    </row>
    <row r="1068" spans="1:38">
      <c r="A1068" s="87">
        <v>44581</v>
      </c>
      <c r="B1068" s="88">
        <v>17665.79</v>
      </c>
      <c r="C1068" s="87">
        <v>43885</v>
      </c>
      <c r="D1068" s="88">
        <v>95.28</v>
      </c>
      <c r="E1068" s="87">
        <v>43850</v>
      </c>
      <c r="F1068" s="88">
        <v>177.27</v>
      </c>
      <c r="G1068" s="87">
        <v>44236</v>
      </c>
      <c r="H1068" s="88">
        <v>31.5</v>
      </c>
      <c r="I1068" s="87">
        <v>43882</v>
      </c>
      <c r="J1068" s="88">
        <v>39.72</v>
      </c>
      <c r="K1068" s="87">
        <v>43850</v>
      </c>
      <c r="L1068" s="88">
        <v>117.16</v>
      </c>
      <c r="M1068" s="87">
        <v>43850</v>
      </c>
      <c r="N1068" s="88">
        <v>22.13</v>
      </c>
      <c r="Q1068" s="87">
        <v>43850</v>
      </c>
      <c r="R1068" s="88">
        <v>22.1</v>
      </c>
      <c r="S1068" s="87">
        <v>43850</v>
      </c>
      <c r="T1068" s="88">
        <v>5.6</v>
      </c>
      <c r="U1068" s="87">
        <v>45035</v>
      </c>
      <c r="V1068" s="88">
        <v>230.46</v>
      </c>
      <c r="W1068" s="87">
        <v>43997</v>
      </c>
      <c r="X1068" s="88">
        <v>30.73</v>
      </c>
      <c r="Y1068" s="87">
        <v>43873</v>
      </c>
      <c r="Z1068" s="88">
        <v>42.54</v>
      </c>
      <c r="AA1068" s="87">
        <v>43956</v>
      </c>
      <c r="AB1068" s="88">
        <v>240.61</v>
      </c>
      <c r="AE1068" s="87">
        <v>44581</v>
      </c>
      <c r="AF1068" s="88">
        <v>1289.9000000000001</v>
      </c>
      <c r="AG1068" s="87">
        <v>44580</v>
      </c>
      <c r="AH1068" s="88">
        <v>78.87</v>
      </c>
      <c r="AI1068" s="87">
        <v>44595</v>
      </c>
      <c r="AJ1068" s="88">
        <v>738.08</v>
      </c>
      <c r="AK1068" s="87">
        <v>44628</v>
      </c>
      <c r="AL1068" s="88">
        <v>164.36</v>
      </c>
    </row>
    <row r="1069" spans="1:38">
      <c r="A1069" s="87">
        <v>44582</v>
      </c>
      <c r="B1069" s="88">
        <v>17747.580000000002</v>
      </c>
      <c r="C1069" s="87">
        <v>43886</v>
      </c>
      <c r="D1069" s="88">
        <v>98.1</v>
      </c>
      <c r="E1069" s="87">
        <v>43851</v>
      </c>
      <c r="F1069" s="88">
        <v>178.08</v>
      </c>
      <c r="G1069" s="87">
        <v>44237</v>
      </c>
      <c r="H1069" s="88">
        <v>31.7</v>
      </c>
      <c r="I1069" s="87">
        <v>43885</v>
      </c>
      <c r="J1069" s="88">
        <v>38.65</v>
      </c>
      <c r="K1069" s="87">
        <v>43851</v>
      </c>
      <c r="L1069" s="88">
        <v>113.46</v>
      </c>
      <c r="M1069" s="87">
        <v>43851</v>
      </c>
      <c r="N1069" s="88">
        <v>21.81</v>
      </c>
      <c r="Q1069" s="87">
        <v>43851</v>
      </c>
      <c r="R1069" s="88">
        <v>21.83</v>
      </c>
      <c r="S1069" s="87">
        <v>43851</v>
      </c>
      <c r="T1069" s="88">
        <v>5.49</v>
      </c>
      <c r="U1069" s="87">
        <v>45036</v>
      </c>
      <c r="V1069" s="88">
        <v>223.1</v>
      </c>
      <c r="W1069" s="87">
        <v>43998</v>
      </c>
      <c r="X1069" s="88">
        <v>32.22</v>
      </c>
      <c r="Y1069" s="87">
        <v>43874</v>
      </c>
      <c r="Z1069" s="88">
        <v>42.87</v>
      </c>
      <c r="AA1069" s="87">
        <v>43957</v>
      </c>
      <c r="AB1069" s="88">
        <v>238.29</v>
      </c>
      <c r="AE1069" s="87">
        <v>44582</v>
      </c>
      <c r="AF1069" s="88">
        <v>1300</v>
      </c>
      <c r="AG1069" s="87">
        <v>44581</v>
      </c>
      <c r="AH1069" s="88">
        <v>79.150000000000006</v>
      </c>
      <c r="AI1069" s="87">
        <v>44596</v>
      </c>
      <c r="AJ1069" s="88">
        <v>727.13</v>
      </c>
      <c r="AK1069" s="87">
        <v>44629</v>
      </c>
      <c r="AL1069" s="88">
        <v>162.94999999999999</v>
      </c>
    </row>
    <row r="1070" spans="1:38">
      <c r="A1070" s="87">
        <v>44585</v>
      </c>
      <c r="B1070" s="88">
        <v>17726.54</v>
      </c>
      <c r="C1070" s="87">
        <v>43887</v>
      </c>
      <c r="D1070" s="88">
        <v>97.27</v>
      </c>
      <c r="E1070" s="87">
        <v>43852</v>
      </c>
      <c r="F1070" s="88">
        <v>178.99</v>
      </c>
      <c r="G1070" s="87">
        <v>44243</v>
      </c>
      <c r="H1070" s="88">
        <v>32.99</v>
      </c>
      <c r="I1070" s="87">
        <v>43886</v>
      </c>
      <c r="J1070" s="88">
        <v>38.5</v>
      </c>
      <c r="K1070" s="87">
        <v>43852</v>
      </c>
      <c r="L1070" s="88">
        <v>115.15</v>
      </c>
      <c r="M1070" s="87">
        <v>43852</v>
      </c>
      <c r="N1070" s="88">
        <v>22.25</v>
      </c>
      <c r="Q1070" s="87">
        <v>43852</v>
      </c>
      <c r="R1070" s="88">
        <v>21.97</v>
      </c>
      <c r="S1070" s="87">
        <v>43852</v>
      </c>
      <c r="T1070" s="88">
        <v>5.63</v>
      </c>
      <c r="U1070" s="87">
        <v>45042</v>
      </c>
      <c r="V1070" s="88">
        <v>223.41</v>
      </c>
      <c r="W1070" s="87">
        <v>43999</v>
      </c>
      <c r="X1070" s="88">
        <v>32.25</v>
      </c>
      <c r="Y1070" s="87">
        <v>43875</v>
      </c>
      <c r="Z1070" s="88">
        <v>42.99</v>
      </c>
      <c r="AA1070" s="87">
        <v>43958</v>
      </c>
      <c r="AB1070" s="88">
        <v>235.97</v>
      </c>
      <c r="AE1070" s="87">
        <v>44585</v>
      </c>
      <c r="AF1070" s="88">
        <v>1295.31</v>
      </c>
      <c r="AG1070" s="87">
        <v>44582</v>
      </c>
      <c r="AH1070" s="88">
        <v>79.989999999999995</v>
      </c>
      <c r="AI1070" s="87">
        <v>44599</v>
      </c>
      <c r="AJ1070" s="88">
        <v>729.5</v>
      </c>
      <c r="AK1070" s="87">
        <v>44630</v>
      </c>
      <c r="AL1070" s="88">
        <v>166.32</v>
      </c>
    </row>
    <row r="1071" spans="1:38">
      <c r="A1071" s="87">
        <v>44586</v>
      </c>
      <c r="B1071" s="88">
        <v>17696.27</v>
      </c>
      <c r="C1071" s="87">
        <v>43888</v>
      </c>
      <c r="D1071" s="88">
        <v>95.22</v>
      </c>
      <c r="E1071" s="87">
        <v>43853</v>
      </c>
      <c r="F1071" s="88">
        <v>178.22</v>
      </c>
      <c r="G1071" s="87">
        <v>44244</v>
      </c>
      <c r="H1071" s="88">
        <v>31.75</v>
      </c>
      <c r="I1071" s="87">
        <v>43887</v>
      </c>
      <c r="J1071" s="88">
        <v>39.39</v>
      </c>
      <c r="K1071" s="87">
        <v>43853</v>
      </c>
      <c r="L1071" s="88">
        <v>115.95</v>
      </c>
      <c r="M1071" s="87">
        <v>43853</v>
      </c>
      <c r="N1071" s="88">
        <v>22.92</v>
      </c>
      <c r="Q1071" s="87">
        <v>43853</v>
      </c>
      <c r="R1071" s="88">
        <v>21.94</v>
      </c>
      <c r="S1071" s="87">
        <v>43853</v>
      </c>
      <c r="T1071" s="88">
        <v>5.52</v>
      </c>
      <c r="U1071" s="87">
        <v>45043</v>
      </c>
      <c r="V1071" s="88">
        <v>206.66</v>
      </c>
      <c r="W1071" s="87">
        <v>44000</v>
      </c>
      <c r="X1071" s="88">
        <v>32.79</v>
      </c>
      <c r="Y1071" s="87">
        <v>43878</v>
      </c>
      <c r="Z1071" s="88">
        <v>42.35</v>
      </c>
      <c r="AA1071" s="87">
        <v>43959</v>
      </c>
      <c r="AB1071" s="88">
        <v>235</v>
      </c>
      <c r="AE1071" s="87">
        <v>44586</v>
      </c>
      <c r="AF1071" s="88">
        <v>1308.1300000000001</v>
      </c>
      <c r="AG1071" s="87">
        <v>44585</v>
      </c>
      <c r="AH1071" s="88">
        <v>81.44</v>
      </c>
      <c r="AI1071" s="87">
        <v>44600</v>
      </c>
      <c r="AJ1071" s="88">
        <v>722.98</v>
      </c>
      <c r="AK1071" s="87">
        <v>44631</v>
      </c>
      <c r="AL1071" s="88">
        <v>165</v>
      </c>
    </row>
    <row r="1072" spans="1:38">
      <c r="A1072" s="87">
        <v>44587</v>
      </c>
      <c r="B1072" s="88">
        <v>17738.310000000001</v>
      </c>
      <c r="C1072" s="87">
        <v>43889</v>
      </c>
      <c r="D1072" s="88">
        <v>99.33</v>
      </c>
      <c r="E1072" s="87">
        <v>43854</v>
      </c>
      <c r="F1072" s="88">
        <v>178.89</v>
      </c>
      <c r="G1072" s="87">
        <v>44245</v>
      </c>
      <c r="H1072" s="88">
        <v>31.75</v>
      </c>
      <c r="I1072" s="87">
        <v>43888</v>
      </c>
      <c r="J1072" s="88">
        <v>38.5</v>
      </c>
      <c r="K1072" s="87">
        <v>43854</v>
      </c>
      <c r="L1072" s="88">
        <v>121.18</v>
      </c>
      <c r="M1072" s="87">
        <v>43854</v>
      </c>
      <c r="N1072" s="88">
        <v>23.54</v>
      </c>
      <c r="Q1072" s="87">
        <v>43854</v>
      </c>
      <c r="R1072" s="88">
        <v>22.8</v>
      </c>
      <c r="S1072" s="87">
        <v>43854</v>
      </c>
      <c r="T1072" s="88">
        <v>5.45</v>
      </c>
      <c r="U1072" s="87">
        <v>45044</v>
      </c>
      <c r="V1072" s="88">
        <v>191.17</v>
      </c>
      <c r="W1072" s="87">
        <v>44001</v>
      </c>
      <c r="X1072" s="88">
        <v>32.5</v>
      </c>
      <c r="Y1072" s="87">
        <v>43879</v>
      </c>
      <c r="Z1072" s="88">
        <v>41.76</v>
      </c>
      <c r="AA1072" s="87">
        <v>43962</v>
      </c>
      <c r="AB1072" s="88">
        <v>238.96</v>
      </c>
      <c r="AE1072" s="87">
        <v>44587</v>
      </c>
      <c r="AF1072" s="88">
        <v>1317.05</v>
      </c>
      <c r="AG1072" s="87">
        <v>44586</v>
      </c>
      <c r="AH1072" s="88">
        <v>82.66</v>
      </c>
      <c r="AI1072" s="87">
        <v>44601</v>
      </c>
      <c r="AJ1072" s="88">
        <v>716.28</v>
      </c>
      <c r="AK1072" s="87">
        <v>44634</v>
      </c>
      <c r="AL1072" s="88">
        <v>164.2</v>
      </c>
    </row>
    <row r="1073" spans="1:38">
      <c r="A1073" s="87">
        <v>44588</v>
      </c>
      <c r="B1073" s="88">
        <v>17828.099999999999</v>
      </c>
      <c r="C1073" s="87">
        <v>43892</v>
      </c>
      <c r="D1073" s="88">
        <v>100.63</v>
      </c>
      <c r="E1073" s="87">
        <v>43857</v>
      </c>
      <c r="F1073" s="88">
        <v>178.99</v>
      </c>
      <c r="G1073" s="87">
        <v>44246</v>
      </c>
      <c r="H1073" s="88">
        <v>32.450000000000003</v>
      </c>
      <c r="I1073" s="87">
        <v>43889</v>
      </c>
      <c r="J1073" s="88">
        <v>39</v>
      </c>
      <c r="K1073" s="87">
        <v>43857</v>
      </c>
      <c r="L1073" s="88">
        <v>117.02</v>
      </c>
      <c r="M1073" s="87">
        <v>43857</v>
      </c>
      <c r="N1073" s="88">
        <v>24.83</v>
      </c>
      <c r="Q1073" s="87">
        <v>43857</v>
      </c>
      <c r="R1073" s="88">
        <v>22.32</v>
      </c>
      <c r="S1073" s="87">
        <v>43857</v>
      </c>
      <c r="T1073" s="88">
        <v>5.31</v>
      </c>
      <c r="U1073" s="87">
        <v>45048</v>
      </c>
      <c r="V1073" s="88">
        <v>176.84</v>
      </c>
      <c r="W1073" s="87">
        <v>44004</v>
      </c>
      <c r="X1073" s="88">
        <v>33.869999999999997</v>
      </c>
      <c r="Y1073" s="87">
        <v>43880</v>
      </c>
      <c r="Z1073" s="88">
        <v>41.66</v>
      </c>
      <c r="AA1073" s="87">
        <v>43963</v>
      </c>
      <c r="AB1073" s="88">
        <v>238.5</v>
      </c>
      <c r="AE1073" s="87">
        <v>44588</v>
      </c>
      <c r="AF1073" s="88">
        <v>1300.49</v>
      </c>
      <c r="AG1073" s="87">
        <v>44587</v>
      </c>
      <c r="AH1073" s="88">
        <v>81.5</v>
      </c>
      <c r="AI1073" s="87">
        <v>44602</v>
      </c>
      <c r="AJ1073" s="88">
        <v>705.09</v>
      </c>
      <c r="AK1073" s="87">
        <v>44635</v>
      </c>
      <c r="AL1073" s="88">
        <v>163.03</v>
      </c>
    </row>
    <row r="1074" spans="1:38">
      <c r="A1074" s="87">
        <v>44589</v>
      </c>
      <c r="B1074" s="88">
        <v>17792.990000000002</v>
      </c>
      <c r="C1074" s="87">
        <v>43893</v>
      </c>
      <c r="D1074" s="88">
        <v>99.56</v>
      </c>
      <c r="E1074" s="87">
        <v>43858</v>
      </c>
      <c r="F1074" s="88">
        <v>177.48</v>
      </c>
      <c r="G1074" s="87">
        <v>44249</v>
      </c>
      <c r="H1074" s="88">
        <v>31.99</v>
      </c>
      <c r="I1074" s="87">
        <v>43892</v>
      </c>
      <c r="J1074" s="88">
        <v>38.75</v>
      </c>
      <c r="K1074" s="87">
        <v>43858</v>
      </c>
      <c r="L1074" s="88">
        <v>118.18</v>
      </c>
      <c r="M1074" s="87">
        <v>43858</v>
      </c>
      <c r="N1074" s="88">
        <v>24.99</v>
      </c>
      <c r="Q1074" s="87">
        <v>43858</v>
      </c>
      <c r="R1074" s="88">
        <v>22.36</v>
      </c>
      <c r="S1074" s="87">
        <v>43858</v>
      </c>
      <c r="T1074" s="88">
        <v>5.3</v>
      </c>
      <c r="U1074" s="87">
        <v>45049</v>
      </c>
      <c r="V1074" s="88">
        <v>163.58000000000001</v>
      </c>
      <c r="W1074" s="87">
        <v>44005</v>
      </c>
      <c r="X1074" s="88">
        <v>33.630000000000003</v>
      </c>
      <c r="Y1074" s="87">
        <v>43881</v>
      </c>
      <c r="Z1074" s="88">
        <v>41.66</v>
      </c>
      <c r="AA1074" s="87">
        <v>43964</v>
      </c>
      <c r="AB1074" s="88">
        <v>240.78</v>
      </c>
      <c r="AE1074" s="87">
        <v>44589</v>
      </c>
      <c r="AF1074" s="88">
        <v>1300.02</v>
      </c>
      <c r="AG1074" s="87">
        <v>44588</v>
      </c>
      <c r="AH1074" s="88">
        <v>81.69</v>
      </c>
      <c r="AI1074" s="87">
        <v>44603</v>
      </c>
      <c r="AJ1074" s="88">
        <v>710.5</v>
      </c>
      <c r="AK1074" s="87">
        <v>44636</v>
      </c>
      <c r="AL1074" s="88">
        <v>165.68</v>
      </c>
    </row>
    <row r="1075" spans="1:38">
      <c r="A1075" s="87">
        <v>44592</v>
      </c>
      <c r="B1075" s="88">
        <v>17829.96</v>
      </c>
      <c r="C1075" s="87">
        <v>43894</v>
      </c>
      <c r="D1075" s="88">
        <v>96.65</v>
      </c>
      <c r="E1075" s="87">
        <v>43859</v>
      </c>
      <c r="F1075" s="88">
        <v>174.67</v>
      </c>
      <c r="G1075" s="87">
        <v>44250</v>
      </c>
      <c r="H1075" s="88">
        <v>31.98</v>
      </c>
      <c r="I1075" s="87">
        <v>43893</v>
      </c>
      <c r="J1075" s="88">
        <v>38.51</v>
      </c>
      <c r="K1075" s="87">
        <v>43859</v>
      </c>
      <c r="L1075" s="88">
        <v>117.67</v>
      </c>
      <c r="M1075" s="87">
        <v>43859</v>
      </c>
      <c r="N1075" s="88">
        <v>24.18</v>
      </c>
      <c r="Q1075" s="87">
        <v>43859</v>
      </c>
      <c r="R1075" s="88">
        <v>22.63</v>
      </c>
      <c r="S1075" s="87">
        <v>43859</v>
      </c>
      <c r="T1075" s="88">
        <v>5.2</v>
      </c>
      <c r="U1075" s="87">
        <v>45050</v>
      </c>
      <c r="V1075" s="88">
        <v>153.34</v>
      </c>
      <c r="W1075" s="87">
        <v>44006</v>
      </c>
      <c r="X1075" s="88">
        <v>34</v>
      </c>
      <c r="Y1075" s="87">
        <v>43882</v>
      </c>
      <c r="Z1075" s="88">
        <v>41.75</v>
      </c>
      <c r="AA1075" s="87">
        <v>43965</v>
      </c>
      <c r="AB1075" s="88">
        <v>241.28</v>
      </c>
      <c r="AE1075" s="87">
        <v>44592</v>
      </c>
      <c r="AF1075" s="88">
        <v>1290</v>
      </c>
      <c r="AG1075" s="87">
        <v>44589</v>
      </c>
      <c r="AH1075" s="88">
        <v>82.38</v>
      </c>
      <c r="AI1075" s="87">
        <v>44606</v>
      </c>
      <c r="AJ1075" s="88">
        <v>693.55</v>
      </c>
      <c r="AK1075" s="87">
        <v>44637</v>
      </c>
      <c r="AL1075" s="88">
        <v>165.6</v>
      </c>
    </row>
    <row r="1076" spans="1:38">
      <c r="A1076" s="87">
        <v>44593</v>
      </c>
      <c r="B1076" s="88">
        <v>17913.830000000002</v>
      </c>
      <c r="C1076" s="87">
        <v>43895</v>
      </c>
      <c r="D1076" s="88">
        <v>97.3</v>
      </c>
      <c r="E1076" s="87">
        <v>43860</v>
      </c>
      <c r="F1076" s="88">
        <v>172.81</v>
      </c>
      <c r="G1076" s="87">
        <v>44251</v>
      </c>
      <c r="H1076" s="88">
        <v>30.13</v>
      </c>
      <c r="I1076" s="87">
        <v>43894</v>
      </c>
      <c r="J1076" s="88">
        <v>38.520000000000003</v>
      </c>
      <c r="K1076" s="87">
        <v>43860</v>
      </c>
      <c r="L1076" s="88">
        <v>118.29</v>
      </c>
      <c r="M1076" s="87">
        <v>43860</v>
      </c>
      <c r="N1076" s="88">
        <v>24.26</v>
      </c>
      <c r="Q1076" s="87">
        <v>43860</v>
      </c>
      <c r="R1076" s="88">
        <v>22.3</v>
      </c>
      <c r="S1076" s="87">
        <v>43860</v>
      </c>
      <c r="T1076" s="88">
        <v>5.12</v>
      </c>
      <c r="U1076" s="87">
        <v>45051</v>
      </c>
      <c r="V1076" s="88">
        <v>150.85</v>
      </c>
      <c r="W1076" s="87">
        <v>44007</v>
      </c>
      <c r="X1076" s="88">
        <v>32.630000000000003</v>
      </c>
      <c r="Y1076" s="87">
        <v>43885</v>
      </c>
      <c r="Z1076" s="88">
        <v>41</v>
      </c>
      <c r="AA1076" s="87">
        <v>43966</v>
      </c>
      <c r="AB1076" s="88">
        <v>240.55</v>
      </c>
      <c r="AE1076" s="87">
        <v>44593</v>
      </c>
      <c r="AF1076" s="88">
        <v>1300.3800000000001</v>
      </c>
      <c r="AG1076" s="87">
        <v>44592</v>
      </c>
      <c r="AH1076" s="88">
        <v>82.53</v>
      </c>
      <c r="AI1076" s="87">
        <v>44607</v>
      </c>
      <c r="AJ1076" s="88">
        <v>689.95</v>
      </c>
      <c r="AK1076" s="87">
        <v>44638</v>
      </c>
      <c r="AL1076" s="88">
        <v>161.32</v>
      </c>
    </row>
    <row r="1077" spans="1:38">
      <c r="A1077" s="87">
        <v>44594</v>
      </c>
      <c r="B1077" s="88">
        <v>18069.22</v>
      </c>
      <c r="C1077" s="87">
        <v>43896</v>
      </c>
      <c r="D1077" s="88">
        <v>94.4</v>
      </c>
      <c r="E1077" s="87">
        <v>43861</v>
      </c>
      <c r="F1077" s="88">
        <v>169.93</v>
      </c>
      <c r="G1077" s="87">
        <v>44252</v>
      </c>
      <c r="H1077" s="88">
        <v>31</v>
      </c>
      <c r="I1077" s="87">
        <v>43895</v>
      </c>
      <c r="J1077" s="88">
        <v>38.5</v>
      </c>
      <c r="K1077" s="87">
        <v>43861</v>
      </c>
      <c r="L1077" s="88">
        <v>116.87</v>
      </c>
      <c r="M1077" s="87">
        <v>43861</v>
      </c>
      <c r="N1077" s="88">
        <v>23.71</v>
      </c>
      <c r="Q1077" s="87">
        <v>43861</v>
      </c>
      <c r="R1077" s="88">
        <v>21.65</v>
      </c>
      <c r="S1077" s="87">
        <v>43861</v>
      </c>
      <c r="T1077" s="88">
        <v>5.12</v>
      </c>
      <c r="U1077" s="87">
        <v>45054</v>
      </c>
      <c r="V1077" s="88">
        <v>151.01</v>
      </c>
      <c r="W1077" s="87">
        <v>44008</v>
      </c>
      <c r="X1077" s="88">
        <v>32.86</v>
      </c>
      <c r="Y1077" s="87">
        <v>43887</v>
      </c>
      <c r="Z1077" s="88">
        <v>39.75</v>
      </c>
      <c r="AA1077" s="87">
        <v>43969</v>
      </c>
      <c r="AB1077" s="88">
        <v>230.26</v>
      </c>
      <c r="AE1077" s="87">
        <v>44594</v>
      </c>
      <c r="AF1077" s="88">
        <v>1295.42</v>
      </c>
      <c r="AG1077" s="87">
        <v>44593</v>
      </c>
      <c r="AH1077" s="88">
        <v>84.09</v>
      </c>
      <c r="AI1077" s="87">
        <v>44608</v>
      </c>
      <c r="AJ1077" s="88">
        <v>688.25</v>
      </c>
      <c r="AK1077" s="87">
        <v>44641</v>
      </c>
      <c r="AL1077" s="88">
        <v>162.11000000000001</v>
      </c>
    </row>
    <row r="1078" spans="1:38">
      <c r="A1078" s="87">
        <v>44595</v>
      </c>
      <c r="B1078" s="88">
        <v>17954.96</v>
      </c>
      <c r="C1078" s="87">
        <v>43899</v>
      </c>
      <c r="D1078" s="88">
        <v>87.99</v>
      </c>
      <c r="E1078" s="87">
        <v>43864</v>
      </c>
      <c r="F1078" s="88">
        <v>167.23</v>
      </c>
      <c r="G1078" s="87">
        <v>44253</v>
      </c>
      <c r="H1078" s="88">
        <v>30</v>
      </c>
      <c r="I1078" s="87">
        <v>43896</v>
      </c>
      <c r="J1078" s="88">
        <v>38.5</v>
      </c>
      <c r="K1078" s="87">
        <v>43864</v>
      </c>
      <c r="L1078" s="88">
        <v>112.02</v>
      </c>
      <c r="M1078" s="87">
        <v>43864</v>
      </c>
      <c r="N1078" s="88">
        <v>22.45</v>
      </c>
      <c r="Q1078" s="87">
        <v>43864</v>
      </c>
      <c r="R1078" s="88">
        <v>20.38</v>
      </c>
      <c r="S1078" s="87">
        <v>43864</v>
      </c>
      <c r="T1078" s="88">
        <v>4.83</v>
      </c>
      <c r="U1078" s="87">
        <v>45055</v>
      </c>
      <c r="V1078" s="88">
        <v>153.03</v>
      </c>
      <c r="W1078" s="87">
        <v>44011</v>
      </c>
      <c r="X1078" s="88">
        <v>33.96</v>
      </c>
      <c r="Y1078" s="87">
        <v>43888</v>
      </c>
      <c r="Z1078" s="88">
        <v>38.54</v>
      </c>
      <c r="AA1078" s="87">
        <v>43970</v>
      </c>
      <c r="AB1078" s="88">
        <v>235.38</v>
      </c>
      <c r="AE1078" s="87">
        <v>44595</v>
      </c>
      <c r="AF1078" s="88">
        <v>1299</v>
      </c>
      <c r="AG1078" s="87">
        <v>44594</v>
      </c>
      <c r="AH1078" s="88">
        <v>89.2</v>
      </c>
      <c r="AI1078" s="87">
        <v>44609</v>
      </c>
      <c r="AJ1078" s="88">
        <v>685.93</v>
      </c>
      <c r="AK1078" s="87">
        <v>44642</v>
      </c>
      <c r="AL1078" s="88">
        <v>161.33000000000001</v>
      </c>
    </row>
    <row r="1079" spans="1:38">
      <c r="A1079" s="87">
        <v>44596</v>
      </c>
      <c r="B1079" s="88">
        <v>17968.900000000001</v>
      </c>
      <c r="C1079" s="87">
        <v>43900</v>
      </c>
      <c r="D1079" s="88">
        <v>90.67</v>
      </c>
      <c r="E1079" s="87">
        <v>43865</v>
      </c>
      <c r="F1079" s="88">
        <v>171.37</v>
      </c>
      <c r="G1079" s="87">
        <v>44257</v>
      </c>
      <c r="H1079" s="88">
        <v>30.7</v>
      </c>
      <c r="I1079" s="87">
        <v>43899</v>
      </c>
      <c r="J1079" s="88">
        <v>39.65</v>
      </c>
      <c r="K1079" s="87">
        <v>43865</v>
      </c>
      <c r="L1079" s="88">
        <v>111.38</v>
      </c>
      <c r="M1079" s="87">
        <v>43865</v>
      </c>
      <c r="N1079" s="88">
        <v>22.96</v>
      </c>
      <c r="Q1079" s="87">
        <v>43865</v>
      </c>
      <c r="R1079" s="88">
        <v>20.41</v>
      </c>
      <c r="S1079" s="87">
        <v>43865</v>
      </c>
      <c r="T1079" s="88">
        <v>4.96</v>
      </c>
      <c r="U1079" s="87">
        <v>45056</v>
      </c>
      <c r="V1079" s="88">
        <v>159.57</v>
      </c>
      <c r="W1079" s="87">
        <v>44012</v>
      </c>
      <c r="X1079" s="88">
        <v>35.51</v>
      </c>
      <c r="Y1079" s="87">
        <v>43889</v>
      </c>
      <c r="Z1079" s="88">
        <v>39.01</v>
      </c>
      <c r="AA1079" s="87">
        <v>43971</v>
      </c>
      <c r="AB1079" s="88">
        <v>233.81</v>
      </c>
      <c r="AE1079" s="87">
        <v>44596</v>
      </c>
      <c r="AF1079" s="88">
        <v>1300.08</v>
      </c>
      <c r="AG1079" s="87">
        <v>44595</v>
      </c>
      <c r="AH1079" s="88">
        <v>90.41</v>
      </c>
      <c r="AI1079" s="87">
        <v>44610</v>
      </c>
      <c r="AJ1079" s="88">
        <v>693.19</v>
      </c>
      <c r="AK1079" s="87">
        <v>44644</v>
      </c>
      <c r="AL1079" s="88">
        <v>162.99</v>
      </c>
    </row>
    <row r="1080" spans="1:38">
      <c r="A1080" s="87">
        <v>44599</v>
      </c>
      <c r="B1080" s="88">
        <v>17926.27</v>
      </c>
      <c r="C1080" s="87">
        <v>43901</v>
      </c>
      <c r="D1080" s="88">
        <v>90.04</v>
      </c>
      <c r="E1080" s="87">
        <v>43867</v>
      </c>
      <c r="F1080" s="88">
        <v>170.63</v>
      </c>
      <c r="G1080" s="87">
        <v>44258</v>
      </c>
      <c r="H1080" s="88">
        <v>29.4</v>
      </c>
      <c r="I1080" s="87">
        <v>43900</v>
      </c>
      <c r="J1080" s="88">
        <v>38.89</v>
      </c>
      <c r="K1080" s="87">
        <v>43867</v>
      </c>
      <c r="L1080" s="88">
        <v>109.75</v>
      </c>
      <c r="M1080" s="87">
        <v>43867</v>
      </c>
      <c r="N1080" s="88">
        <v>23.04</v>
      </c>
      <c r="Q1080" s="87">
        <v>43867</v>
      </c>
      <c r="R1080" s="88">
        <v>20.149999999999999</v>
      </c>
      <c r="S1080" s="87">
        <v>43867</v>
      </c>
      <c r="T1080" s="88">
        <v>5.09</v>
      </c>
      <c r="U1080" s="87">
        <v>45057</v>
      </c>
      <c r="V1080" s="88">
        <v>164.37</v>
      </c>
      <c r="W1080" s="87">
        <v>44013</v>
      </c>
      <c r="X1080" s="88">
        <v>36.130000000000003</v>
      </c>
      <c r="Y1080" s="87">
        <v>43892</v>
      </c>
      <c r="Z1080" s="88">
        <v>41.74</v>
      </c>
      <c r="AA1080" s="87">
        <v>43972</v>
      </c>
      <c r="AB1080" s="88">
        <v>233.36</v>
      </c>
      <c r="AE1080" s="87">
        <v>44599</v>
      </c>
      <c r="AF1080" s="88">
        <v>1304</v>
      </c>
      <c r="AG1080" s="87">
        <v>44596</v>
      </c>
      <c r="AH1080" s="88">
        <v>90.1</v>
      </c>
      <c r="AI1080" s="87">
        <v>44613</v>
      </c>
      <c r="AJ1080" s="88">
        <v>689.85</v>
      </c>
      <c r="AK1080" s="87">
        <v>44645</v>
      </c>
      <c r="AL1080" s="88">
        <v>164.52</v>
      </c>
    </row>
    <row r="1081" spans="1:38">
      <c r="A1081" s="87">
        <v>44600</v>
      </c>
      <c r="B1081" s="88">
        <v>17962.8</v>
      </c>
      <c r="C1081" s="87">
        <v>43902</v>
      </c>
      <c r="D1081" s="88">
        <v>84.19</v>
      </c>
      <c r="E1081" s="87">
        <v>43868</v>
      </c>
      <c r="F1081" s="88">
        <v>169.08</v>
      </c>
      <c r="G1081" s="87">
        <v>44259</v>
      </c>
      <c r="H1081" s="88">
        <v>28.56</v>
      </c>
      <c r="I1081" s="87">
        <v>43901</v>
      </c>
      <c r="J1081" s="88">
        <v>39</v>
      </c>
      <c r="K1081" s="87">
        <v>43868</v>
      </c>
      <c r="L1081" s="88">
        <v>103.24</v>
      </c>
      <c r="M1081" s="87">
        <v>43868</v>
      </c>
      <c r="N1081" s="88">
        <v>21.81</v>
      </c>
      <c r="Q1081" s="87">
        <v>43868</v>
      </c>
      <c r="R1081" s="88">
        <v>18.97</v>
      </c>
      <c r="S1081" s="87">
        <v>43868</v>
      </c>
      <c r="T1081" s="88">
        <v>4.62</v>
      </c>
      <c r="U1081" s="87">
        <v>45058</v>
      </c>
      <c r="V1081" s="88">
        <v>168.43</v>
      </c>
      <c r="W1081" s="87">
        <v>44014</v>
      </c>
      <c r="X1081" s="88">
        <v>36.5</v>
      </c>
      <c r="Y1081" s="87">
        <v>43893</v>
      </c>
      <c r="Z1081" s="88">
        <v>41.96</v>
      </c>
      <c r="AA1081" s="87">
        <v>43979</v>
      </c>
      <c r="AB1081" s="88">
        <v>224.84</v>
      </c>
      <c r="AE1081" s="87">
        <v>44600</v>
      </c>
      <c r="AF1081" s="88">
        <v>1322.46</v>
      </c>
      <c r="AG1081" s="87">
        <v>44599</v>
      </c>
      <c r="AH1081" s="88">
        <v>92.59</v>
      </c>
      <c r="AI1081" s="87">
        <v>44614</v>
      </c>
      <c r="AJ1081" s="88">
        <v>676.03</v>
      </c>
      <c r="AK1081" s="87">
        <v>44648</v>
      </c>
      <c r="AL1081" s="88">
        <v>164.66</v>
      </c>
    </row>
    <row r="1082" spans="1:38">
      <c r="A1082" s="87">
        <v>44601</v>
      </c>
      <c r="B1082" s="88">
        <v>18147.52</v>
      </c>
      <c r="C1082" s="87">
        <v>43903</v>
      </c>
      <c r="D1082" s="88">
        <v>82.95</v>
      </c>
      <c r="E1082" s="87">
        <v>43871</v>
      </c>
      <c r="F1082" s="88">
        <v>166.9</v>
      </c>
      <c r="G1082" s="87">
        <v>44263</v>
      </c>
      <c r="H1082" s="88">
        <v>28.43</v>
      </c>
      <c r="I1082" s="87">
        <v>43902</v>
      </c>
      <c r="J1082" s="88">
        <v>37.03</v>
      </c>
      <c r="K1082" s="87">
        <v>43871</v>
      </c>
      <c r="L1082" s="88">
        <v>97.08</v>
      </c>
      <c r="M1082" s="87">
        <v>43871</v>
      </c>
      <c r="N1082" s="88">
        <v>21.37</v>
      </c>
      <c r="Q1082" s="87">
        <v>43871</v>
      </c>
      <c r="R1082" s="88">
        <v>17.84</v>
      </c>
      <c r="S1082" s="87">
        <v>43871</v>
      </c>
      <c r="T1082" s="88">
        <v>4.5199999999999996</v>
      </c>
      <c r="U1082" s="87">
        <v>45061</v>
      </c>
      <c r="V1082" s="88">
        <v>181.03</v>
      </c>
      <c r="W1082" s="87">
        <v>44015</v>
      </c>
      <c r="X1082" s="88">
        <v>36.200000000000003</v>
      </c>
      <c r="Y1082" s="87">
        <v>43895</v>
      </c>
      <c r="Z1082" s="88">
        <v>41.68</v>
      </c>
      <c r="AA1082" s="87">
        <v>43980</v>
      </c>
      <c r="AB1082" s="88">
        <v>225.58</v>
      </c>
      <c r="AE1082" s="87">
        <v>44601</v>
      </c>
      <c r="AF1082" s="88">
        <v>1330</v>
      </c>
      <c r="AG1082" s="87">
        <v>44600</v>
      </c>
      <c r="AH1082" s="88">
        <v>96.77</v>
      </c>
      <c r="AI1082" s="87">
        <v>44615</v>
      </c>
      <c r="AJ1082" s="88">
        <v>679.84</v>
      </c>
      <c r="AK1082" s="87">
        <v>44649</v>
      </c>
      <c r="AL1082" s="88">
        <v>166.76</v>
      </c>
    </row>
    <row r="1083" spans="1:38">
      <c r="A1083" s="87">
        <v>44602</v>
      </c>
      <c r="B1083" s="88">
        <v>17937.900000000001</v>
      </c>
      <c r="C1083" s="87">
        <v>43906</v>
      </c>
      <c r="D1083" s="88">
        <v>76.73</v>
      </c>
      <c r="E1083" s="87">
        <v>43872</v>
      </c>
      <c r="F1083" s="88">
        <v>166.71</v>
      </c>
      <c r="G1083" s="87">
        <v>44264</v>
      </c>
      <c r="H1083" s="88">
        <v>28</v>
      </c>
      <c r="I1083" s="87">
        <v>43903</v>
      </c>
      <c r="J1083" s="88">
        <v>36.340000000000003</v>
      </c>
      <c r="K1083" s="87">
        <v>43872</v>
      </c>
      <c r="L1083" s="88">
        <v>95.87</v>
      </c>
      <c r="M1083" s="87">
        <v>43872</v>
      </c>
      <c r="N1083" s="88">
        <v>22.57</v>
      </c>
      <c r="Q1083" s="87">
        <v>43872</v>
      </c>
      <c r="R1083" s="88">
        <v>18.91</v>
      </c>
      <c r="S1083" s="87">
        <v>43872</v>
      </c>
      <c r="T1083" s="88">
        <v>4.67</v>
      </c>
      <c r="U1083" s="87">
        <v>45062</v>
      </c>
      <c r="V1083" s="88">
        <v>176.07</v>
      </c>
      <c r="W1083" s="87">
        <v>44018</v>
      </c>
      <c r="X1083" s="88">
        <v>37.479999999999997</v>
      </c>
      <c r="Y1083" s="87">
        <v>43896</v>
      </c>
      <c r="Z1083" s="88">
        <v>41.51</v>
      </c>
      <c r="AA1083" s="87">
        <v>43983</v>
      </c>
      <c r="AB1083" s="88">
        <v>219.99</v>
      </c>
      <c r="AE1083" s="87">
        <v>44602</v>
      </c>
      <c r="AF1083" s="88">
        <v>1362.94</v>
      </c>
      <c r="AG1083" s="87">
        <v>44601</v>
      </c>
      <c r="AH1083" s="88">
        <v>95.27</v>
      </c>
      <c r="AI1083" s="87">
        <v>44616</v>
      </c>
      <c r="AJ1083" s="88">
        <v>640.49</v>
      </c>
      <c r="AK1083" s="87">
        <v>44650</v>
      </c>
      <c r="AL1083" s="88">
        <v>170.03</v>
      </c>
    </row>
    <row r="1084" spans="1:38">
      <c r="A1084" s="87">
        <v>44603</v>
      </c>
      <c r="B1084" s="88">
        <v>17968.099999999999</v>
      </c>
      <c r="C1084" s="87">
        <v>43907</v>
      </c>
      <c r="D1084" s="88">
        <v>69.17</v>
      </c>
      <c r="E1084" s="87">
        <v>43873</v>
      </c>
      <c r="F1084" s="88">
        <v>168.79</v>
      </c>
      <c r="G1084" s="87">
        <v>44265</v>
      </c>
      <c r="H1084" s="88">
        <v>27.75</v>
      </c>
      <c r="I1084" s="87">
        <v>43906</v>
      </c>
      <c r="J1084" s="88">
        <v>35.31</v>
      </c>
      <c r="K1084" s="87">
        <v>43873</v>
      </c>
      <c r="L1084" s="88">
        <v>99.94</v>
      </c>
      <c r="M1084" s="87">
        <v>43873</v>
      </c>
      <c r="N1084" s="88">
        <v>23.38</v>
      </c>
      <c r="Q1084" s="87">
        <v>43873</v>
      </c>
      <c r="R1084" s="88">
        <v>20.04</v>
      </c>
      <c r="S1084" s="87">
        <v>43873</v>
      </c>
      <c r="T1084" s="88">
        <v>5.0199999999999996</v>
      </c>
      <c r="U1084" s="87">
        <v>45063</v>
      </c>
      <c r="V1084" s="88">
        <v>170.99</v>
      </c>
      <c r="W1084" s="87">
        <v>44019</v>
      </c>
      <c r="X1084" s="88">
        <v>37.33</v>
      </c>
      <c r="Y1084" s="87">
        <v>43899</v>
      </c>
      <c r="Z1084" s="88">
        <v>39.65</v>
      </c>
      <c r="AA1084" s="87">
        <v>43984</v>
      </c>
      <c r="AB1084" s="88">
        <v>221.85</v>
      </c>
      <c r="AE1084" s="87">
        <v>44603</v>
      </c>
      <c r="AF1084" s="88">
        <v>1391.99</v>
      </c>
      <c r="AG1084" s="87">
        <v>44602</v>
      </c>
      <c r="AH1084" s="88">
        <v>92.22</v>
      </c>
      <c r="AI1084" s="87">
        <v>44617</v>
      </c>
      <c r="AJ1084" s="88">
        <v>638.88</v>
      </c>
      <c r="AK1084" s="87">
        <v>44651</v>
      </c>
      <c r="AL1084" s="88">
        <v>173.17</v>
      </c>
    </row>
    <row r="1085" spans="1:38">
      <c r="A1085" s="87">
        <v>44606</v>
      </c>
      <c r="B1085" s="88">
        <v>17791.439999999999</v>
      </c>
      <c r="C1085" s="87">
        <v>43908</v>
      </c>
      <c r="D1085" s="88">
        <v>63.99</v>
      </c>
      <c r="E1085" s="87">
        <v>43874</v>
      </c>
      <c r="F1085" s="88">
        <v>169.4</v>
      </c>
      <c r="G1085" s="87">
        <v>44266</v>
      </c>
      <c r="H1085" s="88">
        <v>27.03</v>
      </c>
      <c r="I1085" s="87">
        <v>43907</v>
      </c>
      <c r="J1085" s="88">
        <v>36</v>
      </c>
      <c r="K1085" s="87">
        <v>43874</v>
      </c>
      <c r="L1085" s="88">
        <v>98.82</v>
      </c>
      <c r="M1085" s="87">
        <v>43874</v>
      </c>
      <c r="N1085" s="88">
        <v>23.17</v>
      </c>
      <c r="Q1085" s="87">
        <v>43874</v>
      </c>
      <c r="R1085" s="88">
        <v>21.24</v>
      </c>
      <c r="S1085" s="87">
        <v>43874</v>
      </c>
      <c r="T1085" s="88">
        <v>5.09</v>
      </c>
      <c r="U1085" s="87">
        <v>45064</v>
      </c>
      <c r="V1085" s="88">
        <v>173.05</v>
      </c>
      <c r="W1085" s="87">
        <v>44020</v>
      </c>
      <c r="X1085" s="88">
        <v>37.46</v>
      </c>
      <c r="Y1085" s="87">
        <v>43900</v>
      </c>
      <c r="Z1085" s="88">
        <v>42.13</v>
      </c>
      <c r="AA1085" s="87">
        <v>43985</v>
      </c>
      <c r="AB1085" s="88">
        <v>223.01</v>
      </c>
      <c r="AE1085" s="87">
        <v>44606</v>
      </c>
      <c r="AF1085" s="88">
        <v>1374.5</v>
      </c>
      <c r="AG1085" s="87">
        <v>44603</v>
      </c>
      <c r="AH1085" s="88">
        <v>93.34</v>
      </c>
      <c r="AI1085" s="87">
        <v>44620</v>
      </c>
      <c r="AJ1085" s="88">
        <v>645.98</v>
      </c>
      <c r="AK1085" s="87">
        <v>44652</v>
      </c>
      <c r="AL1085" s="88">
        <v>173.12</v>
      </c>
    </row>
    <row r="1086" spans="1:38">
      <c r="A1086" s="87">
        <v>44607</v>
      </c>
      <c r="B1086" s="88">
        <v>17803.96</v>
      </c>
      <c r="C1086" s="87">
        <v>43909</v>
      </c>
      <c r="D1086" s="88">
        <v>67.39</v>
      </c>
      <c r="E1086" s="87">
        <v>43875</v>
      </c>
      <c r="F1086" s="88">
        <v>169.73</v>
      </c>
      <c r="G1086" s="87">
        <v>44267</v>
      </c>
      <c r="H1086" s="88">
        <v>28.5</v>
      </c>
      <c r="I1086" s="87">
        <v>43908</v>
      </c>
      <c r="J1086" s="88">
        <v>30.99</v>
      </c>
      <c r="K1086" s="87">
        <v>43875</v>
      </c>
      <c r="L1086" s="88">
        <v>97.07</v>
      </c>
      <c r="M1086" s="87">
        <v>43875</v>
      </c>
      <c r="N1086" s="88">
        <v>22.72</v>
      </c>
      <c r="Q1086" s="87">
        <v>43875</v>
      </c>
      <c r="R1086" s="88">
        <v>22.11</v>
      </c>
      <c r="S1086" s="87">
        <v>43875</v>
      </c>
      <c r="T1086" s="88">
        <v>5.09</v>
      </c>
      <c r="U1086" s="87">
        <v>45065</v>
      </c>
      <c r="V1086" s="88">
        <v>168.79</v>
      </c>
      <c r="W1086" s="87">
        <v>44021</v>
      </c>
      <c r="X1086" s="88">
        <v>37.5</v>
      </c>
      <c r="Y1086" s="87">
        <v>43901</v>
      </c>
      <c r="Z1086" s="88">
        <v>40.39</v>
      </c>
      <c r="AA1086" s="87">
        <v>43986</v>
      </c>
      <c r="AB1086" s="88">
        <v>225</v>
      </c>
      <c r="AE1086" s="87">
        <v>44607</v>
      </c>
      <c r="AF1086" s="88">
        <v>1380</v>
      </c>
      <c r="AG1086" s="87">
        <v>44606</v>
      </c>
      <c r="AH1086" s="88">
        <v>91.8</v>
      </c>
      <c r="AI1086" s="87">
        <v>44621</v>
      </c>
      <c r="AJ1086" s="88">
        <v>652.30999999999995</v>
      </c>
      <c r="AK1086" s="87">
        <v>44655</v>
      </c>
      <c r="AL1086" s="88">
        <v>169.93</v>
      </c>
    </row>
    <row r="1087" spans="1:38">
      <c r="A1087" s="87">
        <v>44608</v>
      </c>
      <c r="B1087" s="88">
        <v>17788.14</v>
      </c>
      <c r="C1087" s="87">
        <v>43910</v>
      </c>
      <c r="D1087" s="88">
        <v>64.849999999999994</v>
      </c>
      <c r="E1087" s="87">
        <v>43878</v>
      </c>
      <c r="F1087" s="88">
        <v>168.82</v>
      </c>
      <c r="G1087" s="87">
        <v>44270</v>
      </c>
      <c r="H1087" s="88">
        <v>28</v>
      </c>
      <c r="I1087" s="87">
        <v>43909</v>
      </c>
      <c r="J1087" s="88">
        <v>31.46</v>
      </c>
      <c r="K1087" s="87">
        <v>43878</v>
      </c>
      <c r="L1087" s="88">
        <v>96.01</v>
      </c>
      <c r="M1087" s="87">
        <v>43878</v>
      </c>
      <c r="N1087" s="88">
        <v>22.78</v>
      </c>
      <c r="Q1087" s="87">
        <v>43878</v>
      </c>
      <c r="R1087" s="88">
        <v>22.16</v>
      </c>
      <c r="S1087" s="87">
        <v>43878</v>
      </c>
      <c r="T1087" s="88">
        <v>4.92</v>
      </c>
      <c r="U1087" s="87">
        <v>45068</v>
      </c>
      <c r="V1087" s="88">
        <v>172.49</v>
      </c>
      <c r="W1087" s="87">
        <v>44022</v>
      </c>
      <c r="X1087" s="88">
        <v>37.99</v>
      </c>
      <c r="Y1087" s="87">
        <v>43902</v>
      </c>
      <c r="Z1087" s="88">
        <v>37.590000000000003</v>
      </c>
      <c r="AA1087" s="87">
        <v>43987</v>
      </c>
      <c r="AB1087" s="88">
        <v>222.49</v>
      </c>
      <c r="AE1087" s="87">
        <v>44608</v>
      </c>
      <c r="AF1087" s="88">
        <v>1385.61</v>
      </c>
      <c r="AG1087" s="87">
        <v>44607</v>
      </c>
      <c r="AH1087" s="88">
        <v>91.46</v>
      </c>
      <c r="AI1087" s="87">
        <v>44622</v>
      </c>
      <c r="AJ1087" s="88">
        <v>634.30999999999995</v>
      </c>
      <c r="AK1087" s="87">
        <v>44656</v>
      </c>
      <c r="AL1087" s="88">
        <v>171.75</v>
      </c>
    </row>
    <row r="1088" spans="1:38">
      <c r="A1088" s="87">
        <v>44609</v>
      </c>
      <c r="B1088" s="88">
        <v>17698.88</v>
      </c>
      <c r="C1088" s="87">
        <v>43914</v>
      </c>
      <c r="D1088" s="88">
        <v>59.99</v>
      </c>
      <c r="E1088" s="87">
        <v>43879</v>
      </c>
      <c r="F1088" s="88">
        <v>167.79</v>
      </c>
      <c r="G1088" s="87">
        <v>44271</v>
      </c>
      <c r="H1088" s="88">
        <v>28</v>
      </c>
      <c r="I1088" s="87">
        <v>43910</v>
      </c>
      <c r="J1088" s="88">
        <v>32.130000000000003</v>
      </c>
      <c r="K1088" s="87">
        <v>43879</v>
      </c>
      <c r="L1088" s="88">
        <v>94.36</v>
      </c>
      <c r="M1088" s="87">
        <v>43879</v>
      </c>
      <c r="N1088" s="88">
        <v>22.66</v>
      </c>
      <c r="Q1088" s="87">
        <v>43879</v>
      </c>
      <c r="R1088" s="88">
        <v>21.53</v>
      </c>
      <c r="S1088" s="87">
        <v>43879</v>
      </c>
      <c r="T1088" s="88">
        <v>4.8</v>
      </c>
      <c r="U1088" s="87">
        <v>45069</v>
      </c>
      <c r="V1088" s="88">
        <v>172.98</v>
      </c>
      <c r="W1088" s="87">
        <v>44025</v>
      </c>
      <c r="X1088" s="88">
        <v>39.93</v>
      </c>
      <c r="Y1088" s="87">
        <v>43903</v>
      </c>
      <c r="Z1088" s="88">
        <v>37.619999999999997</v>
      </c>
      <c r="AA1088" s="87">
        <v>43990</v>
      </c>
      <c r="AB1088" s="88">
        <v>218.78</v>
      </c>
      <c r="AE1088" s="87">
        <v>44609</v>
      </c>
      <c r="AF1088" s="88">
        <v>1399.95</v>
      </c>
      <c r="AG1088" s="87">
        <v>44608</v>
      </c>
      <c r="AH1088" s="88">
        <v>92.58</v>
      </c>
      <c r="AI1088" s="87">
        <v>44623</v>
      </c>
      <c r="AJ1088" s="88">
        <v>624.77</v>
      </c>
      <c r="AK1088" s="87">
        <v>44657</v>
      </c>
      <c r="AL1088" s="88">
        <v>169.82</v>
      </c>
    </row>
    <row r="1089" spans="1:38">
      <c r="A1089" s="87">
        <v>44610</v>
      </c>
      <c r="B1089" s="88">
        <v>17803.93</v>
      </c>
      <c r="C1089" s="87">
        <v>43915</v>
      </c>
      <c r="D1089" s="88">
        <v>55.66</v>
      </c>
      <c r="E1089" s="87">
        <v>43880</v>
      </c>
      <c r="F1089" s="88">
        <v>170.83</v>
      </c>
      <c r="G1089" s="87">
        <v>44272</v>
      </c>
      <c r="H1089" s="88">
        <v>29.43</v>
      </c>
      <c r="I1089" s="87">
        <v>43914</v>
      </c>
      <c r="J1089" s="88">
        <v>29.73</v>
      </c>
      <c r="K1089" s="87">
        <v>43880</v>
      </c>
      <c r="L1089" s="88">
        <v>99.92</v>
      </c>
      <c r="M1089" s="87">
        <v>43880</v>
      </c>
      <c r="N1089" s="88">
        <v>23.5</v>
      </c>
      <c r="Q1089" s="87">
        <v>43880</v>
      </c>
      <c r="R1089" s="88">
        <v>21.98</v>
      </c>
      <c r="S1089" s="87">
        <v>43880</v>
      </c>
      <c r="T1089" s="88">
        <v>4.83</v>
      </c>
      <c r="U1089" s="87">
        <v>45070</v>
      </c>
      <c r="V1089" s="88">
        <v>179.82</v>
      </c>
      <c r="W1089" s="87">
        <v>44026</v>
      </c>
      <c r="X1089" s="88">
        <v>41.5</v>
      </c>
      <c r="Y1089" s="87">
        <v>43906</v>
      </c>
      <c r="Z1089" s="88">
        <v>34.799999999999997</v>
      </c>
      <c r="AA1089" s="87">
        <v>43991</v>
      </c>
      <c r="AB1089" s="88">
        <v>220.45</v>
      </c>
      <c r="AE1089" s="87">
        <v>44610</v>
      </c>
      <c r="AF1089" s="88">
        <v>1400</v>
      </c>
      <c r="AG1089" s="87">
        <v>44609</v>
      </c>
      <c r="AH1089" s="88">
        <v>91.49</v>
      </c>
      <c r="AI1089" s="87">
        <v>44624</v>
      </c>
      <c r="AJ1089" s="88">
        <v>639.87</v>
      </c>
      <c r="AK1089" s="87">
        <v>44658</v>
      </c>
      <c r="AL1089" s="88">
        <v>171</v>
      </c>
    </row>
    <row r="1090" spans="1:38">
      <c r="A1090" s="87">
        <v>44613</v>
      </c>
      <c r="B1090" s="88">
        <v>17680.689999999999</v>
      </c>
      <c r="C1090" s="87">
        <v>43916</v>
      </c>
      <c r="D1090" s="88">
        <v>59.73</v>
      </c>
      <c r="E1090" s="87">
        <v>43881</v>
      </c>
      <c r="F1090" s="88">
        <v>173.99</v>
      </c>
      <c r="G1090" s="87">
        <v>44273</v>
      </c>
      <c r="H1090" s="88">
        <v>26.61</v>
      </c>
      <c r="I1090" s="87">
        <v>43915</v>
      </c>
      <c r="J1090" s="88">
        <v>29.75</v>
      </c>
      <c r="K1090" s="87">
        <v>43881</v>
      </c>
      <c r="L1090" s="88">
        <v>98.1</v>
      </c>
      <c r="M1090" s="87">
        <v>43881</v>
      </c>
      <c r="N1090" s="88">
        <v>23.37</v>
      </c>
      <c r="Q1090" s="87">
        <v>43881</v>
      </c>
      <c r="R1090" s="88">
        <v>21.73</v>
      </c>
      <c r="S1090" s="87">
        <v>43881</v>
      </c>
      <c r="T1090" s="88">
        <v>4.7300000000000004</v>
      </c>
      <c r="U1090" s="87">
        <v>45071</v>
      </c>
      <c r="V1090" s="88">
        <v>173.88</v>
      </c>
      <c r="W1090" s="87">
        <v>44027</v>
      </c>
      <c r="X1090" s="88">
        <v>41.5</v>
      </c>
      <c r="Y1090" s="87">
        <v>43907</v>
      </c>
      <c r="Z1090" s="88">
        <v>33.200000000000003</v>
      </c>
      <c r="AA1090" s="87">
        <v>43992</v>
      </c>
      <c r="AB1090" s="88">
        <v>220.2</v>
      </c>
      <c r="AE1090" s="87">
        <v>44613</v>
      </c>
      <c r="AF1090" s="88">
        <v>1401</v>
      </c>
      <c r="AG1090" s="87">
        <v>44610</v>
      </c>
      <c r="AH1090" s="88">
        <v>91</v>
      </c>
      <c r="AI1090" s="87">
        <v>44627</v>
      </c>
      <c r="AJ1090" s="88">
        <v>610.84</v>
      </c>
      <c r="AK1090" s="87">
        <v>44659</v>
      </c>
      <c r="AL1090" s="88">
        <v>171.29</v>
      </c>
    </row>
    <row r="1091" spans="1:38">
      <c r="A1091" s="87">
        <v>44614</v>
      </c>
      <c r="B1091" s="88">
        <v>17513.12</v>
      </c>
      <c r="C1091" s="87">
        <v>43917</v>
      </c>
      <c r="D1091" s="88">
        <v>62.28</v>
      </c>
      <c r="E1091" s="87">
        <v>43882</v>
      </c>
      <c r="F1091" s="88">
        <v>174.22</v>
      </c>
      <c r="G1091" s="87">
        <v>44277</v>
      </c>
      <c r="H1091" s="88">
        <v>28.24</v>
      </c>
      <c r="I1091" s="87">
        <v>43920</v>
      </c>
      <c r="J1091" s="88">
        <v>29</v>
      </c>
      <c r="K1091" s="87">
        <v>43882</v>
      </c>
      <c r="L1091" s="88">
        <v>96.5</v>
      </c>
      <c r="M1091" s="87">
        <v>43882</v>
      </c>
      <c r="N1091" s="88">
        <v>23.67</v>
      </c>
      <c r="Q1091" s="87">
        <v>43882</v>
      </c>
      <c r="R1091" s="88">
        <v>21.77</v>
      </c>
      <c r="S1091" s="87">
        <v>43882</v>
      </c>
      <c r="T1091" s="88">
        <v>4.7</v>
      </c>
      <c r="U1091" s="87">
        <v>45072</v>
      </c>
      <c r="V1091" s="88">
        <v>174.05</v>
      </c>
      <c r="W1091" s="87">
        <v>44028</v>
      </c>
      <c r="X1091" s="88">
        <v>42.48</v>
      </c>
      <c r="Y1091" s="87">
        <v>43908</v>
      </c>
      <c r="Z1091" s="88">
        <v>30.71</v>
      </c>
      <c r="AA1091" s="87">
        <v>43993</v>
      </c>
      <c r="AB1091" s="88">
        <v>215.79</v>
      </c>
      <c r="AE1091" s="87">
        <v>44614</v>
      </c>
      <c r="AF1091" s="88">
        <v>1409.28</v>
      </c>
      <c r="AG1091" s="87">
        <v>44613</v>
      </c>
      <c r="AH1091" s="88">
        <v>88.03</v>
      </c>
      <c r="AI1091" s="87">
        <v>44628</v>
      </c>
      <c r="AJ1091" s="88">
        <v>609.41999999999996</v>
      </c>
      <c r="AK1091" s="87">
        <v>44662</v>
      </c>
      <c r="AL1091" s="88">
        <v>180.16</v>
      </c>
    </row>
    <row r="1092" spans="1:38">
      <c r="A1092" s="87">
        <v>44615</v>
      </c>
      <c r="B1092" s="88">
        <v>17584.11</v>
      </c>
      <c r="C1092" s="87">
        <v>43920</v>
      </c>
      <c r="D1092" s="88">
        <v>62.94</v>
      </c>
      <c r="E1092" s="87">
        <v>43885</v>
      </c>
      <c r="F1092" s="88">
        <v>167.98</v>
      </c>
      <c r="G1092" s="87">
        <v>44279</v>
      </c>
      <c r="H1092" s="88">
        <v>27</v>
      </c>
      <c r="I1092" s="87">
        <v>43921</v>
      </c>
      <c r="J1092" s="88">
        <v>30.75</v>
      </c>
      <c r="K1092" s="87">
        <v>43885</v>
      </c>
      <c r="L1092" s="88">
        <v>90.66</v>
      </c>
      <c r="M1092" s="87">
        <v>43885</v>
      </c>
      <c r="N1092" s="88">
        <v>22.33</v>
      </c>
      <c r="Q1092" s="87">
        <v>43885</v>
      </c>
      <c r="R1092" s="88">
        <v>20.57</v>
      </c>
      <c r="S1092" s="87">
        <v>43885</v>
      </c>
      <c r="T1092" s="88">
        <v>4.4000000000000004</v>
      </c>
      <c r="U1092" s="87">
        <v>45075</v>
      </c>
      <c r="V1092" s="88">
        <v>169.99</v>
      </c>
      <c r="W1092" s="87">
        <v>44029</v>
      </c>
      <c r="X1092" s="88">
        <v>42.18</v>
      </c>
      <c r="Y1092" s="87">
        <v>43909</v>
      </c>
      <c r="Z1092" s="88">
        <v>29.82</v>
      </c>
      <c r="AA1092" s="87">
        <v>43994</v>
      </c>
      <c r="AB1092" s="88">
        <v>214.72</v>
      </c>
      <c r="AE1092" s="87">
        <v>44615</v>
      </c>
      <c r="AF1092" s="88">
        <v>1415</v>
      </c>
      <c r="AG1092" s="87">
        <v>44614</v>
      </c>
      <c r="AH1092" s="88">
        <v>87.51</v>
      </c>
      <c r="AI1092" s="87">
        <v>44629</v>
      </c>
      <c r="AJ1092" s="88">
        <v>632.94000000000005</v>
      </c>
      <c r="AK1092" s="87">
        <v>44663</v>
      </c>
      <c r="AL1092" s="88">
        <v>181.48</v>
      </c>
    </row>
    <row r="1093" spans="1:38">
      <c r="A1093" s="87">
        <v>44616</v>
      </c>
      <c r="B1093" s="88">
        <v>17049.990000000002</v>
      </c>
      <c r="C1093" s="87">
        <v>43921</v>
      </c>
      <c r="D1093" s="88">
        <v>65.09</v>
      </c>
      <c r="E1093" s="87">
        <v>43886</v>
      </c>
      <c r="F1093" s="88">
        <v>162.94999999999999</v>
      </c>
      <c r="G1093" s="87">
        <v>44284</v>
      </c>
      <c r="H1093" s="88">
        <v>26.88</v>
      </c>
      <c r="I1093" s="87">
        <v>43922</v>
      </c>
      <c r="J1093" s="88">
        <v>32.68</v>
      </c>
      <c r="K1093" s="87">
        <v>43886</v>
      </c>
      <c r="L1093" s="88">
        <v>90.87</v>
      </c>
      <c r="M1093" s="87">
        <v>43886</v>
      </c>
      <c r="N1093" s="88">
        <v>22.8</v>
      </c>
      <c r="Q1093" s="87">
        <v>43886</v>
      </c>
      <c r="R1093" s="88">
        <v>20.48</v>
      </c>
      <c r="S1093" s="87">
        <v>43886</v>
      </c>
      <c r="T1093" s="88">
        <v>4.3499999999999996</v>
      </c>
      <c r="U1093" s="87">
        <v>45076</v>
      </c>
      <c r="V1093" s="88">
        <v>174.01</v>
      </c>
      <c r="W1093" s="87">
        <v>44032</v>
      </c>
      <c r="X1093" s="88">
        <v>43.05</v>
      </c>
      <c r="Y1093" s="87">
        <v>43910</v>
      </c>
      <c r="Z1093" s="88">
        <v>29.5</v>
      </c>
      <c r="AA1093" s="87">
        <v>43997</v>
      </c>
      <c r="AB1093" s="88">
        <v>210</v>
      </c>
      <c r="AE1093" s="87">
        <v>44616</v>
      </c>
      <c r="AF1093" s="88">
        <v>1418.54</v>
      </c>
      <c r="AG1093" s="87">
        <v>44615</v>
      </c>
      <c r="AH1093" s="88">
        <v>84.47</v>
      </c>
      <c r="AI1093" s="87">
        <v>44630</v>
      </c>
      <c r="AJ1093" s="88">
        <v>674.94</v>
      </c>
      <c r="AK1093" s="87">
        <v>44664</v>
      </c>
      <c r="AL1093" s="88">
        <v>187.65</v>
      </c>
    </row>
    <row r="1094" spans="1:38">
      <c r="A1094" s="87">
        <v>44617</v>
      </c>
      <c r="B1094" s="88">
        <v>17091.060000000001</v>
      </c>
      <c r="C1094" s="87">
        <v>43922</v>
      </c>
      <c r="D1094" s="88">
        <v>61.65</v>
      </c>
      <c r="E1094" s="87">
        <v>43887</v>
      </c>
      <c r="F1094" s="88">
        <v>159.37</v>
      </c>
      <c r="G1094" s="87">
        <v>44285</v>
      </c>
      <c r="H1094" s="88">
        <v>28.34</v>
      </c>
      <c r="I1094" s="87">
        <v>43923</v>
      </c>
      <c r="J1094" s="88">
        <v>32.86</v>
      </c>
      <c r="K1094" s="87">
        <v>43887</v>
      </c>
      <c r="L1094" s="88">
        <v>91.98</v>
      </c>
      <c r="M1094" s="87">
        <v>43887</v>
      </c>
      <c r="N1094" s="88">
        <v>22.62</v>
      </c>
      <c r="Q1094" s="87">
        <v>43887</v>
      </c>
      <c r="R1094" s="88">
        <v>21.65</v>
      </c>
      <c r="S1094" s="87">
        <v>43887</v>
      </c>
      <c r="T1094" s="88">
        <v>4.3099999999999996</v>
      </c>
      <c r="U1094" s="87">
        <v>45077</v>
      </c>
      <c r="V1094" s="88">
        <v>172.46</v>
      </c>
      <c r="W1094" s="87">
        <v>44033</v>
      </c>
      <c r="X1094" s="88">
        <v>42.66</v>
      </c>
      <c r="Y1094" s="87">
        <v>43914</v>
      </c>
      <c r="Z1094" s="88">
        <v>27.29</v>
      </c>
      <c r="AA1094" s="87">
        <v>43998</v>
      </c>
      <c r="AB1094" s="88">
        <v>194.25</v>
      </c>
      <c r="AE1094" s="87">
        <v>44617</v>
      </c>
      <c r="AF1094" s="88">
        <v>1418</v>
      </c>
      <c r="AG1094" s="87">
        <v>44616</v>
      </c>
      <c r="AH1094" s="88">
        <v>82</v>
      </c>
      <c r="AI1094" s="87">
        <v>44631</v>
      </c>
      <c r="AJ1094" s="88">
        <v>713.03</v>
      </c>
      <c r="AK1094" s="87">
        <v>44665</v>
      </c>
      <c r="AL1094" s="88">
        <v>190.48</v>
      </c>
    </row>
    <row r="1095" spans="1:38">
      <c r="A1095" s="87">
        <v>44620</v>
      </c>
      <c r="B1095" s="88">
        <v>17312.87</v>
      </c>
      <c r="C1095" s="87">
        <v>43923</v>
      </c>
      <c r="D1095" s="88">
        <v>64.2</v>
      </c>
      <c r="E1095" s="87">
        <v>43888</v>
      </c>
      <c r="F1095" s="88">
        <v>165.12</v>
      </c>
      <c r="G1095" s="87">
        <v>44286</v>
      </c>
      <c r="H1095" s="88">
        <v>29.55</v>
      </c>
      <c r="I1095" s="87">
        <v>43924</v>
      </c>
      <c r="J1095" s="88">
        <v>31.25</v>
      </c>
      <c r="K1095" s="87">
        <v>43888</v>
      </c>
      <c r="L1095" s="88">
        <v>89.7</v>
      </c>
      <c r="M1095" s="87">
        <v>43888</v>
      </c>
      <c r="N1095" s="88">
        <v>23.73</v>
      </c>
      <c r="Q1095" s="87">
        <v>43888</v>
      </c>
      <c r="R1095" s="88">
        <v>20.98</v>
      </c>
      <c r="S1095" s="87">
        <v>43888</v>
      </c>
      <c r="T1095" s="88">
        <v>4.1399999999999997</v>
      </c>
      <c r="U1095" s="87">
        <v>45078</v>
      </c>
      <c r="V1095" s="88">
        <v>174</v>
      </c>
      <c r="W1095" s="87">
        <v>44034</v>
      </c>
      <c r="X1095" s="88">
        <v>42.72</v>
      </c>
      <c r="Y1095" s="87">
        <v>43915</v>
      </c>
      <c r="Z1095" s="88">
        <v>25.43</v>
      </c>
      <c r="AA1095" s="87">
        <v>43999</v>
      </c>
      <c r="AB1095" s="88">
        <v>188.44</v>
      </c>
      <c r="AE1095" s="87">
        <v>44620</v>
      </c>
      <c r="AF1095" s="88">
        <v>1473.9</v>
      </c>
      <c r="AG1095" s="87">
        <v>44617</v>
      </c>
      <c r="AH1095" s="88">
        <v>81.489999999999995</v>
      </c>
      <c r="AI1095" s="87">
        <v>44634</v>
      </c>
      <c r="AJ1095" s="88">
        <v>713</v>
      </c>
      <c r="AK1095" s="87">
        <v>44666</v>
      </c>
      <c r="AL1095" s="88">
        <v>190.57</v>
      </c>
    </row>
    <row r="1096" spans="1:38">
      <c r="A1096" s="87">
        <v>44621</v>
      </c>
      <c r="B1096" s="88">
        <v>17464.64</v>
      </c>
      <c r="C1096" s="87">
        <v>43924</v>
      </c>
      <c r="D1096" s="88">
        <v>65.88</v>
      </c>
      <c r="E1096" s="87">
        <v>43889</v>
      </c>
      <c r="F1096" s="88">
        <v>166.03</v>
      </c>
      <c r="G1096" s="87">
        <v>44287</v>
      </c>
      <c r="H1096" s="88">
        <v>28</v>
      </c>
      <c r="I1096" s="87">
        <v>43927</v>
      </c>
      <c r="J1096" s="88">
        <v>29.45</v>
      </c>
      <c r="K1096" s="87">
        <v>43889</v>
      </c>
      <c r="L1096" s="88">
        <v>89.64</v>
      </c>
      <c r="M1096" s="87">
        <v>43889</v>
      </c>
      <c r="N1096" s="88">
        <v>24.39</v>
      </c>
      <c r="Q1096" s="87">
        <v>43889</v>
      </c>
      <c r="R1096" s="88">
        <v>20.87</v>
      </c>
      <c r="S1096" s="87">
        <v>43889</v>
      </c>
      <c r="T1096" s="88">
        <v>4.09</v>
      </c>
      <c r="U1096" s="87">
        <v>45079</v>
      </c>
      <c r="V1096" s="88">
        <v>170.03</v>
      </c>
      <c r="W1096" s="87">
        <v>44035</v>
      </c>
      <c r="X1096" s="88">
        <v>43.47</v>
      </c>
      <c r="Y1096" s="87">
        <v>43916</v>
      </c>
      <c r="Z1096" s="88">
        <v>25.41</v>
      </c>
      <c r="AA1096" s="87">
        <v>44000</v>
      </c>
      <c r="AB1096" s="88">
        <v>176.82</v>
      </c>
      <c r="AE1096" s="87">
        <v>44621</v>
      </c>
      <c r="AF1096" s="88">
        <v>1429.56</v>
      </c>
      <c r="AG1096" s="87">
        <v>44620</v>
      </c>
      <c r="AH1096" s="88">
        <v>82.4</v>
      </c>
      <c r="AI1096" s="87">
        <v>44635</v>
      </c>
      <c r="AJ1096" s="88">
        <v>723.28</v>
      </c>
      <c r="AK1096" s="87">
        <v>44669</v>
      </c>
      <c r="AL1096" s="88">
        <v>186.37</v>
      </c>
    </row>
    <row r="1097" spans="1:38">
      <c r="A1097" s="87">
        <v>44622</v>
      </c>
      <c r="B1097" s="88">
        <v>17360.79</v>
      </c>
      <c r="C1097" s="87">
        <v>43927</v>
      </c>
      <c r="D1097" s="88">
        <v>64.55</v>
      </c>
      <c r="E1097" s="87">
        <v>43892</v>
      </c>
      <c r="F1097" s="88">
        <v>169.24</v>
      </c>
      <c r="G1097" s="87">
        <v>44288</v>
      </c>
      <c r="H1097" s="88">
        <v>29.79</v>
      </c>
      <c r="I1097" s="87">
        <v>43928</v>
      </c>
      <c r="J1097" s="88">
        <v>29.98</v>
      </c>
      <c r="K1097" s="87">
        <v>43892</v>
      </c>
      <c r="L1097" s="88">
        <v>95.71</v>
      </c>
      <c r="M1097" s="87">
        <v>43892</v>
      </c>
      <c r="N1097" s="88">
        <v>26.09</v>
      </c>
      <c r="Q1097" s="87">
        <v>43892</v>
      </c>
      <c r="R1097" s="88">
        <v>21.94</v>
      </c>
      <c r="S1097" s="87">
        <v>43892</v>
      </c>
      <c r="T1097" s="88">
        <v>4.3</v>
      </c>
      <c r="U1097" s="87">
        <v>45082</v>
      </c>
      <c r="V1097" s="88">
        <v>170.77</v>
      </c>
      <c r="W1097" s="87">
        <v>44036</v>
      </c>
      <c r="X1097" s="88">
        <v>42.54</v>
      </c>
      <c r="Y1097" s="87">
        <v>43917</v>
      </c>
      <c r="Z1097" s="88">
        <v>25.49</v>
      </c>
      <c r="AA1097" s="87">
        <v>44001</v>
      </c>
      <c r="AB1097" s="88">
        <v>176.89</v>
      </c>
      <c r="AE1097" s="87">
        <v>44622</v>
      </c>
      <c r="AF1097" s="88">
        <v>1400.03</v>
      </c>
      <c r="AG1097" s="87">
        <v>44621</v>
      </c>
      <c r="AH1097" s="88">
        <v>83</v>
      </c>
      <c r="AI1097" s="87">
        <v>44636</v>
      </c>
      <c r="AJ1097" s="88">
        <v>761.16</v>
      </c>
      <c r="AK1097" s="87">
        <v>44670</v>
      </c>
      <c r="AL1097" s="88">
        <v>181</v>
      </c>
    </row>
    <row r="1098" spans="1:38">
      <c r="A1098" s="87">
        <v>44623</v>
      </c>
      <c r="B1098" s="88">
        <v>17409.86</v>
      </c>
      <c r="C1098" s="87">
        <v>43928</v>
      </c>
      <c r="D1098" s="88">
        <v>64.61</v>
      </c>
      <c r="E1098" s="87">
        <v>43893</v>
      </c>
      <c r="F1098" s="88">
        <v>169.16</v>
      </c>
      <c r="G1098" s="87">
        <v>44291</v>
      </c>
      <c r="H1098" s="88">
        <v>29.99</v>
      </c>
      <c r="I1098" s="87">
        <v>43929</v>
      </c>
      <c r="J1098" s="88">
        <v>28.99</v>
      </c>
      <c r="K1098" s="87">
        <v>43893</v>
      </c>
      <c r="L1098" s="88">
        <v>95.17</v>
      </c>
      <c r="M1098" s="87">
        <v>43893</v>
      </c>
      <c r="N1098" s="88">
        <v>26.4</v>
      </c>
      <c r="Q1098" s="87">
        <v>43893</v>
      </c>
      <c r="R1098" s="88">
        <v>17.079999999999998</v>
      </c>
      <c r="S1098" s="87">
        <v>43893</v>
      </c>
      <c r="T1098" s="88">
        <v>4.34</v>
      </c>
      <c r="U1098" s="87">
        <v>45083</v>
      </c>
      <c r="V1098" s="88">
        <v>169.84</v>
      </c>
      <c r="W1098" s="87">
        <v>44039</v>
      </c>
      <c r="X1098" s="88">
        <v>42.98</v>
      </c>
      <c r="Y1098" s="87">
        <v>43920</v>
      </c>
      <c r="Z1098" s="88">
        <v>25.5</v>
      </c>
      <c r="AA1098" s="87">
        <v>44004</v>
      </c>
      <c r="AB1098" s="88">
        <v>183.98</v>
      </c>
      <c r="AE1098" s="87">
        <v>44623</v>
      </c>
      <c r="AF1098" s="88">
        <v>1420.93</v>
      </c>
      <c r="AG1098" s="87">
        <v>44622</v>
      </c>
      <c r="AH1098" s="88">
        <v>81.44</v>
      </c>
      <c r="AI1098" s="87">
        <v>44637</v>
      </c>
      <c r="AJ1098" s="88">
        <v>763.98</v>
      </c>
      <c r="AK1098" s="87">
        <v>44671</v>
      </c>
      <c r="AL1098" s="88">
        <v>181</v>
      </c>
    </row>
    <row r="1099" spans="1:38">
      <c r="A1099" s="87">
        <v>44624</v>
      </c>
      <c r="B1099" s="88">
        <v>17428.849999999999</v>
      </c>
      <c r="C1099" s="87">
        <v>43929</v>
      </c>
      <c r="D1099" s="88">
        <v>63.45</v>
      </c>
      <c r="E1099" s="87">
        <v>43894</v>
      </c>
      <c r="F1099" s="88">
        <v>170.25</v>
      </c>
      <c r="G1099" s="87">
        <v>44292</v>
      </c>
      <c r="H1099" s="88">
        <v>30.75</v>
      </c>
      <c r="I1099" s="87">
        <v>43930</v>
      </c>
      <c r="J1099" s="88">
        <v>29.9</v>
      </c>
      <c r="K1099" s="87">
        <v>43894</v>
      </c>
      <c r="L1099" s="88">
        <v>93.05</v>
      </c>
      <c r="M1099" s="87">
        <v>43894</v>
      </c>
      <c r="N1099" s="88">
        <v>26.61</v>
      </c>
      <c r="Q1099" s="87">
        <v>43894</v>
      </c>
      <c r="R1099" s="88">
        <v>17.05</v>
      </c>
      <c r="S1099" s="87">
        <v>43894</v>
      </c>
      <c r="T1099" s="88">
        <v>4.25</v>
      </c>
      <c r="U1099" s="87">
        <v>45084</v>
      </c>
      <c r="V1099" s="88">
        <v>168.21</v>
      </c>
      <c r="W1099" s="87">
        <v>44040</v>
      </c>
      <c r="X1099" s="88">
        <v>43.2</v>
      </c>
      <c r="Y1099" s="87">
        <v>43921</v>
      </c>
      <c r="Z1099" s="88">
        <v>26.63</v>
      </c>
      <c r="AA1099" s="87">
        <v>44005</v>
      </c>
      <c r="AB1099" s="88">
        <v>183.56</v>
      </c>
      <c r="AE1099" s="87">
        <v>44624</v>
      </c>
      <c r="AF1099" s="88">
        <v>1372.03</v>
      </c>
      <c r="AG1099" s="87">
        <v>44623</v>
      </c>
      <c r="AH1099" s="88">
        <v>80.02</v>
      </c>
      <c r="AI1099" s="87">
        <v>44638</v>
      </c>
      <c r="AJ1099" s="88">
        <v>726.43</v>
      </c>
      <c r="AK1099" s="87">
        <v>44672</v>
      </c>
      <c r="AL1099" s="88">
        <v>179.03</v>
      </c>
    </row>
    <row r="1100" spans="1:38">
      <c r="A1100" s="87">
        <v>44627</v>
      </c>
      <c r="B1100" s="88">
        <v>16824.73</v>
      </c>
      <c r="C1100" s="87">
        <v>43930</v>
      </c>
      <c r="D1100" s="88">
        <v>65.19</v>
      </c>
      <c r="E1100" s="87">
        <v>43895</v>
      </c>
      <c r="F1100" s="88">
        <v>166.96</v>
      </c>
      <c r="G1100" s="87">
        <v>44293</v>
      </c>
      <c r="H1100" s="88">
        <v>30.25</v>
      </c>
      <c r="I1100" s="87">
        <v>43931</v>
      </c>
      <c r="J1100" s="88">
        <v>29.98</v>
      </c>
      <c r="K1100" s="87">
        <v>43895</v>
      </c>
      <c r="L1100" s="88">
        <v>97.19</v>
      </c>
      <c r="M1100" s="87">
        <v>43895</v>
      </c>
      <c r="N1100" s="88">
        <v>28.2</v>
      </c>
      <c r="Q1100" s="87">
        <v>43895</v>
      </c>
      <c r="R1100" s="88">
        <v>16.850000000000001</v>
      </c>
      <c r="S1100" s="87">
        <v>43895</v>
      </c>
      <c r="T1100" s="88">
        <v>4.32</v>
      </c>
      <c r="U1100" s="87">
        <v>45085</v>
      </c>
      <c r="V1100" s="88">
        <v>170.5</v>
      </c>
      <c r="W1100" s="87">
        <v>44041</v>
      </c>
      <c r="X1100" s="88">
        <v>44.31</v>
      </c>
      <c r="Y1100" s="87">
        <v>43922</v>
      </c>
      <c r="Z1100" s="88">
        <v>28.62</v>
      </c>
      <c r="AA1100" s="87">
        <v>44006</v>
      </c>
      <c r="AB1100" s="88">
        <v>182.09</v>
      </c>
      <c r="AE1100" s="87">
        <v>44627</v>
      </c>
      <c r="AF1100" s="88">
        <v>1352.85</v>
      </c>
      <c r="AG1100" s="87">
        <v>44624</v>
      </c>
      <c r="AH1100" s="88">
        <v>80.69</v>
      </c>
      <c r="AI1100" s="87">
        <v>44641</v>
      </c>
      <c r="AJ1100" s="88">
        <v>724.75</v>
      </c>
      <c r="AK1100" s="87">
        <v>44673</v>
      </c>
      <c r="AL1100" s="88">
        <v>180.24</v>
      </c>
    </row>
    <row r="1101" spans="1:38">
      <c r="A1101" s="87">
        <v>44628</v>
      </c>
      <c r="B1101" s="88">
        <v>16668.91</v>
      </c>
      <c r="C1101" s="87">
        <v>43931</v>
      </c>
      <c r="D1101" s="88">
        <v>66.22</v>
      </c>
      <c r="E1101" s="87">
        <v>43896</v>
      </c>
      <c r="F1101" s="88">
        <v>159.43</v>
      </c>
      <c r="G1101" s="87">
        <v>44295</v>
      </c>
      <c r="H1101" s="88">
        <v>30</v>
      </c>
      <c r="I1101" s="87">
        <v>43934</v>
      </c>
      <c r="J1101" s="88">
        <v>28.8</v>
      </c>
      <c r="K1101" s="87">
        <v>43896</v>
      </c>
      <c r="L1101" s="88">
        <v>93.12</v>
      </c>
      <c r="M1101" s="87">
        <v>43896</v>
      </c>
      <c r="N1101" s="88">
        <v>28.02</v>
      </c>
      <c r="Q1101" s="87">
        <v>43896</v>
      </c>
      <c r="R1101" s="88">
        <v>16.11</v>
      </c>
      <c r="S1101" s="87">
        <v>43896</v>
      </c>
      <c r="T1101" s="88">
        <v>4.29</v>
      </c>
      <c r="U1101" s="87">
        <v>45086</v>
      </c>
      <c r="V1101" s="88">
        <v>169.81</v>
      </c>
      <c r="W1101" s="87">
        <v>44042</v>
      </c>
      <c r="X1101" s="88">
        <v>44.33</v>
      </c>
      <c r="Y1101" s="87">
        <v>43923</v>
      </c>
      <c r="Z1101" s="88">
        <v>30.58</v>
      </c>
      <c r="AA1101" s="87">
        <v>44007</v>
      </c>
      <c r="AB1101" s="88">
        <v>181.72</v>
      </c>
      <c r="AE1101" s="87">
        <v>44628</v>
      </c>
      <c r="AF1101" s="88">
        <v>1333.36</v>
      </c>
      <c r="AG1101" s="87">
        <v>44627</v>
      </c>
      <c r="AH1101" s="88">
        <v>79.05</v>
      </c>
      <c r="AI1101" s="87">
        <v>44642</v>
      </c>
      <c r="AJ1101" s="88">
        <v>718.06</v>
      </c>
      <c r="AK1101" s="87">
        <v>44676</v>
      </c>
      <c r="AL1101" s="88">
        <v>182.97</v>
      </c>
    </row>
    <row r="1102" spans="1:38">
      <c r="A1102" s="87">
        <v>44629</v>
      </c>
      <c r="B1102" s="88">
        <v>16747.77</v>
      </c>
      <c r="C1102" s="87">
        <v>43934</v>
      </c>
      <c r="D1102" s="88">
        <v>62.56</v>
      </c>
      <c r="E1102" s="87">
        <v>43899</v>
      </c>
      <c r="F1102" s="88">
        <v>148.27000000000001</v>
      </c>
      <c r="G1102" s="87">
        <v>44298</v>
      </c>
      <c r="H1102" s="88">
        <v>30.15</v>
      </c>
      <c r="I1102" s="87">
        <v>43935</v>
      </c>
      <c r="J1102" s="88">
        <v>28.2</v>
      </c>
      <c r="K1102" s="87">
        <v>43899</v>
      </c>
      <c r="L1102" s="88">
        <v>99.02</v>
      </c>
      <c r="M1102" s="87">
        <v>43899</v>
      </c>
      <c r="N1102" s="88">
        <v>29.98</v>
      </c>
      <c r="Q1102" s="87">
        <v>43899</v>
      </c>
      <c r="R1102" s="88">
        <v>16.52</v>
      </c>
      <c r="S1102" s="87">
        <v>43899</v>
      </c>
      <c r="T1102" s="88">
        <v>4.1500000000000004</v>
      </c>
      <c r="U1102" s="87">
        <v>45089</v>
      </c>
      <c r="V1102" s="88">
        <v>168.34</v>
      </c>
      <c r="W1102" s="87">
        <v>44046</v>
      </c>
      <c r="X1102" s="88">
        <v>45.08</v>
      </c>
      <c r="Y1102" s="87">
        <v>43924</v>
      </c>
      <c r="Z1102" s="88">
        <v>31.48</v>
      </c>
      <c r="AA1102" s="87">
        <v>44008</v>
      </c>
      <c r="AB1102" s="88">
        <v>182.16</v>
      </c>
      <c r="AE1102" s="87">
        <v>44629</v>
      </c>
      <c r="AF1102" s="88">
        <v>1295.73</v>
      </c>
      <c r="AG1102" s="87">
        <v>44628</v>
      </c>
      <c r="AH1102" s="88">
        <v>78.459999999999994</v>
      </c>
      <c r="AI1102" s="87">
        <v>44644</v>
      </c>
      <c r="AJ1102" s="88">
        <v>714.37</v>
      </c>
      <c r="AK1102" s="87">
        <v>44677</v>
      </c>
      <c r="AL1102" s="88">
        <v>180.19</v>
      </c>
    </row>
    <row r="1103" spans="1:38">
      <c r="A1103" s="87">
        <v>44630</v>
      </c>
      <c r="B1103" s="88">
        <v>17076.509999999998</v>
      </c>
      <c r="C1103" s="87">
        <v>43935</v>
      </c>
      <c r="D1103" s="88">
        <v>64.05</v>
      </c>
      <c r="E1103" s="87">
        <v>43900</v>
      </c>
      <c r="F1103" s="88">
        <v>151.63</v>
      </c>
      <c r="G1103" s="87">
        <v>44299</v>
      </c>
      <c r="H1103" s="88">
        <v>29.95</v>
      </c>
      <c r="I1103" s="87">
        <v>43936</v>
      </c>
      <c r="J1103" s="88">
        <v>28.64</v>
      </c>
      <c r="K1103" s="87">
        <v>43900</v>
      </c>
      <c r="L1103" s="88">
        <v>104.13</v>
      </c>
      <c r="M1103" s="87">
        <v>43900</v>
      </c>
      <c r="N1103" s="88">
        <v>30.74</v>
      </c>
      <c r="Q1103" s="87">
        <v>43900</v>
      </c>
      <c r="R1103" s="88">
        <v>16.47</v>
      </c>
      <c r="S1103" s="87">
        <v>43900</v>
      </c>
      <c r="T1103" s="88">
        <v>4.1100000000000003</v>
      </c>
      <c r="U1103" s="87">
        <v>45090</v>
      </c>
      <c r="V1103" s="88">
        <v>164.62</v>
      </c>
      <c r="W1103" s="87">
        <v>44047</v>
      </c>
      <c r="X1103" s="88">
        <v>44.54</v>
      </c>
      <c r="Y1103" s="87">
        <v>43927</v>
      </c>
      <c r="Z1103" s="88">
        <v>30.03</v>
      </c>
      <c r="AA1103" s="87">
        <v>44011</v>
      </c>
      <c r="AB1103" s="88">
        <v>184</v>
      </c>
      <c r="AE1103" s="87">
        <v>44630</v>
      </c>
      <c r="AF1103" s="88">
        <v>1295.8900000000001</v>
      </c>
      <c r="AG1103" s="87">
        <v>44629</v>
      </c>
      <c r="AH1103" s="88">
        <v>77.94</v>
      </c>
      <c r="AI1103" s="87">
        <v>44645</v>
      </c>
      <c r="AJ1103" s="88">
        <v>706.01</v>
      </c>
      <c r="AK1103" s="87">
        <v>44678</v>
      </c>
      <c r="AL1103" s="88">
        <v>176.5</v>
      </c>
    </row>
    <row r="1104" spans="1:38">
      <c r="A1104" s="87">
        <v>44631</v>
      </c>
      <c r="B1104" s="88">
        <v>16976.080000000002</v>
      </c>
      <c r="C1104" s="87">
        <v>43936</v>
      </c>
      <c r="D1104" s="88">
        <v>64.61</v>
      </c>
      <c r="E1104" s="87">
        <v>43901</v>
      </c>
      <c r="F1104" s="88">
        <v>155.19</v>
      </c>
      <c r="G1104" s="87">
        <v>44300</v>
      </c>
      <c r="H1104" s="88">
        <v>30.01</v>
      </c>
      <c r="I1104" s="87">
        <v>43937</v>
      </c>
      <c r="J1104" s="88">
        <v>28</v>
      </c>
      <c r="K1104" s="87">
        <v>43901</v>
      </c>
      <c r="L1104" s="88">
        <v>102.53</v>
      </c>
      <c r="M1104" s="87">
        <v>43901</v>
      </c>
      <c r="N1104" s="88">
        <v>29.39</v>
      </c>
      <c r="Q1104" s="87">
        <v>43901</v>
      </c>
      <c r="R1104" s="88">
        <v>15.78</v>
      </c>
      <c r="S1104" s="87">
        <v>43901</v>
      </c>
      <c r="T1104" s="88">
        <v>4.0599999999999996</v>
      </c>
      <c r="U1104" s="87">
        <v>45091</v>
      </c>
      <c r="V1104" s="88">
        <v>168.43</v>
      </c>
      <c r="W1104" s="87">
        <v>44048</v>
      </c>
      <c r="X1104" s="88">
        <v>45.42</v>
      </c>
      <c r="Y1104" s="87">
        <v>43928</v>
      </c>
      <c r="Z1104" s="88">
        <v>30.88</v>
      </c>
      <c r="AA1104" s="87">
        <v>44012</v>
      </c>
      <c r="AB1104" s="88">
        <v>180.96</v>
      </c>
      <c r="AE1104" s="87">
        <v>44631</v>
      </c>
      <c r="AF1104" s="88">
        <v>1317.43</v>
      </c>
      <c r="AG1104" s="87">
        <v>44630</v>
      </c>
      <c r="AH1104" s="88">
        <v>81.400000000000006</v>
      </c>
      <c r="AI1104" s="87">
        <v>44648</v>
      </c>
      <c r="AJ1104" s="88">
        <v>704.27</v>
      </c>
      <c r="AK1104" s="87">
        <v>44679</v>
      </c>
      <c r="AL1104" s="88">
        <v>174.55</v>
      </c>
    </row>
    <row r="1105" spans="1:38">
      <c r="A1105" s="87">
        <v>44634</v>
      </c>
      <c r="B1105" s="88">
        <v>16820.79</v>
      </c>
      <c r="C1105" s="87">
        <v>43937</v>
      </c>
      <c r="D1105" s="88">
        <v>64.02</v>
      </c>
      <c r="E1105" s="87">
        <v>43902</v>
      </c>
      <c r="F1105" s="88">
        <v>150.29</v>
      </c>
      <c r="G1105" s="87">
        <v>44302</v>
      </c>
      <c r="H1105" s="88">
        <v>30.98</v>
      </c>
      <c r="I1105" s="87">
        <v>43938</v>
      </c>
      <c r="J1105" s="88">
        <v>28.75</v>
      </c>
      <c r="K1105" s="87">
        <v>43902</v>
      </c>
      <c r="L1105" s="88">
        <v>95.62</v>
      </c>
      <c r="M1105" s="87">
        <v>43902</v>
      </c>
      <c r="N1105" s="88">
        <v>27.42</v>
      </c>
      <c r="Q1105" s="87">
        <v>43902</v>
      </c>
      <c r="R1105" s="88">
        <v>14.71</v>
      </c>
      <c r="S1105" s="87">
        <v>43902</v>
      </c>
      <c r="T1105" s="88">
        <v>3.96</v>
      </c>
      <c r="U1105" s="87">
        <v>45092</v>
      </c>
      <c r="V1105" s="88">
        <v>163.19</v>
      </c>
      <c r="W1105" s="87">
        <v>44049</v>
      </c>
      <c r="X1105" s="88">
        <v>44.81</v>
      </c>
      <c r="Y1105" s="87">
        <v>43929</v>
      </c>
      <c r="Z1105" s="88">
        <v>31.99</v>
      </c>
      <c r="AA1105" s="87">
        <v>44013</v>
      </c>
      <c r="AB1105" s="88">
        <v>184.48</v>
      </c>
      <c r="AE1105" s="87">
        <v>44634</v>
      </c>
      <c r="AF1105" s="88">
        <v>1327.13</v>
      </c>
      <c r="AG1105" s="87">
        <v>44631</v>
      </c>
      <c r="AH1105" s="88">
        <v>81.09</v>
      </c>
      <c r="AI1105" s="87">
        <v>44649</v>
      </c>
      <c r="AJ1105" s="88">
        <v>713.85</v>
      </c>
      <c r="AK1105" s="87">
        <v>44687</v>
      </c>
      <c r="AL1105" s="88">
        <v>174.75</v>
      </c>
    </row>
    <row r="1106" spans="1:38">
      <c r="A1106" s="87">
        <v>44635</v>
      </c>
      <c r="B1106" s="88">
        <v>16922.38</v>
      </c>
      <c r="C1106" s="87">
        <v>43938</v>
      </c>
      <c r="D1106" s="88">
        <v>63.25</v>
      </c>
      <c r="E1106" s="87">
        <v>43903</v>
      </c>
      <c r="F1106" s="88">
        <v>141.83000000000001</v>
      </c>
      <c r="G1106" s="87">
        <v>44305</v>
      </c>
      <c r="H1106" s="88">
        <v>30.48</v>
      </c>
      <c r="I1106" s="87">
        <v>43941</v>
      </c>
      <c r="J1106" s="88">
        <v>28.25</v>
      </c>
      <c r="K1106" s="87">
        <v>43903</v>
      </c>
      <c r="L1106" s="88">
        <v>95.51</v>
      </c>
      <c r="M1106" s="87">
        <v>43903</v>
      </c>
      <c r="N1106" s="88">
        <v>27.58</v>
      </c>
      <c r="Q1106" s="87">
        <v>43903</v>
      </c>
      <c r="R1106" s="88">
        <v>14.19</v>
      </c>
      <c r="S1106" s="87">
        <v>43903</v>
      </c>
      <c r="T1106" s="88">
        <v>3.98</v>
      </c>
      <c r="U1106" s="87">
        <v>45093</v>
      </c>
      <c r="V1106" s="88">
        <v>164.19</v>
      </c>
      <c r="W1106" s="87">
        <v>44050</v>
      </c>
      <c r="X1106" s="88">
        <v>47.69</v>
      </c>
      <c r="Y1106" s="87">
        <v>43930</v>
      </c>
      <c r="Z1106" s="88">
        <v>33.81</v>
      </c>
      <c r="AA1106" s="87">
        <v>44014</v>
      </c>
      <c r="AB1106" s="88">
        <v>185.2</v>
      </c>
      <c r="AE1106" s="87">
        <v>44635</v>
      </c>
      <c r="AF1106" s="88">
        <v>1336.64</v>
      </c>
      <c r="AG1106" s="87">
        <v>44634</v>
      </c>
      <c r="AH1106" s="88">
        <v>79.959999999999994</v>
      </c>
      <c r="AI1106" s="87">
        <v>44650</v>
      </c>
      <c r="AJ1106" s="88">
        <v>717.72</v>
      </c>
      <c r="AK1106" s="87">
        <v>44690</v>
      </c>
      <c r="AL1106" s="88">
        <v>166.94</v>
      </c>
    </row>
    <row r="1107" spans="1:38">
      <c r="A1107" s="87">
        <v>44636</v>
      </c>
      <c r="B1107" s="88">
        <v>17018.560000000001</v>
      </c>
      <c r="C1107" s="87">
        <v>43941</v>
      </c>
      <c r="D1107" s="88">
        <v>64.86</v>
      </c>
      <c r="E1107" s="87">
        <v>43906</v>
      </c>
      <c r="F1107" s="88">
        <v>131.19999999999999</v>
      </c>
      <c r="G1107" s="87">
        <v>44306</v>
      </c>
      <c r="H1107" s="88">
        <v>30.19</v>
      </c>
      <c r="I1107" s="87">
        <v>43942</v>
      </c>
      <c r="J1107" s="88">
        <v>28.26</v>
      </c>
      <c r="K1107" s="87">
        <v>43906</v>
      </c>
      <c r="L1107" s="88">
        <v>88.35</v>
      </c>
      <c r="M1107" s="87">
        <v>43906</v>
      </c>
      <c r="N1107" s="88">
        <v>25.52</v>
      </c>
      <c r="Q1107" s="87">
        <v>43906</v>
      </c>
      <c r="R1107" s="88">
        <v>13.13</v>
      </c>
      <c r="S1107" s="87">
        <v>43906</v>
      </c>
      <c r="T1107" s="88">
        <v>3.49</v>
      </c>
      <c r="U1107" s="87">
        <v>45096</v>
      </c>
      <c r="V1107" s="88">
        <v>157.58000000000001</v>
      </c>
      <c r="W1107" s="87">
        <v>44053</v>
      </c>
      <c r="X1107" s="88">
        <v>50.91</v>
      </c>
      <c r="Y1107" s="87">
        <v>43931</v>
      </c>
      <c r="Z1107" s="88">
        <v>33.520000000000003</v>
      </c>
      <c r="AA1107" s="87">
        <v>44015</v>
      </c>
      <c r="AB1107" s="88">
        <v>185.39</v>
      </c>
      <c r="AE1107" s="87">
        <v>44636</v>
      </c>
      <c r="AF1107" s="88">
        <v>1292</v>
      </c>
      <c r="AG1107" s="87">
        <v>44635</v>
      </c>
      <c r="AH1107" s="88">
        <v>81.459999999999994</v>
      </c>
      <c r="AI1107" s="87">
        <v>44651</v>
      </c>
      <c r="AJ1107" s="88">
        <v>378.87</v>
      </c>
      <c r="AK1107" s="87">
        <v>44691</v>
      </c>
      <c r="AL1107" s="88">
        <v>164.78</v>
      </c>
    </row>
    <row r="1108" spans="1:38">
      <c r="A1108" s="87">
        <v>44637</v>
      </c>
      <c r="B1108" s="88">
        <v>16825.47</v>
      </c>
      <c r="C1108" s="87">
        <v>43942</v>
      </c>
      <c r="D1108" s="88">
        <v>65.040000000000006</v>
      </c>
      <c r="E1108" s="87">
        <v>43907</v>
      </c>
      <c r="F1108" s="88">
        <v>121.36</v>
      </c>
      <c r="G1108" s="87">
        <v>44307</v>
      </c>
      <c r="H1108" s="88">
        <v>30.48</v>
      </c>
      <c r="I1108" s="87">
        <v>43943</v>
      </c>
      <c r="J1108" s="88">
        <v>28.85</v>
      </c>
      <c r="K1108" s="87">
        <v>43907</v>
      </c>
      <c r="L1108" s="88">
        <v>92.6</v>
      </c>
      <c r="M1108" s="87">
        <v>43907</v>
      </c>
      <c r="N1108" s="88">
        <v>25.34</v>
      </c>
      <c r="Q1108" s="87">
        <v>43907</v>
      </c>
      <c r="R1108" s="88">
        <v>12.91</v>
      </c>
      <c r="S1108" s="87">
        <v>43907</v>
      </c>
      <c r="T1108" s="88">
        <v>3.23</v>
      </c>
      <c r="U1108" s="87">
        <v>45097</v>
      </c>
      <c r="V1108" s="88">
        <v>154.38999999999999</v>
      </c>
      <c r="W1108" s="87">
        <v>44054</v>
      </c>
      <c r="X1108" s="88">
        <v>53.9</v>
      </c>
      <c r="Y1108" s="87">
        <v>43934</v>
      </c>
      <c r="Z1108" s="88">
        <v>32.549999999999997</v>
      </c>
      <c r="AA1108" s="87">
        <v>44018</v>
      </c>
      <c r="AB1108" s="88">
        <v>186.84</v>
      </c>
      <c r="AE1108" s="87">
        <v>44637</v>
      </c>
      <c r="AF1108" s="88">
        <v>1299.0899999999999</v>
      </c>
      <c r="AG1108" s="87">
        <v>44636</v>
      </c>
      <c r="AH1108" s="88">
        <v>82.97</v>
      </c>
      <c r="AI1108" s="87">
        <v>44652</v>
      </c>
      <c r="AJ1108" s="88">
        <v>382.03</v>
      </c>
      <c r="AK1108" s="87">
        <v>44692</v>
      </c>
      <c r="AL1108" s="88">
        <v>157.21</v>
      </c>
    </row>
    <row r="1109" spans="1:38">
      <c r="A1109" s="87">
        <v>44638</v>
      </c>
      <c r="B1109" s="88">
        <v>16434.060000000001</v>
      </c>
      <c r="C1109" s="87">
        <v>43943</v>
      </c>
      <c r="D1109" s="88">
        <v>65.47</v>
      </c>
      <c r="E1109" s="87">
        <v>43908</v>
      </c>
      <c r="F1109" s="88">
        <v>112.5</v>
      </c>
      <c r="G1109" s="87">
        <v>44309</v>
      </c>
      <c r="H1109" s="88">
        <v>30.69</v>
      </c>
      <c r="I1109" s="87">
        <v>43944</v>
      </c>
      <c r="J1109" s="88">
        <v>28</v>
      </c>
      <c r="K1109" s="87">
        <v>43908</v>
      </c>
      <c r="L1109" s="88">
        <v>85.66</v>
      </c>
      <c r="M1109" s="87">
        <v>43908</v>
      </c>
      <c r="N1109" s="88">
        <v>23.44</v>
      </c>
      <c r="Q1109" s="87">
        <v>43908</v>
      </c>
      <c r="R1109" s="88">
        <v>11.91</v>
      </c>
      <c r="S1109" s="87">
        <v>43908</v>
      </c>
      <c r="T1109" s="88">
        <v>2.91</v>
      </c>
      <c r="U1109" s="87">
        <v>45098</v>
      </c>
      <c r="V1109" s="88">
        <v>154.03</v>
      </c>
      <c r="W1109" s="87">
        <v>44055</v>
      </c>
      <c r="X1109" s="88">
        <v>54.43</v>
      </c>
      <c r="Y1109" s="87">
        <v>43935</v>
      </c>
      <c r="Z1109" s="88">
        <v>33.409999999999997</v>
      </c>
      <c r="AA1109" s="87">
        <v>44019</v>
      </c>
      <c r="AB1109" s="88">
        <v>185.37</v>
      </c>
      <c r="AE1109" s="87">
        <v>44638</v>
      </c>
      <c r="AF1109" s="88">
        <v>1285.3699999999999</v>
      </c>
      <c r="AG1109" s="87">
        <v>44637</v>
      </c>
      <c r="AH1109" s="88">
        <v>81.23</v>
      </c>
      <c r="AI1109" s="87">
        <v>44655</v>
      </c>
      <c r="AJ1109" s="88">
        <v>374.06</v>
      </c>
      <c r="AK1109" s="87">
        <v>44693</v>
      </c>
      <c r="AL1109" s="88">
        <v>159.03</v>
      </c>
    </row>
    <row r="1110" spans="1:38">
      <c r="A1110" s="87">
        <v>44641</v>
      </c>
      <c r="B1110" s="88">
        <v>16494.2</v>
      </c>
      <c r="C1110" s="87">
        <v>43944</v>
      </c>
      <c r="D1110" s="88">
        <v>64.66</v>
      </c>
      <c r="E1110" s="87">
        <v>43909</v>
      </c>
      <c r="F1110" s="88">
        <v>106.51</v>
      </c>
      <c r="G1110" s="87">
        <v>44312</v>
      </c>
      <c r="H1110" s="88">
        <v>32.729999999999997</v>
      </c>
      <c r="I1110" s="87">
        <v>43945</v>
      </c>
      <c r="J1110" s="88">
        <v>28</v>
      </c>
      <c r="K1110" s="87">
        <v>43909</v>
      </c>
      <c r="L1110" s="88">
        <v>79.34</v>
      </c>
      <c r="M1110" s="87">
        <v>43909</v>
      </c>
      <c r="N1110" s="88">
        <v>21.69</v>
      </c>
      <c r="Q1110" s="87">
        <v>43909</v>
      </c>
      <c r="R1110" s="88">
        <v>11.01</v>
      </c>
      <c r="S1110" s="87">
        <v>43909</v>
      </c>
      <c r="T1110" s="88">
        <v>3.08</v>
      </c>
      <c r="U1110" s="87">
        <v>45099</v>
      </c>
      <c r="V1110" s="88">
        <v>156.71</v>
      </c>
      <c r="W1110" s="87">
        <v>44056</v>
      </c>
      <c r="X1110" s="88">
        <v>50.39</v>
      </c>
      <c r="Y1110" s="87">
        <v>43936</v>
      </c>
      <c r="Z1110" s="88">
        <v>33.630000000000003</v>
      </c>
      <c r="AA1110" s="87">
        <v>44020</v>
      </c>
      <c r="AB1110" s="88">
        <v>192.02</v>
      </c>
      <c r="AE1110" s="87">
        <v>44641</v>
      </c>
      <c r="AF1110" s="88">
        <v>1299.93</v>
      </c>
      <c r="AG1110" s="87">
        <v>44638</v>
      </c>
      <c r="AH1110" s="88">
        <v>78.989999999999995</v>
      </c>
      <c r="AI1110" s="87">
        <v>44656</v>
      </c>
      <c r="AJ1110" s="88">
        <v>374.71</v>
      </c>
      <c r="AK1110" s="87">
        <v>44694</v>
      </c>
      <c r="AL1110" s="88">
        <v>160</v>
      </c>
    </row>
    <row r="1111" spans="1:38">
      <c r="A1111" s="87">
        <v>44642</v>
      </c>
      <c r="B1111" s="88">
        <v>16471.599999999999</v>
      </c>
      <c r="C1111" s="87">
        <v>43945</v>
      </c>
      <c r="D1111" s="88">
        <v>64.19</v>
      </c>
      <c r="E1111" s="87">
        <v>43910</v>
      </c>
      <c r="F1111" s="88">
        <v>107.97</v>
      </c>
      <c r="G1111" s="87">
        <v>44313</v>
      </c>
      <c r="H1111" s="88">
        <v>32.57</v>
      </c>
      <c r="I1111" s="87">
        <v>43948</v>
      </c>
      <c r="J1111" s="88">
        <v>28.3</v>
      </c>
      <c r="K1111" s="87">
        <v>43910</v>
      </c>
      <c r="L1111" s="88">
        <v>73.73</v>
      </c>
      <c r="M1111" s="87">
        <v>43910</v>
      </c>
      <c r="N1111" s="88">
        <v>20.21</v>
      </c>
      <c r="Q1111" s="87">
        <v>43910</v>
      </c>
      <c r="R1111" s="88">
        <v>11.37</v>
      </c>
      <c r="S1111" s="87">
        <v>43910</v>
      </c>
      <c r="T1111" s="88">
        <v>2.97</v>
      </c>
      <c r="U1111" s="87">
        <v>45100</v>
      </c>
      <c r="V1111" s="88">
        <v>157.75</v>
      </c>
      <c r="W1111" s="87">
        <v>44060</v>
      </c>
      <c r="X1111" s="88">
        <v>50.66</v>
      </c>
      <c r="Y1111" s="87">
        <v>43937</v>
      </c>
      <c r="Z1111" s="88">
        <v>32.369999999999997</v>
      </c>
      <c r="AA1111" s="87">
        <v>44021</v>
      </c>
      <c r="AB1111" s="88">
        <v>191.73</v>
      </c>
      <c r="AE1111" s="87">
        <v>44642</v>
      </c>
      <c r="AF1111" s="88">
        <v>1298.75</v>
      </c>
      <c r="AG1111" s="87">
        <v>44641</v>
      </c>
      <c r="AH1111" s="88">
        <v>79.489999999999995</v>
      </c>
      <c r="AI1111" s="87">
        <v>44657</v>
      </c>
      <c r="AJ1111" s="88">
        <v>380.7</v>
      </c>
      <c r="AK1111" s="87">
        <v>44697</v>
      </c>
      <c r="AL1111" s="88">
        <v>160.30000000000001</v>
      </c>
    </row>
    <row r="1112" spans="1:38">
      <c r="A1112" s="87">
        <v>44644</v>
      </c>
      <c r="B1112" s="88">
        <v>16622.12</v>
      </c>
      <c r="C1112" s="87">
        <v>43948</v>
      </c>
      <c r="D1112" s="88">
        <v>62.54</v>
      </c>
      <c r="E1112" s="87">
        <v>43914</v>
      </c>
      <c r="F1112" s="88">
        <v>99.88</v>
      </c>
      <c r="G1112" s="87">
        <v>44316</v>
      </c>
      <c r="H1112" s="88">
        <v>33.97</v>
      </c>
      <c r="I1112" s="87">
        <v>43950</v>
      </c>
      <c r="J1112" s="88">
        <v>27.96</v>
      </c>
      <c r="K1112" s="87">
        <v>43914</v>
      </c>
      <c r="L1112" s="88">
        <v>68.209999999999994</v>
      </c>
      <c r="M1112" s="87">
        <v>43914</v>
      </c>
      <c r="N1112" s="88">
        <v>18.7</v>
      </c>
      <c r="Q1112" s="87">
        <v>43914</v>
      </c>
      <c r="R1112" s="88">
        <v>10.37</v>
      </c>
      <c r="S1112" s="87">
        <v>43914</v>
      </c>
      <c r="T1112" s="88">
        <v>2.83</v>
      </c>
      <c r="U1112" s="87">
        <v>45103</v>
      </c>
      <c r="V1112" s="88">
        <v>157.51</v>
      </c>
      <c r="W1112" s="87">
        <v>44061</v>
      </c>
      <c r="X1112" s="88">
        <v>51.95</v>
      </c>
      <c r="Y1112" s="87">
        <v>43938</v>
      </c>
      <c r="Z1112" s="88">
        <v>34.79</v>
      </c>
      <c r="AA1112" s="87">
        <v>44022</v>
      </c>
      <c r="AB1112" s="88">
        <v>198.05</v>
      </c>
      <c r="AE1112" s="87">
        <v>44644</v>
      </c>
      <c r="AF1112" s="88">
        <v>1300.25</v>
      </c>
      <c r="AG1112" s="87">
        <v>44642</v>
      </c>
      <c r="AH1112" s="88">
        <v>79.28</v>
      </c>
      <c r="AI1112" s="87">
        <v>44658</v>
      </c>
      <c r="AJ1112" s="88">
        <v>384.74</v>
      </c>
      <c r="AK1112" s="87">
        <v>44698</v>
      </c>
      <c r="AL1112" s="88">
        <v>160</v>
      </c>
    </row>
    <row r="1113" spans="1:38">
      <c r="A1113" s="87">
        <v>44645</v>
      </c>
      <c r="B1113" s="88">
        <v>16657.48</v>
      </c>
      <c r="C1113" s="87">
        <v>43949</v>
      </c>
      <c r="D1113" s="88">
        <v>62.53</v>
      </c>
      <c r="E1113" s="87">
        <v>43915</v>
      </c>
      <c r="F1113" s="88">
        <v>92.39</v>
      </c>
      <c r="G1113" s="87">
        <v>44319</v>
      </c>
      <c r="H1113" s="88">
        <v>32.89</v>
      </c>
      <c r="I1113" s="87">
        <v>43951</v>
      </c>
      <c r="J1113" s="88">
        <v>28.01</v>
      </c>
      <c r="K1113" s="87">
        <v>43915</v>
      </c>
      <c r="L1113" s="88">
        <v>63.1</v>
      </c>
      <c r="M1113" s="87">
        <v>43915</v>
      </c>
      <c r="N1113" s="88">
        <v>17.309999999999999</v>
      </c>
      <c r="Q1113" s="87">
        <v>43915</v>
      </c>
      <c r="R1113" s="88">
        <v>9.5</v>
      </c>
      <c r="S1113" s="87">
        <v>43915</v>
      </c>
      <c r="T1113" s="88">
        <v>2.85</v>
      </c>
      <c r="U1113" s="87">
        <v>45104</v>
      </c>
      <c r="V1113" s="88">
        <v>160.22999999999999</v>
      </c>
      <c r="W1113" s="87">
        <v>44062</v>
      </c>
      <c r="X1113" s="88">
        <v>51.62</v>
      </c>
      <c r="Y1113" s="87">
        <v>43941</v>
      </c>
      <c r="Z1113" s="88">
        <v>34.25</v>
      </c>
      <c r="AA1113" s="87">
        <v>44025</v>
      </c>
      <c r="AB1113" s="88">
        <v>196.76</v>
      </c>
      <c r="AE1113" s="87">
        <v>44645</v>
      </c>
      <c r="AF1113" s="88">
        <v>1300</v>
      </c>
      <c r="AG1113" s="87">
        <v>44644</v>
      </c>
      <c r="AH1113" s="88">
        <v>79.989999999999995</v>
      </c>
      <c r="AI1113" s="87">
        <v>44659</v>
      </c>
      <c r="AJ1113" s="88">
        <v>388.47</v>
      </c>
      <c r="AK1113" s="87">
        <v>44699</v>
      </c>
      <c r="AL1113" s="88">
        <v>161.38999999999999</v>
      </c>
    </row>
    <row r="1114" spans="1:38">
      <c r="A1114" s="87">
        <v>44648</v>
      </c>
      <c r="B1114" s="88">
        <v>16793.48</v>
      </c>
      <c r="C1114" s="87">
        <v>43950</v>
      </c>
      <c r="D1114" s="88">
        <v>63.49</v>
      </c>
      <c r="E1114" s="87">
        <v>43916</v>
      </c>
      <c r="F1114" s="88">
        <v>89.44</v>
      </c>
      <c r="G1114" s="87">
        <v>44320</v>
      </c>
      <c r="H1114" s="88">
        <v>33.9</v>
      </c>
      <c r="I1114" s="87">
        <v>43955</v>
      </c>
      <c r="J1114" s="88">
        <v>28</v>
      </c>
      <c r="K1114" s="87">
        <v>43916</v>
      </c>
      <c r="L1114" s="88">
        <v>59.32</v>
      </c>
      <c r="M1114" s="87">
        <v>43916</v>
      </c>
      <c r="N1114" s="88">
        <v>16.739999999999998</v>
      </c>
      <c r="Q1114" s="87">
        <v>43916</v>
      </c>
      <c r="R1114" s="88">
        <v>9.5299999999999994</v>
      </c>
      <c r="S1114" s="87">
        <v>43916</v>
      </c>
      <c r="T1114" s="88">
        <v>2.89</v>
      </c>
      <c r="U1114" s="87">
        <v>45110</v>
      </c>
      <c r="V1114" s="88">
        <v>162.04</v>
      </c>
      <c r="W1114" s="87">
        <v>44063</v>
      </c>
      <c r="X1114" s="88">
        <v>51</v>
      </c>
      <c r="Y1114" s="87">
        <v>43942</v>
      </c>
      <c r="Z1114" s="88">
        <v>33.49</v>
      </c>
      <c r="AA1114" s="87">
        <v>44026</v>
      </c>
      <c r="AB1114" s="88">
        <v>195.41</v>
      </c>
      <c r="AE1114" s="87">
        <v>44648</v>
      </c>
      <c r="AF1114" s="88">
        <v>1301.71</v>
      </c>
      <c r="AG1114" s="87">
        <v>44645</v>
      </c>
      <c r="AH1114" s="88">
        <v>79.2</v>
      </c>
      <c r="AI1114" s="87">
        <v>44662</v>
      </c>
      <c r="AJ1114" s="88">
        <v>412.79</v>
      </c>
      <c r="AK1114" s="87">
        <v>44700</v>
      </c>
      <c r="AL1114" s="88">
        <v>160.72999999999999</v>
      </c>
    </row>
    <row r="1115" spans="1:38">
      <c r="A1115" s="87">
        <v>44649</v>
      </c>
      <c r="B1115" s="88">
        <v>16983.32</v>
      </c>
      <c r="C1115" s="87">
        <v>43951</v>
      </c>
      <c r="D1115" s="88">
        <v>65.62</v>
      </c>
      <c r="E1115" s="87">
        <v>43917</v>
      </c>
      <c r="F1115" s="88">
        <v>95.64</v>
      </c>
      <c r="G1115" s="87">
        <v>44321</v>
      </c>
      <c r="H1115" s="88">
        <v>31.5</v>
      </c>
      <c r="I1115" s="87">
        <v>43956</v>
      </c>
      <c r="J1115" s="88">
        <v>29.11</v>
      </c>
      <c r="K1115" s="87">
        <v>43917</v>
      </c>
      <c r="L1115" s="88">
        <v>61.16</v>
      </c>
      <c r="M1115" s="87">
        <v>43917</v>
      </c>
      <c r="N1115" s="88">
        <v>17.989999999999998</v>
      </c>
      <c r="Q1115" s="87">
        <v>43917</v>
      </c>
      <c r="R1115" s="88">
        <v>9.8800000000000008</v>
      </c>
      <c r="S1115" s="87">
        <v>43917</v>
      </c>
      <c r="T1115" s="88">
        <v>2.98</v>
      </c>
      <c r="U1115" s="87">
        <v>45111</v>
      </c>
      <c r="V1115" s="88">
        <v>158.38</v>
      </c>
      <c r="W1115" s="87">
        <v>44064</v>
      </c>
      <c r="X1115" s="88">
        <v>50.97</v>
      </c>
      <c r="Y1115" s="87">
        <v>43943</v>
      </c>
      <c r="Z1115" s="88">
        <v>34.29</v>
      </c>
      <c r="AA1115" s="87">
        <v>44027</v>
      </c>
      <c r="AB1115" s="88">
        <v>193.12</v>
      </c>
      <c r="AE1115" s="87">
        <v>44649</v>
      </c>
      <c r="AF1115" s="88">
        <v>1282.9100000000001</v>
      </c>
      <c r="AG1115" s="87">
        <v>44648</v>
      </c>
      <c r="AH1115" s="88">
        <v>80.59</v>
      </c>
      <c r="AI1115" s="87">
        <v>44663</v>
      </c>
      <c r="AJ1115" s="88">
        <v>412.71</v>
      </c>
      <c r="AK1115" s="87">
        <v>44701</v>
      </c>
      <c r="AL1115" s="88">
        <v>160</v>
      </c>
    </row>
    <row r="1116" spans="1:38">
      <c r="A1116" s="87">
        <v>44650</v>
      </c>
      <c r="B1116" s="88">
        <v>16923.07</v>
      </c>
      <c r="C1116" s="87">
        <v>43955</v>
      </c>
      <c r="D1116" s="88">
        <v>65.209999999999994</v>
      </c>
      <c r="E1116" s="87">
        <v>43920</v>
      </c>
      <c r="F1116" s="88">
        <v>93.79</v>
      </c>
      <c r="G1116" s="87">
        <v>44322</v>
      </c>
      <c r="H1116" s="88">
        <v>33.729999999999997</v>
      </c>
      <c r="I1116" s="87">
        <v>43958</v>
      </c>
      <c r="J1116" s="88">
        <v>28.91</v>
      </c>
      <c r="K1116" s="87">
        <v>43920</v>
      </c>
      <c r="L1116" s="88">
        <v>62.17</v>
      </c>
      <c r="M1116" s="87">
        <v>43920</v>
      </c>
      <c r="N1116" s="88">
        <v>19.329999999999998</v>
      </c>
      <c r="Q1116" s="87">
        <v>43920</v>
      </c>
      <c r="R1116" s="88">
        <v>9.73</v>
      </c>
      <c r="S1116" s="87">
        <v>43920</v>
      </c>
      <c r="T1116" s="88">
        <v>2.95</v>
      </c>
      <c r="U1116" s="87">
        <v>45112</v>
      </c>
      <c r="V1116" s="88">
        <v>159.93</v>
      </c>
      <c r="W1116" s="87">
        <v>44067</v>
      </c>
      <c r="X1116" s="88">
        <v>51.58</v>
      </c>
      <c r="Y1116" s="87">
        <v>43944</v>
      </c>
      <c r="Z1116" s="88">
        <v>33.99</v>
      </c>
      <c r="AA1116" s="87">
        <v>44028</v>
      </c>
      <c r="AB1116" s="88">
        <v>192.5</v>
      </c>
      <c r="AE1116" s="87">
        <v>44650</v>
      </c>
      <c r="AF1116" s="88">
        <v>1299.83</v>
      </c>
      <c r="AG1116" s="87">
        <v>44649</v>
      </c>
      <c r="AH1116" s="88">
        <v>81.72</v>
      </c>
      <c r="AI1116" s="87">
        <v>44664</v>
      </c>
      <c r="AJ1116" s="88">
        <v>410.2</v>
      </c>
      <c r="AK1116" s="87">
        <v>44704</v>
      </c>
      <c r="AL1116" s="88">
        <v>159.97999999999999</v>
      </c>
    </row>
    <row r="1117" spans="1:38">
      <c r="A1117" s="87">
        <v>44651</v>
      </c>
      <c r="B1117" s="88">
        <v>17117.48</v>
      </c>
      <c r="C1117" s="87">
        <v>43956</v>
      </c>
      <c r="D1117" s="88">
        <v>65.16</v>
      </c>
      <c r="E1117" s="87">
        <v>43921</v>
      </c>
      <c r="F1117" s="88">
        <v>100.81</v>
      </c>
      <c r="G1117" s="87">
        <v>44333</v>
      </c>
      <c r="H1117" s="88">
        <v>32.85</v>
      </c>
      <c r="I1117" s="87">
        <v>43959</v>
      </c>
      <c r="J1117" s="88">
        <v>28.09</v>
      </c>
      <c r="K1117" s="87">
        <v>43921</v>
      </c>
      <c r="L1117" s="88">
        <v>66.41</v>
      </c>
      <c r="M1117" s="87">
        <v>43921</v>
      </c>
      <c r="N1117" s="88">
        <v>20.72</v>
      </c>
      <c r="Q1117" s="87">
        <v>43921</v>
      </c>
      <c r="R1117" s="88">
        <v>10.62</v>
      </c>
      <c r="S1117" s="87">
        <v>43921</v>
      </c>
      <c r="T1117" s="88">
        <v>3.19</v>
      </c>
      <c r="U1117" s="87">
        <v>45113</v>
      </c>
      <c r="V1117" s="88">
        <v>156.27000000000001</v>
      </c>
      <c r="W1117" s="87">
        <v>44068</v>
      </c>
      <c r="X1117" s="88">
        <v>51.99</v>
      </c>
      <c r="Y1117" s="87">
        <v>43945</v>
      </c>
      <c r="Z1117" s="88">
        <v>33.99</v>
      </c>
      <c r="AA1117" s="87">
        <v>44029</v>
      </c>
      <c r="AB1117" s="88">
        <v>206.93</v>
      </c>
      <c r="AE1117" s="87">
        <v>44651</v>
      </c>
      <c r="AF1117" s="88">
        <v>1305.6199999999999</v>
      </c>
      <c r="AG1117" s="87">
        <v>44650</v>
      </c>
      <c r="AH1117" s="88">
        <v>82.97</v>
      </c>
      <c r="AI1117" s="87">
        <v>44665</v>
      </c>
      <c r="AJ1117" s="88">
        <v>411.38</v>
      </c>
      <c r="AK1117" s="87">
        <v>44705</v>
      </c>
      <c r="AL1117" s="88">
        <v>158.49</v>
      </c>
    </row>
    <row r="1118" spans="1:38">
      <c r="A1118" s="87">
        <v>44652</v>
      </c>
      <c r="B1118" s="88">
        <v>17238.29</v>
      </c>
      <c r="C1118" s="87">
        <v>43957</v>
      </c>
      <c r="D1118" s="88">
        <v>65.790000000000006</v>
      </c>
      <c r="E1118" s="87">
        <v>43922</v>
      </c>
      <c r="F1118" s="88">
        <v>102.91</v>
      </c>
      <c r="G1118" s="87">
        <v>44334</v>
      </c>
      <c r="H1118" s="88">
        <v>33.65</v>
      </c>
      <c r="I1118" s="87">
        <v>43963</v>
      </c>
      <c r="J1118" s="88">
        <v>28.15</v>
      </c>
      <c r="K1118" s="87">
        <v>43922</v>
      </c>
      <c r="L1118" s="88">
        <v>67.459999999999994</v>
      </c>
      <c r="M1118" s="87">
        <v>43922</v>
      </c>
      <c r="N1118" s="88">
        <v>21.07</v>
      </c>
      <c r="Q1118" s="87">
        <v>43922</v>
      </c>
      <c r="R1118" s="88">
        <v>11.24</v>
      </c>
      <c r="S1118" s="87">
        <v>43922</v>
      </c>
      <c r="T1118" s="88">
        <v>3.21</v>
      </c>
      <c r="U1118" s="87">
        <v>45114</v>
      </c>
      <c r="V1118" s="88">
        <v>153.22</v>
      </c>
      <c r="W1118" s="87">
        <v>44069</v>
      </c>
      <c r="X1118" s="88">
        <v>53.73</v>
      </c>
      <c r="Y1118" s="87">
        <v>43948</v>
      </c>
      <c r="Z1118" s="88">
        <v>32.57</v>
      </c>
      <c r="AA1118" s="87">
        <v>44032</v>
      </c>
      <c r="AB1118" s="88">
        <v>207.97</v>
      </c>
      <c r="AE1118" s="87">
        <v>44652</v>
      </c>
      <c r="AF1118" s="88">
        <v>1370.66</v>
      </c>
      <c r="AG1118" s="87">
        <v>44651</v>
      </c>
      <c r="AH1118" s="88">
        <v>85.68</v>
      </c>
      <c r="AI1118" s="87">
        <v>44666</v>
      </c>
      <c r="AJ1118" s="88">
        <v>408.14</v>
      </c>
      <c r="AK1118" s="87">
        <v>44706</v>
      </c>
      <c r="AL1118" s="88">
        <v>159.07</v>
      </c>
    </row>
    <row r="1119" spans="1:38">
      <c r="A1119" s="87">
        <v>44655</v>
      </c>
      <c r="B1119" s="88">
        <v>16736.71</v>
      </c>
      <c r="C1119" s="87">
        <v>43958</v>
      </c>
      <c r="D1119" s="88">
        <v>65.05</v>
      </c>
      <c r="E1119" s="87">
        <v>43923</v>
      </c>
      <c r="F1119" s="88">
        <v>106.96</v>
      </c>
      <c r="G1119" s="87">
        <v>44335</v>
      </c>
      <c r="H1119" s="88">
        <v>32.909999999999997</v>
      </c>
      <c r="I1119" s="87">
        <v>43964</v>
      </c>
      <c r="J1119" s="88">
        <v>28.5</v>
      </c>
      <c r="K1119" s="87">
        <v>43923</v>
      </c>
      <c r="L1119" s="88">
        <v>72.510000000000005</v>
      </c>
      <c r="M1119" s="87">
        <v>43923</v>
      </c>
      <c r="N1119" s="88">
        <v>22.65</v>
      </c>
      <c r="Q1119" s="87">
        <v>43923</v>
      </c>
      <c r="R1119" s="88">
        <v>12.24</v>
      </c>
      <c r="S1119" s="87">
        <v>43923</v>
      </c>
      <c r="T1119" s="88">
        <v>3.49</v>
      </c>
      <c r="U1119" s="87">
        <v>45117</v>
      </c>
      <c r="V1119" s="88">
        <v>154.11000000000001</v>
      </c>
      <c r="W1119" s="87">
        <v>44070</v>
      </c>
      <c r="X1119" s="88">
        <v>55.67</v>
      </c>
      <c r="Y1119" s="87">
        <v>43949</v>
      </c>
      <c r="Z1119" s="88">
        <v>32.659999999999997</v>
      </c>
      <c r="AA1119" s="87">
        <v>44033</v>
      </c>
      <c r="AB1119" s="88">
        <v>206.93</v>
      </c>
      <c r="AE1119" s="87">
        <v>44655</v>
      </c>
      <c r="AF1119" s="88">
        <v>1358.4</v>
      </c>
      <c r="AG1119" s="87">
        <v>44652</v>
      </c>
      <c r="AH1119" s="88">
        <v>86.83</v>
      </c>
      <c r="AI1119" s="87">
        <v>44669</v>
      </c>
      <c r="AJ1119" s="88">
        <v>401.16</v>
      </c>
      <c r="AK1119" s="87">
        <v>44707</v>
      </c>
      <c r="AL1119" s="88">
        <v>161.72</v>
      </c>
    </row>
    <row r="1120" spans="1:38">
      <c r="A1120" s="87">
        <v>44656</v>
      </c>
      <c r="B1120" s="88">
        <v>16753.259999999998</v>
      </c>
      <c r="C1120" s="87">
        <v>43959</v>
      </c>
      <c r="D1120" s="88">
        <v>64.55</v>
      </c>
      <c r="E1120" s="87">
        <v>43924</v>
      </c>
      <c r="F1120" s="88">
        <v>112.76</v>
      </c>
      <c r="G1120" s="87">
        <v>44336</v>
      </c>
      <c r="H1120" s="88">
        <v>32.5</v>
      </c>
      <c r="I1120" s="87">
        <v>43965</v>
      </c>
      <c r="J1120" s="88">
        <v>28.98</v>
      </c>
      <c r="K1120" s="87">
        <v>43924</v>
      </c>
      <c r="L1120" s="88">
        <v>77.7</v>
      </c>
      <c r="M1120" s="87">
        <v>43924</v>
      </c>
      <c r="N1120" s="88">
        <v>24.01</v>
      </c>
      <c r="Q1120" s="87">
        <v>43924</v>
      </c>
      <c r="R1120" s="88">
        <v>12.83</v>
      </c>
      <c r="S1120" s="87">
        <v>43924</v>
      </c>
      <c r="T1120" s="88">
        <v>3.6</v>
      </c>
      <c r="U1120" s="87">
        <v>45118</v>
      </c>
      <c r="V1120" s="88">
        <v>152.46</v>
      </c>
      <c r="W1120" s="87">
        <v>44071</v>
      </c>
      <c r="X1120" s="88">
        <v>54.37</v>
      </c>
      <c r="Y1120" s="87">
        <v>43950</v>
      </c>
      <c r="Z1120" s="88">
        <v>33</v>
      </c>
      <c r="AA1120" s="87">
        <v>44034</v>
      </c>
      <c r="AB1120" s="88">
        <v>204.93</v>
      </c>
      <c r="AE1120" s="87">
        <v>44656</v>
      </c>
      <c r="AF1120" s="88">
        <v>1342.38</v>
      </c>
      <c r="AG1120" s="87">
        <v>44655</v>
      </c>
      <c r="AH1120" s="88">
        <v>82.88</v>
      </c>
      <c r="AI1120" s="87">
        <v>44670</v>
      </c>
      <c r="AJ1120" s="88">
        <v>398.14</v>
      </c>
      <c r="AK1120" s="87">
        <v>44708</v>
      </c>
      <c r="AL1120" s="88">
        <v>163.12</v>
      </c>
    </row>
    <row r="1121" spans="1:38">
      <c r="A1121" s="87">
        <v>44657</v>
      </c>
      <c r="B1121" s="88">
        <v>16841.27</v>
      </c>
      <c r="C1121" s="87">
        <v>43962</v>
      </c>
      <c r="D1121" s="88">
        <v>64.650000000000006</v>
      </c>
      <c r="E1121" s="87">
        <v>43927</v>
      </c>
      <c r="F1121" s="88">
        <v>107.62</v>
      </c>
      <c r="G1121" s="87">
        <v>44337</v>
      </c>
      <c r="H1121" s="88">
        <v>33.700000000000003</v>
      </c>
      <c r="I1121" s="87">
        <v>43966</v>
      </c>
      <c r="J1121" s="88">
        <v>29.21</v>
      </c>
      <c r="K1121" s="87">
        <v>43927</v>
      </c>
      <c r="L1121" s="88">
        <v>73.819999999999993</v>
      </c>
      <c r="M1121" s="87">
        <v>43927</v>
      </c>
      <c r="N1121" s="88">
        <v>22.25</v>
      </c>
      <c r="Q1121" s="87">
        <v>43927</v>
      </c>
      <c r="R1121" s="88">
        <v>12.04</v>
      </c>
      <c r="S1121" s="87">
        <v>43927</v>
      </c>
      <c r="T1121" s="88">
        <v>3.39</v>
      </c>
      <c r="U1121" s="87">
        <v>45119</v>
      </c>
      <c r="V1121" s="88">
        <v>150.63999999999999</v>
      </c>
      <c r="W1121" s="87">
        <v>44074</v>
      </c>
      <c r="X1121" s="88">
        <v>56.6</v>
      </c>
      <c r="Y1121" s="87">
        <v>43951</v>
      </c>
      <c r="Z1121" s="88">
        <v>33.479999999999997</v>
      </c>
      <c r="AA1121" s="87">
        <v>44035</v>
      </c>
      <c r="AB1121" s="88">
        <v>211.36</v>
      </c>
      <c r="AE1121" s="87">
        <v>44657</v>
      </c>
      <c r="AF1121" s="88">
        <v>1342.35</v>
      </c>
      <c r="AG1121" s="87">
        <v>44656</v>
      </c>
      <c r="AH1121" s="88">
        <v>82.12</v>
      </c>
      <c r="AI1121" s="87">
        <v>44671</v>
      </c>
      <c r="AJ1121" s="88">
        <v>393.18</v>
      </c>
      <c r="AK1121" s="87">
        <v>44711</v>
      </c>
      <c r="AL1121" s="88">
        <v>164.07</v>
      </c>
    </row>
    <row r="1122" spans="1:38">
      <c r="A1122" s="87">
        <v>44658</v>
      </c>
      <c r="B1122" s="88">
        <v>16708.080000000002</v>
      </c>
      <c r="C1122" s="87">
        <v>43963</v>
      </c>
      <c r="D1122" s="88">
        <v>64.64</v>
      </c>
      <c r="E1122" s="87">
        <v>43928</v>
      </c>
      <c r="F1122" s="88">
        <v>107.45</v>
      </c>
      <c r="G1122" s="87">
        <v>44340</v>
      </c>
      <c r="H1122" s="88">
        <v>33.630000000000003</v>
      </c>
      <c r="I1122" s="87">
        <v>43970</v>
      </c>
      <c r="J1122" s="88">
        <v>28.7</v>
      </c>
      <c r="K1122" s="87">
        <v>43928</v>
      </c>
      <c r="L1122" s="88">
        <v>76.239999999999995</v>
      </c>
      <c r="M1122" s="87">
        <v>43928</v>
      </c>
      <c r="N1122" s="88">
        <v>23.39</v>
      </c>
      <c r="Q1122" s="87">
        <v>43928</v>
      </c>
      <c r="R1122" s="88">
        <v>12.37</v>
      </c>
      <c r="S1122" s="87">
        <v>43928</v>
      </c>
      <c r="T1122" s="88">
        <v>3.37</v>
      </c>
      <c r="U1122" s="87">
        <v>45120</v>
      </c>
      <c r="V1122" s="88">
        <v>148.27000000000001</v>
      </c>
      <c r="W1122" s="87">
        <v>44075</v>
      </c>
      <c r="X1122" s="88">
        <v>58.09</v>
      </c>
      <c r="Y1122" s="87">
        <v>43955</v>
      </c>
      <c r="Z1122" s="88">
        <v>33.04</v>
      </c>
      <c r="AA1122" s="87">
        <v>44036</v>
      </c>
      <c r="AB1122" s="88">
        <v>209.08</v>
      </c>
      <c r="AE1122" s="87">
        <v>44658</v>
      </c>
      <c r="AF1122" s="88">
        <v>1310.1099999999999</v>
      </c>
      <c r="AG1122" s="87">
        <v>44657</v>
      </c>
      <c r="AH1122" s="88">
        <v>83.54</v>
      </c>
      <c r="AI1122" s="87">
        <v>44672</v>
      </c>
      <c r="AJ1122" s="88">
        <v>388.05</v>
      </c>
      <c r="AK1122" s="87">
        <v>44712</v>
      </c>
      <c r="AL1122" s="88">
        <v>163.99</v>
      </c>
    </row>
    <row r="1123" spans="1:38">
      <c r="A1123" s="87">
        <v>44659</v>
      </c>
      <c r="B1123" s="88">
        <v>17014.13</v>
      </c>
      <c r="C1123" s="87">
        <v>43964</v>
      </c>
      <c r="D1123" s="88">
        <v>63.92</v>
      </c>
      <c r="E1123" s="87">
        <v>43929</v>
      </c>
      <c r="F1123" s="88">
        <v>105.71</v>
      </c>
      <c r="G1123" s="87">
        <v>44341</v>
      </c>
      <c r="H1123" s="88">
        <v>33.56</v>
      </c>
      <c r="I1123" s="87">
        <v>43971</v>
      </c>
      <c r="J1123" s="88">
        <v>29</v>
      </c>
      <c r="K1123" s="87">
        <v>43929</v>
      </c>
      <c r="L1123" s="88">
        <v>75.69</v>
      </c>
      <c r="M1123" s="87">
        <v>43929</v>
      </c>
      <c r="N1123" s="88">
        <v>22.88</v>
      </c>
      <c r="Q1123" s="87">
        <v>43929</v>
      </c>
      <c r="R1123" s="88">
        <v>12.1</v>
      </c>
      <c r="S1123" s="87">
        <v>43929</v>
      </c>
      <c r="T1123" s="88">
        <v>3.38</v>
      </c>
      <c r="U1123" s="87">
        <v>45121</v>
      </c>
      <c r="V1123" s="88">
        <v>150</v>
      </c>
      <c r="W1123" s="87">
        <v>44076</v>
      </c>
      <c r="X1123" s="88">
        <v>58.11</v>
      </c>
      <c r="Y1123" s="87">
        <v>43956</v>
      </c>
      <c r="Z1123" s="88">
        <v>32.89</v>
      </c>
      <c r="AA1123" s="87">
        <v>44039</v>
      </c>
      <c r="AB1123" s="88">
        <v>210.26</v>
      </c>
      <c r="AE1123" s="87">
        <v>44659</v>
      </c>
      <c r="AF1123" s="88">
        <v>1349.72</v>
      </c>
      <c r="AG1123" s="87">
        <v>44658</v>
      </c>
      <c r="AH1123" s="88">
        <v>82.68</v>
      </c>
      <c r="AI1123" s="87">
        <v>44673</v>
      </c>
      <c r="AJ1123" s="88">
        <v>392.01</v>
      </c>
      <c r="AK1123" s="87">
        <v>44713</v>
      </c>
      <c r="AL1123" s="88">
        <v>162.25</v>
      </c>
    </row>
    <row r="1124" spans="1:38">
      <c r="A1124" s="87">
        <v>44662</v>
      </c>
      <c r="B1124" s="88">
        <v>17703.87</v>
      </c>
      <c r="C1124" s="87">
        <v>43965</v>
      </c>
      <c r="D1124" s="88">
        <v>63.61</v>
      </c>
      <c r="E1124" s="87">
        <v>43930</v>
      </c>
      <c r="F1124" s="88">
        <v>109.85</v>
      </c>
      <c r="G1124" s="87">
        <v>44342</v>
      </c>
      <c r="H1124" s="88">
        <v>32.96</v>
      </c>
      <c r="I1124" s="87">
        <v>43972</v>
      </c>
      <c r="J1124" s="88">
        <v>28.5</v>
      </c>
      <c r="K1124" s="87">
        <v>43930</v>
      </c>
      <c r="L1124" s="88">
        <v>77.83</v>
      </c>
      <c r="M1124" s="87">
        <v>43930</v>
      </c>
      <c r="N1124" s="88">
        <v>23.83</v>
      </c>
      <c r="Q1124" s="87">
        <v>43930</v>
      </c>
      <c r="R1124" s="88">
        <v>12.58</v>
      </c>
      <c r="S1124" s="87">
        <v>43930</v>
      </c>
      <c r="T1124" s="88">
        <v>3.49</v>
      </c>
      <c r="U1124" s="87">
        <v>45124</v>
      </c>
      <c r="V1124" s="88">
        <v>150.54</v>
      </c>
      <c r="W1124" s="87">
        <v>44077</v>
      </c>
      <c r="X1124" s="88">
        <v>62.37</v>
      </c>
      <c r="Y1124" s="87">
        <v>43957</v>
      </c>
      <c r="Z1124" s="88">
        <v>33</v>
      </c>
      <c r="AA1124" s="87">
        <v>44040</v>
      </c>
      <c r="AB1124" s="88">
        <v>209.55</v>
      </c>
      <c r="AE1124" s="87">
        <v>44662</v>
      </c>
      <c r="AF1124" s="88">
        <v>1340.57</v>
      </c>
      <c r="AG1124" s="87">
        <v>44659</v>
      </c>
      <c r="AH1124" s="88">
        <v>82.69</v>
      </c>
      <c r="AI1124" s="87">
        <v>44676</v>
      </c>
      <c r="AJ1124" s="88">
        <v>405.93</v>
      </c>
      <c r="AK1124" s="87">
        <v>44714</v>
      </c>
      <c r="AL1124" s="88">
        <v>159.88</v>
      </c>
    </row>
    <row r="1125" spans="1:38">
      <c r="A1125" s="87">
        <v>44663</v>
      </c>
      <c r="B1125" s="88">
        <v>17814.39</v>
      </c>
      <c r="C1125" s="87">
        <v>43966</v>
      </c>
      <c r="D1125" s="88">
        <v>63.08</v>
      </c>
      <c r="E1125" s="87">
        <v>43931</v>
      </c>
      <c r="F1125" s="88">
        <v>111.38</v>
      </c>
      <c r="G1125" s="87">
        <v>44344</v>
      </c>
      <c r="H1125" s="88">
        <v>33.58</v>
      </c>
      <c r="I1125" s="87">
        <v>43979</v>
      </c>
      <c r="J1125" s="88">
        <v>28.5</v>
      </c>
      <c r="K1125" s="87">
        <v>43931</v>
      </c>
      <c r="L1125" s="88">
        <v>80.569999999999993</v>
      </c>
      <c r="M1125" s="87">
        <v>43931</v>
      </c>
      <c r="N1125" s="88">
        <v>23.95</v>
      </c>
      <c r="Q1125" s="87">
        <v>43931</v>
      </c>
      <c r="R1125" s="88">
        <v>12.94</v>
      </c>
      <c r="S1125" s="87">
        <v>43931</v>
      </c>
      <c r="T1125" s="88">
        <v>3.3</v>
      </c>
      <c r="U1125" s="87">
        <v>45125</v>
      </c>
      <c r="V1125" s="88">
        <v>147.88999999999999</v>
      </c>
      <c r="W1125" s="87">
        <v>44078</v>
      </c>
      <c r="X1125" s="88">
        <v>61.96</v>
      </c>
      <c r="Y1125" s="87">
        <v>43958</v>
      </c>
      <c r="Z1125" s="88">
        <v>32.799999999999997</v>
      </c>
      <c r="AA1125" s="87">
        <v>44041</v>
      </c>
      <c r="AB1125" s="88">
        <v>215.56</v>
      </c>
      <c r="AE1125" s="87">
        <v>44663</v>
      </c>
      <c r="AF1125" s="88">
        <v>1351.66</v>
      </c>
      <c r="AG1125" s="87">
        <v>44662</v>
      </c>
      <c r="AH1125" s="88">
        <v>88.88</v>
      </c>
      <c r="AI1125" s="87">
        <v>44677</v>
      </c>
      <c r="AJ1125" s="88">
        <v>403.94</v>
      </c>
      <c r="AK1125" s="87">
        <v>44715</v>
      </c>
      <c r="AL1125" s="88">
        <v>155.5</v>
      </c>
    </row>
    <row r="1126" spans="1:38">
      <c r="A1126" s="87">
        <v>44664</v>
      </c>
      <c r="B1126" s="88">
        <v>17764.150000000001</v>
      </c>
      <c r="C1126" s="87">
        <v>43969</v>
      </c>
      <c r="D1126" s="88">
        <v>61.81</v>
      </c>
      <c r="E1126" s="87">
        <v>43934</v>
      </c>
      <c r="F1126" s="88">
        <v>106.59</v>
      </c>
      <c r="G1126" s="87">
        <v>44347</v>
      </c>
      <c r="H1126" s="88">
        <v>34.53</v>
      </c>
      <c r="I1126" s="87">
        <v>43980</v>
      </c>
      <c r="J1126" s="88">
        <v>28.99</v>
      </c>
      <c r="K1126" s="87">
        <v>43934</v>
      </c>
      <c r="L1126" s="88">
        <v>76.150000000000006</v>
      </c>
      <c r="M1126" s="87">
        <v>43934</v>
      </c>
      <c r="N1126" s="88">
        <v>22.31</v>
      </c>
      <c r="Q1126" s="87">
        <v>43934</v>
      </c>
      <c r="R1126" s="88">
        <v>12.29</v>
      </c>
      <c r="S1126" s="87">
        <v>43934</v>
      </c>
      <c r="T1126" s="88">
        <v>3.31</v>
      </c>
      <c r="U1126" s="87">
        <v>45126</v>
      </c>
      <c r="V1126" s="88">
        <v>149.65</v>
      </c>
      <c r="W1126" s="87">
        <v>44081</v>
      </c>
      <c r="X1126" s="88">
        <v>60.8</v>
      </c>
      <c r="Y1126" s="87">
        <v>43959</v>
      </c>
      <c r="Z1126" s="88">
        <v>32.799999999999997</v>
      </c>
      <c r="AA1126" s="87">
        <v>44042</v>
      </c>
      <c r="AB1126" s="88">
        <v>212.22</v>
      </c>
      <c r="AE1126" s="87">
        <v>44664</v>
      </c>
      <c r="AF1126" s="88">
        <v>1340.71</v>
      </c>
      <c r="AG1126" s="87">
        <v>44663</v>
      </c>
      <c r="AH1126" s="88">
        <v>90.59</v>
      </c>
      <c r="AI1126" s="87">
        <v>44678</v>
      </c>
      <c r="AJ1126" s="88">
        <v>393.49</v>
      </c>
      <c r="AK1126" s="87">
        <v>44718</v>
      </c>
      <c r="AL1126" s="88">
        <v>154.94999999999999</v>
      </c>
    </row>
    <row r="1127" spans="1:38">
      <c r="A1127" s="87">
        <v>44665</v>
      </c>
      <c r="B1127" s="88">
        <v>17899.59</v>
      </c>
      <c r="C1127" s="87">
        <v>43970</v>
      </c>
      <c r="D1127" s="88">
        <v>60.56</v>
      </c>
      <c r="E1127" s="87">
        <v>43935</v>
      </c>
      <c r="F1127" s="88">
        <v>106.91</v>
      </c>
      <c r="G1127" s="87">
        <v>44348</v>
      </c>
      <c r="H1127" s="88">
        <v>34.880000000000003</v>
      </c>
      <c r="I1127" s="87">
        <v>43983</v>
      </c>
      <c r="J1127" s="88">
        <v>28.34</v>
      </c>
      <c r="K1127" s="87">
        <v>43935</v>
      </c>
      <c r="L1127" s="88">
        <v>76.150000000000006</v>
      </c>
      <c r="M1127" s="87">
        <v>43935</v>
      </c>
      <c r="N1127" s="88">
        <v>23.05</v>
      </c>
      <c r="Q1127" s="87">
        <v>43935</v>
      </c>
      <c r="R1127" s="88">
        <v>12.3</v>
      </c>
      <c r="S1127" s="87">
        <v>43935</v>
      </c>
      <c r="T1127" s="88">
        <v>3.39</v>
      </c>
      <c r="U1127" s="87">
        <v>45127</v>
      </c>
      <c r="V1127" s="88">
        <v>149.28</v>
      </c>
      <c r="W1127" s="87">
        <v>44082</v>
      </c>
      <c r="X1127" s="88">
        <v>59.91</v>
      </c>
      <c r="Y1127" s="87">
        <v>43962</v>
      </c>
      <c r="Z1127" s="88">
        <v>33.46</v>
      </c>
      <c r="AA1127" s="87">
        <v>44046</v>
      </c>
      <c r="AB1127" s="88">
        <v>210.81</v>
      </c>
      <c r="AE1127" s="87">
        <v>44665</v>
      </c>
      <c r="AF1127" s="88">
        <v>1346.48</v>
      </c>
      <c r="AG1127" s="87">
        <v>44664</v>
      </c>
      <c r="AH1127" s="88">
        <v>88.22</v>
      </c>
      <c r="AI1127" s="87">
        <v>44679</v>
      </c>
      <c r="AJ1127" s="88">
        <v>387.49</v>
      </c>
      <c r="AK1127" s="87">
        <v>44719</v>
      </c>
      <c r="AL1127" s="88">
        <v>154.6</v>
      </c>
    </row>
    <row r="1128" spans="1:38">
      <c r="A1128" s="87">
        <v>44666</v>
      </c>
      <c r="B1128" s="88">
        <v>17906.2</v>
      </c>
      <c r="C1128" s="87">
        <v>43971</v>
      </c>
      <c r="D1128" s="88">
        <v>59.42</v>
      </c>
      <c r="E1128" s="87">
        <v>43936</v>
      </c>
      <c r="F1128" s="88">
        <v>105.99</v>
      </c>
      <c r="G1128" s="87">
        <v>44349</v>
      </c>
      <c r="H1128" s="88">
        <v>34.909999999999997</v>
      </c>
      <c r="I1128" s="87">
        <v>43984</v>
      </c>
      <c r="J1128" s="88">
        <v>27.3</v>
      </c>
      <c r="K1128" s="87">
        <v>43936</v>
      </c>
      <c r="L1128" s="88">
        <v>76.95</v>
      </c>
      <c r="M1128" s="87">
        <v>43936</v>
      </c>
      <c r="N1128" s="88">
        <v>23.08</v>
      </c>
      <c r="Q1128" s="87">
        <v>43936</v>
      </c>
      <c r="R1128" s="88">
        <v>12.44</v>
      </c>
      <c r="S1128" s="87">
        <v>43936</v>
      </c>
      <c r="T1128" s="88">
        <v>3.35</v>
      </c>
      <c r="U1128" s="87">
        <v>45128</v>
      </c>
      <c r="V1128" s="88">
        <v>148.68</v>
      </c>
      <c r="W1128" s="87">
        <v>44083</v>
      </c>
      <c r="X1128" s="88">
        <v>59.25</v>
      </c>
      <c r="Y1128" s="87">
        <v>43963</v>
      </c>
      <c r="Z1128" s="88">
        <v>31.06</v>
      </c>
      <c r="AA1128" s="87">
        <v>44047</v>
      </c>
      <c r="AB1128" s="88">
        <v>207.08</v>
      </c>
      <c r="AE1128" s="87">
        <v>44666</v>
      </c>
      <c r="AF1128" s="88">
        <v>1347.85</v>
      </c>
      <c r="AG1128" s="87">
        <v>44665</v>
      </c>
      <c r="AH1128" s="88">
        <v>88.4</v>
      </c>
      <c r="AI1128" s="87">
        <v>44687</v>
      </c>
      <c r="AJ1128" s="88">
        <v>371.84</v>
      </c>
      <c r="AK1128" s="87">
        <v>44720</v>
      </c>
      <c r="AL1128" s="88">
        <v>156</v>
      </c>
    </row>
    <row r="1129" spans="1:38">
      <c r="A1129" s="87">
        <v>44669</v>
      </c>
      <c r="B1129" s="88">
        <v>17942.72</v>
      </c>
      <c r="C1129" s="87">
        <v>43972</v>
      </c>
      <c r="D1129" s="88">
        <v>58.82</v>
      </c>
      <c r="E1129" s="87">
        <v>43937</v>
      </c>
      <c r="F1129" s="88">
        <v>104.84</v>
      </c>
      <c r="G1129" s="87">
        <v>44350</v>
      </c>
      <c r="H1129" s="88">
        <v>34.619999999999997</v>
      </c>
      <c r="I1129" s="87">
        <v>43985</v>
      </c>
      <c r="J1129" s="88">
        <v>27.99</v>
      </c>
      <c r="K1129" s="87">
        <v>43937</v>
      </c>
      <c r="L1129" s="88">
        <v>77.22</v>
      </c>
      <c r="M1129" s="87">
        <v>43937</v>
      </c>
      <c r="N1129" s="88">
        <v>23.42</v>
      </c>
      <c r="Q1129" s="87">
        <v>43937</v>
      </c>
      <c r="R1129" s="88">
        <v>12.43</v>
      </c>
      <c r="S1129" s="87">
        <v>43937</v>
      </c>
      <c r="T1129" s="88">
        <v>3.41</v>
      </c>
      <c r="U1129" s="87">
        <v>45131</v>
      </c>
      <c r="V1129" s="88">
        <v>149.4</v>
      </c>
      <c r="W1129" s="87">
        <v>44084</v>
      </c>
      <c r="X1129" s="88">
        <v>61.5</v>
      </c>
      <c r="Y1129" s="87">
        <v>43964</v>
      </c>
      <c r="Z1129" s="88">
        <v>31.76</v>
      </c>
      <c r="AA1129" s="87">
        <v>44048</v>
      </c>
      <c r="AB1129" s="88">
        <v>208.38</v>
      </c>
      <c r="AE1129" s="87">
        <v>44669</v>
      </c>
      <c r="AF1129" s="88">
        <v>1359.95</v>
      </c>
      <c r="AG1129" s="87">
        <v>44666</v>
      </c>
      <c r="AH1129" s="88">
        <v>88.14</v>
      </c>
      <c r="AI1129" s="87">
        <v>44690</v>
      </c>
      <c r="AJ1129" s="88">
        <v>345.46</v>
      </c>
      <c r="AK1129" s="87">
        <v>44721</v>
      </c>
      <c r="AL1129" s="88">
        <v>158</v>
      </c>
    </row>
    <row r="1130" spans="1:38">
      <c r="A1130" s="87">
        <v>44670</v>
      </c>
      <c r="B1130" s="88">
        <v>17862.7</v>
      </c>
      <c r="C1130" s="87">
        <v>43979</v>
      </c>
      <c r="D1130" s="88">
        <v>59.5</v>
      </c>
      <c r="E1130" s="87">
        <v>43938</v>
      </c>
      <c r="F1130" s="88">
        <v>105.99</v>
      </c>
      <c r="G1130" s="87">
        <v>44351</v>
      </c>
      <c r="H1130" s="88">
        <v>33.049999999999997</v>
      </c>
      <c r="I1130" s="87">
        <v>43986</v>
      </c>
      <c r="J1130" s="88">
        <v>28.01</v>
      </c>
      <c r="K1130" s="87">
        <v>43938</v>
      </c>
      <c r="L1130" s="88">
        <v>83</v>
      </c>
      <c r="M1130" s="87">
        <v>43938</v>
      </c>
      <c r="N1130" s="88">
        <v>25.17</v>
      </c>
      <c r="Q1130" s="87">
        <v>43938</v>
      </c>
      <c r="R1130" s="88">
        <v>13.43</v>
      </c>
      <c r="S1130" s="87">
        <v>43938</v>
      </c>
      <c r="T1130" s="88">
        <v>3.94</v>
      </c>
      <c r="U1130" s="87">
        <v>45132</v>
      </c>
      <c r="V1130" s="88">
        <v>148.16999999999999</v>
      </c>
      <c r="W1130" s="87">
        <v>44085</v>
      </c>
      <c r="X1130" s="88">
        <v>60.12</v>
      </c>
      <c r="Y1130" s="87">
        <v>43965</v>
      </c>
      <c r="Z1130" s="88">
        <v>32.57</v>
      </c>
      <c r="AA1130" s="87">
        <v>44049</v>
      </c>
      <c r="AB1130" s="88">
        <v>209.05</v>
      </c>
      <c r="AE1130" s="87">
        <v>44670</v>
      </c>
      <c r="AF1130" s="88">
        <v>1380</v>
      </c>
      <c r="AG1130" s="87">
        <v>44669</v>
      </c>
      <c r="AH1130" s="88">
        <v>87.24</v>
      </c>
      <c r="AI1130" s="87">
        <v>44691</v>
      </c>
      <c r="AJ1130" s="88">
        <v>341.2</v>
      </c>
      <c r="AK1130" s="87">
        <v>44722</v>
      </c>
      <c r="AL1130" s="88">
        <v>160.51</v>
      </c>
    </row>
    <row r="1131" spans="1:38">
      <c r="A1131" s="87">
        <v>44671</v>
      </c>
      <c r="B1131" s="88">
        <v>17690.16</v>
      </c>
      <c r="C1131" s="87">
        <v>43980</v>
      </c>
      <c r="D1131" s="88">
        <v>61.19</v>
      </c>
      <c r="E1131" s="87">
        <v>43941</v>
      </c>
      <c r="F1131" s="88">
        <v>108.19</v>
      </c>
      <c r="G1131" s="87">
        <v>44356</v>
      </c>
      <c r="H1131" s="88">
        <v>32.35</v>
      </c>
      <c r="I1131" s="87">
        <v>43987</v>
      </c>
      <c r="J1131" s="88">
        <v>28</v>
      </c>
      <c r="K1131" s="87">
        <v>43941</v>
      </c>
      <c r="L1131" s="88">
        <v>82.25</v>
      </c>
      <c r="M1131" s="87">
        <v>43941</v>
      </c>
      <c r="N1131" s="88">
        <v>27.05</v>
      </c>
      <c r="Q1131" s="87">
        <v>43941</v>
      </c>
      <c r="R1131" s="88">
        <v>13.12</v>
      </c>
      <c r="S1131" s="87">
        <v>43941</v>
      </c>
      <c r="T1131" s="88">
        <v>3.79</v>
      </c>
      <c r="U1131" s="87">
        <v>45133</v>
      </c>
      <c r="V1131" s="88">
        <v>144.63</v>
      </c>
      <c r="W1131" s="87">
        <v>44088</v>
      </c>
      <c r="X1131" s="88">
        <v>61.04</v>
      </c>
      <c r="Y1131" s="87">
        <v>43966</v>
      </c>
      <c r="Z1131" s="88">
        <v>32.47</v>
      </c>
      <c r="AA1131" s="87">
        <v>44050</v>
      </c>
      <c r="AB1131" s="88">
        <v>224.72</v>
      </c>
      <c r="AE1131" s="87">
        <v>44671</v>
      </c>
      <c r="AF1131" s="88">
        <v>1340.75</v>
      </c>
      <c r="AG1131" s="87">
        <v>44670</v>
      </c>
      <c r="AH1131" s="88">
        <v>86.16</v>
      </c>
      <c r="AI1131" s="87">
        <v>44692</v>
      </c>
      <c r="AJ1131" s="88">
        <v>334.94</v>
      </c>
      <c r="AK1131" s="87">
        <v>44725</v>
      </c>
      <c r="AL1131" s="88">
        <v>156.05000000000001</v>
      </c>
    </row>
    <row r="1132" spans="1:38">
      <c r="A1132" s="87">
        <v>44672</v>
      </c>
      <c r="B1132" s="88">
        <v>17569.939999999999</v>
      </c>
      <c r="C1132" s="87">
        <v>43983</v>
      </c>
      <c r="D1132" s="88">
        <v>64.41</v>
      </c>
      <c r="E1132" s="87">
        <v>43942</v>
      </c>
      <c r="F1132" s="88">
        <v>104.71</v>
      </c>
      <c r="G1132" s="87">
        <v>44357</v>
      </c>
      <c r="H1132" s="88">
        <v>33</v>
      </c>
      <c r="I1132" s="87">
        <v>43990</v>
      </c>
      <c r="J1132" s="88">
        <v>27.97</v>
      </c>
      <c r="K1132" s="87">
        <v>43942</v>
      </c>
      <c r="L1132" s="88">
        <v>76.22</v>
      </c>
      <c r="M1132" s="87">
        <v>43942</v>
      </c>
      <c r="N1132" s="88">
        <v>26.79</v>
      </c>
      <c r="Q1132" s="87">
        <v>43942</v>
      </c>
      <c r="R1132" s="88">
        <v>12.29</v>
      </c>
      <c r="S1132" s="87">
        <v>43942</v>
      </c>
      <c r="T1132" s="88">
        <v>3.54</v>
      </c>
      <c r="U1132" s="87">
        <v>45134</v>
      </c>
      <c r="V1132" s="88">
        <v>133.97999999999999</v>
      </c>
      <c r="W1132" s="87">
        <v>44089</v>
      </c>
      <c r="X1132" s="88">
        <v>59.99</v>
      </c>
      <c r="Y1132" s="87">
        <v>43969</v>
      </c>
      <c r="Z1132" s="88">
        <v>32.65</v>
      </c>
      <c r="AA1132" s="87">
        <v>44053</v>
      </c>
      <c r="AB1132" s="88">
        <v>221.78</v>
      </c>
      <c r="AE1132" s="87">
        <v>44672</v>
      </c>
      <c r="AF1132" s="88">
        <v>1348.96</v>
      </c>
      <c r="AG1132" s="87">
        <v>44671</v>
      </c>
      <c r="AH1132" s="88">
        <v>84.98</v>
      </c>
      <c r="AI1132" s="87">
        <v>44693</v>
      </c>
      <c r="AJ1132" s="88">
        <v>337.07</v>
      </c>
      <c r="AK1132" s="87">
        <v>44726</v>
      </c>
      <c r="AL1132" s="88">
        <v>158.75</v>
      </c>
    </row>
    <row r="1133" spans="1:38">
      <c r="A1133" s="87">
        <v>44673</v>
      </c>
      <c r="B1133" s="88">
        <v>17589.310000000001</v>
      </c>
      <c r="C1133" s="87">
        <v>43984</v>
      </c>
      <c r="D1133" s="88">
        <v>65.36</v>
      </c>
      <c r="E1133" s="87">
        <v>43943</v>
      </c>
      <c r="F1133" s="88">
        <v>105.83</v>
      </c>
      <c r="G1133" s="87">
        <v>44358</v>
      </c>
      <c r="H1133" s="88">
        <v>32.299999999999997</v>
      </c>
      <c r="I1133" s="87">
        <v>43991</v>
      </c>
      <c r="J1133" s="88">
        <v>27.7</v>
      </c>
      <c r="K1133" s="87">
        <v>43943</v>
      </c>
      <c r="L1133" s="88">
        <v>76.069999999999993</v>
      </c>
      <c r="M1133" s="87">
        <v>43943</v>
      </c>
      <c r="N1133" s="88">
        <v>27.99</v>
      </c>
      <c r="Q1133" s="87">
        <v>43943</v>
      </c>
      <c r="R1133" s="88">
        <v>12.41</v>
      </c>
      <c r="S1133" s="87">
        <v>43943</v>
      </c>
      <c r="T1133" s="88">
        <v>3.63</v>
      </c>
      <c r="U1133" s="87">
        <v>45138</v>
      </c>
      <c r="V1133" s="88">
        <v>132.88</v>
      </c>
      <c r="W1133" s="87">
        <v>44090</v>
      </c>
      <c r="X1133" s="88">
        <v>60.08</v>
      </c>
      <c r="Y1133" s="87">
        <v>43970</v>
      </c>
      <c r="Z1133" s="88">
        <v>31.54</v>
      </c>
      <c r="AA1133" s="87">
        <v>44054</v>
      </c>
      <c r="AB1133" s="88">
        <v>223.83</v>
      </c>
      <c r="AE1133" s="87">
        <v>44673</v>
      </c>
      <c r="AF1133" s="88">
        <v>1350</v>
      </c>
      <c r="AG1133" s="87">
        <v>44672</v>
      </c>
      <c r="AH1133" s="88">
        <v>84.43</v>
      </c>
      <c r="AI1133" s="87">
        <v>44694</v>
      </c>
      <c r="AJ1133" s="88">
        <v>342.67</v>
      </c>
      <c r="AK1133" s="87">
        <v>44727</v>
      </c>
      <c r="AL1133" s="88">
        <v>157.66999999999999</v>
      </c>
    </row>
    <row r="1134" spans="1:38">
      <c r="A1134" s="87">
        <v>44676</v>
      </c>
      <c r="B1134" s="88">
        <v>17840.59</v>
      </c>
      <c r="C1134" s="87">
        <v>43985</v>
      </c>
      <c r="D1134" s="88">
        <v>65.31</v>
      </c>
      <c r="E1134" s="87">
        <v>43944</v>
      </c>
      <c r="F1134" s="88">
        <v>106.02</v>
      </c>
      <c r="G1134" s="87">
        <v>44361</v>
      </c>
      <c r="H1134" s="88">
        <v>32.4</v>
      </c>
      <c r="I1134" s="87">
        <v>43992</v>
      </c>
      <c r="J1134" s="88">
        <v>28.19</v>
      </c>
      <c r="K1134" s="87">
        <v>43944</v>
      </c>
      <c r="L1134" s="88">
        <v>80.930000000000007</v>
      </c>
      <c r="M1134" s="87">
        <v>43944</v>
      </c>
      <c r="N1134" s="88">
        <v>26.72</v>
      </c>
      <c r="Q1134" s="87">
        <v>43944</v>
      </c>
      <c r="R1134" s="88">
        <v>12.82</v>
      </c>
      <c r="S1134" s="87">
        <v>43944</v>
      </c>
      <c r="T1134" s="88">
        <v>3.55</v>
      </c>
      <c r="U1134" s="87">
        <v>45139</v>
      </c>
      <c r="V1134" s="88">
        <v>139.63999999999999</v>
      </c>
      <c r="W1134" s="87">
        <v>44091</v>
      </c>
      <c r="X1134" s="88">
        <v>60.46</v>
      </c>
      <c r="Y1134" s="87">
        <v>43971</v>
      </c>
      <c r="Z1134" s="88">
        <v>31.55</v>
      </c>
      <c r="AA1134" s="87">
        <v>44055</v>
      </c>
      <c r="AB1134" s="88">
        <v>211.83</v>
      </c>
      <c r="AE1134" s="87">
        <v>44676</v>
      </c>
      <c r="AF1134" s="88">
        <v>1371.51</v>
      </c>
      <c r="AG1134" s="87">
        <v>44673</v>
      </c>
      <c r="AH1134" s="88">
        <v>84.78</v>
      </c>
      <c r="AI1134" s="87">
        <v>44697</v>
      </c>
      <c r="AJ1134" s="88">
        <v>325.38</v>
      </c>
      <c r="AK1134" s="87">
        <v>44728</v>
      </c>
      <c r="AL1134" s="88">
        <v>158.5</v>
      </c>
    </row>
    <row r="1135" spans="1:38">
      <c r="A1135" s="87">
        <v>44677</v>
      </c>
      <c r="B1135" s="88">
        <v>17732.79</v>
      </c>
      <c r="C1135" s="87">
        <v>43986</v>
      </c>
      <c r="D1135" s="88">
        <v>64.28</v>
      </c>
      <c r="E1135" s="87">
        <v>43945</v>
      </c>
      <c r="F1135" s="88">
        <v>107.06</v>
      </c>
      <c r="G1135" s="87">
        <v>44362</v>
      </c>
      <c r="H1135" s="88">
        <v>33.119999999999997</v>
      </c>
      <c r="I1135" s="87">
        <v>43993</v>
      </c>
      <c r="J1135" s="88">
        <v>28.2</v>
      </c>
      <c r="K1135" s="87">
        <v>43945</v>
      </c>
      <c r="L1135" s="88">
        <v>78.400000000000006</v>
      </c>
      <c r="M1135" s="87">
        <v>43945</v>
      </c>
      <c r="N1135" s="88">
        <v>26.87</v>
      </c>
      <c r="Q1135" s="87">
        <v>43945</v>
      </c>
      <c r="R1135" s="88">
        <v>12.48</v>
      </c>
      <c r="S1135" s="87">
        <v>43945</v>
      </c>
      <c r="T1135" s="88">
        <v>3.5</v>
      </c>
      <c r="U1135" s="87">
        <v>45140</v>
      </c>
      <c r="V1135" s="88">
        <v>141.11000000000001</v>
      </c>
      <c r="W1135" s="87">
        <v>44092</v>
      </c>
      <c r="X1135" s="88">
        <v>60.43</v>
      </c>
      <c r="Y1135" s="87">
        <v>43972</v>
      </c>
      <c r="Z1135" s="88">
        <v>32.5</v>
      </c>
      <c r="AA1135" s="87">
        <v>44056</v>
      </c>
      <c r="AB1135" s="88">
        <v>209.72</v>
      </c>
      <c r="AE1135" s="87">
        <v>44677</v>
      </c>
      <c r="AF1135" s="88">
        <v>1347</v>
      </c>
      <c r="AG1135" s="87">
        <v>44676</v>
      </c>
      <c r="AH1135" s="88">
        <v>85.29</v>
      </c>
      <c r="AI1135" s="87">
        <v>44698</v>
      </c>
      <c r="AJ1135" s="88">
        <v>328.05</v>
      </c>
      <c r="AK1135" s="87">
        <v>44729</v>
      </c>
      <c r="AL1135" s="88">
        <v>160.16999999999999</v>
      </c>
    </row>
    <row r="1136" spans="1:38">
      <c r="A1136" s="87">
        <v>44678</v>
      </c>
      <c r="B1136" s="88">
        <v>17427.11</v>
      </c>
      <c r="C1136" s="87">
        <v>43987</v>
      </c>
      <c r="D1136" s="88">
        <v>64.06</v>
      </c>
      <c r="E1136" s="87">
        <v>43948</v>
      </c>
      <c r="F1136" s="88">
        <v>103.91</v>
      </c>
      <c r="G1136" s="87">
        <v>44363</v>
      </c>
      <c r="H1136" s="88">
        <v>32.659999999999997</v>
      </c>
      <c r="I1136" s="87">
        <v>43994</v>
      </c>
      <c r="J1136" s="88">
        <v>28.2</v>
      </c>
      <c r="K1136" s="87">
        <v>43948</v>
      </c>
      <c r="L1136" s="88">
        <v>82.63</v>
      </c>
      <c r="M1136" s="87">
        <v>43948</v>
      </c>
      <c r="N1136" s="88">
        <v>25.95</v>
      </c>
      <c r="Q1136" s="87">
        <v>43948</v>
      </c>
      <c r="R1136" s="88">
        <v>13.48</v>
      </c>
      <c r="S1136" s="87">
        <v>43948</v>
      </c>
      <c r="T1136" s="88">
        <v>3.5</v>
      </c>
      <c r="U1136" s="87">
        <v>45141</v>
      </c>
      <c r="V1136" s="88">
        <v>139.63</v>
      </c>
      <c r="W1136" s="87">
        <v>44095</v>
      </c>
      <c r="X1136" s="88">
        <v>61.91</v>
      </c>
      <c r="Y1136" s="87">
        <v>43979</v>
      </c>
      <c r="Z1136" s="88">
        <v>32.28</v>
      </c>
      <c r="AA1136" s="87">
        <v>44060</v>
      </c>
      <c r="AB1136" s="88">
        <v>212.08</v>
      </c>
      <c r="AE1136" s="87">
        <v>44678</v>
      </c>
      <c r="AF1136" s="88">
        <v>1340.03</v>
      </c>
      <c r="AG1136" s="87">
        <v>44677</v>
      </c>
      <c r="AH1136" s="88">
        <v>83.37</v>
      </c>
      <c r="AI1136" s="87">
        <v>44699</v>
      </c>
      <c r="AJ1136" s="88">
        <v>332.31</v>
      </c>
      <c r="AK1136" s="87">
        <v>44732</v>
      </c>
      <c r="AL1136" s="88">
        <v>160</v>
      </c>
    </row>
    <row r="1137" spans="1:38">
      <c r="A1137" s="87">
        <v>44679</v>
      </c>
      <c r="B1137" s="88">
        <v>17314.509999999998</v>
      </c>
      <c r="C1137" s="87">
        <v>43990</v>
      </c>
      <c r="D1137" s="88">
        <v>63.12</v>
      </c>
      <c r="E1137" s="87">
        <v>43949</v>
      </c>
      <c r="F1137" s="88">
        <v>102.14</v>
      </c>
      <c r="G1137" s="87">
        <v>44364</v>
      </c>
      <c r="H1137" s="88">
        <v>32.83</v>
      </c>
      <c r="I1137" s="87">
        <v>43997</v>
      </c>
      <c r="J1137" s="88">
        <v>28</v>
      </c>
      <c r="K1137" s="87">
        <v>43949</v>
      </c>
      <c r="L1137" s="88">
        <v>82.7</v>
      </c>
      <c r="M1137" s="87">
        <v>43949</v>
      </c>
      <c r="N1137" s="88">
        <v>26.72</v>
      </c>
      <c r="Q1137" s="87">
        <v>43949</v>
      </c>
      <c r="R1137" s="88">
        <v>13.17</v>
      </c>
      <c r="S1137" s="87">
        <v>43949</v>
      </c>
      <c r="T1137" s="88">
        <v>3.52</v>
      </c>
      <c r="U1137" s="87">
        <v>45142</v>
      </c>
      <c r="V1137" s="88">
        <v>142.51</v>
      </c>
      <c r="W1137" s="87">
        <v>44096</v>
      </c>
      <c r="X1137" s="88">
        <v>60.43</v>
      </c>
      <c r="Y1137" s="87">
        <v>43980</v>
      </c>
      <c r="Z1137" s="88">
        <v>34.01</v>
      </c>
      <c r="AA1137" s="87">
        <v>44061</v>
      </c>
      <c r="AB1137" s="88">
        <v>210.51</v>
      </c>
      <c r="AE1137" s="87">
        <v>44679</v>
      </c>
      <c r="AF1137" s="88">
        <v>1352.13</v>
      </c>
      <c r="AG1137" s="87">
        <v>44678</v>
      </c>
      <c r="AH1137" s="88">
        <v>82.93</v>
      </c>
      <c r="AI1137" s="87">
        <v>44700</v>
      </c>
      <c r="AJ1137" s="88">
        <v>331.88</v>
      </c>
      <c r="AK1137" s="87">
        <v>44733</v>
      </c>
      <c r="AL1137" s="88">
        <v>160.4</v>
      </c>
    </row>
    <row r="1138" spans="1:38">
      <c r="A1138" s="87">
        <v>44687</v>
      </c>
      <c r="B1138" s="88">
        <v>17148.53</v>
      </c>
      <c r="C1138" s="87">
        <v>43991</v>
      </c>
      <c r="D1138" s="88">
        <v>64.45</v>
      </c>
      <c r="E1138" s="87">
        <v>43950</v>
      </c>
      <c r="F1138" s="88">
        <v>103.93</v>
      </c>
      <c r="G1138" s="87">
        <v>44368</v>
      </c>
      <c r="H1138" s="88">
        <v>32.85</v>
      </c>
      <c r="I1138" s="87">
        <v>43998</v>
      </c>
      <c r="J1138" s="88">
        <v>28.1</v>
      </c>
      <c r="K1138" s="87">
        <v>43950</v>
      </c>
      <c r="L1138" s="88">
        <v>81.819999999999993</v>
      </c>
      <c r="M1138" s="87">
        <v>43950</v>
      </c>
      <c r="N1138" s="88">
        <v>27.1</v>
      </c>
      <c r="Q1138" s="87">
        <v>43950</v>
      </c>
      <c r="R1138" s="88">
        <v>13.35</v>
      </c>
      <c r="S1138" s="87">
        <v>43950</v>
      </c>
      <c r="T1138" s="88">
        <v>3.41</v>
      </c>
      <c r="U1138" s="87">
        <v>45145</v>
      </c>
      <c r="V1138" s="88">
        <v>140.38</v>
      </c>
      <c r="W1138" s="87">
        <v>44097</v>
      </c>
      <c r="X1138" s="88">
        <v>60.57</v>
      </c>
      <c r="Y1138" s="87">
        <v>43983</v>
      </c>
      <c r="Z1138" s="88">
        <v>33.200000000000003</v>
      </c>
      <c r="AA1138" s="87">
        <v>44062</v>
      </c>
      <c r="AB1138" s="88">
        <v>212.47</v>
      </c>
      <c r="AE1138" s="87">
        <v>44687</v>
      </c>
      <c r="AF1138" s="88">
        <v>1310.0899999999999</v>
      </c>
      <c r="AG1138" s="87">
        <v>44679</v>
      </c>
      <c r="AH1138" s="88">
        <v>82.66</v>
      </c>
      <c r="AI1138" s="87">
        <v>44701</v>
      </c>
      <c r="AJ1138" s="88">
        <v>335.38</v>
      </c>
      <c r="AK1138" s="87">
        <v>44734</v>
      </c>
      <c r="AL1138" s="88">
        <v>161</v>
      </c>
    </row>
    <row r="1139" spans="1:38">
      <c r="A1139" s="87">
        <v>44690</v>
      </c>
      <c r="B1139" s="88">
        <v>16526.48</v>
      </c>
      <c r="C1139" s="87">
        <v>43992</v>
      </c>
      <c r="D1139" s="88">
        <v>68.72</v>
      </c>
      <c r="E1139" s="87">
        <v>43951</v>
      </c>
      <c r="F1139" s="88">
        <v>107.03</v>
      </c>
      <c r="G1139" s="87">
        <v>44369</v>
      </c>
      <c r="H1139" s="88">
        <v>32.85</v>
      </c>
      <c r="I1139" s="87">
        <v>43999</v>
      </c>
      <c r="J1139" s="88">
        <v>28.1</v>
      </c>
      <c r="K1139" s="87">
        <v>43951</v>
      </c>
      <c r="L1139" s="88">
        <v>84</v>
      </c>
      <c r="M1139" s="87">
        <v>43951</v>
      </c>
      <c r="N1139" s="88">
        <v>28.18</v>
      </c>
      <c r="Q1139" s="87">
        <v>43951</v>
      </c>
      <c r="R1139" s="88">
        <v>13.33</v>
      </c>
      <c r="S1139" s="87">
        <v>43951</v>
      </c>
      <c r="T1139" s="88">
        <v>3.42</v>
      </c>
      <c r="U1139" s="87">
        <v>45146</v>
      </c>
      <c r="V1139" s="88">
        <v>136.28</v>
      </c>
      <c r="W1139" s="87">
        <v>44098</v>
      </c>
      <c r="X1139" s="88">
        <v>60.54</v>
      </c>
      <c r="Y1139" s="87">
        <v>43984</v>
      </c>
      <c r="Z1139" s="88">
        <v>33.44</v>
      </c>
      <c r="AA1139" s="87">
        <v>44063</v>
      </c>
      <c r="AB1139" s="88">
        <v>210.03</v>
      </c>
      <c r="AE1139" s="87">
        <v>44690</v>
      </c>
      <c r="AF1139" s="88">
        <v>1305.1099999999999</v>
      </c>
      <c r="AG1139" s="87">
        <v>44687</v>
      </c>
      <c r="AH1139" s="88">
        <v>80.400000000000006</v>
      </c>
      <c r="AI1139" s="87">
        <v>44704</v>
      </c>
      <c r="AJ1139" s="88">
        <v>321.87</v>
      </c>
      <c r="AK1139" s="87">
        <v>44735</v>
      </c>
      <c r="AL1139" s="88">
        <v>161.27000000000001</v>
      </c>
    </row>
    <row r="1140" spans="1:38">
      <c r="A1140" s="87">
        <v>44691</v>
      </c>
      <c r="B1140" s="88">
        <v>16513.96</v>
      </c>
      <c r="C1140" s="87">
        <v>43993</v>
      </c>
      <c r="D1140" s="88">
        <v>71.510000000000005</v>
      </c>
      <c r="E1140" s="87">
        <v>43955</v>
      </c>
      <c r="F1140" s="88">
        <v>105.93</v>
      </c>
      <c r="G1140" s="87">
        <v>44370</v>
      </c>
      <c r="H1140" s="88">
        <v>33.549999999999997</v>
      </c>
      <c r="I1140" s="87">
        <v>44000</v>
      </c>
      <c r="J1140" s="88">
        <v>28.1</v>
      </c>
      <c r="K1140" s="87">
        <v>43955</v>
      </c>
      <c r="L1140" s="88">
        <v>89.21</v>
      </c>
      <c r="M1140" s="87">
        <v>43955</v>
      </c>
      <c r="N1140" s="88">
        <v>27.38</v>
      </c>
      <c r="Q1140" s="87">
        <v>43955</v>
      </c>
      <c r="R1140" s="88">
        <v>13.79</v>
      </c>
      <c r="S1140" s="87">
        <v>43955</v>
      </c>
      <c r="T1140" s="88">
        <v>3.73</v>
      </c>
      <c r="U1140" s="87">
        <v>45147</v>
      </c>
      <c r="V1140" s="88">
        <v>145.78</v>
      </c>
      <c r="W1140" s="87">
        <v>44099</v>
      </c>
      <c r="X1140" s="88">
        <v>59.96</v>
      </c>
      <c r="Y1140" s="87">
        <v>43985</v>
      </c>
      <c r="Z1140" s="88">
        <v>32</v>
      </c>
      <c r="AA1140" s="87">
        <v>44064</v>
      </c>
      <c r="AB1140" s="88">
        <v>203.45</v>
      </c>
      <c r="AE1140" s="87">
        <v>44691</v>
      </c>
      <c r="AF1140" s="88">
        <v>1304.26</v>
      </c>
      <c r="AG1140" s="87">
        <v>44690</v>
      </c>
      <c r="AH1140" s="88">
        <v>76.98</v>
      </c>
      <c r="AI1140" s="87">
        <v>44705</v>
      </c>
      <c r="AJ1140" s="88">
        <v>299.01</v>
      </c>
      <c r="AK1140" s="87">
        <v>44736</v>
      </c>
      <c r="AL1140" s="88">
        <v>156</v>
      </c>
    </row>
    <row r="1141" spans="1:38">
      <c r="A1141" s="87">
        <v>44692</v>
      </c>
      <c r="B1141" s="88">
        <v>16303.9</v>
      </c>
      <c r="C1141" s="87">
        <v>43994</v>
      </c>
      <c r="D1141" s="88">
        <v>70.03</v>
      </c>
      <c r="E1141" s="87">
        <v>43956</v>
      </c>
      <c r="F1141" s="88">
        <v>105.64</v>
      </c>
      <c r="G1141" s="87">
        <v>44371</v>
      </c>
      <c r="H1141" s="88">
        <v>33.64</v>
      </c>
      <c r="I1141" s="87">
        <v>44001</v>
      </c>
      <c r="J1141" s="88">
        <v>28.1</v>
      </c>
      <c r="K1141" s="87">
        <v>43956</v>
      </c>
      <c r="L1141" s="88">
        <v>90.49</v>
      </c>
      <c r="M1141" s="87">
        <v>43956</v>
      </c>
      <c r="N1141" s="88">
        <v>26.77</v>
      </c>
      <c r="Q1141" s="87">
        <v>43956</v>
      </c>
      <c r="R1141" s="88">
        <v>13.9</v>
      </c>
      <c r="S1141" s="87">
        <v>43956</v>
      </c>
      <c r="T1141" s="88">
        <v>3.81</v>
      </c>
      <c r="U1141" s="87">
        <v>45148</v>
      </c>
      <c r="V1141" s="88">
        <v>141.78</v>
      </c>
      <c r="W1141" s="87">
        <v>44102</v>
      </c>
      <c r="X1141" s="88">
        <v>56.35</v>
      </c>
      <c r="Y1141" s="87">
        <v>43986</v>
      </c>
      <c r="Z1141" s="88">
        <v>32.01</v>
      </c>
      <c r="AA1141" s="87">
        <v>44067</v>
      </c>
      <c r="AB1141" s="88">
        <v>204.34</v>
      </c>
      <c r="AE1141" s="87">
        <v>44692</v>
      </c>
      <c r="AF1141" s="88">
        <v>1301.3499999999999</v>
      </c>
      <c r="AG1141" s="87">
        <v>44691</v>
      </c>
      <c r="AH1141" s="88">
        <v>77.260000000000005</v>
      </c>
      <c r="AI1141" s="87">
        <v>44706</v>
      </c>
      <c r="AJ1141" s="88">
        <v>301.58999999999997</v>
      </c>
      <c r="AK1141" s="87">
        <v>44739</v>
      </c>
      <c r="AL1141" s="88">
        <v>160.85</v>
      </c>
    </row>
    <row r="1142" spans="1:38">
      <c r="A1142" s="87">
        <v>44693</v>
      </c>
      <c r="B1142" s="88">
        <v>16307.82</v>
      </c>
      <c r="C1142" s="87">
        <v>43997</v>
      </c>
      <c r="D1142" s="88">
        <v>69.010000000000005</v>
      </c>
      <c r="E1142" s="87">
        <v>43957</v>
      </c>
      <c r="F1142" s="88">
        <v>105.04</v>
      </c>
      <c r="G1142" s="87">
        <v>44372</v>
      </c>
      <c r="H1142" s="88">
        <v>33.5</v>
      </c>
      <c r="I1142" s="87">
        <v>44004</v>
      </c>
      <c r="J1142" s="88">
        <v>28</v>
      </c>
      <c r="K1142" s="87">
        <v>43957</v>
      </c>
      <c r="L1142" s="88">
        <v>90.48</v>
      </c>
      <c r="M1142" s="87">
        <v>43957</v>
      </c>
      <c r="N1142" s="88">
        <v>26.32</v>
      </c>
      <c r="Q1142" s="87">
        <v>43957</v>
      </c>
      <c r="R1142" s="88">
        <v>14.28</v>
      </c>
      <c r="S1142" s="87">
        <v>43957</v>
      </c>
      <c r="T1142" s="88">
        <v>4.01</v>
      </c>
      <c r="U1142" s="87">
        <v>45149</v>
      </c>
      <c r="V1142" s="88">
        <v>140.6</v>
      </c>
      <c r="W1142" s="87">
        <v>44103</v>
      </c>
      <c r="X1142" s="88">
        <v>55.11</v>
      </c>
      <c r="Y1142" s="87">
        <v>43987</v>
      </c>
      <c r="Z1142" s="88">
        <v>32.049999999999997</v>
      </c>
      <c r="AA1142" s="87">
        <v>44068</v>
      </c>
      <c r="AB1142" s="88">
        <v>211.44</v>
      </c>
      <c r="AE1142" s="87">
        <v>44693</v>
      </c>
      <c r="AF1142" s="88">
        <v>1283.06</v>
      </c>
      <c r="AG1142" s="87">
        <v>44692</v>
      </c>
      <c r="AH1142" s="88">
        <v>76.010000000000005</v>
      </c>
      <c r="AI1142" s="87">
        <v>44707</v>
      </c>
      <c r="AJ1142" s="88">
        <v>324.2</v>
      </c>
      <c r="AK1142" s="87">
        <v>44740</v>
      </c>
      <c r="AL1142" s="88">
        <v>166.88</v>
      </c>
    </row>
    <row r="1143" spans="1:38">
      <c r="A1143" s="87">
        <v>44694</v>
      </c>
      <c r="B1143" s="88">
        <v>16541.97</v>
      </c>
      <c r="C1143" s="87">
        <v>43998</v>
      </c>
      <c r="D1143" s="88">
        <v>68.599999999999994</v>
      </c>
      <c r="E1143" s="87">
        <v>43958</v>
      </c>
      <c r="F1143" s="88">
        <v>106.16</v>
      </c>
      <c r="G1143" s="87">
        <v>44375</v>
      </c>
      <c r="H1143" s="88">
        <v>33.4</v>
      </c>
      <c r="I1143" s="87">
        <v>44005</v>
      </c>
      <c r="J1143" s="88">
        <v>28</v>
      </c>
      <c r="K1143" s="87">
        <v>43958</v>
      </c>
      <c r="L1143" s="88">
        <v>85.99</v>
      </c>
      <c r="M1143" s="87">
        <v>43958</v>
      </c>
      <c r="N1143" s="88">
        <v>25.78</v>
      </c>
      <c r="Q1143" s="87">
        <v>43958</v>
      </c>
      <c r="R1143" s="88">
        <v>13.74</v>
      </c>
      <c r="S1143" s="87">
        <v>43958</v>
      </c>
      <c r="T1143" s="88">
        <v>3.9</v>
      </c>
      <c r="U1143" s="87">
        <v>45153</v>
      </c>
      <c r="V1143" s="88">
        <v>140.88999999999999</v>
      </c>
      <c r="W1143" s="87">
        <v>44104</v>
      </c>
      <c r="X1143" s="88">
        <v>54.11</v>
      </c>
      <c r="Y1143" s="87">
        <v>43990</v>
      </c>
      <c r="Z1143" s="88">
        <v>33.549999999999997</v>
      </c>
      <c r="AA1143" s="87">
        <v>44069</v>
      </c>
      <c r="AB1143" s="88">
        <v>219.93</v>
      </c>
      <c r="AE1143" s="87">
        <v>44694</v>
      </c>
      <c r="AF1143" s="88">
        <v>1309.53</v>
      </c>
      <c r="AG1143" s="87">
        <v>44693</v>
      </c>
      <c r="AH1143" s="88">
        <v>75.33</v>
      </c>
      <c r="AI1143" s="87">
        <v>44708</v>
      </c>
      <c r="AJ1143" s="88">
        <v>328.92</v>
      </c>
      <c r="AK1143" s="87">
        <v>44741</v>
      </c>
      <c r="AL1143" s="88">
        <v>164.34</v>
      </c>
    </row>
    <row r="1144" spans="1:38">
      <c r="A1144" s="87">
        <v>44697</v>
      </c>
      <c r="B1144" s="88">
        <v>16212.92</v>
      </c>
      <c r="C1144" s="87">
        <v>43999</v>
      </c>
      <c r="D1144" s="88">
        <v>69.16</v>
      </c>
      <c r="E1144" s="87">
        <v>43959</v>
      </c>
      <c r="F1144" s="88">
        <v>105</v>
      </c>
      <c r="G1144" s="87">
        <v>44376</v>
      </c>
      <c r="H1144" s="88">
        <v>33.36</v>
      </c>
      <c r="I1144" s="87">
        <v>44006</v>
      </c>
      <c r="J1144" s="88">
        <v>28</v>
      </c>
      <c r="K1144" s="87">
        <v>43959</v>
      </c>
      <c r="L1144" s="88">
        <v>85.85</v>
      </c>
      <c r="M1144" s="87">
        <v>43959</v>
      </c>
      <c r="N1144" s="88">
        <v>25.81</v>
      </c>
      <c r="Q1144" s="87">
        <v>43959</v>
      </c>
      <c r="R1144" s="88">
        <v>13.43</v>
      </c>
      <c r="S1144" s="87">
        <v>43959</v>
      </c>
      <c r="T1144" s="88">
        <v>3.87</v>
      </c>
      <c r="U1144" s="87">
        <v>45154</v>
      </c>
      <c r="V1144" s="88">
        <v>140.88999999999999</v>
      </c>
      <c r="W1144" s="87">
        <v>44105</v>
      </c>
      <c r="X1144" s="88">
        <v>53.3</v>
      </c>
      <c r="Y1144" s="87">
        <v>43991</v>
      </c>
      <c r="Z1144" s="88">
        <v>32.979999999999997</v>
      </c>
      <c r="AA1144" s="87">
        <v>44070</v>
      </c>
      <c r="AB1144" s="88">
        <v>228.81</v>
      </c>
      <c r="AE1144" s="87">
        <v>44697</v>
      </c>
      <c r="AF1144" s="88">
        <v>1299</v>
      </c>
      <c r="AG1144" s="87">
        <v>44694</v>
      </c>
      <c r="AH1144" s="88">
        <v>76.209999999999994</v>
      </c>
      <c r="AI1144" s="87">
        <v>44711</v>
      </c>
      <c r="AJ1144" s="88">
        <v>334.21</v>
      </c>
      <c r="AK1144" s="87">
        <v>44742</v>
      </c>
      <c r="AL1144" s="88">
        <v>171.91</v>
      </c>
    </row>
    <row r="1145" spans="1:38">
      <c r="A1145" s="87">
        <v>44698</v>
      </c>
      <c r="B1145" s="88">
        <v>16246.38</v>
      </c>
      <c r="C1145" s="87">
        <v>44000</v>
      </c>
      <c r="D1145" s="88">
        <v>66.87</v>
      </c>
      <c r="E1145" s="87">
        <v>43962</v>
      </c>
      <c r="F1145" s="88">
        <v>104.5</v>
      </c>
      <c r="G1145" s="87">
        <v>44377</v>
      </c>
      <c r="H1145" s="88">
        <v>33.880000000000003</v>
      </c>
      <c r="I1145" s="87">
        <v>44007</v>
      </c>
      <c r="J1145" s="88">
        <v>28.1</v>
      </c>
      <c r="K1145" s="87">
        <v>43962</v>
      </c>
      <c r="L1145" s="88">
        <v>87.56</v>
      </c>
      <c r="M1145" s="87">
        <v>43962</v>
      </c>
      <c r="N1145" s="88">
        <v>25.68</v>
      </c>
      <c r="Q1145" s="87">
        <v>43962</v>
      </c>
      <c r="R1145" s="88">
        <v>13.5</v>
      </c>
      <c r="S1145" s="87">
        <v>43962</v>
      </c>
      <c r="T1145" s="88">
        <v>3.89</v>
      </c>
      <c r="U1145" s="87">
        <v>45155</v>
      </c>
      <c r="V1145" s="88">
        <v>139.80000000000001</v>
      </c>
      <c r="W1145" s="87">
        <v>44106</v>
      </c>
      <c r="X1145" s="88">
        <v>52.56</v>
      </c>
      <c r="Y1145" s="87">
        <v>43992</v>
      </c>
      <c r="Z1145" s="88">
        <v>32.950000000000003</v>
      </c>
      <c r="AA1145" s="87">
        <v>44071</v>
      </c>
      <c r="AB1145" s="88">
        <v>226.16</v>
      </c>
      <c r="AE1145" s="87">
        <v>44698</v>
      </c>
      <c r="AF1145" s="88">
        <v>1299.33</v>
      </c>
      <c r="AG1145" s="87">
        <v>44697</v>
      </c>
      <c r="AH1145" s="88">
        <v>74.28</v>
      </c>
      <c r="AI1145" s="87">
        <v>44712</v>
      </c>
      <c r="AJ1145" s="88">
        <v>340.54</v>
      </c>
      <c r="AK1145" s="87">
        <v>44743</v>
      </c>
      <c r="AL1145" s="88">
        <v>165.35</v>
      </c>
    </row>
    <row r="1146" spans="1:38">
      <c r="A1146" s="87">
        <v>44699</v>
      </c>
      <c r="B1146" s="88">
        <v>16360.38</v>
      </c>
      <c r="C1146" s="87">
        <v>44001</v>
      </c>
      <c r="D1146" s="88">
        <v>65.09</v>
      </c>
      <c r="E1146" s="87">
        <v>43963</v>
      </c>
      <c r="F1146" s="88">
        <v>105.87</v>
      </c>
      <c r="G1146" s="87">
        <v>44379</v>
      </c>
      <c r="H1146" s="88">
        <v>32.1</v>
      </c>
      <c r="I1146" s="87">
        <v>44008</v>
      </c>
      <c r="J1146" s="88">
        <v>27.85</v>
      </c>
      <c r="K1146" s="87">
        <v>43963</v>
      </c>
      <c r="L1146" s="88">
        <v>87.54</v>
      </c>
      <c r="M1146" s="87">
        <v>43963</v>
      </c>
      <c r="N1146" s="88">
        <v>27.41</v>
      </c>
      <c r="Q1146" s="87">
        <v>43963</v>
      </c>
      <c r="R1146" s="88">
        <v>13.34</v>
      </c>
      <c r="S1146" s="87">
        <v>43963</v>
      </c>
      <c r="T1146" s="88">
        <v>3.84</v>
      </c>
      <c r="U1146" s="87">
        <v>45156</v>
      </c>
      <c r="V1146" s="88">
        <v>143.68</v>
      </c>
      <c r="W1146" s="87">
        <v>44109</v>
      </c>
      <c r="X1146" s="88">
        <v>52</v>
      </c>
      <c r="Y1146" s="87">
        <v>43993</v>
      </c>
      <c r="Z1146" s="88">
        <v>33</v>
      </c>
      <c r="AA1146" s="87">
        <v>44074</v>
      </c>
      <c r="AB1146" s="88">
        <v>223.98</v>
      </c>
      <c r="AE1146" s="87">
        <v>44699</v>
      </c>
      <c r="AF1146" s="88">
        <v>1308.2</v>
      </c>
      <c r="AG1146" s="87">
        <v>44698</v>
      </c>
      <c r="AH1146" s="88">
        <v>74.06</v>
      </c>
      <c r="AI1146" s="87">
        <v>44713</v>
      </c>
      <c r="AJ1146" s="88">
        <v>334.77</v>
      </c>
      <c r="AK1146" s="87">
        <v>44746</v>
      </c>
      <c r="AL1146" s="88">
        <v>161.5</v>
      </c>
    </row>
    <row r="1147" spans="1:38">
      <c r="A1147" s="87">
        <v>44700</v>
      </c>
      <c r="B1147" s="88">
        <v>16350.07</v>
      </c>
      <c r="C1147" s="87">
        <v>44004</v>
      </c>
      <c r="D1147" s="88">
        <v>66.290000000000006</v>
      </c>
      <c r="E1147" s="87">
        <v>43964</v>
      </c>
      <c r="F1147" s="88">
        <v>103.66</v>
      </c>
      <c r="G1147" s="87">
        <v>44382</v>
      </c>
      <c r="H1147" s="88">
        <v>34.29</v>
      </c>
      <c r="I1147" s="87">
        <v>44011</v>
      </c>
      <c r="J1147" s="88">
        <v>27.81</v>
      </c>
      <c r="K1147" s="87">
        <v>43964</v>
      </c>
      <c r="L1147" s="88">
        <v>92.38</v>
      </c>
      <c r="M1147" s="87">
        <v>43964</v>
      </c>
      <c r="N1147" s="88">
        <v>27.14</v>
      </c>
      <c r="Q1147" s="87">
        <v>43964</v>
      </c>
      <c r="R1147" s="88">
        <v>13.63</v>
      </c>
      <c r="S1147" s="87">
        <v>43964</v>
      </c>
      <c r="T1147" s="88">
        <v>3.79</v>
      </c>
      <c r="U1147" s="87">
        <v>45159</v>
      </c>
      <c r="V1147" s="88">
        <v>154.46</v>
      </c>
      <c r="W1147" s="87">
        <v>44110</v>
      </c>
      <c r="X1147" s="88">
        <v>52</v>
      </c>
      <c r="Y1147" s="87">
        <v>43994</v>
      </c>
      <c r="Z1147" s="88">
        <v>32.58</v>
      </c>
      <c r="AA1147" s="87">
        <v>44075</v>
      </c>
      <c r="AB1147" s="88">
        <v>230.39</v>
      </c>
      <c r="AE1147" s="87">
        <v>44700</v>
      </c>
      <c r="AF1147" s="88">
        <v>1298.01</v>
      </c>
      <c r="AG1147" s="87">
        <v>44699</v>
      </c>
      <c r="AH1147" s="88">
        <v>76.47</v>
      </c>
      <c r="AI1147" s="87">
        <v>44714</v>
      </c>
      <c r="AJ1147" s="88">
        <v>329.88</v>
      </c>
      <c r="AK1147" s="87">
        <v>44747</v>
      </c>
      <c r="AL1147" s="88">
        <v>161.94999999999999</v>
      </c>
    </row>
    <row r="1148" spans="1:38">
      <c r="A1148" s="87">
        <v>44701</v>
      </c>
      <c r="B1148" s="88">
        <v>16367.11</v>
      </c>
      <c r="C1148" s="87">
        <v>44005</v>
      </c>
      <c r="D1148" s="88">
        <v>68.98</v>
      </c>
      <c r="E1148" s="87">
        <v>43965</v>
      </c>
      <c r="F1148" s="88">
        <v>103.39</v>
      </c>
      <c r="G1148" s="87">
        <v>44384</v>
      </c>
      <c r="H1148" s="88">
        <v>34.81</v>
      </c>
      <c r="I1148" s="87">
        <v>44012</v>
      </c>
      <c r="J1148" s="88">
        <v>27.81</v>
      </c>
      <c r="K1148" s="87">
        <v>43965</v>
      </c>
      <c r="L1148" s="88">
        <v>92.87</v>
      </c>
      <c r="M1148" s="87">
        <v>43965</v>
      </c>
      <c r="N1148" s="88">
        <v>26.67</v>
      </c>
      <c r="Q1148" s="87">
        <v>43965</v>
      </c>
      <c r="R1148" s="88">
        <v>13.37</v>
      </c>
      <c r="S1148" s="87">
        <v>43965</v>
      </c>
      <c r="T1148" s="88">
        <v>4.37</v>
      </c>
      <c r="U1148" s="87">
        <v>45160</v>
      </c>
      <c r="V1148" s="88">
        <v>166.04</v>
      </c>
      <c r="W1148" s="87">
        <v>44111</v>
      </c>
      <c r="X1148" s="88">
        <v>54.71</v>
      </c>
      <c r="Y1148" s="87">
        <v>43997</v>
      </c>
      <c r="Z1148" s="88">
        <v>32.299999999999997</v>
      </c>
      <c r="AA1148" s="87">
        <v>44076</v>
      </c>
      <c r="AB1148" s="88">
        <v>237.87</v>
      </c>
      <c r="AE1148" s="87">
        <v>44701</v>
      </c>
      <c r="AF1148" s="88">
        <v>1292.6600000000001</v>
      </c>
      <c r="AG1148" s="87">
        <v>44700</v>
      </c>
      <c r="AH1148" s="88">
        <v>77.05</v>
      </c>
      <c r="AI1148" s="87">
        <v>44715</v>
      </c>
      <c r="AJ1148" s="88">
        <v>321.37</v>
      </c>
      <c r="AK1148" s="87">
        <v>44748</v>
      </c>
      <c r="AL1148" s="88">
        <v>161.65</v>
      </c>
    </row>
    <row r="1149" spans="1:38">
      <c r="A1149" s="87">
        <v>44704</v>
      </c>
      <c r="B1149" s="88">
        <v>16092.94</v>
      </c>
      <c r="C1149" s="87">
        <v>44006</v>
      </c>
      <c r="D1149" s="88">
        <v>68.41</v>
      </c>
      <c r="E1149" s="87">
        <v>43966</v>
      </c>
      <c r="F1149" s="88">
        <v>101.66</v>
      </c>
      <c r="G1149" s="87">
        <v>44385</v>
      </c>
      <c r="H1149" s="88">
        <v>35</v>
      </c>
      <c r="I1149" s="87">
        <v>44013</v>
      </c>
      <c r="J1149" s="88">
        <v>27.9</v>
      </c>
      <c r="K1149" s="87">
        <v>43966</v>
      </c>
      <c r="L1149" s="88">
        <v>91.98</v>
      </c>
      <c r="M1149" s="87">
        <v>43966</v>
      </c>
      <c r="N1149" s="88">
        <v>26.78</v>
      </c>
      <c r="Q1149" s="87">
        <v>43966</v>
      </c>
      <c r="R1149" s="88">
        <v>13.42</v>
      </c>
      <c r="S1149" s="87">
        <v>43966</v>
      </c>
      <c r="T1149" s="88">
        <v>4.4000000000000004</v>
      </c>
      <c r="U1149" s="87">
        <v>45161</v>
      </c>
      <c r="V1149" s="88">
        <v>163.54</v>
      </c>
      <c r="W1149" s="87">
        <v>44112</v>
      </c>
      <c r="X1149" s="88">
        <v>56.04</v>
      </c>
      <c r="Y1149" s="87">
        <v>43998</v>
      </c>
      <c r="Z1149" s="88">
        <v>33.450000000000003</v>
      </c>
      <c r="AA1149" s="87">
        <v>44077</v>
      </c>
      <c r="AB1149" s="88">
        <v>242.47</v>
      </c>
      <c r="AE1149" s="87">
        <v>44704</v>
      </c>
      <c r="AF1149" s="88">
        <v>1290</v>
      </c>
      <c r="AG1149" s="87">
        <v>44701</v>
      </c>
      <c r="AH1149" s="88">
        <v>77.05</v>
      </c>
      <c r="AI1149" s="87">
        <v>44718</v>
      </c>
      <c r="AJ1149" s="88">
        <v>322.55</v>
      </c>
      <c r="AK1149" s="87">
        <v>44749</v>
      </c>
      <c r="AL1149" s="88">
        <v>163.4</v>
      </c>
    </row>
    <row r="1150" spans="1:38">
      <c r="A1150" s="87">
        <v>44705</v>
      </c>
      <c r="B1150" s="88">
        <v>15902.6</v>
      </c>
      <c r="C1150" s="87">
        <v>44007</v>
      </c>
      <c r="D1150" s="88">
        <v>68.510000000000005</v>
      </c>
      <c r="E1150" s="87">
        <v>43969</v>
      </c>
      <c r="F1150" s="88">
        <v>99.61</v>
      </c>
      <c r="G1150" s="87">
        <v>44389</v>
      </c>
      <c r="H1150" s="88">
        <v>33</v>
      </c>
      <c r="I1150" s="87">
        <v>44014</v>
      </c>
      <c r="J1150" s="88">
        <v>27.89</v>
      </c>
      <c r="K1150" s="87">
        <v>43969</v>
      </c>
      <c r="L1150" s="88">
        <v>95.26</v>
      </c>
      <c r="M1150" s="87">
        <v>43969</v>
      </c>
      <c r="N1150" s="88">
        <v>26.17</v>
      </c>
      <c r="Q1150" s="87">
        <v>43969</v>
      </c>
      <c r="R1150" s="88">
        <v>13.59</v>
      </c>
      <c r="S1150" s="87">
        <v>43969</v>
      </c>
      <c r="T1150" s="88">
        <v>4.4000000000000004</v>
      </c>
      <c r="U1150" s="87">
        <v>45162</v>
      </c>
      <c r="V1150" s="88">
        <v>165.57</v>
      </c>
      <c r="W1150" s="87">
        <v>44113</v>
      </c>
      <c r="X1150" s="88">
        <v>57.5</v>
      </c>
      <c r="Y1150" s="87">
        <v>43999</v>
      </c>
      <c r="Z1150" s="88">
        <v>33.82</v>
      </c>
      <c r="AA1150" s="87">
        <v>44078</v>
      </c>
      <c r="AB1150" s="88">
        <v>235.63</v>
      </c>
      <c r="AE1150" s="87">
        <v>44705</v>
      </c>
      <c r="AF1150" s="88">
        <v>1299.1300000000001</v>
      </c>
      <c r="AG1150" s="87">
        <v>44704</v>
      </c>
      <c r="AH1150" s="88">
        <v>74.39</v>
      </c>
      <c r="AI1150" s="87">
        <v>44719</v>
      </c>
      <c r="AJ1150" s="88">
        <v>321.77</v>
      </c>
      <c r="AK1150" s="87">
        <v>44755</v>
      </c>
      <c r="AL1150" s="88">
        <v>175.65</v>
      </c>
    </row>
    <row r="1151" spans="1:38">
      <c r="A1151" s="87">
        <v>44706</v>
      </c>
      <c r="B1151" s="88">
        <v>15913.04</v>
      </c>
      <c r="C1151" s="87">
        <v>44008</v>
      </c>
      <c r="D1151" s="88">
        <v>67.03</v>
      </c>
      <c r="E1151" s="87">
        <v>43970</v>
      </c>
      <c r="F1151" s="88">
        <v>99.76</v>
      </c>
      <c r="G1151" s="87">
        <v>44390</v>
      </c>
      <c r="H1151" s="88">
        <v>33.5</v>
      </c>
      <c r="I1151" s="87">
        <v>44015</v>
      </c>
      <c r="J1151" s="88">
        <v>27.7</v>
      </c>
      <c r="K1151" s="87">
        <v>43970</v>
      </c>
      <c r="L1151" s="88">
        <v>94.74</v>
      </c>
      <c r="M1151" s="87">
        <v>43970</v>
      </c>
      <c r="N1151" s="88">
        <v>25.91</v>
      </c>
      <c r="Q1151" s="87">
        <v>43970</v>
      </c>
      <c r="R1151" s="88">
        <v>13.57</v>
      </c>
      <c r="S1151" s="87">
        <v>43970</v>
      </c>
      <c r="T1151" s="88">
        <v>4.26</v>
      </c>
      <c r="U1151" s="87">
        <v>45163</v>
      </c>
      <c r="V1151" s="88">
        <v>160.16</v>
      </c>
      <c r="W1151" s="87">
        <v>44116</v>
      </c>
      <c r="X1151" s="88">
        <v>55</v>
      </c>
      <c r="Y1151" s="87">
        <v>44000</v>
      </c>
      <c r="Z1151" s="88">
        <v>33.700000000000003</v>
      </c>
      <c r="AA1151" s="87">
        <v>44081</v>
      </c>
      <c r="AB1151" s="88">
        <v>237.59</v>
      </c>
      <c r="AE1151" s="87">
        <v>44706</v>
      </c>
      <c r="AF1151" s="88">
        <v>1286.5999999999999</v>
      </c>
      <c r="AG1151" s="87">
        <v>44705</v>
      </c>
      <c r="AH1151" s="88">
        <v>72.59</v>
      </c>
      <c r="AI1151" s="87">
        <v>44720</v>
      </c>
      <c r="AJ1151" s="88">
        <v>321.27999999999997</v>
      </c>
      <c r="AK1151" s="87">
        <v>44756</v>
      </c>
      <c r="AL1151" s="88">
        <v>174.26</v>
      </c>
    </row>
    <row r="1152" spans="1:38">
      <c r="A1152" s="87">
        <v>44707</v>
      </c>
      <c r="B1152" s="88">
        <v>16143.03</v>
      </c>
      <c r="C1152" s="87">
        <v>44011</v>
      </c>
      <c r="D1152" s="88">
        <v>67.69</v>
      </c>
      <c r="E1152" s="87">
        <v>43971</v>
      </c>
      <c r="F1152" s="88">
        <v>99.2</v>
      </c>
      <c r="G1152" s="87">
        <v>44391</v>
      </c>
      <c r="H1152" s="88">
        <v>33.75</v>
      </c>
      <c r="I1152" s="87">
        <v>44018</v>
      </c>
      <c r="J1152" s="88">
        <v>27.8</v>
      </c>
      <c r="K1152" s="87">
        <v>43971</v>
      </c>
      <c r="L1152" s="88">
        <v>93.54</v>
      </c>
      <c r="M1152" s="87">
        <v>43971</v>
      </c>
      <c r="N1152" s="88">
        <v>26.02</v>
      </c>
      <c r="Q1152" s="87">
        <v>43971</v>
      </c>
      <c r="R1152" s="88">
        <v>13.37</v>
      </c>
      <c r="S1152" s="87">
        <v>43971</v>
      </c>
      <c r="T1152" s="88">
        <v>4.13</v>
      </c>
      <c r="U1152" s="87">
        <v>45166</v>
      </c>
      <c r="V1152" s="88">
        <v>154.82</v>
      </c>
      <c r="W1152" s="87">
        <v>44117</v>
      </c>
      <c r="X1152" s="88">
        <v>55.34</v>
      </c>
      <c r="Y1152" s="87">
        <v>44001</v>
      </c>
      <c r="Z1152" s="88">
        <v>32.93</v>
      </c>
      <c r="AA1152" s="87">
        <v>44082</v>
      </c>
      <c r="AB1152" s="88">
        <v>230.2</v>
      </c>
      <c r="AE1152" s="87">
        <v>44707</v>
      </c>
      <c r="AF1152" s="88">
        <v>1268.17</v>
      </c>
      <c r="AG1152" s="87">
        <v>44706</v>
      </c>
      <c r="AH1152" s="88">
        <v>72.16</v>
      </c>
      <c r="AI1152" s="87">
        <v>44721</v>
      </c>
      <c r="AJ1152" s="88">
        <v>327.45</v>
      </c>
      <c r="AK1152" s="87">
        <v>44757</v>
      </c>
      <c r="AL1152" s="88">
        <v>171.05</v>
      </c>
    </row>
    <row r="1153" spans="1:38">
      <c r="A1153" s="87">
        <v>44708</v>
      </c>
      <c r="B1153" s="88">
        <v>16276.12</v>
      </c>
      <c r="C1153" s="87">
        <v>44012</v>
      </c>
      <c r="D1153" s="88">
        <v>68.849999999999994</v>
      </c>
      <c r="E1153" s="87">
        <v>43972</v>
      </c>
      <c r="F1153" s="88">
        <v>98.98</v>
      </c>
      <c r="G1153" s="87">
        <v>44392</v>
      </c>
      <c r="H1153" s="88">
        <v>33.619999999999997</v>
      </c>
      <c r="I1153" s="87">
        <v>44019</v>
      </c>
      <c r="J1153" s="88">
        <v>28.1</v>
      </c>
      <c r="K1153" s="87">
        <v>43972</v>
      </c>
      <c r="L1153" s="88">
        <v>91.24</v>
      </c>
      <c r="M1153" s="87">
        <v>43972</v>
      </c>
      <c r="N1153" s="88">
        <v>25.51</v>
      </c>
      <c r="Q1153" s="87">
        <v>43972</v>
      </c>
      <c r="R1153" s="88">
        <v>13.15</v>
      </c>
      <c r="S1153" s="87">
        <v>43972</v>
      </c>
      <c r="T1153" s="88">
        <v>4.13</v>
      </c>
      <c r="U1153" s="87">
        <v>45167</v>
      </c>
      <c r="V1153" s="88">
        <v>150.04</v>
      </c>
      <c r="W1153" s="87">
        <v>44118</v>
      </c>
      <c r="X1153" s="88">
        <v>56.8</v>
      </c>
      <c r="Y1153" s="87">
        <v>44004</v>
      </c>
      <c r="Z1153" s="88">
        <v>32.799999999999997</v>
      </c>
      <c r="AA1153" s="87">
        <v>44083</v>
      </c>
      <c r="AB1153" s="88">
        <v>232.36</v>
      </c>
      <c r="AE1153" s="87">
        <v>44708</v>
      </c>
      <c r="AF1153" s="88">
        <v>1277.8499999999999</v>
      </c>
      <c r="AG1153" s="87">
        <v>44707</v>
      </c>
      <c r="AH1153" s="88">
        <v>73.33</v>
      </c>
      <c r="AI1153" s="87">
        <v>44722</v>
      </c>
      <c r="AJ1153" s="88">
        <v>332.95</v>
      </c>
      <c r="AK1153" s="87">
        <v>44760</v>
      </c>
      <c r="AL1153" s="88">
        <v>165.41</v>
      </c>
    </row>
    <row r="1154" spans="1:38">
      <c r="A1154" s="87">
        <v>44711</v>
      </c>
      <c r="B1154" s="88">
        <v>16383.19</v>
      </c>
      <c r="C1154" s="87">
        <v>44013</v>
      </c>
      <c r="D1154" s="88">
        <v>68.92</v>
      </c>
      <c r="E1154" s="87">
        <v>43979</v>
      </c>
      <c r="F1154" s="88">
        <v>96.38</v>
      </c>
      <c r="G1154" s="87">
        <v>44396</v>
      </c>
      <c r="H1154" s="88">
        <v>34.5</v>
      </c>
      <c r="I1154" s="87">
        <v>44020</v>
      </c>
      <c r="J1154" s="88">
        <v>28.02</v>
      </c>
      <c r="K1154" s="87">
        <v>43979</v>
      </c>
      <c r="L1154" s="88">
        <v>91.83</v>
      </c>
      <c r="M1154" s="87">
        <v>43979</v>
      </c>
      <c r="N1154" s="88">
        <v>25.81</v>
      </c>
      <c r="Q1154" s="87">
        <v>43979</v>
      </c>
      <c r="R1154" s="88">
        <v>13.16</v>
      </c>
      <c r="S1154" s="87">
        <v>43979</v>
      </c>
      <c r="T1154" s="88">
        <v>4.1100000000000003</v>
      </c>
      <c r="U1154" s="87">
        <v>45168</v>
      </c>
      <c r="V1154" s="88">
        <v>155.43</v>
      </c>
      <c r="W1154" s="87">
        <v>44119</v>
      </c>
      <c r="X1154" s="88">
        <v>54.3</v>
      </c>
      <c r="Y1154" s="87">
        <v>44005</v>
      </c>
      <c r="Z1154" s="88">
        <v>33.28</v>
      </c>
      <c r="AA1154" s="87">
        <v>44084</v>
      </c>
      <c r="AB1154" s="88">
        <v>232.58</v>
      </c>
      <c r="AE1154" s="87">
        <v>44711</v>
      </c>
      <c r="AF1154" s="88">
        <v>1250.07</v>
      </c>
      <c r="AG1154" s="87">
        <v>44708</v>
      </c>
      <c r="AH1154" s="88">
        <v>74.48</v>
      </c>
      <c r="AI1154" s="87">
        <v>44725</v>
      </c>
      <c r="AJ1154" s="88">
        <v>319.14999999999998</v>
      </c>
      <c r="AK1154" s="87">
        <v>44761</v>
      </c>
      <c r="AL1154" s="88">
        <v>161.13999999999999</v>
      </c>
    </row>
    <row r="1155" spans="1:38">
      <c r="A1155" s="87">
        <v>44712</v>
      </c>
      <c r="B1155" s="88">
        <v>16453.48</v>
      </c>
      <c r="C1155" s="87">
        <v>44014</v>
      </c>
      <c r="D1155" s="88">
        <v>67.75</v>
      </c>
      <c r="E1155" s="87">
        <v>43980</v>
      </c>
      <c r="F1155" s="88">
        <v>96.03</v>
      </c>
      <c r="G1155" s="87">
        <v>44400</v>
      </c>
      <c r="H1155" s="88">
        <v>34.9</v>
      </c>
      <c r="I1155" s="87">
        <v>44021</v>
      </c>
      <c r="J1155" s="88">
        <v>28.93</v>
      </c>
      <c r="K1155" s="87">
        <v>43980</v>
      </c>
      <c r="L1155" s="88">
        <v>91.15</v>
      </c>
      <c r="M1155" s="87">
        <v>43980</v>
      </c>
      <c r="N1155" s="88">
        <v>25.93</v>
      </c>
      <c r="Q1155" s="87">
        <v>43980</v>
      </c>
      <c r="R1155" s="88">
        <v>13.29</v>
      </c>
      <c r="S1155" s="87">
        <v>43980</v>
      </c>
      <c r="T1155" s="88">
        <v>4.13</v>
      </c>
      <c r="U1155" s="87">
        <v>45169</v>
      </c>
      <c r="V1155" s="88">
        <v>150.46</v>
      </c>
      <c r="W1155" s="87">
        <v>44120</v>
      </c>
      <c r="X1155" s="88">
        <v>53.9</v>
      </c>
      <c r="Y1155" s="87">
        <v>44006</v>
      </c>
      <c r="Z1155" s="88">
        <v>32.89</v>
      </c>
      <c r="AA1155" s="87">
        <v>44085</v>
      </c>
      <c r="AB1155" s="88">
        <v>232.89</v>
      </c>
      <c r="AE1155" s="87">
        <v>44712</v>
      </c>
      <c r="AF1155" s="88">
        <v>1234.25</v>
      </c>
      <c r="AG1155" s="87">
        <v>44711</v>
      </c>
      <c r="AH1155" s="88">
        <v>73.95</v>
      </c>
      <c r="AI1155" s="87">
        <v>44726</v>
      </c>
      <c r="AJ1155" s="88">
        <v>321.38</v>
      </c>
      <c r="AK1155" s="87">
        <v>44762</v>
      </c>
      <c r="AL1155" s="88">
        <v>162.01</v>
      </c>
    </row>
    <row r="1156" spans="1:38">
      <c r="A1156" s="87">
        <v>44713</v>
      </c>
      <c r="B1156" s="88">
        <v>16295.55</v>
      </c>
      <c r="C1156" s="87">
        <v>44015</v>
      </c>
      <c r="D1156" s="88">
        <v>67.569999999999993</v>
      </c>
      <c r="E1156" s="87">
        <v>43983</v>
      </c>
      <c r="F1156" s="88">
        <v>99.45</v>
      </c>
      <c r="G1156" s="87">
        <v>44403</v>
      </c>
      <c r="H1156" s="88">
        <v>33.65</v>
      </c>
      <c r="I1156" s="87">
        <v>44022</v>
      </c>
      <c r="J1156" s="88">
        <v>29.39</v>
      </c>
      <c r="K1156" s="87">
        <v>43983</v>
      </c>
      <c r="L1156" s="88">
        <v>89.78</v>
      </c>
      <c r="M1156" s="87">
        <v>43983</v>
      </c>
      <c r="N1156" s="88">
        <v>25.72</v>
      </c>
      <c r="Q1156" s="87">
        <v>43983</v>
      </c>
      <c r="R1156" s="88">
        <v>13.27</v>
      </c>
      <c r="S1156" s="87">
        <v>43983</v>
      </c>
      <c r="T1156" s="88">
        <v>4.1500000000000004</v>
      </c>
      <c r="U1156" s="87">
        <v>45170</v>
      </c>
      <c r="V1156" s="88">
        <v>150.93</v>
      </c>
      <c r="W1156" s="87">
        <v>44123</v>
      </c>
      <c r="X1156" s="88">
        <v>53.98</v>
      </c>
      <c r="Y1156" s="87">
        <v>44007</v>
      </c>
      <c r="Z1156" s="88">
        <v>32.75</v>
      </c>
      <c r="AA1156" s="87">
        <v>44088</v>
      </c>
      <c r="AB1156" s="88">
        <v>232.29</v>
      </c>
      <c r="AE1156" s="87">
        <v>44713</v>
      </c>
      <c r="AF1156" s="88">
        <v>1221.3599999999999</v>
      </c>
      <c r="AG1156" s="87">
        <v>44712</v>
      </c>
      <c r="AH1156" s="88">
        <v>73.12</v>
      </c>
      <c r="AI1156" s="87">
        <v>44727</v>
      </c>
      <c r="AJ1156" s="88">
        <v>323.52999999999997</v>
      </c>
      <c r="AK1156" s="87">
        <v>44763</v>
      </c>
      <c r="AL1156" s="88">
        <v>160.82</v>
      </c>
    </row>
    <row r="1157" spans="1:38">
      <c r="A1157" s="87">
        <v>44714</v>
      </c>
      <c r="B1157" s="88">
        <v>16108.36</v>
      </c>
      <c r="C1157" s="87">
        <v>44018</v>
      </c>
      <c r="D1157" s="88">
        <v>67.62</v>
      </c>
      <c r="E1157" s="87">
        <v>43984</v>
      </c>
      <c r="F1157" s="88">
        <v>106.9</v>
      </c>
      <c r="G1157" s="87">
        <v>44404</v>
      </c>
      <c r="H1157" s="88">
        <v>33.15</v>
      </c>
      <c r="I1157" s="87">
        <v>44025</v>
      </c>
      <c r="J1157" s="88">
        <v>30</v>
      </c>
      <c r="K1157" s="87">
        <v>43984</v>
      </c>
      <c r="L1157" s="88">
        <v>89.38</v>
      </c>
      <c r="M1157" s="87">
        <v>43984</v>
      </c>
      <c r="N1157" s="88">
        <v>26.02</v>
      </c>
      <c r="Q1157" s="87">
        <v>43984</v>
      </c>
      <c r="R1157" s="88">
        <v>13.22</v>
      </c>
      <c r="S1157" s="87">
        <v>43984</v>
      </c>
      <c r="T1157" s="88">
        <v>4.07</v>
      </c>
      <c r="U1157" s="87">
        <v>45173</v>
      </c>
      <c r="V1157" s="88">
        <v>152.03</v>
      </c>
      <c r="W1157" s="87">
        <v>44124</v>
      </c>
      <c r="X1157" s="88">
        <v>53.99</v>
      </c>
      <c r="Y1157" s="87">
        <v>44008</v>
      </c>
      <c r="Z1157" s="88">
        <v>32.799999999999997</v>
      </c>
      <c r="AA1157" s="87">
        <v>44089</v>
      </c>
      <c r="AB1157" s="88">
        <v>229.15</v>
      </c>
      <c r="AE1157" s="87">
        <v>44714</v>
      </c>
      <c r="AF1157" s="88">
        <v>1192.54</v>
      </c>
      <c r="AG1157" s="87">
        <v>44713</v>
      </c>
      <c r="AH1157" s="88">
        <v>72.62</v>
      </c>
      <c r="AI1157" s="87">
        <v>44728</v>
      </c>
      <c r="AJ1157" s="88">
        <v>322.35000000000002</v>
      </c>
      <c r="AK1157" s="87">
        <v>44764</v>
      </c>
      <c r="AL1157" s="88">
        <v>163.35</v>
      </c>
    </row>
    <row r="1158" spans="1:38">
      <c r="A1158" s="87">
        <v>44715</v>
      </c>
      <c r="B1158" s="88">
        <v>15733.75</v>
      </c>
      <c r="C1158" s="87">
        <v>44019</v>
      </c>
      <c r="D1158" s="88">
        <v>68.78</v>
      </c>
      <c r="E1158" s="87">
        <v>43985</v>
      </c>
      <c r="F1158" s="88">
        <v>107.56</v>
      </c>
      <c r="G1158" s="87">
        <v>44405</v>
      </c>
      <c r="H1158" s="88">
        <v>32.5</v>
      </c>
      <c r="I1158" s="87">
        <v>44026</v>
      </c>
      <c r="J1158" s="88">
        <v>30.1</v>
      </c>
      <c r="K1158" s="87">
        <v>43985</v>
      </c>
      <c r="L1158" s="88">
        <v>90.17</v>
      </c>
      <c r="M1158" s="87">
        <v>43985</v>
      </c>
      <c r="N1158" s="88">
        <v>25.74</v>
      </c>
      <c r="Q1158" s="87">
        <v>43985</v>
      </c>
      <c r="R1158" s="88">
        <v>13.17</v>
      </c>
      <c r="S1158" s="87">
        <v>43985</v>
      </c>
      <c r="T1158" s="88">
        <v>3.99</v>
      </c>
      <c r="U1158" s="87">
        <v>45174</v>
      </c>
      <c r="V1158" s="88">
        <v>149.71</v>
      </c>
      <c r="W1158" s="87">
        <v>44125</v>
      </c>
      <c r="X1158" s="88">
        <v>56.67</v>
      </c>
      <c r="Y1158" s="87">
        <v>44011</v>
      </c>
      <c r="Z1158" s="88">
        <v>32.96</v>
      </c>
      <c r="AA1158" s="87">
        <v>44090</v>
      </c>
      <c r="AB1158" s="88">
        <v>224.72</v>
      </c>
      <c r="AE1158" s="87">
        <v>44715</v>
      </c>
      <c r="AF1158" s="88">
        <v>1253.43</v>
      </c>
      <c r="AG1158" s="87">
        <v>44714</v>
      </c>
      <c r="AH1158" s="88">
        <v>71.569999999999993</v>
      </c>
      <c r="AI1158" s="87">
        <v>44729</v>
      </c>
      <c r="AJ1158" s="88">
        <v>329.75</v>
      </c>
      <c r="AK1158" s="87">
        <v>44767</v>
      </c>
      <c r="AL1158" s="88">
        <v>159.51</v>
      </c>
    </row>
    <row r="1159" spans="1:38">
      <c r="A1159" s="87">
        <v>44718</v>
      </c>
      <c r="B1159" s="88">
        <v>15868.31</v>
      </c>
      <c r="C1159" s="87">
        <v>44020</v>
      </c>
      <c r="D1159" s="88">
        <v>69.88</v>
      </c>
      <c r="E1159" s="87">
        <v>43986</v>
      </c>
      <c r="F1159" s="88">
        <v>105.39</v>
      </c>
      <c r="G1159" s="87">
        <v>44406</v>
      </c>
      <c r="H1159" s="88">
        <v>32.5</v>
      </c>
      <c r="I1159" s="87">
        <v>44027</v>
      </c>
      <c r="J1159" s="88">
        <v>30.47</v>
      </c>
      <c r="K1159" s="87">
        <v>43986</v>
      </c>
      <c r="L1159" s="88">
        <v>91.03</v>
      </c>
      <c r="M1159" s="87">
        <v>43986</v>
      </c>
      <c r="N1159" s="88">
        <v>25.29</v>
      </c>
      <c r="Q1159" s="87">
        <v>43986</v>
      </c>
      <c r="R1159" s="88">
        <v>13.14</v>
      </c>
      <c r="S1159" s="87">
        <v>43986</v>
      </c>
      <c r="T1159" s="88">
        <v>3.86</v>
      </c>
      <c r="U1159" s="87">
        <v>45175</v>
      </c>
      <c r="V1159" s="88">
        <v>150.38</v>
      </c>
      <c r="W1159" s="87">
        <v>44126</v>
      </c>
      <c r="X1159" s="88">
        <v>58</v>
      </c>
      <c r="Y1159" s="87">
        <v>44012</v>
      </c>
      <c r="Z1159" s="88">
        <v>33.11</v>
      </c>
      <c r="AA1159" s="87">
        <v>44091</v>
      </c>
      <c r="AB1159" s="88">
        <v>223.46</v>
      </c>
      <c r="AE1159" s="87">
        <v>44718</v>
      </c>
      <c r="AF1159" s="88">
        <v>1225.1500000000001</v>
      </c>
      <c r="AG1159" s="87">
        <v>44715</v>
      </c>
      <c r="AH1159" s="88">
        <v>71.260000000000005</v>
      </c>
      <c r="AI1159" s="87">
        <v>44732</v>
      </c>
      <c r="AJ1159" s="88">
        <v>322.13</v>
      </c>
      <c r="AK1159" s="87">
        <v>44768</v>
      </c>
      <c r="AL1159" s="88">
        <v>160.68</v>
      </c>
    </row>
    <row r="1160" spans="1:38">
      <c r="A1160" s="87">
        <v>44719</v>
      </c>
      <c r="B1160" s="88">
        <v>15849.4</v>
      </c>
      <c r="C1160" s="87">
        <v>44021</v>
      </c>
      <c r="D1160" s="88">
        <v>72.89</v>
      </c>
      <c r="E1160" s="87">
        <v>43987</v>
      </c>
      <c r="F1160" s="88">
        <v>105.19</v>
      </c>
      <c r="G1160" s="87">
        <v>44407</v>
      </c>
      <c r="H1160" s="88">
        <v>34.229999999999997</v>
      </c>
      <c r="I1160" s="87">
        <v>44028</v>
      </c>
      <c r="J1160" s="88">
        <v>30.6</v>
      </c>
      <c r="K1160" s="87">
        <v>43987</v>
      </c>
      <c r="L1160" s="88">
        <v>91.5</v>
      </c>
      <c r="M1160" s="87">
        <v>43987</v>
      </c>
      <c r="N1160" s="88">
        <v>25.93</v>
      </c>
      <c r="Q1160" s="87">
        <v>43987</v>
      </c>
      <c r="R1160" s="88">
        <v>13.43</v>
      </c>
      <c r="S1160" s="87">
        <v>43987</v>
      </c>
      <c r="T1160" s="88">
        <v>3.9</v>
      </c>
      <c r="U1160" s="87">
        <v>45176</v>
      </c>
      <c r="V1160" s="88">
        <v>149.47</v>
      </c>
      <c r="W1160" s="87">
        <v>44127</v>
      </c>
      <c r="X1160" s="88">
        <v>59.66</v>
      </c>
      <c r="Y1160" s="87">
        <v>44013</v>
      </c>
      <c r="Z1160" s="88">
        <v>32.270000000000003</v>
      </c>
      <c r="AA1160" s="87">
        <v>44092</v>
      </c>
      <c r="AB1160" s="88">
        <v>225.08</v>
      </c>
      <c r="AE1160" s="87">
        <v>44719</v>
      </c>
      <c r="AF1160" s="88">
        <v>1227.2</v>
      </c>
      <c r="AG1160" s="87">
        <v>44718</v>
      </c>
      <c r="AH1160" s="88">
        <v>71.599999999999994</v>
      </c>
      <c r="AI1160" s="87">
        <v>44733</v>
      </c>
      <c r="AJ1160" s="88">
        <v>337.72</v>
      </c>
      <c r="AK1160" s="87">
        <v>44769</v>
      </c>
      <c r="AL1160" s="88">
        <v>158</v>
      </c>
    </row>
    <row r="1161" spans="1:38">
      <c r="A1161" s="87">
        <v>44720</v>
      </c>
      <c r="B1161" s="88">
        <v>15876.86</v>
      </c>
      <c r="C1161" s="87">
        <v>44022</v>
      </c>
      <c r="D1161" s="88">
        <v>73.56</v>
      </c>
      <c r="E1161" s="87">
        <v>43990</v>
      </c>
      <c r="F1161" s="88">
        <v>108.51</v>
      </c>
      <c r="G1161" s="87">
        <v>44410</v>
      </c>
      <c r="H1161" s="88">
        <v>33.4</v>
      </c>
      <c r="I1161" s="87">
        <v>44029</v>
      </c>
      <c r="J1161" s="88">
        <v>31.5</v>
      </c>
      <c r="K1161" s="87">
        <v>43990</v>
      </c>
      <c r="L1161" s="88">
        <v>93.82</v>
      </c>
      <c r="M1161" s="87">
        <v>43990</v>
      </c>
      <c r="N1161" s="88">
        <v>26.62</v>
      </c>
      <c r="Q1161" s="87">
        <v>43990</v>
      </c>
      <c r="R1161" s="88">
        <v>13.57</v>
      </c>
      <c r="S1161" s="87">
        <v>43990</v>
      </c>
      <c r="T1161" s="88">
        <v>3.86</v>
      </c>
      <c r="U1161" s="87">
        <v>45177</v>
      </c>
      <c r="V1161" s="88">
        <v>157.47999999999999</v>
      </c>
      <c r="W1161" s="87">
        <v>44130</v>
      </c>
      <c r="X1161" s="88">
        <v>61.83</v>
      </c>
      <c r="Y1161" s="87">
        <v>44014</v>
      </c>
      <c r="Z1161" s="88">
        <v>32.700000000000003</v>
      </c>
      <c r="AA1161" s="87">
        <v>44095</v>
      </c>
      <c r="AB1161" s="88">
        <v>221.99</v>
      </c>
      <c r="AE1161" s="87">
        <v>44720</v>
      </c>
      <c r="AF1161" s="88">
        <v>1198.5</v>
      </c>
      <c r="AG1161" s="87">
        <v>44719</v>
      </c>
      <c r="AH1161" s="88">
        <v>75.94</v>
      </c>
      <c r="AI1161" s="87">
        <v>44734</v>
      </c>
      <c r="AJ1161" s="88">
        <v>334.92</v>
      </c>
      <c r="AK1161" s="87">
        <v>44770</v>
      </c>
      <c r="AL1161" s="88">
        <v>160.03</v>
      </c>
    </row>
    <row r="1162" spans="1:38">
      <c r="A1162" s="87">
        <v>44721</v>
      </c>
      <c r="B1162" s="88">
        <v>15949.65</v>
      </c>
      <c r="C1162" s="87">
        <v>44025</v>
      </c>
      <c r="D1162" s="88">
        <v>76.52</v>
      </c>
      <c r="E1162" s="87">
        <v>43991</v>
      </c>
      <c r="F1162" s="88">
        <v>111.25</v>
      </c>
      <c r="G1162" s="87">
        <v>44411</v>
      </c>
      <c r="H1162" s="88">
        <v>33.99</v>
      </c>
      <c r="I1162" s="87">
        <v>44032</v>
      </c>
      <c r="J1162" s="88">
        <v>30.73</v>
      </c>
      <c r="K1162" s="87">
        <v>43991</v>
      </c>
      <c r="L1162" s="88">
        <v>95.76</v>
      </c>
      <c r="M1162" s="87">
        <v>43991</v>
      </c>
      <c r="N1162" s="88">
        <v>26.37</v>
      </c>
      <c r="Q1162" s="87">
        <v>43991</v>
      </c>
      <c r="R1162" s="88">
        <v>13.35</v>
      </c>
      <c r="S1162" s="87">
        <v>43991</v>
      </c>
      <c r="T1162" s="88">
        <v>3.99</v>
      </c>
      <c r="U1162" s="87">
        <v>45180</v>
      </c>
      <c r="V1162" s="88">
        <v>161.12</v>
      </c>
      <c r="W1162" s="87">
        <v>44131</v>
      </c>
      <c r="X1162" s="88">
        <v>60.51</v>
      </c>
      <c r="Y1162" s="87">
        <v>44015</v>
      </c>
      <c r="Z1162" s="88">
        <v>33.71</v>
      </c>
      <c r="AA1162" s="87">
        <v>44096</v>
      </c>
      <c r="AB1162" s="88">
        <v>218.19</v>
      </c>
      <c r="AE1162" s="87">
        <v>44721</v>
      </c>
      <c r="AF1162" s="88">
        <v>1200.31</v>
      </c>
      <c r="AG1162" s="87">
        <v>44720</v>
      </c>
      <c r="AH1162" s="88">
        <v>73.78</v>
      </c>
      <c r="AI1162" s="87">
        <v>44735</v>
      </c>
      <c r="AJ1162" s="88">
        <v>339.52</v>
      </c>
      <c r="AK1162" s="87">
        <v>44771</v>
      </c>
      <c r="AL1162" s="88">
        <v>159.26</v>
      </c>
    </row>
    <row r="1163" spans="1:38">
      <c r="A1163" s="87">
        <v>44722</v>
      </c>
      <c r="B1163" s="88">
        <v>16064.58</v>
      </c>
      <c r="C1163" s="87">
        <v>44026</v>
      </c>
      <c r="D1163" s="88">
        <v>76.52</v>
      </c>
      <c r="E1163" s="87">
        <v>43992</v>
      </c>
      <c r="F1163" s="88">
        <v>116.71</v>
      </c>
      <c r="G1163" s="87">
        <v>44412</v>
      </c>
      <c r="H1163" s="88">
        <v>33.020000000000003</v>
      </c>
      <c r="I1163" s="87">
        <v>44033</v>
      </c>
      <c r="J1163" s="88">
        <v>30.4</v>
      </c>
      <c r="K1163" s="87">
        <v>43992</v>
      </c>
      <c r="L1163" s="88">
        <v>96.54</v>
      </c>
      <c r="M1163" s="87">
        <v>43992</v>
      </c>
      <c r="N1163" s="88">
        <v>26.11</v>
      </c>
      <c r="Q1163" s="87">
        <v>43992</v>
      </c>
      <c r="R1163" s="88">
        <v>13.21</v>
      </c>
      <c r="S1163" s="87">
        <v>43992</v>
      </c>
      <c r="T1163" s="88">
        <v>4.0599999999999996</v>
      </c>
      <c r="U1163" s="87">
        <v>45181</v>
      </c>
      <c r="V1163" s="88">
        <v>158.78</v>
      </c>
      <c r="W1163" s="87">
        <v>44132</v>
      </c>
      <c r="X1163" s="88">
        <v>57.55</v>
      </c>
      <c r="Y1163" s="87">
        <v>44018</v>
      </c>
      <c r="Z1163" s="88">
        <v>34.32</v>
      </c>
      <c r="AA1163" s="87">
        <v>44097</v>
      </c>
      <c r="AB1163" s="88">
        <v>219.18</v>
      </c>
      <c r="AE1163" s="87">
        <v>44722</v>
      </c>
      <c r="AF1163" s="88">
        <v>1209.98</v>
      </c>
      <c r="AG1163" s="87">
        <v>44721</v>
      </c>
      <c r="AH1163" s="88">
        <v>72.97</v>
      </c>
      <c r="AI1163" s="87">
        <v>44736</v>
      </c>
      <c r="AJ1163" s="88">
        <v>326.39</v>
      </c>
      <c r="AK1163" s="87">
        <v>44774</v>
      </c>
      <c r="AL1163" s="88">
        <v>159.03</v>
      </c>
    </row>
    <row r="1164" spans="1:38">
      <c r="A1164" s="87">
        <v>44725</v>
      </c>
      <c r="B1164" s="88">
        <v>15567.96</v>
      </c>
      <c r="C1164" s="87">
        <v>44027</v>
      </c>
      <c r="D1164" s="88">
        <v>74.7</v>
      </c>
      <c r="E1164" s="87">
        <v>43993</v>
      </c>
      <c r="F1164" s="88">
        <v>113.75</v>
      </c>
      <c r="G1164" s="87">
        <v>44413</v>
      </c>
      <c r="H1164" s="88">
        <v>32.61</v>
      </c>
      <c r="I1164" s="87">
        <v>44034</v>
      </c>
      <c r="J1164" s="88">
        <v>30.7</v>
      </c>
      <c r="K1164" s="87">
        <v>43993</v>
      </c>
      <c r="L1164" s="88">
        <v>95.59</v>
      </c>
      <c r="M1164" s="87">
        <v>43993</v>
      </c>
      <c r="N1164" s="88">
        <v>26.63</v>
      </c>
      <c r="Q1164" s="87">
        <v>43993</v>
      </c>
      <c r="R1164" s="88">
        <v>13.11</v>
      </c>
      <c r="S1164" s="87">
        <v>43993</v>
      </c>
      <c r="T1164" s="88">
        <v>4.28</v>
      </c>
      <c r="U1164" s="87">
        <v>45182</v>
      </c>
      <c r="V1164" s="88">
        <v>157.09</v>
      </c>
      <c r="W1164" s="87">
        <v>44133</v>
      </c>
      <c r="X1164" s="88">
        <v>54</v>
      </c>
      <c r="Y1164" s="87">
        <v>44019</v>
      </c>
      <c r="Z1164" s="88">
        <v>36.049999999999997</v>
      </c>
      <c r="AA1164" s="87">
        <v>44098</v>
      </c>
      <c r="AB1164" s="88">
        <v>226.81</v>
      </c>
      <c r="AE1164" s="87">
        <v>44725</v>
      </c>
      <c r="AF1164" s="88">
        <v>1196.5</v>
      </c>
      <c r="AG1164" s="87">
        <v>44722</v>
      </c>
      <c r="AH1164" s="88">
        <v>74.069999999999993</v>
      </c>
      <c r="AI1164" s="87">
        <v>44739</v>
      </c>
      <c r="AJ1164" s="88">
        <v>338.51</v>
      </c>
      <c r="AK1164" s="87">
        <v>44775</v>
      </c>
      <c r="AL1164" s="88">
        <v>159.94</v>
      </c>
    </row>
    <row r="1165" spans="1:38">
      <c r="A1165" s="87">
        <v>44726</v>
      </c>
      <c r="B1165" s="88">
        <v>15647.87</v>
      </c>
      <c r="C1165" s="87">
        <v>44028</v>
      </c>
      <c r="D1165" s="88">
        <v>76.180000000000007</v>
      </c>
      <c r="E1165" s="87">
        <v>43994</v>
      </c>
      <c r="F1165" s="88">
        <v>110.92</v>
      </c>
      <c r="G1165" s="87">
        <v>44414</v>
      </c>
      <c r="H1165" s="88">
        <v>32.6</v>
      </c>
      <c r="I1165" s="87">
        <v>44035</v>
      </c>
      <c r="J1165" s="88">
        <v>30.53</v>
      </c>
      <c r="K1165" s="87">
        <v>43994</v>
      </c>
      <c r="L1165" s="88">
        <v>92.25</v>
      </c>
      <c r="M1165" s="87">
        <v>43994</v>
      </c>
      <c r="N1165" s="88">
        <v>26.42</v>
      </c>
      <c r="Q1165" s="87">
        <v>43994</v>
      </c>
      <c r="R1165" s="88">
        <v>12.77</v>
      </c>
      <c r="S1165" s="87">
        <v>43994</v>
      </c>
      <c r="T1165" s="88">
        <v>4.2300000000000004</v>
      </c>
      <c r="U1165" s="87">
        <v>45183</v>
      </c>
      <c r="V1165" s="88">
        <v>157.03</v>
      </c>
      <c r="W1165" s="87">
        <v>44137</v>
      </c>
      <c r="X1165" s="88">
        <v>53.99</v>
      </c>
      <c r="Y1165" s="87">
        <v>44020</v>
      </c>
      <c r="Z1165" s="88">
        <v>35.92</v>
      </c>
      <c r="AA1165" s="87">
        <v>44099</v>
      </c>
      <c r="AB1165" s="88">
        <v>227.9</v>
      </c>
      <c r="AE1165" s="87">
        <v>44726</v>
      </c>
      <c r="AF1165" s="88">
        <v>1196.25</v>
      </c>
      <c r="AG1165" s="87">
        <v>44725</v>
      </c>
      <c r="AH1165" s="88">
        <v>72.83</v>
      </c>
      <c r="AI1165" s="87">
        <v>44740</v>
      </c>
      <c r="AJ1165" s="88">
        <v>335.58</v>
      </c>
      <c r="AK1165" s="87">
        <v>44776</v>
      </c>
      <c r="AL1165" s="88">
        <v>160.91</v>
      </c>
    </row>
    <row r="1166" spans="1:38">
      <c r="A1166" s="87">
        <v>44727</v>
      </c>
      <c r="B1166" s="88">
        <v>15815</v>
      </c>
      <c r="C1166" s="87">
        <v>44029</v>
      </c>
      <c r="D1166" s="88">
        <v>75.47</v>
      </c>
      <c r="E1166" s="87">
        <v>43997</v>
      </c>
      <c r="F1166" s="88">
        <v>106.77</v>
      </c>
      <c r="G1166" s="87">
        <v>44417</v>
      </c>
      <c r="H1166" s="88">
        <v>32.75</v>
      </c>
      <c r="I1166" s="87">
        <v>44036</v>
      </c>
      <c r="J1166" s="88">
        <v>30.36</v>
      </c>
      <c r="K1166" s="87">
        <v>43997</v>
      </c>
      <c r="L1166" s="88">
        <v>88.38</v>
      </c>
      <c r="M1166" s="87">
        <v>43997</v>
      </c>
      <c r="N1166" s="88">
        <v>25.58</v>
      </c>
      <c r="Q1166" s="87">
        <v>43997</v>
      </c>
      <c r="R1166" s="88">
        <v>12.28</v>
      </c>
      <c r="S1166" s="87">
        <v>43997</v>
      </c>
      <c r="T1166" s="88">
        <v>4.07</v>
      </c>
      <c r="U1166" s="87">
        <v>45184</v>
      </c>
      <c r="V1166" s="88">
        <v>161.1</v>
      </c>
      <c r="W1166" s="87">
        <v>44138</v>
      </c>
      <c r="X1166" s="88">
        <v>58.03</v>
      </c>
      <c r="Y1166" s="87">
        <v>44021</v>
      </c>
      <c r="Z1166" s="88">
        <v>34.99</v>
      </c>
      <c r="AA1166" s="87">
        <v>44102</v>
      </c>
      <c r="AB1166" s="88">
        <v>220.92</v>
      </c>
      <c r="AE1166" s="87">
        <v>44727</v>
      </c>
      <c r="AF1166" s="88">
        <v>1196.49</v>
      </c>
      <c r="AG1166" s="87">
        <v>44726</v>
      </c>
      <c r="AH1166" s="88">
        <v>73.180000000000007</v>
      </c>
      <c r="AI1166" s="87">
        <v>44741</v>
      </c>
      <c r="AJ1166" s="88">
        <v>324.73</v>
      </c>
      <c r="AK1166" s="87">
        <v>44777</v>
      </c>
      <c r="AL1166" s="88">
        <v>165.44</v>
      </c>
    </row>
    <row r="1167" spans="1:38">
      <c r="A1167" s="87">
        <v>44728</v>
      </c>
      <c r="B1167" s="88">
        <v>15937.89</v>
      </c>
      <c r="C1167" s="87">
        <v>44032</v>
      </c>
      <c r="D1167" s="88">
        <v>75.099999999999994</v>
      </c>
      <c r="E1167" s="87">
        <v>43998</v>
      </c>
      <c r="F1167" s="88">
        <v>107.82</v>
      </c>
      <c r="G1167" s="87">
        <v>44418</v>
      </c>
      <c r="H1167" s="88">
        <v>33.340000000000003</v>
      </c>
      <c r="I1167" s="87">
        <v>44039</v>
      </c>
      <c r="J1167" s="88">
        <v>32.1</v>
      </c>
      <c r="K1167" s="87">
        <v>43998</v>
      </c>
      <c r="L1167" s="88">
        <v>90.74</v>
      </c>
      <c r="M1167" s="87">
        <v>43998</v>
      </c>
      <c r="N1167" s="88">
        <v>25.71</v>
      </c>
      <c r="Q1167" s="87">
        <v>43998</v>
      </c>
      <c r="R1167" s="88">
        <v>12.42</v>
      </c>
      <c r="S1167" s="87">
        <v>43998</v>
      </c>
      <c r="T1167" s="88">
        <v>5.07</v>
      </c>
      <c r="U1167" s="87">
        <v>45187</v>
      </c>
      <c r="V1167" s="88">
        <v>172.93</v>
      </c>
      <c r="W1167" s="87">
        <v>44139</v>
      </c>
      <c r="X1167" s="88">
        <v>58.5</v>
      </c>
      <c r="Y1167" s="87">
        <v>44022</v>
      </c>
      <c r="Z1167" s="88">
        <v>35</v>
      </c>
      <c r="AA1167" s="87">
        <v>44103</v>
      </c>
      <c r="AB1167" s="88">
        <v>219.8</v>
      </c>
      <c r="AE1167" s="87">
        <v>44728</v>
      </c>
      <c r="AF1167" s="88">
        <v>1197.9100000000001</v>
      </c>
      <c r="AG1167" s="87">
        <v>44727</v>
      </c>
      <c r="AH1167" s="88">
        <v>73.13</v>
      </c>
      <c r="AI1167" s="87">
        <v>44742</v>
      </c>
      <c r="AJ1167" s="88">
        <v>329.86</v>
      </c>
      <c r="AK1167" s="87">
        <v>44778</v>
      </c>
      <c r="AL1167" s="88">
        <v>166.88</v>
      </c>
    </row>
    <row r="1168" spans="1:38">
      <c r="A1168" s="87">
        <v>44729</v>
      </c>
      <c r="B1168" s="88">
        <v>16100.83</v>
      </c>
      <c r="C1168" s="87">
        <v>44033</v>
      </c>
      <c r="D1168" s="88">
        <v>74.78</v>
      </c>
      <c r="E1168" s="87">
        <v>43999</v>
      </c>
      <c r="F1168" s="88">
        <v>105.56</v>
      </c>
      <c r="G1168" s="87">
        <v>44419</v>
      </c>
      <c r="H1168" s="88">
        <v>33.56</v>
      </c>
      <c r="I1168" s="87">
        <v>44040</v>
      </c>
      <c r="J1168" s="88">
        <v>32.75</v>
      </c>
      <c r="K1168" s="87">
        <v>43999</v>
      </c>
      <c r="L1168" s="88">
        <v>89.33</v>
      </c>
      <c r="M1168" s="87">
        <v>43999</v>
      </c>
      <c r="N1168" s="88">
        <v>24.95</v>
      </c>
      <c r="Q1168" s="87">
        <v>43999</v>
      </c>
      <c r="R1168" s="88">
        <v>12.31</v>
      </c>
      <c r="S1168" s="87">
        <v>43999</v>
      </c>
      <c r="T1168" s="88">
        <v>5.17</v>
      </c>
      <c r="U1168" s="87">
        <v>45188</v>
      </c>
      <c r="V1168" s="88">
        <v>172.5</v>
      </c>
      <c r="W1168" s="87">
        <v>44140</v>
      </c>
      <c r="X1168" s="88">
        <v>59.74</v>
      </c>
      <c r="Y1168" s="87">
        <v>44025</v>
      </c>
      <c r="Z1168" s="88">
        <v>35.659999999999997</v>
      </c>
      <c r="AA1168" s="87">
        <v>44104</v>
      </c>
      <c r="AB1168" s="88">
        <v>218.97</v>
      </c>
      <c r="AE1168" s="87">
        <v>44729</v>
      </c>
      <c r="AF1168" s="88">
        <v>1186.5899999999999</v>
      </c>
      <c r="AG1168" s="87">
        <v>44728</v>
      </c>
      <c r="AH1168" s="88">
        <v>73.38</v>
      </c>
      <c r="AI1168" s="87">
        <v>44743</v>
      </c>
      <c r="AJ1168" s="88">
        <v>328.49</v>
      </c>
      <c r="AK1168" s="87">
        <v>44783</v>
      </c>
      <c r="AL1168" s="88">
        <v>167.78</v>
      </c>
    </row>
    <row r="1169" spans="1:38">
      <c r="A1169" s="87">
        <v>44732</v>
      </c>
      <c r="B1169" s="88">
        <v>15954.31</v>
      </c>
      <c r="C1169" s="87">
        <v>44034</v>
      </c>
      <c r="D1169" s="88">
        <v>73.95</v>
      </c>
      <c r="E1169" s="87">
        <v>44000</v>
      </c>
      <c r="F1169" s="88">
        <v>103.89</v>
      </c>
      <c r="G1169" s="87">
        <v>44420</v>
      </c>
      <c r="H1169" s="88">
        <v>33.729999999999997</v>
      </c>
      <c r="I1169" s="87">
        <v>44041</v>
      </c>
      <c r="J1169" s="88">
        <v>32.81</v>
      </c>
      <c r="K1169" s="87">
        <v>44000</v>
      </c>
      <c r="L1169" s="88">
        <v>89.26</v>
      </c>
      <c r="M1169" s="87">
        <v>44000</v>
      </c>
      <c r="N1169" s="88">
        <v>24.95</v>
      </c>
      <c r="Q1169" s="87">
        <v>44000</v>
      </c>
      <c r="R1169" s="88">
        <v>12.02</v>
      </c>
      <c r="S1169" s="87">
        <v>44000</v>
      </c>
      <c r="T1169" s="88">
        <v>4.91</v>
      </c>
      <c r="U1169" s="87">
        <v>45189</v>
      </c>
      <c r="V1169" s="88">
        <v>166.72</v>
      </c>
      <c r="W1169" s="87">
        <v>44141</v>
      </c>
      <c r="X1169" s="88">
        <v>59</v>
      </c>
      <c r="Y1169" s="87">
        <v>44026</v>
      </c>
      <c r="Z1169" s="88">
        <v>35.08</v>
      </c>
      <c r="AA1169" s="87">
        <v>44105</v>
      </c>
      <c r="AB1169" s="88">
        <v>217.65</v>
      </c>
      <c r="AE1169" s="87">
        <v>44732</v>
      </c>
      <c r="AF1169" s="88">
        <v>1148.22</v>
      </c>
      <c r="AG1169" s="87">
        <v>44729</v>
      </c>
      <c r="AH1169" s="88">
        <v>76.010000000000005</v>
      </c>
      <c r="AI1169" s="87">
        <v>44746</v>
      </c>
      <c r="AJ1169" s="88">
        <v>328.87</v>
      </c>
      <c r="AK1169" s="87">
        <v>44784</v>
      </c>
      <c r="AL1169" s="88">
        <v>165.75</v>
      </c>
    </row>
    <row r="1170" spans="1:38">
      <c r="A1170" s="87">
        <v>44733</v>
      </c>
      <c r="B1170" s="88">
        <v>16255.8</v>
      </c>
      <c r="C1170" s="87">
        <v>44035</v>
      </c>
      <c r="D1170" s="88">
        <v>73.94</v>
      </c>
      <c r="E1170" s="87">
        <v>44001</v>
      </c>
      <c r="F1170" s="88">
        <v>102.29</v>
      </c>
      <c r="G1170" s="87">
        <v>44425</v>
      </c>
      <c r="H1170" s="88">
        <v>33.770000000000003</v>
      </c>
      <c r="I1170" s="87">
        <v>44042</v>
      </c>
      <c r="J1170" s="88">
        <v>34.840000000000003</v>
      </c>
      <c r="K1170" s="87">
        <v>44001</v>
      </c>
      <c r="L1170" s="88">
        <v>88.25</v>
      </c>
      <c r="M1170" s="87">
        <v>44001</v>
      </c>
      <c r="N1170" s="88">
        <v>24.7</v>
      </c>
      <c r="Q1170" s="87">
        <v>44001</v>
      </c>
      <c r="R1170" s="88">
        <v>11.87</v>
      </c>
      <c r="S1170" s="87">
        <v>44001</v>
      </c>
      <c r="T1170" s="88">
        <v>4.79</v>
      </c>
      <c r="U1170" s="87">
        <v>45190</v>
      </c>
      <c r="V1170" s="88">
        <v>168.06</v>
      </c>
      <c r="W1170" s="87">
        <v>44144</v>
      </c>
      <c r="X1170" s="88">
        <v>59</v>
      </c>
      <c r="Y1170" s="87">
        <v>44027</v>
      </c>
      <c r="Z1170" s="88">
        <v>34.99</v>
      </c>
      <c r="AA1170" s="87">
        <v>44106</v>
      </c>
      <c r="AB1170" s="88">
        <v>206.19</v>
      </c>
      <c r="AE1170" s="87">
        <v>44733</v>
      </c>
      <c r="AF1170" s="88">
        <v>1164.26</v>
      </c>
      <c r="AG1170" s="87">
        <v>44732</v>
      </c>
      <c r="AH1170" s="88">
        <v>73.319999999999993</v>
      </c>
      <c r="AI1170" s="87">
        <v>44747</v>
      </c>
      <c r="AJ1170" s="88">
        <v>330.61</v>
      </c>
      <c r="AK1170" s="87">
        <v>44785</v>
      </c>
      <c r="AL1170" s="88">
        <v>170.58</v>
      </c>
    </row>
    <row r="1171" spans="1:38">
      <c r="A1171" s="87">
        <v>44734</v>
      </c>
      <c r="B1171" s="88">
        <v>16258.67</v>
      </c>
      <c r="C1171" s="87">
        <v>44036</v>
      </c>
      <c r="D1171" s="88">
        <v>75.38</v>
      </c>
      <c r="E1171" s="87">
        <v>44004</v>
      </c>
      <c r="F1171" s="88">
        <v>103.78</v>
      </c>
      <c r="G1171" s="87">
        <v>44428</v>
      </c>
      <c r="H1171" s="88">
        <v>33.700000000000003</v>
      </c>
      <c r="I1171" s="87">
        <v>44046</v>
      </c>
      <c r="J1171" s="88">
        <v>35.64</v>
      </c>
      <c r="K1171" s="87">
        <v>44004</v>
      </c>
      <c r="L1171" s="88">
        <v>88.2</v>
      </c>
      <c r="M1171" s="87">
        <v>44004</v>
      </c>
      <c r="N1171" s="88">
        <v>24.51</v>
      </c>
      <c r="Q1171" s="87">
        <v>44004</v>
      </c>
      <c r="R1171" s="88">
        <v>11.58</v>
      </c>
      <c r="S1171" s="87">
        <v>44004</v>
      </c>
      <c r="T1171" s="88">
        <v>4.93</v>
      </c>
      <c r="U1171" s="87">
        <v>45191</v>
      </c>
      <c r="V1171" s="88">
        <v>174.94</v>
      </c>
      <c r="W1171" s="87">
        <v>44145</v>
      </c>
      <c r="X1171" s="88">
        <v>59</v>
      </c>
      <c r="Y1171" s="87">
        <v>44028</v>
      </c>
      <c r="Z1171" s="88">
        <v>35.159999999999997</v>
      </c>
      <c r="AA1171" s="87">
        <v>44109</v>
      </c>
      <c r="AB1171" s="88">
        <v>191.97</v>
      </c>
      <c r="AE1171" s="87">
        <v>44734</v>
      </c>
      <c r="AF1171" s="88">
        <v>1160.0899999999999</v>
      </c>
      <c r="AG1171" s="87">
        <v>44733</v>
      </c>
      <c r="AH1171" s="88">
        <v>75.489999999999995</v>
      </c>
      <c r="AI1171" s="87">
        <v>44748</v>
      </c>
      <c r="AJ1171" s="88">
        <v>331.58</v>
      </c>
      <c r="AK1171" s="87">
        <v>44788</v>
      </c>
      <c r="AL1171" s="88">
        <v>175</v>
      </c>
    </row>
    <row r="1172" spans="1:38">
      <c r="A1172" s="87">
        <v>44735</v>
      </c>
      <c r="B1172" s="88">
        <v>16353.22</v>
      </c>
      <c r="C1172" s="87">
        <v>44039</v>
      </c>
      <c r="D1172" s="88">
        <v>80.42</v>
      </c>
      <c r="E1172" s="87">
        <v>44005</v>
      </c>
      <c r="F1172" s="88">
        <v>103.36</v>
      </c>
      <c r="G1172" s="87">
        <v>44431</v>
      </c>
      <c r="H1172" s="88">
        <v>33.590000000000003</v>
      </c>
      <c r="I1172" s="87">
        <v>44047</v>
      </c>
      <c r="J1172" s="88">
        <v>36</v>
      </c>
      <c r="K1172" s="87">
        <v>44005</v>
      </c>
      <c r="L1172" s="88">
        <v>89.69</v>
      </c>
      <c r="M1172" s="87">
        <v>44005</v>
      </c>
      <c r="N1172" s="88">
        <v>25.12</v>
      </c>
      <c r="Q1172" s="87">
        <v>44005</v>
      </c>
      <c r="R1172" s="88">
        <v>11.73</v>
      </c>
      <c r="S1172" s="87">
        <v>44005</v>
      </c>
      <c r="T1172" s="88">
        <v>5.25</v>
      </c>
      <c r="U1172" s="87">
        <v>45194</v>
      </c>
      <c r="V1172" s="88">
        <v>172.15</v>
      </c>
      <c r="W1172" s="87">
        <v>44146</v>
      </c>
      <c r="X1172" s="88">
        <v>58.51</v>
      </c>
      <c r="Y1172" s="87">
        <v>44029</v>
      </c>
      <c r="Z1172" s="88">
        <v>35.9</v>
      </c>
      <c r="AA1172" s="87">
        <v>44110</v>
      </c>
      <c r="AB1172" s="88">
        <v>195.08</v>
      </c>
      <c r="AE1172" s="87">
        <v>44735</v>
      </c>
      <c r="AF1172" s="88">
        <v>1158.5999999999999</v>
      </c>
      <c r="AG1172" s="87">
        <v>44734</v>
      </c>
      <c r="AH1172" s="88">
        <v>75.2</v>
      </c>
      <c r="AI1172" s="87">
        <v>44749</v>
      </c>
      <c r="AJ1172" s="88">
        <v>331.16</v>
      </c>
      <c r="AK1172" s="87">
        <v>44789</v>
      </c>
      <c r="AL1172" s="88">
        <v>179.18</v>
      </c>
    </row>
    <row r="1173" spans="1:38">
      <c r="A1173" s="87">
        <v>44736</v>
      </c>
      <c r="B1173" s="88">
        <v>15662.45</v>
      </c>
      <c r="C1173" s="87">
        <v>44040</v>
      </c>
      <c r="D1173" s="88">
        <v>85.51</v>
      </c>
      <c r="E1173" s="87">
        <v>44006</v>
      </c>
      <c r="F1173" s="88">
        <v>102.76</v>
      </c>
      <c r="G1173" s="87">
        <v>44433</v>
      </c>
      <c r="H1173" s="88">
        <v>33.270000000000003</v>
      </c>
      <c r="I1173" s="87">
        <v>44048</v>
      </c>
      <c r="J1173" s="88">
        <v>34.83</v>
      </c>
      <c r="K1173" s="87">
        <v>44006</v>
      </c>
      <c r="L1173" s="88">
        <v>89.99</v>
      </c>
      <c r="M1173" s="87">
        <v>44006</v>
      </c>
      <c r="N1173" s="88">
        <v>25</v>
      </c>
      <c r="Q1173" s="87">
        <v>44006</v>
      </c>
      <c r="R1173" s="88">
        <v>11.6</v>
      </c>
      <c r="S1173" s="87">
        <v>44006</v>
      </c>
      <c r="T1173" s="88">
        <v>5.66</v>
      </c>
      <c r="U1173" s="87">
        <v>45195</v>
      </c>
      <c r="V1173" s="88">
        <v>168.17</v>
      </c>
      <c r="W1173" s="87">
        <v>44147</v>
      </c>
      <c r="X1173" s="88">
        <v>57.9</v>
      </c>
      <c r="Y1173" s="87">
        <v>44032</v>
      </c>
      <c r="Z1173" s="88">
        <v>37.700000000000003</v>
      </c>
      <c r="AA1173" s="87">
        <v>44111</v>
      </c>
      <c r="AB1173" s="88">
        <v>201.52</v>
      </c>
      <c r="AE1173" s="87">
        <v>44736</v>
      </c>
      <c r="AF1173" s="88">
        <v>1114.9000000000001</v>
      </c>
      <c r="AG1173" s="87">
        <v>44735</v>
      </c>
      <c r="AH1173" s="88">
        <v>75.569999999999993</v>
      </c>
      <c r="AI1173" s="87">
        <v>44755</v>
      </c>
      <c r="AJ1173" s="88">
        <v>337.54</v>
      </c>
      <c r="AK1173" s="87">
        <v>44790</v>
      </c>
      <c r="AL1173" s="88">
        <v>178.05</v>
      </c>
    </row>
    <row r="1174" spans="1:38">
      <c r="A1174" s="87">
        <v>44739</v>
      </c>
      <c r="B1174" s="88">
        <v>16008.81</v>
      </c>
      <c r="C1174" s="87">
        <v>44041</v>
      </c>
      <c r="D1174" s="88">
        <v>83.93</v>
      </c>
      <c r="E1174" s="87">
        <v>44007</v>
      </c>
      <c r="F1174" s="88">
        <v>102.81</v>
      </c>
      <c r="G1174" s="87">
        <v>44434</v>
      </c>
      <c r="H1174" s="88">
        <v>33.119999999999997</v>
      </c>
      <c r="I1174" s="87">
        <v>44049</v>
      </c>
      <c r="J1174" s="88">
        <v>35.6</v>
      </c>
      <c r="K1174" s="87">
        <v>44007</v>
      </c>
      <c r="L1174" s="88">
        <v>88.32</v>
      </c>
      <c r="M1174" s="87">
        <v>44007</v>
      </c>
      <c r="N1174" s="88">
        <v>24.88</v>
      </c>
      <c r="Q1174" s="87">
        <v>44007</v>
      </c>
      <c r="R1174" s="88">
        <v>11.4</v>
      </c>
      <c r="S1174" s="87">
        <v>44007</v>
      </c>
      <c r="T1174" s="88">
        <v>5.49</v>
      </c>
      <c r="U1174" s="87">
        <v>45196</v>
      </c>
      <c r="V1174" s="88">
        <v>169.48</v>
      </c>
      <c r="W1174" s="87">
        <v>44148</v>
      </c>
      <c r="X1174" s="88">
        <v>58</v>
      </c>
      <c r="Y1174" s="87">
        <v>44033</v>
      </c>
      <c r="Z1174" s="88">
        <v>37.869999999999997</v>
      </c>
      <c r="AA1174" s="87">
        <v>44112</v>
      </c>
      <c r="AB1174" s="88">
        <v>202.41</v>
      </c>
      <c r="AE1174" s="87">
        <v>44739</v>
      </c>
      <c r="AF1174" s="88">
        <v>1152.68</v>
      </c>
      <c r="AG1174" s="87">
        <v>44736</v>
      </c>
      <c r="AH1174" s="88">
        <v>71.59</v>
      </c>
      <c r="AI1174" s="87">
        <v>44756</v>
      </c>
      <c r="AJ1174" s="88">
        <v>346.38</v>
      </c>
      <c r="AK1174" s="87">
        <v>44791</v>
      </c>
      <c r="AL1174" s="88">
        <v>181.21</v>
      </c>
    </row>
    <row r="1175" spans="1:38">
      <c r="A1175" s="87">
        <v>44740</v>
      </c>
      <c r="B1175" s="88">
        <v>15933.83</v>
      </c>
      <c r="C1175" s="87">
        <v>44042</v>
      </c>
      <c r="D1175" s="88">
        <v>84.7</v>
      </c>
      <c r="E1175" s="87">
        <v>44008</v>
      </c>
      <c r="F1175" s="88">
        <v>101.7</v>
      </c>
      <c r="G1175" s="87">
        <v>44438</v>
      </c>
      <c r="H1175" s="88">
        <v>33.4</v>
      </c>
      <c r="I1175" s="87">
        <v>44050</v>
      </c>
      <c r="J1175" s="88">
        <v>35.450000000000003</v>
      </c>
      <c r="K1175" s="87">
        <v>44008</v>
      </c>
      <c r="L1175" s="88">
        <v>87.57</v>
      </c>
      <c r="M1175" s="87">
        <v>44008</v>
      </c>
      <c r="N1175" s="88">
        <v>25.94</v>
      </c>
      <c r="Q1175" s="87">
        <v>44008</v>
      </c>
      <c r="R1175" s="88">
        <v>11.35</v>
      </c>
      <c r="S1175" s="87">
        <v>44008</v>
      </c>
      <c r="T1175" s="88">
        <v>5.22</v>
      </c>
      <c r="U1175" s="87">
        <v>45197</v>
      </c>
      <c r="V1175" s="88">
        <v>167.45</v>
      </c>
      <c r="W1175" s="87">
        <v>44151</v>
      </c>
      <c r="X1175" s="88">
        <v>56.16</v>
      </c>
      <c r="Y1175" s="87">
        <v>44034</v>
      </c>
      <c r="Z1175" s="88">
        <v>37.049999999999997</v>
      </c>
      <c r="AA1175" s="87">
        <v>44113</v>
      </c>
      <c r="AB1175" s="88">
        <v>204.83</v>
      </c>
      <c r="AE1175" s="87">
        <v>44740</v>
      </c>
      <c r="AF1175" s="88">
        <v>1160.05</v>
      </c>
      <c r="AG1175" s="87">
        <v>44739</v>
      </c>
      <c r="AH1175" s="88">
        <v>73.010000000000005</v>
      </c>
      <c r="AI1175" s="87">
        <v>44757</v>
      </c>
      <c r="AJ1175" s="88">
        <v>348.01</v>
      </c>
      <c r="AK1175" s="87">
        <v>44792</v>
      </c>
      <c r="AL1175" s="88">
        <v>181.46</v>
      </c>
    </row>
    <row r="1176" spans="1:38">
      <c r="A1176" s="87">
        <v>44741</v>
      </c>
      <c r="B1176" s="88">
        <v>15696.62</v>
      </c>
      <c r="C1176" s="87">
        <v>44046</v>
      </c>
      <c r="D1176" s="88">
        <v>84.02</v>
      </c>
      <c r="E1176" s="87">
        <v>44011</v>
      </c>
      <c r="F1176" s="88">
        <v>101.08</v>
      </c>
      <c r="G1176" s="87">
        <v>44439</v>
      </c>
      <c r="H1176" s="88">
        <v>34.43</v>
      </c>
      <c r="I1176" s="87">
        <v>44053</v>
      </c>
      <c r="J1176" s="88">
        <v>35.5</v>
      </c>
      <c r="K1176" s="87">
        <v>44011</v>
      </c>
      <c r="L1176" s="88">
        <v>89.93</v>
      </c>
      <c r="M1176" s="87">
        <v>44011</v>
      </c>
      <c r="N1176" s="88">
        <v>26.33</v>
      </c>
      <c r="Q1176" s="87">
        <v>44011</v>
      </c>
      <c r="R1176" s="88">
        <v>11.55</v>
      </c>
      <c r="S1176" s="87">
        <v>44011</v>
      </c>
      <c r="T1176" s="88">
        <v>5.21</v>
      </c>
      <c r="U1176" s="87">
        <v>45201</v>
      </c>
      <c r="V1176" s="88">
        <v>166.67</v>
      </c>
      <c r="W1176" s="87">
        <v>44152</v>
      </c>
      <c r="X1176" s="88">
        <v>57</v>
      </c>
      <c r="Y1176" s="87">
        <v>44035</v>
      </c>
      <c r="Z1176" s="88">
        <v>37.61</v>
      </c>
      <c r="AA1176" s="87">
        <v>44116</v>
      </c>
      <c r="AB1176" s="88">
        <v>204.11</v>
      </c>
      <c r="AE1176" s="87">
        <v>44741</v>
      </c>
      <c r="AF1176" s="88">
        <v>1152.02</v>
      </c>
      <c r="AG1176" s="87">
        <v>44740</v>
      </c>
      <c r="AH1176" s="88">
        <v>73.040000000000006</v>
      </c>
      <c r="AI1176" s="87">
        <v>44760</v>
      </c>
      <c r="AJ1176" s="88">
        <v>340.66</v>
      </c>
      <c r="AK1176" s="87">
        <v>44795</v>
      </c>
      <c r="AL1176" s="88">
        <v>177.86</v>
      </c>
    </row>
    <row r="1177" spans="1:38">
      <c r="A1177" s="87">
        <v>44742</v>
      </c>
      <c r="B1177" s="88">
        <v>15805.04</v>
      </c>
      <c r="C1177" s="87">
        <v>44047</v>
      </c>
      <c r="D1177" s="88">
        <v>81.2</v>
      </c>
      <c r="E1177" s="87">
        <v>44012</v>
      </c>
      <c r="F1177" s="88">
        <v>103.36</v>
      </c>
      <c r="G1177" s="87">
        <v>44440</v>
      </c>
      <c r="H1177" s="88">
        <v>33.270000000000003</v>
      </c>
      <c r="I1177" s="87">
        <v>44054</v>
      </c>
      <c r="J1177" s="88">
        <v>34.99</v>
      </c>
      <c r="K1177" s="87">
        <v>44012</v>
      </c>
      <c r="L1177" s="88">
        <v>89.32</v>
      </c>
      <c r="M1177" s="87">
        <v>44012</v>
      </c>
      <c r="N1177" s="88">
        <v>25.98</v>
      </c>
      <c r="Q1177" s="87">
        <v>44012</v>
      </c>
      <c r="R1177" s="88">
        <v>11.41</v>
      </c>
      <c r="S1177" s="87">
        <v>44012</v>
      </c>
      <c r="T1177" s="88">
        <v>5.17</v>
      </c>
      <c r="U1177" s="87">
        <v>45202</v>
      </c>
      <c r="V1177" s="88">
        <v>167.36</v>
      </c>
      <c r="W1177" s="87">
        <v>44153</v>
      </c>
      <c r="X1177" s="88">
        <v>57.05</v>
      </c>
      <c r="Y1177" s="87">
        <v>44036</v>
      </c>
      <c r="Z1177" s="88">
        <v>36.99</v>
      </c>
      <c r="AA1177" s="87">
        <v>44117</v>
      </c>
      <c r="AB1177" s="88">
        <v>200.89</v>
      </c>
      <c r="AE1177" s="87">
        <v>44742</v>
      </c>
      <c r="AF1177" s="88">
        <v>1144.4100000000001</v>
      </c>
      <c r="AG1177" s="87">
        <v>44741</v>
      </c>
      <c r="AH1177" s="88">
        <v>73.19</v>
      </c>
      <c r="AI1177" s="87">
        <v>44761</v>
      </c>
      <c r="AJ1177" s="88">
        <v>338.93</v>
      </c>
      <c r="AK1177" s="87">
        <v>44796</v>
      </c>
      <c r="AL1177" s="88">
        <v>180.95</v>
      </c>
    </row>
    <row r="1178" spans="1:38">
      <c r="A1178" s="87">
        <v>44743</v>
      </c>
      <c r="B1178" s="88">
        <v>15861.23</v>
      </c>
      <c r="C1178" s="87">
        <v>44048</v>
      </c>
      <c r="D1178" s="88">
        <v>81.28</v>
      </c>
      <c r="E1178" s="87">
        <v>44013</v>
      </c>
      <c r="F1178" s="88">
        <v>101.36</v>
      </c>
      <c r="G1178" s="87">
        <v>44441</v>
      </c>
      <c r="H1178" s="88">
        <v>32.75</v>
      </c>
      <c r="I1178" s="87">
        <v>44055</v>
      </c>
      <c r="J1178" s="88">
        <v>34.31</v>
      </c>
      <c r="K1178" s="87">
        <v>44013</v>
      </c>
      <c r="L1178" s="88">
        <v>91.47</v>
      </c>
      <c r="M1178" s="87">
        <v>44013</v>
      </c>
      <c r="N1178" s="88">
        <v>27.56</v>
      </c>
      <c r="Q1178" s="87">
        <v>44013</v>
      </c>
      <c r="R1178" s="88">
        <v>11.58</v>
      </c>
      <c r="S1178" s="87">
        <v>44013</v>
      </c>
      <c r="T1178" s="88">
        <v>5.13</v>
      </c>
      <c r="U1178" s="87">
        <v>45203</v>
      </c>
      <c r="V1178" s="88">
        <v>166.72</v>
      </c>
      <c r="W1178" s="87">
        <v>44154</v>
      </c>
      <c r="X1178" s="88">
        <v>56.41</v>
      </c>
      <c r="Y1178" s="87">
        <v>44039</v>
      </c>
      <c r="Z1178" s="88">
        <v>38.85</v>
      </c>
      <c r="AA1178" s="87">
        <v>44118</v>
      </c>
      <c r="AB1178" s="88">
        <v>202.53</v>
      </c>
      <c r="AE1178" s="87">
        <v>44743</v>
      </c>
      <c r="AF1178" s="88">
        <v>1155.08</v>
      </c>
      <c r="AG1178" s="87">
        <v>44742</v>
      </c>
      <c r="AH1178" s="88">
        <v>73.91</v>
      </c>
      <c r="AI1178" s="87">
        <v>44762</v>
      </c>
      <c r="AJ1178" s="88">
        <v>338.19</v>
      </c>
      <c r="AK1178" s="87">
        <v>44797</v>
      </c>
      <c r="AL1178" s="88">
        <v>183.78</v>
      </c>
    </row>
    <row r="1179" spans="1:38">
      <c r="A1179" s="87">
        <v>44746</v>
      </c>
      <c r="B1179" s="88">
        <v>15736.92</v>
      </c>
      <c r="C1179" s="87">
        <v>44049</v>
      </c>
      <c r="D1179" s="88">
        <v>82.23</v>
      </c>
      <c r="E1179" s="87">
        <v>44014</v>
      </c>
      <c r="F1179" s="88">
        <v>103.02</v>
      </c>
      <c r="G1179" s="87">
        <v>44442</v>
      </c>
      <c r="H1179" s="88">
        <v>32.14</v>
      </c>
      <c r="I1179" s="87">
        <v>44056</v>
      </c>
      <c r="J1179" s="88">
        <v>34.700000000000003</v>
      </c>
      <c r="K1179" s="87">
        <v>44014</v>
      </c>
      <c r="L1179" s="88">
        <v>95.63</v>
      </c>
      <c r="M1179" s="87">
        <v>44014</v>
      </c>
      <c r="N1179" s="88">
        <v>27.46</v>
      </c>
      <c r="Q1179" s="87">
        <v>44014</v>
      </c>
      <c r="R1179" s="88">
        <v>11.68</v>
      </c>
      <c r="S1179" s="87">
        <v>44014</v>
      </c>
      <c r="T1179" s="88">
        <v>5.26</v>
      </c>
      <c r="U1179" s="87">
        <v>45204</v>
      </c>
      <c r="V1179" s="88">
        <v>167.32</v>
      </c>
      <c r="W1179" s="87">
        <v>44155</v>
      </c>
      <c r="X1179" s="88">
        <v>55</v>
      </c>
      <c r="Y1179" s="87">
        <v>44040</v>
      </c>
      <c r="Z1179" s="88">
        <v>39.89</v>
      </c>
      <c r="AA1179" s="87">
        <v>44119</v>
      </c>
      <c r="AB1179" s="88">
        <v>199.58</v>
      </c>
      <c r="AE1179" s="87">
        <v>44746</v>
      </c>
      <c r="AF1179" s="88">
        <v>1140.1099999999999</v>
      </c>
      <c r="AG1179" s="87">
        <v>44743</v>
      </c>
      <c r="AH1179" s="88">
        <v>73.41</v>
      </c>
      <c r="AI1179" s="87">
        <v>44763</v>
      </c>
      <c r="AJ1179" s="88">
        <v>331.87</v>
      </c>
      <c r="AK1179" s="87">
        <v>44798</v>
      </c>
      <c r="AL1179" s="88">
        <v>177.15</v>
      </c>
    </row>
    <row r="1180" spans="1:38">
      <c r="A1180" s="87">
        <v>44747</v>
      </c>
      <c r="B1180" s="88">
        <v>15635.13</v>
      </c>
      <c r="C1180" s="87">
        <v>44050</v>
      </c>
      <c r="D1180" s="88">
        <v>85.12</v>
      </c>
      <c r="E1180" s="87">
        <v>44015</v>
      </c>
      <c r="F1180" s="88">
        <v>104.92</v>
      </c>
      <c r="G1180" s="87">
        <v>44446</v>
      </c>
      <c r="H1180" s="88">
        <v>31.5</v>
      </c>
      <c r="I1180" s="87">
        <v>44060</v>
      </c>
      <c r="J1180" s="88">
        <v>36</v>
      </c>
      <c r="K1180" s="87">
        <v>44015</v>
      </c>
      <c r="L1180" s="88">
        <v>94.44</v>
      </c>
      <c r="M1180" s="87">
        <v>44015</v>
      </c>
      <c r="N1180" s="88">
        <v>27.01</v>
      </c>
      <c r="Q1180" s="87">
        <v>44015</v>
      </c>
      <c r="R1180" s="88">
        <v>11.6</v>
      </c>
      <c r="S1180" s="87">
        <v>44015</v>
      </c>
      <c r="T1180" s="88">
        <v>5.18</v>
      </c>
      <c r="U1180" s="87">
        <v>45205</v>
      </c>
      <c r="V1180" s="88">
        <v>166.62</v>
      </c>
      <c r="W1180" s="87">
        <v>44158</v>
      </c>
      <c r="X1180" s="88">
        <v>52.25</v>
      </c>
      <c r="Y1180" s="87">
        <v>44041</v>
      </c>
      <c r="Z1180" s="88">
        <v>41.39</v>
      </c>
      <c r="AA1180" s="87">
        <v>44120</v>
      </c>
      <c r="AB1180" s="88">
        <v>201.96</v>
      </c>
      <c r="AE1180" s="87">
        <v>44747</v>
      </c>
      <c r="AF1180" s="88">
        <v>1155.6099999999999</v>
      </c>
      <c r="AG1180" s="87">
        <v>44746</v>
      </c>
      <c r="AH1180" s="88">
        <v>72.52</v>
      </c>
      <c r="AI1180" s="87">
        <v>44764</v>
      </c>
      <c r="AJ1180" s="88">
        <v>340.99</v>
      </c>
      <c r="AK1180" s="87">
        <v>44799</v>
      </c>
      <c r="AL1180" s="88">
        <v>175.45</v>
      </c>
    </row>
    <row r="1181" spans="1:38">
      <c r="A1181" s="87">
        <v>44748</v>
      </c>
      <c r="B1181" s="88">
        <v>15660.3</v>
      </c>
      <c r="C1181" s="87">
        <v>44053</v>
      </c>
      <c r="D1181" s="88">
        <v>84.45</v>
      </c>
      <c r="E1181" s="87">
        <v>44018</v>
      </c>
      <c r="F1181" s="88">
        <v>104.74</v>
      </c>
      <c r="G1181" s="87">
        <v>44447</v>
      </c>
      <c r="H1181" s="88">
        <v>31.4</v>
      </c>
      <c r="I1181" s="87">
        <v>44061</v>
      </c>
      <c r="J1181" s="88">
        <v>35.61</v>
      </c>
      <c r="K1181" s="87">
        <v>44018</v>
      </c>
      <c r="L1181" s="88">
        <v>101.16</v>
      </c>
      <c r="M1181" s="87">
        <v>44018</v>
      </c>
      <c r="N1181" s="88">
        <v>27.6</v>
      </c>
      <c r="Q1181" s="87">
        <v>44018</v>
      </c>
      <c r="R1181" s="88">
        <v>12.43</v>
      </c>
      <c r="S1181" s="87">
        <v>44018</v>
      </c>
      <c r="T1181" s="88">
        <v>5.0999999999999996</v>
      </c>
      <c r="U1181" s="87">
        <v>45208</v>
      </c>
      <c r="V1181" s="88">
        <v>165.75</v>
      </c>
      <c r="W1181" s="87">
        <v>44159</v>
      </c>
      <c r="X1181" s="88">
        <v>51.97</v>
      </c>
      <c r="Y1181" s="87">
        <v>44042</v>
      </c>
      <c r="Z1181" s="88">
        <v>40.74</v>
      </c>
      <c r="AA1181" s="87">
        <v>44123</v>
      </c>
      <c r="AB1181" s="88">
        <v>203</v>
      </c>
      <c r="AE1181" s="87">
        <v>44748</v>
      </c>
      <c r="AF1181" s="88">
        <v>1150</v>
      </c>
      <c r="AG1181" s="87">
        <v>44747</v>
      </c>
      <c r="AH1181" s="88">
        <v>72.47</v>
      </c>
      <c r="AI1181" s="87">
        <v>44767</v>
      </c>
      <c r="AJ1181" s="88">
        <v>335.55</v>
      </c>
      <c r="AK1181" s="87">
        <v>44802</v>
      </c>
      <c r="AL1181" s="88">
        <v>188.6</v>
      </c>
    </row>
    <row r="1182" spans="1:38">
      <c r="A1182" s="87">
        <v>44749</v>
      </c>
      <c r="B1182" s="88">
        <v>15727.63</v>
      </c>
      <c r="C1182" s="87">
        <v>44054</v>
      </c>
      <c r="D1182" s="88">
        <v>85.92</v>
      </c>
      <c r="E1182" s="87">
        <v>44019</v>
      </c>
      <c r="F1182" s="88">
        <v>106.14</v>
      </c>
      <c r="G1182" s="87">
        <v>44448</v>
      </c>
      <c r="H1182" s="88">
        <v>29.83</v>
      </c>
      <c r="I1182" s="87">
        <v>44062</v>
      </c>
      <c r="J1182" s="88">
        <v>34.979999999999997</v>
      </c>
      <c r="K1182" s="87">
        <v>44019</v>
      </c>
      <c r="L1182" s="88">
        <v>99.16</v>
      </c>
      <c r="M1182" s="87">
        <v>44019</v>
      </c>
      <c r="N1182" s="88">
        <v>28.16</v>
      </c>
      <c r="Q1182" s="87">
        <v>44019</v>
      </c>
      <c r="R1182" s="88">
        <v>12.15</v>
      </c>
      <c r="S1182" s="87">
        <v>44019</v>
      </c>
      <c r="T1182" s="88">
        <v>5.12</v>
      </c>
      <c r="U1182" s="87">
        <v>45209</v>
      </c>
      <c r="V1182" s="88">
        <v>165.19</v>
      </c>
      <c r="W1182" s="87">
        <v>44160</v>
      </c>
      <c r="X1182" s="88">
        <v>52.13</v>
      </c>
      <c r="Y1182" s="87">
        <v>44046</v>
      </c>
      <c r="Z1182" s="88">
        <v>43.74</v>
      </c>
      <c r="AA1182" s="87">
        <v>44124</v>
      </c>
      <c r="AB1182" s="88">
        <v>201.22</v>
      </c>
      <c r="AE1182" s="87">
        <v>44749</v>
      </c>
      <c r="AF1182" s="88">
        <v>1153.0999999999999</v>
      </c>
      <c r="AG1182" s="87">
        <v>44748</v>
      </c>
      <c r="AH1182" s="88">
        <v>72.2</v>
      </c>
      <c r="AI1182" s="87">
        <v>44768</v>
      </c>
      <c r="AJ1182" s="88">
        <v>335.98</v>
      </c>
      <c r="AK1182" s="87">
        <v>44803</v>
      </c>
      <c r="AL1182" s="88">
        <v>202.74</v>
      </c>
    </row>
    <row r="1183" spans="1:38">
      <c r="A1183" s="87">
        <v>44755</v>
      </c>
      <c r="B1183" s="88">
        <v>15963.65</v>
      </c>
      <c r="C1183" s="87">
        <v>44055</v>
      </c>
      <c r="D1183" s="88">
        <v>85.08</v>
      </c>
      <c r="E1183" s="87">
        <v>44020</v>
      </c>
      <c r="F1183" s="88">
        <v>109.31</v>
      </c>
      <c r="G1183" s="87">
        <v>44449</v>
      </c>
      <c r="H1183" s="88">
        <v>29</v>
      </c>
      <c r="I1183" s="87">
        <v>44063</v>
      </c>
      <c r="J1183" s="88">
        <v>35.01</v>
      </c>
      <c r="K1183" s="87">
        <v>44020</v>
      </c>
      <c r="L1183" s="88">
        <v>102.4</v>
      </c>
      <c r="M1183" s="87">
        <v>44020</v>
      </c>
      <c r="N1183" s="88">
        <v>28.4</v>
      </c>
      <c r="Q1183" s="87">
        <v>44020</v>
      </c>
      <c r="R1183" s="88">
        <v>12.31</v>
      </c>
      <c r="S1183" s="87">
        <v>44020</v>
      </c>
      <c r="T1183" s="88">
        <v>5.0999999999999996</v>
      </c>
      <c r="U1183" s="87">
        <v>45210</v>
      </c>
      <c r="V1183" s="88">
        <v>163.63999999999999</v>
      </c>
      <c r="W1183" s="87">
        <v>44161</v>
      </c>
      <c r="X1183" s="88">
        <v>55.58</v>
      </c>
      <c r="Y1183" s="87">
        <v>44047</v>
      </c>
      <c r="Z1183" s="88">
        <v>42.94</v>
      </c>
      <c r="AA1183" s="87">
        <v>44125</v>
      </c>
      <c r="AB1183" s="88">
        <v>212.97</v>
      </c>
      <c r="AE1183" s="87">
        <v>44755</v>
      </c>
      <c r="AF1183" s="88">
        <v>1148.1199999999999</v>
      </c>
      <c r="AG1183" s="87">
        <v>44749</v>
      </c>
      <c r="AH1183" s="88">
        <v>71.67</v>
      </c>
      <c r="AI1183" s="87">
        <v>44769</v>
      </c>
      <c r="AJ1183" s="88">
        <v>341.73</v>
      </c>
      <c r="AK1183" s="87">
        <v>44804</v>
      </c>
      <c r="AL1183" s="88">
        <v>210.67</v>
      </c>
    </row>
    <row r="1184" spans="1:38">
      <c r="A1184" s="87">
        <v>44756</v>
      </c>
      <c r="B1184" s="88">
        <v>16164.93</v>
      </c>
      <c r="C1184" s="87">
        <v>44056</v>
      </c>
      <c r="D1184" s="88">
        <v>85.82</v>
      </c>
      <c r="E1184" s="87">
        <v>44021</v>
      </c>
      <c r="F1184" s="88">
        <v>110.98</v>
      </c>
      <c r="G1184" s="87">
        <v>44452</v>
      </c>
      <c r="H1184" s="88">
        <v>29.96</v>
      </c>
      <c r="I1184" s="87">
        <v>44064</v>
      </c>
      <c r="J1184" s="88">
        <v>34.880000000000003</v>
      </c>
      <c r="K1184" s="87">
        <v>44021</v>
      </c>
      <c r="L1184" s="88">
        <v>101.34</v>
      </c>
      <c r="M1184" s="87">
        <v>44021</v>
      </c>
      <c r="N1184" s="88">
        <v>28.36</v>
      </c>
      <c r="Q1184" s="87">
        <v>44021</v>
      </c>
      <c r="R1184" s="88">
        <v>12.41</v>
      </c>
      <c r="S1184" s="87">
        <v>44021</v>
      </c>
      <c r="T1184" s="88">
        <v>5.2</v>
      </c>
      <c r="U1184" s="87">
        <v>45211</v>
      </c>
      <c r="V1184" s="88">
        <v>166.12</v>
      </c>
      <c r="W1184" s="87">
        <v>44162</v>
      </c>
      <c r="X1184" s="88">
        <v>54.99</v>
      </c>
      <c r="Y1184" s="87">
        <v>44048</v>
      </c>
      <c r="Z1184" s="88">
        <v>43.24</v>
      </c>
      <c r="AA1184" s="87">
        <v>44126</v>
      </c>
      <c r="AB1184" s="88">
        <v>210</v>
      </c>
      <c r="AE1184" s="87">
        <v>44756</v>
      </c>
      <c r="AF1184" s="88">
        <v>1149.92</v>
      </c>
      <c r="AG1184" s="87">
        <v>44755</v>
      </c>
      <c r="AH1184" s="88">
        <v>72.05</v>
      </c>
      <c r="AI1184" s="87">
        <v>44770</v>
      </c>
      <c r="AJ1184" s="88">
        <v>349.38</v>
      </c>
      <c r="AK1184" s="87">
        <v>44805</v>
      </c>
      <c r="AL1184" s="88">
        <v>211.14</v>
      </c>
    </row>
    <row r="1185" spans="1:38">
      <c r="A1185" s="87">
        <v>44757</v>
      </c>
      <c r="B1185" s="88">
        <v>16050.62</v>
      </c>
      <c r="C1185" s="87">
        <v>44060</v>
      </c>
      <c r="D1185" s="88">
        <v>87.28</v>
      </c>
      <c r="E1185" s="87">
        <v>44022</v>
      </c>
      <c r="F1185" s="88">
        <v>110.87</v>
      </c>
      <c r="G1185" s="87">
        <v>44453</v>
      </c>
      <c r="H1185" s="88">
        <v>29.06</v>
      </c>
      <c r="I1185" s="87">
        <v>44067</v>
      </c>
      <c r="J1185" s="88">
        <v>34.299999999999997</v>
      </c>
      <c r="K1185" s="87">
        <v>44022</v>
      </c>
      <c r="L1185" s="88">
        <v>101.33</v>
      </c>
      <c r="M1185" s="87">
        <v>44022</v>
      </c>
      <c r="N1185" s="88">
        <v>29.28</v>
      </c>
      <c r="Q1185" s="87">
        <v>44022</v>
      </c>
      <c r="R1185" s="88">
        <v>12.23</v>
      </c>
      <c r="S1185" s="87">
        <v>44022</v>
      </c>
      <c r="T1185" s="88">
        <v>5.41</v>
      </c>
      <c r="U1185" s="87">
        <v>45212</v>
      </c>
      <c r="V1185" s="88">
        <v>163.21</v>
      </c>
      <c r="W1185" s="87">
        <v>44165</v>
      </c>
      <c r="X1185" s="88">
        <v>55.26</v>
      </c>
      <c r="Y1185" s="87">
        <v>44049</v>
      </c>
      <c r="Z1185" s="88">
        <v>42.92</v>
      </c>
      <c r="AA1185" s="87">
        <v>44127</v>
      </c>
      <c r="AB1185" s="88">
        <v>208.74</v>
      </c>
      <c r="AE1185" s="87">
        <v>44757</v>
      </c>
      <c r="AF1185" s="88">
        <v>1149.3800000000001</v>
      </c>
      <c r="AG1185" s="87">
        <v>44756</v>
      </c>
      <c r="AH1185" s="88">
        <v>73.05</v>
      </c>
      <c r="AI1185" s="87">
        <v>44771</v>
      </c>
      <c r="AJ1185" s="88">
        <v>347.64</v>
      </c>
      <c r="AK1185" s="87">
        <v>44806</v>
      </c>
      <c r="AL1185" s="88">
        <v>207.66</v>
      </c>
    </row>
    <row r="1186" spans="1:38">
      <c r="A1186" s="87">
        <v>44760</v>
      </c>
      <c r="B1186" s="88">
        <v>15746.13</v>
      </c>
      <c r="C1186" s="87">
        <v>44061</v>
      </c>
      <c r="D1186" s="88">
        <v>86.15</v>
      </c>
      <c r="E1186" s="87">
        <v>44025</v>
      </c>
      <c r="F1186" s="88">
        <v>110.84</v>
      </c>
      <c r="G1186" s="87">
        <v>44454</v>
      </c>
      <c r="H1186" s="88">
        <v>30.78</v>
      </c>
      <c r="I1186" s="87">
        <v>44068</v>
      </c>
      <c r="J1186" s="88">
        <v>34.74</v>
      </c>
      <c r="K1186" s="87">
        <v>44025</v>
      </c>
      <c r="L1186" s="88">
        <v>105.7</v>
      </c>
      <c r="M1186" s="87">
        <v>44025</v>
      </c>
      <c r="N1186" s="88">
        <v>30.78</v>
      </c>
      <c r="Q1186" s="87">
        <v>44025</v>
      </c>
      <c r="R1186" s="88">
        <v>12.3</v>
      </c>
      <c r="S1186" s="87">
        <v>44025</v>
      </c>
      <c r="T1186" s="88">
        <v>5.54</v>
      </c>
      <c r="U1186" s="87">
        <v>45215</v>
      </c>
      <c r="V1186" s="88">
        <v>162.94</v>
      </c>
      <c r="W1186" s="87">
        <v>44166</v>
      </c>
      <c r="X1186" s="88">
        <v>58.64</v>
      </c>
      <c r="Y1186" s="87">
        <v>44050</v>
      </c>
      <c r="Z1186" s="88">
        <v>42.93</v>
      </c>
      <c r="AA1186" s="87">
        <v>44130</v>
      </c>
      <c r="AB1186" s="88">
        <v>208.18</v>
      </c>
      <c r="AE1186" s="87">
        <v>44760</v>
      </c>
      <c r="AF1186" s="88">
        <v>1149.99</v>
      </c>
      <c r="AG1186" s="87">
        <v>44757</v>
      </c>
      <c r="AH1186" s="88">
        <v>72.569999999999993</v>
      </c>
      <c r="AI1186" s="87">
        <v>44774</v>
      </c>
      <c r="AJ1186" s="88">
        <v>354.72</v>
      </c>
      <c r="AK1186" s="87">
        <v>44809</v>
      </c>
      <c r="AL1186" s="88">
        <v>205.09</v>
      </c>
    </row>
    <row r="1187" spans="1:38">
      <c r="A1187" s="87">
        <v>44761</v>
      </c>
      <c r="B1187" s="88">
        <v>15325.43</v>
      </c>
      <c r="C1187" s="87">
        <v>44062</v>
      </c>
      <c r="D1187" s="88">
        <v>87.35</v>
      </c>
      <c r="E1187" s="87">
        <v>44026</v>
      </c>
      <c r="F1187" s="88">
        <v>111.45</v>
      </c>
      <c r="G1187" s="87">
        <v>44455</v>
      </c>
      <c r="H1187" s="88">
        <v>31.78</v>
      </c>
      <c r="I1187" s="87">
        <v>44069</v>
      </c>
      <c r="J1187" s="88">
        <v>35.25</v>
      </c>
      <c r="K1187" s="87">
        <v>44026</v>
      </c>
      <c r="L1187" s="88">
        <v>106.53</v>
      </c>
      <c r="M1187" s="87">
        <v>44026</v>
      </c>
      <c r="N1187" s="88">
        <v>30.55</v>
      </c>
      <c r="Q1187" s="87">
        <v>44026</v>
      </c>
      <c r="R1187" s="88">
        <v>12.55</v>
      </c>
      <c r="S1187" s="87">
        <v>44026</v>
      </c>
      <c r="T1187" s="88">
        <v>5.48</v>
      </c>
      <c r="U1187" s="87">
        <v>45216</v>
      </c>
      <c r="V1187" s="88">
        <v>157.06</v>
      </c>
      <c r="W1187" s="87">
        <v>44167</v>
      </c>
      <c r="X1187" s="88">
        <v>58</v>
      </c>
      <c r="Y1187" s="87">
        <v>44053</v>
      </c>
      <c r="Z1187" s="88">
        <v>41.06</v>
      </c>
      <c r="AA1187" s="87">
        <v>44131</v>
      </c>
      <c r="AB1187" s="88">
        <v>209.8</v>
      </c>
      <c r="AE1187" s="87">
        <v>44761</v>
      </c>
      <c r="AF1187" s="88">
        <v>1132.42</v>
      </c>
      <c r="AG1187" s="87">
        <v>44760</v>
      </c>
      <c r="AH1187" s="88">
        <v>71.239999999999995</v>
      </c>
      <c r="AI1187" s="87">
        <v>44775</v>
      </c>
      <c r="AJ1187" s="88">
        <v>356.92</v>
      </c>
      <c r="AK1187" s="87">
        <v>44810</v>
      </c>
      <c r="AL1187" s="88">
        <v>207.59</v>
      </c>
    </row>
    <row r="1188" spans="1:38">
      <c r="A1188" s="87">
        <v>44762</v>
      </c>
      <c r="B1188" s="88">
        <v>15368.95</v>
      </c>
      <c r="C1188" s="87">
        <v>44063</v>
      </c>
      <c r="D1188" s="88">
        <v>86.98</v>
      </c>
      <c r="E1188" s="87">
        <v>44027</v>
      </c>
      <c r="F1188" s="88">
        <v>111.7</v>
      </c>
      <c r="G1188" s="87">
        <v>44456</v>
      </c>
      <c r="H1188" s="88">
        <v>32</v>
      </c>
      <c r="I1188" s="87">
        <v>44070</v>
      </c>
      <c r="J1188" s="88">
        <v>35.799999999999997</v>
      </c>
      <c r="K1188" s="87">
        <v>44027</v>
      </c>
      <c r="L1188" s="88">
        <v>105.44</v>
      </c>
      <c r="M1188" s="87">
        <v>44027</v>
      </c>
      <c r="N1188" s="88">
        <v>31.37</v>
      </c>
      <c r="Q1188" s="87">
        <v>44027</v>
      </c>
      <c r="R1188" s="88">
        <v>12.28</v>
      </c>
      <c r="S1188" s="87">
        <v>44027</v>
      </c>
      <c r="T1188" s="88">
        <v>5.77</v>
      </c>
      <c r="U1188" s="87">
        <v>45217</v>
      </c>
      <c r="V1188" s="88">
        <v>155.61000000000001</v>
      </c>
      <c r="W1188" s="87">
        <v>44168</v>
      </c>
      <c r="X1188" s="88">
        <v>56.75</v>
      </c>
      <c r="Y1188" s="87">
        <v>44054</v>
      </c>
      <c r="Z1188" s="88">
        <v>41.71</v>
      </c>
      <c r="AA1188" s="87">
        <v>44132</v>
      </c>
      <c r="AB1188" s="88">
        <v>206.47</v>
      </c>
      <c r="AE1188" s="87">
        <v>44762</v>
      </c>
      <c r="AF1188" s="88">
        <v>1120.5</v>
      </c>
      <c r="AG1188" s="87">
        <v>44761</v>
      </c>
      <c r="AH1188" s="88">
        <v>67.239999999999995</v>
      </c>
      <c r="AI1188" s="87">
        <v>44776</v>
      </c>
      <c r="AJ1188" s="88">
        <v>361.66</v>
      </c>
      <c r="AK1188" s="87">
        <v>44811</v>
      </c>
      <c r="AL1188" s="88">
        <v>206.06</v>
      </c>
    </row>
    <row r="1189" spans="1:38">
      <c r="A1189" s="87">
        <v>44763</v>
      </c>
      <c r="B1189" s="88">
        <v>15121.72</v>
      </c>
      <c r="C1189" s="87">
        <v>44064</v>
      </c>
      <c r="D1189" s="88">
        <v>85.95</v>
      </c>
      <c r="E1189" s="87">
        <v>44028</v>
      </c>
      <c r="F1189" s="88">
        <v>112.31</v>
      </c>
      <c r="G1189" s="87">
        <v>44459</v>
      </c>
      <c r="H1189" s="88">
        <v>32.24</v>
      </c>
      <c r="I1189" s="87">
        <v>44074</v>
      </c>
      <c r="J1189" s="88">
        <v>35.799999999999997</v>
      </c>
      <c r="K1189" s="87">
        <v>44028</v>
      </c>
      <c r="L1189" s="88">
        <v>106.49</v>
      </c>
      <c r="M1189" s="87">
        <v>44028</v>
      </c>
      <c r="N1189" s="88">
        <v>31.88</v>
      </c>
      <c r="Q1189" s="87">
        <v>44028</v>
      </c>
      <c r="R1189" s="88">
        <v>12.44</v>
      </c>
      <c r="S1189" s="87">
        <v>44028</v>
      </c>
      <c r="T1189" s="88">
        <v>6.5</v>
      </c>
      <c r="U1189" s="87">
        <v>45218</v>
      </c>
      <c r="V1189" s="88">
        <v>154.28</v>
      </c>
      <c r="W1189" s="87">
        <v>44169</v>
      </c>
      <c r="X1189" s="88">
        <v>57.21</v>
      </c>
      <c r="Y1189" s="87">
        <v>44055</v>
      </c>
      <c r="Z1189" s="88">
        <v>41.3</v>
      </c>
      <c r="AA1189" s="87">
        <v>44133</v>
      </c>
      <c r="AB1189" s="88">
        <v>198.32</v>
      </c>
      <c r="AE1189" s="87">
        <v>44763</v>
      </c>
      <c r="AF1189" s="88">
        <v>1114.73</v>
      </c>
      <c r="AG1189" s="87">
        <v>44762</v>
      </c>
      <c r="AH1189" s="88">
        <v>67.03</v>
      </c>
      <c r="AI1189" s="87">
        <v>44777</v>
      </c>
      <c r="AJ1189" s="88">
        <v>359.78</v>
      </c>
      <c r="AK1189" s="87">
        <v>44812</v>
      </c>
      <c r="AL1189" s="88">
        <v>205.69</v>
      </c>
    </row>
    <row r="1190" spans="1:38">
      <c r="A1190" s="87">
        <v>44764</v>
      </c>
      <c r="B1190" s="88">
        <v>15211.16</v>
      </c>
      <c r="C1190" s="87">
        <v>44067</v>
      </c>
      <c r="D1190" s="88">
        <v>85.92</v>
      </c>
      <c r="E1190" s="87">
        <v>44029</v>
      </c>
      <c r="F1190" s="88">
        <v>111.83</v>
      </c>
      <c r="G1190" s="87">
        <v>44460</v>
      </c>
      <c r="H1190" s="88">
        <v>33.47</v>
      </c>
      <c r="I1190" s="87">
        <v>44075</v>
      </c>
      <c r="J1190" s="88">
        <v>35.49</v>
      </c>
      <c r="K1190" s="87">
        <v>44029</v>
      </c>
      <c r="L1190" s="88">
        <v>113.97</v>
      </c>
      <c r="M1190" s="87">
        <v>44029</v>
      </c>
      <c r="N1190" s="88">
        <v>32.369999999999997</v>
      </c>
      <c r="Q1190" s="87">
        <v>44029</v>
      </c>
      <c r="R1190" s="88">
        <v>13.44</v>
      </c>
      <c r="S1190" s="87">
        <v>44029</v>
      </c>
      <c r="T1190" s="88">
        <v>6.63</v>
      </c>
      <c r="U1190" s="87">
        <v>45219</v>
      </c>
      <c r="V1190" s="88">
        <v>155.01</v>
      </c>
      <c r="W1190" s="87">
        <v>44172</v>
      </c>
      <c r="X1190" s="88">
        <v>56.93</v>
      </c>
      <c r="Y1190" s="87">
        <v>44056</v>
      </c>
      <c r="Z1190" s="88">
        <v>41.05</v>
      </c>
      <c r="AA1190" s="87">
        <v>44137</v>
      </c>
      <c r="AB1190" s="88">
        <v>204.36</v>
      </c>
      <c r="AE1190" s="87">
        <v>44764</v>
      </c>
      <c r="AF1190" s="88">
        <v>1125.22</v>
      </c>
      <c r="AG1190" s="87">
        <v>44763</v>
      </c>
      <c r="AH1190" s="88">
        <v>66.3</v>
      </c>
      <c r="AI1190" s="87">
        <v>44778</v>
      </c>
      <c r="AJ1190" s="88">
        <v>359.94</v>
      </c>
      <c r="AK1190" s="87">
        <v>44813</v>
      </c>
      <c r="AL1190" s="88">
        <v>208.4</v>
      </c>
    </row>
    <row r="1191" spans="1:38">
      <c r="A1191" s="87">
        <v>44767</v>
      </c>
      <c r="B1191" s="88">
        <v>15098.71</v>
      </c>
      <c r="C1191" s="87">
        <v>44068</v>
      </c>
      <c r="D1191" s="88">
        <v>86.35</v>
      </c>
      <c r="E1191" s="87">
        <v>44032</v>
      </c>
      <c r="F1191" s="88">
        <v>111.02</v>
      </c>
      <c r="G1191" s="87">
        <v>44462</v>
      </c>
      <c r="H1191" s="88">
        <v>33.590000000000003</v>
      </c>
      <c r="I1191" s="87">
        <v>44076</v>
      </c>
      <c r="J1191" s="88">
        <v>35.39</v>
      </c>
      <c r="K1191" s="87">
        <v>44032</v>
      </c>
      <c r="L1191" s="88">
        <v>122.26</v>
      </c>
      <c r="M1191" s="87">
        <v>44032</v>
      </c>
      <c r="N1191" s="88">
        <v>32.94</v>
      </c>
      <c r="Q1191" s="87">
        <v>44032</v>
      </c>
      <c r="R1191" s="88">
        <v>14.44</v>
      </c>
      <c r="S1191" s="87">
        <v>44032</v>
      </c>
      <c r="T1191" s="88">
        <v>7.13</v>
      </c>
      <c r="U1191" s="87">
        <v>45222</v>
      </c>
      <c r="V1191" s="88">
        <v>153.9</v>
      </c>
      <c r="W1191" s="87">
        <v>44173</v>
      </c>
      <c r="X1191" s="88">
        <v>58.25</v>
      </c>
      <c r="Y1191" s="87">
        <v>44060</v>
      </c>
      <c r="Z1191" s="88">
        <v>40.6</v>
      </c>
      <c r="AA1191" s="87">
        <v>44138</v>
      </c>
      <c r="AB1191" s="88">
        <v>206.56</v>
      </c>
      <c r="AE1191" s="87">
        <v>44767</v>
      </c>
      <c r="AF1191" s="88">
        <v>1119.08</v>
      </c>
      <c r="AG1191" s="87">
        <v>44764</v>
      </c>
      <c r="AH1191" s="88">
        <v>67.12</v>
      </c>
      <c r="AI1191" s="87">
        <v>44783</v>
      </c>
      <c r="AJ1191" s="88">
        <v>364.12</v>
      </c>
      <c r="AK1191" s="87">
        <v>44816</v>
      </c>
      <c r="AL1191" s="88">
        <v>213.99</v>
      </c>
    </row>
    <row r="1192" spans="1:38">
      <c r="A1192" s="87">
        <v>44768</v>
      </c>
      <c r="B1192" s="88">
        <v>15131.03</v>
      </c>
      <c r="C1192" s="87">
        <v>44069</v>
      </c>
      <c r="D1192" s="88">
        <v>87.54</v>
      </c>
      <c r="E1192" s="87">
        <v>44033</v>
      </c>
      <c r="F1192" s="88">
        <v>109.7</v>
      </c>
      <c r="G1192" s="87">
        <v>44466</v>
      </c>
      <c r="H1192" s="88">
        <v>33.61</v>
      </c>
      <c r="I1192" s="87">
        <v>44077</v>
      </c>
      <c r="J1192" s="88">
        <v>35.090000000000003</v>
      </c>
      <c r="K1192" s="87">
        <v>44033</v>
      </c>
      <c r="L1192" s="88">
        <v>114.85</v>
      </c>
      <c r="M1192" s="87">
        <v>44033</v>
      </c>
      <c r="N1192" s="88">
        <v>31.93</v>
      </c>
      <c r="Q1192" s="87">
        <v>44033</v>
      </c>
      <c r="R1192" s="88">
        <v>15.15</v>
      </c>
      <c r="S1192" s="87">
        <v>44033</v>
      </c>
      <c r="T1192" s="88">
        <v>7.05</v>
      </c>
      <c r="U1192" s="87">
        <v>45223</v>
      </c>
      <c r="V1192" s="88">
        <v>155.22999999999999</v>
      </c>
      <c r="W1192" s="87">
        <v>44174</v>
      </c>
      <c r="X1192" s="88">
        <v>58</v>
      </c>
      <c r="Y1192" s="87">
        <v>44061</v>
      </c>
      <c r="Z1192" s="88">
        <v>40.97</v>
      </c>
      <c r="AA1192" s="87">
        <v>44139</v>
      </c>
      <c r="AB1192" s="88">
        <v>203.4</v>
      </c>
      <c r="AE1192" s="87">
        <v>44768</v>
      </c>
      <c r="AF1192" s="88">
        <v>1080.54</v>
      </c>
      <c r="AG1192" s="87">
        <v>44767</v>
      </c>
      <c r="AH1192" s="88">
        <v>67.349999999999994</v>
      </c>
      <c r="AI1192" s="87">
        <v>44784</v>
      </c>
      <c r="AJ1192" s="88">
        <v>358.45</v>
      </c>
      <c r="AK1192" s="87">
        <v>44817</v>
      </c>
      <c r="AL1192" s="88">
        <v>162.91</v>
      </c>
    </row>
    <row r="1193" spans="1:38">
      <c r="A1193" s="87">
        <v>44769</v>
      </c>
      <c r="B1193" s="88">
        <v>15158.09</v>
      </c>
      <c r="C1193" s="87">
        <v>44070</v>
      </c>
      <c r="D1193" s="88">
        <v>88.82</v>
      </c>
      <c r="E1193" s="87">
        <v>44034</v>
      </c>
      <c r="F1193" s="88">
        <v>106.65</v>
      </c>
      <c r="G1193" s="87">
        <v>44467</v>
      </c>
      <c r="H1193" s="88">
        <v>32.32</v>
      </c>
      <c r="I1193" s="87">
        <v>44078</v>
      </c>
      <c r="J1193" s="88">
        <v>35.01</v>
      </c>
      <c r="K1193" s="87">
        <v>44034</v>
      </c>
      <c r="L1193" s="88">
        <v>115.14</v>
      </c>
      <c r="M1193" s="87">
        <v>44034</v>
      </c>
      <c r="N1193" s="88">
        <v>32.159999999999997</v>
      </c>
      <c r="Q1193" s="87">
        <v>44034</v>
      </c>
      <c r="R1193" s="88">
        <v>14.73</v>
      </c>
      <c r="S1193" s="87">
        <v>44034</v>
      </c>
      <c r="T1193" s="88">
        <v>7.15</v>
      </c>
      <c r="U1193" s="87">
        <v>45224</v>
      </c>
      <c r="V1193" s="88">
        <v>154.25</v>
      </c>
      <c r="W1193" s="87">
        <v>44175</v>
      </c>
      <c r="X1193" s="88">
        <v>57</v>
      </c>
      <c r="Y1193" s="87">
        <v>44062</v>
      </c>
      <c r="Z1193" s="88">
        <v>40.99</v>
      </c>
      <c r="AA1193" s="87">
        <v>44140</v>
      </c>
      <c r="AB1193" s="88">
        <v>204.07</v>
      </c>
      <c r="AE1193" s="87">
        <v>44769</v>
      </c>
      <c r="AF1193" s="88">
        <v>1026.0999999999999</v>
      </c>
      <c r="AG1193" s="87">
        <v>44768</v>
      </c>
      <c r="AH1193" s="88">
        <v>67.67</v>
      </c>
      <c r="AI1193" s="87">
        <v>44785</v>
      </c>
      <c r="AJ1193" s="88">
        <v>360.66</v>
      </c>
      <c r="AK1193" s="87">
        <v>44818</v>
      </c>
      <c r="AL1193" s="88">
        <v>160.47</v>
      </c>
    </row>
    <row r="1194" spans="1:38">
      <c r="A1194" s="87">
        <v>44770</v>
      </c>
      <c r="B1194" s="88">
        <v>15303</v>
      </c>
      <c r="C1194" s="87">
        <v>44071</v>
      </c>
      <c r="D1194" s="88">
        <v>90.77</v>
      </c>
      <c r="E1194" s="87">
        <v>44035</v>
      </c>
      <c r="F1194" s="88">
        <v>107.34</v>
      </c>
      <c r="G1194" s="87">
        <v>44468</v>
      </c>
      <c r="H1194" s="88">
        <v>32.880000000000003</v>
      </c>
      <c r="I1194" s="87">
        <v>44081</v>
      </c>
      <c r="J1194" s="88">
        <v>35.15</v>
      </c>
      <c r="K1194" s="87">
        <v>44035</v>
      </c>
      <c r="L1194" s="88">
        <v>115.92</v>
      </c>
      <c r="M1194" s="87">
        <v>44035</v>
      </c>
      <c r="N1194" s="88">
        <v>30.87</v>
      </c>
      <c r="Q1194" s="87">
        <v>44035</v>
      </c>
      <c r="R1194" s="88">
        <v>14.46</v>
      </c>
      <c r="S1194" s="87">
        <v>44035</v>
      </c>
      <c r="T1194" s="88">
        <v>6.84</v>
      </c>
      <c r="U1194" s="87">
        <v>45225</v>
      </c>
      <c r="V1194" s="88">
        <v>157.41999999999999</v>
      </c>
      <c r="W1194" s="87">
        <v>44176</v>
      </c>
      <c r="X1194" s="88">
        <v>58.99</v>
      </c>
      <c r="Y1194" s="87">
        <v>44063</v>
      </c>
      <c r="Z1194" s="88">
        <v>40.409999999999997</v>
      </c>
      <c r="AA1194" s="87">
        <v>44141</v>
      </c>
      <c r="AB1194" s="88">
        <v>200.52</v>
      </c>
      <c r="AE1194" s="87">
        <v>44770</v>
      </c>
      <c r="AF1194" s="88">
        <v>951.42</v>
      </c>
      <c r="AG1194" s="87">
        <v>44769</v>
      </c>
      <c r="AH1194" s="88">
        <v>67.38</v>
      </c>
      <c r="AI1194" s="87">
        <v>44788</v>
      </c>
      <c r="AJ1194" s="88">
        <v>365.69</v>
      </c>
      <c r="AK1194" s="87">
        <v>44819</v>
      </c>
      <c r="AL1194" s="88">
        <v>159.99</v>
      </c>
    </row>
    <row r="1195" spans="1:38">
      <c r="A1195" s="87">
        <v>44771</v>
      </c>
      <c r="B1195" s="88">
        <v>15232.44</v>
      </c>
      <c r="C1195" s="87">
        <v>44074</v>
      </c>
      <c r="D1195" s="88">
        <v>90.17</v>
      </c>
      <c r="E1195" s="87">
        <v>44036</v>
      </c>
      <c r="F1195" s="88">
        <v>111.26</v>
      </c>
      <c r="G1195" s="87">
        <v>44469</v>
      </c>
      <c r="H1195" s="88">
        <v>34.75</v>
      </c>
      <c r="I1195" s="87">
        <v>44082</v>
      </c>
      <c r="J1195" s="88">
        <v>35.380000000000003</v>
      </c>
      <c r="K1195" s="87">
        <v>44036</v>
      </c>
      <c r="L1195" s="88">
        <v>112.47</v>
      </c>
      <c r="M1195" s="87">
        <v>44036</v>
      </c>
      <c r="N1195" s="88">
        <v>30.42</v>
      </c>
      <c r="Q1195" s="87">
        <v>44036</v>
      </c>
      <c r="R1195" s="88">
        <v>13.66</v>
      </c>
      <c r="S1195" s="87">
        <v>44036</v>
      </c>
      <c r="T1195" s="88">
        <v>6.57</v>
      </c>
      <c r="U1195" s="87">
        <v>45226</v>
      </c>
      <c r="V1195" s="88">
        <v>152.12</v>
      </c>
      <c r="W1195" s="87">
        <v>44179</v>
      </c>
      <c r="X1195" s="88">
        <v>61.17</v>
      </c>
      <c r="Y1195" s="87">
        <v>44064</v>
      </c>
      <c r="Z1195" s="88">
        <v>40</v>
      </c>
      <c r="AA1195" s="87">
        <v>44144</v>
      </c>
      <c r="AB1195" s="88">
        <v>200.53</v>
      </c>
      <c r="AE1195" s="87">
        <v>44771</v>
      </c>
      <c r="AF1195" s="88">
        <v>994.6</v>
      </c>
      <c r="AG1195" s="87">
        <v>44770</v>
      </c>
      <c r="AH1195" s="88">
        <v>67.87</v>
      </c>
      <c r="AI1195" s="87">
        <v>44789</v>
      </c>
      <c r="AJ1195" s="88">
        <v>361.44</v>
      </c>
      <c r="AK1195" s="87">
        <v>44820</v>
      </c>
      <c r="AL1195" s="88">
        <v>157.32</v>
      </c>
    </row>
    <row r="1196" spans="1:38">
      <c r="A1196" s="87">
        <v>44774</v>
      </c>
      <c r="B1196" s="88">
        <v>15189.69</v>
      </c>
      <c r="C1196" s="87">
        <v>44075</v>
      </c>
      <c r="D1196" s="88">
        <v>90.8</v>
      </c>
      <c r="E1196" s="87">
        <v>44039</v>
      </c>
      <c r="F1196" s="88">
        <v>113.91</v>
      </c>
      <c r="G1196" s="87">
        <v>44475</v>
      </c>
      <c r="H1196" s="88">
        <v>34</v>
      </c>
      <c r="I1196" s="87">
        <v>44083</v>
      </c>
      <c r="J1196" s="88">
        <v>35.11</v>
      </c>
      <c r="K1196" s="87">
        <v>44039</v>
      </c>
      <c r="L1196" s="88">
        <v>115.46</v>
      </c>
      <c r="M1196" s="87">
        <v>44039</v>
      </c>
      <c r="N1196" s="88">
        <v>30.71</v>
      </c>
      <c r="Q1196" s="87">
        <v>44039</v>
      </c>
      <c r="R1196" s="88">
        <v>13.05</v>
      </c>
      <c r="S1196" s="87">
        <v>44039</v>
      </c>
      <c r="T1196" s="88">
        <v>6.51</v>
      </c>
      <c r="U1196" s="87">
        <v>45229</v>
      </c>
      <c r="V1196" s="88">
        <v>153.26</v>
      </c>
      <c r="W1196" s="87">
        <v>44180</v>
      </c>
      <c r="X1196" s="88">
        <v>61.47</v>
      </c>
      <c r="Y1196" s="87">
        <v>44067</v>
      </c>
      <c r="Z1196" s="88">
        <v>42.15</v>
      </c>
      <c r="AA1196" s="87">
        <v>44145</v>
      </c>
      <c r="AB1196" s="88">
        <v>198.92</v>
      </c>
      <c r="AE1196" s="87">
        <v>44774</v>
      </c>
      <c r="AF1196" s="88">
        <v>1023.9</v>
      </c>
      <c r="AG1196" s="87">
        <v>44771</v>
      </c>
      <c r="AH1196" s="88">
        <v>67.42</v>
      </c>
      <c r="AI1196" s="87">
        <v>44790</v>
      </c>
      <c r="AJ1196" s="88">
        <v>382.82</v>
      </c>
      <c r="AK1196" s="87">
        <v>44823</v>
      </c>
      <c r="AL1196" s="88">
        <v>154.30000000000001</v>
      </c>
    </row>
    <row r="1197" spans="1:38">
      <c r="A1197" s="87">
        <v>44775</v>
      </c>
      <c r="B1197" s="88">
        <v>15247.84</v>
      </c>
      <c r="C1197" s="87">
        <v>44076</v>
      </c>
      <c r="D1197" s="88">
        <v>90.36</v>
      </c>
      <c r="E1197" s="87">
        <v>44040</v>
      </c>
      <c r="F1197" s="88">
        <v>113.91</v>
      </c>
      <c r="G1197" s="87">
        <v>44476</v>
      </c>
      <c r="H1197" s="88">
        <v>34.619999999999997</v>
      </c>
      <c r="I1197" s="87">
        <v>44084</v>
      </c>
      <c r="J1197" s="88">
        <v>35.39</v>
      </c>
      <c r="K1197" s="87">
        <v>44040</v>
      </c>
      <c r="L1197" s="88">
        <v>123.31</v>
      </c>
      <c r="M1197" s="87">
        <v>44040</v>
      </c>
      <c r="N1197" s="88">
        <v>31.77</v>
      </c>
      <c r="Q1197" s="87">
        <v>44040</v>
      </c>
      <c r="R1197" s="88">
        <v>13.73</v>
      </c>
      <c r="S1197" s="87">
        <v>44040</v>
      </c>
      <c r="T1197" s="88">
        <v>6.48</v>
      </c>
      <c r="U1197" s="87">
        <v>45230</v>
      </c>
      <c r="V1197" s="88">
        <v>152.99</v>
      </c>
      <c r="W1197" s="87">
        <v>44181</v>
      </c>
      <c r="X1197" s="88">
        <v>61.52</v>
      </c>
      <c r="Y1197" s="87">
        <v>44068</v>
      </c>
      <c r="Z1197" s="88">
        <v>42.49</v>
      </c>
      <c r="AA1197" s="87">
        <v>44146</v>
      </c>
      <c r="AB1197" s="88">
        <v>197.82</v>
      </c>
      <c r="AE1197" s="87">
        <v>44775</v>
      </c>
      <c r="AF1197" s="88">
        <v>1041</v>
      </c>
      <c r="AG1197" s="87">
        <v>44774</v>
      </c>
      <c r="AH1197" s="88">
        <v>68.040000000000006</v>
      </c>
      <c r="AI1197" s="87">
        <v>44791</v>
      </c>
      <c r="AJ1197" s="88">
        <v>371.79</v>
      </c>
      <c r="AK1197" s="87">
        <v>44824</v>
      </c>
      <c r="AL1197" s="88">
        <v>151.51</v>
      </c>
    </row>
    <row r="1198" spans="1:38">
      <c r="A1198" s="87">
        <v>44776</v>
      </c>
      <c r="B1198" s="88">
        <v>15569.58</v>
      </c>
      <c r="C1198" s="87">
        <v>44077</v>
      </c>
      <c r="D1198" s="88">
        <v>90.81</v>
      </c>
      <c r="E1198" s="87">
        <v>44041</v>
      </c>
      <c r="F1198" s="88">
        <v>113.12</v>
      </c>
      <c r="G1198" s="87">
        <v>44477</v>
      </c>
      <c r="H1198" s="88">
        <v>34.83</v>
      </c>
      <c r="I1198" s="87">
        <v>44085</v>
      </c>
      <c r="J1198" s="88">
        <v>35.57</v>
      </c>
      <c r="K1198" s="87">
        <v>44041</v>
      </c>
      <c r="L1198" s="88">
        <v>124.75</v>
      </c>
      <c r="M1198" s="87">
        <v>44041</v>
      </c>
      <c r="N1198" s="88">
        <v>32.1</v>
      </c>
      <c r="Q1198" s="87">
        <v>44041</v>
      </c>
      <c r="R1198" s="88">
        <v>13.79</v>
      </c>
      <c r="S1198" s="87">
        <v>44041</v>
      </c>
      <c r="T1198" s="88">
        <v>6.24</v>
      </c>
      <c r="U1198" s="87">
        <v>45231</v>
      </c>
      <c r="V1198" s="88">
        <v>154.33000000000001</v>
      </c>
      <c r="W1198" s="87">
        <v>44182</v>
      </c>
      <c r="X1198" s="88">
        <v>61.16</v>
      </c>
      <c r="Y1198" s="87">
        <v>44069</v>
      </c>
      <c r="Z1198" s="88">
        <v>42.72</v>
      </c>
      <c r="AA1198" s="87">
        <v>44147</v>
      </c>
      <c r="AB1198" s="88">
        <v>192.66</v>
      </c>
      <c r="AE1198" s="87">
        <v>44776</v>
      </c>
      <c r="AF1198" s="88">
        <v>1058.69</v>
      </c>
      <c r="AG1198" s="87">
        <v>44775</v>
      </c>
      <c r="AH1198" s="88">
        <v>68.010000000000005</v>
      </c>
      <c r="AI1198" s="87">
        <v>44792</v>
      </c>
      <c r="AJ1198" s="88">
        <v>375.06</v>
      </c>
      <c r="AK1198" s="87">
        <v>44825</v>
      </c>
      <c r="AL1198" s="88">
        <v>148.72999999999999</v>
      </c>
    </row>
    <row r="1199" spans="1:38">
      <c r="A1199" s="87">
        <v>44777</v>
      </c>
      <c r="B1199" s="88">
        <v>15660.1</v>
      </c>
      <c r="C1199" s="87">
        <v>44078</v>
      </c>
      <c r="D1199" s="88">
        <v>90.87</v>
      </c>
      <c r="E1199" s="87">
        <v>44042</v>
      </c>
      <c r="F1199" s="88">
        <v>113.8</v>
      </c>
      <c r="G1199" s="87">
        <v>44480</v>
      </c>
      <c r="H1199" s="88">
        <v>32.58</v>
      </c>
      <c r="I1199" s="87">
        <v>44088</v>
      </c>
      <c r="J1199" s="88">
        <v>35.71</v>
      </c>
      <c r="K1199" s="87">
        <v>44042</v>
      </c>
      <c r="L1199" s="88">
        <v>134.1</v>
      </c>
      <c r="M1199" s="87">
        <v>44042</v>
      </c>
      <c r="N1199" s="88">
        <v>32.450000000000003</v>
      </c>
      <c r="Q1199" s="87">
        <v>44042</v>
      </c>
      <c r="R1199" s="88">
        <v>14.15</v>
      </c>
      <c r="S1199" s="87">
        <v>44042</v>
      </c>
      <c r="T1199" s="88">
        <v>6.2</v>
      </c>
      <c r="U1199" s="87">
        <v>45232</v>
      </c>
      <c r="V1199" s="88">
        <v>153.65</v>
      </c>
      <c r="W1199" s="87">
        <v>44183</v>
      </c>
      <c r="X1199" s="88">
        <v>59.76</v>
      </c>
      <c r="Y1199" s="87">
        <v>44070</v>
      </c>
      <c r="Z1199" s="88">
        <v>42.89</v>
      </c>
      <c r="AA1199" s="87">
        <v>44148</v>
      </c>
      <c r="AB1199" s="88">
        <v>199.75</v>
      </c>
      <c r="AE1199" s="87">
        <v>44777</v>
      </c>
      <c r="AF1199" s="88">
        <v>1075.8599999999999</v>
      </c>
      <c r="AG1199" s="87">
        <v>44776</v>
      </c>
      <c r="AH1199" s="88">
        <v>68.95</v>
      </c>
      <c r="AI1199" s="87">
        <v>44795</v>
      </c>
      <c r="AJ1199" s="88">
        <v>370.56</v>
      </c>
      <c r="AK1199" s="87">
        <v>44826</v>
      </c>
      <c r="AL1199" s="88">
        <v>149.9</v>
      </c>
    </row>
    <row r="1200" spans="1:38">
      <c r="A1200" s="87">
        <v>44778</v>
      </c>
      <c r="B1200" s="88">
        <v>15882.78</v>
      </c>
      <c r="C1200" s="87">
        <v>44081</v>
      </c>
      <c r="D1200" s="88">
        <v>92.77</v>
      </c>
      <c r="E1200" s="87">
        <v>44046</v>
      </c>
      <c r="F1200" s="88">
        <v>116.09</v>
      </c>
      <c r="G1200" s="87">
        <v>44481</v>
      </c>
      <c r="H1200" s="88">
        <v>33.82</v>
      </c>
      <c r="I1200" s="87">
        <v>44089</v>
      </c>
      <c r="J1200" s="88">
        <v>35.590000000000003</v>
      </c>
      <c r="K1200" s="87">
        <v>44046</v>
      </c>
      <c r="L1200" s="88">
        <v>143.04</v>
      </c>
      <c r="M1200" s="87">
        <v>44046</v>
      </c>
      <c r="N1200" s="88">
        <v>33.78</v>
      </c>
      <c r="Q1200" s="87">
        <v>44046</v>
      </c>
      <c r="R1200" s="88">
        <v>14.48</v>
      </c>
      <c r="S1200" s="87">
        <v>44046</v>
      </c>
      <c r="T1200" s="88">
        <v>6.17</v>
      </c>
      <c r="U1200" s="87">
        <v>45233</v>
      </c>
      <c r="V1200" s="88">
        <v>153.11000000000001</v>
      </c>
      <c r="W1200" s="87">
        <v>44186</v>
      </c>
      <c r="X1200" s="88">
        <v>61.37</v>
      </c>
      <c r="Y1200" s="87">
        <v>44071</v>
      </c>
      <c r="Z1200" s="88">
        <v>42.99</v>
      </c>
      <c r="AA1200" s="87">
        <v>44151</v>
      </c>
      <c r="AB1200" s="88">
        <v>201.8</v>
      </c>
      <c r="AE1200" s="87">
        <v>44778</v>
      </c>
      <c r="AF1200" s="88">
        <v>1079.95</v>
      </c>
      <c r="AG1200" s="87">
        <v>44777</v>
      </c>
      <c r="AH1200" s="88">
        <v>70.55</v>
      </c>
      <c r="AI1200" s="87">
        <v>44796</v>
      </c>
      <c r="AJ1200" s="88">
        <v>380.18</v>
      </c>
      <c r="AK1200" s="87">
        <v>44827</v>
      </c>
      <c r="AL1200" s="88">
        <v>146.72999999999999</v>
      </c>
    </row>
    <row r="1201" spans="1:38">
      <c r="A1201" s="87">
        <v>44783</v>
      </c>
      <c r="B1201" s="88">
        <v>16079.99</v>
      </c>
      <c r="C1201" s="87">
        <v>44082</v>
      </c>
      <c r="D1201" s="88">
        <v>93.67</v>
      </c>
      <c r="E1201" s="87">
        <v>44047</v>
      </c>
      <c r="F1201" s="88">
        <v>122.49</v>
      </c>
      <c r="G1201" s="87">
        <v>44483</v>
      </c>
      <c r="H1201" s="88">
        <v>34.700000000000003</v>
      </c>
      <c r="I1201" s="87">
        <v>44090</v>
      </c>
      <c r="J1201" s="88">
        <v>35.5</v>
      </c>
      <c r="K1201" s="87">
        <v>44047</v>
      </c>
      <c r="L1201" s="88">
        <v>132.94</v>
      </c>
      <c r="M1201" s="87">
        <v>44047</v>
      </c>
      <c r="N1201" s="88">
        <v>32.75</v>
      </c>
      <c r="Q1201" s="87">
        <v>44047</v>
      </c>
      <c r="R1201" s="88">
        <v>13.83</v>
      </c>
      <c r="S1201" s="87">
        <v>44047</v>
      </c>
      <c r="T1201" s="88">
        <v>6.17</v>
      </c>
      <c r="U1201" s="87">
        <v>45236</v>
      </c>
      <c r="V1201" s="88">
        <v>164.59</v>
      </c>
      <c r="W1201" s="87">
        <v>44187</v>
      </c>
      <c r="X1201" s="88">
        <v>62</v>
      </c>
      <c r="Y1201" s="87">
        <v>44074</v>
      </c>
      <c r="Z1201" s="88">
        <v>42.22</v>
      </c>
      <c r="AA1201" s="87">
        <v>44152</v>
      </c>
      <c r="AB1201" s="88">
        <v>200</v>
      </c>
      <c r="AE1201" s="87">
        <v>44783</v>
      </c>
      <c r="AF1201" s="88">
        <v>1070.2</v>
      </c>
      <c r="AG1201" s="87">
        <v>44778</v>
      </c>
      <c r="AH1201" s="88">
        <v>71.2</v>
      </c>
      <c r="AI1201" s="87">
        <v>44797</v>
      </c>
      <c r="AJ1201" s="88">
        <v>391.12</v>
      </c>
      <c r="AK1201" s="87">
        <v>44830</v>
      </c>
      <c r="AL1201" s="88">
        <v>150.88999999999999</v>
      </c>
    </row>
    <row r="1202" spans="1:38">
      <c r="A1202" s="87">
        <v>44784</v>
      </c>
      <c r="B1202" s="88">
        <v>15971.67</v>
      </c>
      <c r="C1202" s="87">
        <v>44083</v>
      </c>
      <c r="D1202" s="88">
        <v>84.68</v>
      </c>
      <c r="E1202" s="87">
        <v>44048</v>
      </c>
      <c r="F1202" s="88">
        <v>120.96</v>
      </c>
      <c r="G1202" s="87">
        <v>44484</v>
      </c>
      <c r="H1202" s="88">
        <v>35.840000000000003</v>
      </c>
      <c r="I1202" s="87">
        <v>44091</v>
      </c>
      <c r="J1202" s="88">
        <v>35.5</v>
      </c>
      <c r="K1202" s="87">
        <v>44048</v>
      </c>
      <c r="L1202" s="88">
        <v>142.91</v>
      </c>
      <c r="M1202" s="87">
        <v>44048</v>
      </c>
      <c r="N1202" s="88">
        <v>35.03</v>
      </c>
      <c r="Q1202" s="87">
        <v>44048</v>
      </c>
      <c r="R1202" s="88">
        <v>14.03</v>
      </c>
      <c r="S1202" s="87">
        <v>44048</v>
      </c>
      <c r="T1202" s="88">
        <v>6.24</v>
      </c>
      <c r="U1202" s="87">
        <v>45237</v>
      </c>
      <c r="V1202" s="88">
        <v>163.94</v>
      </c>
      <c r="W1202" s="87">
        <v>44188</v>
      </c>
      <c r="X1202" s="88">
        <v>60.04</v>
      </c>
      <c r="Y1202" s="87">
        <v>44075</v>
      </c>
      <c r="Z1202" s="88">
        <v>42.79</v>
      </c>
      <c r="AA1202" s="87">
        <v>44153</v>
      </c>
      <c r="AB1202" s="88">
        <v>198.03</v>
      </c>
      <c r="AE1202" s="87">
        <v>44784</v>
      </c>
      <c r="AF1202" s="88">
        <v>1054.02</v>
      </c>
      <c r="AG1202" s="87">
        <v>44783</v>
      </c>
      <c r="AH1202" s="88">
        <v>72.069999999999993</v>
      </c>
      <c r="AI1202" s="87">
        <v>44798</v>
      </c>
      <c r="AJ1202" s="88">
        <v>389.07</v>
      </c>
      <c r="AK1202" s="87">
        <v>44831</v>
      </c>
      <c r="AL1202" s="88">
        <v>151.13</v>
      </c>
    </row>
    <row r="1203" spans="1:38">
      <c r="A1203" s="87">
        <v>44785</v>
      </c>
      <c r="B1203" s="88">
        <v>16215.64</v>
      </c>
      <c r="C1203" s="87">
        <v>44084</v>
      </c>
      <c r="D1203" s="88">
        <v>84.78</v>
      </c>
      <c r="E1203" s="87">
        <v>44049</v>
      </c>
      <c r="F1203" s="88">
        <v>120.13</v>
      </c>
      <c r="G1203" s="87">
        <v>44487</v>
      </c>
      <c r="H1203" s="88">
        <v>35.81</v>
      </c>
      <c r="I1203" s="87">
        <v>44092</v>
      </c>
      <c r="J1203" s="88">
        <v>35.5</v>
      </c>
      <c r="K1203" s="87">
        <v>44049</v>
      </c>
      <c r="L1203" s="88">
        <v>151.49</v>
      </c>
      <c r="M1203" s="87">
        <v>44049</v>
      </c>
      <c r="N1203" s="88">
        <v>36.1</v>
      </c>
      <c r="Q1203" s="87">
        <v>44049</v>
      </c>
      <c r="R1203" s="88">
        <v>13.87</v>
      </c>
      <c r="S1203" s="87">
        <v>44049</v>
      </c>
      <c r="T1203" s="88">
        <v>6.13</v>
      </c>
      <c r="U1203" s="87">
        <v>45238</v>
      </c>
      <c r="V1203" s="88">
        <v>165.9</v>
      </c>
      <c r="W1203" s="87">
        <v>44189</v>
      </c>
      <c r="X1203" s="88">
        <v>61.15</v>
      </c>
      <c r="Y1203" s="87">
        <v>44076</v>
      </c>
      <c r="Z1203" s="88">
        <v>42.98</v>
      </c>
      <c r="AA1203" s="87">
        <v>44154</v>
      </c>
      <c r="AB1203" s="88">
        <v>197.11</v>
      </c>
      <c r="AE1203" s="87">
        <v>44785</v>
      </c>
      <c r="AF1203" s="88">
        <v>1063.79</v>
      </c>
      <c r="AG1203" s="87">
        <v>44784</v>
      </c>
      <c r="AH1203" s="88">
        <v>72.19</v>
      </c>
      <c r="AI1203" s="87">
        <v>44799</v>
      </c>
      <c r="AJ1203" s="88">
        <v>383.38</v>
      </c>
      <c r="AK1203" s="87">
        <v>44832</v>
      </c>
      <c r="AL1203" s="88">
        <v>150.05000000000001</v>
      </c>
    </row>
    <row r="1204" spans="1:38">
      <c r="A1204" s="87">
        <v>44788</v>
      </c>
      <c r="B1204" s="88">
        <v>16468.37</v>
      </c>
      <c r="C1204" s="87">
        <v>44085</v>
      </c>
      <c r="D1204" s="88">
        <v>85.09</v>
      </c>
      <c r="E1204" s="87">
        <v>44050</v>
      </c>
      <c r="F1204" s="88">
        <v>116.49</v>
      </c>
      <c r="G1204" s="87">
        <v>44489</v>
      </c>
      <c r="H1204" s="88">
        <v>35.700000000000003</v>
      </c>
      <c r="I1204" s="87">
        <v>44095</v>
      </c>
      <c r="J1204" s="88">
        <v>35.04</v>
      </c>
      <c r="K1204" s="87">
        <v>44050</v>
      </c>
      <c r="L1204" s="88">
        <v>151.91999999999999</v>
      </c>
      <c r="M1204" s="87">
        <v>44050</v>
      </c>
      <c r="N1204" s="88">
        <v>35.9</v>
      </c>
      <c r="Q1204" s="87">
        <v>44050</v>
      </c>
      <c r="R1204" s="88">
        <v>13.84</v>
      </c>
      <c r="S1204" s="87">
        <v>44050</v>
      </c>
      <c r="T1204" s="88">
        <v>6.14</v>
      </c>
      <c r="U1204" s="87">
        <v>45240</v>
      </c>
      <c r="V1204" s="88">
        <v>165.84</v>
      </c>
      <c r="W1204" s="87">
        <v>44193</v>
      </c>
      <c r="X1204" s="88">
        <v>63.99</v>
      </c>
      <c r="Y1204" s="87">
        <v>44077</v>
      </c>
      <c r="Z1204" s="88">
        <v>42.35</v>
      </c>
      <c r="AA1204" s="87">
        <v>44155</v>
      </c>
      <c r="AB1204" s="88">
        <v>198</v>
      </c>
      <c r="AE1204" s="87">
        <v>44788</v>
      </c>
      <c r="AF1204" s="88">
        <v>1048.08</v>
      </c>
      <c r="AG1204" s="87">
        <v>44785</v>
      </c>
      <c r="AH1204" s="88">
        <v>73.88</v>
      </c>
      <c r="AI1204" s="87">
        <v>44802</v>
      </c>
      <c r="AJ1204" s="88">
        <v>390.43</v>
      </c>
      <c r="AK1204" s="87">
        <v>44833</v>
      </c>
      <c r="AL1204" s="88">
        <v>147.5</v>
      </c>
    </row>
    <row r="1205" spans="1:38">
      <c r="A1205" s="87">
        <v>44789</v>
      </c>
      <c r="B1205" s="88">
        <v>16431.400000000001</v>
      </c>
      <c r="C1205" s="87">
        <v>44088</v>
      </c>
      <c r="D1205" s="88">
        <v>84.95</v>
      </c>
      <c r="E1205" s="87">
        <v>44053</v>
      </c>
      <c r="F1205" s="88">
        <v>115.5</v>
      </c>
      <c r="G1205" s="87">
        <v>44490</v>
      </c>
      <c r="H1205" s="88">
        <v>35.85</v>
      </c>
      <c r="I1205" s="87">
        <v>44096</v>
      </c>
      <c r="J1205" s="88">
        <v>35.5</v>
      </c>
      <c r="K1205" s="87">
        <v>44053</v>
      </c>
      <c r="L1205" s="88">
        <v>163.22999999999999</v>
      </c>
      <c r="M1205" s="87">
        <v>44053</v>
      </c>
      <c r="N1205" s="88">
        <v>35.14</v>
      </c>
      <c r="Q1205" s="87">
        <v>44053</v>
      </c>
      <c r="R1205" s="88">
        <v>13.82</v>
      </c>
      <c r="S1205" s="87">
        <v>44053</v>
      </c>
      <c r="T1205" s="88">
        <v>6.12</v>
      </c>
      <c r="U1205" s="87">
        <v>45243</v>
      </c>
      <c r="V1205" s="88">
        <v>165.74</v>
      </c>
      <c r="W1205" s="87">
        <v>44194</v>
      </c>
      <c r="X1205" s="88">
        <v>63.69</v>
      </c>
      <c r="Y1205" s="87">
        <v>44078</v>
      </c>
      <c r="Z1205" s="88">
        <v>42.23</v>
      </c>
      <c r="AA1205" s="87">
        <v>44158</v>
      </c>
      <c r="AB1205" s="88">
        <v>191.91</v>
      </c>
      <c r="AE1205" s="87">
        <v>44789</v>
      </c>
      <c r="AF1205" s="88">
        <v>1040.81</v>
      </c>
      <c r="AG1205" s="87">
        <v>44788</v>
      </c>
      <c r="AH1205" s="88">
        <v>76.430000000000007</v>
      </c>
      <c r="AI1205" s="87">
        <v>44803</v>
      </c>
      <c r="AJ1205" s="88">
        <v>394.15</v>
      </c>
      <c r="AK1205" s="87">
        <v>44834</v>
      </c>
      <c r="AL1205" s="88">
        <v>146.65</v>
      </c>
    </row>
    <row r="1206" spans="1:38">
      <c r="A1206" s="87">
        <v>44790</v>
      </c>
      <c r="B1206" s="88">
        <v>16532.2</v>
      </c>
      <c r="C1206" s="87">
        <v>44089</v>
      </c>
      <c r="D1206" s="88">
        <v>83.66</v>
      </c>
      <c r="E1206" s="87">
        <v>44054</v>
      </c>
      <c r="F1206" s="88">
        <v>119.22</v>
      </c>
      <c r="G1206" s="87">
        <v>44491</v>
      </c>
      <c r="H1206" s="88">
        <v>35.69</v>
      </c>
      <c r="I1206" s="87">
        <v>44097</v>
      </c>
      <c r="J1206" s="88">
        <v>35.880000000000003</v>
      </c>
      <c r="K1206" s="87">
        <v>44054</v>
      </c>
      <c r="L1206" s="88">
        <v>171.77</v>
      </c>
      <c r="M1206" s="87">
        <v>44054</v>
      </c>
      <c r="N1206" s="88">
        <v>35.89</v>
      </c>
      <c r="Q1206" s="87">
        <v>44054</v>
      </c>
      <c r="R1206" s="88">
        <v>14.85</v>
      </c>
      <c r="S1206" s="87">
        <v>44054</v>
      </c>
      <c r="T1206" s="88">
        <v>6.12</v>
      </c>
      <c r="U1206" s="87">
        <v>45244</v>
      </c>
      <c r="V1206" s="88">
        <v>167.38</v>
      </c>
      <c r="W1206" s="87">
        <v>44195</v>
      </c>
      <c r="X1206" s="88">
        <v>67.28</v>
      </c>
      <c r="Y1206" s="87">
        <v>44081</v>
      </c>
      <c r="Z1206" s="88">
        <v>41.8</v>
      </c>
      <c r="AA1206" s="87">
        <v>44159</v>
      </c>
      <c r="AB1206" s="88">
        <v>188.6</v>
      </c>
      <c r="AE1206" s="87">
        <v>44790</v>
      </c>
      <c r="AF1206" s="88">
        <v>1016.47</v>
      </c>
      <c r="AG1206" s="87">
        <v>44789</v>
      </c>
      <c r="AH1206" s="88">
        <v>78.27</v>
      </c>
      <c r="AI1206" s="87">
        <v>44804</v>
      </c>
      <c r="AJ1206" s="88">
        <v>397.71</v>
      </c>
      <c r="AK1206" s="87">
        <v>44837</v>
      </c>
      <c r="AL1206" s="88">
        <v>145.22999999999999</v>
      </c>
    </row>
    <row r="1207" spans="1:38">
      <c r="A1207" s="87">
        <v>44791</v>
      </c>
      <c r="B1207" s="88">
        <v>16475.63</v>
      </c>
      <c r="C1207" s="87">
        <v>44090</v>
      </c>
      <c r="D1207" s="88">
        <v>82.66</v>
      </c>
      <c r="E1207" s="87">
        <v>44055</v>
      </c>
      <c r="F1207" s="88">
        <v>121.24</v>
      </c>
      <c r="G1207" s="87">
        <v>44494</v>
      </c>
      <c r="H1207" s="88">
        <v>35.69</v>
      </c>
      <c r="I1207" s="87">
        <v>44098</v>
      </c>
      <c r="J1207" s="88">
        <v>35.5</v>
      </c>
      <c r="K1207" s="87">
        <v>44055</v>
      </c>
      <c r="L1207" s="88">
        <v>170.57</v>
      </c>
      <c r="M1207" s="87">
        <v>44055</v>
      </c>
      <c r="N1207" s="88">
        <v>35.020000000000003</v>
      </c>
      <c r="Q1207" s="87">
        <v>44055</v>
      </c>
      <c r="R1207" s="88">
        <v>14.84</v>
      </c>
      <c r="S1207" s="87">
        <v>44055</v>
      </c>
      <c r="T1207" s="88">
        <v>5.91</v>
      </c>
      <c r="U1207" s="87">
        <v>45245</v>
      </c>
      <c r="V1207" s="88">
        <v>167.74</v>
      </c>
      <c r="W1207" s="87">
        <v>44196</v>
      </c>
      <c r="X1207" s="88">
        <v>68.22</v>
      </c>
      <c r="Y1207" s="87">
        <v>44082</v>
      </c>
      <c r="Z1207" s="88">
        <v>41</v>
      </c>
      <c r="AA1207" s="87">
        <v>44160</v>
      </c>
      <c r="AB1207" s="88">
        <v>187.97</v>
      </c>
      <c r="AE1207" s="87">
        <v>44791</v>
      </c>
      <c r="AF1207" s="88">
        <v>1000.31</v>
      </c>
      <c r="AG1207" s="87">
        <v>44790</v>
      </c>
      <c r="AH1207" s="88">
        <v>79.790000000000006</v>
      </c>
      <c r="AI1207" s="87">
        <v>44805</v>
      </c>
      <c r="AJ1207" s="88">
        <v>402.02</v>
      </c>
      <c r="AK1207" s="87">
        <v>44838</v>
      </c>
      <c r="AL1207" s="88">
        <v>146.29</v>
      </c>
    </row>
    <row r="1208" spans="1:38">
      <c r="A1208" s="87">
        <v>44792</v>
      </c>
      <c r="B1208" s="88">
        <v>16398.66</v>
      </c>
      <c r="C1208" s="87">
        <v>44091</v>
      </c>
      <c r="D1208" s="88">
        <v>82.35</v>
      </c>
      <c r="E1208" s="87">
        <v>44056</v>
      </c>
      <c r="F1208" s="88">
        <v>121.5</v>
      </c>
      <c r="G1208" s="87">
        <v>44495</v>
      </c>
      <c r="H1208" s="88">
        <v>35</v>
      </c>
      <c r="I1208" s="87">
        <v>44099</v>
      </c>
      <c r="J1208" s="88">
        <v>34.869999999999997</v>
      </c>
      <c r="K1208" s="87">
        <v>44056</v>
      </c>
      <c r="L1208" s="88">
        <v>173.03</v>
      </c>
      <c r="M1208" s="87">
        <v>44056</v>
      </c>
      <c r="N1208" s="88">
        <v>35.46</v>
      </c>
      <c r="Q1208" s="87">
        <v>44056</v>
      </c>
      <c r="R1208" s="88">
        <v>15.18</v>
      </c>
      <c r="S1208" s="87">
        <v>44056</v>
      </c>
      <c r="T1208" s="88">
        <v>5.72</v>
      </c>
      <c r="U1208" s="87">
        <v>45246</v>
      </c>
      <c r="V1208" s="88">
        <v>172.29</v>
      </c>
      <c r="W1208" s="87">
        <v>44197</v>
      </c>
      <c r="X1208" s="88">
        <v>67.95</v>
      </c>
      <c r="Y1208" s="87">
        <v>44083</v>
      </c>
      <c r="Z1208" s="88">
        <v>41.51</v>
      </c>
      <c r="AA1208" s="87">
        <v>44161</v>
      </c>
      <c r="AB1208" s="88">
        <v>192.91</v>
      </c>
      <c r="AE1208" s="87">
        <v>44792</v>
      </c>
      <c r="AF1208" s="88">
        <v>1014.21</v>
      </c>
      <c r="AG1208" s="87">
        <v>44791</v>
      </c>
      <c r="AH1208" s="88">
        <v>78.790000000000006</v>
      </c>
      <c r="AI1208" s="87">
        <v>44806</v>
      </c>
      <c r="AJ1208" s="88">
        <v>401.16</v>
      </c>
      <c r="AK1208" s="87">
        <v>44839</v>
      </c>
      <c r="AL1208" s="88">
        <v>151.83000000000001</v>
      </c>
    </row>
    <row r="1209" spans="1:38">
      <c r="A1209" s="87">
        <v>44795</v>
      </c>
      <c r="B1209" s="88">
        <v>16232.25</v>
      </c>
      <c r="C1209" s="87">
        <v>44092</v>
      </c>
      <c r="D1209" s="88">
        <v>84.8</v>
      </c>
      <c r="E1209" s="87">
        <v>44060</v>
      </c>
      <c r="F1209" s="88">
        <v>120.96</v>
      </c>
      <c r="G1209" s="87">
        <v>44496</v>
      </c>
      <c r="H1209" s="88">
        <v>35.89</v>
      </c>
      <c r="I1209" s="87">
        <v>44102</v>
      </c>
      <c r="J1209" s="88">
        <v>34.15</v>
      </c>
      <c r="K1209" s="87">
        <v>44060</v>
      </c>
      <c r="L1209" s="88">
        <v>176.72</v>
      </c>
      <c r="M1209" s="87">
        <v>44060</v>
      </c>
      <c r="N1209" s="88">
        <v>35.090000000000003</v>
      </c>
      <c r="Q1209" s="87">
        <v>44060</v>
      </c>
      <c r="R1209" s="88">
        <v>16.309999999999999</v>
      </c>
      <c r="S1209" s="87">
        <v>44060</v>
      </c>
      <c r="T1209" s="88">
        <v>5.99</v>
      </c>
      <c r="U1209" s="87">
        <v>45247</v>
      </c>
      <c r="V1209" s="88">
        <v>178.63</v>
      </c>
      <c r="W1209" s="87">
        <v>44200</v>
      </c>
      <c r="X1209" s="88">
        <v>66.05</v>
      </c>
      <c r="Y1209" s="87">
        <v>44084</v>
      </c>
      <c r="Z1209" s="88">
        <v>44.38</v>
      </c>
      <c r="AA1209" s="87">
        <v>44162</v>
      </c>
      <c r="AB1209" s="88">
        <v>189.63</v>
      </c>
      <c r="AE1209" s="87">
        <v>44795</v>
      </c>
      <c r="AF1209" s="88">
        <v>1036.49</v>
      </c>
      <c r="AG1209" s="87">
        <v>44792</v>
      </c>
      <c r="AH1209" s="88">
        <v>78.09</v>
      </c>
      <c r="AI1209" s="87">
        <v>44809</v>
      </c>
      <c r="AJ1209" s="88">
        <v>392.11</v>
      </c>
      <c r="AK1209" s="87">
        <v>44840</v>
      </c>
      <c r="AL1209" s="88">
        <v>150.91</v>
      </c>
    </row>
    <row r="1210" spans="1:38">
      <c r="A1210" s="87">
        <v>44796</v>
      </c>
      <c r="B1210" s="88">
        <v>16490.830000000002</v>
      </c>
      <c r="C1210" s="87">
        <v>44095</v>
      </c>
      <c r="D1210" s="88">
        <v>83.46</v>
      </c>
      <c r="E1210" s="87">
        <v>44061</v>
      </c>
      <c r="F1210" s="88">
        <v>118.4</v>
      </c>
      <c r="G1210" s="87">
        <v>44497</v>
      </c>
      <c r="H1210" s="88">
        <v>35.770000000000003</v>
      </c>
      <c r="I1210" s="87">
        <v>44103</v>
      </c>
      <c r="J1210" s="88">
        <v>34.840000000000003</v>
      </c>
      <c r="K1210" s="87">
        <v>44061</v>
      </c>
      <c r="L1210" s="88">
        <v>173.44</v>
      </c>
      <c r="M1210" s="87">
        <v>44061</v>
      </c>
      <c r="N1210" s="88">
        <v>36.119999999999997</v>
      </c>
      <c r="Q1210" s="87">
        <v>44061</v>
      </c>
      <c r="R1210" s="88">
        <v>16.72</v>
      </c>
      <c r="S1210" s="87">
        <v>44061</v>
      </c>
      <c r="T1210" s="88">
        <v>5.96</v>
      </c>
      <c r="U1210" s="87">
        <v>45250</v>
      </c>
      <c r="V1210" s="88">
        <v>192.03</v>
      </c>
      <c r="W1210" s="87">
        <v>44201</v>
      </c>
      <c r="X1210" s="88">
        <v>66.52</v>
      </c>
      <c r="Y1210" s="87">
        <v>44085</v>
      </c>
      <c r="Z1210" s="88">
        <v>45.55</v>
      </c>
      <c r="AA1210" s="87">
        <v>44165</v>
      </c>
      <c r="AB1210" s="88">
        <v>193.29</v>
      </c>
      <c r="AE1210" s="87">
        <v>44796</v>
      </c>
      <c r="AF1210" s="88">
        <v>1047.17</v>
      </c>
      <c r="AG1210" s="87">
        <v>44795</v>
      </c>
      <c r="AH1210" s="88">
        <v>78</v>
      </c>
      <c r="AI1210" s="87">
        <v>44810</v>
      </c>
      <c r="AJ1210" s="88">
        <v>396.47</v>
      </c>
      <c r="AK1210" s="87">
        <v>44841</v>
      </c>
      <c r="AL1210" s="88">
        <v>151.6</v>
      </c>
    </row>
    <row r="1211" spans="1:38">
      <c r="A1211" s="87">
        <v>44797</v>
      </c>
      <c r="B1211" s="88">
        <v>16526.599999999999</v>
      </c>
      <c r="C1211" s="87">
        <v>44096</v>
      </c>
      <c r="D1211" s="88">
        <v>81.42</v>
      </c>
      <c r="E1211" s="87">
        <v>44062</v>
      </c>
      <c r="F1211" s="88">
        <v>118.17</v>
      </c>
      <c r="G1211" s="87">
        <v>44498</v>
      </c>
      <c r="H1211" s="88">
        <v>34.799999999999997</v>
      </c>
      <c r="I1211" s="87">
        <v>44104</v>
      </c>
      <c r="J1211" s="88">
        <v>33.51</v>
      </c>
      <c r="K1211" s="87">
        <v>44062</v>
      </c>
      <c r="L1211" s="88">
        <v>173.03</v>
      </c>
      <c r="M1211" s="87">
        <v>44062</v>
      </c>
      <c r="N1211" s="88">
        <v>35.5</v>
      </c>
      <c r="Q1211" s="87">
        <v>44062</v>
      </c>
      <c r="R1211" s="88">
        <v>16.79</v>
      </c>
      <c r="S1211" s="87">
        <v>44062</v>
      </c>
      <c r="T1211" s="88">
        <v>6.42</v>
      </c>
      <c r="W1211" s="87">
        <v>44202</v>
      </c>
      <c r="X1211" s="88">
        <v>66.13</v>
      </c>
      <c r="Y1211" s="87">
        <v>44088</v>
      </c>
      <c r="Z1211" s="88">
        <v>45.01</v>
      </c>
      <c r="AA1211" s="87">
        <v>44166</v>
      </c>
      <c r="AB1211" s="88">
        <v>198.27</v>
      </c>
      <c r="AE1211" s="87">
        <v>44797</v>
      </c>
      <c r="AF1211" s="88">
        <v>1048.26</v>
      </c>
      <c r="AG1211" s="87">
        <v>44796</v>
      </c>
      <c r="AH1211" s="88">
        <v>80.45</v>
      </c>
      <c r="AI1211" s="87">
        <v>44811</v>
      </c>
      <c r="AJ1211" s="88">
        <v>393.91</v>
      </c>
      <c r="AK1211" s="87">
        <v>44844</v>
      </c>
      <c r="AL1211" s="88">
        <v>151.35</v>
      </c>
    </row>
    <row r="1212" spans="1:38">
      <c r="A1212" s="87">
        <v>44798</v>
      </c>
      <c r="B1212" s="88">
        <v>16335.02</v>
      </c>
      <c r="C1212" s="87">
        <v>44097</v>
      </c>
      <c r="D1212" s="88">
        <v>80.790000000000006</v>
      </c>
      <c r="E1212" s="87">
        <v>44063</v>
      </c>
      <c r="F1212" s="88">
        <v>118.53</v>
      </c>
      <c r="G1212" s="87">
        <v>44501</v>
      </c>
      <c r="H1212" s="88">
        <v>34.39</v>
      </c>
      <c r="I1212" s="87">
        <v>44105</v>
      </c>
      <c r="J1212" s="88">
        <v>34</v>
      </c>
      <c r="K1212" s="87">
        <v>44063</v>
      </c>
      <c r="L1212" s="88">
        <v>171.37</v>
      </c>
      <c r="M1212" s="87">
        <v>44063</v>
      </c>
      <c r="N1212" s="88">
        <v>34.67</v>
      </c>
      <c r="Q1212" s="87">
        <v>44063</v>
      </c>
      <c r="R1212" s="88">
        <v>16.28</v>
      </c>
      <c r="S1212" s="87">
        <v>44063</v>
      </c>
      <c r="T1212" s="88">
        <v>7.39</v>
      </c>
      <c r="W1212" s="87">
        <v>44203</v>
      </c>
      <c r="X1212" s="88">
        <v>67.040000000000006</v>
      </c>
      <c r="Y1212" s="87">
        <v>44089</v>
      </c>
      <c r="Z1212" s="88">
        <v>45.1</v>
      </c>
      <c r="AA1212" s="87">
        <v>44167</v>
      </c>
      <c r="AB1212" s="88">
        <v>197.32</v>
      </c>
      <c r="AE1212" s="87">
        <v>44798</v>
      </c>
      <c r="AF1212" s="88">
        <v>1040.49</v>
      </c>
      <c r="AG1212" s="87">
        <v>44797</v>
      </c>
      <c r="AH1212" s="88">
        <v>80.03</v>
      </c>
      <c r="AI1212" s="87">
        <v>44812</v>
      </c>
      <c r="AJ1212" s="88">
        <v>393.51</v>
      </c>
      <c r="AK1212" s="87">
        <v>44845</v>
      </c>
      <c r="AL1212" s="88">
        <v>149.47</v>
      </c>
    </row>
    <row r="1213" spans="1:38">
      <c r="A1213" s="87">
        <v>44799</v>
      </c>
      <c r="B1213" s="88">
        <v>16115.09</v>
      </c>
      <c r="C1213" s="87">
        <v>44098</v>
      </c>
      <c r="D1213" s="88">
        <v>80.2</v>
      </c>
      <c r="E1213" s="87">
        <v>44064</v>
      </c>
      <c r="F1213" s="88">
        <v>118.6</v>
      </c>
      <c r="G1213" s="87">
        <v>44502</v>
      </c>
      <c r="H1213" s="88">
        <v>33.9</v>
      </c>
      <c r="I1213" s="87">
        <v>44106</v>
      </c>
      <c r="J1213" s="88">
        <v>34</v>
      </c>
      <c r="K1213" s="87">
        <v>44064</v>
      </c>
      <c r="L1213" s="88">
        <v>166.68</v>
      </c>
      <c r="M1213" s="87">
        <v>44064</v>
      </c>
      <c r="N1213" s="88">
        <v>34.18</v>
      </c>
      <c r="Q1213" s="87">
        <v>44064</v>
      </c>
      <c r="R1213" s="88">
        <v>15.63</v>
      </c>
      <c r="S1213" s="87">
        <v>44064</v>
      </c>
      <c r="T1213" s="88">
        <v>7.15</v>
      </c>
      <c r="W1213" s="87">
        <v>44204</v>
      </c>
      <c r="X1213" s="88">
        <v>68.38</v>
      </c>
      <c r="Y1213" s="87">
        <v>44090</v>
      </c>
      <c r="Z1213" s="88">
        <v>44.64</v>
      </c>
      <c r="AA1213" s="87">
        <v>44168</v>
      </c>
      <c r="AB1213" s="88">
        <v>197.37</v>
      </c>
      <c r="AE1213" s="87">
        <v>44799</v>
      </c>
      <c r="AF1213" s="88">
        <v>1026.33</v>
      </c>
      <c r="AG1213" s="87">
        <v>44798</v>
      </c>
      <c r="AH1213" s="88">
        <v>78.989999999999995</v>
      </c>
      <c r="AI1213" s="87">
        <v>44813</v>
      </c>
      <c r="AJ1213" s="88">
        <v>394.2</v>
      </c>
      <c r="AK1213" s="87">
        <v>44846</v>
      </c>
      <c r="AL1213" s="88">
        <v>149.04</v>
      </c>
    </row>
    <row r="1214" spans="1:38">
      <c r="A1214" s="87">
        <v>44802</v>
      </c>
      <c r="B1214" s="88">
        <v>16089.59</v>
      </c>
      <c r="C1214" s="87">
        <v>44099</v>
      </c>
      <c r="D1214" s="88">
        <v>80.39</v>
      </c>
      <c r="E1214" s="87">
        <v>44067</v>
      </c>
      <c r="F1214" s="88">
        <v>118.2</v>
      </c>
      <c r="G1214" s="87">
        <v>44503</v>
      </c>
      <c r="H1214" s="88">
        <v>33.9</v>
      </c>
      <c r="I1214" s="87">
        <v>44109</v>
      </c>
      <c r="J1214" s="88">
        <v>33.6</v>
      </c>
      <c r="K1214" s="87">
        <v>44067</v>
      </c>
      <c r="L1214" s="88">
        <v>171.98</v>
      </c>
      <c r="M1214" s="87">
        <v>44067</v>
      </c>
      <c r="N1214" s="88">
        <v>34.909999999999997</v>
      </c>
      <c r="Q1214" s="87">
        <v>44067</v>
      </c>
      <c r="R1214" s="88">
        <v>16.8</v>
      </c>
      <c r="S1214" s="87">
        <v>44067</v>
      </c>
      <c r="T1214" s="88">
        <v>6.74</v>
      </c>
      <c r="W1214" s="87">
        <v>44207</v>
      </c>
      <c r="X1214" s="88">
        <v>66.92</v>
      </c>
      <c r="Y1214" s="87">
        <v>44091</v>
      </c>
      <c r="Z1214" s="88">
        <v>43.25</v>
      </c>
      <c r="AA1214" s="87">
        <v>44169</v>
      </c>
      <c r="AB1214" s="88">
        <v>198.35</v>
      </c>
      <c r="AE1214" s="87">
        <v>44802</v>
      </c>
      <c r="AF1214" s="88">
        <v>1020.09</v>
      </c>
      <c r="AG1214" s="87">
        <v>44799</v>
      </c>
      <c r="AH1214" s="88">
        <v>77.53</v>
      </c>
      <c r="AI1214" s="87">
        <v>44816</v>
      </c>
      <c r="AJ1214" s="88">
        <v>394.68</v>
      </c>
      <c r="AK1214" s="87">
        <v>44847</v>
      </c>
      <c r="AL1214" s="88">
        <v>148.93</v>
      </c>
    </row>
    <row r="1215" spans="1:38">
      <c r="A1215" s="87">
        <v>44803</v>
      </c>
      <c r="B1215" s="88">
        <v>15927.01</v>
      </c>
      <c r="C1215" s="87">
        <v>44102</v>
      </c>
      <c r="D1215" s="88">
        <v>78.95</v>
      </c>
      <c r="E1215" s="87">
        <v>44068</v>
      </c>
      <c r="F1215" s="88">
        <v>120.71</v>
      </c>
      <c r="G1215" s="87">
        <v>44504</v>
      </c>
      <c r="H1215" s="88">
        <v>33.840000000000003</v>
      </c>
      <c r="I1215" s="87">
        <v>44110</v>
      </c>
      <c r="J1215" s="88">
        <v>32.799999999999997</v>
      </c>
      <c r="K1215" s="87">
        <v>44068</v>
      </c>
      <c r="L1215" s="88">
        <v>174.25</v>
      </c>
      <c r="M1215" s="87">
        <v>44068</v>
      </c>
      <c r="N1215" s="88">
        <v>35.57</v>
      </c>
      <c r="Q1215" s="87">
        <v>44068</v>
      </c>
      <c r="R1215" s="88">
        <v>18.059999999999999</v>
      </c>
      <c r="S1215" s="87">
        <v>44068</v>
      </c>
      <c r="T1215" s="88">
        <v>6.53</v>
      </c>
      <c r="W1215" s="87">
        <v>44208</v>
      </c>
      <c r="X1215" s="88">
        <v>67.41</v>
      </c>
      <c r="Y1215" s="87">
        <v>44092</v>
      </c>
      <c r="Z1215" s="88">
        <v>42.81</v>
      </c>
      <c r="AA1215" s="87">
        <v>44172</v>
      </c>
      <c r="AB1215" s="88">
        <v>198.73</v>
      </c>
      <c r="AE1215" s="87">
        <v>44803</v>
      </c>
      <c r="AF1215" s="88">
        <v>991.43</v>
      </c>
      <c r="AG1215" s="87">
        <v>44802</v>
      </c>
      <c r="AH1215" s="88">
        <v>76.55</v>
      </c>
      <c r="AI1215" s="87">
        <v>44817</v>
      </c>
      <c r="AJ1215" s="88">
        <v>389.13</v>
      </c>
      <c r="AK1215" s="87">
        <v>44848</v>
      </c>
      <c r="AL1215" s="88">
        <v>148.22999999999999</v>
      </c>
    </row>
    <row r="1216" spans="1:38">
      <c r="A1216" s="87">
        <v>44804</v>
      </c>
      <c r="B1216" s="88">
        <v>16003.41</v>
      </c>
      <c r="C1216" s="87">
        <v>44103</v>
      </c>
      <c r="D1216" s="88">
        <v>80.47</v>
      </c>
      <c r="E1216" s="87">
        <v>44069</v>
      </c>
      <c r="F1216" s="88">
        <v>125.1</v>
      </c>
      <c r="G1216" s="87">
        <v>44505</v>
      </c>
      <c r="H1216" s="88">
        <v>33.49</v>
      </c>
      <c r="I1216" s="87">
        <v>44111</v>
      </c>
      <c r="J1216" s="88">
        <v>32.5</v>
      </c>
      <c r="K1216" s="87">
        <v>44069</v>
      </c>
      <c r="L1216" s="88">
        <v>169.64</v>
      </c>
      <c r="M1216" s="87">
        <v>44069</v>
      </c>
      <c r="N1216" s="88">
        <v>36.200000000000003</v>
      </c>
      <c r="Q1216" s="87">
        <v>44069</v>
      </c>
      <c r="R1216" s="88">
        <v>18.34</v>
      </c>
      <c r="S1216" s="87">
        <v>44069</v>
      </c>
      <c r="T1216" s="88">
        <v>6.94</v>
      </c>
      <c r="W1216" s="87">
        <v>44209</v>
      </c>
      <c r="X1216" s="88">
        <v>70.819999999999993</v>
      </c>
      <c r="Y1216" s="87">
        <v>44095</v>
      </c>
      <c r="Z1216" s="88">
        <v>42.48</v>
      </c>
      <c r="AA1216" s="87">
        <v>44173</v>
      </c>
      <c r="AB1216" s="88">
        <v>199.25</v>
      </c>
      <c r="AE1216" s="87">
        <v>44804</v>
      </c>
      <c r="AF1216" s="88">
        <v>979.82</v>
      </c>
      <c r="AG1216" s="87">
        <v>44803</v>
      </c>
      <c r="AH1216" s="88">
        <v>74.349999999999994</v>
      </c>
      <c r="AI1216" s="87">
        <v>44818</v>
      </c>
      <c r="AJ1216" s="88">
        <v>390.84</v>
      </c>
      <c r="AK1216" s="87">
        <v>44851</v>
      </c>
      <c r="AL1216" s="88">
        <v>147.59</v>
      </c>
    </row>
    <row r="1217" spans="1:38">
      <c r="A1217" s="87">
        <v>44805</v>
      </c>
      <c r="B1217" s="88">
        <v>16016.49</v>
      </c>
      <c r="C1217" s="87">
        <v>44104</v>
      </c>
      <c r="D1217" s="88">
        <v>82.21</v>
      </c>
      <c r="E1217" s="87">
        <v>44070</v>
      </c>
      <c r="F1217" s="88">
        <v>125.51</v>
      </c>
      <c r="G1217" s="87">
        <v>44508</v>
      </c>
      <c r="H1217" s="88">
        <v>32.97</v>
      </c>
      <c r="I1217" s="87">
        <v>44112</v>
      </c>
      <c r="J1217" s="88">
        <v>32.97</v>
      </c>
      <c r="K1217" s="87">
        <v>44070</v>
      </c>
      <c r="L1217" s="88">
        <v>165.94</v>
      </c>
      <c r="M1217" s="87">
        <v>44070</v>
      </c>
      <c r="N1217" s="88">
        <v>36.31</v>
      </c>
      <c r="Q1217" s="87">
        <v>44070</v>
      </c>
      <c r="R1217" s="88">
        <v>18.09</v>
      </c>
      <c r="S1217" s="87">
        <v>44070</v>
      </c>
      <c r="T1217" s="88">
        <v>6.96</v>
      </c>
      <c r="W1217" s="87">
        <v>44210</v>
      </c>
      <c r="X1217" s="88">
        <v>70.72</v>
      </c>
      <c r="Y1217" s="87">
        <v>44096</v>
      </c>
      <c r="Z1217" s="88">
        <v>42.95</v>
      </c>
      <c r="AA1217" s="87">
        <v>44174</v>
      </c>
      <c r="AB1217" s="88">
        <v>196.67</v>
      </c>
      <c r="AE1217" s="87">
        <v>44805</v>
      </c>
      <c r="AF1217" s="88">
        <v>980.22</v>
      </c>
      <c r="AG1217" s="87">
        <v>44804</v>
      </c>
      <c r="AH1217" s="88">
        <v>72.86</v>
      </c>
      <c r="AI1217" s="87">
        <v>44819</v>
      </c>
      <c r="AJ1217" s="88">
        <v>391.84</v>
      </c>
      <c r="AK1217" s="87">
        <v>44852</v>
      </c>
      <c r="AL1217" s="88">
        <v>146.5</v>
      </c>
    </row>
    <row r="1218" spans="1:38">
      <c r="A1218" s="87">
        <v>44806</v>
      </c>
      <c r="B1218" s="88">
        <v>15932.55</v>
      </c>
      <c r="C1218" s="87">
        <v>44105</v>
      </c>
      <c r="D1218" s="88">
        <v>79.91</v>
      </c>
      <c r="E1218" s="87">
        <v>44071</v>
      </c>
      <c r="F1218" s="88">
        <v>126.74</v>
      </c>
      <c r="G1218" s="87">
        <v>44509</v>
      </c>
      <c r="H1218" s="88">
        <v>32.99</v>
      </c>
      <c r="I1218" s="87">
        <v>44113</v>
      </c>
      <c r="J1218" s="88">
        <v>33</v>
      </c>
      <c r="K1218" s="87">
        <v>44071</v>
      </c>
      <c r="L1218" s="88">
        <v>163.75</v>
      </c>
      <c r="M1218" s="87">
        <v>44071</v>
      </c>
      <c r="N1218" s="88">
        <v>35.92</v>
      </c>
      <c r="Q1218" s="87">
        <v>44071</v>
      </c>
      <c r="R1218" s="88">
        <v>18.86</v>
      </c>
      <c r="S1218" s="87">
        <v>44071</v>
      </c>
      <c r="T1218" s="88">
        <v>6.75</v>
      </c>
      <c r="W1218" s="87">
        <v>44211</v>
      </c>
      <c r="X1218" s="88">
        <v>70.8</v>
      </c>
      <c r="Y1218" s="87">
        <v>44097</v>
      </c>
      <c r="Z1218" s="88">
        <v>42</v>
      </c>
      <c r="AA1218" s="87">
        <v>44175</v>
      </c>
      <c r="AB1218" s="88">
        <v>198.5</v>
      </c>
      <c r="AE1218" s="87">
        <v>44806</v>
      </c>
      <c r="AF1218" s="88">
        <v>976.22</v>
      </c>
      <c r="AG1218" s="87">
        <v>44805</v>
      </c>
      <c r="AH1218" s="88">
        <v>71.73</v>
      </c>
      <c r="AI1218" s="87">
        <v>44820</v>
      </c>
      <c r="AJ1218" s="88">
        <v>390.8</v>
      </c>
      <c r="AK1218" s="87">
        <v>44853</v>
      </c>
      <c r="AL1218" s="88">
        <v>148.4</v>
      </c>
    </row>
    <row r="1219" spans="1:38">
      <c r="A1219" s="87">
        <v>44809</v>
      </c>
      <c r="B1219" s="88">
        <v>15747.54</v>
      </c>
      <c r="C1219" s="87">
        <v>44106</v>
      </c>
      <c r="D1219" s="88">
        <v>79.010000000000005</v>
      </c>
      <c r="E1219" s="87">
        <v>44074</v>
      </c>
      <c r="F1219" s="88">
        <v>124.82</v>
      </c>
      <c r="G1219" s="87">
        <v>44510</v>
      </c>
      <c r="H1219" s="88">
        <v>32.81</v>
      </c>
      <c r="I1219" s="87">
        <v>44116</v>
      </c>
      <c r="J1219" s="88">
        <v>33.25</v>
      </c>
      <c r="K1219" s="87">
        <v>44074</v>
      </c>
      <c r="L1219" s="88">
        <v>163.04</v>
      </c>
      <c r="M1219" s="87">
        <v>44074</v>
      </c>
      <c r="N1219" s="88">
        <v>36.15</v>
      </c>
      <c r="Q1219" s="87">
        <v>44074</v>
      </c>
      <c r="R1219" s="88">
        <v>20.27</v>
      </c>
      <c r="S1219" s="87">
        <v>44074</v>
      </c>
      <c r="T1219" s="88">
        <v>6.86</v>
      </c>
      <c r="W1219" s="87">
        <v>44214</v>
      </c>
      <c r="X1219" s="88">
        <v>70.61</v>
      </c>
      <c r="Y1219" s="87">
        <v>44098</v>
      </c>
      <c r="Z1219" s="88">
        <v>42.15</v>
      </c>
      <c r="AA1219" s="87">
        <v>44176</v>
      </c>
      <c r="AB1219" s="88">
        <v>197.41</v>
      </c>
      <c r="AE1219" s="87">
        <v>44809</v>
      </c>
      <c r="AF1219" s="88">
        <v>977</v>
      </c>
      <c r="AG1219" s="87">
        <v>44806</v>
      </c>
      <c r="AH1219" s="88">
        <v>71.2</v>
      </c>
      <c r="AI1219" s="87">
        <v>44823</v>
      </c>
      <c r="AJ1219" s="88">
        <v>390.15</v>
      </c>
      <c r="AK1219" s="87">
        <v>44854</v>
      </c>
      <c r="AL1219" s="88">
        <v>150.11000000000001</v>
      </c>
    </row>
    <row r="1220" spans="1:38">
      <c r="A1220" s="87">
        <v>44810</v>
      </c>
      <c r="B1220" s="88">
        <v>15750.79</v>
      </c>
      <c r="C1220" s="87">
        <v>44109</v>
      </c>
      <c r="D1220" s="88">
        <v>78.55</v>
      </c>
      <c r="E1220" s="87">
        <v>44075</v>
      </c>
      <c r="F1220" s="88">
        <v>124.06</v>
      </c>
      <c r="G1220" s="87">
        <v>44511</v>
      </c>
      <c r="H1220" s="88">
        <v>32.9</v>
      </c>
      <c r="I1220" s="87">
        <v>44117</v>
      </c>
      <c r="J1220" s="88">
        <v>32.99</v>
      </c>
      <c r="K1220" s="87">
        <v>44075</v>
      </c>
      <c r="L1220" s="88">
        <v>166.33</v>
      </c>
      <c r="M1220" s="87">
        <v>44075</v>
      </c>
      <c r="N1220" s="88">
        <v>37.15</v>
      </c>
      <c r="Q1220" s="87">
        <v>44075</v>
      </c>
      <c r="R1220" s="88">
        <v>21.79</v>
      </c>
      <c r="S1220" s="87">
        <v>44075</v>
      </c>
      <c r="T1220" s="88">
        <v>6.78</v>
      </c>
      <c r="W1220" s="87">
        <v>44215</v>
      </c>
      <c r="X1220" s="88">
        <v>69.97</v>
      </c>
      <c r="Y1220" s="87">
        <v>44099</v>
      </c>
      <c r="Z1220" s="88">
        <v>42</v>
      </c>
      <c r="AA1220" s="87">
        <v>44179</v>
      </c>
      <c r="AB1220" s="88">
        <v>196.99</v>
      </c>
      <c r="AE1220" s="87">
        <v>44810</v>
      </c>
      <c r="AF1220" s="88">
        <v>979</v>
      </c>
      <c r="AG1220" s="87">
        <v>44809</v>
      </c>
      <c r="AH1220" s="88">
        <v>70.61</v>
      </c>
      <c r="AI1220" s="87">
        <v>44824</v>
      </c>
      <c r="AJ1220" s="88">
        <v>387.13</v>
      </c>
      <c r="AK1220" s="87">
        <v>44855</v>
      </c>
      <c r="AL1220" s="88">
        <v>149.5</v>
      </c>
    </row>
    <row r="1221" spans="1:38">
      <c r="A1221" s="87">
        <v>44811</v>
      </c>
      <c r="B1221" s="88">
        <v>15709.28</v>
      </c>
      <c r="C1221" s="87">
        <v>44110</v>
      </c>
      <c r="D1221" s="88">
        <v>77.66</v>
      </c>
      <c r="E1221" s="87">
        <v>44076</v>
      </c>
      <c r="F1221" s="88">
        <v>127.13</v>
      </c>
      <c r="G1221" s="87">
        <v>44515</v>
      </c>
      <c r="H1221" s="88">
        <v>32.5</v>
      </c>
      <c r="I1221" s="87">
        <v>44118</v>
      </c>
      <c r="J1221" s="88">
        <v>32.5</v>
      </c>
      <c r="K1221" s="87">
        <v>44076</v>
      </c>
      <c r="L1221" s="88">
        <v>166.38</v>
      </c>
      <c r="M1221" s="87">
        <v>44076</v>
      </c>
      <c r="N1221" s="88">
        <v>37.630000000000003</v>
      </c>
      <c r="Q1221" s="87">
        <v>44076</v>
      </c>
      <c r="R1221" s="88">
        <v>22.75</v>
      </c>
      <c r="S1221" s="87">
        <v>44076</v>
      </c>
      <c r="T1221" s="88">
        <v>7.01</v>
      </c>
      <c r="W1221" s="87">
        <v>44216</v>
      </c>
      <c r="X1221" s="88">
        <v>68.989999999999995</v>
      </c>
      <c r="Y1221" s="87">
        <v>44102</v>
      </c>
      <c r="Z1221" s="88">
        <v>40.01</v>
      </c>
      <c r="AA1221" s="87">
        <v>44180</v>
      </c>
      <c r="AB1221" s="88">
        <v>198.02</v>
      </c>
      <c r="AE1221" s="87">
        <v>44811</v>
      </c>
      <c r="AF1221" s="88">
        <v>973.13</v>
      </c>
      <c r="AG1221" s="87">
        <v>44810</v>
      </c>
      <c r="AH1221" s="88">
        <v>70.97</v>
      </c>
      <c r="AI1221" s="87">
        <v>44825</v>
      </c>
      <c r="AJ1221" s="88">
        <v>382.75</v>
      </c>
      <c r="AK1221" s="87">
        <v>44858</v>
      </c>
      <c r="AL1221" s="88">
        <v>149.37</v>
      </c>
    </row>
    <row r="1222" spans="1:38">
      <c r="A1222" s="87">
        <v>44812</v>
      </c>
      <c r="B1222" s="88">
        <v>15710.22</v>
      </c>
      <c r="C1222" s="87">
        <v>44111</v>
      </c>
      <c r="D1222" s="88">
        <v>78.489999999999995</v>
      </c>
      <c r="E1222" s="87">
        <v>44077</v>
      </c>
      <c r="F1222" s="88">
        <v>127.72</v>
      </c>
      <c r="G1222" s="87">
        <v>44516</v>
      </c>
      <c r="H1222" s="88">
        <v>33.049999999999997</v>
      </c>
      <c r="I1222" s="87">
        <v>44119</v>
      </c>
      <c r="J1222" s="88">
        <v>33.19</v>
      </c>
      <c r="K1222" s="87">
        <v>44077</v>
      </c>
      <c r="L1222" s="88">
        <v>171.03</v>
      </c>
      <c r="M1222" s="87">
        <v>44077</v>
      </c>
      <c r="N1222" s="88">
        <v>40.42</v>
      </c>
      <c r="Q1222" s="87">
        <v>44077</v>
      </c>
      <c r="R1222" s="88">
        <v>22.68</v>
      </c>
      <c r="S1222" s="87">
        <v>44077</v>
      </c>
      <c r="T1222" s="88">
        <v>6.99</v>
      </c>
      <c r="W1222" s="87">
        <v>44217</v>
      </c>
      <c r="X1222" s="88">
        <v>73.75</v>
      </c>
      <c r="Y1222" s="87">
        <v>44103</v>
      </c>
      <c r="Z1222" s="88">
        <v>40.42</v>
      </c>
      <c r="AA1222" s="87">
        <v>44181</v>
      </c>
      <c r="AB1222" s="88">
        <v>201.02</v>
      </c>
      <c r="AE1222" s="87">
        <v>44812</v>
      </c>
      <c r="AF1222" s="88">
        <v>977.93</v>
      </c>
      <c r="AG1222" s="87">
        <v>44811</v>
      </c>
      <c r="AH1222" s="88">
        <v>69.69</v>
      </c>
      <c r="AI1222" s="87">
        <v>44826</v>
      </c>
      <c r="AJ1222" s="88">
        <v>386.72</v>
      </c>
      <c r="AK1222" s="87">
        <v>44859</v>
      </c>
      <c r="AL1222" s="88">
        <v>150.02000000000001</v>
      </c>
    </row>
    <row r="1223" spans="1:38">
      <c r="A1223" s="87">
        <v>44813</v>
      </c>
      <c r="B1223" s="88">
        <v>15770.62</v>
      </c>
      <c r="C1223" s="87">
        <v>44112</v>
      </c>
      <c r="D1223" s="88">
        <v>80.16</v>
      </c>
      <c r="E1223" s="87">
        <v>44078</v>
      </c>
      <c r="F1223" s="88">
        <v>125.4</v>
      </c>
      <c r="G1223" s="87">
        <v>44518</v>
      </c>
      <c r="H1223" s="88">
        <v>32.54</v>
      </c>
      <c r="I1223" s="87">
        <v>44120</v>
      </c>
      <c r="J1223" s="88">
        <v>33.39</v>
      </c>
      <c r="K1223" s="87">
        <v>44078</v>
      </c>
      <c r="L1223" s="88">
        <v>170.21</v>
      </c>
      <c r="M1223" s="87">
        <v>44078</v>
      </c>
      <c r="N1223" s="88">
        <v>40.729999999999997</v>
      </c>
      <c r="Q1223" s="87">
        <v>44078</v>
      </c>
      <c r="R1223" s="88">
        <v>22.34</v>
      </c>
      <c r="S1223" s="87">
        <v>44078</v>
      </c>
      <c r="T1223" s="88">
        <v>6.83</v>
      </c>
      <c r="W1223" s="87">
        <v>44218</v>
      </c>
      <c r="X1223" s="88">
        <v>76.39</v>
      </c>
      <c r="Y1223" s="87">
        <v>44104</v>
      </c>
      <c r="Z1223" s="88">
        <v>40.1</v>
      </c>
      <c r="AA1223" s="87">
        <v>44182</v>
      </c>
      <c r="AB1223" s="88">
        <v>204.59</v>
      </c>
      <c r="AE1223" s="87">
        <v>44813</v>
      </c>
      <c r="AF1223" s="88">
        <v>973</v>
      </c>
      <c r="AG1223" s="87">
        <v>44812</v>
      </c>
      <c r="AH1223" s="88">
        <v>70.790000000000006</v>
      </c>
      <c r="AI1223" s="87">
        <v>44827</v>
      </c>
      <c r="AJ1223" s="88">
        <v>384</v>
      </c>
      <c r="AK1223" s="87">
        <v>44860</v>
      </c>
      <c r="AL1223" s="88">
        <v>146.05000000000001</v>
      </c>
    </row>
    <row r="1224" spans="1:38">
      <c r="A1224" s="87">
        <v>44816</v>
      </c>
      <c r="B1224" s="88">
        <v>15662.81</v>
      </c>
      <c r="C1224" s="87">
        <v>44113</v>
      </c>
      <c r="D1224" s="88">
        <v>81.900000000000006</v>
      </c>
      <c r="E1224" s="87">
        <v>44081</v>
      </c>
      <c r="F1224" s="88">
        <v>125.22</v>
      </c>
      <c r="G1224" s="87">
        <v>44519</v>
      </c>
      <c r="H1224" s="88">
        <v>32.89</v>
      </c>
      <c r="I1224" s="87">
        <v>44123</v>
      </c>
      <c r="J1224" s="88">
        <v>33.49</v>
      </c>
      <c r="K1224" s="87">
        <v>44081</v>
      </c>
      <c r="L1224" s="88">
        <v>172.44</v>
      </c>
      <c r="M1224" s="87">
        <v>44081</v>
      </c>
      <c r="N1224" s="88">
        <v>41.14</v>
      </c>
      <c r="Q1224" s="87">
        <v>44081</v>
      </c>
      <c r="R1224" s="88">
        <v>24.01</v>
      </c>
      <c r="S1224" s="87">
        <v>44081</v>
      </c>
      <c r="T1224" s="88">
        <v>7.02</v>
      </c>
      <c r="W1224" s="87">
        <v>44221</v>
      </c>
      <c r="X1224" s="88">
        <v>76.8</v>
      </c>
      <c r="Y1224" s="87">
        <v>44105</v>
      </c>
      <c r="Z1224" s="88">
        <v>40.24</v>
      </c>
      <c r="AA1224" s="87">
        <v>44183</v>
      </c>
      <c r="AB1224" s="88">
        <v>203.54</v>
      </c>
      <c r="AE1224" s="87">
        <v>44816</v>
      </c>
      <c r="AF1224" s="88">
        <v>975.58</v>
      </c>
      <c r="AG1224" s="87">
        <v>44813</v>
      </c>
      <c r="AH1224" s="88">
        <v>70.34</v>
      </c>
      <c r="AI1224" s="87">
        <v>44830</v>
      </c>
      <c r="AJ1224" s="88">
        <v>385.93</v>
      </c>
      <c r="AK1224" s="87">
        <v>44861</v>
      </c>
      <c r="AL1224" s="88">
        <v>144.72999999999999</v>
      </c>
    </row>
    <row r="1225" spans="1:38">
      <c r="A1225" s="87">
        <v>44817</v>
      </c>
      <c r="B1225" s="88">
        <v>15723.43</v>
      </c>
      <c r="C1225" s="87">
        <v>44116</v>
      </c>
      <c r="D1225" s="88">
        <v>80.63</v>
      </c>
      <c r="E1225" s="87">
        <v>44082</v>
      </c>
      <c r="F1225" s="88">
        <v>124.68</v>
      </c>
      <c r="G1225" s="87">
        <v>44522</v>
      </c>
      <c r="H1225" s="88">
        <v>32.86</v>
      </c>
      <c r="I1225" s="87">
        <v>44124</v>
      </c>
      <c r="J1225" s="88">
        <v>32.82</v>
      </c>
      <c r="K1225" s="87">
        <v>44082</v>
      </c>
      <c r="L1225" s="88">
        <v>175.15</v>
      </c>
      <c r="M1225" s="87">
        <v>44082</v>
      </c>
      <c r="N1225" s="88">
        <v>39.86</v>
      </c>
      <c r="Q1225" s="87">
        <v>44082</v>
      </c>
      <c r="R1225" s="88">
        <v>22.26</v>
      </c>
      <c r="S1225" s="87">
        <v>44082</v>
      </c>
      <c r="T1225" s="88">
        <v>6.95</v>
      </c>
      <c r="W1225" s="87">
        <v>44222</v>
      </c>
      <c r="X1225" s="88">
        <v>77.959999999999994</v>
      </c>
      <c r="Y1225" s="87">
        <v>44106</v>
      </c>
      <c r="Z1225" s="88">
        <v>40.46</v>
      </c>
      <c r="AA1225" s="87">
        <v>44186</v>
      </c>
      <c r="AB1225" s="88">
        <v>201.18</v>
      </c>
      <c r="AE1225" s="87">
        <v>44817</v>
      </c>
      <c r="AF1225" s="88">
        <v>975.05</v>
      </c>
      <c r="AG1225" s="87">
        <v>44816</v>
      </c>
      <c r="AH1225" s="88">
        <v>69.98</v>
      </c>
      <c r="AI1225" s="87">
        <v>44831</v>
      </c>
      <c r="AJ1225" s="88">
        <v>386.02</v>
      </c>
      <c r="AK1225" s="87">
        <v>44862</v>
      </c>
      <c r="AL1225" s="88">
        <v>152.72999999999999</v>
      </c>
    </row>
    <row r="1226" spans="1:38">
      <c r="A1226" s="87">
        <v>44818</v>
      </c>
      <c r="B1226" s="88">
        <v>15757.5</v>
      </c>
      <c r="C1226" s="87">
        <v>44117</v>
      </c>
      <c r="D1226" s="88">
        <v>79.48</v>
      </c>
      <c r="E1226" s="87">
        <v>44083</v>
      </c>
      <c r="F1226" s="88">
        <v>123.23</v>
      </c>
      <c r="G1226" s="87">
        <v>44524</v>
      </c>
      <c r="H1226" s="88">
        <v>32.6</v>
      </c>
      <c r="I1226" s="87">
        <v>44125</v>
      </c>
      <c r="J1226" s="88">
        <v>34.909999999999997</v>
      </c>
      <c r="K1226" s="87">
        <v>44083</v>
      </c>
      <c r="L1226" s="88">
        <v>178.12</v>
      </c>
      <c r="M1226" s="87">
        <v>44083</v>
      </c>
      <c r="N1226" s="88">
        <v>39.659999999999997</v>
      </c>
      <c r="Q1226" s="87">
        <v>44083</v>
      </c>
      <c r="R1226" s="88">
        <v>23.01</v>
      </c>
      <c r="S1226" s="87">
        <v>44083</v>
      </c>
      <c r="T1226" s="88">
        <v>6.92</v>
      </c>
      <c r="W1226" s="87">
        <v>44223</v>
      </c>
      <c r="X1226" s="88">
        <v>76.84</v>
      </c>
      <c r="Y1226" s="87">
        <v>44109</v>
      </c>
      <c r="Z1226" s="88">
        <v>39.03</v>
      </c>
      <c r="AA1226" s="87">
        <v>44187</v>
      </c>
      <c r="AB1226" s="88">
        <v>202.82</v>
      </c>
      <c r="AE1226" s="87">
        <v>44818</v>
      </c>
      <c r="AF1226" s="88">
        <v>971.21</v>
      </c>
      <c r="AG1226" s="87">
        <v>44817</v>
      </c>
      <c r="AH1226" s="88">
        <v>71.760000000000005</v>
      </c>
      <c r="AI1226" s="87">
        <v>44832</v>
      </c>
      <c r="AJ1226" s="88">
        <v>378.93</v>
      </c>
      <c r="AK1226" s="87">
        <v>44865</v>
      </c>
      <c r="AL1226" s="88">
        <v>153.91</v>
      </c>
    </row>
    <row r="1227" spans="1:38">
      <c r="A1227" s="87">
        <v>44819</v>
      </c>
      <c r="B1227" s="88">
        <v>15684.87</v>
      </c>
      <c r="C1227" s="87">
        <v>44118</v>
      </c>
      <c r="D1227" s="88">
        <v>79.47</v>
      </c>
      <c r="E1227" s="87">
        <v>44084</v>
      </c>
      <c r="F1227" s="88">
        <v>126.51</v>
      </c>
      <c r="G1227" s="87">
        <v>44525</v>
      </c>
      <c r="H1227" s="88">
        <v>32.700000000000003</v>
      </c>
      <c r="I1227" s="87">
        <v>44126</v>
      </c>
      <c r="J1227" s="88">
        <v>36.479999999999997</v>
      </c>
      <c r="K1227" s="87">
        <v>44084</v>
      </c>
      <c r="L1227" s="88">
        <v>175.74</v>
      </c>
      <c r="M1227" s="87">
        <v>44084</v>
      </c>
      <c r="N1227" s="88">
        <v>39.71</v>
      </c>
      <c r="Q1227" s="87">
        <v>44084</v>
      </c>
      <c r="R1227" s="88">
        <v>23.41</v>
      </c>
      <c r="S1227" s="87">
        <v>44084</v>
      </c>
      <c r="T1227" s="88">
        <v>6.99</v>
      </c>
      <c r="W1227" s="87">
        <v>44224</v>
      </c>
      <c r="X1227" s="88">
        <v>77.92</v>
      </c>
      <c r="Y1227" s="87">
        <v>44110</v>
      </c>
      <c r="Z1227" s="88">
        <v>40.39</v>
      </c>
      <c r="AA1227" s="87">
        <v>44188</v>
      </c>
      <c r="AB1227" s="88">
        <v>203.92</v>
      </c>
      <c r="AE1227" s="87">
        <v>44819</v>
      </c>
      <c r="AF1227" s="88">
        <v>976.29</v>
      </c>
      <c r="AG1227" s="87">
        <v>44818</v>
      </c>
      <c r="AH1227" s="88">
        <v>71.27</v>
      </c>
      <c r="AI1227" s="87">
        <v>44833</v>
      </c>
      <c r="AJ1227" s="88">
        <v>373.52</v>
      </c>
      <c r="AK1227" s="87">
        <v>44866</v>
      </c>
      <c r="AL1227" s="88">
        <v>158.08000000000001</v>
      </c>
    </row>
    <row r="1228" spans="1:38">
      <c r="A1228" s="87">
        <v>44820</v>
      </c>
      <c r="B1228" s="88">
        <v>15648.45</v>
      </c>
      <c r="C1228" s="87">
        <v>44119</v>
      </c>
      <c r="D1228" s="88">
        <v>80.52</v>
      </c>
      <c r="E1228" s="87">
        <v>44085</v>
      </c>
      <c r="F1228" s="88">
        <v>129.29</v>
      </c>
      <c r="G1228" s="87">
        <v>44526</v>
      </c>
      <c r="H1228" s="88">
        <v>33.5</v>
      </c>
      <c r="I1228" s="87">
        <v>44127</v>
      </c>
      <c r="J1228" s="88">
        <v>36.53</v>
      </c>
      <c r="K1228" s="87">
        <v>44085</v>
      </c>
      <c r="L1228" s="88">
        <v>174.23</v>
      </c>
      <c r="M1228" s="87">
        <v>44085</v>
      </c>
      <c r="N1228" s="88">
        <v>38.729999999999997</v>
      </c>
      <c r="Q1228" s="87">
        <v>44085</v>
      </c>
      <c r="R1228" s="88">
        <v>22.99</v>
      </c>
      <c r="S1228" s="87">
        <v>44085</v>
      </c>
      <c r="T1228" s="88">
        <v>6.97</v>
      </c>
      <c r="W1228" s="87">
        <v>44225</v>
      </c>
      <c r="X1228" s="88">
        <v>76.97</v>
      </c>
      <c r="Y1228" s="87">
        <v>44111</v>
      </c>
      <c r="Z1228" s="88">
        <v>41.61</v>
      </c>
      <c r="AA1228" s="87">
        <v>44189</v>
      </c>
      <c r="AB1228" s="88">
        <v>202.3</v>
      </c>
      <c r="AE1228" s="87">
        <v>44820</v>
      </c>
      <c r="AF1228" s="88">
        <v>972.51</v>
      </c>
      <c r="AG1228" s="87">
        <v>44819</v>
      </c>
      <c r="AH1228" s="88">
        <v>70.69</v>
      </c>
      <c r="AI1228" s="87">
        <v>44834</v>
      </c>
      <c r="AJ1228" s="88">
        <v>377.48</v>
      </c>
      <c r="AK1228" s="87">
        <v>44867</v>
      </c>
      <c r="AL1228" s="88">
        <v>155.13999999999999</v>
      </c>
    </row>
    <row r="1229" spans="1:38">
      <c r="A1229" s="87">
        <v>44823</v>
      </c>
      <c r="B1229" s="88">
        <v>15603.06</v>
      </c>
      <c r="C1229" s="87">
        <v>44120</v>
      </c>
      <c r="D1229" s="88">
        <v>83.81</v>
      </c>
      <c r="E1229" s="87">
        <v>44088</v>
      </c>
      <c r="F1229" s="88">
        <v>129.16999999999999</v>
      </c>
      <c r="G1229" s="87">
        <v>44529</v>
      </c>
      <c r="H1229" s="88">
        <v>33</v>
      </c>
      <c r="I1229" s="87">
        <v>44130</v>
      </c>
      <c r="J1229" s="88">
        <v>37.479999999999997</v>
      </c>
      <c r="K1229" s="87">
        <v>44088</v>
      </c>
      <c r="L1229" s="88">
        <v>170.53</v>
      </c>
      <c r="M1229" s="87">
        <v>44088</v>
      </c>
      <c r="N1229" s="88">
        <v>39.19</v>
      </c>
      <c r="Q1229" s="87">
        <v>44088</v>
      </c>
      <c r="R1229" s="88">
        <v>22.72</v>
      </c>
      <c r="S1229" s="87">
        <v>44088</v>
      </c>
      <c r="T1229" s="88">
        <v>6.91</v>
      </c>
      <c r="W1229" s="87">
        <v>44228</v>
      </c>
      <c r="X1229" s="88">
        <v>77.48</v>
      </c>
      <c r="Y1229" s="87">
        <v>44112</v>
      </c>
      <c r="Z1229" s="88">
        <v>40</v>
      </c>
      <c r="AA1229" s="87">
        <v>44193</v>
      </c>
      <c r="AB1229" s="88">
        <v>202.69</v>
      </c>
      <c r="AE1229" s="87">
        <v>44823</v>
      </c>
      <c r="AF1229" s="88">
        <v>973.11</v>
      </c>
      <c r="AG1229" s="87">
        <v>44820</v>
      </c>
      <c r="AH1229" s="88">
        <v>69.22</v>
      </c>
      <c r="AI1229" s="87">
        <v>44837</v>
      </c>
      <c r="AJ1229" s="88">
        <v>380.88</v>
      </c>
      <c r="AK1229" s="87">
        <v>44868</v>
      </c>
      <c r="AL1229" s="88">
        <v>158.28</v>
      </c>
    </row>
    <row r="1230" spans="1:38">
      <c r="A1230" s="87">
        <v>44824</v>
      </c>
      <c r="B1230" s="88">
        <v>15447.48</v>
      </c>
      <c r="C1230" s="87">
        <v>44123</v>
      </c>
      <c r="D1230" s="88">
        <v>85.82</v>
      </c>
      <c r="E1230" s="87">
        <v>44089</v>
      </c>
      <c r="F1230" s="88">
        <v>127.27</v>
      </c>
      <c r="G1230" s="87">
        <v>44530</v>
      </c>
      <c r="H1230" s="88">
        <v>32.39</v>
      </c>
      <c r="I1230" s="87">
        <v>44131</v>
      </c>
      <c r="J1230" s="88">
        <v>37.86</v>
      </c>
      <c r="K1230" s="87">
        <v>44089</v>
      </c>
      <c r="L1230" s="88">
        <v>166.67</v>
      </c>
      <c r="M1230" s="87">
        <v>44089</v>
      </c>
      <c r="N1230" s="88">
        <v>40.06</v>
      </c>
      <c r="Q1230" s="87">
        <v>44089</v>
      </c>
      <c r="R1230" s="88">
        <v>22.71</v>
      </c>
      <c r="S1230" s="87">
        <v>44089</v>
      </c>
      <c r="T1230" s="88">
        <v>6.82</v>
      </c>
      <c r="W1230" s="87">
        <v>44229</v>
      </c>
      <c r="X1230" s="88">
        <v>78.069999999999993</v>
      </c>
      <c r="Y1230" s="87">
        <v>44113</v>
      </c>
      <c r="Z1230" s="88">
        <v>42.17</v>
      </c>
      <c r="AA1230" s="87">
        <v>44194</v>
      </c>
      <c r="AB1230" s="88">
        <v>198.1</v>
      </c>
      <c r="AE1230" s="87">
        <v>44824</v>
      </c>
      <c r="AF1230" s="88">
        <v>964.11</v>
      </c>
      <c r="AG1230" s="87">
        <v>44823</v>
      </c>
      <c r="AH1230" s="88">
        <v>69.14</v>
      </c>
      <c r="AI1230" s="87">
        <v>44838</v>
      </c>
      <c r="AJ1230" s="88">
        <v>386.36</v>
      </c>
      <c r="AK1230" s="87">
        <v>44869</v>
      </c>
      <c r="AL1230" s="88">
        <v>156.85</v>
      </c>
    </row>
    <row r="1231" spans="1:38">
      <c r="A1231" s="87">
        <v>44825</v>
      </c>
      <c r="B1231" s="88">
        <v>15336.78</v>
      </c>
      <c r="C1231" s="87">
        <v>44124</v>
      </c>
      <c r="D1231" s="88">
        <v>91.02</v>
      </c>
      <c r="E1231" s="87">
        <v>44090</v>
      </c>
      <c r="F1231" s="88">
        <v>125.92</v>
      </c>
      <c r="G1231" s="87">
        <v>44531</v>
      </c>
      <c r="H1231" s="88">
        <v>32.5</v>
      </c>
      <c r="I1231" s="87">
        <v>44132</v>
      </c>
      <c r="J1231" s="88">
        <v>37.25</v>
      </c>
      <c r="K1231" s="87">
        <v>44090</v>
      </c>
      <c r="L1231" s="88">
        <v>166.75</v>
      </c>
      <c r="M1231" s="87">
        <v>44090</v>
      </c>
      <c r="N1231" s="88">
        <v>39.83</v>
      </c>
      <c r="Q1231" s="87">
        <v>44090</v>
      </c>
      <c r="R1231" s="88">
        <v>22.02</v>
      </c>
      <c r="S1231" s="87">
        <v>44090</v>
      </c>
      <c r="T1231" s="88">
        <v>6.73</v>
      </c>
      <c r="W1231" s="87">
        <v>44230</v>
      </c>
      <c r="X1231" s="88">
        <v>78.459999999999994</v>
      </c>
      <c r="Y1231" s="87">
        <v>44116</v>
      </c>
      <c r="Z1231" s="88">
        <v>40.590000000000003</v>
      </c>
      <c r="AA1231" s="87">
        <v>44195</v>
      </c>
      <c r="AB1231" s="88">
        <v>203.12</v>
      </c>
      <c r="AE1231" s="87">
        <v>44825</v>
      </c>
      <c r="AF1231" s="88">
        <v>965.54</v>
      </c>
      <c r="AG1231" s="87">
        <v>44824</v>
      </c>
      <c r="AH1231" s="88">
        <v>68.28</v>
      </c>
      <c r="AI1231" s="87">
        <v>44839</v>
      </c>
      <c r="AJ1231" s="88">
        <v>386.1</v>
      </c>
      <c r="AK1231" s="87">
        <v>44872</v>
      </c>
      <c r="AL1231" s="88">
        <v>162.16999999999999</v>
      </c>
    </row>
    <row r="1232" spans="1:38">
      <c r="A1232" s="87">
        <v>44826</v>
      </c>
      <c r="B1232" s="88">
        <v>15355.53</v>
      </c>
      <c r="C1232" s="87">
        <v>44125</v>
      </c>
      <c r="D1232" s="88">
        <v>93.2</v>
      </c>
      <c r="E1232" s="87">
        <v>44091</v>
      </c>
      <c r="F1232" s="88">
        <v>126.49</v>
      </c>
      <c r="G1232" s="87">
        <v>44532</v>
      </c>
      <c r="H1232" s="88">
        <v>31</v>
      </c>
      <c r="I1232" s="87">
        <v>44133</v>
      </c>
      <c r="J1232" s="88">
        <v>34.49</v>
      </c>
      <c r="K1232" s="87">
        <v>44091</v>
      </c>
      <c r="L1232" s="88">
        <v>166.62</v>
      </c>
      <c r="M1232" s="87">
        <v>44091</v>
      </c>
      <c r="N1232" s="88">
        <v>39.93</v>
      </c>
      <c r="Q1232" s="87">
        <v>44091</v>
      </c>
      <c r="R1232" s="88">
        <v>21.62</v>
      </c>
      <c r="S1232" s="87">
        <v>44091</v>
      </c>
      <c r="T1232" s="88">
        <v>6.8</v>
      </c>
      <c r="W1232" s="87">
        <v>44231</v>
      </c>
      <c r="X1232" s="88">
        <v>79.489999999999995</v>
      </c>
      <c r="Y1232" s="87">
        <v>44117</v>
      </c>
      <c r="Z1232" s="88">
        <v>41.4</v>
      </c>
      <c r="AA1232" s="87">
        <v>44196</v>
      </c>
      <c r="AB1232" s="88">
        <v>203.44</v>
      </c>
      <c r="AE1232" s="87">
        <v>44826</v>
      </c>
      <c r="AF1232" s="88">
        <v>952.58</v>
      </c>
      <c r="AG1232" s="87">
        <v>44825</v>
      </c>
      <c r="AH1232" s="88">
        <v>68.67</v>
      </c>
      <c r="AI1232" s="87">
        <v>44840</v>
      </c>
      <c r="AJ1232" s="88">
        <v>414.91</v>
      </c>
      <c r="AK1232" s="87">
        <v>44873</v>
      </c>
      <c r="AL1232" s="88">
        <v>168.75</v>
      </c>
    </row>
    <row r="1233" spans="1:38">
      <c r="A1233" s="87">
        <v>44827</v>
      </c>
      <c r="B1233" s="88">
        <v>15212.94</v>
      </c>
      <c r="C1233" s="87">
        <v>44126</v>
      </c>
      <c r="D1233" s="88">
        <v>90.67</v>
      </c>
      <c r="E1233" s="87">
        <v>44092</v>
      </c>
      <c r="F1233" s="88">
        <v>128.93</v>
      </c>
      <c r="G1233" s="87">
        <v>44533</v>
      </c>
      <c r="H1233" s="88">
        <v>30.92</v>
      </c>
      <c r="I1233" s="87">
        <v>44137</v>
      </c>
      <c r="J1233" s="88">
        <v>33.770000000000003</v>
      </c>
      <c r="K1233" s="87">
        <v>44092</v>
      </c>
      <c r="L1233" s="88">
        <v>166.33</v>
      </c>
      <c r="M1233" s="87">
        <v>44092</v>
      </c>
      <c r="N1233" s="88">
        <v>39.479999999999997</v>
      </c>
      <c r="Q1233" s="87">
        <v>44092</v>
      </c>
      <c r="R1233" s="88">
        <v>22.35</v>
      </c>
      <c r="S1233" s="87">
        <v>44092</v>
      </c>
      <c r="T1233" s="88">
        <v>6.46</v>
      </c>
      <c r="W1233" s="87">
        <v>44235</v>
      </c>
      <c r="X1233" s="88">
        <v>77.69</v>
      </c>
      <c r="Y1233" s="87">
        <v>44118</v>
      </c>
      <c r="Z1233" s="88">
        <v>40</v>
      </c>
      <c r="AA1233" s="87">
        <v>44197</v>
      </c>
      <c r="AB1233" s="88">
        <v>195.77</v>
      </c>
      <c r="AE1233" s="87">
        <v>44827</v>
      </c>
      <c r="AF1233" s="88">
        <v>951.6</v>
      </c>
      <c r="AG1233" s="87">
        <v>44826</v>
      </c>
      <c r="AH1233" s="88">
        <v>68.13</v>
      </c>
      <c r="AI1233" s="87">
        <v>44841</v>
      </c>
      <c r="AJ1233" s="88">
        <v>417.14</v>
      </c>
      <c r="AK1233" s="87">
        <v>44875</v>
      </c>
      <c r="AL1233" s="88">
        <v>181.4</v>
      </c>
    </row>
    <row r="1234" spans="1:38">
      <c r="A1234" s="87">
        <v>44830</v>
      </c>
      <c r="B1234" s="88">
        <v>15419.88</v>
      </c>
      <c r="C1234" s="87">
        <v>44127</v>
      </c>
      <c r="D1234" s="88">
        <v>91.05</v>
      </c>
      <c r="E1234" s="87">
        <v>44095</v>
      </c>
      <c r="F1234" s="88">
        <v>126.99</v>
      </c>
      <c r="G1234" s="87">
        <v>44537</v>
      </c>
      <c r="H1234" s="88">
        <v>30.9</v>
      </c>
      <c r="I1234" s="87">
        <v>44138</v>
      </c>
      <c r="J1234" s="88">
        <v>34.89</v>
      </c>
      <c r="K1234" s="87">
        <v>44095</v>
      </c>
      <c r="L1234" s="88">
        <v>164.47</v>
      </c>
      <c r="M1234" s="87">
        <v>44095</v>
      </c>
      <c r="N1234" s="88">
        <v>39.04</v>
      </c>
      <c r="Q1234" s="87">
        <v>44095</v>
      </c>
      <c r="R1234" s="88">
        <v>21.36</v>
      </c>
      <c r="S1234" s="87">
        <v>44095</v>
      </c>
      <c r="T1234" s="88">
        <v>6.31</v>
      </c>
      <c r="W1234" s="87">
        <v>44236</v>
      </c>
      <c r="X1234" s="88">
        <v>77.55</v>
      </c>
      <c r="Y1234" s="87">
        <v>44119</v>
      </c>
      <c r="Z1234" s="88">
        <v>40.21</v>
      </c>
      <c r="AA1234" s="87">
        <v>44200</v>
      </c>
      <c r="AB1234" s="88">
        <v>194.82</v>
      </c>
      <c r="AE1234" s="87">
        <v>44830</v>
      </c>
      <c r="AF1234" s="88">
        <v>959.76</v>
      </c>
      <c r="AG1234" s="87">
        <v>44827</v>
      </c>
      <c r="AH1234" s="88">
        <v>66.739999999999995</v>
      </c>
      <c r="AI1234" s="87">
        <v>44844</v>
      </c>
      <c r="AJ1234" s="88">
        <v>419.67</v>
      </c>
      <c r="AK1234" s="87">
        <v>44876</v>
      </c>
      <c r="AL1234" s="88">
        <v>179.28</v>
      </c>
    </row>
    <row r="1235" spans="1:38">
      <c r="A1235" s="87">
        <v>44831</v>
      </c>
      <c r="B1235" s="88">
        <v>15561.93</v>
      </c>
      <c r="C1235" s="87">
        <v>44130</v>
      </c>
      <c r="D1235" s="88">
        <v>91.27</v>
      </c>
      <c r="E1235" s="87">
        <v>44096</v>
      </c>
      <c r="F1235" s="88">
        <v>125.02</v>
      </c>
      <c r="G1235" s="87">
        <v>44538</v>
      </c>
      <c r="H1235" s="88">
        <v>31.45</v>
      </c>
      <c r="I1235" s="87">
        <v>44139</v>
      </c>
      <c r="J1235" s="88">
        <v>35.520000000000003</v>
      </c>
      <c r="K1235" s="87">
        <v>44096</v>
      </c>
      <c r="L1235" s="88">
        <v>163.9</v>
      </c>
      <c r="M1235" s="87">
        <v>44096</v>
      </c>
      <c r="N1235" s="88">
        <v>39.58</v>
      </c>
      <c r="Q1235" s="87">
        <v>44096</v>
      </c>
      <c r="R1235" s="88">
        <v>21.01</v>
      </c>
      <c r="S1235" s="87">
        <v>44096</v>
      </c>
      <c r="T1235" s="88">
        <v>6.2</v>
      </c>
      <c r="W1235" s="87">
        <v>44237</v>
      </c>
      <c r="X1235" s="88">
        <v>78.34</v>
      </c>
      <c r="Y1235" s="87">
        <v>44120</v>
      </c>
      <c r="Z1235" s="88">
        <v>41</v>
      </c>
      <c r="AA1235" s="87">
        <v>44201</v>
      </c>
      <c r="AB1235" s="88">
        <v>195.42</v>
      </c>
      <c r="AE1235" s="87">
        <v>44831</v>
      </c>
      <c r="AF1235" s="88">
        <v>955.24</v>
      </c>
      <c r="AG1235" s="87">
        <v>44830</v>
      </c>
      <c r="AH1235" s="88">
        <v>66.86</v>
      </c>
      <c r="AI1235" s="87">
        <v>44845</v>
      </c>
      <c r="AJ1235" s="88">
        <v>424.22</v>
      </c>
      <c r="AK1235" s="87">
        <v>44879</v>
      </c>
      <c r="AL1235" s="88">
        <v>180.09</v>
      </c>
    </row>
    <row r="1236" spans="1:38">
      <c r="A1236" s="87">
        <v>44832</v>
      </c>
      <c r="B1236" s="88">
        <v>15504.26</v>
      </c>
      <c r="C1236" s="87">
        <v>44131</v>
      </c>
      <c r="D1236" s="88">
        <v>89.25</v>
      </c>
      <c r="E1236" s="87">
        <v>44097</v>
      </c>
      <c r="F1236" s="88">
        <v>124.33</v>
      </c>
      <c r="G1236" s="87">
        <v>44539</v>
      </c>
      <c r="H1236" s="88">
        <v>29.65</v>
      </c>
      <c r="I1236" s="87">
        <v>44140</v>
      </c>
      <c r="J1236" s="88">
        <v>37.03</v>
      </c>
      <c r="K1236" s="87">
        <v>44097</v>
      </c>
      <c r="L1236" s="88">
        <v>162.88999999999999</v>
      </c>
      <c r="M1236" s="87">
        <v>44097</v>
      </c>
      <c r="N1236" s="88">
        <v>39.68</v>
      </c>
      <c r="Q1236" s="87">
        <v>44097</v>
      </c>
      <c r="R1236" s="88">
        <v>21.06</v>
      </c>
      <c r="S1236" s="87">
        <v>44097</v>
      </c>
      <c r="T1236" s="88">
        <v>6.13</v>
      </c>
      <c r="W1236" s="87">
        <v>44238</v>
      </c>
      <c r="X1236" s="88">
        <v>78.010000000000005</v>
      </c>
      <c r="Y1236" s="87">
        <v>44123</v>
      </c>
      <c r="Z1236" s="88">
        <v>40.32</v>
      </c>
      <c r="AA1236" s="87">
        <v>44202</v>
      </c>
      <c r="AB1236" s="88">
        <v>196</v>
      </c>
      <c r="AE1236" s="87">
        <v>44832</v>
      </c>
      <c r="AF1236" s="88">
        <v>944.93</v>
      </c>
      <c r="AG1236" s="87">
        <v>44831</v>
      </c>
      <c r="AH1236" s="88">
        <v>68.77</v>
      </c>
      <c r="AI1236" s="87">
        <v>44846</v>
      </c>
      <c r="AJ1236" s="88">
        <v>425.21</v>
      </c>
      <c r="AK1236" s="87">
        <v>44880</v>
      </c>
      <c r="AL1236" s="88">
        <v>177.25</v>
      </c>
    </row>
    <row r="1237" spans="1:38">
      <c r="A1237" s="87">
        <v>44833</v>
      </c>
      <c r="B1237" s="88">
        <v>15312.25</v>
      </c>
      <c r="C1237" s="87">
        <v>44132</v>
      </c>
      <c r="D1237" s="88">
        <v>89.11</v>
      </c>
      <c r="E1237" s="87">
        <v>44098</v>
      </c>
      <c r="F1237" s="88">
        <v>124.1</v>
      </c>
      <c r="G1237" s="87">
        <v>44540</v>
      </c>
      <c r="H1237" s="88">
        <v>30</v>
      </c>
      <c r="I1237" s="87">
        <v>44141</v>
      </c>
      <c r="J1237" s="88">
        <v>37.549999999999997</v>
      </c>
      <c r="K1237" s="87">
        <v>44098</v>
      </c>
      <c r="L1237" s="88">
        <v>157.41</v>
      </c>
      <c r="M1237" s="87">
        <v>44098</v>
      </c>
      <c r="N1237" s="88">
        <v>39.79</v>
      </c>
      <c r="Q1237" s="87">
        <v>44098</v>
      </c>
      <c r="R1237" s="88">
        <v>20.53</v>
      </c>
      <c r="S1237" s="87">
        <v>44098</v>
      </c>
      <c r="T1237" s="88">
        <v>5.98</v>
      </c>
      <c r="W1237" s="87">
        <v>44239</v>
      </c>
      <c r="X1237" s="88">
        <v>77.400000000000006</v>
      </c>
      <c r="Y1237" s="87">
        <v>44124</v>
      </c>
      <c r="Z1237" s="88">
        <v>40.369999999999997</v>
      </c>
      <c r="AA1237" s="87">
        <v>44203</v>
      </c>
      <c r="AB1237" s="88">
        <v>196.58</v>
      </c>
      <c r="AE1237" s="87">
        <v>44833</v>
      </c>
      <c r="AF1237" s="88">
        <v>949.89</v>
      </c>
      <c r="AG1237" s="87">
        <v>44832</v>
      </c>
      <c r="AH1237" s="88">
        <v>69.099999999999994</v>
      </c>
      <c r="AI1237" s="87">
        <v>44847</v>
      </c>
      <c r="AJ1237" s="88">
        <v>445.14</v>
      </c>
      <c r="AK1237" s="87">
        <v>44881</v>
      </c>
      <c r="AL1237" s="88">
        <v>177.43</v>
      </c>
    </row>
    <row r="1238" spans="1:38">
      <c r="A1238" s="87">
        <v>44834</v>
      </c>
      <c r="B1238" s="88">
        <v>15336.86</v>
      </c>
      <c r="C1238" s="87">
        <v>44133</v>
      </c>
      <c r="D1238" s="88">
        <v>87.17</v>
      </c>
      <c r="E1238" s="87">
        <v>44099</v>
      </c>
      <c r="F1238" s="88">
        <v>122.1</v>
      </c>
      <c r="G1238" s="87">
        <v>44543</v>
      </c>
      <c r="H1238" s="88">
        <v>31.85</v>
      </c>
      <c r="I1238" s="87">
        <v>44144</v>
      </c>
      <c r="J1238" s="88">
        <v>37.01</v>
      </c>
      <c r="K1238" s="87">
        <v>44099</v>
      </c>
      <c r="L1238" s="88">
        <v>156.94</v>
      </c>
      <c r="M1238" s="87">
        <v>44099</v>
      </c>
      <c r="N1238" s="88">
        <v>38.729999999999997</v>
      </c>
      <c r="Q1238" s="87">
        <v>44099</v>
      </c>
      <c r="R1238" s="88">
        <v>20.64</v>
      </c>
      <c r="S1238" s="87">
        <v>44099</v>
      </c>
      <c r="T1238" s="88">
        <v>5.84</v>
      </c>
      <c r="W1238" s="87">
        <v>44242</v>
      </c>
      <c r="X1238" s="88">
        <v>77.989999999999995</v>
      </c>
      <c r="Y1238" s="87">
        <v>44125</v>
      </c>
      <c r="Z1238" s="88">
        <v>40.08</v>
      </c>
      <c r="AA1238" s="87">
        <v>44204</v>
      </c>
      <c r="AB1238" s="88">
        <v>199.79</v>
      </c>
      <c r="AE1238" s="87">
        <v>44834</v>
      </c>
      <c r="AF1238" s="88">
        <v>943.01</v>
      </c>
      <c r="AG1238" s="87">
        <v>44833</v>
      </c>
      <c r="AH1238" s="88">
        <v>68.72</v>
      </c>
      <c r="AI1238" s="87">
        <v>44848</v>
      </c>
      <c r="AJ1238" s="88">
        <v>436.11</v>
      </c>
      <c r="AK1238" s="87">
        <v>44882</v>
      </c>
      <c r="AL1238" s="88">
        <v>174.48</v>
      </c>
    </row>
    <row r="1239" spans="1:38">
      <c r="A1239" s="87">
        <v>44837</v>
      </c>
      <c r="B1239" s="88">
        <v>15410.01</v>
      </c>
      <c r="C1239" s="87">
        <v>44137</v>
      </c>
      <c r="D1239" s="88">
        <v>87.29</v>
      </c>
      <c r="E1239" s="87">
        <v>44102</v>
      </c>
      <c r="F1239" s="88">
        <v>119.07</v>
      </c>
      <c r="G1239" s="87">
        <v>44544</v>
      </c>
      <c r="H1239" s="88">
        <v>30.17</v>
      </c>
      <c r="I1239" s="87">
        <v>44145</v>
      </c>
      <c r="J1239" s="88">
        <v>37.6</v>
      </c>
      <c r="K1239" s="87">
        <v>44102</v>
      </c>
      <c r="L1239" s="88">
        <v>146.32</v>
      </c>
      <c r="M1239" s="87">
        <v>44102</v>
      </c>
      <c r="N1239" s="88">
        <v>36.15</v>
      </c>
      <c r="Q1239" s="87">
        <v>44102</v>
      </c>
      <c r="R1239" s="88">
        <v>19.13</v>
      </c>
      <c r="S1239" s="87">
        <v>44102</v>
      </c>
      <c r="T1239" s="88">
        <v>5.64</v>
      </c>
      <c r="W1239" s="87">
        <v>44243</v>
      </c>
      <c r="X1239" s="88">
        <v>79.08</v>
      </c>
      <c r="Y1239" s="87">
        <v>44126</v>
      </c>
      <c r="Z1239" s="88">
        <v>39.92</v>
      </c>
      <c r="AA1239" s="87">
        <v>44207</v>
      </c>
      <c r="AB1239" s="88">
        <v>195.24</v>
      </c>
      <c r="AE1239" s="87">
        <v>44837</v>
      </c>
      <c r="AF1239" s="88">
        <v>951.15</v>
      </c>
      <c r="AG1239" s="87">
        <v>44834</v>
      </c>
      <c r="AH1239" s="88">
        <v>68.12</v>
      </c>
      <c r="AI1239" s="87">
        <v>44851</v>
      </c>
      <c r="AJ1239" s="88">
        <v>441.88</v>
      </c>
      <c r="AK1239" s="87">
        <v>44883</v>
      </c>
      <c r="AL1239" s="88">
        <v>171.74</v>
      </c>
    </row>
    <row r="1240" spans="1:38">
      <c r="A1240" s="87">
        <v>44838</v>
      </c>
      <c r="B1240" s="88">
        <v>15477.51</v>
      </c>
      <c r="C1240" s="87">
        <v>44138</v>
      </c>
      <c r="D1240" s="88">
        <v>90.97</v>
      </c>
      <c r="E1240" s="87">
        <v>44103</v>
      </c>
      <c r="F1240" s="88">
        <v>119.93</v>
      </c>
      <c r="G1240" s="87">
        <v>44545</v>
      </c>
      <c r="H1240" s="88">
        <v>31.75</v>
      </c>
      <c r="I1240" s="87">
        <v>44146</v>
      </c>
      <c r="J1240" s="88">
        <v>37.979999999999997</v>
      </c>
      <c r="K1240" s="87">
        <v>44103</v>
      </c>
      <c r="L1240" s="88">
        <v>150.12</v>
      </c>
      <c r="M1240" s="87">
        <v>44103</v>
      </c>
      <c r="N1240" s="88">
        <v>36.770000000000003</v>
      </c>
      <c r="Q1240" s="87">
        <v>44103</v>
      </c>
      <c r="R1240" s="88">
        <v>20.010000000000002</v>
      </c>
      <c r="S1240" s="87">
        <v>44103</v>
      </c>
      <c r="T1240" s="88">
        <v>5.8</v>
      </c>
      <c r="W1240" s="87">
        <v>44244</v>
      </c>
      <c r="X1240" s="88">
        <v>78.13</v>
      </c>
      <c r="Y1240" s="87">
        <v>44127</v>
      </c>
      <c r="Z1240" s="88">
        <v>41.19</v>
      </c>
      <c r="AA1240" s="87">
        <v>44208</v>
      </c>
      <c r="AB1240" s="88">
        <v>198.95</v>
      </c>
      <c r="AE1240" s="87">
        <v>44838</v>
      </c>
      <c r="AF1240" s="88">
        <v>945.23</v>
      </c>
      <c r="AG1240" s="87">
        <v>44837</v>
      </c>
      <c r="AH1240" s="88">
        <v>67.33</v>
      </c>
      <c r="AI1240" s="87">
        <v>44852</v>
      </c>
      <c r="AJ1240" s="88">
        <v>442.15</v>
      </c>
      <c r="AK1240" s="87">
        <v>44886</v>
      </c>
      <c r="AL1240" s="88">
        <v>173.78</v>
      </c>
    </row>
    <row r="1241" spans="1:38">
      <c r="A1241" s="87">
        <v>44839</v>
      </c>
      <c r="B1241" s="88">
        <v>15604.36</v>
      </c>
      <c r="C1241" s="87">
        <v>44139</v>
      </c>
      <c r="D1241" s="88">
        <v>90.72</v>
      </c>
      <c r="E1241" s="87">
        <v>44104</v>
      </c>
      <c r="F1241" s="88">
        <v>115.11</v>
      </c>
      <c r="G1241" s="87">
        <v>44546</v>
      </c>
      <c r="H1241" s="88">
        <v>31</v>
      </c>
      <c r="I1241" s="87">
        <v>44147</v>
      </c>
      <c r="J1241" s="88">
        <v>37.25</v>
      </c>
      <c r="K1241" s="87">
        <v>44104</v>
      </c>
      <c r="L1241" s="88">
        <v>139.47999999999999</v>
      </c>
      <c r="M1241" s="87">
        <v>44104</v>
      </c>
      <c r="N1241" s="88">
        <v>35.89</v>
      </c>
      <c r="Q1241" s="87">
        <v>44104</v>
      </c>
      <c r="R1241" s="88">
        <v>18.670000000000002</v>
      </c>
      <c r="S1241" s="87">
        <v>44104</v>
      </c>
      <c r="T1241" s="88">
        <v>5.7</v>
      </c>
      <c r="W1241" s="87">
        <v>44245</v>
      </c>
      <c r="X1241" s="88">
        <v>78.739999999999995</v>
      </c>
      <c r="Y1241" s="87">
        <v>44130</v>
      </c>
      <c r="Z1241" s="88">
        <v>40.97</v>
      </c>
      <c r="AA1241" s="87">
        <v>44209</v>
      </c>
      <c r="AB1241" s="88">
        <v>198.16</v>
      </c>
      <c r="AE1241" s="87">
        <v>44839</v>
      </c>
      <c r="AF1241" s="88">
        <v>947.5</v>
      </c>
      <c r="AG1241" s="87">
        <v>44838</v>
      </c>
      <c r="AH1241" s="88">
        <v>68.069999999999993</v>
      </c>
      <c r="AI1241" s="87">
        <v>44853</v>
      </c>
      <c r="AJ1241" s="88">
        <v>441.32</v>
      </c>
      <c r="AK1241" s="87">
        <v>44887</v>
      </c>
      <c r="AL1241" s="88">
        <v>186.81</v>
      </c>
    </row>
    <row r="1242" spans="1:38">
      <c r="A1242" s="87">
        <v>44840</v>
      </c>
      <c r="B1242" s="88">
        <v>15894.7</v>
      </c>
      <c r="C1242" s="87">
        <v>44140</v>
      </c>
      <c r="D1242" s="88">
        <v>92.58</v>
      </c>
      <c r="E1242" s="87">
        <v>44105</v>
      </c>
      <c r="F1242" s="88">
        <v>117.6</v>
      </c>
      <c r="G1242" s="87">
        <v>44550</v>
      </c>
      <c r="H1242" s="88">
        <v>30.99</v>
      </c>
      <c r="I1242" s="87">
        <v>44148</v>
      </c>
      <c r="J1242" s="88">
        <v>37.299999999999997</v>
      </c>
      <c r="K1242" s="87">
        <v>44105</v>
      </c>
      <c r="L1242" s="88">
        <v>141.88999999999999</v>
      </c>
      <c r="M1242" s="87">
        <v>44105</v>
      </c>
      <c r="N1242" s="88">
        <v>36.549999999999997</v>
      </c>
      <c r="Q1242" s="87">
        <v>44105</v>
      </c>
      <c r="R1242" s="88">
        <v>18.21</v>
      </c>
      <c r="S1242" s="87">
        <v>44105</v>
      </c>
      <c r="T1242" s="88">
        <v>5.45</v>
      </c>
      <c r="W1242" s="87">
        <v>44246</v>
      </c>
      <c r="X1242" s="88">
        <v>78.040000000000006</v>
      </c>
      <c r="Y1242" s="87">
        <v>44131</v>
      </c>
      <c r="Z1242" s="88">
        <v>40.81</v>
      </c>
      <c r="AA1242" s="87">
        <v>44210</v>
      </c>
      <c r="AB1242" s="88">
        <v>197.2</v>
      </c>
      <c r="AE1242" s="87">
        <v>44840</v>
      </c>
      <c r="AF1242" s="88">
        <v>960.05</v>
      </c>
      <c r="AG1242" s="87">
        <v>44839</v>
      </c>
      <c r="AH1242" s="88">
        <v>67.84</v>
      </c>
      <c r="AI1242" s="87">
        <v>44854</v>
      </c>
      <c r="AJ1242" s="88">
        <v>430.82</v>
      </c>
      <c r="AK1242" s="87">
        <v>44888</v>
      </c>
      <c r="AL1242" s="88">
        <v>180.01</v>
      </c>
    </row>
    <row r="1243" spans="1:38">
      <c r="A1243" s="87">
        <v>44841</v>
      </c>
      <c r="B1243" s="88">
        <v>15857.09</v>
      </c>
      <c r="C1243" s="87">
        <v>44141</v>
      </c>
      <c r="D1243" s="88">
        <v>94.77</v>
      </c>
      <c r="E1243" s="87">
        <v>44106</v>
      </c>
      <c r="F1243" s="88">
        <v>116.83</v>
      </c>
      <c r="G1243" s="87">
        <v>44553</v>
      </c>
      <c r="H1243" s="88">
        <v>31</v>
      </c>
      <c r="I1243" s="87">
        <v>44151</v>
      </c>
      <c r="J1243" s="88">
        <v>37.299999999999997</v>
      </c>
      <c r="K1243" s="87">
        <v>44106</v>
      </c>
      <c r="L1243" s="88">
        <v>135.52000000000001</v>
      </c>
      <c r="M1243" s="87">
        <v>44106</v>
      </c>
      <c r="N1243" s="88">
        <v>36.200000000000003</v>
      </c>
      <c r="Q1243" s="87">
        <v>44106</v>
      </c>
      <c r="R1243" s="88">
        <v>17.170000000000002</v>
      </c>
      <c r="S1243" s="87">
        <v>44106</v>
      </c>
      <c r="T1243" s="88">
        <v>5.12</v>
      </c>
      <c r="W1243" s="87">
        <v>44249</v>
      </c>
      <c r="X1243" s="88">
        <v>77.5</v>
      </c>
      <c r="Y1243" s="87">
        <v>44132</v>
      </c>
      <c r="Z1243" s="88">
        <v>40.5</v>
      </c>
      <c r="AA1243" s="87">
        <v>44211</v>
      </c>
      <c r="AB1243" s="88">
        <v>196</v>
      </c>
      <c r="AE1243" s="87">
        <v>44841</v>
      </c>
      <c r="AF1243" s="88">
        <v>951.48</v>
      </c>
      <c r="AG1243" s="87">
        <v>44840</v>
      </c>
      <c r="AH1243" s="88">
        <v>68.959999999999994</v>
      </c>
      <c r="AI1243" s="87">
        <v>44855</v>
      </c>
      <c r="AJ1243" s="88">
        <v>431.77</v>
      </c>
      <c r="AK1243" s="87">
        <v>44889</v>
      </c>
      <c r="AL1243" s="88">
        <v>178.96</v>
      </c>
    </row>
    <row r="1244" spans="1:38">
      <c r="A1244" s="87">
        <v>44844</v>
      </c>
      <c r="B1244" s="88">
        <v>15889.47</v>
      </c>
      <c r="C1244" s="87">
        <v>44144</v>
      </c>
      <c r="D1244" s="88">
        <v>90.02</v>
      </c>
      <c r="E1244" s="87">
        <v>44109</v>
      </c>
      <c r="F1244" s="88">
        <v>116.47</v>
      </c>
      <c r="G1244" s="87">
        <v>44554</v>
      </c>
      <c r="H1244" s="88">
        <v>31.5</v>
      </c>
      <c r="I1244" s="87">
        <v>44152</v>
      </c>
      <c r="J1244" s="88">
        <v>37</v>
      </c>
      <c r="K1244" s="87">
        <v>44109</v>
      </c>
      <c r="L1244" s="88">
        <v>127.81</v>
      </c>
      <c r="M1244" s="87">
        <v>44109</v>
      </c>
      <c r="N1244" s="88">
        <v>35.36</v>
      </c>
      <c r="Q1244" s="87">
        <v>44109</v>
      </c>
      <c r="R1244" s="88">
        <v>15.89</v>
      </c>
      <c r="S1244" s="87">
        <v>44109</v>
      </c>
      <c r="T1244" s="88">
        <v>4.68</v>
      </c>
      <c r="W1244" s="87">
        <v>44250</v>
      </c>
      <c r="X1244" s="88">
        <v>78.31</v>
      </c>
      <c r="Y1244" s="87">
        <v>44133</v>
      </c>
      <c r="Z1244" s="88">
        <v>38.01</v>
      </c>
      <c r="AA1244" s="87">
        <v>44214</v>
      </c>
      <c r="AB1244" s="88">
        <v>195</v>
      </c>
      <c r="AE1244" s="87">
        <v>44844</v>
      </c>
      <c r="AF1244" s="88">
        <v>960</v>
      </c>
      <c r="AG1244" s="87">
        <v>44841</v>
      </c>
      <c r="AH1244" s="88">
        <v>68.75</v>
      </c>
      <c r="AI1244" s="87">
        <v>44858</v>
      </c>
      <c r="AJ1244" s="88">
        <v>433.61</v>
      </c>
      <c r="AK1244" s="87">
        <v>44890</v>
      </c>
      <c r="AL1244" s="88">
        <v>181.77</v>
      </c>
    </row>
    <row r="1245" spans="1:38">
      <c r="A1245" s="87">
        <v>44845</v>
      </c>
      <c r="B1245" s="88">
        <v>15622.91</v>
      </c>
      <c r="C1245" s="87">
        <v>44145</v>
      </c>
      <c r="D1245" s="88">
        <v>90.63</v>
      </c>
      <c r="E1245" s="87">
        <v>44110</v>
      </c>
      <c r="F1245" s="88">
        <v>116.87</v>
      </c>
      <c r="G1245" s="87">
        <v>44557</v>
      </c>
      <c r="H1245" s="88">
        <v>31.77</v>
      </c>
      <c r="I1245" s="87">
        <v>44153</v>
      </c>
      <c r="J1245" s="88">
        <v>36.99</v>
      </c>
      <c r="K1245" s="87">
        <v>44110</v>
      </c>
      <c r="L1245" s="88">
        <v>131.84</v>
      </c>
      <c r="M1245" s="87">
        <v>44110</v>
      </c>
      <c r="N1245" s="88">
        <v>36.29</v>
      </c>
      <c r="Q1245" s="87">
        <v>44110</v>
      </c>
      <c r="R1245" s="88">
        <v>16.77</v>
      </c>
      <c r="S1245" s="87">
        <v>44110</v>
      </c>
      <c r="T1245" s="88">
        <v>4.62</v>
      </c>
      <c r="W1245" s="87">
        <v>44251</v>
      </c>
      <c r="X1245" s="88">
        <v>76</v>
      </c>
      <c r="Y1245" s="87">
        <v>44137</v>
      </c>
      <c r="Z1245" s="88">
        <v>36.99</v>
      </c>
      <c r="AA1245" s="87">
        <v>44215</v>
      </c>
      <c r="AB1245" s="88">
        <v>198</v>
      </c>
      <c r="AE1245" s="87">
        <v>44845</v>
      </c>
      <c r="AF1245" s="88">
        <v>956.97</v>
      </c>
      <c r="AG1245" s="87">
        <v>44844</v>
      </c>
      <c r="AH1245" s="88">
        <v>68.62</v>
      </c>
      <c r="AI1245" s="87">
        <v>44859</v>
      </c>
      <c r="AJ1245" s="88">
        <v>430.97</v>
      </c>
      <c r="AK1245" s="87">
        <v>44893</v>
      </c>
      <c r="AL1245" s="88">
        <v>173.73</v>
      </c>
    </row>
    <row r="1246" spans="1:38">
      <c r="A1246" s="87">
        <v>44846</v>
      </c>
      <c r="B1246" s="88">
        <v>15570.08</v>
      </c>
      <c r="C1246" s="87">
        <v>44146</v>
      </c>
      <c r="D1246" s="88">
        <v>90.16</v>
      </c>
      <c r="E1246" s="87">
        <v>44111</v>
      </c>
      <c r="F1246" s="88">
        <v>118.5</v>
      </c>
      <c r="G1246" s="87">
        <v>44558</v>
      </c>
      <c r="H1246" s="88">
        <v>31.23</v>
      </c>
      <c r="I1246" s="87">
        <v>44154</v>
      </c>
      <c r="J1246" s="88">
        <v>36.65</v>
      </c>
      <c r="K1246" s="87">
        <v>44111</v>
      </c>
      <c r="L1246" s="88">
        <v>137.97999999999999</v>
      </c>
      <c r="M1246" s="87">
        <v>44111</v>
      </c>
      <c r="N1246" s="88">
        <v>37.99</v>
      </c>
      <c r="Q1246" s="87">
        <v>44111</v>
      </c>
      <c r="R1246" s="88">
        <v>18.02</v>
      </c>
      <c r="S1246" s="87">
        <v>44111</v>
      </c>
      <c r="T1246" s="88">
        <v>5.05</v>
      </c>
      <c r="W1246" s="87">
        <v>44252</v>
      </c>
      <c r="X1246" s="88">
        <v>76.5</v>
      </c>
      <c r="Y1246" s="87">
        <v>44138</v>
      </c>
      <c r="Z1246" s="88">
        <v>38.28</v>
      </c>
      <c r="AA1246" s="87">
        <v>44216</v>
      </c>
      <c r="AB1246" s="88">
        <v>198.79</v>
      </c>
      <c r="AE1246" s="87">
        <v>44846</v>
      </c>
      <c r="AF1246" s="88">
        <v>960</v>
      </c>
      <c r="AG1246" s="87">
        <v>44845</v>
      </c>
      <c r="AH1246" s="88">
        <v>68.63</v>
      </c>
      <c r="AI1246" s="87">
        <v>44860</v>
      </c>
      <c r="AJ1246" s="88">
        <v>433.4</v>
      </c>
      <c r="AK1246" s="87">
        <v>44894</v>
      </c>
      <c r="AL1246" s="88">
        <v>173.8</v>
      </c>
    </row>
    <row r="1247" spans="1:38">
      <c r="A1247" s="87">
        <v>44847</v>
      </c>
      <c r="B1247" s="88">
        <v>15603.89</v>
      </c>
      <c r="C1247" s="87">
        <v>44147</v>
      </c>
      <c r="D1247" s="88">
        <v>89.79</v>
      </c>
      <c r="E1247" s="87">
        <v>44112</v>
      </c>
      <c r="F1247" s="88">
        <v>120.78</v>
      </c>
      <c r="G1247" s="87">
        <v>44559</v>
      </c>
      <c r="H1247" s="88">
        <v>32.96</v>
      </c>
      <c r="I1247" s="87">
        <v>44155</v>
      </c>
      <c r="J1247" s="88">
        <v>36.56</v>
      </c>
      <c r="K1247" s="87">
        <v>44112</v>
      </c>
      <c r="L1247" s="88">
        <v>142.47999999999999</v>
      </c>
      <c r="M1247" s="87">
        <v>44112</v>
      </c>
      <c r="N1247" s="88">
        <v>39.130000000000003</v>
      </c>
      <c r="Q1247" s="87">
        <v>44112</v>
      </c>
      <c r="R1247" s="88">
        <v>18.3</v>
      </c>
      <c r="S1247" s="87">
        <v>44112</v>
      </c>
      <c r="T1247" s="88">
        <v>5.21</v>
      </c>
      <c r="W1247" s="87">
        <v>44253</v>
      </c>
      <c r="X1247" s="88">
        <v>76</v>
      </c>
      <c r="Y1247" s="87">
        <v>44139</v>
      </c>
      <c r="Z1247" s="88">
        <v>38.11</v>
      </c>
      <c r="AA1247" s="87">
        <v>44217</v>
      </c>
      <c r="AB1247" s="88">
        <v>200</v>
      </c>
      <c r="AE1247" s="87">
        <v>44847</v>
      </c>
      <c r="AF1247" s="88">
        <v>961.3</v>
      </c>
      <c r="AG1247" s="87">
        <v>44846</v>
      </c>
      <c r="AH1247" s="88">
        <v>67.92</v>
      </c>
      <c r="AI1247" s="87">
        <v>44861</v>
      </c>
      <c r="AJ1247" s="88">
        <v>435.71</v>
      </c>
      <c r="AK1247" s="87">
        <v>44895</v>
      </c>
      <c r="AL1247" s="88">
        <v>186.83</v>
      </c>
    </row>
    <row r="1248" spans="1:38">
      <c r="A1248" s="87">
        <v>44848</v>
      </c>
      <c r="B1248" s="88">
        <v>15533.63</v>
      </c>
      <c r="C1248" s="87">
        <v>44148</v>
      </c>
      <c r="D1248" s="88">
        <v>89.4</v>
      </c>
      <c r="E1248" s="87">
        <v>44113</v>
      </c>
      <c r="F1248" s="88">
        <v>122.88</v>
      </c>
      <c r="G1248" s="87">
        <v>44560</v>
      </c>
      <c r="H1248" s="88">
        <v>34.9</v>
      </c>
      <c r="I1248" s="87">
        <v>44158</v>
      </c>
      <c r="J1248" s="88">
        <v>36.799999999999997</v>
      </c>
      <c r="K1248" s="87">
        <v>44113</v>
      </c>
      <c r="L1248" s="88">
        <v>140.9</v>
      </c>
      <c r="M1248" s="87">
        <v>44113</v>
      </c>
      <c r="N1248" s="88">
        <v>38.81</v>
      </c>
      <c r="Q1248" s="87">
        <v>44113</v>
      </c>
      <c r="R1248" s="88">
        <v>18.23</v>
      </c>
      <c r="S1248" s="87">
        <v>44113</v>
      </c>
      <c r="T1248" s="88">
        <v>5.36</v>
      </c>
      <c r="W1248" s="87">
        <v>44256</v>
      </c>
      <c r="X1248" s="88">
        <v>75.599999999999994</v>
      </c>
      <c r="Y1248" s="87">
        <v>44140</v>
      </c>
      <c r="Z1248" s="88">
        <v>38.020000000000003</v>
      </c>
      <c r="AA1248" s="87">
        <v>44218</v>
      </c>
      <c r="AB1248" s="88">
        <v>199</v>
      </c>
      <c r="AE1248" s="87">
        <v>44848</v>
      </c>
      <c r="AF1248" s="88">
        <v>960.84</v>
      </c>
      <c r="AG1248" s="87">
        <v>44847</v>
      </c>
      <c r="AH1248" s="88">
        <v>68.09</v>
      </c>
      <c r="AI1248" s="87">
        <v>44862</v>
      </c>
      <c r="AJ1248" s="88">
        <v>436.96</v>
      </c>
      <c r="AK1248" s="87">
        <v>44896</v>
      </c>
      <c r="AL1248" s="88">
        <v>182.08</v>
      </c>
    </row>
    <row r="1249" spans="1:38">
      <c r="A1249" s="87">
        <v>44851</v>
      </c>
      <c r="B1249" s="88">
        <v>15424.17</v>
      </c>
      <c r="C1249" s="87">
        <v>44151</v>
      </c>
      <c r="D1249" s="88">
        <v>89.67</v>
      </c>
      <c r="E1249" s="87">
        <v>44116</v>
      </c>
      <c r="F1249" s="88">
        <v>122.57</v>
      </c>
      <c r="G1249" s="87">
        <v>44561</v>
      </c>
      <c r="H1249" s="88">
        <v>36.479999999999997</v>
      </c>
      <c r="I1249" s="87">
        <v>44159</v>
      </c>
      <c r="J1249" s="88">
        <v>36.799999999999997</v>
      </c>
      <c r="K1249" s="87">
        <v>44116</v>
      </c>
      <c r="L1249" s="88">
        <v>132.03</v>
      </c>
      <c r="M1249" s="87">
        <v>44116</v>
      </c>
      <c r="N1249" s="88">
        <v>37.33</v>
      </c>
      <c r="Q1249" s="87">
        <v>44116</v>
      </c>
      <c r="R1249" s="88">
        <v>17.11</v>
      </c>
      <c r="S1249" s="87">
        <v>44116</v>
      </c>
      <c r="T1249" s="88">
        <v>5.0999999999999996</v>
      </c>
      <c r="W1249" s="87">
        <v>44257</v>
      </c>
      <c r="X1249" s="88">
        <v>75.760000000000005</v>
      </c>
      <c r="Y1249" s="87">
        <v>44141</v>
      </c>
      <c r="Z1249" s="88">
        <v>37.94</v>
      </c>
      <c r="AA1249" s="87">
        <v>44221</v>
      </c>
      <c r="AB1249" s="88">
        <v>199</v>
      </c>
      <c r="AE1249" s="87">
        <v>44851</v>
      </c>
      <c r="AF1249" s="88">
        <v>959</v>
      </c>
      <c r="AG1249" s="87">
        <v>44848</v>
      </c>
      <c r="AH1249" s="88">
        <v>68.08</v>
      </c>
      <c r="AI1249" s="87">
        <v>44865</v>
      </c>
      <c r="AJ1249" s="88">
        <v>443.72</v>
      </c>
      <c r="AK1249" s="87">
        <v>44897</v>
      </c>
      <c r="AL1249" s="88">
        <v>179.25</v>
      </c>
    </row>
    <row r="1250" spans="1:38">
      <c r="A1250" s="87">
        <v>44852</v>
      </c>
      <c r="B1250" s="88">
        <v>15426.01</v>
      </c>
      <c r="C1250" s="87">
        <v>44152</v>
      </c>
      <c r="D1250" s="88">
        <v>90.58</v>
      </c>
      <c r="E1250" s="87">
        <v>44117</v>
      </c>
      <c r="F1250" s="88">
        <v>122.3</v>
      </c>
      <c r="G1250" s="87">
        <v>44564</v>
      </c>
      <c r="H1250" s="88">
        <v>36.479999999999997</v>
      </c>
      <c r="I1250" s="87">
        <v>44160</v>
      </c>
      <c r="J1250" s="88">
        <v>36.549999999999997</v>
      </c>
      <c r="K1250" s="87">
        <v>44117</v>
      </c>
      <c r="L1250" s="88">
        <v>130.62</v>
      </c>
      <c r="M1250" s="87">
        <v>44117</v>
      </c>
      <c r="N1250" s="88">
        <v>36.81</v>
      </c>
      <c r="Q1250" s="87">
        <v>44117</v>
      </c>
      <c r="R1250" s="88">
        <v>17.100000000000001</v>
      </c>
      <c r="S1250" s="87">
        <v>44117</v>
      </c>
      <c r="T1250" s="88">
        <v>5</v>
      </c>
      <c r="W1250" s="87">
        <v>44258</v>
      </c>
      <c r="X1250" s="88">
        <v>75</v>
      </c>
      <c r="Y1250" s="87">
        <v>44144</v>
      </c>
      <c r="Z1250" s="88">
        <v>37.92</v>
      </c>
      <c r="AA1250" s="87">
        <v>44222</v>
      </c>
      <c r="AB1250" s="88">
        <v>198.62</v>
      </c>
      <c r="AE1250" s="87">
        <v>44852</v>
      </c>
      <c r="AF1250" s="88">
        <v>966</v>
      </c>
      <c r="AG1250" s="87">
        <v>44851</v>
      </c>
      <c r="AH1250" s="88">
        <v>67.62</v>
      </c>
      <c r="AI1250" s="87">
        <v>44866</v>
      </c>
      <c r="AJ1250" s="88">
        <v>451.32</v>
      </c>
      <c r="AK1250" s="87">
        <v>44900</v>
      </c>
      <c r="AL1250" s="88">
        <v>176.07</v>
      </c>
    </row>
    <row r="1251" spans="1:38">
      <c r="A1251" s="87">
        <v>44853</v>
      </c>
      <c r="B1251" s="88">
        <v>15541.37</v>
      </c>
      <c r="C1251" s="87">
        <v>44153</v>
      </c>
      <c r="D1251" s="88">
        <v>91.3</v>
      </c>
      <c r="E1251" s="87">
        <v>44118</v>
      </c>
      <c r="F1251" s="88">
        <v>122.79</v>
      </c>
      <c r="G1251" s="87">
        <v>44567</v>
      </c>
      <c r="H1251" s="88">
        <v>35.71</v>
      </c>
      <c r="I1251" s="87">
        <v>44161</v>
      </c>
      <c r="J1251" s="88">
        <v>36.9</v>
      </c>
      <c r="K1251" s="87">
        <v>44118</v>
      </c>
      <c r="L1251" s="88">
        <v>131.87</v>
      </c>
      <c r="M1251" s="87">
        <v>44118</v>
      </c>
      <c r="N1251" s="88">
        <v>37.26</v>
      </c>
      <c r="Q1251" s="87">
        <v>44118</v>
      </c>
      <c r="R1251" s="88">
        <v>17.45</v>
      </c>
      <c r="S1251" s="87">
        <v>44118</v>
      </c>
      <c r="T1251" s="88">
        <v>5.24</v>
      </c>
      <c r="W1251" s="87">
        <v>44259</v>
      </c>
      <c r="X1251" s="88">
        <v>72.760000000000005</v>
      </c>
      <c r="Y1251" s="87">
        <v>44145</v>
      </c>
      <c r="Z1251" s="88">
        <v>38.9</v>
      </c>
      <c r="AA1251" s="87">
        <v>44223</v>
      </c>
      <c r="AB1251" s="88">
        <v>198.7</v>
      </c>
      <c r="AE1251" s="87">
        <v>44853</v>
      </c>
      <c r="AF1251" s="88">
        <v>964</v>
      </c>
      <c r="AG1251" s="87">
        <v>44852</v>
      </c>
      <c r="AH1251" s="88">
        <v>67.63</v>
      </c>
      <c r="AI1251" s="87">
        <v>44867</v>
      </c>
      <c r="AJ1251" s="88">
        <v>451.87</v>
      </c>
      <c r="AK1251" s="87">
        <v>44901</v>
      </c>
      <c r="AL1251" s="88">
        <v>173.96</v>
      </c>
    </row>
    <row r="1252" spans="1:38">
      <c r="A1252" s="87">
        <v>44854</v>
      </c>
      <c r="B1252" s="88">
        <v>15511.92</v>
      </c>
      <c r="C1252" s="87">
        <v>44154</v>
      </c>
      <c r="D1252" s="88">
        <v>91.46</v>
      </c>
      <c r="E1252" s="87">
        <v>44119</v>
      </c>
      <c r="F1252" s="88">
        <v>122.26</v>
      </c>
      <c r="G1252" s="87">
        <v>44568</v>
      </c>
      <c r="H1252" s="88">
        <v>36.9</v>
      </c>
      <c r="I1252" s="87">
        <v>44162</v>
      </c>
      <c r="J1252" s="88">
        <v>36.9</v>
      </c>
      <c r="K1252" s="87">
        <v>44119</v>
      </c>
      <c r="L1252" s="88">
        <v>129.94999999999999</v>
      </c>
      <c r="M1252" s="87">
        <v>44119</v>
      </c>
      <c r="N1252" s="88">
        <v>36.950000000000003</v>
      </c>
      <c r="Q1252" s="87">
        <v>44119</v>
      </c>
      <c r="R1252" s="88">
        <v>17.12</v>
      </c>
      <c r="S1252" s="87">
        <v>44119</v>
      </c>
      <c r="T1252" s="88">
        <v>5.25</v>
      </c>
      <c r="W1252" s="87">
        <v>44260</v>
      </c>
      <c r="X1252" s="88">
        <v>73.069999999999993</v>
      </c>
      <c r="Y1252" s="87">
        <v>44146</v>
      </c>
      <c r="Z1252" s="88">
        <v>38.369999999999997</v>
      </c>
      <c r="AA1252" s="87">
        <v>44224</v>
      </c>
      <c r="AB1252" s="88">
        <v>195.25</v>
      </c>
      <c r="AE1252" s="87">
        <v>44854</v>
      </c>
      <c r="AF1252" s="88">
        <v>961.06</v>
      </c>
      <c r="AG1252" s="87">
        <v>44853</v>
      </c>
      <c r="AH1252" s="88">
        <v>64.459999999999994</v>
      </c>
      <c r="AI1252" s="87">
        <v>44868</v>
      </c>
      <c r="AJ1252" s="88">
        <v>454</v>
      </c>
      <c r="AK1252" s="87">
        <v>44902</v>
      </c>
      <c r="AL1252" s="88">
        <v>178.78</v>
      </c>
    </row>
    <row r="1253" spans="1:38">
      <c r="A1253" s="87">
        <v>44855</v>
      </c>
      <c r="B1253" s="88">
        <v>15564.45</v>
      </c>
      <c r="C1253" s="87">
        <v>44155</v>
      </c>
      <c r="D1253" s="88">
        <v>91.22</v>
      </c>
      <c r="E1253" s="87">
        <v>44120</v>
      </c>
      <c r="F1253" s="88">
        <v>122.7</v>
      </c>
      <c r="G1253" s="87">
        <v>44572</v>
      </c>
      <c r="H1253" s="88">
        <v>36.869999999999997</v>
      </c>
      <c r="I1253" s="87">
        <v>44165</v>
      </c>
      <c r="J1253" s="88">
        <v>37.39</v>
      </c>
      <c r="K1253" s="87">
        <v>44120</v>
      </c>
      <c r="L1253" s="88">
        <v>129.94</v>
      </c>
      <c r="M1253" s="87">
        <v>44120</v>
      </c>
      <c r="N1253" s="88">
        <v>37.04</v>
      </c>
      <c r="Q1253" s="87">
        <v>44120</v>
      </c>
      <c r="R1253" s="88">
        <v>17.12</v>
      </c>
      <c r="S1253" s="87">
        <v>44120</v>
      </c>
      <c r="T1253" s="88">
        <v>5.32</v>
      </c>
      <c r="W1253" s="87">
        <v>44263</v>
      </c>
      <c r="X1253" s="88">
        <v>70.06</v>
      </c>
      <c r="Y1253" s="87">
        <v>44147</v>
      </c>
      <c r="Z1253" s="88">
        <v>37</v>
      </c>
      <c r="AA1253" s="87">
        <v>44225</v>
      </c>
      <c r="AB1253" s="88">
        <v>193.58</v>
      </c>
      <c r="AE1253" s="87">
        <v>44855</v>
      </c>
      <c r="AF1253" s="88">
        <v>955.39</v>
      </c>
      <c r="AG1253" s="87">
        <v>44854</v>
      </c>
      <c r="AH1253" s="88">
        <v>63.9</v>
      </c>
      <c r="AI1253" s="87">
        <v>44869</v>
      </c>
      <c r="AJ1253" s="88">
        <v>449.03</v>
      </c>
      <c r="AK1253" s="87">
        <v>44903</v>
      </c>
      <c r="AL1253" s="88">
        <v>175.66</v>
      </c>
    </row>
    <row r="1254" spans="1:38">
      <c r="A1254" s="87">
        <v>44858</v>
      </c>
      <c r="B1254" s="88">
        <v>15602.64</v>
      </c>
      <c r="C1254" s="87">
        <v>44158</v>
      </c>
      <c r="D1254" s="88">
        <v>89.15</v>
      </c>
      <c r="E1254" s="87">
        <v>44123</v>
      </c>
      <c r="F1254" s="88">
        <v>122.42</v>
      </c>
      <c r="G1254" s="87">
        <v>44573</v>
      </c>
      <c r="H1254" s="88">
        <v>36</v>
      </c>
      <c r="I1254" s="87">
        <v>44166</v>
      </c>
      <c r="J1254" s="88">
        <v>37.75</v>
      </c>
      <c r="K1254" s="87">
        <v>44123</v>
      </c>
      <c r="L1254" s="88">
        <v>130.75</v>
      </c>
      <c r="M1254" s="87">
        <v>44123</v>
      </c>
      <c r="N1254" s="88">
        <v>37.340000000000003</v>
      </c>
      <c r="Q1254" s="87">
        <v>44123</v>
      </c>
      <c r="R1254" s="88">
        <v>17.329999999999998</v>
      </c>
      <c r="S1254" s="87">
        <v>44123</v>
      </c>
      <c r="T1254" s="88">
        <v>5.21</v>
      </c>
      <c r="W1254" s="87">
        <v>44264</v>
      </c>
      <c r="X1254" s="88">
        <v>66.959999999999994</v>
      </c>
      <c r="Y1254" s="87">
        <v>44148</v>
      </c>
      <c r="Z1254" s="88">
        <v>37.03</v>
      </c>
      <c r="AA1254" s="87">
        <v>44228</v>
      </c>
      <c r="AB1254" s="88">
        <v>190.28</v>
      </c>
      <c r="AE1254" s="87">
        <v>44858</v>
      </c>
      <c r="AF1254" s="88">
        <v>955.36</v>
      </c>
      <c r="AG1254" s="87">
        <v>44855</v>
      </c>
      <c r="AH1254" s="88">
        <v>63.74</v>
      </c>
      <c r="AI1254" s="87">
        <v>44872</v>
      </c>
      <c r="AJ1254" s="88">
        <v>449.73</v>
      </c>
      <c r="AK1254" s="87">
        <v>44904</v>
      </c>
      <c r="AL1254" s="88">
        <v>177.32</v>
      </c>
    </row>
    <row r="1255" spans="1:38">
      <c r="A1255" s="87">
        <v>44859</v>
      </c>
      <c r="B1255" s="88">
        <v>15537.26</v>
      </c>
      <c r="C1255" s="87">
        <v>44159</v>
      </c>
      <c r="D1255" s="88">
        <v>89</v>
      </c>
      <c r="E1255" s="87">
        <v>44124</v>
      </c>
      <c r="F1255" s="88">
        <v>121.94</v>
      </c>
      <c r="G1255" s="87">
        <v>44578</v>
      </c>
      <c r="H1255" s="88">
        <v>35.65</v>
      </c>
      <c r="I1255" s="87">
        <v>44167</v>
      </c>
      <c r="J1255" s="88">
        <v>37.68</v>
      </c>
      <c r="K1255" s="87">
        <v>44124</v>
      </c>
      <c r="L1255" s="88">
        <v>140.55000000000001</v>
      </c>
      <c r="M1255" s="87">
        <v>44124</v>
      </c>
      <c r="N1255" s="88">
        <v>38.71</v>
      </c>
      <c r="Q1255" s="87">
        <v>44124</v>
      </c>
      <c r="R1255" s="88">
        <v>18.62</v>
      </c>
      <c r="S1255" s="87">
        <v>44124</v>
      </c>
      <c r="T1255" s="88">
        <v>5.29</v>
      </c>
      <c r="W1255" s="87">
        <v>44265</v>
      </c>
      <c r="X1255" s="88">
        <v>67.290000000000006</v>
      </c>
      <c r="Y1255" s="87">
        <v>44151</v>
      </c>
      <c r="Z1255" s="88">
        <v>37.04</v>
      </c>
      <c r="AA1255" s="87">
        <v>44229</v>
      </c>
      <c r="AB1255" s="88">
        <v>190</v>
      </c>
      <c r="AE1255" s="87">
        <v>44859</v>
      </c>
      <c r="AF1255" s="88">
        <v>944.11</v>
      </c>
      <c r="AG1255" s="87">
        <v>44858</v>
      </c>
      <c r="AH1255" s="88">
        <v>63.56</v>
      </c>
      <c r="AI1255" s="87">
        <v>44873</v>
      </c>
      <c r="AJ1255" s="88">
        <v>447.22</v>
      </c>
      <c r="AK1255" s="87">
        <v>44907</v>
      </c>
      <c r="AL1255" s="88">
        <v>175.72</v>
      </c>
    </row>
    <row r="1256" spans="1:38">
      <c r="A1256" s="87">
        <v>44860</v>
      </c>
      <c r="B1256" s="88">
        <v>15273.56</v>
      </c>
      <c r="C1256" s="87">
        <v>44160</v>
      </c>
      <c r="D1256" s="88">
        <v>91.38</v>
      </c>
      <c r="E1256" s="87">
        <v>44125</v>
      </c>
      <c r="F1256" s="88">
        <v>123.08</v>
      </c>
      <c r="G1256" s="87">
        <v>44579</v>
      </c>
      <c r="H1256" s="88">
        <v>32.99</v>
      </c>
      <c r="I1256" s="87">
        <v>44168</v>
      </c>
      <c r="J1256" s="88">
        <v>38</v>
      </c>
      <c r="K1256" s="87">
        <v>44125</v>
      </c>
      <c r="L1256" s="88">
        <v>149.47999999999999</v>
      </c>
      <c r="M1256" s="87">
        <v>44125</v>
      </c>
      <c r="N1256" s="88">
        <v>39.380000000000003</v>
      </c>
      <c r="Q1256" s="87">
        <v>44125</v>
      </c>
      <c r="R1256" s="88">
        <v>19.09</v>
      </c>
      <c r="S1256" s="87">
        <v>44125</v>
      </c>
      <c r="T1256" s="88">
        <v>5.57</v>
      </c>
      <c r="W1256" s="87">
        <v>44266</v>
      </c>
      <c r="X1256" s="88">
        <v>63.47</v>
      </c>
      <c r="Y1256" s="87">
        <v>44152</v>
      </c>
      <c r="Z1256" s="88">
        <v>37.08</v>
      </c>
      <c r="AA1256" s="87">
        <v>44230</v>
      </c>
      <c r="AB1256" s="88">
        <v>190</v>
      </c>
      <c r="AE1256" s="87">
        <v>44860</v>
      </c>
      <c r="AF1256" s="88">
        <v>935.87</v>
      </c>
      <c r="AG1256" s="87">
        <v>44859</v>
      </c>
      <c r="AH1256" s="88">
        <v>62.44</v>
      </c>
      <c r="AI1256" s="87">
        <v>44875</v>
      </c>
      <c r="AJ1256" s="88">
        <v>452.39</v>
      </c>
      <c r="AK1256" s="87">
        <v>44908</v>
      </c>
      <c r="AL1256" s="88">
        <v>175.48</v>
      </c>
    </row>
    <row r="1257" spans="1:38">
      <c r="A1257" s="87">
        <v>44861</v>
      </c>
      <c r="B1257" s="88">
        <v>15290</v>
      </c>
      <c r="C1257" s="87">
        <v>44161</v>
      </c>
      <c r="D1257" s="88">
        <v>94.32</v>
      </c>
      <c r="E1257" s="87">
        <v>44126</v>
      </c>
      <c r="F1257" s="88">
        <v>121.89</v>
      </c>
      <c r="G1257" s="87">
        <v>44581</v>
      </c>
      <c r="H1257" s="88">
        <v>32.85</v>
      </c>
      <c r="I1257" s="87">
        <v>44169</v>
      </c>
      <c r="J1257" s="88">
        <v>39.06</v>
      </c>
      <c r="K1257" s="87">
        <v>44126</v>
      </c>
      <c r="L1257" s="88">
        <v>148.41</v>
      </c>
      <c r="M1257" s="87">
        <v>44126</v>
      </c>
      <c r="N1257" s="88">
        <v>40.74</v>
      </c>
      <c r="Q1257" s="87">
        <v>44126</v>
      </c>
      <c r="R1257" s="88">
        <v>17.91</v>
      </c>
      <c r="S1257" s="87">
        <v>44126</v>
      </c>
      <c r="T1257" s="88">
        <v>5.31</v>
      </c>
      <c r="W1257" s="87">
        <v>44267</v>
      </c>
      <c r="X1257" s="88">
        <v>67.849999999999994</v>
      </c>
      <c r="Y1257" s="87">
        <v>44153</v>
      </c>
      <c r="Z1257" s="88">
        <v>36.99</v>
      </c>
      <c r="AA1257" s="87">
        <v>44231</v>
      </c>
      <c r="AB1257" s="88">
        <v>189.26</v>
      </c>
      <c r="AE1257" s="87">
        <v>44861</v>
      </c>
      <c r="AF1257" s="88">
        <v>923.31</v>
      </c>
      <c r="AG1257" s="87">
        <v>44860</v>
      </c>
      <c r="AH1257" s="88">
        <v>61.89</v>
      </c>
      <c r="AI1257" s="87">
        <v>44876</v>
      </c>
      <c r="AJ1257" s="88">
        <v>452.97</v>
      </c>
      <c r="AK1257" s="87">
        <v>44909</v>
      </c>
      <c r="AL1257" s="88">
        <v>174.69</v>
      </c>
    </row>
    <row r="1258" spans="1:38">
      <c r="A1258" s="87">
        <v>44862</v>
      </c>
      <c r="B1258" s="88">
        <v>15041.11</v>
      </c>
      <c r="C1258" s="87">
        <v>44162</v>
      </c>
      <c r="D1258" s="88">
        <v>93.84</v>
      </c>
      <c r="E1258" s="87">
        <v>44127</v>
      </c>
      <c r="F1258" s="88">
        <v>121.76</v>
      </c>
      <c r="G1258" s="87">
        <v>44582</v>
      </c>
      <c r="H1258" s="88">
        <v>33.299999999999997</v>
      </c>
      <c r="I1258" s="87">
        <v>44172</v>
      </c>
      <c r="J1258" s="88">
        <v>38.72</v>
      </c>
      <c r="K1258" s="87">
        <v>44127</v>
      </c>
      <c r="L1258" s="88">
        <v>153.85</v>
      </c>
      <c r="M1258" s="87">
        <v>44127</v>
      </c>
      <c r="N1258" s="88">
        <v>42.18</v>
      </c>
      <c r="Q1258" s="87">
        <v>44127</v>
      </c>
      <c r="R1258" s="88">
        <v>19.25</v>
      </c>
      <c r="S1258" s="87">
        <v>44127</v>
      </c>
      <c r="T1258" s="88">
        <v>5.79</v>
      </c>
      <c r="W1258" s="87">
        <v>44270</v>
      </c>
      <c r="X1258" s="88">
        <v>68.77</v>
      </c>
      <c r="Y1258" s="87">
        <v>44154</v>
      </c>
      <c r="Z1258" s="88">
        <v>36.56</v>
      </c>
      <c r="AA1258" s="87">
        <v>44235</v>
      </c>
      <c r="AB1258" s="88">
        <v>184.4</v>
      </c>
      <c r="AE1258" s="87">
        <v>44862</v>
      </c>
      <c r="AF1258" s="88">
        <v>901.74</v>
      </c>
      <c r="AG1258" s="87">
        <v>44861</v>
      </c>
      <c r="AH1258" s="88">
        <v>61.75</v>
      </c>
      <c r="AI1258" s="87">
        <v>44879</v>
      </c>
      <c r="AJ1258" s="88">
        <v>448.79</v>
      </c>
      <c r="AK1258" s="87">
        <v>44910</v>
      </c>
      <c r="AL1258" s="88">
        <v>172.16</v>
      </c>
    </row>
    <row r="1259" spans="1:38">
      <c r="A1259" s="87">
        <v>44865</v>
      </c>
      <c r="B1259" s="88">
        <v>15061.46</v>
      </c>
      <c r="C1259" s="87">
        <v>44165</v>
      </c>
      <c r="D1259" s="88">
        <v>94.53</v>
      </c>
      <c r="E1259" s="87">
        <v>44130</v>
      </c>
      <c r="F1259" s="88">
        <v>119.04</v>
      </c>
      <c r="G1259" s="87">
        <v>44585</v>
      </c>
      <c r="H1259" s="88">
        <v>32</v>
      </c>
      <c r="I1259" s="87">
        <v>44173</v>
      </c>
      <c r="J1259" s="88">
        <v>38.57</v>
      </c>
      <c r="K1259" s="87">
        <v>44130</v>
      </c>
      <c r="L1259" s="88">
        <v>156.21</v>
      </c>
      <c r="M1259" s="87">
        <v>44130</v>
      </c>
      <c r="N1259" s="88">
        <v>43.92</v>
      </c>
      <c r="Q1259" s="87">
        <v>44130</v>
      </c>
      <c r="R1259" s="88">
        <v>20.04</v>
      </c>
      <c r="S1259" s="87">
        <v>44130</v>
      </c>
      <c r="T1259" s="88">
        <v>6.79</v>
      </c>
      <c r="W1259" s="87">
        <v>44271</v>
      </c>
      <c r="X1259" s="88">
        <v>69.209999999999994</v>
      </c>
      <c r="Y1259" s="87">
        <v>44155</v>
      </c>
      <c r="Z1259" s="88">
        <v>37.18</v>
      </c>
      <c r="AA1259" s="87">
        <v>44236</v>
      </c>
      <c r="AB1259" s="88">
        <v>189.01</v>
      </c>
      <c r="AE1259" s="87">
        <v>44865</v>
      </c>
      <c r="AF1259" s="88">
        <v>909.33</v>
      </c>
      <c r="AG1259" s="87">
        <v>44862</v>
      </c>
      <c r="AH1259" s="88">
        <v>61.55</v>
      </c>
      <c r="AI1259" s="87">
        <v>44880</v>
      </c>
      <c r="AJ1259" s="88">
        <v>448.82</v>
      </c>
      <c r="AK1259" s="87">
        <v>44911</v>
      </c>
      <c r="AL1259" s="88">
        <v>171.25</v>
      </c>
    </row>
    <row r="1260" spans="1:38">
      <c r="A1260" s="87">
        <v>44866</v>
      </c>
      <c r="B1260" s="88">
        <v>15286.35</v>
      </c>
      <c r="C1260" s="87">
        <v>44166</v>
      </c>
      <c r="D1260" s="88">
        <v>97.37</v>
      </c>
      <c r="E1260" s="87">
        <v>44131</v>
      </c>
      <c r="F1260" s="88">
        <v>117.3</v>
      </c>
      <c r="G1260" s="87">
        <v>44586</v>
      </c>
      <c r="H1260" s="88">
        <v>31.5</v>
      </c>
      <c r="I1260" s="87">
        <v>44174</v>
      </c>
      <c r="J1260" s="88">
        <v>38.83</v>
      </c>
      <c r="K1260" s="87">
        <v>44131</v>
      </c>
      <c r="L1260" s="88">
        <v>150.38</v>
      </c>
      <c r="M1260" s="87">
        <v>44131</v>
      </c>
      <c r="N1260" s="88">
        <v>42.59</v>
      </c>
      <c r="Q1260" s="87">
        <v>44131</v>
      </c>
      <c r="R1260" s="88">
        <v>19.3</v>
      </c>
      <c r="S1260" s="87">
        <v>44131</v>
      </c>
      <c r="T1260" s="88">
        <v>6.77</v>
      </c>
      <c r="W1260" s="87">
        <v>44272</v>
      </c>
      <c r="X1260" s="88">
        <v>68.5</v>
      </c>
      <c r="Y1260" s="87">
        <v>44158</v>
      </c>
      <c r="Z1260" s="88">
        <v>36</v>
      </c>
      <c r="AA1260" s="87">
        <v>44237</v>
      </c>
      <c r="AB1260" s="88">
        <v>189.41</v>
      </c>
      <c r="AE1260" s="87">
        <v>44866</v>
      </c>
      <c r="AF1260" s="88">
        <v>910.2</v>
      </c>
      <c r="AG1260" s="87">
        <v>44865</v>
      </c>
      <c r="AH1260" s="88">
        <v>60.76</v>
      </c>
      <c r="AI1260" s="87">
        <v>44881</v>
      </c>
      <c r="AJ1260" s="88">
        <v>453.77</v>
      </c>
      <c r="AK1260" s="87">
        <v>44914</v>
      </c>
      <c r="AL1260" s="88">
        <v>167.73</v>
      </c>
    </row>
    <row r="1261" spans="1:38">
      <c r="A1261" s="87">
        <v>44867</v>
      </c>
      <c r="B1261" s="88">
        <v>15349.13</v>
      </c>
      <c r="C1261" s="87">
        <v>44167</v>
      </c>
      <c r="D1261" s="88">
        <v>97.8</v>
      </c>
      <c r="E1261" s="87">
        <v>44132</v>
      </c>
      <c r="F1261" s="88">
        <v>114.62</v>
      </c>
      <c r="G1261" s="87">
        <v>44587</v>
      </c>
      <c r="H1261" s="88">
        <v>31.9</v>
      </c>
      <c r="I1261" s="87">
        <v>44175</v>
      </c>
      <c r="J1261" s="88">
        <v>38.65</v>
      </c>
      <c r="K1261" s="87">
        <v>44132</v>
      </c>
      <c r="L1261" s="88">
        <v>149.87</v>
      </c>
      <c r="M1261" s="87">
        <v>44132</v>
      </c>
      <c r="N1261" s="88">
        <v>42.63</v>
      </c>
      <c r="Q1261" s="87">
        <v>44132</v>
      </c>
      <c r="R1261" s="88">
        <v>19.260000000000002</v>
      </c>
      <c r="S1261" s="87">
        <v>44132</v>
      </c>
      <c r="T1261" s="88">
        <v>6.56</v>
      </c>
      <c r="W1261" s="87">
        <v>44273</v>
      </c>
      <c r="X1261" s="88">
        <v>66.48</v>
      </c>
      <c r="Y1261" s="87">
        <v>44159</v>
      </c>
      <c r="Z1261" s="88">
        <v>35.799999999999997</v>
      </c>
      <c r="AA1261" s="87">
        <v>44238</v>
      </c>
      <c r="AB1261" s="88">
        <v>187.1</v>
      </c>
      <c r="AE1261" s="87">
        <v>44867</v>
      </c>
      <c r="AF1261" s="88">
        <v>915</v>
      </c>
      <c r="AG1261" s="87">
        <v>44866</v>
      </c>
      <c r="AH1261" s="88">
        <v>61.87</v>
      </c>
      <c r="AI1261" s="87">
        <v>44882</v>
      </c>
      <c r="AJ1261" s="88">
        <v>456.1</v>
      </c>
      <c r="AK1261" s="87">
        <v>44915</v>
      </c>
      <c r="AL1261" s="88">
        <v>158.58000000000001</v>
      </c>
    </row>
    <row r="1262" spans="1:38">
      <c r="A1262" s="87">
        <v>44868</v>
      </c>
      <c r="B1262" s="88">
        <v>15394.51</v>
      </c>
      <c r="C1262" s="87">
        <v>44168</v>
      </c>
      <c r="D1262" s="88">
        <v>97.27</v>
      </c>
      <c r="E1262" s="87">
        <v>44133</v>
      </c>
      <c r="F1262" s="88">
        <v>109.63</v>
      </c>
      <c r="G1262" s="87">
        <v>44588</v>
      </c>
      <c r="H1262" s="88">
        <v>31.29</v>
      </c>
      <c r="I1262" s="87">
        <v>44176</v>
      </c>
      <c r="J1262" s="88">
        <v>38</v>
      </c>
      <c r="K1262" s="87">
        <v>44133</v>
      </c>
      <c r="L1262" s="88">
        <v>138.88</v>
      </c>
      <c r="M1262" s="87">
        <v>44133</v>
      </c>
      <c r="N1262" s="88">
        <v>42.27</v>
      </c>
      <c r="Q1262" s="87">
        <v>44133</v>
      </c>
      <c r="R1262" s="88">
        <v>17.84</v>
      </c>
      <c r="S1262" s="87">
        <v>44133</v>
      </c>
      <c r="T1262" s="88">
        <v>6.26</v>
      </c>
      <c r="W1262" s="87">
        <v>44274</v>
      </c>
      <c r="X1262" s="88">
        <v>66.5</v>
      </c>
      <c r="Y1262" s="87">
        <v>44160</v>
      </c>
      <c r="Z1262" s="88">
        <v>35.619999999999997</v>
      </c>
      <c r="AA1262" s="87">
        <v>44239</v>
      </c>
      <c r="AB1262" s="88">
        <v>185.38</v>
      </c>
      <c r="AE1262" s="87">
        <v>44868</v>
      </c>
      <c r="AF1262" s="88">
        <v>919.53</v>
      </c>
      <c r="AG1262" s="87">
        <v>44867</v>
      </c>
      <c r="AH1262" s="88">
        <v>62.16</v>
      </c>
      <c r="AI1262" s="87">
        <v>44883</v>
      </c>
      <c r="AJ1262" s="88">
        <v>458.78</v>
      </c>
      <c r="AK1262" s="87">
        <v>44916</v>
      </c>
      <c r="AL1262" s="88">
        <v>159.65</v>
      </c>
    </row>
    <row r="1263" spans="1:38">
      <c r="A1263" s="87">
        <v>44869</v>
      </c>
      <c r="B1263" s="88">
        <v>15226.77</v>
      </c>
      <c r="C1263" s="87">
        <v>44169</v>
      </c>
      <c r="D1263" s="88">
        <v>98</v>
      </c>
      <c r="E1263" s="87">
        <v>44137</v>
      </c>
      <c r="F1263" s="88">
        <v>106.46</v>
      </c>
      <c r="G1263" s="87">
        <v>44589</v>
      </c>
      <c r="H1263" s="88">
        <v>32.299999999999997</v>
      </c>
      <c r="I1263" s="87">
        <v>44179</v>
      </c>
      <c r="J1263" s="88">
        <v>38.97</v>
      </c>
      <c r="K1263" s="87">
        <v>44137</v>
      </c>
      <c r="L1263" s="88">
        <v>132.21</v>
      </c>
      <c r="M1263" s="87">
        <v>44137</v>
      </c>
      <c r="N1263" s="88">
        <v>41.87</v>
      </c>
      <c r="Q1263" s="87">
        <v>44137</v>
      </c>
      <c r="R1263" s="88">
        <v>16.8</v>
      </c>
      <c r="S1263" s="87">
        <v>44137</v>
      </c>
      <c r="T1263" s="88">
        <v>6.38</v>
      </c>
      <c r="W1263" s="87">
        <v>44277</v>
      </c>
      <c r="X1263" s="88">
        <v>66</v>
      </c>
      <c r="Y1263" s="87">
        <v>44161</v>
      </c>
      <c r="Z1263" s="88">
        <v>36.86</v>
      </c>
      <c r="AA1263" s="87">
        <v>44242</v>
      </c>
      <c r="AB1263" s="88">
        <v>188</v>
      </c>
      <c r="AE1263" s="87">
        <v>44869</v>
      </c>
      <c r="AF1263" s="88">
        <v>914.61</v>
      </c>
      <c r="AG1263" s="87">
        <v>44868</v>
      </c>
      <c r="AH1263" s="88">
        <v>62.07</v>
      </c>
      <c r="AI1263" s="87">
        <v>44886</v>
      </c>
      <c r="AJ1263" s="88">
        <v>469.21</v>
      </c>
      <c r="AK1263" s="87">
        <v>44917</v>
      </c>
      <c r="AL1263" s="88">
        <v>165.03</v>
      </c>
    </row>
    <row r="1264" spans="1:38">
      <c r="A1264" s="87">
        <v>44872</v>
      </c>
      <c r="B1264" s="88">
        <v>15299.9</v>
      </c>
      <c r="C1264" s="87">
        <v>44172</v>
      </c>
      <c r="D1264" s="88">
        <v>97.64</v>
      </c>
      <c r="E1264" s="87">
        <v>44138</v>
      </c>
      <c r="F1264" s="88">
        <v>113.56</v>
      </c>
      <c r="G1264" s="87">
        <v>44592</v>
      </c>
      <c r="H1264" s="88">
        <v>31.68</v>
      </c>
      <c r="I1264" s="87">
        <v>44180</v>
      </c>
      <c r="J1264" s="88">
        <v>39.46</v>
      </c>
      <c r="K1264" s="87">
        <v>44138</v>
      </c>
      <c r="L1264" s="88">
        <v>142</v>
      </c>
      <c r="M1264" s="87">
        <v>44138</v>
      </c>
      <c r="N1264" s="88">
        <v>43.69</v>
      </c>
      <c r="Q1264" s="87">
        <v>44138</v>
      </c>
      <c r="R1264" s="88">
        <v>18.059999999999999</v>
      </c>
      <c r="S1264" s="87">
        <v>44138</v>
      </c>
      <c r="T1264" s="88">
        <v>6.7</v>
      </c>
      <c r="W1264" s="87">
        <v>44279</v>
      </c>
      <c r="X1264" s="88">
        <v>65.86</v>
      </c>
      <c r="Y1264" s="87">
        <v>44162</v>
      </c>
      <c r="Z1264" s="88">
        <v>36.99</v>
      </c>
      <c r="AA1264" s="87">
        <v>44243</v>
      </c>
      <c r="AB1264" s="88">
        <v>187.5</v>
      </c>
      <c r="AE1264" s="87">
        <v>44872</v>
      </c>
      <c r="AF1264" s="88">
        <v>922.01</v>
      </c>
      <c r="AG1264" s="87">
        <v>44869</v>
      </c>
      <c r="AH1264" s="88">
        <v>61.01</v>
      </c>
      <c r="AI1264" s="87">
        <v>44887</v>
      </c>
      <c r="AJ1264" s="88">
        <v>483.45</v>
      </c>
      <c r="AK1264" s="87">
        <v>44918</v>
      </c>
      <c r="AL1264" s="88">
        <v>160.18</v>
      </c>
    </row>
    <row r="1265" spans="1:38">
      <c r="A1265" s="87">
        <v>44873</v>
      </c>
      <c r="B1265" s="88">
        <v>15377.59</v>
      </c>
      <c r="C1265" s="87">
        <v>44173</v>
      </c>
      <c r="D1265" s="88">
        <v>97.93</v>
      </c>
      <c r="E1265" s="87">
        <v>44139</v>
      </c>
      <c r="F1265" s="88">
        <v>111.14</v>
      </c>
      <c r="G1265" s="87">
        <v>44593</v>
      </c>
      <c r="H1265" s="88">
        <v>31.93</v>
      </c>
      <c r="I1265" s="87">
        <v>44181</v>
      </c>
      <c r="J1265" s="88">
        <v>39.07</v>
      </c>
      <c r="K1265" s="87">
        <v>44139</v>
      </c>
      <c r="L1265" s="88">
        <v>141.34</v>
      </c>
      <c r="M1265" s="87">
        <v>44139</v>
      </c>
      <c r="N1265" s="88">
        <v>42.81</v>
      </c>
      <c r="Q1265" s="87">
        <v>44139</v>
      </c>
      <c r="R1265" s="88">
        <v>17.93</v>
      </c>
      <c r="S1265" s="87">
        <v>44139</v>
      </c>
      <c r="T1265" s="88">
        <v>7.22</v>
      </c>
      <c r="W1265" s="87">
        <v>44280</v>
      </c>
      <c r="X1265" s="88">
        <v>65.5</v>
      </c>
      <c r="Y1265" s="87">
        <v>44165</v>
      </c>
      <c r="Z1265" s="88">
        <v>37.01</v>
      </c>
      <c r="AA1265" s="87">
        <v>44244</v>
      </c>
      <c r="AB1265" s="88">
        <v>185.01</v>
      </c>
      <c r="AE1265" s="87">
        <v>44873</v>
      </c>
      <c r="AF1265" s="88">
        <v>929.16</v>
      </c>
      <c r="AG1265" s="87">
        <v>44872</v>
      </c>
      <c r="AH1265" s="88">
        <v>61.71</v>
      </c>
      <c r="AI1265" s="87">
        <v>44888</v>
      </c>
      <c r="AJ1265" s="88">
        <v>497.28</v>
      </c>
      <c r="AK1265" s="87">
        <v>44921</v>
      </c>
      <c r="AL1265" s="88">
        <v>166.19</v>
      </c>
    </row>
    <row r="1266" spans="1:38">
      <c r="A1266" s="87">
        <v>44875</v>
      </c>
      <c r="B1266" s="88">
        <v>15660.99</v>
      </c>
      <c r="C1266" s="87">
        <v>44174</v>
      </c>
      <c r="D1266" s="88">
        <v>97.74</v>
      </c>
      <c r="E1266" s="87">
        <v>44140</v>
      </c>
      <c r="F1266" s="88">
        <v>113.89</v>
      </c>
      <c r="G1266" s="87">
        <v>44594</v>
      </c>
      <c r="H1266" s="88">
        <v>32.06</v>
      </c>
      <c r="I1266" s="87">
        <v>44182</v>
      </c>
      <c r="J1266" s="88">
        <v>39.479999999999997</v>
      </c>
      <c r="K1266" s="87">
        <v>44140</v>
      </c>
      <c r="L1266" s="88">
        <v>149.59</v>
      </c>
      <c r="M1266" s="87">
        <v>44140</v>
      </c>
      <c r="N1266" s="88">
        <v>43.1</v>
      </c>
      <c r="Q1266" s="87">
        <v>44140</v>
      </c>
      <c r="R1266" s="88">
        <v>19.260000000000002</v>
      </c>
      <c r="S1266" s="87">
        <v>44140</v>
      </c>
      <c r="T1266" s="88">
        <v>7.42</v>
      </c>
      <c r="W1266" s="87">
        <v>44281</v>
      </c>
      <c r="X1266" s="88">
        <v>64.3</v>
      </c>
      <c r="Y1266" s="87">
        <v>44166</v>
      </c>
      <c r="Z1266" s="88">
        <v>37.5</v>
      </c>
      <c r="AA1266" s="87">
        <v>44245</v>
      </c>
      <c r="AB1266" s="88">
        <v>184.99</v>
      </c>
      <c r="AE1266" s="87">
        <v>44875</v>
      </c>
      <c r="AF1266" s="88">
        <v>928.86</v>
      </c>
      <c r="AG1266" s="87">
        <v>44873</v>
      </c>
      <c r="AH1266" s="88">
        <v>62.18</v>
      </c>
      <c r="AI1266" s="87">
        <v>44889</v>
      </c>
      <c r="AJ1266" s="88">
        <v>489.91</v>
      </c>
      <c r="AK1266" s="87">
        <v>44922</v>
      </c>
      <c r="AL1266" s="88">
        <v>162.46</v>
      </c>
    </row>
    <row r="1267" spans="1:38">
      <c r="A1267" s="87">
        <v>44876</v>
      </c>
      <c r="B1267" s="88">
        <v>15798.48</v>
      </c>
      <c r="C1267" s="87">
        <v>44175</v>
      </c>
      <c r="D1267" s="88">
        <v>97.94</v>
      </c>
      <c r="E1267" s="87">
        <v>44141</v>
      </c>
      <c r="F1267" s="88">
        <v>111.56</v>
      </c>
      <c r="G1267" s="87">
        <v>44595</v>
      </c>
      <c r="H1267" s="88">
        <v>32</v>
      </c>
      <c r="I1267" s="87">
        <v>44183</v>
      </c>
      <c r="J1267" s="88">
        <v>39.4</v>
      </c>
      <c r="K1267" s="87">
        <v>44141</v>
      </c>
      <c r="L1267" s="88">
        <v>145.19</v>
      </c>
      <c r="M1267" s="87">
        <v>44141</v>
      </c>
      <c r="N1267" s="88">
        <v>42.64</v>
      </c>
      <c r="Q1267" s="87">
        <v>44141</v>
      </c>
      <c r="R1267" s="88">
        <v>18.86</v>
      </c>
      <c r="S1267" s="87">
        <v>44141</v>
      </c>
      <c r="T1267" s="88">
        <v>7.01</v>
      </c>
      <c r="W1267" s="87">
        <v>44284</v>
      </c>
      <c r="X1267" s="88">
        <v>64.13</v>
      </c>
      <c r="Y1267" s="87">
        <v>44167</v>
      </c>
      <c r="Z1267" s="88">
        <v>37.4</v>
      </c>
      <c r="AA1267" s="87">
        <v>44246</v>
      </c>
      <c r="AB1267" s="88">
        <v>184.31</v>
      </c>
      <c r="AE1267" s="87">
        <v>44876</v>
      </c>
      <c r="AF1267" s="88">
        <v>929.93</v>
      </c>
      <c r="AG1267" s="87">
        <v>44875</v>
      </c>
      <c r="AH1267" s="88">
        <v>63.49</v>
      </c>
      <c r="AI1267" s="87">
        <v>44890</v>
      </c>
      <c r="AJ1267" s="88">
        <v>491.95</v>
      </c>
      <c r="AK1267" s="87">
        <v>44923</v>
      </c>
      <c r="AL1267" s="88">
        <v>159.69999999999999</v>
      </c>
    </row>
    <row r="1268" spans="1:38">
      <c r="A1268" s="87">
        <v>44879</v>
      </c>
      <c r="B1268" s="88">
        <v>15729.04</v>
      </c>
      <c r="C1268" s="87">
        <v>44176</v>
      </c>
      <c r="D1268" s="88">
        <v>97.97</v>
      </c>
      <c r="E1268" s="87">
        <v>44144</v>
      </c>
      <c r="F1268" s="88">
        <v>111.47</v>
      </c>
      <c r="G1268" s="87">
        <v>44596</v>
      </c>
      <c r="H1268" s="88">
        <v>31.99</v>
      </c>
      <c r="I1268" s="87">
        <v>44186</v>
      </c>
      <c r="J1268" s="88">
        <v>39.4</v>
      </c>
      <c r="K1268" s="87">
        <v>44144</v>
      </c>
      <c r="L1268" s="88">
        <v>145.71</v>
      </c>
      <c r="M1268" s="87">
        <v>44144</v>
      </c>
      <c r="N1268" s="88">
        <v>42.64</v>
      </c>
      <c r="Q1268" s="87">
        <v>44144</v>
      </c>
      <c r="R1268" s="88">
        <v>19.11</v>
      </c>
      <c r="S1268" s="87">
        <v>44144</v>
      </c>
      <c r="T1268" s="88">
        <v>7.31</v>
      </c>
      <c r="W1268" s="87">
        <v>44285</v>
      </c>
      <c r="X1268" s="88">
        <v>62.69</v>
      </c>
      <c r="Y1268" s="87">
        <v>44168</v>
      </c>
      <c r="Z1268" s="88">
        <v>36.99</v>
      </c>
      <c r="AA1268" s="87">
        <v>44249</v>
      </c>
      <c r="AB1268" s="88">
        <v>182.74</v>
      </c>
      <c r="AE1268" s="87">
        <v>44879</v>
      </c>
      <c r="AF1268" s="88">
        <v>922.21</v>
      </c>
      <c r="AG1268" s="87">
        <v>44876</v>
      </c>
      <c r="AH1268" s="88">
        <v>63.33</v>
      </c>
      <c r="AI1268" s="87">
        <v>44893</v>
      </c>
      <c r="AJ1268" s="88">
        <v>487.38</v>
      </c>
      <c r="AK1268" s="87">
        <v>44924</v>
      </c>
      <c r="AL1268" s="88">
        <v>161.65</v>
      </c>
    </row>
    <row r="1269" spans="1:38">
      <c r="A1269" s="87">
        <v>44880</v>
      </c>
      <c r="B1269" s="88">
        <v>15708.58</v>
      </c>
      <c r="C1269" s="87">
        <v>44179</v>
      </c>
      <c r="D1269" s="88">
        <v>98.99</v>
      </c>
      <c r="E1269" s="87">
        <v>44145</v>
      </c>
      <c r="F1269" s="88">
        <v>117.42</v>
      </c>
      <c r="G1269" s="87">
        <v>44599</v>
      </c>
      <c r="H1269" s="88">
        <v>32.590000000000003</v>
      </c>
      <c r="I1269" s="87">
        <v>44187</v>
      </c>
      <c r="J1269" s="88">
        <v>38.89</v>
      </c>
      <c r="K1269" s="87">
        <v>44145</v>
      </c>
      <c r="L1269" s="88">
        <v>145.4</v>
      </c>
      <c r="M1269" s="87">
        <v>44145</v>
      </c>
      <c r="N1269" s="88">
        <v>42.2</v>
      </c>
      <c r="Q1269" s="87">
        <v>44145</v>
      </c>
      <c r="R1269" s="88">
        <v>19.46</v>
      </c>
      <c r="S1269" s="87">
        <v>44145</v>
      </c>
      <c r="T1269" s="88">
        <v>7.15</v>
      </c>
      <c r="W1269" s="87">
        <v>44286</v>
      </c>
      <c r="X1269" s="88">
        <v>61.34</v>
      </c>
      <c r="Y1269" s="87">
        <v>44169</v>
      </c>
      <c r="Z1269" s="88">
        <v>36.49</v>
      </c>
      <c r="AA1269" s="87">
        <v>44250</v>
      </c>
      <c r="AB1269" s="88">
        <v>179.88</v>
      </c>
      <c r="AE1269" s="87">
        <v>44880</v>
      </c>
      <c r="AF1269" s="88">
        <v>930</v>
      </c>
      <c r="AG1269" s="87">
        <v>44879</v>
      </c>
      <c r="AH1269" s="88">
        <v>63.01</v>
      </c>
      <c r="AI1269" s="87">
        <v>44894</v>
      </c>
      <c r="AJ1269" s="88">
        <v>499.98</v>
      </c>
      <c r="AK1269" s="87">
        <v>44925</v>
      </c>
      <c r="AL1269" s="88">
        <v>163.07</v>
      </c>
    </row>
    <row r="1270" spans="1:38">
      <c r="A1270" s="87">
        <v>44881</v>
      </c>
      <c r="B1270" s="88">
        <v>15816.74</v>
      </c>
      <c r="C1270" s="87">
        <v>44180</v>
      </c>
      <c r="D1270" s="88">
        <v>102.51</v>
      </c>
      <c r="E1270" s="87">
        <v>44146</v>
      </c>
      <c r="F1270" s="88">
        <v>116.95</v>
      </c>
      <c r="G1270" s="87">
        <v>44600</v>
      </c>
      <c r="H1270" s="88">
        <v>31.41</v>
      </c>
      <c r="I1270" s="87">
        <v>44188</v>
      </c>
      <c r="J1270" s="88">
        <v>38.99</v>
      </c>
      <c r="K1270" s="87">
        <v>44146</v>
      </c>
      <c r="L1270" s="88">
        <v>145.5</v>
      </c>
      <c r="M1270" s="87">
        <v>44146</v>
      </c>
      <c r="N1270" s="88">
        <v>41.44</v>
      </c>
      <c r="Q1270" s="87">
        <v>44146</v>
      </c>
      <c r="R1270" s="88">
        <v>19.010000000000002</v>
      </c>
      <c r="S1270" s="87">
        <v>44146</v>
      </c>
      <c r="T1270" s="88">
        <v>7.11</v>
      </c>
      <c r="W1270" s="87">
        <v>44287</v>
      </c>
      <c r="X1270" s="88">
        <v>60.75</v>
      </c>
      <c r="Y1270" s="87">
        <v>44172</v>
      </c>
      <c r="Z1270" s="88">
        <v>38.6</v>
      </c>
      <c r="AA1270" s="87">
        <v>44251</v>
      </c>
      <c r="AB1270" s="88">
        <v>179.9</v>
      </c>
      <c r="AE1270" s="87">
        <v>44881</v>
      </c>
      <c r="AF1270" s="88">
        <v>925.62</v>
      </c>
      <c r="AG1270" s="87">
        <v>44880</v>
      </c>
      <c r="AH1270" s="88">
        <v>63.02</v>
      </c>
      <c r="AI1270" s="87">
        <v>44895</v>
      </c>
      <c r="AJ1270" s="88">
        <v>500.36</v>
      </c>
      <c r="AK1270" s="87">
        <v>44928</v>
      </c>
      <c r="AL1270" s="88">
        <v>162.94</v>
      </c>
    </row>
    <row r="1271" spans="1:38">
      <c r="A1271" s="87">
        <v>44882</v>
      </c>
      <c r="B1271" s="88">
        <v>15763.26</v>
      </c>
      <c r="C1271" s="87">
        <v>44181</v>
      </c>
      <c r="D1271" s="88">
        <v>103.77</v>
      </c>
      <c r="E1271" s="87">
        <v>44147</v>
      </c>
      <c r="F1271" s="88">
        <v>113.81</v>
      </c>
      <c r="G1271" s="87">
        <v>44602</v>
      </c>
      <c r="H1271" s="88">
        <v>31.26</v>
      </c>
      <c r="I1271" s="87">
        <v>44189</v>
      </c>
      <c r="J1271" s="88">
        <v>38.9</v>
      </c>
      <c r="K1271" s="87">
        <v>44147</v>
      </c>
      <c r="L1271" s="88">
        <v>134.72</v>
      </c>
      <c r="M1271" s="87">
        <v>44147</v>
      </c>
      <c r="N1271" s="88">
        <v>39.99</v>
      </c>
      <c r="Q1271" s="87">
        <v>44147</v>
      </c>
      <c r="R1271" s="88">
        <v>17.649999999999999</v>
      </c>
      <c r="S1271" s="87">
        <v>44147</v>
      </c>
      <c r="T1271" s="88">
        <v>6.98</v>
      </c>
      <c r="W1271" s="87">
        <v>44291</v>
      </c>
      <c r="X1271" s="88">
        <v>60.16</v>
      </c>
      <c r="Y1271" s="87">
        <v>44173</v>
      </c>
      <c r="Z1271" s="88">
        <v>38.6</v>
      </c>
      <c r="AA1271" s="87">
        <v>44252</v>
      </c>
      <c r="AB1271" s="88">
        <v>175.98</v>
      </c>
      <c r="AE1271" s="87">
        <v>44882</v>
      </c>
      <c r="AF1271" s="88">
        <v>918.87</v>
      </c>
      <c r="AG1271" s="87">
        <v>44881</v>
      </c>
      <c r="AH1271" s="88">
        <v>62.1</v>
      </c>
      <c r="AI1271" s="87">
        <v>44896</v>
      </c>
      <c r="AJ1271" s="88">
        <v>502.57</v>
      </c>
      <c r="AK1271" s="87">
        <v>44929</v>
      </c>
      <c r="AL1271" s="88">
        <v>163.09</v>
      </c>
    </row>
    <row r="1272" spans="1:38">
      <c r="A1272" s="87">
        <v>44883</v>
      </c>
      <c r="B1272" s="88">
        <v>15701.11</v>
      </c>
      <c r="C1272" s="87">
        <v>44182</v>
      </c>
      <c r="D1272" s="88">
        <v>105.74</v>
      </c>
      <c r="E1272" s="87">
        <v>44148</v>
      </c>
      <c r="F1272" s="88">
        <v>114.48</v>
      </c>
      <c r="G1272" s="87">
        <v>44603</v>
      </c>
      <c r="H1272" s="88">
        <v>31.69</v>
      </c>
      <c r="I1272" s="87">
        <v>44193</v>
      </c>
      <c r="J1272" s="88">
        <v>38.65</v>
      </c>
      <c r="K1272" s="87">
        <v>44148</v>
      </c>
      <c r="L1272" s="88">
        <v>138.4</v>
      </c>
      <c r="M1272" s="87">
        <v>44148</v>
      </c>
      <c r="N1272" s="88">
        <v>40.36</v>
      </c>
      <c r="Q1272" s="87">
        <v>44148</v>
      </c>
      <c r="R1272" s="88">
        <v>18.45</v>
      </c>
      <c r="S1272" s="87">
        <v>44148</v>
      </c>
      <c r="T1272" s="88">
        <v>7.24</v>
      </c>
      <c r="W1272" s="87">
        <v>44292</v>
      </c>
      <c r="X1272" s="88">
        <v>60.5</v>
      </c>
      <c r="Y1272" s="87">
        <v>44174</v>
      </c>
      <c r="Z1272" s="88">
        <v>38.35</v>
      </c>
      <c r="AA1272" s="87">
        <v>44253</v>
      </c>
      <c r="AB1272" s="88">
        <v>175.79</v>
      </c>
      <c r="AE1272" s="87">
        <v>44883</v>
      </c>
      <c r="AF1272" s="88">
        <v>927.34</v>
      </c>
      <c r="AG1272" s="87">
        <v>44882</v>
      </c>
      <c r="AH1272" s="88">
        <v>61.59</v>
      </c>
      <c r="AI1272" s="87">
        <v>44897</v>
      </c>
      <c r="AJ1272" s="88">
        <v>497.33</v>
      </c>
      <c r="AK1272" s="87">
        <v>44930</v>
      </c>
      <c r="AL1272" s="88">
        <v>162.11000000000001</v>
      </c>
    </row>
    <row r="1273" spans="1:38">
      <c r="A1273" s="87">
        <v>44886</v>
      </c>
      <c r="B1273" s="88">
        <v>15727.42</v>
      </c>
      <c r="C1273" s="87">
        <v>44183</v>
      </c>
      <c r="D1273" s="88">
        <v>106.36</v>
      </c>
      <c r="E1273" s="87">
        <v>44151</v>
      </c>
      <c r="F1273" s="88">
        <v>116.46</v>
      </c>
      <c r="G1273" s="87">
        <v>44606</v>
      </c>
      <c r="H1273" s="88">
        <v>31.59</v>
      </c>
      <c r="I1273" s="87">
        <v>44194</v>
      </c>
      <c r="J1273" s="88">
        <v>38.450000000000003</v>
      </c>
      <c r="K1273" s="87">
        <v>44151</v>
      </c>
      <c r="L1273" s="88">
        <v>134.36000000000001</v>
      </c>
      <c r="M1273" s="87">
        <v>44151</v>
      </c>
      <c r="N1273" s="88">
        <v>40.03</v>
      </c>
      <c r="Q1273" s="87">
        <v>44151</v>
      </c>
      <c r="R1273" s="88">
        <v>18.100000000000001</v>
      </c>
      <c r="S1273" s="87">
        <v>44151</v>
      </c>
      <c r="T1273" s="88">
        <v>7.25</v>
      </c>
      <c r="W1273" s="87">
        <v>44293</v>
      </c>
      <c r="X1273" s="88">
        <v>60</v>
      </c>
      <c r="Y1273" s="87">
        <v>44175</v>
      </c>
      <c r="Z1273" s="88">
        <v>38.5</v>
      </c>
      <c r="AA1273" s="87">
        <v>44256</v>
      </c>
      <c r="AB1273" s="88">
        <v>169.92</v>
      </c>
      <c r="AE1273" s="87">
        <v>44886</v>
      </c>
      <c r="AF1273" s="88">
        <v>933.82</v>
      </c>
      <c r="AG1273" s="87">
        <v>44883</v>
      </c>
      <c r="AH1273" s="88">
        <v>60.5</v>
      </c>
      <c r="AI1273" s="87">
        <v>44900</v>
      </c>
      <c r="AJ1273" s="88">
        <v>483.45</v>
      </c>
      <c r="AK1273" s="87">
        <v>44931</v>
      </c>
      <c r="AL1273" s="88">
        <v>161</v>
      </c>
    </row>
    <row r="1274" spans="1:38">
      <c r="A1274" s="87">
        <v>44887</v>
      </c>
      <c r="B1274" s="88">
        <v>15792.32</v>
      </c>
      <c r="C1274" s="87">
        <v>44186</v>
      </c>
      <c r="D1274" s="88">
        <v>105.7</v>
      </c>
      <c r="E1274" s="87">
        <v>44152</v>
      </c>
      <c r="F1274" s="88">
        <v>121.02</v>
      </c>
      <c r="G1274" s="87">
        <v>44607</v>
      </c>
      <c r="H1274" s="88">
        <v>32.22</v>
      </c>
      <c r="I1274" s="87">
        <v>44195</v>
      </c>
      <c r="J1274" s="88">
        <v>39.130000000000003</v>
      </c>
      <c r="K1274" s="87">
        <v>44152</v>
      </c>
      <c r="L1274" s="88">
        <v>134.74</v>
      </c>
      <c r="M1274" s="87">
        <v>44152</v>
      </c>
      <c r="N1274" s="88">
        <v>40.090000000000003</v>
      </c>
      <c r="Q1274" s="87">
        <v>44152</v>
      </c>
      <c r="R1274" s="88">
        <v>18.29</v>
      </c>
      <c r="S1274" s="87">
        <v>44152</v>
      </c>
      <c r="T1274" s="88">
        <v>7.31</v>
      </c>
      <c r="W1274" s="87">
        <v>44294</v>
      </c>
      <c r="X1274" s="88">
        <v>64.5</v>
      </c>
      <c r="Y1274" s="87">
        <v>44176</v>
      </c>
      <c r="Z1274" s="88">
        <v>37.840000000000003</v>
      </c>
      <c r="AA1274" s="87">
        <v>44257</v>
      </c>
      <c r="AB1274" s="88">
        <v>170.28</v>
      </c>
      <c r="AE1274" s="87">
        <v>44887</v>
      </c>
      <c r="AF1274" s="88">
        <v>981.82</v>
      </c>
      <c r="AG1274" s="87">
        <v>44886</v>
      </c>
      <c r="AH1274" s="88">
        <v>60.14</v>
      </c>
      <c r="AI1274" s="87">
        <v>44901</v>
      </c>
      <c r="AJ1274" s="88">
        <v>486</v>
      </c>
      <c r="AK1274" s="87">
        <v>44932</v>
      </c>
      <c r="AL1274" s="88">
        <v>160.91999999999999</v>
      </c>
    </row>
    <row r="1275" spans="1:38">
      <c r="A1275" s="87">
        <v>44888</v>
      </c>
      <c r="B1275" s="88">
        <v>15809.75</v>
      </c>
      <c r="C1275" s="87">
        <v>44187</v>
      </c>
      <c r="D1275" s="88">
        <v>103.88</v>
      </c>
      <c r="E1275" s="87">
        <v>44153</v>
      </c>
      <c r="F1275" s="88">
        <v>120.94</v>
      </c>
      <c r="G1275" s="87">
        <v>44608</v>
      </c>
      <c r="H1275" s="88">
        <v>31.22</v>
      </c>
      <c r="I1275" s="87">
        <v>44196</v>
      </c>
      <c r="J1275" s="88">
        <v>38.99</v>
      </c>
      <c r="K1275" s="87">
        <v>44153</v>
      </c>
      <c r="L1275" s="88">
        <v>135.36000000000001</v>
      </c>
      <c r="M1275" s="87">
        <v>44153</v>
      </c>
      <c r="N1275" s="88">
        <v>39.76</v>
      </c>
      <c r="Q1275" s="87">
        <v>44153</v>
      </c>
      <c r="R1275" s="88">
        <v>18.29</v>
      </c>
      <c r="S1275" s="87">
        <v>44153</v>
      </c>
      <c r="T1275" s="88">
        <v>7.32</v>
      </c>
      <c r="W1275" s="87">
        <v>44295</v>
      </c>
      <c r="X1275" s="88">
        <v>66.86</v>
      </c>
      <c r="Y1275" s="87">
        <v>44179</v>
      </c>
      <c r="Z1275" s="88">
        <v>38.93</v>
      </c>
      <c r="AA1275" s="87">
        <v>44258</v>
      </c>
      <c r="AB1275" s="88">
        <v>172.48</v>
      </c>
      <c r="AE1275" s="87">
        <v>44888</v>
      </c>
      <c r="AF1275" s="88">
        <v>1000.5</v>
      </c>
      <c r="AG1275" s="87">
        <v>44887</v>
      </c>
      <c r="AH1275" s="88">
        <v>61.15</v>
      </c>
      <c r="AI1275" s="87">
        <v>44902</v>
      </c>
      <c r="AJ1275" s="88">
        <v>489.45</v>
      </c>
      <c r="AK1275" s="87">
        <v>44935</v>
      </c>
      <c r="AL1275" s="88">
        <v>159.93</v>
      </c>
    </row>
    <row r="1276" spans="1:38">
      <c r="A1276" s="87">
        <v>44889</v>
      </c>
      <c r="B1276" s="88">
        <v>15805.11</v>
      </c>
      <c r="C1276" s="87">
        <v>44188</v>
      </c>
      <c r="D1276" s="88">
        <v>102.76</v>
      </c>
      <c r="E1276" s="87">
        <v>44154</v>
      </c>
      <c r="F1276" s="88">
        <v>121.97</v>
      </c>
      <c r="G1276" s="87">
        <v>44609</v>
      </c>
      <c r="H1276" s="88">
        <v>31</v>
      </c>
      <c r="I1276" s="87">
        <v>44197</v>
      </c>
      <c r="J1276" s="88">
        <v>39</v>
      </c>
      <c r="K1276" s="87">
        <v>44154</v>
      </c>
      <c r="L1276" s="88">
        <v>135.93</v>
      </c>
      <c r="M1276" s="87">
        <v>44154</v>
      </c>
      <c r="N1276" s="88">
        <v>40.049999999999997</v>
      </c>
      <c r="Q1276" s="87">
        <v>44154</v>
      </c>
      <c r="R1276" s="88">
        <v>18.22</v>
      </c>
      <c r="S1276" s="87">
        <v>44154</v>
      </c>
      <c r="T1276" s="88">
        <v>7.34</v>
      </c>
      <c r="W1276" s="87">
        <v>44298</v>
      </c>
      <c r="X1276" s="88">
        <v>65.5</v>
      </c>
      <c r="Y1276" s="87">
        <v>44180</v>
      </c>
      <c r="Z1276" s="88">
        <v>39.03</v>
      </c>
      <c r="AA1276" s="87">
        <v>44260</v>
      </c>
      <c r="AB1276" s="88">
        <v>170.87</v>
      </c>
      <c r="AE1276" s="87">
        <v>44889</v>
      </c>
      <c r="AF1276" s="88">
        <v>990.43</v>
      </c>
      <c r="AG1276" s="87">
        <v>44888</v>
      </c>
      <c r="AH1276" s="88">
        <v>61.33</v>
      </c>
      <c r="AI1276" s="87">
        <v>44903</v>
      </c>
      <c r="AJ1276" s="88">
        <v>485.28</v>
      </c>
      <c r="AK1276" s="87">
        <v>44936</v>
      </c>
      <c r="AL1276" s="88">
        <v>161.29</v>
      </c>
    </row>
    <row r="1277" spans="1:38">
      <c r="A1277" s="87">
        <v>44890</v>
      </c>
      <c r="B1277" s="88">
        <v>15818.76</v>
      </c>
      <c r="C1277" s="87">
        <v>44189</v>
      </c>
      <c r="D1277" s="88">
        <v>100.57</v>
      </c>
      <c r="E1277" s="87">
        <v>44155</v>
      </c>
      <c r="F1277" s="88">
        <v>119.4</v>
      </c>
      <c r="G1277" s="87">
        <v>44610</v>
      </c>
      <c r="H1277" s="88">
        <v>30.86</v>
      </c>
      <c r="I1277" s="87">
        <v>44200</v>
      </c>
      <c r="J1277" s="88">
        <v>39</v>
      </c>
      <c r="K1277" s="87">
        <v>44155</v>
      </c>
      <c r="L1277" s="88">
        <v>132.77000000000001</v>
      </c>
      <c r="M1277" s="87">
        <v>44155</v>
      </c>
      <c r="N1277" s="88">
        <v>38.659999999999997</v>
      </c>
      <c r="Q1277" s="87">
        <v>44155</v>
      </c>
      <c r="R1277" s="88">
        <v>17.64</v>
      </c>
      <c r="S1277" s="87">
        <v>44155</v>
      </c>
      <c r="T1277" s="88">
        <v>7.3</v>
      </c>
      <c r="W1277" s="87">
        <v>44299</v>
      </c>
      <c r="X1277" s="88">
        <v>65.7</v>
      </c>
      <c r="Y1277" s="87">
        <v>44181</v>
      </c>
      <c r="Z1277" s="88">
        <v>38.21</v>
      </c>
      <c r="AA1277" s="87">
        <v>44263</v>
      </c>
      <c r="AB1277" s="88">
        <v>164.8</v>
      </c>
      <c r="AE1277" s="87">
        <v>44890</v>
      </c>
      <c r="AF1277" s="88">
        <v>999.91</v>
      </c>
      <c r="AG1277" s="87">
        <v>44889</v>
      </c>
      <c r="AH1277" s="88">
        <v>60.89</v>
      </c>
      <c r="AI1277" s="87">
        <v>44904</v>
      </c>
      <c r="AJ1277" s="88">
        <v>485.18</v>
      </c>
      <c r="AK1277" s="87">
        <v>44937</v>
      </c>
      <c r="AL1277" s="88">
        <v>160.71</v>
      </c>
    </row>
    <row r="1278" spans="1:38">
      <c r="A1278" s="87">
        <v>44893</v>
      </c>
      <c r="B1278" s="88">
        <v>15504.46</v>
      </c>
      <c r="C1278" s="87">
        <v>44193</v>
      </c>
      <c r="D1278" s="88">
        <v>105.01</v>
      </c>
      <c r="E1278" s="87">
        <v>44158</v>
      </c>
      <c r="F1278" s="88">
        <v>118.1</v>
      </c>
      <c r="G1278" s="87">
        <v>44613</v>
      </c>
      <c r="H1278" s="88">
        <v>30.7</v>
      </c>
      <c r="I1278" s="87">
        <v>44201</v>
      </c>
      <c r="J1278" s="88">
        <v>38.840000000000003</v>
      </c>
      <c r="K1278" s="87">
        <v>44158</v>
      </c>
      <c r="L1278" s="88">
        <v>125.65</v>
      </c>
      <c r="M1278" s="87">
        <v>44158</v>
      </c>
      <c r="N1278" s="88">
        <v>37.409999999999997</v>
      </c>
      <c r="Q1278" s="87">
        <v>44158</v>
      </c>
      <c r="R1278" s="88">
        <v>16.91</v>
      </c>
      <c r="S1278" s="87">
        <v>44158</v>
      </c>
      <c r="T1278" s="88">
        <v>7.18</v>
      </c>
      <c r="W1278" s="87">
        <v>44300</v>
      </c>
      <c r="X1278" s="88">
        <v>65.05</v>
      </c>
      <c r="Y1278" s="87">
        <v>44182</v>
      </c>
      <c r="Z1278" s="88">
        <v>38.78</v>
      </c>
      <c r="AA1278" s="87">
        <v>44264</v>
      </c>
      <c r="AB1278" s="88">
        <v>162.5</v>
      </c>
      <c r="AE1278" s="87">
        <v>44893</v>
      </c>
      <c r="AF1278" s="88">
        <v>999.78</v>
      </c>
      <c r="AG1278" s="87">
        <v>44890</v>
      </c>
      <c r="AH1278" s="88">
        <v>60.38</v>
      </c>
      <c r="AI1278" s="87">
        <v>44907</v>
      </c>
      <c r="AJ1278" s="88">
        <v>489.07</v>
      </c>
      <c r="AK1278" s="87">
        <v>44938</v>
      </c>
      <c r="AL1278" s="88">
        <v>161.94999999999999</v>
      </c>
    </row>
    <row r="1279" spans="1:38">
      <c r="A1279" s="87">
        <v>44894</v>
      </c>
      <c r="B1279" s="88">
        <v>15665.43</v>
      </c>
      <c r="C1279" s="87">
        <v>44194</v>
      </c>
      <c r="D1279" s="88">
        <v>106.94</v>
      </c>
      <c r="E1279" s="87">
        <v>44159</v>
      </c>
      <c r="F1279" s="88">
        <v>119.12</v>
      </c>
      <c r="G1279" s="87">
        <v>44615</v>
      </c>
      <c r="H1279" s="88">
        <v>29.06</v>
      </c>
      <c r="I1279" s="87">
        <v>44202</v>
      </c>
      <c r="J1279" s="88">
        <v>39</v>
      </c>
      <c r="K1279" s="87">
        <v>44159</v>
      </c>
      <c r="L1279" s="88">
        <v>126.48</v>
      </c>
      <c r="M1279" s="87">
        <v>44159</v>
      </c>
      <c r="N1279" s="88">
        <v>37.08</v>
      </c>
      <c r="Q1279" s="87">
        <v>44159</v>
      </c>
      <c r="R1279" s="88">
        <v>17.14</v>
      </c>
      <c r="S1279" s="87">
        <v>44159</v>
      </c>
      <c r="T1279" s="88">
        <v>7.19</v>
      </c>
      <c r="W1279" s="87">
        <v>44301</v>
      </c>
      <c r="X1279" s="88">
        <v>66.349999999999994</v>
      </c>
      <c r="Y1279" s="87">
        <v>44183</v>
      </c>
      <c r="Z1279" s="88">
        <v>38.51</v>
      </c>
      <c r="AA1279" s="87">
        <v>44265</v>
      </c>
      <c r="AB1279" s="88">
        <v>166.32</v>
      </c>
      <c r="AE1279" s="87">
        <v>44894</v>
      </c>
      <c r="AF1279" s="88">
        <v>1002.08</v>
      </c>
      <c r="AG1279" s="87">
        <v>44893</v>
      </c>
      <c r="AH1279" s="88">
        <v>58.89</v>
      </c>
      <c r="AI1279" s="87">
        <v>44908</v>
      </c>
      <c r="AJ1279" s="88">
        <v>492.15</v>
      </c>
      <c r="AK1279" s="87">
        <v>44939</v>
      </c>
      <c r="AL1279" s="88">
        <v>157.41999999999999</v>
      </c>
    </row>
    <row r="1280" spans="1:38">
      <c r="A1280" s="87">
        <v>44895</v>
      </c>
      <c r="B1280" s="88">
        <v>15632.16</v>
      </c>
      <c r="C1280" s="87">
        <v>44195</v>
      </c>
      <c r="D1280" s="88">
        <v>106.68</v>
      </c>
      <c r="E1280" s="87">
        <v>44160</v>
      </c>
      <c r="F1280" s="88">
        <v>120.37</v>
      </c>
      <c r="G1280" s="87">
        <v>44616</v>
      </c>
      <c r="H1280" s="88">
        <v>29.98</v>
      </c>
      <c r="I1280" s="87">
        <v>44203</v>
      </c>
      <c r="J1280" s="88">
        <v>39.24</v>
      </c>
      <c r="K1280" s="87">
        <v>44160</v>
      </c>
      <c r="L1280" s="88">
        <v>129.76</v>
      </c>
      <c r="M1280" s="87">
        <v>44160</v>
      </c>
      <c r="N1280" s="88">
        <v>36.85</v>
      </c>
      <c r="Q1280" s="87">
        <v>44160</v>
      </c>
      <c r="R1280" s="88">
        <v>17.66</v>
      </c>
      <c r="S1280" s="87">
        <v>44160</v>
      </c>
      <c r="T1280" s="88">
        <v>7.15</v>
      </c>
      <c r="W1280" s="87">
        <v>44305</v>
      </c>
      <c r="X1280" s="88">
        <v>65</v>
      </c>
      <c r="Y1280" s="87">
        <v>44186</v>
      </c>
      <c r="Z1280" s="88">
        <v>38.28</v>
      </c>
      <c r="AA1280" s="87">
        <v>44266</v>
      </c>
      <c r="AB1280" s="88">
        <v>162.16</v>
      </c>
      <c r="AE1280" s="87">
        <v>44895</v>
      </c>
      <c r="AF1280" s="88">
        <v>998.55</v>
      </c>
      <c r="AG1280" s="87">
        <v>44894</v>
      </c>
      <c r="AH1280" s="88">
        <v>58.97</v>
      </c>
      <c r="AI1280" s="87">
        <v>44909</v>
      </c>
      <c r="AJ1280" s="88">
        <v>509.25</v>
      </c>
      <c r="AK1280" s="87">
        <v>44942</v>
      </c>
      <c r="AL1280" s="88">
        <v>153.13999999999999</v>
      </c>
    </row>
    <row r="1281" spans="1:38">
      <c r="A1281" s="87">
        <v>44896</v>
      </c>
      <c r="B1281" s="88">
        <v>15664.04</v>
      </c>
      <c r="C1281" s="87">
        <v>44196</v>
      </c>
      <c r="D1281" s="88">
        <v>104.44</v>
      </c>
      <c r="E1281" s="87">
        <v>44161</v>
      </c>
      <c r="F1281" s="88">
        <v>120.19</v>
      </c>
      <c r="G1281" s="87">
        <v>44617</v>
      </c>
      <c r="H1281" s="88">
        <v>31.17</v>
      </c>
      <c r="I1281" s="87">
        <v>44204</v>
      </c>
      <c r="J1281" s="88">
        <v>39.340000000000003</v>
      </c>
      <c r="K1281" s="87">
        <v>44161</v>
      </c>
      <c r="L1281" s="88">
        <v>133.79</v>
      </c>
      <c r="M1281" s="87">
        <v>44161</v>
      </c>
      <c r="N1281" s="88">
        <v>39.56</v>
      </c>
      <c r="Q1281" s="87">
        <v>44161</v>
      </c>
      <c r="R1281" s="88">
        <v>18.38</v>
      </c>
      <c r="S1281" s="87">
        <v>44161</v>
      </c>
      <c r="T1281" s="88">
        <v>7.2</v>
      </c>
      <c r="W1281" s="87">
        <v>44306</v>
      </c>
      <c r="X1281" s="88">
        <v>65.69</v>
      </c>
      <c r="Y1281" s="87">
        <v>44187</v>
      </c>
      <c r="Z1281" s="88">
        <v>37.97</v>
      </c>
      <c r="AA1281" s="87">
        <v>44267</v>
      </c>
      <c r="AB1281" s="88">
        <v>167.34</v>
      </c>
      <c r="AE1281" s="87">
        <v>44896</v>
      </c>
      <c r="AF1281" s="88">
        <v>984.83</v>
      </c>
      <c r="AG1281" s="87">
        <v>44895</v>
      </c>
      <c r="AH1281" s="88">
        <v>58.69</v>
      </c>
      <c r="AI1281" s="87">
        <v>44910</v>
      </c>
      <c r="AJ1281" s="88">
        <v>501.99</v>
      </c>
      <c r="AK1281" s="87">
        <v>44943</v>
      </c>
      <c r="AL1281" s="88">
        <v>150.34</v>
      </c>
    </row>
    <row r="1282" spans="1:38">
      <c r="A1282" s="87">
        <v>44897</v>
      </c>
      <c r="B1282" s="88">
        <v>15588.31</v>
      </c>
      <c r="C1282" s="87">
        <v>44197</v>
      </c>
      <c r="D1282" s="88">
        <v>103.98</v>
      </c>
      <c r="E1282" s="87">
        <v>44162</v>
      </c>
      <c r="F1282" s="88">
        <v>118.67</v>
      </c>
      <c r="G1282" s="87">
        <v>44620</v>
      </c>
      <c r="H1282" s="88">
        <v>31.5</v>
      </c>
      <c r="I1282" s="87">
        <v>44207</v>
      </c>
      <c r="J1282" s="88">
        <v>39.159999999999997</v>
      </c>
      <c r="K1282" s="87">
        <v>44162</v>
      </c>
      <c r="L1282" s="88">
        <v>137.12</v>
      </c>
      <c r="M1282" s="87">
        <v>44162</v>
      </c>
      <c r="N1282" s="88">
        <v>39</v>
      </c>
      <c r="Q1282" s="87">
        <v>44162</v>
      </c>
      <c r="R1282" s="88">
        <v>18.36</v>
      </c>
      <c r="S1282" s="87">
        <v>44162</v>
      </c>
      <c r="T1282" s="88">
        <v>7.42</v>
      </c>
      <c r="W1282" s="87">
        <v>44307</v>
      </c>
      <c r="X1282" s="88">
        <v>69.16</v>
      </c>
      <c r="Y1282" s="87">
        <v>44188</v>
      </c>
      <c r="Z1282" s="88">
        <v>39.04</v>
      </c>
      <c r="AA1282" s="87">
        <v>44270</v>
      </c>
      <c r="AB1282" s="88">
        <v>168.74</v>
      </c>
      <c r="AE1282" s="87">
        <v>44897</v>
      </c>
      <c r="AF1282" s="88">
        <v>979.93</v>
      </c>
      <c r="AG1282" s="87">
        <v>44896</v>
      </c>
      <c r="AH1282" s="88">
        <v>58.32</v>
      </c>
      <c r="AI1282" s="87">
        <v>44911</v>
      </c>
      <c r="AJ1282" s="88">
        <v>514.9</v>
      </c>
      <c r="AK1282" s="87">
        <v>44944</v>
      </c>
      <c r="AL1282" s="88">
        <v>152.56</v>
      </c>
    </row>
    <row r="1283" spans="1:38">
      <c r="A1283" s="87">
        <v>44900</v>
      </c>
      <c r="B1283" s="88">
        <v>15360.25</v>
      </c>
      <c r="C1283" s="87">
        <v>44200</v>
      </c>
      <c r="D1283" s="88">
        <v>105.6</v>
      </c>
      <c r="E1283" s="87">
        <v>44165</v>
      </c>
      <c r="F1283" s="88">
        <v>120.5</v>
      </c>
      <c r="G1283" s="87">
        <v>44623</v>
      </c>
      <c r="H1283" s="88">
        <v>33</v>
      </c>
      <c r="I1283" s="87">
        <v>44208</v>
      </c>
      <c r="J1283" s="88">
        <v>39.409999999999997</v>
      </c>
      <c r="K1283" s="87">
        <v>44165</v>
      </c>
      <c r="L1283" s="88">
        <v>143.97999999999999</v>
      </c>
      <c r="M1283" s="87">
        <v>44165</v>
      </c>
      <c r="N1283" s="88">
        <v>39.69</v>
      </c>
      <c r="Q1283" s="87">
        <v>44165</v>
      </c>
      <c r="R1283" s="88">
        <v>19.14</v>
      </c>
      <c r="S1283" s="87">
        <v>44165</v>
      </c>
      <c r="T1283" s="88">
        <v>7.41</v>
      </c>
      <c r="W1283" s="87">
        <v>44308</v>
      </c>
      <c r="X1283" s="88">
        <v>66</v>
      </c>
      <c r="Y1283" s="87">
        <v>44189</v>
      </c>
      <c r="Z1283" s="88">
        <v>39.369999999999997</v>
      </c>
      <c r="AA1283" s="87">
        <v>44271</v>
      </c>
      <c r="AB1283" s="88">
        <v>163.13</v>
      </c>
      <c r="AE1283" s="87">
        <v>44900</v>
      </c>
      <c r="AF1283" s="88">
        <v>977.56</v>
      </c>
      <c r="AG1283" s="87">
        <v>44897</v>
      </c>
      <c r="AH1283" s="88">
        <v>58.25</v>
      </c>
      <c r="AI1283" s="87">
        <v>44914</v>
      </c>
      <c r="AJ1283" s="88">
        <v>509.76</v>
      </c>
      <c r="AK1283" s="87">
        <v>44945</v>
      </c>
      <c r="AL1283" s="88">
        <v>152.03</v>
      </c>
    </row>
    <row r="1284" spans="1:38">
      <c r="A1284" s="87">
        <v>44901</v>
      </c>
      <c r="B1284" s="88">
        <v>15365.26</v>
      </c>
      <c r="C1284" s="87">
        <v>44201</v>
      </c>
      <c r="D1284" s="88">
        <v>107.09</v>
      </c>
      <c r="E1284" s="87">
        <v>44166</v>
      </c>
      <c r="F1284" s="88">
        <v>121.73</v>
      </c>
      <c r="G1284" s="87">
        <v>44624</v>
      </c>
      <c r="H1284" s="88">
        <v>32.799999999999997</v>
      </c>
      <c r="I1284" s="87">
        <v>44209</v>
      </c>
      <c r="J1284" s="88">
        <v>39.46</v>
      </c>
      <c r="K1284" s="87">
        <v>44166</v>
      </c>
      <c r="L1284" s="88">
        <v>144.02000000000001</v>
      </c>
      <c r="M1284" s="87">
        <v>44166</v>
      </c>
      <c r="N1284" s="88">
        <v>40.11</v>
      </c>
      <c r="Q1284" s="87">
        <v>44166</v>
      </c>
      <c r="R1284" s="88">
        <v>19.41</v>
      </c>
      <c r="S1284" s="87">
        <v>44166</v>
      </c>
      <c r="T1284" s="88">
        <v>7.32</v>
      </c>
      <c r="W1284" s="87">
        <v>44309</v>
      </c>
      <c r="X1284" s="88">
        <v>63.9</v>
      </c>
      <c r="Y1284" s="87">
        <v>44193</v>
      </c>
      <c r="Z1284" s="88">
        <v>39.26</v>
      </c>
      <c r="AA1284" s="87">
        <v>44272</v>
      </c>
      <c r="AB1284" s="88">
        <v>164.75</v>
      </c>
      <c r="AE1284" s="87">
        <v>44901</v>
      </c>
      <c r="AF1284" s="88">
        <v>970</v>
      </c>
      <c r="AG1284" s="87">
        <v>44900</v>
      </c>
      <c r="AH1284" s="88">
        <v>57.75</v>
      </c>
      <c r="AI1284" s="87">
        <v>44915</v>
      </c>
      <c r="AJ1284" s="88">
        <v>492.82</v>
      </c>
      <c r="AK1284" s="87">
        <v>44946</v>
      </c>
      <c r="AL1284" s="88">
        <v>150.12</v>
      </c>
    </row>
    <row r="1285" spans="1:38">
      <c r="A1285" s="87">
        <v>44902</v>
      </c>
      <c r="B1285" s="88">
        <v>15448.12</v>
      </c>
      <c r="C1285" s="87">
        <v>44202</v>
      </c>
      <c r="D1285" s="88">
        <v>114.81</v>
      </c>
      <c r="E1285" s="87">
        <v>44167</v>
      </c>
      <c r="F1285" s="88">
        <v>121.87</v>
      </c>
      <c r="G1285" s="87">
        <v>44627</v>
      </c>
      <c r="H1285" s="88">
        <v>30.37</v>
      </c>
      <c r="I1285" s="87">
        <v>44210</v>
      </c>
      <c r="J1285" s="88">
        <v>39.26</v>
      </c>
      <c r="K1285" s="87">
        <v>44167</v>
      </c>
      <c r="L1285" s="88">
        <v>149.94999999999999</v>
      </c>
      <c r="M1285" s="87">
        <v>44167</v>
      </c>
      <c r="N1285" s="88">
        <v>40.17</v>
      </c>
      <c r="Q1285" s="87">
        <v>44167</v>
      </c>
      <c r="R1285" s="88">
        <v>19.63</v>
      </c>
      <c r="S1285" s="87">
        <v>44167</v>
      </c>
      <c r="T1285" s="88">
        <v>7.33</v>
      </c>
      <c r="W1285" s="87">
        <v>44312</v>
      </c>
      <c r="X1285" s="88">
        <v>66.41</v>
      </c>
      <c r="Y1285" s="87">
        <v>44194</v>
      </c>
      <c r="Z1285" s="88">
        <v>39.32</v>
      </c>
      <c r="AA1285" s="87">
        <v>44273</v>
      </c>
      <c r="AB1285" s="88">
        <v>163.49</v>
      </c>
      <c r="AE1285" s="87">
        <v>44902</v>
      </c>
      <c r="AF1285" s="88">
        <v>974.75</v>
      </c>
      <c r="AG1285" s="87">
        <v>44901</v>
      </c>
      <c r="AH1285" s="88">
        <v>57.81</v>
      </c>
      <c r="AI1285" s="87">
        <v>44916</v>
      </c>
      <c r="AJ1285" s="88">
        <v>490.2</v>
      </c>
      <c r="AK1285" s="87">
        <v>44949</v>
      </c>
      <c r="AL1285" s="88">
        <v>150.08000000000001</v>
      </c>
    </row>
    <row r="1286" spans="1:38">
      <c r="A1286" s="87">
        <v>44903</v>
      </c>
      <c r="B1286" s="88">
        <v>15380.05</v>
      </c>
      <c r="C1286" s="87">
        <v>44203</v>
      </c>
      <c r="D1286" s="88">
        <v>115.14</v>
      </c>
      <c r="E1286" s="87">
        <v>44168</v>
      </c>
      <c r="F1286" s="88">
        <v>122.69</v>
      </c>
      <c r="G1286" s="87">
        <v>44629</v>
      </c>
      <c r="H1286" s="88">
        <v>31.25</v>
      </c>
      <c r="I1286" s="87">
        <v>44211</v>
      </c>
      <c r="J1286" s="88">
        <v>39.5</v>
      </c>
      <c r="K1286" s="87">
        <v>44168</v>
      </c>
      <c r="L1286" s="88">
        <v>151.81</v>
      </c>
      <c r="M1286" s="87">
        <v>44168</v>
      </c>
      <c r="N1286" s="88">
        <v>40.57</v>
      </c>
      <c r="Q1286" s="87">
        <v>44168</v>
      </c>
      <c r="R1286" s="88">
        <v>19.64</v>
      </c>
      <c r="S1286" s="87">
        <v>44168</v>
      </c>
      <c r="T1286" s="88">
        <v>7.27</v>
      </c>
      <c r="W1286" s="87">
        <v>44313</v>
      </c>
      <c r="X1286" s="88">
        <v>66.41</v>
      </c>
      <c r="Y1286" s="87">
        <v>44195</v>
      </c>
      <c r="Z1286" s="88">
        <v>39.21</v>
      </c>
      <c r="AA1286" s="87">
        <v>44274</v>
      </c>
      <c r="AB1286" s="88">
        <v>162.75</v>
      </c>
      <c r="AE1286" s="87">
        <v>44903</v>
      </c>
      <c r="AF1286" s="88">
        <v>974.18</v>
      </c>
      <c r="AG1286" s="87">
        <v>44902</v>
      </c>
      <c r="AH1286" s="88">
        <v>57.51</v>
      </c>
      <c r="AI1286" s="87">
        <v>44917</v>
      </c>
      <c r="AJ1286" s="88">
        <v>496.82</v>
      </c>
      <c r="AK1286" s="87">
        <v>44950</v>
      </c>
      <c r="AL1286" s="88">
        <v>152.9</v>
      </c>
    </row>
    <row r="1287" spans="1:38">
      <c r="A1287" s="87">
        <v>44904</v>
      </c>
      <c r="B1287" s="88">
        <v>15402.38</v>
      </c>
      <c r="C1287" s="87">
        <v>44204</v>
      </c>
      <c r="D1287" s="88">
        <v>115.12</v>
      </c>
      <c r="E1287" s="87">
        <v>44169</v>
      </c>
      <c r="F1287" s="88">
        <v>123.99</v>
      </c>
      <c r="G1287" s="87">
        <v>44631</v>
      </c>
      <c r="H1287" s="88">
        <v>31.5</v>
      </c>
      <c r="I1287" s="87">
        <v>44214</v>
      </c>
      <c r="J1287" s="88">
        <v>40.380000000000003</v>
      </c>
      <c r="K1287" s="87">
        <v>44169</v>
      </c>
      <c r="L1287" s="88">
        <v>159.56</v>
      </c>
      <c r="M1287" s="87">
        <v>44169</v>
      </c>
      <c r="N1287" s="88">
        <v>40.619999999999997</v>
      </c>
      <c r="Q1287" s="87">
        <v>44169</v>
      </c>
      <c r="R1287" s="88">
        <v>20.13</v>
      </c>
      <c r="S1287" s="87">
        <v>44169</v>
      </c>
      <c r="T1287" s="88">
        <v>7.33</v>
      </c>
      <c r="W1287" s="87">
        <v>44314</v>
      </c>
      <c r="X1287" s="88">
        <v>65.98</v>
      </c>
      <c r="Y1287" s="87">
        <v>44196</v>
      </c>
      <c r="Z1287" s="88">
        <v>39.32</v>
      </c>
      <c r="AA1287" s="87">
        <v>44277</v>
      </c>
      <c r="AB1287" s="88">
        <v>167.48</v>
      </c>
      <c r="AE1287" s="87">
        <v>44904</v>
      </c>
      <c r="AF1287" s="88">
        <v>975.87</v>
      </c>
      <c r="AG1287" s="87">
        <v>44903</v>
      </c>
      <c r="AH1287" s="88">
        <v>56.84</v>
      </c>
      <c r="AI1287" s="87">
        <v>44918</v>
      </c>
      <c r="AJ1287" s="88">
        <v>486.84</v>
      </c>
      <c r="AK1287" s="87">
        <v>44951</v>
      </c>
      <c r="AL1287" s="88">
        <v>157.26</v>
      </c>
    </row>
    <row r="1288" spans="1:38">
      <c r="A1288" s="87">
        <v>44907</v>
      </c>
      <c r="B1288" s="88">
        <v>15353.47</v>
      </c>
      <c r="C1288" s="87">
        <v>44207</v>
      </c>
      <c r="D1288" s="88">
        <v>112.66</v>
      </c>
      <c r="E1288" s="87">
        <v>44172</v>
      </c>
      <c r="F1288" s="88">
        <v>124.32</v>
      </c>
      <c r="G1288" s="87">
        <v>44635</v>
      </c>
      <c r="H1288" s="88">
        <v>30.5</v>
      </c>
      <c r="I1288" s="87">
        <v>44215</v>
      </c>
      <c r="J1288" s="88">
        <v>40.67</v>
      </c>
      <c r="K1288" s="87">
        <v>44172</v>
      </c>
      <c r="L1288" s="88">
        <v>163.15</v>
      </c>
      <c r="M1288" s="87">
        <v>44172</v>
      </c>
      <c r="N1288" s="88">
        <v>40.17</v>
      </c>
      <c r="Q1288" s="87">
        <v>44172</v>
      </c>
      <c r="R1288" s="88">
        <v>19.96</v>
      </c>
      <c r="S1288" s="87">
        <v>44172</v>
      </c>
      <c r="T1288" s="88">
        <v>7.69</v>
      </c>
      <c r="W1288" s="87">
        <v>44315</v>
      </c>
      <c r="X1288" s="88">
        <v>66.010000000000005</v>
      </c>
      <c r="Y1288" s="87">
        <v>44197</v>
      </c>
      <c r="Z1288" s="88">
        <v>41.54</v>
      </c>
      <c r="AA1288" s="87">
        <v>44279</v>
      </c>
      <c r="AB1288" s="88">
        <v>169.61</v>
      </c>
      <c r="AE1288" s="87">
        <v>44907</v>
      </c>
      <c r="AF1288" s="88">
        <v>995.01</v>
      </c>
      <c r="AG1288" s="87">
        <v>44904</v>
      </c>
      <c r="AH1288" s="88">
        <v>57.01</v>
      </c>
      <c r="AI1288" s="87">
        <v>44921</v>
      </c>
      <c r="AJ1288" s="88">
        <v>484.81</v>
      </c>
      <c r="AK1288" s="87">
        <v>44952</v>
      </c>
      <c r="AL1288" s="88">
        <v>159.47999999999999</v>
      </c>
    </row>
    <row r="1289" spans="1:38">
      <c r="A1289" s="87">
        <v>44908</v>
      </c>
      <c r="B1289" s="88">
        <v>15430.69</v>
      </c>
      <c r="C1289" s="87">
        <v>44208</v>
      </c>
      <c r="D1289" s="88">
        <v>113.81</v>
      </c>
      <c r="E1289" s="87">
        <v>44173</v>
      </c>
      <c r="F1289" s="88">
        <v>125.53</v>
      </c>
      <c r="G1289" s="87">
        <v>44636</v>
      </c>
      <c r="H1289" s="88">
        <v>30.5</v>
      </c>
      <c r="I1289" s="87">
        <v>44216</v>
      </c>
      <c r="J1289" s="88">
        <v>40.04</v>
      </c>
      <c r="K1289" s="87">
        <v>44173</v>
      </c>
      <c r="L1289" s="88">
        <v>155.57</v>
      </c>
      <c r="M1289" s="87">
        <v>44173</v>
      </c>
      <c r="N1289" s="88">
        <v>41.88</v>
      </c>
      <c r="Q1289" s="87">
        <v>44173</v>
      </c>
      <c r="R1289" s="88">
        <v>19.5</v>
      </c>
      <c r="S1289" s="87">
        <v>44173</v>
      </c>
      <c r="T1289" s="88">
        <v>7.53</v>
      </c>
      <c r="W1289" s="87">
        <v>44316</v>
      </c>
      <c r="X1289" s="88">
        <v>64.989999999999995</v>
      </c>
      <c r="Y1289" s="87">
        <v>44200</v>
      </c>
      <c r="Z1289" s="88">
        <v>44.65</v>
      </c>
      <c r="AA1289" s="87">
        <v>44280</v>
      </c>
      <c r="AB1289" s="88">
        <v>167.93</v>
      </c>
      <c r="AE1289" s="87">
        <v>44908</v>
      </c>
      <c r="AF1289" s="88">
        <v>986.33</v>
      </c>
      <c r="AG1289" s="87">
        <v>44907</v>
      </c>
      <c r="AH1289" s="88">
        <v>56.56</v>
      </c>
      <c r="AI1289" s="87">
        <v>44922</v>
      </c>
      <c r="AJ1289" s="88">
        <v>479.03</v>
      </c>
      <c r="AK1289" s="87">
        <v>44953</v>
      </c>
      <c r="AL1289" s="88">
        <v>158.38999999999999</v>
      </c>
    </row>
    <row r="1290" spans="1:38">
      <c r="A1290" s="87">
        <v>44909</v>
      </c>
      <c r="B1290" s="88">
        <v>15463.42</v>
      </c>
      <c r="C1290" s="87">
        <v>44209</v>
      </c>
      <c r="D1290" s="88">
        <v>113.11</v>
      </c>
      <c r="E1290" s="87">
        <v>44174</v>
      </c>
      <c r="F1290" s="88">
        <v>126.52</v>
      </c>
      <c r="G1290" s="87">
        <v>44638</v>
      </c>
      <c r="H1290" s="88">
        <v>29</v>
      </c>
      <c r="I1290" s="87">
        <v>44217</v>
      </c>
      <c r="J1290" s="88">
        <v>40.1</v>
      </c>
      <c r="K1290" s="87">
        <v>44174</v>
      </c>
      <c r="L1290" s="88">
        <v>157.97</v>
      </c>
      <c r="M1290" s="87">
        <v>44174</v>
      </c>
      <c r="N1290" s="88">
        <v>41.16</v>
      </c>
      <c r="Q1290" s="87">
        <v>44174</v>
      </c>
      <c r="R1290" s="88">
        <v>19.489999999999998</v>
      </c>
      <c r="S1290" s="87">
        <v>44174</v>
      </c>
      <c r="T1290" s="88">
        <v>7.46</v>
      </c>
      <c r="W1290" s="87">
        <v>44319</v>
      </c>
      <c r="X1290" s="88">
        <v>67.569999999999993</v>
      </c>
      <c r="Y1290" s="87">
        <v>44201</v>
      </c>
      <c r="Z1290" s="88">
        <v>44.95</v>
      </c>
      <c r="AA1290" s="87">
        <v>44281</v>
      </c>
      <c r="AB1290" s="88">
        <v>168.33</v>
      </c>
      <c r="AE1290" s="87">
        <v>44909</v>
      </c>
      <c r="AF1290" s="88">
        <v>983.05</v>
      </c>
      <c r="AG1290" s="87">
        <v>44908</v>
      </c>
      <c r="AH1290" s="88">
        <v>56.7</v>
      </c>
      <c r="AI1290" s="87">
        <v>44923</v>
      </c>
      <c r="AJ1290" s="88">
        <v>458.39</v>
      </c>
      <c r="AK1290" s="87">
        <v>44956</v>
      </c>
      <c r="AL1290" s="88">
        <v>162.21</v>
      </c>
    </row>
    <row r="1291" spans="1:38">
      <c r="A1291" s="87">
        <v>44910</v>
      </c>
      <c r="B1291" s="88">
        <v>15215.25</v>
      </c>
      <c r="C1291" s="87">
        <v>44210</v>
      </c>
      <c r="D1291" s="88">
        <v>112.75</v>
      </c>
      <c r="E1291" s="87">
        <v>44175</v>
      </c>
      <c r="F1291" s="88">
        <v>126.08</v>
      </c>
      <c r="G1291" s="87">
        <v>44641</v>
      </c>
      <c r="H1291" s="88">
        <v>29.75</v>
      </c>
      <c r="I1291" s="87">
        <v>44218</v>
      </c>
      <c r="J1291" s="88">
        <v>40.4</v>
      </c>
      <c r="K1291" s="87">
        <v>44175</v>
      </c>
      <c r="L1291" s="88">
        <v>164.67</v>
      </c>
      <c r="M1291" s="87">
        <v>44175</v>
      </c>
      <c r="N1291" s="88">
        <v>41.46</v>
      </c>
      <c r="Q1291" s="87">
        <v>44175</v>
      </c>
      <c r="R1291" s="88">
        <v>19.8</v>
      </c>
      <c r="S1291" s="87">
        <v>44175</v>
      </c>
      <c r="T1291" s="88">
        <v>7.64</v>
      </c>
      <c r="W1291" s="87">
        <v>44320</v>
      </c>
      <c r="X1291" s="88">
        <v>66.099999999999994</v>
      </c>
      <c r="Y1291" s="87">
        <v>44202</v>
      </c>
      <c r="Z1291" s="88">
        <v>44.5</v>
      </c>
      <c r="AA1291" s="87">
        <v>44284</v>
      </c>
      <c r="AB1291" s="88">
        <v>163.27000000000001</v>
      </c>
      <c r="AE1291" s="87">
        <v>44910</v>
      </c>
      <c r="AF1291" s="88">
        <v>970.24</v>
      </c>
      <c r="AG1291" s="87">
        <v>44909</v>
      </c>
      <c r="AH1291" s="88">
        <v>57.74</v>
      </c>
      <c r="AI1291" s="87">
        <v>44924</v>
      </c>
      <c r="AJ1291" s="88">
        <v>476.2</v>
      </c>
      <c r="AK1291" s="87">
        <v>44957</v>
      </c>
      <c r="AL1291" s="88">
        <v>165.23</v>
      </c>
    </row>
    <row r="1292" spans="1:38">
      <c r="A1292" s="87">
        <v>44911</v>
      </c>
      <c r="B1292" s="88">
        <v>15241.8</v>
      </c>
      <c r="C1292" s="87">
        <v>44211</v>
      </c>
      <c r="D1292" s="88">
        <v>112.25</v>
      </c>
      <c r="E1292" s="87">
        <v>44176</v>
      </c>
      <c r="F1292" s="88">
        <v>127.27</v>
      </c>
      <c r="G1292" s="87">
        <v>44644</v>
      </c>
      <c r="H1292" s="88">
        <v>30.29</v>
      </c>
      <c r="I1292" s="87">
        <v>44221</v>
      </c>
      <c r="J1292" s="88">
        <v>40.03</v>
      </c>
      <c r="K1292" s="87">
        <v>44176</v>
      </c>
      <c r="L1292" s="88">
        <v>177.02</v>
      </c>
      <c r="M1292" s="87">
        <v>44176</v>
      </c>
      <c r="N1292" s="88">
        <v>41.29</v>
      </c>
      <c r="Q1292" s="87">
        <v>44176</v>
      </c>
      <c r="R1292" s="88">
        <v>21.19</v>
      </c>
      <c r="S1292" s="87">
        <v>44176</v>
      </c>
      <c r="T1292" s="88">
        <v>7.5</v>
      </c>
      <c r="W1292" s="87">
        <v>44321</v>
      </c>
      <c r="X1292" s="88">
        <v>67.03</v>
      </c>
      <c r="Y1292" s="87">
        <v>44203</v>
      </c>
      <c r="Z1292" s="88">
        <v>44.86</v>
      </c>
      <c r="AA1292" s="87">
        <v>44285</v>
      </c>
      <c r="AB1292" s="88">
        <v>163.63999999999999</v>
      </c>
      <c r="AE1292" s="87">
        <v>44911</v>
      </c>
      <c r="AF1292" s="88">
        <v>996.75</v>
      </c>
      <c r="AG1292" s="87">
        <v>44910</v>
      </c>
      <c r="AH1292" s="88">
        <v>56.61</v>
      </c>
      <c r="AI1292" s="87">
        <v>44925</v>
      </c>
      <c r="AJ1292" s="88">
        <v>483.93</v>
      </c>
      <c r="AK1292" s="87">
        <v>44958</v>
      </c>
      <c r="AL1292" s="88">
        <v>165.21</v>
      </c>
    </row>
    <row r="1293" spans="1:38">
      <c r="A1293" s="87">
        <v>44914</v>
      </c>
      <c r="B1293" s="88">
        <v>15076.12</v>
      </c>
      <c r="C1293" s="87">
        <v>44214</v>
      </c>
      <c r="D1293" s="88">
        <v>111.57</v>
      </c>
      <c r="E1293" s="87">
        <v>44179</v>
      </c>
      <c r="F1293" s="88">
        <v>129.16999999999999</v>
      </c>
      <c r="G1293" s="87">
        <v>44648</v>
      </c>
      <c r="H1293" s="88">
        <v>31.67</v>
      </c>
      <c r="I1293" s="87">
        <v>44222</v>
      </c>
      <c r="J1293" s="88">
        <v>40</v>
      </c>
      <c r="K1293" s="87">
        <v>44179</v>
      </c>
      <c r="L1293" s="88">
        <v>190.19</v>
      </c>
      <c r="M1293" s="87">
        <v>44179</v>
      </c>
      <c r="N1293" s="88">
        <v>42.68</v>
      </c>
      <c r="Q1293" s="87">
        <v>44179</v>
      </c>
      <c r="R1293" s="88">
        <v>22.74</v>
      </c>
      <c r="S1293" s="87">
        <v>44179</v>
      </c>
      <c r="T1293" s="88">
        <v>7.6</v>
      </c>
      <c r="W1293" s="87">
        <v>44322</v>
      </c>
      <c r="X1293" s="88">
        <v>67.61</v>
      </c>
      <c r="Y1293" s="87">
        <v>44204</v>
      </c>
      <c r="Z1293" s="88">
        <v>44.21</v>
      </c>
      <c r="AA1293" s="87">
        <v>44286</v>
      </c>
      <c r="AB1293" s="88">
        <v>169.88</v>
      </c>
      <c r="AE1293" s="87">
        <v>44914</v>
      </c>
      <c r="AF1293" s="88">
        <v>997.41</v>
      </c>
      <c r="AG1293" s="87">
        <v>44911</v>
      </c>
      <c r="AH1293" s="88">
        <v>56.14</v>
      </c>
      <c r="AI1293" s="87">
        <v>44928</v>
      </c>
      <c r="AJ1293" s="88">
        <v>479.41</v>
      </c>
      <c r="AK1293" s="87">
        <v>44959</v>
      </c>
      <c r="AL1293" s="88">
        <v>164.82</v>
      </c>
    </row>
    <row r="1294" spans="1:38">
      <c r="A1294" s="87">
        <v>44915</v>
      </c>
      <c r="B1294" s="88">
        <v>14690.84</v>
      </c>
      <c r="C1294" s="87">
        <v>44215</v>
      </c>
      <c r="D1294" s="88">
        <v>112.93</v>
      </c>
      <c r="E1294" s="87">
        <v>44180</v>
      </c>
      <c r="F1294" s="88">
        <v>129.69999999999999</v>
      </c>
      <c r="G1294" s="87">
        <v>44649</v>
      </c>
      <c r="H1294" s="88">
        <v>32.53</v>
      </c>
      <c r="I1294" s="87">
        <v>44223</v>
      </c>
      <c r="J1294" s="88">
        <v>39.49</v>
      </c>
      <c r="K1294" s="87">
        <v>44180</v>
      </c>
      <c r="L1294" s="88">
        <v>177.29</v>
      </c>
      <c r="M1294" s="87">
        <v>44180</v>
      </c>
      <c r="N1294" s="88">
        <v>41.79</v>
      </c>
      <c r="Q1294" s="87">
        <v>44180</v>
      </c>
      <c r="R1294" s="88">
        <v>21.29</v>
      </c>
      <c r="S1294" s="87">
        <v>44180</v>
      </c>
      <c r="T1294" s="88">
        <v>7.59</v>
      </c>
      <c r="W1294" s="87">
        <v>44333</v>
      </c>
      <c r="X1294" s="88">
        <v>69.63</v>
      </c>
      <c r="Y1294" s="87">
        <v>44207</v>
      </c>
      <c r="Z1294" s="88">
        <v>43.98</v>
      </c>
      <c r="AA1294" s="87">
        <v>44287</v>
      </c>
      <c r="AB1294" s="88">
        <v>164.98</v>
      </c>
      <c r="AE1294" s="87">
        <v>44915</v>
      </c>
      <c r="AF1294" s="88">
        <v>997.79</v>
      </c>
      <c r="AG1294" s="87">
        <v>44914</v>
      </c>
      <c r="AH1294" s="88">
        <v>56.55</v>
      </c>
      <c r="AI1294" s="87">
        <v>44929</v>
      </c>
      <c r="AJ1294" s="88">
        <v>482.76</v>
      </c>
      <c r="AK1294" s="87">
        <v>44960</v>
      </c>
      <c r="AL1294" s="88">
        <v>163.34</v>
      </c>
    </row>
    <row r="1295" spans="1:38">
      <c r="A1295" s="87">
        <v>44916</v>
      </c>
      <c r="B1295" s="88">
        <v>14459.95</v>
      </c>
      <c r="C1295" s="87">
        <v>44216</v>
      </c>
      <c r="D1295" s="88">
        <v>111.7</v>
      </c>
      <c r="E1295" s="87">
        <v>44181</v>
      </c>
      <c r="F1295" s="88">
        <v>128.11000000000001</v>
      </c>
      <c r="G1295" s="87">
        <v>44650</v>
      </c>
      <c r="H1295" s="88">
        <v>33.770000000000003</v>
      </c>
      <c r="I1295" s="87">
        <v>44224</v>
      </c>
      <c r="J1295" s="88">
        <v>39</v>
      </c>
      <c r="K1295" s="87">
        <v>44181</v>
      </c>
      <c r="L1295" s="88">
        <v>174.23</v>
      </c>
      <c r="M1295" s="87">
        <v>44181</v>
      </c>
      <c r="N1295" s="88">
        <v>40.83</v>
      </c>
      <c r="Q1295" s="87">
        <v>44181</v>
      </c>
      <c r="R1295" s="88">
        <v>21</v>
      </c>
      <c r="S1295" s="87">
        <v>44181</v>
      </c>
      <c r="T1295" s="88">
        <v>7.65</v>
      </c>
      <c r="W1295" s="87">
        <v>44334</v>
      </c>
      <c r="X1295" s="88">
        <v>70.930000000000007</v>
      </c>
      <c r="Y1295" s="87">
        <v>44208</v>
      </c>
      <c r="Z1295" s="88">
        <v>43.99</v>
      </c>
      <c r="AA1295" s="87">
        <v>44288</v>
      </c>
      <c r="AB1295" s="88">
        <v>164.75</v>
      </c>
      <c r="AE1295" s="87">
        <v>44916</v>
      </c>
      <c r="AF1295" s="88">
        <v>984.99</v>
      </c>
      <c r="AG1295" s="87">
        <v>44915</v>
      </c>
      <c r="AH1295" s="88">
        <v>52.65</v>
      </c>
      <c r="AI1295" s="87">
        <v>44930</v>
      </c>
      <c r="AJ1295" s="88">
        <v>482.63</v>
      </c>
      <c r="AK1295" s="87">
        <v>44963</v>
      </c>
      <c r="AL1295" s="88">
        <v>164.26</v>
      </c>
    </row>
    <row r="1296" spans="1:38">
      <c r="A1296" s="87">
        <v>44917</v>
      </c>
      <c r="B1296" s="88">
        <v>14683.24</v>
      </c>
      <c r="C1296" s="87">
        <v>44217</v>
      </c>
      <c r="D1296" s="88">
        <v>113.33</v>
      </c>
      <c r="E1296" s="87">
        <v>44182</v>
      </c>
      <c r="F1296" s="88">
        <v>128.91</v>
      </c>
      <c r="G1296" s="87">
        <v>44651</v>
      </c>
      <c r="H1296" s="88">
        <v>34.729999999999997</v>
      </c>
      <c r="I1296" s="87">
        <v>44225</v>
      </c>
      <c r="J1296" s="88">
        <v>37.659999999999997</v>
      </c>
      <c r="K1296" s="87">
        <v>44182</v>
      </c>
      <c r="L1296" s="88">
        <v>187.17</v>
      </c>
      <c r="M1296" s="87">
        <v>44182</v>
      </c>
      <c r="N1296" s="88">
        <v>41.66</v>
      </c>
      <c r="Q1296" s="87">
        <v>44182</v>
      </c>
      <c r="R1296" s="88">
        <v>22.55</v>
      </c>
      <c r="S1296" s="87">
        <v>44182</v>
      </c>
      <c r="T1296" s="88">
        <v>7.71</v>
      </c>
      <c r="W1296" s="87">
        <v>44335</v>
      </c>
      <c r="X1296" s="88">
        <v>70.02</v>
      </c>
      <c r="Y1296" s="87">
        <v>44209</v>
      </c>
      <c r="Z1296" s="88">
        <v>44.02</v>
      </c>
      <c r="AA1296" s="87">
        <v>44291</v>
      </c>
      <c r="AB1296" s="88">
        <v>158</v>
      </c>
      <c r="AE1296" s="87">
        <v>44917</v>
      </c>
      <c r="AF1296" s="88">
        <v>985.09</v>
      </c>
      <c r="AG1296" s="87">
        <v>44916</v>
      </c>
      <c r="AH1296" s="88">
        <v>52.23</v>
      </c>
      <c r="AI1296" s="87">
        <v>44931</v>
      </c>
      <c r="AJ1296" s="88">
        <v>488.79</v>
      </c>
      <c r="AK1296" s="87">
        <v>44964</v>
      </c>
      <c r="AL1296" s="88">
        <v>165.14</v>
      </c>
    </row>
    <row r="1297" spans="1:38">
      <c r="A1297" s="87">
        <v>44918</v>
      </c>
      <c r="B1297" s="88">
        <v>14600.58</v>
      </c>
      <c r="C1297" s="87">
        <v>44218</v>
      </c>
      <c r="D1297" s="88">
        <v>112.56</v>
      </c>
      <c r="E1297" s="87">
        <v>44183</v>
      </c>
      <c r="F1297" s="88">
        <v>129.69</v>
      </c>
      <c r="G1297" s="87">
        <v>44652</v>
      </c>
      <c r="H1297" s="88">
        <v>32.299999999999997</v>
      </c>
      <c r="I1297" s="87">
        <v>44228</v>
      </c>
      <c r="J1297" s="88">
        <v>37.81</v>
      </c>
      <c r="K1297" s="87">
        <v>44183</v>
      </c>
      <c r="L1297" s="88">
        <v>184.31</v>
      </c>
      <c r="M1297" s="87">
        <v>44183</v>
      </c>
      <c r="N1297" s="88">
        <v>41.26</v>
      </c>
      <c r="Q1297" s="87">
        <v>44183</v>
      </c>
      <c r="R1297" s="88">
        <v>21.61</v>
      </c>
      <c r="S1297" s="87">
        <v>44183</v>
      </c>
      <c r="T1297" s="88">
        <v>7.61</v>
      </c>
      <c r="W1297" s="87">
        <v>44336</v>
      </c>
      <c r="X1297" s="88">
        <v>70</v>
      </c>
      <c r="Y1297" s="87">
        <v>44210</v>
      </c>
      <c r="Z1297" s="88">
        <v>43.93</v>
      </c>
      <c r="AA1297" s="87">
        <v>44292</v>
      </c>
      <c r="AB1297" s="88">
        <v>159.44</v>
      </c>
      <c r="AE1297" s="87">
        <v>44918</v>
      </c>
      <c r="AF1297" s="88">
        <v>996.7</v>
      </c>
      <c r="AG1297" s="87">
        <v>44917</v>
      </c>
      <c r="AH1297" s="88">
        <v>53.48</v>
      </c>
      <c r="AI1297" s="87">
        <v>44932</v>
      </c>
      <c r="AJ1297" s="88">
        <v>496.83</v>
      </c>
      <c r="AK1297" s="87">
        <v>44965</v>
      </c>
      <c r="AL1297" s="88">
        <v>167.98</v>
      </c>
    </row>
    <row r="1298" spans="1:38">
      <c r="A1298" s="87">
        <v>44921</v>
      </c>
      <c r="B1298" s="88">
        <v>14778.32</v>
      </c>
      <c r="C1298" s="87">
        <v>44221</v>
      </c>
      <c r="D1298" s="88">
        <v>111.07</v>
      </c>
      <c r="E1298" s="87">
        <v>44186</v>
      </c>
      <c r="F1298" s="88">
        <v>127.72</v>
      </c>
      <c r="G1298" s="87">
        <v>44655</v>
      </c>
      <c r="H1298" s="88">
        <v>29.9</v>
      </c>
      <c r="I1298" s="87">
        <v>44229</v>
      </c>
      <c r="J1298" s="88">
        <v>38.31</v>
      </c>
      <c r="K1298" s="87">
        <v>44186</v>
      </c>
      <c r="L1298" s="88">
        <v>177.37</v>
      </c>
      <c r="M1298" s="87">
        <v>44186</v>
      </c>
      <c r="N1298" s="88">
        <v>40.6</v>
      </c>
      <c r="Q1298" s="87">
        <v>44186</v>
      </c>
      <c r="R1298" s="88">
        <v>20.75</v>
      </c>
      <c r="S1298" s="87">
        <v>44186</v>
      </c>
      <c r="T1298" s="88">
        <v>7.59</v>
      </c>
      <c r="W1298" s="87">
        <v>44337</v>
      </c>
      <c r="X1298" s="88">
        <v>71.7</v>
      </c>
      <c r="Y1298" s="87">
        <v>44211</v>
      </c>
      <c r="Z1298" s="88">
        <v>44.68</v>
      </c>
      <c r="AA1298" s="87">
        <v>44293</v>
      </c>
      <c r="AB1298" s="88">
        <v>159.93</v>
      </c>
      <c r="AE1298" s="87">
        <v>44921</v>
      </c>
      <c r="AF1298" s="88">
        <v>992.5</v>
      </c>
      <c r="AG1298" s="87">
        <v>44918</v>
      </c>
      <c r="AH1298" s="88">
        <v>52.88</v>
      </c>
      <c r="AI1298" s="87">
        <v>44935</v>
      </c>
      <c r="AJ1298" s="88">
        <v>491.16</v>
      </c>
      <c r="AK1298" s="87">
        <v>44966</v>
      </c>
      <c r="AL1298" s="88">
        <v>180.57</v>
      </c>
    </row>
    <row r="1299" spans="1:38">
      <c r="A1299" s="87">
        <v>44922</v>
      </c>
      <c r="B1299" s="88">
        <v>14676.13</v>
      </c>
      <c r="C1299" s="87">
        <v>44222</v>
      </c>
      <c r="D1299" s="88">
        <v>110.49</v>
      </c>
      <c r="E1299" s="87">
        <v>44187</v>
      </c>
      <c r="F1299" s="88">
        <v>125.59</v>
      </c>
      <c r="G1299" s="87">
        <v>44656</v>
      </c>
      <c r="H1299" s="88">
        <v>28.66</v>
      </c>
      <c r="I1299" s="87">
        <v>44230</v>
      </c>
      <c r="J1299" s="88">
        <v>37.92</v>
      </c>
      <c r="K1299" s="87">
        <v>44187</v>
      </c>
      <c r="L1299" s="88">
        <v>165.1</v>
      </c>
      <c r="M1299" s="87">
        <v>44187</v>
      </c>
      <c r="N1299" s="88">
        <v>40.07</v>
      </c>
      <c r="Q1299" s="87">
        <v>44187</v>
      </c>
      <c r="R1299" s="88">
        <v>19.350000000000001</v>
      </c>
      <c r="S1299" s="87">
        <v>44187</v>
      </c>
      <c r="T1299" s="88">
        <v>7.42</v>
      </c>
      <c r="W1299" s="87">
        <v>44340</v>
      </c>
      <c r="X1299" s="88">
        <v>70.56</v>
      </c>
      <c r="Y1299" s="87">
        <v>44214</v>
      </c>
      <c r="Z1299" s="88">
        <v>44.05</v>
      </c>
      <c r="AA1299" s="87">
        <v>44294</v>
      </c>
      <c r="AB1299" s="88">
        <v>156.68</v>
      </c>
      <c r="AE1299" s="87">
        <v>44922</v>
      </c>
      <c r="AF1299" s="88">
        <v>993.08</v>
      </c>
      <c r="AG1299" s="87">
        <v>44921</v>
      </c>
      <c r="AH1299" s="88">
        <v>53.03</v>
      </c>
      <c r="AI1299" s="87">
        <v>44936</v>
      </c>
      <c r="AJ1299" s="88">
        <v>498.67</v>
      </c>
      <c r="AK1299" s="87">
        <v>44967</v>
      </c>
      <c r="AL1299" s="88">
        <v>175.16</v>
      </c>
    </row>
    <row r="1300" spans="1:38">
      <c r="A1300" s="87">
        <v>44923</v>
      </c>
      <c r="B1300" s="88">
        <v>14460.99</v>
      </c>
      <c r="C1300" s="87">
        <v>44223</v>
      </c>
      <c r="D1300" s="88">
        <v>111.3</v>
      </c>
      <c r="E1300" s="87">
        <v>44188</v>
      </c>
      <c r="F1300" s="88">
        <v>125.59</v>
      </c>
      <c r="G1300" s="87">
        <v>44658</v>
      </c>
      <c r="H1300" s="88">
        <v>28.66</v>
      </c>
      <c r="I1300" s="87">
        <v>44231</v>
      </c>
      <c r="J1300" s="88">
        <v>38.020000000000003</v>
      </c>
      <c r="K1300" s="87">
        <v>44188</v>
      </c>
      <c r="L1300" s="88">
        <v>168.06</v>
      </c>
      <c r="M1300" s="87">
        <v>44188</v>
      </c>
      <c r="N1300" s="88">
        <v>41.94</v>
      </c>
      <c r="Q1300" s="87">
        <v>44188</v>
      </c>
      <c r="R1300" s="88">
        <v>20.38</v>
      </c>
      <c r="S1300" s="87">
        <v>44188</v>
      </c>
      <c r="T1300" s="88">
        <v>7.46</v>
      </c>
      <c r="W1300" s="87">
        <v>44341</v>
      </c>
      <c r="X1300" s="88">
        <v>72</v>
      </c>
      <c r="Y1300" s="87">
        <v>44215</v>
      </c>
      <c r="Z1300" s="88">
        <v>43.89</v>
      </c>
      <c r="AA1300" s="87">
        <v>44295</v>
      </c>
      <c r="AB1300" s="88">
        <v>160</v>
      </c>
      <c r="AE1300" s="87">
        <v>44923</v>
      </c>
      <c r="AF1300" s="88">
        <v>997.9</v>
      </c>
      <c r="AG1300" s="87">
        <v>44922</v>
      </c>
      <c r="AH1300" s="88">
        <v>52.42</v>
      </c>
      <c r="AI1300" s="87">
        <v>44937</v>
      </c>
      <c r="AJ1300" s="88">
        <v>496.85</v>
      </c>
      <c r="AK1300" s="87">
        <v>44970</v>
      </c>
      <c r="AL1300" s="88">
        <v>174.25</v>
      </c>
    </row>
    <row r="1301" spans="1:38">
      <c r="A1301" s="87">
        <v>44924</v>
      </c>
      <c r="B1301" s="88">
        <v>14617.6</v>
      </c>
      <c r="C1301" s="87">
        <v>44224</v>
      </c>
      <c r="D1301" s="88">
        <v>110.63</v>
      </c>
      <c r="E1301" s="87">
        <v>44189</v>
      </c>
      <c r="F1301" s="88">
        <v>126.71</v>
      </c>
      <c r="G1301" s="87">
        <v>44659</v>
      </c>
      <c r="H1301" s="88">
        <v>29.22</v>
      </c>
      <c r="I1301" s="87">
        <v>44235</v>
      </c>
      <c r="J1301" s="88">
        <v>38.28</v>
      </c>
      <c r="K1301" s="87">
        <v>44189</v>
      </c>
      <c r="L1301" s="88">
        <v>170.99</v>
      </c>
      <c r="M1301" s="87">
        <v>44189</v>
      </c>
      <c r="N1301" s="88">
        <v>43.38</v>
      </c>
      <c r="Q1301" s="87">
        <v>44189</v>
      </c>
      <c r="R1301" s="88">
        <v>20.8</v>
      </c>
      <c r="S1301" s="87">
        <v>44189</v>
      </c>
      <c r="T1301" s="88">
        <v>7.46</v>
      </c>
      <c r="W1301" s="87">
        <v>44342</v>
      </c>
      <c r="X1301" s="88">
        <v>74</v>
      </c>
      <c r="Y1301" s="87">
        <v>44216</v>
      </c>
      <c r="Z1301" s="88">
        <v>43.59</v>
      </c>
      <c r="AA1301" s="87">
        <v>44298</v>
      </c>
      <c r="AB1301" s="88">
        <v>158</v>
      </c>
      <c r="AE1301" s="87">
        <v>44924</v>
      </c>
      <c r="AF1301" s="88">
        <v>992.1</v>
      </c>
      <c r="AG1301" s="87">
        <v>44923</v>
      </c>
      <c r="AH1301" s="88">
        <v>51.7</v>
      </c>
      <c r="AI1301" s="87">
        <v>44938</v>
      </c>
      <c r="AJ1301" s="88">
        <v>497.8</v>
      </c>
      <c r="AK1301" s="87">
        <v>44971</v>
      </c>
      <c r="AL1301" s="88">
        <v>172.76</v>
      </c>
    </row>
    <row r="1302" spans="1:38">
      <c r="A1302" s="87">
        <v>44925</v>
      </c>
      <c r="B1302" s="88">
        <v>14836.41</v>
      </c>
      <c r="C1302" s="87">
        <v>44225</v>
      </c>
      <c r="D1302" s="88">
        <v>111.61</v>
      </c>
      <c r="E1302" s="87">
        <v>44193</v>
      </c>
      <c r="F1302" s="88">
        <v>125.91</v>
      </c>
      <c r="G1302" s="87">
        <v>44662</v>
      </c>
      <c r="H1302" s="88">
        <v>30.17</v>
      </c>
      <c r="I1302" s="87">
        <v>44236</v>
      </c>
      <c r="J1302" s="88">
        <v>38.020000000000003</v>
      </c>
      <c r="K1302" s="87">
        <v>44193</v>
      </c>
      <c r="L1302" s="88">
        <v>171.14</v>
      </c>
      <c r="M1302" s="87">
        <v>44193</v>
      </c>
      <c r="N1302" s="88">
        <v>43.45</v>
      </c>
      <c r="Q1302" s="87">
        <v>44193</v>
      </c>
      <c r="R1302" s="88">
        <v>21.62</v>
      </c>
      <c r="S1302" s="87">
        <v>44193</v>
      </c>
      <c r="T1302" s="88">
        <v>7.39</v>
      </c>
      <c r="W1302" s="87">
        <v>44343</v>
      </c>
      <c r="X1302" s="88">
        <v>75.510000000000005</v>
      </c>
      <c r="Y1302" s="87">
        <v>44217</v>
      </c>
      <c r="Z1302" s="88">
        <v>45.03</v>
      </c>
      <c r="AA1302" s="87">
        <v>44299</v>
      </c>
      <c r="AB1302" s="88">
        <v>161</v>
      </c>
      <c r="AE1302" s="87">
        <v>44925</v>
      </c>
      <c r="AF1302" s="88">
        <v>1004.92</v>
      </c>
      <c r="AG1302" s="87">
        <v>44924</v>
      </c>
      <c r="AH1302" s="88">
        <v>53.9</v>
      </c>
      <c r="AI1302" s="87">
        <v>44939</v>
      </c>
      <c r="AJ1302" s="88">
        <v>494.63</v>
      </c>
      <c r="AK1302" s="87">
        <v>44972</v>
      </c>
      <c r="AL1302" s="88">
        <v>177.13</v>
      </c>
    </row>
    <row r="1303" spans="1:38">
      <c r="A1303" s="87">
        <v>44928</v>
      </c>
      <c r="B1303" s="88">
        <v>15026.32</v>
      </c>
      <c r="C1303" s="87">
        <v>44228</v>
      </c>
      <c r="D1303" s="88">
        <v>111.59</v>
      </c>
      <c r="E1303" s="87">
        <v>44194</v>
      </c>
      <c r="F1303" s="88">
        <v>121.74</v>
      </c>
      <c r="G1303" s="87">
        <v>44663</v>
      </c>
      <c r="H1303" s="88">
        <v>30.73</v>
      </c>
      <c r="I1303" s="87">
        <v>44237</v>
      </c>
      <c r="J1303" s="88">
        <v>38.4</v>
      </c>
      <c r="K1303" s="87">
        <v>44194</v>
      </c>
      <c r="L1303" s="88">
        <v>172.95</v>
      </c>
      <c r="M1303" s="87">
        <v>44194</v>
      </c>
      <c r="N1303" s="88">
        <v>43.16</v>
      </c>
      <c r="Q1303" s="87">
        <v>44194</v>
      </c>
      <c r="R1303" s="88">
        <v>21.66</v>
      </c>
      <c r="S1303" s="87">
        <v>44194</v>
      </c>
      <c r="T1303" s="88">
        <v>7.25</v>
      </c>
      <c r="W1303" s="87">
        <v>44344</v>
      </c>
      <c r="X1303" s="88">
        <v>75.5</v>
      </c>
      <c r="Y1303" s="87">
        <v>44218</v>
      </c>
      <c r="Z1303" s="88">
        <v>45.5</v>
      </c>
      <c r="AA1303" s="87">
        <v>44300</v>
      </c>
      <c r="AB1303" s="88">
        <v>161.32</v>
      </c>
      <c r="AE1303" s="87">
        <v>44928</v>
      </c>
      <c r="AF1303" s="88">
        <v>1000.48</v>
      </c>
      <c r="AG1303" s="87">
        <v>44925</v>
      </c>
      <c r="AH1303" s="88">
        <v>54.99</v>
      </c>
      <c r="AI1303" s="87">
        <v>44942</v>
      </c>
      <c r="AJ1303" s="88">
        <v>487.51</v>
      </c>
      <c r="AK1303" s="87">
        <v>44973</v>
      </c>
      <c r="AL1303" s="88">
        <v>175.86</v>
      </c>
    </row>
    <row r="1304" spans="1:38">
      <c r="A1304" s="87">
        <v>44929</v>
      </c>
      <c r="B1304" s="88">
        <v>14975.25</v>
      </c>
      <c r="C1304" s="87">
        <v>44229</v>
      </c>
      <c r="D1304" s="88">
        <v>110.6</v>
      </c>
      <c r="E1304" s="87">
        <v>44195</v>
      </c>
      <c r="F1304" s="88">
        <v>124.29</v>
      </c>
      <c r="G1304" s="87">
        <v>44664</v>
      </c>
      <c r="H1304" s="88">
        <v>30.1</v>
      </c>
      <c r="I1304" s="87">
        <v>44238</v>
      </c>
      <c r="J1304" s="88">
        <v>37.06</v>
      </c>
      <c r="K1304" s="87">
        <v>44195</v>
      </c>
      <c r="L1304" s="88">
        <v>185.27</v>
      </c>
      <c r="M1304" s="87">
        <v>44195</v>
      </c>
      <c r="N1304" s="88">
        <v>43.57</v>
      </c>
      <c r="Q1304" s="87">
        <v>44195</v>
      </c>
      <c r="R1304" s="88">
        <v>23.28</v>
      </c>
      <c r="S1304" s="87">
        <v>44195</v>
      </c>
      <c r="T1304" s="88">
        <v>7.39</v>
      </c>
      <c r="W1304" s="87">
        <v>44347</v>
      </c>
      <c r="X1304" s="88">
        <v>78.180000000000007</v>
      </c>
      <c r="Y1304" s="87">
        <v>44221</v>
      </c>
      <c r="Z1304" s="88">
        <v>45.52</v>
      </c>
      <c r="AA1304" s="87">
        <v>44301</v>
      </c>
      <c r="AB1304" s="88">
        <v>158.04</v>
      </c>
      <c r="AE1304" s="87">
        <v>44929</v>
      </c>
      <c r="AF1304" s="88">
        <v>1022.56</v>
      </c>
      <c r="AG1304" s="87">
        <v>44928</v>
      </c>
      <c r="AH1304" s="88">
        <v>53.04</v>
      </c>
      <c r="AI1304" s="87">
        <v>44943</v>
      </c>
      <c r="AJ1304" s="88">
        <v>458.04</v>
      </c>
      <c r="AK1304" s="87">
        <v>44974</v>
      </c>
      <c r="AL1304" s="88">
        <v>172.82</v>
      </c>
    </row>
    <row r="1305" spans="1:38">
      <c r="A1305" s="87">
        <v>44930</v>
      </c>
      <c r="B1305" s="88">
        <v>14951.82</v>
      </c>
      <c r="C1305" s="87">
        <v>44230</v>
      </c>
      <c r="D1305" s="88">
        <v>110.89</v>
      </c>
      <c r="E1305" s="87">
        <v>44196</v>
      </c>
      <c r="F1305" s="88">
        <v>125.86</v>
      </c>
      <c r="G1305" s="87">
        <v>44666</v>
      </c>
      <c r="H1305" s="88">
        <v>30</v>
      </c>
      <c r="I1305" s="87">
        <v>44239</v>
      </c>
      <c r="J1305" s="88">
        <v>36.47</v>
      </c>
      <c r="K1305" s="87">
        <v>44196</v>
      </c>
      <c r="L1305" s="88">
        <v>182.05</v>
      </c>
      <c r="M1305" s="87">
        <v>44196</v>
      </c>
      <c r="N1305" s="88">
        <v>45.01</v>
      </c>
      <c r="Q1305" s="87">
        <v>44196</v>
      </c>
      <c r="R1305" s="88">
        <v>23.79</v>
      </c>
      <c r="S1305" s="87">
        <v>44196</v>
      </c>
      <c r="T1305" s="88">
        <v>7.59</v>
      </c>
      <c r="W1305" s="87">
        <v>44348</v>
      </c>
      <c r="X1305" s="88">
        <v>79</v>
      </c>
      <c r="Y1305" s="87">
        <v>44222</v>
      </c>
      <c r="Z1305" s="88">
        <v>45.15</v>
      </c>
      <c r="AA1305" s="87">
        <v>44302</v>
      </c>
      <c r="AB1305" s="88">
        <v>159.26</v>
      </c>
      <c r="AE1305" s="87">
        <v>44930</v>
      </c>
      <c r="AF1305" s="88">
        <v>1031.76</v>
      </c>
      <c r="AG1305" s="87">
        <v>44929</v>
      </c>
      <c r="AH1305" s="88">
        <v>52.53</v>
      </c>
      <c r="AI1305" s="87">
        <v>44944</v>
      </c>
      <c r="AJ1305" s="88">
        <v>480.73</v>
      </c>
      <c r="AK1305" s="87">
        <v>44977</v>
      </c>
      <c r="AL1305" s="88">
        <v>168.45</v>
      </c>
    </row>
    <row r="1306" spans="1:38">
      <c r="A1306" s="87">
        <v>44931</v>
      </c>
      <c r="B1306" s="88">
        <v>15053.38</v>
      </c>
      <c r="C1306" s="87">
        <v>44231</v>
      </c>
      <c r="D1306" s="88">
        <v>111.22</v>
      </c>
      <c r="E1306" s="87">
        <v>44197</v>
      </c>
      <c r="F1306" s="88">
        <v>129.94999999999999</v>
      </c>
      <c r="G1306" s="87">
        <v>44669</v>
      </c>
      <c r="H1306" s="88">
        <v>29.94</v>
      </c>
      <c r="I1306" s="87">
        <v>44242</v>
      </c>
      <c r="J1306" s="88">
        <v>36.9</v>
      </c>
      <c r="K1306" s="87">
        <v>44197</v>
      </c>
      <c r="L1306" s="88">
        <v>180.41</v>
      </c>
      <c r="M1306" s="87">
        <v>44197</v>
      </c>
      <c r="N1306" s="88">
        <v>44.34</v>
      </c>
      <c r="Q1306" s="87">
        <v>44197</v>
      </c>
      <c r="R1306" s="88">
        <v>23.43</v>
      </c>
      <c r="S1306" s="87">
        <v>44197</v>
      </c>
      <c r="T1306" s="88">
        <v>7.22</v>
      </c>
      <c r="W1306" s="87">
        <v>44349</v>
      </c>
      <c r="X1306" s="88">
        <v>78</v>
      </c>
      <c r="Y1306" s="87">
        <v>44223</v>
      </c>
      <c r="Z1306" s="88">
        <v>45.26</v>
      </c>
      <c r="AA1306" s="87">
        <v>44305</v>
      </c>
      <c r="AB1306" s="88">
        <v>158.79</v>
      </c>
      <c r="AE1306" s="87">
        <v>44931</v>
      </c>
      <c r="AF1306" s="88">
        <v>995.23</v>
      </c>
      <c r="AG1306" s="87">
        <v>44930</v>
      </c>
      <c r="AH1306" s="88">
        <v>52.08</v>
      </c>
      <c r="AI1306" s="87">
        <v>44945</v>
      </c>
      <c r="AJ1306" s="88">
        <v>480.29</v>
      </c>
      <c r="AK1306" s="87">
        <v>44978</v>
      </c>
      <c r="AL1306" s="88">
        <v>170.19</v>
      </c>
    </row>
    <row r="1307" spans="1:38">
      <c r="A1307" s="87">
        <v>44932</v>
      </c>
      <c r="B1307" s="88">
        <v>15180.1</v>
      </c>
      <c r="C1307" s="87">
        <v>44235</v>
      </c>
      <c r="D1307" s="88">
        <v>110.94</v>
      </c>
      <c r="E1307" s="87">
        <v>44200</v>
      </c>
      <c r="F1307" s="88">
        <v>130.13999999999999</v>
      </c>
      <c r="G1307" s="87">
        <v>44671</v>
      </c>
      <c r="H1307" s="88">
        <v>29.66</v>
      </c>
      <c r="I1307" s="87">
        <v>44243</v>
      </c>
      <c r="J1307" s="88">
        <v>36.89</v>
      </c>
      <c r="K1307" s="87">
        <v>44200</v>
      </c>
      <c r="L1307" s="88">
        <v>176.3</v>
      </c>
      <c r="M1307" s="87">
        <v>44200</v>
      </c>
      <c r="N1307" s="88">
        <v>43.11</v>
      </c>
      <c r="Q1307" s="87">
        <v>44200</v>
      </c>
      <c r="R1307" s="88">
        <v>22.7</v>
      </c>
      <c r="S1307" s="87">
        <v>44200</v>
      </c>
      <c r="T1307" s="88">
        <v>7.14</v>
      </c>
      <c r="W1307" s="87">
        <v>44350</v>
      </c>
      <c r="X1307" s="88">
        <v>78</v>
      </c>
      <c r="Y1307" s="87">
        <v>44224</v>
      </c>
      <c r="Z1307" s="88">
        <v>45.62</v>
      </c>
      <c r="AA1307" s="87">
        <v>44306</v>
      </c>
      <c r="AB1307" s="88">
        <v>158.88</v>
      </c>
      <c r="AE1307" s="87">
        <v>44932</v>
      </c>
      <c r="AF1307" s="88">
        <v>983.01</v>
      </c>
      <c r="AG1307" s="87">
        <v>44931</v>
      </c>
      <c r="AH1307" s="88">
        <v>51.98</v>
      </c>
      <c r="AI1307" s="87">
        <v>44946</v>
      </c>
      <c r="AJ1307" s="88">
        <v>477.6</v>
      </c>
      <c r="AK1307" s="87">
        <v>44979</v>
      </c>
      <c r="AL1307" s="88">
        <v>171.61</v>
      </c>
    </row>
    <row r="1308" spans="1:38">
      <c r="A1308" s="87">
        <v>44935</v>
      </c>
      <c r="B1308" s="88">
        <v>15012.05</v>
      </c>
      <c r="C1308" s="87">
        <v>44236</v>
      </c>
      <c r="D1308" s="88">
        <v>112.72</v>
      </c>
      <c r="E1308" s="87">
        <v>44201</v>
      </c>
      <c r="F1308" s="88">
        <v>130.16</v>
      </c>
      <c r="G1308" s="87">
        <v>44672</v>
      </c>
      <c r="H1308" s="88">
        <v>28.3</v>
      </c>
      <c r="I1308" s="87">
        <v>44244</v>
      </c>
      <c r="J1308" s="88">
        <v>36.909999999999997</v>
      </c>
      <c r="K1308" s="87">
        <v>44201</v>
      </c>
      <c r="L1308" s="88">
        <v>180.07</v>
      </c>
      <c r="M1308" s="87">
        <v>44201</v>
      </c>
      <c r="N1308" s="88">
        <v>43.72</v>
      </c>
      <c r="Q1308" s="87">
        <v>44201</v>
      </c>
      <c r="R1308" s="88">
        <v>24.4</v>
      </c>
      <c r="S1308" s="87">
        <v>44201</v>
      </c>
      <c r="T1308" s="88">
        <v>7.11</v>
      </c>
      <c r="W1308" s="87">
        <v>44351</v>
      </c>
      <c r="X1308" s="88">
        <v>76.400000000000006</v>
      </c>
      <c r="Y1308" s="87">
        <v>44225</v>
      </c>
      <c r="Z1308" s="88">
        <v>46.24</v>
      </c>
      <c r="AA1308" s="87">
        <v>44307</v>
      </c>
      <c r="AB1308" s="88">
        <v>158.87</v>
      </c>
      <c r="AE1308" s="87">
        <v>44935</v>
      </c>
      <c r="AF1308" s="88">
        <v>984.99</v>
      </c>
      <c r="AG1308" s="87">
        <v>44932</v>
      </c>
      <c r="AH1308" s="88">
        <v>51.52</v>
      </c>
      <c r="AI1308" s="87">
        <v>44949</v>
      </c>
      <c r="AJ1308" s="88">
        <v>478.81</v>
      </c>
      <c r="AK1308" s="87">
        <v>44980</v>
      </c>
      <c r="AL1308" s="88">
        <v>170</v>
      </c>
    </row>
    <row r="1309" spans="1:38">
      <c r="A1309" s="87">
        <v>44936</v>
      </c>
      <c r="B1309" s="88">
        <v>15107.1</v>
      </c>
      <c r="C1309" s="87">
        <v>44237</v>
      </c>
      <c r="D1309" s="88">
        <v>111.46</v>
      </c>
      <c r="E1309" s="87">
        <v>44202</v>
      </c>
      <c r="F1309" s="88">
        <v>131.47999999999999</v>
      </c>
      <c r="G1309" s="87">
        <v>44673</v>
      </c>
      <c r="H1309" s="88">
        <v>30</v>
      </c>
      <c r="I1309" s="87">
        <v>44245</v>
      </c>
      <c r="J1309" s="88">
        <v>36.49</v>
      </c>
      <c r="K1309" s="87">
        <v>44202</v>
      </c>
      <c r="L1309" s="88">
        <v>183.05</v>
      </c>
      <c r="M1309" s="87">
        <v>44202</v>
      </c>
      <c r="N1309" s="88">
        <v>44.49</v>
      </c>
      <c r="Q1309" s="87">
        <v>44202</v>
      </c>
      <c r="R1309" s="88">
        <v>25.52</v>
      </c>
      <c r="S1309" s="87">
        <v>44202</v>
      </c>
      <c r="T1309" s="88">
        <v>7.22</v>
      </c>
      <c r="W1309" s="87">
        <v>44354</v>
      </c>
      <c r="X1309" s="88">
        <v>79.989999999999995</v>
      </c>
      <c r="Y1309" s="87">
        <v>44228</v>
      </c>
      <c r="Z1309" s="88">
        <v>45.12</v>
      </c>
      <c r="AA1309" s="87">
        <v>44308</v>
      </c>
      <c r="AB1309" s="88">
        <v>156.5</v>
      </c>
      <c r="AE1309" s="87">
        <v>44936</v>
      </c>
      <c r="AF1309" s="88">
        <v>972.37</v>
      </c>
      <c r="AG1309" s="87">
        <v>44935</v>
      </c>
      <c r="AH1309" s="88">
        <v>50.25</v>
      </c>
      <c r="AI1309" s="87">
        <v>44950</v>
      </c>
      <c r="AJ1309" s="88">
        <v>475.83</v>
      </c>
      <c r="AK1309" s="87">
        <v>44981</v>
      </c>
      <c r="AL1309" s="88">
        <v>167.53</v>
      </c>
    </row>
    <row r="1310" spans="1:38">
      <c r="A1310" s="87">
        <v>44937</v>
      </c>
      <c r="B1310" s="88">
        <v>15141.01</v>
      </c>
      <c r="C1310" s="87">
        <v>44238</v>
      </c>
      <c r="D1310" s="88">
        <v>110.24</v>
      </c>
      <c r="E1310" s="87">
        <v>44203</v>
      </c>
      <c r="F1310" s="88">
        <v>139.32</v>
      </c>
      <c r="G1310" s="87">
        <v>44676</v>
      </c>
      <c r="H1310" s="88">
        <v>30.37</v>
      </c>
      <c r="I1310" s="87">
        <v>44246</v>
      </c>
      <c r="J1310" s="88">
        <v>36.380000000000003</v>
      </c>
      <c r="K1310" s="87">
        <v>44203</v>
      </c>
      <c r="L1310" s="88">
        <v>178.38</v>
      </c>
      <c r="M1310" s="87">
        <v>44203</v>
      </c>
      <c r="N1310" s="88">
        <v>43.84</v>
      </c>
      <c r="Q1310" s="87">
        <v>44203</v>
      </c>
      <c r="R1310" s="88">
        <v>25.26</v>
      </c>
      <c r="S1310" s="87">
        <v>44203</v>
      </c>
      <c r="T1310" s="88">
        <v>7.12</v>
      </c>
      <c r="W1310" s="87">
        <v>44355</v>
      </c>
      <c r="X1310" s="88">
        <v>78.47</v>
      </c>
      <c r="Y1310" s="87">
        <v>44229</v>
      </c>
      <c r="Z1310" s="88">
        <v>45.45</v>
      </c>
      <c r="AA1310" s="87">
        <v>44309</v>
      </c>
      <c r="AB1310" s="88">
        <v>155.81</v>
      </c>
      <c r="AE1310" s="87">
        <v>44937</v>
      </c>
      <c r="AF1310" s="88">
        <v>979.01</v>
      </c>
      <c r="AG1310" s="87">
        <v>44936</v>
      </c>
      <c r="AH1310" s="88">
        <v>51.56</v>
      </c>
      <c r="AI1310" s="87">
        <v>44951</v>
      </c>
      <c r="AJ1310" s="88">
        <v>473.08</v>
      </c>
      <c r="AK1310" s="87">
        <v>44984</v>
      </c>
      <c r="AL1310" s="88">
        <v>164.59</v>
      </c>
    </row>
    <row r="1311" spans="1:38">
      <c r="A1311" s="87">
        <v>44938</v>
      </c>
      <c r="B1311" s="88">
        <v>15097.51</v>
      </c>
      <c r="C1311" s="87">
        <v>44239</v>
      </c>
      <c r="D1311" s="88">
        <v>109.79</v>
      </c>
      <c r="E1311" s="87">
        <v>44204</v>
      </c>
      <c r="F1311" s="88">
        <v>143.68</v>
      </c>
      <c r="G1311" s="87">
        <v>44677</v>
      </c>
      <c r="H1311" s="88">
        <v>29.97</v>
      </c>
      <c r="I1311" s="87">
        <v>44249</v>
      </c>
      <c r="J1311" s="88">
        <v>36.369999999999997</v>
      </c>
      <c r="K1311" s="87">
        <v>44204</v>
      </c>
      <c r="L1311" s="88">
        <v>179.39</v>
      </c>
      <c r="M1311" s="87">
        <v>44204</v>
      </c>
      <c r="N1311" s="88">
        <v>43.6</v>
      </c>
      <c r="Q1311" s="87">
        <v>44204</v>
      </c>
      <c r="R1311" s="88">
        <v>25.68</v>
      </c>
      <c r="S1311" s="87">
        <v>44204</v>
      </c>
      <c r="T1311" s="88">
        <v>7.07</v>
      </c>
      <c r="W1311" s="87">
        <v>44356</v>
      </c>
      <c r="X1311" s="88">
        <v>78.12</v>
      </c>
      <c r="Y1311" s="87">
        <v>44230</v>
      </c>
      <c r="Z1311" s="88">
        <v>45.06</v>
      </c>
      <c r="AA1311" s="87">
        <v>44312</v>
      </c>
      <c r="AB1311" s="88">
        <v>157.02000000000001</v>
      </c>
      <c r="AE1311" s="87">
        <v>44938</v>
      </c>
      <c r="AF1311" s="88">
        <v>970.97</v>
      </c>
      <c r="AG1311" s="87">
        <v>44937</v>
      </c>
      <c r="AH1311" s="88">
        <v>50.61</v>
      </c>
      <c r="AI1311" s="87">
        <v>44952</v>
      </c>
      <c r="AJ1311" s="88">
        <v>474.06</v>
      </c>
      <c r="AK1311" s="87">
        <v>44985</v>
      </c>
      <c r="AL1311" s="88">
        <v>162.15</v>
      </c>
    </row>
    <row r="1312" spans="1:38">
      <c r="A1312" s="87">
        <v>44939</v>
      </c>
      <c r="B1312" s="88">
        <v>14896.33</v>
      </c>
      <c r="C1312" s="87">
        <v>44242</v>
      </c>
      <c r="D1312" s="88">
        <v>109.8</v>
      </c>
      <c r="E1312" s="87">
        <v>44207</v>
      </c>
      <c r="F1312" s="88">
        <v>141.63999999999999</v>
      </c>
      <c r="G1312" s="87">
        <v>44678</v>
      </c>
      <c r="H1312" s="88">
        <v>29.8</v>
      </c>
      <c r="I1312" s="87">
        <v>44250</v>
      </c>
      <c r="J1312" s="88">
        <v>37.43</v>
      </c>
      <c r="K1312" s="87">
        <v>44207</v>
      </c>
      <c r="L1312" s="88">
        <v>179.85</v>
      </c>
      <c r="M1312" s="87">
        <v>44207</v>
      </c>
      <c r="N1312" s="88">
        <v>43.16</v>
      </c>
      <c r="Q1312" s="87">
        <v>44207</v>
      </c>
      <c r="R1312" s="88">
        <v>25.72</v>
      </c>
      <c r="S1312" s="87">
        <v>44207</v>
      </c>
      <c r="T1312" s="88">
        <v>6.89</v>
      </c>
      <c r="W1312" s="87">
        <v>44357</v>
      </c>
      <c r="X1312" s="88">
        <v>79.16</v>
      </c>
      <c r="Y1312" s="87">
        <v>44231</v>
      </c>
      <c r="Z1312" s="88">
        <v>45.52</v>
      </c>
      <c r="AA1312" s="87">
        <v>44313</v>
      </c>
      <c r="AB1312" s="88">
        <v>157.19</v>
      </c>
      <c r="AE1312" s="87">
        <v>44939</v>
      </c>
      <c r="AF1312" s="88">
        <v>960</v>
      </c>
      <c r="AG1312" s="87">
        <v>44938</v>
      </c>
      <c r="AH1312" s="88">
        <v>50.64</v>
      </c>
      <c r="AI1312" s="87">
        <v>44953</v>
      </c>
      <c r="AJ1312" s="88">
        <v>461.96</v>
      </c>
      <c r="AK1312" s="87">
        <v>44986</v>
      </c>
      <c r="AL1312" s="88">
        <v>161.4</v>
      </c>
    </row>
    <row r="1313" spans="1:38">
      <c r="A1313" s="87">
        <v>44942</v>
      </c>
      <c r="B1313" s="88">
        <v>14646.08</v>
      </c>
      <c r="C1313" s="87">
        <v>44243</v>
      </c>
      <c r="D1313" s="88">
        <v>110.04</v>
      </c>
      <c r="E1313" s="87">
        <v>44208</v>
      </c>
      <c r="F1313" s="88">
        <v>141.15</v>
      </c>
      <c r="G1313" s="87">
        <v>44679</v>
      </c>
      <c r="H1313" s="88">
        <v>28.66</v>
      </c>
      <c r="I1313" s="87">
        <v>44251</v>
      </c>
      <c r="J1313" s="88">
        <v>37</v>
      </c>
      <c r="K1313" s="87">
        <v>44208</v>
      </c>
      <c r="L1313" s="88">
        <v>178.81</v>
      </c>
      <c r="M1313" s="87">
        <v>44208</v>
      </c>
      <c r="N1313" s="88">
        <v>43.38</v>
      </c>
      <c r="Q1313" s="87">
        <v>44208</v>
      </c>
      <c r="R1313" s="88">
        <v>25.76</v>
      </c>
      <c r="S1313" s="87">
        <v>44208</v>
      </c>
      <c r="T1313" s="88">
        <v>7.25</v>
      </c>
      <c r="W1313" s="87">
        <v>44358</v>
      </c>
      <c r="X1313" s="88">
        <v>78.08</v>
      </c>
      <c r="Y1313" s="87">
        <v>44235</v>
      </c>
      <c r="Z1313" s="88">
        <v>45.69</v>
      </c>
      <c r="AA1313" s="87">
        <v>44314</v>
      </c>
      <c r="AB1313" s="88">
        <v>157.25</v>
      </c>
      <c r="AE1313" s="87">
        <v>44942</v>
      </c>
      <c r="AF1313" s="88">
        <v>955</v>
      </c>
      <c r="AG1313" s="87">
        <v>44939</v>
      </c>
      <c r="AH1313" s="88">
        <v>50.4</v>
      </c>
      <c r="AI1313" s="87">
        <v>44956</v>
      </c>
      <c r="AJ1313" s="88">
        <v>452.13</v>
      </c>
      <c r="AK1313" s="87">
        <v>44987</v>
      </c>
      <c r="AL1313" s="88">
        <v>160.06</v>
      </c>
    </row>
    <row r="1314" spans="1:38">
      <c r="A1314" s="87">
        <v>44943</v>
      </c>
      <c r="B1314" s="88">
        <v>14080.47</v>
      </c>
      <c r="C1314" s="87">
        <v>44244</v>
      </c>
      <c r="D1314" s="88">
        <v>109.07</v>
      </c>
      <c r="E1314" s="87">
        <v>44209</v>
      </c>
      <c r="F1314" s="88">
        <v>139.03</v>
      </c>
      <c r="G1314" s="87">
        <v>44687</v>
      </c>
      <c r="H1314" s="88">
        <v>28.43</v>
      </c>
      <c r="I1314" s="87">
        <v>44252</v>
      </c>
      <c r="J1314" s="88">
        <v>37.49</v>
      </c>
      <c r="K1314" s="87">
        <v>44209</v>
      </c>
      <c r="L1314" s="88">
        <v>182.84</v>
      </c>
      <c r="M1314" s="87">
        <v>44209</v>
      </c>
      <c r="N1314" s="88">
        <v>44.29</v>
      </c>
      <c r="Q1314" s="87">
        <v>44209</v>
      </c>
      <c r="R1314" s="88">
        <v>25.8</v>
      </c>
      <c r="S1314" s="87">
        <v>44209</v>
      </c>
      <c r="T1314" s="88">
        <v>7.22</v>
      </c>
      <c r="W1314" s="87">
        <v>44361</v>
      </c>
      <c r="X1314" s="88">
        <v>76.55</v>
      </c>
      <c r="Y1314" s="87">
        <v>44236</v>
      </c>
      <c r="Z1314" s="88">
        <v>45.41</v>
      </c>
      <c r="AA1314" s="87">
        <v>44315</v>
      </c>
      <c r="AB1314" s="88">
        <v>157.32</v>
      </c>
      <c r="AE1314" s="87">
        <v>44943</v>
      </c>
      <c r="AF1314" s="88">
        <v>912.49</v>
      </c>
      <c r="AG1314" s="87">
        <v>44942</v>
      </c>
      <c r="AH1314" s="88">
        <v>50.59</v>
      </c>
      <c r="AI1314" s="87">
        <v>44957</v>
      </c>
      <c r="AJ1314" s="88">
        <v>458.02</v>
      </c>
      <c r="AK1314" s="87">
        <v>44988</v>
      </c>
      <c r="AL1314" s="88">
        <v>167.2</v>
      </c>
    </row>
    <row r="1315" spans="1:38">
      <c r="A1315" s="87">
        <v>44944</v>
      </c>
      <c r="B1315" s="88">
        <v>14347.87</v>
      </c>
      <c r="C1315" s="87">
        <v>44245</v>
      </c>
      <c r="D1315" s="88">
        <v>105.33</v>
      </c>
      <c r="E1315" s="87">
        <v>44210</v>
      </c>
      <c r="F1315" s="88">
        <v>138.88</v>
      </c>
      <c r="G1315" s="87">
        <v>44690</v>
      </c>
      <c r="H1315" s="88">
        <v>28.88</v>
      </c>
      <c r="I1315" s="87">
        <v>44253</v>
      </c>
      <c r="J1315" s="88">
        <v>37.36</v>
      </c>
      <c r="K1315" s="87">
        <v>44210</v>
      </c>
      <c r="L1315" s="88">
        <v>184.23</v>
      </c>
      <c r="M1315" s="87">
        <v>44210</v>
      </c>
      <c r="N1315" s="88">
        <v>43.74</v>
      </c>
      <c r="Q1315" s="87">
        <v>44210</v>
      </c>
      <c r="R1315" s="88">
        <v>25.46</v>
      </c>
      <c r="S1315" s="87">
        <v>44210</v>
      </c>
      <c r="T1315" s="88">
        <v>7.11</v>
      </c>
      <c r="W1315" s="87">
        <v>44362</v>
      </c>
      <c r="X1315" s="88">
        <v>75.430000000000007</v>
      </c>
      <c r="Y1315" s="87">
        <v>44237</v>
      </c>
      <c r="Z1315" s="88">
        <v>45</v>
      </c>
      <c r="AA1315" s="87">
        <v>44316</v>
      </c>
      <c r="AB1315" s="88">
        <v>152.66</v>
      </c>
      <c r="AE1315" s="87">
        <v>44944</v>
      </c>
      <c r="AF1315" s="88">
        <v>921.26</v>
      </c>
      <c r="AG1315" s="87">
        <v>44943</v>
      </c>
      <c r="AH1315" s="88">
        <v>49.78</v>
      </c>
      <c r="AI1315" s="87">
        <v>44958</v>
      </c>
      <c r="AJ1315" s="88">
        <v>455.97</v>
      </c>
      <c r="AK1315" s="87">
        <v>44991</v>
      </c>
      <c r="AL1315" s="88">
        <v>170.38</v>
      </c>
    </row>
    <row r="1316" spans="1:38">
      <c r="A1316" s="87">
        <v>44945</v>
      </c>
      <c r="B1316" s="88">
        <v>14399.6</v>
      </c>
      <c r="C1316" s="87">
        <v>44246</v>
      </c>
      <c r="D1316" s="88">
        <v>105.19</v>
      </c>
      <c r="E1316" s="87">
        <v>44211</v>
      </c>
      <c r="F1316" s="88">
        <v>138.84</v>
      </c>
      <c r="G1316" s="87">
        <v>44691</v>
      </c>
      <c r="H1316" s="88">
        <v>28.87</v>
      </c>
      <c r="I1316" s="87">
        <v>44256</v>
      </c>
      <c r="J1316" s="88">
        <v>37.4</v>
      </c>
      <c r="K1316" s="87">
        <v>44211</v>
      </c>
      <c r="L1316" s="88">
        <v>182.95</v>
      </c>
      <c r="M1316" s="87">
        <v>44211</v>
      </c>
      <c r="N1316" s="88">
        <v>43.09</v>
      </c>
      <c r="Q1316" s="87">
        <v>44211</v>
      </c>
      <c r="R1316" s="88">
        <v>25.21</v>
      </c>
      <c r="S1316" s="87">
        <v>44211</v>
      </c>
      <c r="T1316" s="88">
        <v>7.14</v>
      </c>
      <c r="W1316" s="87">
        <v>44363</v>
      </c>
      <c r="X1316" s="88">
        <v>78.5</v>
      </c>
      <c r="Y1316" s="87">
        <v>44238</v>
      </c>
      <c r="Z1316" s="88">
        <v>44.5</v>
      </c>
      <c r="AA1316" s="87">
        <v>44319</v>
      </c>
      <c r="AB1316" s="88">
        <v>157.09</v>
      </c>
      <c r="AE1316" s="87">
        <v>44945</v>
      </c>
      <c r="AF1316" s="88">
        <v>899.5</v>
      </c>
      <c r="AG1316" s="87">
        <v>44944</v>
      </c>
      <c r="AH1316" s="88">
        <v>49.89</v>
      </c>
      <c r="AI1316" s="87">
        <v>44959</v>
      </c>
      <c r="AJ1316" s="88">
        <v>461.82</v>
      </c>
      <c r="AK1316" s="87">
        <v>44992</v>
      </c>
      <c r="AL1316" s="88">
        <v>170.28</v>
      </c>
    </row>
    <row r="1317" spans="1:38">
      <c r="A1317" s="87">
        <v>44946</v>
      </c>
      <c r="B1317" s="88">
        <v>14222.78</v>
      </c>
      <c r="C1317" s="87">
        <v>44249</v>
      </c>
      <c r="D1317" s="88">
        <v>104.22</v>
      </c>
      <c r="E1317" s="87">
        <v>44214</v>
      </c>
      <c r="F1317" s="88">
        <v>141.33000000000001</v>
      </c>
      <c r="G1317" s="87">
        <v>44692</v>
      </c>
      <c r="H1317" s="88">
        <v>29.14</v>
      </c>
      <c r="I1317" s="87">
        <v>44257</v>
      </c>
      <c r="J1317" s="88">
        <v>36.64</v>
      </c>
      <c r="K1317" s="87">
        <v>44214</v>
      </c>
      <c r="L1317" s="88">
        <v>177.45</v>
      </c>
      <c r="M1317" s="87">
        <v>44214</v>
      </c>
      <c r="N1317" s="88">
        <v>43</v>
      </c>
      <c r="Q1317" s="87">
        <v>44214</v>
      </c>
      <c r="R1317" s="88">
        <v>24.09</v>
      </c>
      <c r="S1317" s="87">
        <v>44214</v>
      </c>
      <c r="T1317" s="88">
        <v>7.05</v>
      </c>
      <c r="W1317" s="87">
        <v>44364</v>
      </c>
      <c r="X1317" s="88">
        <v>77.33</v>
      </c>
      <c r="Y1317" s="87">
        <v>44239</v>
      </c>
      <c r="Z1317" s="88">
        <v>43.51</v>
      </c>
      <c r="AA1317" s="87">
        <v>44320</v>
      </c>
      <c r="AB1317" s="88">
        <v>159.93</v>
      </c>
      <c r="AE1317" s="87">
        <v>44946</v>
      </c>
      <c r="AF1317" s="88">
        <v>841.35</v>
      </c>
      <c r="AG1317" s="87">
        <v>44945</v>
      </c>
      <c r="AH1317" s="88">
        <v>49.97</v>
      </c>
      <c r="AI1317" s="87">
        <v>44960</v>
      </c>
      <c r="AJ1317" s="88">
        <v>455.06</v>
      </c>
      <c r="AK1317" s="87">
        <v>44993</v>
      </c>
      <c r="AL1317" s="88">
        <v>169.86</v>
      </c>
    </row>
    <row r="1318" spans="1:38">
      <c r="A1318" s="87">
        <v>44949</v>
      </c>
      <c r="B1318" s="88">
        <v>14266.41</v>
      </c>
      <c r="C1318" s="87">
        <v>44250</v>
      </c>
      <c r="D1318" s="88">
        <v>102.11</v>
      </c>
      <c r="E1318" s="87">
        <v>44215</v>
      </c>
      <c r="F1318" s="88">
        <v>139.27000000000001</v>
      </c>
      <c r="G1318" s="87">
        <v>44693</v>
      </c>
      <c r="H1318" s="88">
        <v>28.51</v>
      </c>
      <c r="I1318" s="87">
        <v>44258</v>
      </c>
      <c r="J1318" s="88">
        <v>37</v>
      </c>
      <c r="K1318" s="87">
        <v>44215</v>
      </c>
      <c r="L1318" s="88">
        <v>179.12</v>
      </c>
      <c r="M1318" s="87">
        <v>44215</v>
      </c>
      <c r="N1318" s="88">
        <v>43.28</v>
      </c>
      <c r="Q1318" s="87">
        <v>44215</v>
      </c>
      <c r="R1318" s="88">
        <v>23.85</v>
      </c>
      <c r="S1318" s="87">
        <v>44215</v>
      </c>
      <c r="T1318" s="88">
        <v>6.93</v>
      </c>
      <c r="W1318" s="87">
        <v>44365</v>
      </c>
      <c r="X1318" s="88">
        <v>76.790000000000006</v>
      </c>
      <c r="Y1318" s="87">
        <v>44242</v>
      </c>
      <c r="Z1318" s="88">
        <v>44.58</v>
      </c>
      <c r="AA1318" s="87">
        <v>44321</v>
      </c>
      <c r="AB1318" s="88">
        <v>159.88999999999999</v>
      </c>
      <c r="AE1318" s="87">
        <v>44949</v>
      </c>
      <c r="AF1318" s="88">
        <v>837.69</v>
      </c>
      <c r="AG1318" s="87">
        <v>44946</v>
      </c>
      <c r="AH1318" s="88">
        <v>49.4</v>
      </c>
      <c r="AI1318" s="87">
        <v>44963</v>
      </c>
      <c r="AJ1318" s="88">
        <v>457.64</v>
      </c>
      <c r="AK1318" s="87">
        <v>44994</v>
      </c>
      <c r="AL1318" s="88">
        <v>172.29</v>
      </c>
    </row>
    <row r="1319" spans="1:38">
      <c r="A1319" s="87">
        <v>44950</v>
      </c>
      <c r="B1319" s="88">
        <v>14488.48</v>
      </c>
      <c r="C1319" s="87">
        <v>44251</v>
      </c>
      <c r="D1319" s="88">
        <v>105.41</v>
      </c>
      <c r="E1319" s="87">
        <v>44216</v>
      </c>
      <c r="F1319" s="88">
        <v>138.51</v>
      </c>
      <c r="G1319" s="87">
        <v>44694</v>
      </c>
      <c r="H1319" s="88">
        <v>29.45</v>
      </c>
      <c r="I1319" s="87">
        <v>44259</v>
      </c>
      <c r="J1319" s="88">
        <v>36.549999999999997</v>
      </c>
      <c r="K1319" s="87">
        <v>44216</v>
      </c>
      <c r="L1319" s="88">
        <v>179.28</v>
      </c>
      <c r="M1319" s="87">
        <v>44216</v>
      </c>
      <c r="N1319" s="88">
        <v>42.93</v>
      </c>
      <c r="Q1319" s="87">
        <v>44216</v>
      </c>
      <c r="R1319" s="88">
        <v>24.25</v>
      </c>
      <c r="S1319" s="87">
        <v>44216</v>
      </c>
      <c r="T1319" s="88">
        <v>6.91</v>
      </c>
      <c r="W1319" s="87">
        <v>44368</v>
      </c>
      <c r="X1319" s="88">
        <v>75.5</v>
      </c>
      <c r="Y1319" s="87">
        <v>44243</v>
      </c>
      <c r="Z1319" s="88">
        <v>44.37</v>
      </c>
      <c r="AA1319" s="87">
        <v>44322</v>
      </c>
      <c r="AB1319" s="88">
        <v>160.66</v>
      </c>
      <c r="AE1319" s="87">
        <v>44950</v>
      </c>
      <c r="AF1319" s="88">
        <v>845.09</v>
      </c>
      <c r="AG1319" s="87">
        <v>44949</v>
      </c>
      <c r="AH1319" s="88">
        <v>49.72</v>
      </c>
      <c r="AI1319" s="87">
        <v>44964</v>
      </c>
      <c r="AJ1319" s="88">
        <v>482.91</v>
      </c>
      <c r="AK1319" s="87">
        <v>44995</v>
      </c>
      <c r="AL1319" s="88">
        <v>174.12</v>
      </c>
    </row>
    <row r="1320" spans="1:38">
      <c r="A1320" s="87">
        <v>44951</v>
      </c>
      <c r="B1320" s="88">
        <v>14800.22</v>
      </c>
      <c r="C1320" s="87">
        <v>44252</v>
      </c>
      <c r="D1320" s="88">
        <v>107.49</v>
      </c>
      <c r="E1320" s="87">
        <v>44217</v>
      </c>
      <c r="F1320" s="88">
        <v>138.79</v>
      </c>
      <c r="G1320" s="87">
        <v>44699</v>
      </c>
      <c r="H1320" s="88">
        <v>28.75</v>
      </c>
      <c r="I1320" s="87">
        <v>44260</v>
      </c>
      <c r="J1320" s="88">
        <v>37</v>
      </c>
      <c r="K1320" s="87">
        <v>44217</v>
      </c>
      <c r="L1320" s="88">
        <v>178.77</v>
      </c>
      <c r="M1320" s="87">
        <v>44217</v>
      </c>
      <c r="N1320" s="88">
        <v>43.3</v>
      </c>
      <c r="Q1320" s="87">
        <v>44217</v>
      </c>
      <c r="R1320" s="88">
        <v>24</v>
      </c>
      <c r="S1320" s="87">
        <v>44217</v>
      </c>
      <c r="T1320" s="88">
        <v>6.88</v>
      </c>
      <c r="W1320" s="87">
        <v>44369</v>
      </c>
      <c r="X1320" s="88">
        <v>79.48</v>
      </c>
      <c r="Y1320" s="87">
        <v>44244</v>
      </c>
      <c r="Z1320" s="88">
        <v>43.44</v>
      </c>
      <c r="AA1320" s="87">
        <v>44333</v>
      </c>
      <c r="AB1320" s="88">
        <v>165.48</v>
      </c>
      <c r="AE1320" s="87">
        <v>44951</v>
      </c>
      <c r="AF1320" s="88">
        <v>845.02</v>
      </c>
      <c r="AG1320" s="87">
        <v>44950</v>
      </c>
      <c r="AH1320" s="88">
        <v>51.42</v>
      </c>
      <c r="AI1320" s="87">
        <v>44965</v>
      </c>
      <c r="AJ1320" s="88">
        <v>493.43</v>
      </c>
      <c r="AK1320" s="87">
        <v>44998</v>
      </c>
      <c r="AL1320" s="88">
        <v>175.01</v>
      </c>
    </row>
    <row r="1321" spans="1:38">
      <c r="A1321" s="87">
        <v>44952</v>
      </c>
      <c r="B1321" s="88">
        <v>15211.6</v>
      </c>
      <c r="C1321" s="87">
        <v>44253</v>
      </c>
      <c r="D1321" s="88">
        <v>108.57</v>
      </c>
      <c r="E1321" s="87">
        <v>44218</v>
      </c>
      <c r="F1321" s="88">
        <v>139.28</v>
      </c>
      <c r="G1321" s="87">
        <v>44700</v>
      </c>
      <c r="H1321" s="88">
        <v>29</v>
      </c>
      <c r="I1321" s="87">
        <v>44263</v>
      </c>
      <c r="J1321" s="88">
        <v>36.86</v>
      </c>
      <c r="K1321" s="87">
        <v>44218</v>
      </c>
      <c r="L1321" s="88">
        <v>176.75</v>
      </c>
      <c r="M1321" s="87">
        <v>44218</v>
      </c>
      <c r="N1321" s="88">
        <v>43.57</v>
      </c>
      <c r="Q1321" s="87">
        <v>44218</v>
      </c>
      <c r="R1321" s="88">
        <v>23.76</v>
      </c>
      <c r="S1321" s="87">
        <v>44218</v>
      </c>
      <c r="T1321" s="88">
        <v>6.76</v>
      </c>
      <c r="W1321" s="87">
        <v>44370</v>
      </c>
      <c r="X1321" s="88">
        <v>80</v>
      </c>
      <c r="Y1321" s="87">
        <v>44245</v>
      </c>
      <c r="Z1321" s="88">
        <v>44.01</v>
      </c>
      <c r="AA1321" s="87">
        <v>44334</v>
      </c>
      <c r="AB1321" s="88">
        <v>167.01</v>
      </c>
      <c r="AE1321" s="87">
        <v>44952</v>
      </c>
      <c r="AF1321" s="88">
        <v>849.62</v>
      </c>
      <c r="AG1321" s="87">
        <v>44951</v>
      </c>
      <c r="AH1321" s="88">
        <v>51.78</v>
      </c>
      <c r="AI1321" s="87">
        <v>44966</v>
      </c>
      <c r="AJ1321" s="88">
        <v>488.77</v>
      </c>
      <c r="AK1321" s="87">
        <v>44999</v>
      </c>
      <c r="AL1321" s="88">
        <v>172.32</v>
      </c>
    </row>
    <row r="1322" spans="1:38">
      <c r="A1322" s="87">
        <v>44953</v>
      </c>
      <c r="B1322" s="88">
        <v>15109.93</v>
      </c>
      <c r="C1322" s="87">
        <v>44256</v>
      </c>
      <c r="D1322" s="88">
        <v>109.09</v>
      </c>
      <c r="E1322" s="87">
        <v>44221</v>
      </c>
      <c r="F1322" s="88">
        <v>138.16</v>
      </c>
      <c r="G1322" s="87">
        <v>44704</v>
      </c>
      <c r="H1322" s="88">
        <v>28.8</v>
      </c>
      <c r="I1322" s="87">
        <v>44264</v>
      </c>
      <c r="J1322" s="88">
        <v>35.729999999999997</v>
      </c>
      <c r="K1322" s="87">
        <v>44221</v>
      </c>
      <c r="L1322" s="88">
        <v>177.95</v>
      </c>
      <c r="M1322" s="87">
        <v>44221</v>
      </c>
      <c r="N1322" s="88">
        <v>44.05</v>
      </c>
      <c r="Q1322" s="87">
        <v>44221</v>
      </c>
      <c r="R1322" s="88">
        <v>24.28</v>
      </c>
      <c r="S1322" s="87">
        <v>44221</v>
      </c>
      <c r="T1322" s="88">
        <v>6.72</v>
      </c>
      <c r="W1322" s="87">
        <v>44371</v>
      </c>
      <c r="X1322" s="88">
        <v>79.989999999999995</v>
      </c>
      <c r="Y1322" s="87">
        <v>44246</v>
      </c>
      <c r="Z1322" s="88">
        <v>44.33</v>
      </c>
      <c r="AA1322" s="87">
        <v>44335</v>
      </c>
      <c r="AB1322" s="88">
        <v>168.25</v>
      </c>
      <c r="AE1322" s="87">
        <v>44953</v>
      </c>
      <c r="AF1322" s="88">
        <v>802.45</v>
      </c>
      <c r="AG1322" s="87">
        <v>44952</v>
      </c>
      <c r="AH1322" s="88">
        <v>53.77</v>
      </c>
      <c r="AI1322" s="87">
        <v>44967</v>
      </c>
      <c r="AJ1322" s="88">
        <v>485.58</v>
      </c>
      <c r="AK1322" s="87">
        <v>45000</v>
      </c>
      <c r="AL1322" s="88">
        <v>169.66</v>
      </c>
    </row>
    <row r="1323" spans="1:38">
      <c r="A1323" s="87">
        <v>44956</v>
      </c>
      <c r="B1323" s="88">
        <v>14897.72</v>
      </c>
      <c r="C1323" s="87">
        <v>44257</v>
      </c>
      <c r="D1323" s="88">
        <v>110.02</v>
      </c>
      <c r="E1323" s="87">
        <v>44222</v>
      </c>
      <c r="F1323" s="88">
        <v>137.26</v>
      </c>
      <c r="G1323" s="87">
        <v>44705</v>
      </c>
      <c r="H1323" s="88">
        <v>28</v>
      </c>
      <c r="I1323" s="87">
        <v>44265</v>
      </c>
      <c r="J1323" s="88">
        <v>35.520000000000003</v>
      </c>
      <c r="K1323" s="87">
        <v>44222</v>
      </c>
      <c r="L1323" s="88">
        <v>179.2</v>
      </c>
      <c r="M1323" s="87">
        <v>44222</v>
      </c>
      <c r="N1323" s="88">
        <v>44.88</v>
      </c>
      <c r="Q1323" s="87">
        <v>44222</v>
      </c>
      <c r="R1323" s="88">
        <v>24.49</v>
      </c>
      <c r="S1323" s="87">
        <v>44222</v>
      </c>
      <c r="T1323" s="88">
        <v>6.8</v>
      </c>
      <c r="W1323" s="87">
        <v>44372</v>
      </c>
      <c r="X1323" s="88">
        <v>77.790000000000006</v>
      </c>
      <c r="Y1323" s="87">
        <v>44249</v>
      </c>
      <c r="Z1323" s="88">
        <v>43.62</v>
      </c>
      <c r="AA1323" s="87">
        <v>44336</v>
      </c>
      <c r="AB1323" s="88">
        <v>168.45</v>
      </c>
      <c r="AE1323" s="87">
        <v>44956</v>
      </c>
      <c r="AF1323" s="88">
        <v>823.37</v>
      </c>
      <c r="AG1323" s="87">
        <v>44953</v>
      </c>
      <c r="AH1323" s="88">
        <v>52.45</v>
      </c>
      <c r="AI1323" s="87">
        <v>44970</v>
      </c>
      <c r="AJ1323" s="88">
        <v>472.39</v>
      </c>
      <c r="AK1323" s="87">
        <v>45001</v>
      </c>
      <c r="AL1323" s="88">
        <v>169.77</v>
      </c>
    </row>
    <row r="1324" spans="1:38">
      <c r="A1324" s="87">
        <v>44957</v>
      </c>
      <c r="B1324" s="88">
        <v>15190.43</v>
      </c>
      <c r="C1324" s="87">
        <v>44258</v>
      </c>
      <c r="D1324" s="88">
        <v>111.93</v>
      </c>
      <c r="E1324" s="87">
        <v>44223</v>
      </c>
      <c r="F1324" s="88">
        <v>136.09</v>
      </c>
      <c r="G1324" s="87">
        <v>44706</v>
      </c>
      <c r="H1324" s="88">
        <v>29</v>
      </c>
      <c r="I1324" s="87">
        <v>44266</v>
      </c>
      <c r="J1324" s="88">
        <v>35.83</v>
      </c>
      <c r="K1324" s="87">
        <v>44223</v>
      </c>
      <c r="L1324" s="88">
        <v>182.78</v>
      </c>
      <c r="M1324" s="87">
        <v>44223</v>
      </c>
      <c r="N1324" s="88">
        <v>45.49</v>
      </c>
      <c r="Q1324" s="87">
        <v>44223</v>
      </c>
      <c r="R1324" s="88">
        <v>25.29</v>
      </c>
      <c r="S1324" s="87">
        <v>44223</v>
      </c>
      <c r="T1324" s="88">
        <v>6.84</v>
      </c>
      <c r="W1324" s="87">
        <v>44375</v>
      </c>
      <c r="X1324" s="88">
        <v>75.11</v>
      </c>
      <c r="Y1324" s="87">
        <v>44250</v>
      </c>
      <c r="Z1324" s="88">
        <v>43.14</v>
      </c>
      <c r="AA1324" s="87">
        <v>44337</v>
      </c>
      <c r="AB1324" s="88">
        <v>170.89</v>
      </c>
      <c r="AE1324" s="87">
        <v>44957</v>
      </c>
      <c r="AF1324" s="88">
        <v>841</v>
      </c>
      <c r="AG1324" s="87">
        <v>44956</v>
      </c>
      <c r="AH1324" s="88">
        <v>52.43</v>
      </c>
      <c r="AI1324" s="87">
        <v>44971</v>
      </c>
      <c r="AJ1324" s="88">
        <v>461.55</v>
      </c>
      <c r="AK1324" s="87">
        <v>45002</v>
      </c>
      <c r="AL1324" s="88">
        <v>167.47</v>
      </c>
    </row>
    <row r="1325" spans="1:38">
      <c r="A1325" s="87">
        <v>44958</v>
      </c>
      <c r="B1325" s="88">
        <v>15170.41</v>
      </c>
      <c r="C1325" s="87">
        <v>44259</v>
      </c>
      <c r="D1325" s="88">
        <v>110.52</v>
      </c>
      <c r="E1325" s="87">
        <v>44224</v>
      </c>
      <c r="F1325" s="88">
        <v>137.94999999999999</v>
      </c>
      <c r="G1325" s="87">
        <v>44707</v>
      </c>
      <c r="H1325" s="88">
        <v>28.1</v>
      </c>
      <c r="I1325" s="87">
        <v>44267</v>
      </c>
      <c r="J1325" s="88">
        <v>36.01</v>
      </c>
      <c r="K1325" s="87">
        <v>44224</v>
      </c>
      <c r="L1325" s="88">
        <v>179.34</v>
      </c>
      <c r="M1325" s="87">
        <v>44224</v>
      </c>
      <c r="N1325" s="88">
        <v>45.74</v>
      </c>
      <c r="Q1325" s="87">
        <v>44224</v>
      </c>
      <c r="R1325" s="88">
        <v>25.04</v>
      </c>
      <c r="S1325" s="87">
        <v>44224</v>
      </c>
      <c r="T1325" s="88">
        <v>6.69</v>
      </c>
      <c r="W1325" s="87">
        <v>44376</v>
      </c>
      <c r="X1325" s="88">
        <v>75.45</v>
      </c>
      <c r="Y1325" s="87">
        <v>44251</v>
      </c>
      <c r="Z1325" s="88">
        <v>41.51</v>
      </c>
      <c r="AA1325" s="87">
        <v>44340</v>
      </c>
      <c r="AB1325" s="88">
        <v>169.56</v>
      </c>
      <c r="AE1325" s="87">
        <v>44958</v>
      </c>
      <c r="AF1325" s="88">
        <v>840.27</v>
      </c>
      <c r="AG1325" s="87">
        <v>44957</v>
      </c>
      <c r="AH1325" s="88">
        <v>53.37</v>
      </c>
      <c r="AI1325" s="87">
        <v>44972</v>
      </c>
      <c r="AJ1325" s="88">
        <v>473.22</v>
      </c>
      <c r="AK1325" s="87">
        <v>45005</v>
      </c>
      <c r="AL1325" s="88">
        <v>166.24</v>
      </c>
    </row>
    <row r="1326" spans="1:38">
      <c r="A1326" s="87">
        <v>44959</v>
      </c>
      <c r="B1326" s="88">
        <v>15229.78</v>
      </c>
      <c r="C1326" s="87">
        <v>44260</v>
      </c>
      <c r="D1326" s="88">
        <v>110.62</v>
      </c>
      <c r="E1326" s="87">
        <v>44225</v>
      </c>
      <c r="F1326" s="88">
        <v>136.79</v>
      </c>
      <c r="G1326" s="87">
        <v>44708</v>
      </c>
      <c r="H1326" s="88">
        <v>28.95</v>
      </c>
      <c r="I1326" s="87">
        <v>44270</v>
      </c>
      <c r="J1326" s="88">
        <v>36.479999999999997</v>
      </c>
      <c r="K1326" s="87">
        <v>44225</v>
      </c>
      <c r="L1326" s="88">
        <v>192.79</v>
      </c>
      <c r="M1326" s="87">
        <v>44225</v>
      </c>
      <c r="N1326" s="88">
        <v>45.87</v>
      </c>
      <c r="Q1326" s="87">
        <v>44225</v>
      </c>
      <c r="R1326" s="88">
        <v>26.91</v>
      </c>
      <c r="S1326" s="87">
        <v>44225</v>
      </c>
      <c r="T1326" s="88">
        <v>6.75</v>
      </c>
      <c r="W1326" s="87">
        <v>44377</v>
      </c>
      <c r="X1326" s="88">
        <v>75.2</v>
      </c>
      <c r="Y1326" s="87">
        <v>44252</v>
      </c>
      <c r="Z1326" s="88">
        <v>42</v>
      </c>
      <c r="AA1326" s="87">
        <v>44341</v>
      </c>
      <c r="AB1326" s="88">
        <v>165.41</v>
      </c>
      <c r="AE1326" s="87">
        <v>44959</v>
      </c>
      <c r="AF1326" s="88">
        <v>846.93</v>
      </c>
      <c r="AG1326" s="87">
        <v>44958</v>
      </c>
      <c r="AH1326" s="88">
        <v>53.61</v>
      </c>
      <c r="AI1326" s="87">
        <v>44973</v>
      </c>
      <c r="AJ1326" s="88">
        <v>474.05</v>
      </c>
      <c r="AK1326" s="87">
        <v>45006</v>
      </c>
      <c r="AL1326" s="88">
        <v>165.89</v>
      </c>
    </row>
    <row r="1327" spans="1:38">
      <c r="A1327" s="87">
        <v>44960</v>
      </c>
      <c r="B1327" s="88">
        <v>15162.58</v>
      </c>
      <c r="C1327" s="87">
        <v>44263</v>
      </c>
      <c r="D1327" s="88">
        <v>111.04</v>
      </c>
      <c r="E1327" s="87">
        <v>44228</v>
      </c>
      <c r="F1327" s="88">
        <v>135.08000000000001</v>
      </c>
      <c r="G1327" s="87">
        <v>44711</v>
      </c>
      <c r="H1327" s="88">
        <v>27.8</v>
      </c>
      <c r="I1327" s="87">
        <v>44271</v>
      </c>
      <c r="J1327" s="88">
        <v>36.64</v>
      </c>
      <c r="K1327" s="87">
        <v>44228</v>
      </c>
      <c r="L1327" s="88">
        <v>207.09</v>
      </c>
      <c r="M1327" s="87">
        <v>44228</v>
      </c>
      <c r="N1327" s="88">
        <v>45.08</v>
      </c>
      <c r="Q1327" s="87">
        <v>44228</v>
      </c>
      <c r="R1327" s="88">
        <v>27.07</v>
      </c>
      <c r="S1327" s="87">
        <v>44228</v>
      </c>
      <c r="T1327" s="88">
        <v>6.69</v>
      </c>
      <c r="W1327" s="87">
        <v>44378</v>
      </c>
      <c r="X1327" s="88">
        <v>77.08</v>
      </c>
      <c r="Y1327" s="87">
        <v>44253</v>
      </c>
      <c r="Z1327" s="88">
        <v>41.47</v>
      </c>
      <c r="AA1327" s="87">
        <v>44342</v>
      </c>
      <c r="AB1327" s="88">
        <v>170.24</v>
      </c>
      <c r="AE1327" s="87">
        <v>44960</v>
      </c>
      <c r="AF1327" s="88">
        <v>843.37</v>
      </c>
      <c r="AG1327" s="87">
        <v>44959</v>
      </c>
      <c r="AH1327" s="88">
        <v>53.18</v>
      </c>
      <c r="AI1327" s="87">
        <v>44974</v>
      </c>
      <c r="AJ1327" s="88">
        <v>479.88</v>
      </c>
      <c r="AK1327" s="87">
        <v>45007</v>
      </c>
      <c r="AL1327" s="88">
        <v>164.56</v>
      </c>
    </row>
    <row r="1328" spans="1:38">
      <c r="A1328" s="87">
        <v>44963</v>
      </c>
      <c r="B1328" s="88">
        <v>15494.02</v>
      </c>
      <c r="C1328" s="87">
        <v>44264</v>
      </c>
      <c r="D1328" s="88">
        <v>109.74</v>
      </c>
      <c r="E1328" s="87">
        <v>44229</v>
      </c>
      <c r="F1328" s="88">
        <v>136.57</v>
      </c>
      <c r="G1328" s="87">
        <v>44712</v>
      </c>
      <c r="H1328" s="88">
        <v>28.32</v>
      </c>
      <c r="I1328" s="87">
        <v>44272</v>
      </c>
      <c r="J1328" s="88">
        <v>34.79</v>
      </c>
      <c r="K1328" s="87">
        <v>44229</v>
      </c>
      <c r="L1328" s="88">
        <v>205.17</v>
      </c>
      <c r="M1328" s="87">
        <v>44229</v>
      </c>
      <c r="N1328" s="88">
        <v>45.31</v>
      </c>
      <c r="Q1328" s="87">
        <v>44229</v>
      </c>
      <c r="R1328" s="88">
        <v>26.43</v>
      </c>
      <c r="S1328" s="87">
        <v>44229</v>
      </c>
      <c r="T1328" s="88">
        <v>6.66</v>
      </c>
      <c r="W1328" s="87">
        <v>44379</v>
      </c>
      <c r="X1328" s="88">
        <v>77.010000000000005</v>
      </c>
      <c r="Y1328" s="87">
        <v>44256</v>
      </c>
      <c r="Z1328" s="88">
        <v>42</v>
      </c>
      <c r="AA1328" s="87">
        <v>44343</v>
      </c>
      <c r="AB1328" s="88">
        <v>177.29</v>
      </c>
      <c r="AE1328" s="87">
        <v>44963</v>
      </c>
      <c r="AF1328" s="88">
        <v>859.78</v>
      </c>
      <c r="AG1328" s="87">
        <v>44960</v>
      </c>
      <c r="AH1328" s="88">
        <v>53.85</v>
      </c>
      <c r="AI1328" s="87">
        <v>44977</v>
      </c>
      <c r="AJ1328" s="88">
        <v>487.35</v>
      </c>
      <c r="AK1328" s="87">
        <v>45009</v>
      </c>
      <c r="AL1328" s="88">
        <v>160.94999999999999</v>
      </c>
    </row>
    <row r="1329" spans="1:38">
      <c r="A1329" s="87">
        <v>44964</v>
      </c>
      <c r="B1329" s="88">
        <v>15662.94</v>
      </c>
      <c r="C1329" s="87">
        <v>44265</v>
      </c>
      <c r="D1329" s="88">
        <v>111.13</v>
      </c>
      <c r="E1329" s="87">
        <v>44230</v>
      </c>
      <c r="F1329" s="88">
        <v>138.61000000000001</v>
      </c>
      <c r="G1329" s="87">
        <v>44713</v>
      </c>
      <c r="H1329" s="88">
        <v>29.55</v>
      </c>
      <c r="I1329" s="87">
        <v>44273</v>
      </c>
      <c r="J1329" s="88">
        <v>33.42</v>
      </c>
      <c r="K1329" s="87">
        <v>44230</v>
      </c>
      <c r="L1329" s="88">
        <v>207.23</v>
      </c>
      <c r="M1329" s="87">
        <v>44230</v>
      </c>
      <c r="N1329" s="88">
        <v>46.17</v>
      </c>
      <c r="Q1329" s="87">
        <v>44230</v>
      </c>
      <c r="R1329" s="88">
        <v>27.92</v>
      </c>
      <c r="S1329" s="87">
        <v>44230</v>
      </c>
      <c r="T1329" s="88">
        <v>6.62</v>
      </c>
      <c r="W1329" s="87">
        <v>44382</v>
      </c>
      <c r="X1329" s="88">
        <v>78</v>
      </c>
      <c r="Y1329" s="87">
        <v>44257</v>
      </c>
      <c r="Z1329" s="88">
        <v>41.59</v>
      </c>
      <c r="AA1329" s="87">
        <v>44344</v>
      </c>
      <c r="AB1329" s="88">
        <v>182.14</v>
      </c>
      <c r="AE1329" s="87">
        <v>44964</v>
      </c>
      <c r="AF1329" s="88">
        <v>847.54</v>
      </c>
      <c r="AG1329" s="87">
        <v>44963</v>
      </c>
      <c r="AH1329" s="88">
        <v>53.21</v>
      </c>
      <c r="AI1329" s="87">
        <v>44978</v>
      </c>
      <c r="AJ1329" s="88">
        <v>496.3</v>
      </c>
      <c r="AK1329" s="87">
        <v>45012</v>
      </c>
      <c r="AL1329" s="88">
        <v>160.34</v>
      </c>
    </row>
    <row r="1330" spans="1:38">
      <c r="A1330" s="87">
        <v>44965</v>
      </c>
      <c r="B1330" s="88">
        <v>15745.93</v>
      </c>
      <c r="C1330" s="87">
        <v>44266</v>
      </c>
      <c r="D1330" s="88">
        <v>109.3</v>
      </c>
      <c r="E1330" s="87">
        <v>44231</v>
      </c>
      <c r="F1330" s="88">
        <v>138.72999999999999</v>
      </c>
      <c r="G1330" s="87">
        <v>44714</v>
      </c>
      <c r="H1330" s="88">
        <v>30.86</v>
      </c>
      <c r="I1330" s="87">
        <v>44274</v>
      </c>
      <c r="J1330" s="88">
        <v>33.299999999999997</v>
      </c>
      <c r="K1330" s="87">
        <v>44231</v>
      </c>
      <c r="L1330" s="88">
        <v>205.55</v>
      </c>
      <c r="M1330" s="87">
        <v>44231</v>
      </c>
      <c r="N1330" s="88">
        <v>44.97</v>
      </c>
      <c r="Q1330" s="87">
        <v>44231</v>
      </c>
      <c r="R1330" s="88">
        <v>28.19</v>
      </c>
      <c r="S1330" s="87">
        <v>44231</v>
      </c>
      <c r="T1330" s="88">
        <v>6.67</v>
      </c>
      <c r="W1330" s="87">
        <v>44383</v>
      </c>
      <c r="X1330" s="88">
        <v>77.010000000000005</v>
      </c>
      <c r="Y1330" s="87">
        <v>44258</v>
      </c>
      <c r="Z1330" s="88">
        <v>41.21</v>
      </c>
      <c r="AA1330" s="87">
        <v>44347</v>
      </c>
      <c r="AB1330" s="88">
        <v>188.56</v>
      </c>
      <c r="AE1330" s="87">
        <v>44965</v>
      </c>
      <c r="AF1330" s="88">
        <v>852.9</v>
      </c>
      <c r="AG1330" s="87">
        <v>44964</v>
      </c>
      <c r="AH1330" s="88">
        <v>53.31</v>
      </c>
      <c r="AI1330" s="87">
        <v>44979</v>
      </c>
      <c r="AJ1330" s="88">
        <v>497.6</v>
      </c>
      <c r="AK1330" s="87">
        <v>45013</v>
      </c>
      <c r="AL1330" s="88">
        <v>161.18</v>
      </c>
    </row>
    <row r="1331" spans="1:38">
      <c r="A1331" s="87">
        <v>44966</v>
      </c>
      <c r="B1331" s="88">
        <v>16021.36</v>
      </c>
      <c r="C1331" s="87">
        <v>44267</v>
      </c>
      <c r="D1331" s="88">
        <v>111.19</v>
      </c>
      <c r="E1331" s="87">
        <v>44235</v>
      </c>
      <c r="F1331" s="88">
        <v>138.22</v>
      </c>
      <c r="G1331" s="87">
        <v>44715</v>
      </c>
      <c r="H1331" s="88">
        <v>30.27</v>
      </c>
      <c r="I1331" s="87">
        <v>44277</v>
      </c>
      <c r="J1331" s="88">
        <v>34.5</v>
      </c>
      <c r="K1331" s="87">
        <v>44235</v>
      </c>
      <c r="L1331" s="88">
        <v>208.35</v>
      </c>
      <c r="M1331" s="87">
        <v>44235</v>
      </c>
      <c r="N1331" s="88">
        <v>44.62</v>
      </c>
      <c r="Q1331" s="87">
        <v>44235</v>
      </c>
      <c r="R1331" s="88">
        <v>28.52</v>
      </c>
      <c r="S1331" s="87">
        <v>44235</v>
      </c>
      <c r="T1331" s="88">
        <v>6.73</v>
      </c>
      <c r="W1331" s="87">
        <v>44384</v>
      </c>
      <c r="X1331" s="88">
        <v>75.45</v>
      </c>
      <c r="Y1331" s="87">
        <v>44259</v>
      </c>
      <c r="Z1331" s="88">
        <v>40.53</v>
      </c>
      <c r="AA1331" s="87">
        <v>44348</v>
      </c>
      <c r="AB1331" s="88">
        <v>180.97</v>
      </c>
      <c r="AE1331" s="87">
        <v>44966</v>
      </c>
      <c r="AF1331" s="88">
        <v>855.66</v>
      </c>
      <c r="AG1331" s="87">
        <v>44965</v>
      </c>
      <c r="AH1331" s="88">
        <v>53.17</v>
      </c>
      <c r="AI1331" s="87">
        <v>44980</v>
      </c>
      <c r="AJ1331" s="88">
        <v>493.25</v>
      </c>
      <c r="AK1331" s="87">
        <v>45014</v>
      </c>
      <c r="AL1331" s="88">
        <v>159.6</v>
      </c>
    </row>
    <row r="1332" spans="1:38">
      <c r="A1332" s="87">
        <v>44967</v>
      </c>
      <c r="B1332" s="88">
        <v>15682.28</v>
      </c>
      <c r="C1332" s="87">
        <v>44270</v>
      </c>
      <c r="D1332" s="88">
        <v>112.62</v>
      </c>
      <c r="E1332" s="87">
        <v>44236</v>
      </c>
      <c r="F1332" s="88">
        <v>135.56</v>
      </c>
      <c r="G1332" s="87">
        <v>44718</v>
      </c>
      <c r="H1332" s="88">
        <v>28</v>
      </c>
      <c r="I1332" s="87">
        <v>44279</v>
      </c>
      <c r="J1332" s="88">
        <v>34.799999999999997</v>
      </c>
      <c r="K1332" s="87">
        <v>44236</v>
      </c>
      <c r="L1332" s="88">
        <v>222.18</v>
      </c>
      <c r="M1332" s="87">
        <v>44236</v>
      </c>
      <c r="N1332" s="88">
        <v>44.29</v>
      </c>
      <c r="Q1332" s="87">
        <v>44236</v>
      </c>
      <c r="R1332" s="88">
        <v>29.03</v>
      </c>
      <c r="S1332" s="87">
        <v>44236</v>
      </c>
      <c r="T1332" s="88">
        <v>7.73</v>
      </c>
      <c r="W1332" s="87">
        <v>44385</v>
      </c>
      <c r="X1332" s="88">
        <v>77.09</v>
      </c>
      <c r="Y1332" s="87">
        <v>44260</v>
      </c>
      <c r="Z1332" s="88">
        <v>40.159999999999997</v>
      </c>
      <c r="AA1332" s="87">
        <v>44349</v>
      </c>
      <c r="AB1332" s="88">
        <v>183.64</v>
      </c>
      <c r="AE1332" s="87">
        <v>44967</v>
      </c>
      <c r="AF1332" s="88">
        <v>855.01</v>
      </c>
      <c r="AG1332" s="87">
        <v>44966</v>
      </c>
      <c r="AH1332" s="88">
        <v>53.56</v>
      </c>
      <c r="AI1332" s="87">
        <v>44981</v>
      </c>
      <c r="AJ1332" s="88">
        <v>494.19</v>
      </c>
      <c r="AK1332" s="87">
        <v>45015</v>
      </c>
      <c r="AL1332" s="88">
        <v>161.94</v>
      </c>
    </row>
    <row r="1333" spans="1:38">
      <c r="A1333" s="87">
        <v>44970</v>
      </c>
      <c r="B1333" s="88">
        <v>15651.14</v>
      </c>
      <c r="C1333" s="87">
        <v>44271</v>
      </c>
      <c r="D1333" s="88">
        <v>114.9</v>
      </c>
      <c r="E1333" s="87">
        <v>44237</v>
      </c>
      <c r="F1333" s="88">
        <v>134.16999999999999</v>
      </c>
      <c r="G1333" s="87">
        <v>44719</v>
      </c>
      <c r="H1333" s="88">
        <v>28</v>
      </c>
      <c r="I1333" s="87">
        <v>44280</v>
      </c>
      <c r="J1333" s="88">
        <v>35.380000000000003</v>
      </c>
      <c r="K1333" s="87">
        <v>44237</v>
      </c>
      <c r="L1333" s="88">
        <v>219.73</v>
      </c>
      <c r="M1333" s="87">
        <v>44237</v>
      </c>
      <c r="N1333" s="88">
        <v>45.49</v>
      </c>
      <c r="Q1333" s="87">
        <v>44237</v>
      </c>
      <c r="R1333" s="88">
        <v>27.88</v>
      </c>
      <c r="S1333" s="87">
        <v>44237</v>
      </c>
      <c r="T1333" s="88">
        <v>7.71</v>
      </c>
      <c r="W1333" s="87">
        <v>44386</v>
      </c>
      <c r="X1333" s="88">
        <v>75.94</v>
      </c>
      <c r="Y1333" s="87">
        <v>44263</v>
      </c>
      <c r="Z1333" s="88">
        <v>39.64</v>
      </c>
      <c r="AA1333" s="87">
        <v>44350</v>
      </c>
      <c r="AB1333" s="88">
        <v>180.03</v>
      </c>
      <c r="AE1333" s="87">
        <v>44970</v>
      </c>
      <c r="AF1333" s="88">
        <v>875.58</v>
      </c>
      <c r="AG1333" s="87">
        <v>44967</v>
      </c>
      <c r="AH1333" s="88">
        <v>52.56</v>
      </c>
      <c r="AI1333" s="87">
        <v>44984</v>
      </c>
      <c r="AJ1333" s="88">
        <v>493.72</v>
      </c>
      <c r="AK1333" s="87">
        <v>45016</v>
      </c>
      <c r="AL1333" s="88">
        <v>162.36000000000001</v>
      </c>
    </row>
    <row r="1334" spans="1:38">
      <c r="A1334" s="87">
        <v>44971</v>
      </c>
      <c r="B1334" s="88">
        <v>15415.4</v>
      </c>
      <c r="C1334" s="87">
        <v>44272</v>
      </c>
      <c r="D1334" s="88">
        <v>115.27</v>
      </c>
      <c r="E1334" s="87">
        <v>44238</v>
      </c>
      <c r="F1334" s="88">
        <v>131.13</v>
      </c>
      <c r="G1334" s="87">
        <v>44720</v>
      </c>
      <c r="H1334" s="88">
        <v>26.83</v>
      </c>
      <c r="I1334" s="87">
        <v>44281</v>
      </c>
      <c r="J1334" s="88">
        <v>36.700000000000003</v>
      </c>
      <c r="K1334" s="87">
        <v>44238</v>
      </c>
      <c r="L1334" s="88">
        <v>225.24</v>
      </c>
      <c r="M1334" s="87">
        <v>44238</v>
      </c>
      <c r="N1334" s="88">
        <v>44.85</v>
      </c>
      <c r="Q1334" s="87">
        <v>44238</v>
      </c>
      <c r="R1334" s="88">
        <v>27.19</v>
      </c>
      <c r="S1334" s="87">
        <v>44238</v>
      </c>
      <c r="T1334" s="88">
        <v>7.27</v>
      </c>
      <c r="W1334" s="87">
        <v>44389</v>
      </c>
      <c r="X1334" s="88">
        <v>76.45</v>
      </c>
      <c r="Y1334" s="87">
        <v>44264</v>
      </c>
      <c r="Z1334" s="88">
        <v>38.76</v>
      </c>
      <c r="AA1334" s="87">
        <v>44351</v>
      </c>
      <c r="AB1334" s="88">
        <v>180.46</v>
      </c>
      <c r="AE1334" s="87">
        <v>44971</v>
      </c>
      <c r="AF1334" s="88">
        <v>871.95</v>
      </c>
      <c r="AG1334" s="87">
        <v>44970</v>
      </c>
      <c r="AH1334" s="88">
        <v>52.2</v>
      </c>
      <c r="AI1334" s="87">
        <v>44985</v>
      </c>
      <c r="AJ1334" s="88">
        <v>479.48</v>
      </c>
      <c r="AK1334" s="87">
        <v>45019</v>
      </c>
      <c r="AL1334" s="88">
        <v>162</v>
      </c>
    </row>
    <row r="1335" spans="1:38">
      <c r="A1335" s="87">
        <v>44972</v>
      </c>
      <c r="B1335" s="88">
        <v>15568.68</v>
      </c>
      <c r="C1335" s="87">
        <v>44273</v>
      </c>
      <c r="D1335" s="88">
        <v>112.97</v>
      </c>
      <c r="E1335" s="87">
        <v>44239</v>
      </c>
      <c r="F1335" s="88">
        <v>129.35</v>
      </c>
      <c r="G1335" s="87">
        <v>44721</v>
      </c>
      <c r="H1335" s="88">
        <v>27</v>
      </c>
      <c r="I1335" s="87">
        <v>44284</v>
      </c>
      <c r="J1335" s="88">
        <v>35.51</v>
      </c>
      <c r="K1335" s="87">
        <v>44239</v>
      </c>
      <c r="L1335" s="88">
        <v>218.44</v>
      </c>
      <c r="M1335" s="87">
        <v>44239</v>
      </c>
      <c r="N1335" s="88">
        <v>45.21</v>
      </c>
      <c r="Q1335" s="87">
        <v>44239</v>
      </c>
      <c r="R1335" s="88">
        <v>26.69</v>
      </c>
      <c r="S1335" s="87">
        <v>44239</v>
      </c>
      <c r="T1335" s="88">
        <v>7.04</v>
      </c>
      <c r="W1335" s="87">
        <v>44390</v>
      </c>
      <c r="X1335" s="88">
        <v>76.739999999999995</v>
      </c>
      <c r="Y1335" s="87">
        <v>44265</v>
      </c>
      <c r="Z1335" s="88">
        <v>40.51</v>
      </c>
      <c r="AA1335" s="87">
        <v>44354</v>
      </c>
      <c r="AB1335" s="88">
        <v>182.45</v>
      </c>
      <c r="AE1335" s="87">
        <v>44972</v>
      </c>
      <c r="AF1335" s="88">
        <v>890.74</v>
      </c>
      <c r="AG1335" s="87">
        <v>44971</v>
      </c>
      <c r="AH1335" s="88">
        <v>51.33</v>
      </c>
      <c r="AI1335" s="87">
        <v>44986</v>
      </c>
      <c r="AJ1335" s="88">
        <v>476.91</v>
      </c>
      <c r="AK1335" s="87">
        <v>45020</v>
      </c>
      <c r="AL1335" s="88">
        <v>161.19999999999999</v>
      </c>
    </row>
    <row r="1336" spans="1:38">
      <c r="A1336" s="87">
        <v>44973</v>
      </c>
      <c r="B1336" s="88">
        <v>15488.61</v>
      </c>
      <c r="C1336" s="87">
        <v>44274</v>
      </c>
      <c r="D1336" s="88">
        <v>112.09</v>
      </c>
      <c r="E1336" s="87">
        <v>44242</v>
      </c>
      <c r="F1336" s="88">
        <v>130.57</v>
      </c>
      <c r="G1336" s="87">
        <v>44722</v>
      </c>
      <c r="H1336" s="88">
        <v>28.7</v>
      </c>
      <c r="I1336" s="87">
        <v>44285</v>
      </c>
      <c r="J1336" s="88">
        <v>34.67</v>
      </c>
      <c r="K1336" s="87">
        <v>44242</v>
      </c>
      <c r="L1336" s="88">
        <v>223.05</v>
      </c>
      <c r="M1336" s="87">
        <v>44242</v>
      </c>
      <c r="N1336" s="88">
        <v>47.1</v>
      </c>
      <c r="Q1336" s="87">
        <v>44242</v>
      </c>
      <c r="R1336" s="88">
        <v>26.94</v>
      </c>
      <c r="S1336" s="87">
        <v>44242</v>
      </c>
      <c r="T1336" s="88">
        <v>6.89</v>
      </c>
      <c r="W1336" s="87">
        <v>44391</v>
      </c>
      <c r="X1336" s="88">
        <v>76.569999999999993</v>
      </c>
      <c r="Y1336" s="87">
        <v>44266</v>
      </c>
      <c r="Z1336" s="88">
        <v>43.54</v>
      </c>
      <c r="AA1336" s="87">
        <v>44355</v>
      </c>
      <c r="AB1336" s="88">
        <v>184.04</v>
      </c>
      <c r="AE1336" s="87">
        <v>44973</v>
      </c>
      <c r="AF1336" s="88">
        <v>897.74</v>
      </c>
      <c r="AG1336" s="87">
        <v>44972</v>
      </c>
      <c r="AH1336" s="88">
        <v>51.73</v>
      </c>
      <c r="AI1336" s="87">
        <v>44987</v>
      </c>
      <c r="AJ1336" s="88">
        <v>473.04</v>
      </c>
      <c r="AK1336" s="87">
        <v>45021</v>
      </c>
      <c r="AL1336" s="88">
        <v>160.94</v>
      </c>
    </row>
    <row r="1337" spans="1:38">
      <c r="A1337" s="87">
        <v>44974</v>
      </c>
      <c r="B1337" s="88">
        <v>15505.18</v>
      </c>
      <c r="C1337" s="87">
        <v>44277</v>
      </c>
      <c r="D1337" s="88">
        <v>113.81</v>
      </c>
      <c r="E1337" s="87">
        <v>44243</v>
      </c>
      <c r="F1337" s="88">
        <v>130.03</v>
      </c>
      <c r="G1337" s="87">
        <v>44725</v>
      </c>
      <c r="H1337" s="88">
        <v>27</v>
      </c>
      <c r="I1337" s="87">
        <v>44286</v>
      </c>
      <c r="J1337" s="88">
        <v>35.97</v>
      </c>
      <c r="K1337" s="87">
        <v>44243</v>
      </c>
      <c r="L1337" s="88">
        <v>224.03</v>
      </c>
      <c r="M1337" s="87">
        <v>44243</v>
      </c>
      <c r="N1337" s="88">
        <v>48.23</v>
      </c>
      <c r="Q1337" s="87">
        <v>44243</v>
      </c>
      <c r="R1337" s="88">
        <v>27.19</v>
      </c>
      <c r="S1337" s="87">
        <v>44243</v>
      </c>
      <c r="T1337" s="88">
        <v>7.82</v>
      </c>
      <c r="W1337" s="87">
        <v>44392</v>
      </c>
      <c r="X1337" s="88">
        <v>77.069999999999993</v>
      </c>
      <c r="Y1337" s="87">
        <v>44267</v>
      </c>
      <c r="Z1337" s="88">
        <v>43.96</v>
      </c>
      <c r="AA1337" s="87">
        <v>44356</v>
      </c>
      <c r="AB1337" s="88">
        <v>183.31</v>
      </c>
      <c r="AE1337" s="87">
        <v>44974</v>
      </c>
      <c r="AF1337" s="88">
        <v>887.03</v>
      </c>
      <c r="AG1337" s="87">
        <v>44973</v>
      </c>
      <c r="AH1337" s="88">
        <v>50.55</v>
      </c>
      <c r="AI1337" s="87">
        <v>44988</v>
      </c>
      <c r="AJ1337" s="88">
        <v>483.06</v>
      </c>
      <c r="AK1337" s="87">
        <v>45022</v>
      </c>
      <c r="AL1337" s="88">
        <v>167.62</v>
      </c>
    </row>
    <row r="1338" spans="1:38">
      <c r="A1338" s="87">
        <v>44977</v>
      </c>
      <c r="B1338" s="88">
        <v>15324.95</v>
      </c>
      <c r="C1338" s="87">
        <v>44279</v>
      </c>
      <c r="D1338" s="88">
        <v>113.64</v>
      </c>
      <c r="E1338" s="87">
        <v>44244</v>
      </c>
      <c r="F1338" s="88">
        <v>130.88999999999999</v>
      </c>
      <c r="G1338" s="87">
        <v>44727</v>
      </c>
      <c r="H1338" s="88">
        <v>25.27</v>
      </c>
      <c r="I1338" s="87">
        <v>44287</v>
      </c>
      <c r="J1338" s="88">
        <v>35.5</v>
      </c>
      <c r="K1338" s="87">
        <v>44244</v>
      </c>
      <c r="L1338" s="88">
        <v>218.45</v>
      </c>
      <c r="M1338" s="87">
        <v>44244</v>
      </c>
      <c r="N1338" s="88">
        <v>48.2</v>
      </c>
      <c r="Q1338" s="87">
        <v>44244</v>
      </c>
      <c r="R1338" s="88">
        <v>26.93</v>
      </c>
      <c r="S1338" s="87">
        <v>44244</v>
      </c>
      <c r="T1338" s="88">
        <v>7.95</v>
      </c>
      <c r="W1338" s="87">
        <v>44393</v>
      </c>
      <c r="X1338" s="88">
        <v>78</v>
      </c>
      <c r="Y1338" s="87">
        <v>44270</v>
      </c>
      <c r="Z1338" s="88">
        <v>43.78</v>
      </c>
      <c r="AA1338" s="87">
        <v>44357</v>
      </c>
      <c r="AB1338" s="88">
        <v>186.53</v>
      </c>
      <c r="AE1338" s="87">
        <v>44977</v>
      </c>
      <c r="AF1338" s="88">
        <v>870.96</v>
      </c>
      <c r="AG1338" s="87">
        <v>44974</v>
      </c>
      <c r="AH1338" s="88">
        <v>51</v>
      </c>
      <c r="AI1338" s="87">
        <v>44991</v>
      </c>
      <c r="AJ1338" s="88">
        <v>483.92</v>
      </c>
      <c r="AK1338" s="87">
        <v>45023</v>
      </c>
      <c r="AL1338" s="88">
        <v>165.95</v>
      </c>
    </row>
    <row r="1339" spans="1:38">
      <c r="A1339" s="87">
        <v>44978</v>
      </c>
      <c r="B1339" s="88">
        <v>15432.64</v>
      </c>
      <c r="C1339" s="87">
        <v>44280</v>
      </c>
      <c r="D1339" s="88">
        <v>110.81</v>
      </c>
      <c r="E1339" s="87">
        <v>44245</v>
      </c>
      <c r="F1339" s="88">
        <v>128.02000000000001</v>
      </c>
      <c r="G1339" s="87">
        <v>44728</v>
      </c>
      <c r="H1339" s="88">
        <v>23.38</v>
      </c>
      <c r="I1339" s="87">
        <v>44288</v>
      </c>
      <c r="J1339" s="88">
        <v>35.01</v>
      </c>
      <c r="K1339" s="87">
        <v>44245</v>
      </c>
      <c r="L1339" s="88">
        <v>221.48</v>
      </c>
      <c r="M1339" s="87">
        <v>44245</v>
      </c>
      <c r="N1339" s="88">
        <v>47.64</v>
      </c>
      <c r="Q1339" s="87">
        <v>44245</v>
      </c>
      <c r="R1339" s="88">
        <v>27.59</v>
      </c>
      <c r="S1339" s="87">
        <v>44245</v>
      </c>
      <c r="T1339" s="88">
        <v>8.1999999999999993</v>
      </c>
      <c r="W1339" s="87">
        <v>44396</v>
      </c>
      <c r="X1339" s="88">
        <v>77.98</v>
      </c>
      <c r="Y1339" s="87">
        <v>44271</v>
      </c>
      <c r="Z1339" s="88">
        <v>43.47</v>
      </c>
      <c r="AA1339" s="87">
        <v>44358</v>
      </c>
      <c r="AB1339" s="88">
        <v>187.09</v>
      </c>
      <c r="AE1339" s="87">
        <v>44978</v>
      </c>
      <c r="AF1339" s="88">
        <v>860.02</v>
      </c>
      <c r="AG1339" s="87">
        <v>44977</v>
      </c>
      <c r="AH1339" s="88">
        <v>52.14</v>
      </c>
      <c r="AI1339" s="87">
        <v>44992</v>
      </c>
      <c r="AJ1339" s="88">
        <v>485.68</v>
      </c>
      <c r="AK1339" s="87">
        <v>45026</v>
      </c>
      <c r="AL1339" s="88">
        <v>168.57</v>
      </c>
    </row>
    <row r="1340" spans="1:38">
      <c r="A1340" s="87">
        <v>44979</v>
      </c>
      <c r="B1340" s="88">
        <v>15528.28</v>
      </c>
      <c r="C1340" s="87">
        <v>44281</v>
      </c>
      <c r="D1340" s="88">
        <v>113.03</v>
      </c>
      <c r="E1340" s="87">
        <v>44246</v>
      </c>
      <c r="F1340" s="88">
        <v>128.15</v>
      </c>
      <c r="G1340" s="87">
        <v>44729</v>
      </c>
      <c r="H1340" s="88">
        <v>21.65</v>
      </c>
      <c r="I1340" s="87">
        <v>44291</v>
      </c>
      <c r="J1340" s="88">
        <v>34.94</v>
      </c>
      <c r="K1340" s="87">
        <v>44246</v>
      </c>
      <c r="L1340" s="88">
        <v>221.2</v>
      </c>
      <c r="M1340" s="87">
        <v>44246</v>
      </c>
      <c r="N1340" s="88">
        <v>47.05</v>
      </c>
      <c r="Q1340" s="87">
        <v>44246</v>
      </c>
      <c r="R1340" s="88">
        <v>27.36</v>
      </c>
      <c r="S1340" s="87">
        <v>44246</v>
      </c>
      <c r="T1340" s="88">
        <v>7.95</v>
      </c>
      <c r="W1340" s="87">
        <v>44400</v>
      </c>
      <c r="X1340" s="88">
        <v>76.5</v>
      </c>
      <c r="Y1340" s="87">
        <v>44272</v>
      </c>
      <c r="Z1340" s="88">
        <v>42.62</v>
      </c>
      <c r="AA1340" s="87">
        <v>44361</v>
      </c>
      <c r="AB1340" s="88">
        <v>186.59</v>
      </c>
      <c r="AE1340" s="87">
        <v>44979</v>
      </c>
      <c r="AF1340" s="88">
        <v>861.01</v>
      </c>
      <c r="AG1340" s="87">
        <v>44978</v>
      </c>
      <c r="AH1340" s="88">
        <v>53.71</v>
      </c>
      <c r="AI1340" s="87">
        <v>44993</v>
      </c>
      <c r="AJ1340" s="88">
        <v>487.29</v>
      </c>
      <c r="AK1340" s="87">
        <v>45027</v>
      </c>
      <c r="AL1340" s="88">
        <v>170.3</v>
      </c>
    </row>
    <row r="1341" spans="1:38">
      <c r="A1341" s="87">
        <v>44980</v>
      </c>
      <c r="B1341" s="88">
        <v>15407.99</v>
      </c>
      <c r="C1341" s="87">
        <v>44284</v>
      </c>
      <c r="D1341" s="88">
        <v>110.9</v>
      </c>
      <c r="E1341" s="87">
        <v>44249</v>
      </c>
      <c r="F1341" s="88">
        <v>122.9</v>
      </c>
      <c r="G1341" s="87">
        <v>44732</v>
      </c>
      <c r="H1341" s="88">
        <v>21.4</v>
      </c>
      <c r="I1341" s="87">
        <v>44292</v>
      </c>
      <c r="J1341" s="88">
        <v>34.89</v>
      </c>
      <c r="K1341" s="87">
        <v>44249</v>
      </c>
      <c r="L1341" s="88">
        <v>222.41</v>
      </c>
      <c r="M1341" s="87">
        <v>44249</v>
      </c>
      <c r="N1341" s="88">
        <v>46.63</v>
      </c>
      <c r="Q1341" s="87">
        <v>44249</v>
      </c>
      <c r="R1341" s="88">
        <v>26.93</v>
      </c>
      <c r="S1341" s="87">
        <v>44249</v>
      </c>
      <c r="T1341" s="88">
        <v>8.14</v>
      </c>
      <c r="W1341" s="87">
        <v>44403</v>
      </c>
      <c r="X1341" s="88">
        <v>76.62</v>
      </c>
      <c r="Y1341" s="87">
        <v>44273</v>
      </c>
      <c r="Z1341" s="88">
        <v>42</v>
      </c>
      <c r="AA1341" s="87">
        <v>44362</v>
      </c>
      <c r="AB1341" s="88">
        <v>186.3</v>
      </c>
      <c r="AE1341" s="87">
        <v>44980</v>
      </c>
      <c r="AF1341" s="88">
        <v>870.15</v>
      </c>
      <c r="AG1341" s="87">
        <v>44979</v>
      </c>
      <c r="AH1341" s="88">
        <v>54.25</v>
      </c>
      <c r="AI1341" s="87">
        <v>44994</v>
      </c>
      <c r="AJ1341" s="88">
        <v>487.03</v>
      </c>
      <c r="AK1341" s="87">
        <v>45028</v>
      </c>
      <c r="AL1341" s="88">
        <v>170.6</v>
      </c>
    </row>
    <row r="1342" spans="1:38">
      <c r="A1342" s="87">
        <v>44981</v>
      </c>
      <c r="B1342" s="88">
        <v>15325.88</v>
      </c>
      <c r="C1342" s="87">
        <v>44285</v>
      </c>
      <c r="D1342" s="88">
        <v>111.99</v>
      </c>
      <c r="E1342" s="87">
        <v>44250</v>
      </c>
      <c r="F1342" s="88">
        <v>123.34</v>
      </c>
      <c r="G1342" s="87">
        <v>44733</v>
      </c>
      <c r="H1342" s="88">
        <v>22.1</v>
      </c>
      <c r="I1342" s="87">
        <v>44293</v>
      </c>
      <c r="J1342" s="88">
        <v>33.99</v>
      </c>
      <c r="K1342" s="87">
        <v>44250</v>
      </c>
      <c r="L1342" s="88">
        <v>230</v>
      </c>
      <c r="M1342" s="87">
        <v>44250</v>
      </c>
      <c r="N1342" s="88">
        <v>46.72</v>
      </c>
      <c r="Q1342" s="87">
        <v>44250</v>
      </c>
      <c r="R1342" s="88">
        <v>27.1</v>
      </c>
      <c r="S1342" s="87">
        <v>44250</v>
      </c>
      <c r="T1342" s="88">
        <v>8.0399999999999991</v>
      </c>
      <c r="W1342" s="87">
        <v>44404</v>
      </c>
      <c r="X1342" s="88">
        <v>82.36</v>
      </c>
      <c r="Y1342" s="87">
        <v>44274</v>
      </c>
      <c r="Z1342" s="88">
        <v>42.98</v>
      </c>
      <c r="AA1342" s="87">
        <v>44363</v>
      </c>
      <c r="AB1342" s="88">
        <v>187.95</v>
      </c>
      <c r="AE1342" s="87">
        <v>44981</v>
      </c>
      <c r="AF1342" s="88">
        <v>879.22</v>
      </c>
      <c r="AG1342" s="87">
        <v>44980</v>
      </c>
      <c r="AH1342" s="88">
        <v>53.81</v>
      </c>
      <c r="AI1342" s="87">
        <v>44995</v>
      </c>
      <c r="AJ1342" s="88">
        <v>492.53</v>
      </c>
      <c r="AK1342" s="87">
        <v>45029</v>
      </c>
      <c r="AL1342" s="88">
        <v>171.42</v>
      </c>
    </row>
    <row r="1343" spans="1:38">
      <c r="A1343" s="87">
        <v>44984</v>
      </c>
      <c r="B1343" s="88">
        <v>15351.53</v>
      </c>
      <c r="C1343" s="87">
        <v>44286</v>
      </c>
      <c r="D1343" s="88">
        <v>113.18</v>
      </c>
      <c r="E1343" s="87">
        <v>44251</v>
      </c>
      <c r="F1343" s="88">
        <v>122.85</v>
      </c>
      <c r="G1343" s="87">
        <v>44734</v>
      </c>
      <c r="H1343" s="88">
        <v>21</v>
      </c>
      <c r="I1343" s="87">
        <v>44294</v>
      </c>
      <c r="J1343" s="88">
        <v>34.11</v>
      </c>
      <c r="K1343" s="87">
        <v>44251</v>
      </c>
      <c r="L1343" s="88">
        <v>218.41</v>
      </c>
      <c r="M1343" s="87">
        <v>44251</v>
      </c>
      <c r="N1343" s="88">
        <v>46.02</v>
      </c>
      <c r="Q1343" s="87">
        <v>44251</v>
      </c>
      <c r="R1343" s="88">
        <v>26.22</v>
      </c>
      <c r="S1343" s="87">
        <v>44251</v>
      </c>
      <c r="T1343" s="88">
        <v>7.41</v>
      </c>
      <c r="W1343" s="87">
        <v>44405</v>
      </c>
      <c r="X1343" s="88">
        <v>86.87</v>
      </c>
      <c r="Y1343" s="87">
        <v>44277</v>
      </c>
      <c r="Z1343" s="88">
        <v>41.16</v>
      </c>
      <c r="AA1343" s="87">
        <v>44364</v>
      </c>
      <c r="AB1343" s="88">
        <v>185.93</v>
      </c>
      <c r="AE1343" s="87">
        <v>44984</v>
      </c>
      <c r="AF1343" s="88">
        <v>883.09</v>
      </c>
      <c r="AG1343" s="87">
        <v>44981</v>
      </c>
      <c r="AH1343" s="88">
        <v>53.01</v>
      </c>
      <c r="AI1343" s="87">
        <v>44998</v>
      </c>
      <c r="AJ1343" s="88">
        <v>492.28</v>
      </c>
      <c r="AK1343" s="87">
        <v>45033</v>
      </c>
      <c r="AL1343" s="88">
        <v>174.68</v>
      </c>
    </row>
    <row r="1344" spans="1:38">
      <c r="A1344" s="87">
        <v>44985</v>
      </c>
      <c r="B1344" s="88">
        <v>15186.94</v>
      </c>
      <c r="C1344" s="87">
        <v>44287</v>
      </c>
      <c r="D1344" s="88">
        <v>110.99</v>
      </c>
      <c r="E1344" s="87">
        <v>44252</v>
      </c>
      <c r="F1344" s="88">
        <v>127.86</v>
      </c>
      <c r="G1344" s="87">
        <v>44735</v>
      </c>
      <c r="H1344" s="88">
        <v>21.59</v>
      </c>
      <c r="I1344" s="87">
        <v>44295</v>
      </c>
      <c r="J1344" s="88">
        <v>34.5</v>
      </c>
      <c r="K1344" s="87">
        <v>44252</v>
      </c>
      <c r="L1344" s="88">
        <v>225.65</v>
      </c>
      <c r="M1344" s="87">
        <v>44252</v>
      </c>
      <c r="N1344" s="88">
        <v>47.1</v>
      </c>
      <c r="Q1344" s="87">
        <v>44252</v>
      </c>
      <c r="R1344" s="88">
        <v>26.68</v>
      </c>
      <c r="S1344" s="87">
        <v>44252</v>
      </c>
      <c r="T1344" s="88">
        <v>8.19</v>
      </c>
      <c r="W1344" s="87">
        <v>44406</v>
      </c>
      <c r="X1344" s="88">
        <v>87.04</v>
      </c>
      <c r="Y1344" s="87">
        <v>44279</v>
      </c>
      <c r="Z1344" s="88">
        <v>41.51</v>
      </c>
      <c r="AA1344" s="87">
        <v>44365</v>
      </c>
      <c r="AB1344" s="88">
        <v>191.87</v>
      </c>
      <c r="AE1344" s="87">
        <v>44985</v>
      </c>
      <c r="AF1344" s="88">
        <v>885.38</v>
      </c>
      <c r="AG1344" s="87">
        <v>44984</v>
      </c>
      <c r="AH1344" s="88">
        <v>52.03</v>
      </c>
      <c r="AI1344" s="87">
        <v>44999</v>
      </c>
      <c r="AJ1344" s="88">
        <v>494.51</v>
      </c>
      <c r="AK1344" s="87">
        <v>45034</v>
      </c>
      <c r="AL1344" s="88">
        <v>177.61</v>
      </c>
    </row>
    <row r="1345" spans="1:38">
      <c r="A1345" s="87">
        <v>44986</v>
      </c>
      <c r="B1345" s="88">
        <v>15153.16</v>
      </c>
      <c r="C1345" s="87">
        <v>44288</v>
      </c>
      <c r="D1345" s="88">
        <v>110.69</v>
      </c>
      <c r="E1345" s="87">
        <v>44253</v>
      </c>
      <c r="F1345" s="88">
        <v>127.51</v>
      </c>
      <c r="G1345" s="87">
        <v>44736</v>
      </c>
      <c r="H1345" s="88">
        <v>20.39</v>
      </c>
      <c r="I1345" s="87">
        <v>44298</v>
      </c>
      <c r="J1345" s="88">
        <v>34.43</v>
      </c>
      <c r="K1345" s="87">
        <v>44253</v>
      </c>
      <c r="L1345" s="88">
        <v>226.42</v>
      </c>
      <c r="M1345" s="87">
        <v>44253</v>
      </c>
      <c r="N1345" s="88">
        <v>46.7</v>
      </c>
      <c r="Q1345" s="87">
        <v>44253</v>
      </c>
      <c r="R1345" s="88">
        <v>26.21</v>
      </c>
      <c r="S1345" s="87">
        <v>44253</v>
      </c>
      <c r="T1345" s="88">
        <v>7.44</v>
      </c>
      <c r="W1345" s="87">
        <v>44407</v>
      </c>
      <c r="X1345" s="88">
        <v>86.05</v>
      </c>
      <c r="Y1345" s="87">
        <v>44280</v>
      </c>
      <c r="Z1345" s="88">
        <v>41.35</v>
      </c>
      <c r="AA1345" s="87">
        <v>44368</v>
      </c>
      <c r="AB1345" s="88">
        <v>193.79</v>
      </c>
      <c r="AE1345" s="87">
        <v>44986</v>
      </c>
      <c r="AF1345" s="88">
        <v>883.81</v>
      </c>
      <c r="AG1345" s="87">
        <v>44985</v>
      </c>
      <c r="AH1345" s="88">
        <v>51.39</v>
      </c>
      <c r="AI1345" s="87">
        <v>45000</v>
      </c>
      <c r="AJ1345" s="88">
        <v>489.22</v>
      </c>
      <c r="AK1345" s="87">
        <v>45035</v>
      </c>
      <c r="AL1345" s="88">
        <v>182.21</v>
      </c>
    </row>
    <row r="1346" spans="1:38">
      <c r="A1346" s="87">
        <v>44987</v>
      </c>
      <c r="B1346" s="88">
        <v>15313.41</v>
      </c>
      <c r="C1346" s="87">
        <v>44291</v>
      </c>
      <c r="D1346" s="88">
        <v>109.38</v>
      </c>
      <c r="E1346" s="87">
        <v>44256</v>
      </c>
      <c r="F1346" s="88">
        <v>124.11</v>
      </c>
      <c r="G1346" s="87">
        <v>44739</v>
      </c>
      <c r="H1346" s="88">
        <v>20.22</v>
      </c>
      <c r="I1346" s="87">
        <v>44299</v>
      </c>
      <c r="J1346" s="88">
        <v>34.99</v>
      </c>
      <c r="K1346" s="87">
        <v>44256</v>
      </c>
      <c r="L1346" s="88">
        <v>228.52</v>
      </c>
      <c r="M1346" s="87">
        <v>44256</v>
      </c>
      <c r="N1346" s="88">
        <v>46.99</v>
      </c>
      <c r="Q1346" s="87">
        <v>44256</v>
      </c>
      <c r="R1346" s="88">
        <v>25.34</v>
      </c>
      <c r="S1346" s="87">
        <v>44256</v>
      </c>
      <c r="T1346" s="88">
        <v>7.18</v>
      </c>
      <c r="W1346" s="87">
        <v>44410</v>
      </c>
      <c r="X1346" s="88">
        <v>88.16</v>
      </c>
      <c r="Y1346" s="87">
        <v>44281</v>
      </c>
      <c r="Z1346" s="88">
        <v>41.12</v>
      </c>
      <c r="AA1346" s="87">
        <v>44369</v>
      </c>
      <c r="AB1346" s="88">
        <v>192.53</v>
      </c>
      <c r="AE1346" s="87">
        <v>44987</v>
      </c>
      <c r="AF1346" s="88">
        <v>878.14</v>
      </c>
      <c r="AG1346" s="87">
        <v>44986</v>
      </c>
      <c r="AH1346" s="88">
        <v>51.09</v>
      </c>
      <c r="AI1346" s="87">
        <v>45001</v>
      </c>
      <c r="AJ1346" s="88">
        <v>484.63</v>
      </c>
      <c r="AK1346" s="87">
        <v>45036</v>
      </c>
      <c r="AL1346" s="88">
        <v>183.24</v>
      </c>
    </row>
    <row r="1347" spans="1:38">
      <c r="A1347" s="87">
        <v>44988</v>
      </c>
      <c r="B1347" s="88">
        <v>15583.79</v>
      </c>
      <c r="C1347" s="87">
        <v>44292</v>
      </c>
      <c r="D1347" s="88">
        <v>110.16</v>
      </c>
      <c r="E1347" s="87">
        <v>44257</v>
      </c>
      <c r="F1347" s="88">
        <v>126.36</v>
      </c>
      <c r="G1347" s="87">
        <v>44740</v>
      </c>
      <c r="H1347" s="88">
        <v>19.95</v>
      </c>
      <c r="I1347" s="87">
        <v>44300</v>
      </c>
      <c r="J1347" s="88">
        <v>34.94</v>
      </c>
      <c r="K1347" s="87">
        <v>44257</v>
      </c>
      <c r="L1347" s="88">
        <v>231.56</v>
      </c>
      <c r="M1347" s="87">
        <v>44257</v>
      </c>
      <c r="N1347" s="88">
        <v>46.77</v>
      </c>
      <c r="Q1347" s="87">
        <v>44257</v>
      </c>
      <c r="R1347" s="88">
        <v>25.76</v>
      </c>
      <c r="S1347" s="87">
        <v>44257</v>
      </c>
      <c r="T1347" s="88">
        <v>7.3</v>
      </c>
      <c r="W1347" s="87">
        <v>44411</v>
      </c>
      <c r="X1347" s="88">
        <v>87.98</v>
      </c>
      <c r="Y1347" s="87">
        <v>44284</v>
      </c>
      <c r="Z1347" s="88">
        <v>39.85</v>
      </c>
      <c r="AA1347" s="87">
        <v>44370</v>
      </c>
      <c r="AB1347" s="88">
        <v>194</v>
      </c>
      <c r="AE1347" s="87">
        <v>44988</v>
      </c>
      <c r="AF1347" s="88">
        <v>887.1</v>
      </c>
      <c r="AG1347" s="87">
        <v>44987</v>
      </c>
      <c r="AH1347" s="88">
        <v>51.6</v>
      </c>
      <c r="AI1347" s="87">
        <v>45002</v>
      </c>
      <c r="AJ1347" s="88">
        <v>466.25</v>
      </c>
      <c r="AK1347" s="87">
        <v>45042</v>
      </c>
      <c r="AL1347" s="88">
        <v>196.98</v>
      </c>
    </row>
    <row r="1348" spans="1:38">
      <c r="A1348" s="87">
        <v>44991</v>
      </c>
      <c r="B1348" s="88">
        <v>15576.03</v>
      </c>
      <c r="C1348" s="87">
        <v>44293</v>
      </c>
      <c r="D1348" s="88">
        <v>109.1</v>
      </c>
      <c r="E1348" s="87">
        <v>44258</v>
      </c>
      <c r="F1348" s="88">
        <v>124.6</v>
      </c>
      <c r="G1348" s="87">
        <v>44741</v>
      </c>
      <c r="H1348" s="88">
        <v>19.579999999999998</v>
      </c>
      <c r="I1348" s="87">
        <v>44301</v>
      </c>
      <c r="J1348" s="88">
        <v>35.06</v>
      </c>
      <c r="K1348" s="87">
        <v>44258</v>
      </c>
      <c r="L1348" s="88">
        <v>241.71</v>
      </c>
      <c r="M1348" s="87">
        <v>44258</v>
      </c>
      <c r="N1348" s="88">
        <v>47.47</v>
      </c>
      <c r="Q1348" s="87">
        <v>44258</v>
      </c>
      <c r="R1348" s="88">
        <v>27.49</v>
      </c>
      <c r="S1348" s="87">
        <v>44258</v>
      </c>
      <c r="T1348" s="88">
        <v>7.22</v>
      </c>
      <c r="W1348" s="87">
        <v>44412</v>
      </c>
      <c r="X1348" s="88">
        <v>86.61</v>
      </c>
      <c r="Y1348" s="87">
        <v>44285</v>
      </c>
      <c r="Z1348" s="88">
        <v>39.770000000000003</v>
      </c>
      <c r="AA1348" s="87">
        <v>44371</v>
      </c>
      <c r="AB1348" s="88">
        <v>191.8</v>
      </c>
      <c r="AE1348" s="87">
        <v>44991</v>
      </c>
      <c r="AF1348" s="88">
        <v>886.09</v>
      </c>
      <c r="AG1348" s="87">
        <v>44988</v>
      </c>
      <c r="AH1348" s="88">
        <v>53.92</v>
      </c>
      <c r="AI1348" s="87">
        <v>45005</v>
      </c>
      <c r="AJ1348" s="88">
        <v>470.87</v>
      </c>
      <c r="AK1348" s="87">
        <v>45043</v>
      </c>
      <c r="AL1348" s="88">
        <v>211.75</v>
      </c>
    </row>
    <row r="1349" spans="1:38">
      <c r="A1349" s="87">
        <v>44992</v>
      </c>
      <c r="B1349" s="88">
        <v>15527.37</v>
      </c>
      <c r="C1349" s="87">
        <v>44294</v>
      </c>
      <c r="D1349" s="88">
        <v>109.06</v>
      </c>
      <c r="E1349" s="87">
        <v>44259</v>
      </c>
      <c r="F1349" s="88">
        <v>121.88</v>
      </c>
      <c r="G1349" s="87">
        <v>44742</v>
      </c>
      <c r="H1349" s="88">
        <v>19.11</v>
      </c>
      <c r="I1349" s="87">
        <v>44302</v>
      </c>
      <c r="J1349" s="88">
        <v>35</v>
      </c>
      <c r="K1349" s="87">
        <v>44259</v>
      </c>
      <c r="L1349" s="88">
        <v>232.27</v>
      </c>
      <c r="M1349" s="87">
        <v>44259</v>
      </c>
      <c r="N1349" s="88">
        <v>45.74</v>
      </c>
      <c r="Q1349" s="87">
        <v>44259</v>
      </c>
      <c r="R1349" s="88">
        <v>26.11</v>
      </c>
      <c r="S1349" s="87">
        <v>44259</v>
      </c>
      <c r="T1349" s="88">
        <v>6.9</v>
      </c>
      <c r="W1349" s="87">
        <v>44413</v>
      </c>
      <c r="X1349" s="88">
        <v>86</v>
      </c>
      <c r="Y1349" s="87">
        <v>44286</v>
      </c>
      <c r="Z1349" s="88">
        <v>39.229999999999997</v>
      </c>
      <c r="AA1349" s="87">
        <v>44372</v>
      </c>
      <c r="AB1349" s="88">
        <v>188</v>
      </c>
      <c r="AE1349" s="87">
        <v>44992</v>
      </c>
      <c r="AF1349" s="88">
        <v>889.84</v>
      </c>
      <c r="AG1349" s="87">
        <v>44991</v>
      </c>
      <c r="AH1349" s="88">
        <v>53.99</v>
      </c>
      <c r="AI1349" s="87">
        <v>45006</v>
      </c>
      <c r="AJ1349" s="88">
        <v>469.61</v>
      </c>
      <c r="AK1349" s="87">
        <v>45044</v>
      </c>
      <c r="AL1349" s="88">
        <v>211.06</v>
      </c>
    </row>
    <row r="1350" spans="1:38">
      <c r="A1350" s="87">
        <v>44993</v>
      </c>
      <c r="B1350" s="88">
        <v>15590</v>
      </c>
      <c r="C1350" s="87">
        <v>44295</v>
      </c>
      <c r="D1350" s="88">
        <v>108.91</v>
      </c>
      <c r="E1350" s="87">
        <v>44260</v>
      </c>
      <c r="F1350" s="88">
        <v>123.93</v>
      </c>
      <c r="G1350" s="87">
        <v>44743</v>
      </c>
      <c r="H1350" s="88">
        <v>19.510000000000002</v>
      </c>
      <c r="I1350" s="87">
        <v>44305</v>
      </c>
      <c r="J1350" s="88">
        <v>35.47</v>
      </c>
      <c r="K1350" s="87">
        <v>44260</v>
      </c>
      <c r="L1350" s="88">
        <v>236.53</v>
      </c>
      <c r="M1350" s="87">
        <v>44260</v>
      </c>
      <c r="N1350" s="88">
        <v>46.17</v>
      </c>
      <c r="Q1350" s="87">
        <v>44260</v>
      </c>
      <c r="R1350" s="88">
        <v>26.64</v>
      </c>
      <c r="S1350" s="87">
        <v>44260</v>
      </c>
      <c r="T1350" s="88">
        <v>6.97</v>
      </c>
      <c r="W1350" s="87">
        <v>44414</v>
      </c>
      <c r="X1350" s="88">
        <v>86</v>
      </c>
      <c r="Y1350" s="87">
        <v>44287</v>
      </c>
      <c r="Z1350" s="88">
        <v>38.590000000000003</v>
      </c>
      <c r="AA1350" s="87">
        <v>44375</v>
      </c>
      <c r="AB1350" s="88">
        <v>190.83</v>
      </c>
      <c r="AE1350" s="87">
        <v>44993</v>
      </c>
      <c r="AF1350" s="88">
        <v>889.91</v>
      </c>
      <c r="AG1350" s="87">
        <v>44992</v>
      </c>
      <c r="AH1350" s="88">
        <v>53.66</v>
      </c>
      <c r="AI1350" s="87">
        <v>45007</v>
      </c>
      <c r="AJ1350" s="88">
        <v>463.15</v>
      </c>
      <c r="AK1350" s="87">
        <v>45048</v>
      </c>
      <c r="AL1350" s="88">
        <v>219.59</v>
      </c>
    </row>
    <row r="1351" spans="1:38">
      <c r="A1351" s="87">
        <v>44994</v>
      </c>
      <c r="B1351" s="88">
        <v>15662.84</v>
      </c>
      <c r="C1351" s="87">
        <v>44298</v>
      </c>
      <c r="D1351" s="88">
        <v>108.64</v>
      </c>
      <c r="E1351" s="87">
        <v>44263</v>
      </c>
      <c r="F1351" s="88">
        <v>122.79</v>
      </c>
      <c r="G1351" s="87">
        <v>44746</v>
      </c>
      <c r="H1351" s="88">
        <v>19.600000000000001</v>
      </c>
      <c r="I1351" s="87">
        <v>44306</v>
      </c>
      <c r="J1351" s="88">
        <v>36</v>
      </c>
      <c r="K1351" s="87">
        <v>44263</v>
      </c>
      <c r="L1351" s="88">
        <v>234.95</v>
      </c>
      <c r="M1351" s="87">
        <v>44263</v>
      </c>
      <c r="N1351" s="88">
        <v>44.24</v>
      </c>
      <c r="Q1351" s="87">
        <v>44263</v>
      </c>
      <c r="R1351" s="88">
        <v>26.07</v>
      </c>
      <c r="S1351" s="87">
        <v>44263</v>
      </c>
      <c r="T1351" s="88">
        <v>6.84</v>
      </c>
      <c r="W1351" s="87">
        <v>44417</v>
      </c>
      <c r="X1351" s="88">
        <v>86</v>
      </c>
      <c r="Y1351" s="87">
        <v>44288</v>
      </c>
      <c r="Z1351" s="88">
        <v>38.97</v>
      </c>
      <c r="AA1351" s="87">
        <v>44376</v>
      </c>
      <c r="AB1351" s="88">
        <v>191.69</v>
      </c>
      <c r="AE1351" s="87">
        <v>44994</v>
      </c>
      <c r="AF1351" s="88">
        <v>894.92</v>
      </c>
      <c r="AG1351" s="87">
        <v>44993</v>
      </c>
      <c r="AH1351" s="88">
        <v>53.02</v>
      </c>
      <c r="AI1351" s="87">
        <v>45009</v>
      </c>
      <c r="AJ1351" s="88">
        <v>457.65</v>
      </c>
      <c r="AK1351" s="87">
        <v>45049</v>
      </c>
      <c r="AL1351" s="88">
        <v>218.07</v>
      </c>
    </row>
    <row r="1352" spans="1:38">
      <c r="A1352" s="87">
        <v>44995</v>
      </c>
      <c r="B1352" s="88">
        <v>15551.73</v>
      </c>
      <c r="C1352" s="87">
        <v>44299</v>
      </c>
      <c r="D1352" s="88">
        <v>108.83</v>
      </c>
      <c r="E1352" s="87">
        <v>44264</v>
      </c>
      <c r="F1352" s="88">
        <v>124.8</v>
      </c>
      <c r="G1352" s="87">
        <v>44747</v>
      </c>
      <c r="H1352" s="88">
        <v>19.84</v>
      </c>
      <c r="I1352" s="87">
        <v>44307</v>
      </c>
      <c r="J1352" s="88">
        <v>37.119999999999997</v>
      </c>
      <c r="K1352" s="87">
        <v>44264</v>
      </c>
      <c r="L1352" s="88">
        <v>217.33</v>
      </c>
      <c r="M1352" s="87">
        <v>44264</v>
      </c>
      <c r="N1352" s="88">
        <v>43.11</v>
      </c>
      <c r="Q1352" s="87">
        <v>44264</v>
      </c>
      <c r="R1352" s="88">
        <v>24.3</v>
      </c>
      <c r="S1352" s="87">
        <v>44264</v>
      </c>
      <c r="T1352" s="88">
        <v>6.58</v>
      </c>
      <c r="W1352" s="87">
        <v>44418</v>
      </c>
      <c r="X1352" s="88">
        <v>86</v>
      </c>
      <c r="Y1352" s="87">
        <v>44291</v>
      </c>
      <c r="Z1352" s="88">
        <v>38.99</v>
      </c>
      <c r="AA1352" s="87">
        <v>44377</v>
      </c>
      <c r="AB1352" s="88">
        <v>193.56</v>
      </c>
      <c r="AE1352" s="87">
        <v>44995</v>
      </c>
      <c r="AF1352" s="88">
        <v>914.47</v>
      </c>
      <c r="AG1352" s="87">
        <v>44994</v>
      </c>
      <c r="AH1352" s="88">
        <v>53.47</v>
      </c>
      <c r="AI1352" s="87">
        <v>45012</v>
      </c>
      <c r="AJ1352" s="88">
        <v>467.17</v>
      </c>
      <c r="AK1352" s="87">
        <v>45050</v>
      </c>
      <c r="AL1352" s="88">
        <v>189.95</v>
      </c>
    </row>
    <row r="1353" spans="1:38">
      <c r="A1353" s="87">
        <v>44998</v>
      </c>
      <c r="B1353" s="88">
        <v>15657.62</v>
      </c>
      <c r="C1353" s="87">
        <v>44300</v>
      </c>
      <c r="D1353" s="88">
        <v>109.5</v>
      </c>
      <c r="E1353" s="87">
        <v>44265</v>
      </c>
      <c r="F1353" s="88">
        <v>125.82</v>
      </c>
      <c r="G1353" s="87">
        <v>44748</v>
      </c>
      <c r="H1353" s="88">
        <v>20.05</v>
      </c>
      <c r="I1353" s="87">
        <v>44308</v>
      </c>
      <c r="J1353" s="88">
        <v>37</v>
      </c>
      <c r="K1353" s="87">
        <v>44265</v>
      </c>
      <c r="L1353" s="88">
        <v>202.14</v>
      </c>
      <c r="M1353" s="87">
        <v>44265</v>
      </c>
      <c r="N1353" s="88">
        <v>42.32</v>
      </c>
      <c r="Q1353" s="87">
        <v>44265</v>
      </c>
      <c r="R1353" s="88">
        <v>23.17</v>
      </c>
      <c r="S1353" s="87">
        <v>44265</v>
      </c>
      <c r="T1353" s="88">
        <v>6.23</v>
      </c>
      <c r="W1353" s="87">
        <v>44419</v>
      </c>
      <c r="X1353" s="88">
        <v>86.33</v>
      </c>
      <c r="Y1353" s="87">
        <v>44292</v>
      </c>
      <c r="Z1353" s="88">
        <v>39</v>
      </c>
      <c r="AA1353" s="87">
        <v>44378</v>
      </c>
      <c r="AB1353" s="88">
        <v>190.55</v>
      </c>
      <c r="AE1353" s="87">
        <v>44998</v>
      </c>
      <c r="AF1353" s="88">
        <v>900.95</v>
      </c>
      <c r="AG1353" s="87">
        <v>44995</v>
      </c>
      <c r="AH1353" s="88">
        <v>54.37</v>
      </c>
      <c r="AI1353" s="87">
        <v>45013</v>
      </c>
      <c r="AJ1353" s="88">
        <v>465.91</v>
      </c>
      <c r="AK1353" s="87">
        <v>45051</v>
      </c>
      <c r="AL1353" s="88">
        <v>187.95</v>
      </c>
    </row>
    <row r="1354" spans="1:38">
      <c r="A1354" s="87">
        <v>44999</v>
      </c>
      <c r="B1354" s="88">
        <v>15582.53</v>
      </c>
      <c r="C1354" s="87">
        <v>44301</v>
      </c>
      <c r="D1354" s="88">
        <v>109.02</v>
      </c>
      <c r="E1354" s="87">
        <v>44266</v>
      </c>
      <c r="F1354" s="88">
        <v>123.58</v>
      </c>
      <c r="G1354" s="87">
        <v>44749</v>
      </c>
      <c r="H1354" s="88">
        <v>20.38</v>
      </c>
      <c r="I1354" s="87">
        <v>44309</v>
      </c>
      <c r="J1354" s="88">
        <v>39.75</v>
      </c>
      <c r="K1354" s="87">
        <v>44266</v>
      </c>
      <c r="L1354" s="88">
        <v>186.98</v>
      </c>
      <c r="M1354" s="87">
        <v>44266</v>
      </c>
      <c r="N1354" s="88">
        <v>42.14</v>
      </c>
      <c r="Q1354" s="87">
        <v>44266</v>
      </c>
      <c r="R1354" s="88">
        <v>21.44</v>
      </c>
      <c r="S1354" s="87">
        <v>44266</v>
      </c>
      <c r="T1354" s="88">
        <v>5.88</v>
      </c>
      <c r="W1354" s="87">
        <v>44420</v>
      </c>
      <c r="X1354" s="88">
        <v>86.21</v>
      </c>
      <c r="Y1354" s="87">
        <v>44293</v>
      </c>
      <c r="Z1354" s="88">
        <v>41.26</v>
      </c>
      <c r="AA1354" s="87">
        <v>44379</v>
      </c>
      <c r="AB1354" s="88">
        <v>189.7</v>
      </c>
      <c r="AE1354" s="87">
        <v>44999</v>
      </c>
      <c r="AF1354" s="88">
        <v>900.43</v>
      </c>
      <c r="AG1354" s="87">
        <v>44998</v>
      </c>
      <c r="AH1354" s="88">
        <v>54.26</v>
      </c>
      <c r="AI1354" s="87">
        <v>45014</v>
      </c>
      <c r="AJ1354" s="88">
        <v>463.23</v>
      </c>
      <c r="AK1354" s="87">
        <v>45054</v>
      </c>
      <c r="AL1354" s="88">
        <v>185.21</v>
      </c>
    </row>
    <row r="1355" spans="1:38">
      <c r="A1355" s="87">
        <v>45000</v>
      </c>
      <c r="B1355" s="88">
        <v>15588.24</v>
      </c>
      <c r="C1355" s="87">
        <v>44302</v>
      </c>
      <c r="D1355" s="88">
        <v>109.18</v>
      </c>
      <c r="E1355" s="87">
        <v>44267</v>
      </c>
      <c r="F1355" s="88">
        <v>124.81</v>
      </c>
      <c r="G1355" s="87">
        <v>44755</v>
      </c>
      <c r="H1355" s="88">
        <v>20.420000000000002</v>
      </c>
      <c r="I1355" s="87">
        <v>44312</v>
      </c>
      <c r="J1355" s="88">
        <v>40</v>
      </c>
      <c r="K1355" s="87">
        <v>44267</v>
      </c>
      <c r="L1355" s="88">
        <v>191.65</v>
      </c>
      <c r="M1355" s="87">
        <v>44267</v>
      </c>
      <c r="N1355" s="88">
        <v>44.68</v>
      </c>
      <c r="Q1355" s="87">
        <v>44267</v>
      </c>
      <c r="R1355" s="88">
        <v>22.69</v>
      </c>
      <c r="S1355" s="87">
        <v>44267</v>
      </c>
      <c r="T1355" s="88">
        <v>6.35</v>
      </c>
      <c r="W1355" s="87">
        <v>44421</v>
      </c>
      <c r="X1355" s="88">
        <v>87</v>
      </c>
      <c r="Y1355" s="87">
        <v>44294</v>
      </c>
      <c r="Z1355" s="88">
        <v>41.84</v>
      </c>
      <c r="AA1355" s="87">
        <v>44382</v>
      </c>
      <c r="AB1355" s="88">
        <v>185.77</v>
      </c>
      <c r="AE1355" s="87">
        <v>45000</v>
      </c>
      <c r="AF1355" s="88">
        <v>900</v>
      </c>
      <c r="AG1355" s="87">
        <v>44999</v>
      </c>
      <c r="AH1355" s="88">
        <v>53.95</v>
      </c>
      <c r="AI1355" s="87">
        <v>45015</v>
      </c>
      <c r="AJ1355" s="88">
        <v>462.22</v>
      </c>
      <c r="AK1355" s="87">
        <v>45055</v>
      </c>
      <c r="AL1355" s="88">
        <v>183.15</v>
      </c>
    </row>
    <row r="1356" spans="1:38">
      <c r="A1356" s="87">
        <v>45001</v>
      </c>
      <c r="B1356" s="88">
        <v>15518.24</v>
      </c>
      <c r="C1356" s="87">
        <v>44305</v>
      </c>
      <c r="D1356" s="88">
        <v>108.63</v>
      </c>
      <c r="E1356" s="87">
        <v>44270</v>
      </c>
      <c r="F1356" s="88">
        <v>126.24</v>
      </c>
      <c r="G1356" s="87">
        <v>44756</v>
      </c>
      <c r="H1356" s="88">
        <v>20.440000000000001</v>
      </c>
      <c r="I1356" s="87">
        <v>44313</v>
      </c>
      <c r="J1356" s="88">
        <v>39</v>
      </c>
      <c r="K1356" s="87">
        <v>44270</v>
      </c>
      <c r="L1356" s="88">
        <v>206.02</v>
      </c>
      <c r="M1356" s="87">
        <v>44270</v>
      </c>
      <c r="N1356" s="88">
        <v>47.09</v>
      </c>
      <c r="Q1356" s="87">
        <v>44270</v>
      </c>
      <c r="R1356" s="88">
        <v>24.39</v>
      </c>
      <c r="S1356" s="87">
        <v>44270</v>
      </c>
      <c r="T1356" s="88">
        <v>6.85</v>
      </c>
      <c r="W1356" s="87">
        <v>44424</v>
      </c>
      <c r="X1356" s="88">
        <v>85.06</v>
      </c>
      <c r="Y1356" s="87">
        <v>44295</v>
      </c>
      <c r="Z1356" s="88">
        <v>41.43</v>
      </c>
      <c r="AA1356" s="87">
        <v>44383</v>
      </c>
      <c r="AB1356" s="88">
        <v>180.54</v>
      </c>
      <c r="AE1356" s="87">
        <v>45001</v>
      </c>
      <c r="AF1356" s="88">
        <v>902.01</v>
      </c>
      <c r="AG1356" s="87">
        <v>45000</v>
      </c>
      <c r="AH1356" s="88">
        <v>55.31</v>
      </c>
      <c r="AI1356" s="87">
        <v>45016</v>
      </c>
      <c r="AJ1356" s="88">
        <v>462.06</v>
      </c>
      <c r="AK1356" s="87">
        <v>45056</v>
      </c>
      <c r="AL1356" s="88">
        <v>181.05</v>
      </c>
    </row>
    <row r="1357" spans="1:38">
      <c r="A1357" s="87">
        <v>45002</v>
      </c>
      <c r="B1357" s="88">
        <v>15352.01</v>
      </c>
      <c r="C1357" s="87">
        <v>44306</v>
      </c>
      <c r="D1357" s="88">
        <v>109.3</v>
      </c>
      <c r="E1357" s="87">
        <v>44271</v>
      </c>
      <c r="F1357" s="88">
        <v>127.25</v>
      </c>
      <c r="G1357" s="87">
        <v>44757</v>
      </c>
      <c r="H1357" s="88">
        <v>20.74</v>
      </c>
      <c r="I1357" s="87">
        <v>44314</v>
      </c>
      <c r="J1357" s="88">
        <v>38.51</v>
      </c>
      <c r="K1357" s="87">
        <v>44271</v>
      </c>
      <c r="L1357" s="88">
        <v>207.77</v>
      </c>
      <c r="M1357" s="87">
        <v>44271</v>
      </c>
      <c r="N1357" s="88">
        <v>46.01</v>
      </c>
      <c r="Q1357" s="87">
        <v>44271</v>
      </c>
      <c r="R1357" s="88">
        <v>23.83</v>
      </c>
      <c r="S1357" s="87">
        <v>44271</v>
      </c>
      <c r="T1357" s="88">
        <v>6.87</v>
      </c>
      <c r="W1357" s="87">
        <v>44425</v>
      </c>
      <c r="X1357" s="88">
        <v>84</v>
      </c>
      <c r="Y1357" s="87">
        <v>44298</v>
      </c>
      <c r="Z1357" s="88">
        <v>39.17</v>
      </c>
      <c r="AA1357" s="87">
        <v>44384</v>
      </c>
      <c r="AB1357" s="88">
        <v>184</v>
      </c>
      <c r="AE1357" s="87">
        <v>45002</v>
      </c>
      <c r="AF1357" s="88">
        <v>896.3</v>
      </c>
      <c r="AG1357" s="87">
        <v>45001</v>
      </c>
      <c r="AH1357" s="88">
        <v>55.47</v>
      </c>
      <c r="AI1357" s="87">
        <v>45019</v>
      </c>
      <c r="AJ1357" s="88">
        <v>466.72</v>
      </c>
      <c r="AK1357" s="87">
        <v>45057</v>
      </c>
      <c r="AL1357" s="88">
        <v>182.52</v>
      </c>
    </row>
    <row r="1358" spans="1:38">
      <c r="A1358" s="87">
        <v>45005</v>
      </c>
      <c r="B1358" s="88">
        <v>15043.17</v>
      </c>
      <c r="C1358" s="87">
        <v>44307</v>
      </c>
      <c r="D1358" s="88">
        <v>109.18</v>
      </c>
      <c r="E1358" s="87">
        <v>44272</v>
      </c>
      <c r="F1358" s="88">
        <v>132.4</v>
      </c>
      <c r="G1358" s="87">
        <v>44760</v>
      </c>
      <c r="H1358" s="88">
        <v>20.5</v>
      </c>
      <c r="I1358" s="87">
        <v>44315</v>
      </c>
      <c r="J1358" s="88">
        <v>38.5</v>
      </c>
      <c r="K1358" s="87">
        <v>44272</v>
      </c>
      <c r="L1358" s="88">
        <v>218.89</v>
      </c>
      <c r="M1358" s="87">
        <v>44272</v>
      </c>
      <c r="N1358" s="88">
        <v>46.03</v>
      </c>
      <c r="Q1358" s="87">
        <v>44272</v>
      </c>
      <c r="R1358" s="88">
        <v>25.06</v>
      </c>
      <c r="S1358" s="87">
        <v>44272</v>
      </c>
      <c r="T1358" s="88">
        <v>7.08</v>
      </c>
      <c r="W1358" s="87">
        <v>44428</v>
      </c>
      <c r="X1358" s="88">
        <v>84</v>
      </c>
      <c r="Y1358" s="87">
        <v>44299</v>
      </c>
      <c r="Z1358" s="88">
        <v>39.479999999999997</v>
      </c>
      <c r="AA1358" s="87">
        <v>44385</v>
      </c>
      <c r="AB1358" s="88">
        <v>184.7</v>
      </c>
      <c r="AE1358" s="87">
        <v>45005</v>
      </c>
      <c r="AF1358" s="88">
        <v>894.24</v>
      </c>
      <c r="AG1358" s="87">
        <v>45002</v>
      </c>
      <c r="AH1358" s="88">
        <v>55.81</v>
      </c>
      <c r="AI1358" s="87">
        <v>45020</v>
      </c>
      <c r="AJ1358" s="88">
        <v>465.65</v>
      </c>
      <c r="AK1358" s="87">
        <v>45058</v>
      </c>
      <c r="AL1358" s="88">
        <v>183.83</v>
      </c>
    </row>
    <row r="1359" spans="1:38">
      <c r="A1359" s="87">
        <v>45006</v>
      </c>
      <c r="B1359" s="88">
        <v>15088.03</v>
      </c>
      <c r="C1359" s="87">
        <v>44308</v>
      </c>
      <c r="D1359" s="88">
        <v>108.5</v>
      </c>
      <c r="E1359" s="87">
        <v>44273</v>
      </c>
      <c r="F1359" s="88">
        <v>132.56</v>
      </c>
      <c r="G1359" s="87">
        <v>44761</v>
      </c>
      <c r="H1359" s="88">
        <v>20.48</v>
      </c>
      <c r="I1359" s="87">
        <v>44316</v>
      </c>
      <c r="J1359" s="88">
        <v>37.83</v>
      </c>
      <c r="K1359" s="87">
        <v>44273</v>
      </c>
      <c r="L1359" s="88">
        <v>206.63</v>
      </c>
      <c r="M1359" s="87">
        <v>44273</v>
      </c>
      <c r="N1359" s="88">
        <v>45.1</v>
      </c>
      <c r="Q1359" s="87">
        <v>44273</v>
      </c>
      <c r="R1359" s="88">
        <v>23.55</v>
      </c>
      <c r="S1359" s="87">
        <v>44273</v>
      </c>
      <c r="T1359" s="88">
        <v>6.83</v>
      </c>
      <c r="W1359" s="87">
        <v>44431</v>
      </c>
      <c r="X1359" s="88">
        <v>88.71</v>
      </c>
      <c r="Y1359" s="87">
        <v>44300</v>
      </c>
      <c r="Z1359" s="88">
        <v>39.49</v>
      </c>
      <c r="AA1359" s="87">
        <v>44386</v>
      </c>
      <c r="AB1359" s="88">
        <v>184.61</v>
      </c>
      <c r="AE1359" s="87">
        <v>45006</v>
      </c>
      <c r="AF1359" s="88">
        <v>899.99</v>
      </c>
      <c r="AG1359" s="87">
        <v>45005</v>
      </c>
      <c r="AH1359" s="88">
        <v>55.15</v>
      </c>
      <c r="AI1359" s="87">
        <v>45021</v>
      </c>
      <c r="AJ1359" s="88">
        <v>467.08</v>
      </c>
      <c r="AK1359" s="87">
        <v>45061</v>
      </c>
      <c r="AL1359" s="88">
        <v>185</v>
      </c>
    </row>
    <row r="1360" spans="1:38">
      <c r="A1360" s="87">
        <v>45007</v>
      </c>
      <c r="B1360" s="88">
        <v>14915.75</v>
      </c>
      <c r="C1360" s="87">
        <v>44309</v>
      </c>
      <c r="D1360" s="88">
        <v>107.59</v>
      </c>
      <c r="E1360" s="87">
        <v>44274</v>
      </c>
      <c r="F1360" s="88">
        <v>120.92</v>
      </c>
      <c r="G1360" s="87">
        <v>44762</v>
      </c>
      <c r="H1360" s="88">
        <v>20.7</v>
      </c>
      <c r="I1360" s="87">
        <v>44320</v>
      </c>
      <c r="J1360" s="88">
        <v>38.020000000000003</v>
      </c>
      <c r="K1360" s="87">
        <v>44274</v>
      </c>
      <c r="L1360" s="88">
        <v>222.12</v>
      </c>
      <c r="M1360" s="87">
        <v>44274</v>
      </c>
      <c r="N1360" s="88">
        <v>45.9</v>
      </c>
      <c r="Q1360" s="87">
        <v>44274</v>
      </c>
      <c r="R1360" s="88">
        <v>25.31</v>
      </c>
      <c r="S1360" s="87">
        <v>44274</v>
      </c>
      <c r="T1360" s="88">
        <v>6.94</v>
      </c>
      <c r="W1360" s="87">
        <v>44432</v>
      </c>
      <c r="X1360" s="88">
        <v>85.98</v>
      </c>
      <c r="Y1360" s="87">
        <v>44301</v>
      </c>
      <c r="Z1360" s="88">
        <v>39.83</v>
      </c>
      <c r="AA1360" s="87">
        <v>44389</v>
      </c>
      <c r="AB1360" s="88">
        <v>183.98</v>
      </c>
      <c r="AE1360" s="87">
        <v>45007</v>
      </c>
      <c r="AF1360" s="88">
        <v>900</v>
      </c>
      <c r="AG1360" s="87">
        <v>45006</v>
      </c>
      <c r="AH1360" s="88">
        <v>54.64</v>
      </c>
      <c r="AI1360" s="87">
        <v>45022</v>
      </c>
      <c r="AJ1360" s="88">
        <v>472.06</v>
      </c>
      <c r="AK1360" s="87">
        <v>45062</v>
      </c>
      <c r="AL1360" s="88">
        <v>187.65</v>
      </c>
    </row>
    <row r="1361" spans="1:38">
      <c r="A1361" s="87">
        <v>45009</v>
      </c>
      <c r="B1361" s="88">
        <v>14738.52</v>
      </c>
      <c r="C1361" s="87">
        <v>44312</v>
      </c>
      <c r="D1361" s="88">
        <v>110.08</v>
      </c>
      <c r="E1361" s="87">
        <v>44277</v>
      </c>
      <c r="F1361" s="88">
        <v>120.52</v>
      </c>
      <c r="G1361" s="87">
        <v>44763</v>
      </c>
      <c r="H1361" s="88">
        <v>20.34</v>
      </c>
      <c r="I1361" s="87">
        <v>44321</v>
      </c>
      <c r="J1361" s="88">
        <v>38.020000000000003</v>
      </c>
      <c r="K1361" s="87">
        <v>44277</v>
      </c>
      <c r="L1361" s="88">
        <v>238.77</v>
      </c>
      <c r="M1361" s="87">
        <v>44277</v>
      </c>
      <c r="N1361" s="88">
        <v>45.56</v>
      </c>
      <c r="Q1361" s="87">
        <v>44277</v>
      </c>
      <c r="R1361" s="88">
        <v>26.57</v>
      </c>
      <c r="S1361" s="87">
        <v>44277</v>
      </c>
      <c r="T1361" s="88">
        <v>6.83</v>
      </c>
      <c r="W1361" s="87">
        <v>44433</v>
      </c>
      <c r="X1361" s="88">
        <v>85.02</v>
      </c>
      <c r="Y1361" s="87">
        <v>44302</v>
      </c>
      <c r="Z1361" s="88">
        <v>40.4</v>
      </c>
      <c r="AA1361" s="87">
        <v>44390</v>
      </c>
      <c r="AB1361" s="88">
        <v>182.84</v>
      </c>
      <c r="AE1361" s="87">
        <v>45009</v>
      </c>
      <c r="AF1361" s="88">
        <v>900.01</v>
      </c>
      <c r="AG1361" s="87">
        <v>45007</v>
      </c>
      <c r="AH1361" s="88">
        <v>53.19</v>
      </c>
      <c r="AI1361" s="87">
        <v>45023</v>
      </c>
      <c r="AJ1361" s="88">
        <v>469.17</v>
      </c>
      <c r="AK1361" s="87">
        <v>45063</v>
      </c>
      <c r="AL1361" s="88">
        <v>186.23</v>
      </c>
    </row>
    <row r="1362" spans="1:38">
      <c r="A1362" s="87">
        <v>45012</v>
      </c>
      <c r="B1362" s="88">
        <v>14786.88</v>
      </c>
      <c r="C1362" s="87">
        <v>44313</v>
      </c>
      <c r="D1362" s="88">
        <v>111.16</v>
      </c>
      <c r="E1362" s="87">
        <v>44279</v>
      </c>
      <c r="F1362" s="88">
        <v>120.61</v>
      </c>
      <c r="G1362" s="87">
        <v>44764</v>
      </c>
      <c r="H1362" s="88">
        <v>20.78</v>
      </c>
      <c r="I1362" s="87">
        <v>44322</v>
      </c>
      <c r="J1362" s="88">
        <v>38.549999999999997</v>
      </c>
      <c r="K1362" s="87">
        <v>44279</v>
      </c>
      <c r="L1362" s="88">
        <v>253.27</v>
      </c>
      <c r="M1362" s="87">
        <v>44279</v>
      </c>
      <c r="N1362" s="88">
        <v>46.52</v>
      </c>
      <c r="Q1362" s="87">
        <v>44279</v>
      </c>
      <c r="R1362" s="88">
        <v>26.65</v>
      </c>
      <c r="S1362" s="87">
        <v>44279</v>
      </c>
      <c r="T1362" s="88">
        <v>6.87</v>
      </c>
      <c r="W1362" s="87">
        <v>44435</v>
      </c>
      <c r="X1362" s="88">
        <v>82.5</v>
      </c>
      <c r="Y1362" s="87">
        <v>44305</v>
      </c>
      <c r="Z1362" s="88">
        <v>39.07</v>
      </c>
      <c r="AA1362" s="87">
        <v>44391</v>
      </c>
      <c r="AB1362" s="88">
        <v>182.91</v>
      </c>
      <c r="AE1362" s="87">
        <v>45012</v>
      </c>
      <c r="AF1362" s="88">
        <v>899.89</v>
      </c>
      <c r="AG1362" s="87">
        <v>45009</v>
      </c>
      <c r="AH1362" s="88">
        <v>52.68</v>
      </c>
      <c r="AI1362" s="87">
        <v>45026</v>
      </c>
      <c r="AJ1362" s="88">
        <v>463.78</v>
      </c>
      <c r="AK1362" s="87">
        <v>45064</v>
      </c>
      <c r="AL1362" s="88">
        <v>186.75</v>
      </c>
    </row>
    <row r="1363" spans="1:38">
      <c r="A1363" s="87">
        <v>45013</v>
      </c>
      <c r="B1363" s="88">
        <v>14827.3</v>
      </c>
      <c r="C1363" s="87">
        <v>44314</v>
      </c>
      <c r="D1363" s="88">
        <v>110.33</v>
      </c>
      <c r="E1363" s="87">
        <v>44280</v>
      </c>
      <c r="F1363" s="88">
        <v>121.11</v>
      </c>
      <c r="G1363" s="87">
        <v>44767</v>
      </c>
      <c r="H1363" s="88">
        <v>20.100000000000001</v>
      </c>
      <c r="I1363" s="87">
        <v>44333</v>
      </c>
      <c r="J1363" s="88">
        <v>40.25</v>
      </c>
      <c r="K1363" s="87">
        <v>44280</v>
      </c>
      <c r="L1363" s="88">
        <v>258.49</v>
      </c>
      <c r="M1363" s="87">
        <v>44280</v>
      </c>
      <c r="N1363" s="88">
        <v>46.72</v>
      </c>
      <c r="Q1363" s="87">
        <v>44280</v>
      </c>
      <c r="R1363" s="88">
        <v>26.61</v>
      </c>
      <c r="S1363" s="87">
        <v>44280</v>
      </c>
      <c r="T1363" s="88">
        <v>7.21</v>
      </c>
      <c r="W1363" s="87">
        <v>44438</v>
      </c>
      <c r="X1363" s="88">
        <v>84</v>
      </c>
      <c r="Y1363" s="87">
        <v>44306</v>
      </c>
      <c r="Z1363" s="88">
        <v>39.93</v>
      </c>
      <c r="AA1363" s="87">
        <v>44392</v>
      </c>
      <c r="AB1363" s="88">
        <v>183.24</v>
      </c>
      <c r="AE1363" s="87">
        <v>45013</v>
      </c>
      <c r="AF1363" s="88">
        <v>886.69</v>
      </c>
      <c r="AG1363" s="87">
        <v>45012</v>
      </c>
      <c r="AH1363" s="88">
        <v>53.1</v>
      </c>
      <c r="AI1363" s="87">
        <v>45027</v>
      </c>
      <c r="AJ1363" s="88">
        <v>465.95</v>
      </c>
      <c r="AK1363" s="87">
        <v>45065</v>
      </c>
      <c r="AL1363" s="88">
        <v>188.59</v>
      </c>
    </row>
    <row r="1364" spans="1:38">
      <c r="A1364" s="87">
        <v>45014</v>
      </c>
      <c r="B1364" s="88">
        <v>14771.36</v>
      </c>
      <c r="C1364" s="87">
        <v>44315</v>
      </c>
      <c r="D1364" s="88">
        <v>109.69</v>
      </c>
      <c r="E1364" s="87">
        <v>44281</v>
      </c>
      <c r="F1364" s="88">
        <v>119.17</v>
      </c>
      <c r="G1364" s="87">
        <v>44768</v>
      </c>
      <c r="H1364" s="88">
        <v>20.85</v>
      </c>
      <c r="I1364" s="87">
        <v>44334</v>
      </c>
      <c r="J1364" s="88">
        <v>40.72</v>
      </c>
      <c r="K1364" s="87">
        <v>44281</v>
      </c>
      <c r="L1364" s="88">
        <v>277.87</v>
      </c>
      <c r="M1364" s="87">
        <v>44281</v>
      </c>
      <c r="N1364" s="88">
        <v>45.94</v>
      </c>
      <c r="Q1364" s="87">
        <v>44281</v>
      </c>
      <c r="R1364" s="88">
        <v>28.53</v>
      </c>
      <c r="S1364" s="87">
        <v>44281</v>
      </c>
      <c r="T1364" s="88">
        <v>7.02</v>
      </c>
      <c r="W1364" s="87">
        <v>44439</v>
      </c>
      <c r="X1364" s="88">
        <v>82.2</v>
      </c>
      <c r="Y1364" s="87">
        <v>44307</v>
      </c>
      <c r="Z1364" s="88">
        <v>39.950000000000003</v>
      </c>
      <c r="AA1364" s="87">
        <v>44393</v>
      </c>
      <c r="AB1364" s="88">
        <v>182.59</v>
      </c>
      <c r="AE1364" s="87">
        <v>45014</v>
      </c>
      <c r="AF1364" s="88">
        <v>894.86</v>
      </c>
      <c r="AG1364" s="87">
        <v>45013</v>
      </c>
      <c r="AH1364" s="88">
        <v>53.42</v>
      </c>
      <c r="AI1364" s="87">
        <v>45028</v>
      </c>
      <c r="AJ1364" s="88">
        <v>483.04</v>
      </c>
      <c r="AK1364" s="87">
        <v>45068</v>
      </c>
      <c r="AL1364" s="88">
        <v>187</v>
      </c>
    </row>
    <row r="1365" spans="1:38">
      <c r="A1365" s="87">
        <v>45015</v>
      </c>
      <c r="B1365" s="88">
        <v>14767.02</v>
      </c>
      <c r="C1365" s="87">
        <v>44316</v>
      </c>
      <c r="D1365" s="88">
        <v>108.25</v>
      </c>
      <c r="E1365" s="87">
        <v>44284</v>
      </c>
      <c r="F1365" s="88">
        <v>117.87</v>
      </c>
      <c r="G1365" s="87">
        <v>44769</v>
      </c>
      <c r="H1365" s="88">
        <v>20.9</v>
      </c>
      <c r="I1365" s="87">
        <v>44335</v>
      </c>
      <c r="J1365" s="88">
        <v>41</v>
      </c>
      <c r="K1365" s="87">
        <v>44284</v>
      </c>
      <c r="L1365" s="88">
        <v>258.76</v>
      </c>
      <c r="M1365" s="87">
        <v>44284</v>
      </c>
      <c r="N1365" s="88">
        <v>44.24</v>
      </c>
      <c r="Q1365" s="87">
        <v>44284</v>
      </c>
      <c r="R1365" s="88">
        <v>26.46</v>
      </c>
      <c r="S1365" s="87">
        <v>44284</v>
      </c>
      <c r="T1365" s="88">
        <v>6.44</v>
      </c>
      <c r="W1365" s="87">
        <v>44440</v>
      </c>
      <c r="X1365" s="88">
        <v>82.5</v>
      </c>
      <c r="Y1365" s="87">
        <v>44308</v>
      </c>
      <c r="Z1365" s="88">
        <v>38.770000000000003</v>
      </c>
      <c r="AA1365" s="87">
        <v>44396</v>
      </c>
      <c r="AB1365" s="88">
        <v>182.09</v>
      </c>
      <c r="AE1365" s="87">
        <v>45015</v>
      </c>
      <c r="AF1365" s="88">
        <v>899.43</v>
      </c>
      <c r="AG1365" s="87">
        <v>45014</v>
      </c>
      <c r="AH1365" s="88">
        <v>52.38</v>
      </c>
      <c r="AI1365" s="87">
        <v>45029</v>
      </c>
      <c r="AJ1365" s="88">
        <v>482.89</v>
      </c>
      <c r="AK1365" s="87">
        <v>45069</v>
      </c>
      <c r="AL1365" s="88">
        <v>188.04</v>
      </c>
    </row>
    <row r="1366" spans="1:38">
      <c r="A1366" s="87">
        <v>45016</v>
      </c>
      <c r="B1366" s="88">
        <v>14852.81</v>
      </c>
      <c r="C1366" s="87">
        <v>44319</v>
      </c>
      <c r="D1366" s="88">
        <v>107.29</v>
      </c>
      <c r="E1366" s="87">
        <v>44285</v>
      </c>
      <c r="F1366" s="88">
        <v>116.49</v>
      </c>
      <c r="G1366" s="87">
        <v>44770</v>
      </c>
      <c r="H1366" s="88">
        <v>21.25</v>
      </c>
      <c r="I1366" s="87">
        <v>44336</v>
      </c>
      <c r="J1366" s="88">
        <v>39.11</v>
      </c>
      <c r="K1366" s="87">
        <v>44285</v>
      </c>
      <c r="L1366" s="88">
        <v>258.51</v>
      </c>
      <c r="M1366" s="87">
        <v>44285</v>
      </c>
      <c r="N1366" s="88">
        <v>44.32</v>
      </c>
      <c r="Q1366" s="87">
        <v>44285</v>
      </c>
      <c r="R1366" s="88">
        <v>26.44</v>
      </c>
      <c r="S1366" s="87">
        <v>44285</v>
      </c>
      <c r="T1366" s="88">
        <v>6.51</v>
      </c>
      <c r="W1366" s="87">
        <v>44441</v>
      </c>
      <c r="X1366" s="88">
        <v>80.540000000000006</v>
      </c>
      <c r="Y1366" s="87">
        <v>44309</v>
      </c>
      <c r="Z1366" s="88">
        <v>41.07</v>
      </c>
      <c r="AA1366" s="87">
        <v>44400</v>
      </c>
      <c r="AB1366" s="88">
        <v>185.46</v>
      </c>
      <c r="AE1366" s="87">
        <v>45016</v>
      </c>
      <c r="AF1366" s="88">
        <v>886.95</v>
      </c>
      <c r="AG1366" s="87">
        <v>45015</v>
      </c>
      <c r="AH1366" s="88">
        <v>52.84</v>
      </c>
      <c r="AI1366" s="87">
        <v>45033</v>
      </c>
      <c r="AJ1366" s="88">
        <v>478.33</v>
      </c>
      <c r="AK1366" s="87">
        <v>45070</v>
      </c>
      <c r="AL1366" s="88">
        <v>188.37</v>
      </c>
    </row>
    <row r="1367" spans="1:38">
      <c r="A1367" s="87">
        <v>45019</v>
      </c>
      <c r="B1367" s="88">
        <v>14821.23</v>
      </c>
      <c r="C1367" s="87">
        <v>44320</v>
      </c>
      <c r="D1367" s="88">
        <v>107.01</v>
      </c>
      <c r="E1367" s="87">
        <v>44286</v>
      </c>
      <c r="F1367" s="88">
        <v>118.94</v>
      </c>
      <c r="G1367" s="87">
        <v>44771</v>
      </c>
      <c r="H1367" s="88">
        <v>21.79</v>
      </c>
      <c r="I1367" s="87">
        <v>44337</v>
      </c>
      <c r="J1367" s="88">
        <v>39.47</v>
      </c>
      <c r="K1367" s="87">
        <v>44286</v>
      </c>
      <c r="L1367" s="88">
        <v>255.38</v>
      </c>
      <c r="M1367" s="87">
        <v>44286</v>
      </c>
      <c r="N1367" s="88">
        <v>44.8</v>
      </c>
      <c r="Q1367" s="87">
        <v>44286</v>
      </c>
      <c r="R1367" s="88">
        <v>26.09</v>
      </c>
      <c r="S1367" s="87">
        <v>44286</v>
      </c>
      <c r="T1367" s="88">
        <v>6.53</v>
      </c>
      <c r="W1367" s="87">
        <v>44442</v>
      </c>
      <c r="X1367" s="88">
        <v>80</v>
      </c>
      <c r="Y1367" s="87">
        <v>44312</v>
      </c>
      <c r="Z1367" s="88">
        <v>40.18</v>
      </c>
      <c r="AA1367" s="87">
        <v>44403</v>
      </c>
      <c r="AB1367" s="88">
        <v>188.39</v>
      </c>
      <c r="AE1367" s="87">
        <v>45019</v>
      </c>
      <c r="AF1367" s="88">
        <v>890</v>
      </c>
      <c r="AG1367" s="87">
        <v>45016</v>
      </c>
      <c r="AH1367" s="88">
        <v>52.62</v>
      </c>
      <c r="AI1367" s="87">
        <v>45034</v>
      </c>
      <c r="AJ1367" s="88">
        <v>480.35</v>
      </c>
      <c r="AK1367" s="87">
        <v>45071</v>
      </c>
      <c r="AL1367" s="88">
        <v>186.4</v>
      </c>
    </row>
    <row r="1368" spans="1:38">
      <c r="A1368" s="87">
        <v>45020</v>
      </c>
      <c r="B1368" s="88">
        <v>14751</v>
      </c>
      <c r="C1368" s="87">
        <v>44321</v>
      </c>
      <c r="D1368" s="88">
        <v>107.68</v>
      </c>
      <c r="E1368" s="87">
        <v>44287</v>
      </c>
      <c r="F1368" s="88">
        <v>119.04</v>
      </c>
      <c r="G1368" s="87">
        <v>44774</v>
      </c>
      <c r="H1368" s="88">
        <v>21.24</v>
      </c>
      <c r="I1368" s="87">
        <v>44340</v>
      </c>
      <c r="J1368" s="88">
        <v>39.700000000000003</v>
      </c>
      <c r="K1368" s="87">
        <v>44287</v>
      </c>
      <c r="L1368" s="88">
        <v>237.17</v>
      </c>
      <c r="M1368" s="87">
        <v>44287</v>
      </c>
      <c r="N1368" s="88">
        <v>44.01</v>
      </c>
      <c r="Q1368" s="87">
        <v>44287</v>
      </c>
      <c r="R1368" s="88">
        <v>25.19</v>
      </c>
      <c r="S1368" s="87">
        <v>44287</v>
      </c>
      <c r="T1368" s="88">
        <v>6.35</v>
      </c>
      <c r="W1368" s="87">
        <v>44445</v>
      </c>
      <c r="X1368" s="88">
        <v>81</v>
      </c>
      <c r="Y1368" s="87">
        <v>44313</v>
      </c>
      <c r="Z1368" s="88">
        <v>41.94</v>
      </c>
      <c r="AA1368" s="87">
        <v>44404</v>
      </c>
      <c r="AB1368" s="88">
        <v>191.05</v>
      </c>
      <c r="AE1368" s="87">
        <v>45020</v>
      </c>
      <c r="AF1368" s="88">
        <v>883.01</v>
      </c>
      <c r="AG1368" s="87">
        <v>45019</v>
      </c>
      <c r="AH1368" s="88">
        <v>52.98</v>
      </c>
      <c r="AI1368" s="87">
        <v>45035</v>
      </c>
      <c r="AJ1368" s="88">
        <v>463.42</v>
      </c>
      <c r="AK1368" s="87">
        <v>45072</v>
      </c>
      <c r="AL1368" s="88">
        <v>185.61</v>
      </c>
    </row>
    <row r="1369" spans="1:38">
      <c r="A1369" s="87">
        <v>45021</v>
      </c>
      <c r="B1369" s="88">
        <v>14761.57</v>
      </c>
      <c r="C1369" s="87">
        <v>44322</v>
      </c>
      <c r="D1369" s="88">
        <v>108</v>
      </c>
      <c r="E1369" s="87">
        <v>44288</v>
      </c>
      <c r="F1369" s="88">
        <v>118.42</v>
      </c>
      <c r="G1369" s="87">
        <v>44775</v>
      </c>
      <c r="H1369" s="88">
        <v>21.06</v>
      </c>
      <c r="I1369" s="87">
        <v>44341</v>
      </c>
      <c r="J1369" s="88">
        <v>41.05</v>
      </c>
      <c r="K1369" s="87">
        <v>44288</v>
      </c>
      <c r="L1369" s="88">
        <v>233.27</v>
      </c>
      <c r="M1369" s="87">
        <v>44288</v>
      </c>
      <c r="N1369" s="88">
        <v>44.71</v>
      </c>
      <c r="Q1369" s="87">
        <v>44288</v>
      </c>
      <c r="R1369" s="88">
        <v>26.09</v>
      </c>
      <c r="S1369" s="87">
        <v>44288</v>
      </c>
      <c r="T1369" s="88">
        <v>6.55</v>
      </c>
      <c r="W1369" s="87">
        <v>44446</v>
      </c>
      <c r="X1369" s="88">
        <v>80.92</v>
      </c>
      <c r="Y1369" s="87">
        <v>44314</v>
      </c>
      <c r="Z1369" s="88">
        <v>40.71</v>
      </c>
      <c r="AA1369" s="87">
        <v>44405</v>
      </c>
      <c r="AB1369" s="88">
        <v>190</v>
      </c>
      <c r="AE1369" s="87">
        <v>45021</v>
      </c>
      <c r="AF1369" s="88">
        <v>894.3</v>
      </c>
      <c r="AG1369" s="87">
        <v>45020</v>
      </c>
      <c r="AH1369" s="88">
        <v>52.56</v>
      </c>
      <c r="AI1369" s="87">
        <v>45036</v>
      </c>
      <c r="AJ1369" s="88">
        <v>462.46</v>
      </c>
      <c r="AK1369" s="87">
        <v>45075</v>
      </c>
      <c r="AL1369" s="88">
        <v>199.53</v>
      </c>
    </row>
    <row r="1370" spans="1:38">
      <c r="A1370" s="87">
        <v>45022</v>
      </c>
      <c r="B1370" s="88">
        <v>15046.09</v>
      </c>
      <c r="C1370" s="87">
        <v>44333</v>
      </c>
      <c r="D1370" s="88">
        <v>108.17</v>
      </c>
      <c r="E1370" s="87">
        <v>44291</v>
      </c>
      <c r="F1370" s="88">
        <v>115.55</v>
      </c>
      <c r="G1370" s="87">
        <v>44776</v>
      </c>
      <c r="H1370" s="88">
        <v>21.17</v>
      </c>
      <c r="I1370" s="87">
        <v>44342</v>
      </c>
      <c r="J1370" s="88">
        <v>41.01</v>
      </c>
      <c r="K1370" s="87">
        <v>44291</v>
      </c>
      <c r="L1370" s="88">
        <v>215.78</v>
      </c>
      <c r="M1370" s="87">
        <v>44291</v>
      </c>
      <c r="N1370" s="88">
        <v>43.28</v>
      </c>
      <c r="Q1370" s="87">
        <v>44291</v>
      </c>
      <c r="R1370" s="88">
        <v>24.14</v>
      </c>
      <c r="S1370" s="87">
        <v>44291</v>
      </c>
      <c r="T1370" s="88">
        <v>6.18</v>
      </c>
      <c r="W1370" s="87">
        <v>44447</v>
      </c>
      <c r="X1370" s="88">
        <v>77.89</v>
      </c>
      <c r="Y1370" s="87">
        <v>44315</v>
      </c>
      <c r="Z1370" s="88">
        <v>39.799999999999997</v>
      </c>
      <c r="AA1370" s="87">
        <v>44406</v>
      </c>
      <c r="AB1370" s="88">
        <v>186.82</v>
      </c>
      <c r="AE1370" s="87">
        <v>45022</v>
      </c>
      <c r="AF1370" s="88">
        <v>897.81</v>
      </c>
      <c r="AG1370" s="87">
        <v>45021</v>
      </c>
      <c r="AH1370" s="88">
        <v>52.49</v>
      </c>
      <c r="AI1370" s="87">
        <v>45042</v>
      </c>
      <c r="AJ1370" s="88">
        <v>461.82</v>
      </c>
      <c r="AK1370" s="87">
        <v>45076</v>
      </c>
      <c r="AL1370" s="88">
        <v>209.04</v>
      </c>
    </row>
    <row r="1371" spans="1:38">
      <c r="A1371" s="87">
        <v>45023</v>
      </c>
      <c r="B1371" s="88">
        <v>14915</v>
      </c>
      <c r="C1371" s="87">
        <v>44334</v>
      </c>
      <c r="D1371" s="88">
        <v>108.93</v>
      </c>
      <c r="E1371" s="87">
        <v>44292</v>
      </c>
      <c r="F1371" s="88">
        <v>117.07</v>
      </c>
      <c r="G1371" s="87">
        <v>44777</v>
      </c>
      <c r="H1371" s="88">
        <v>21.17</v>
      </c>
      <c r="I1371" s="87">
        <v>44343</v>
      </c>
      <c r="J1371" s="88">
        <v>41.31</v>
      </c>
      <c r="K1371" s="87">
        <v>44292</v>
      </c>
      <c r="L1371" s="88">
        <v>231.53</v>
      </c>
      <c r="M1371" s="87">
        <v>44292</v>
      </c>
      <c r="N1371" s="88">
        <v>44.95</v>
      </c>
      <c r="Q1371" s="87">
        <v>44292</v>
      </c>
      <c r="R1371" s="88">
        <v>25.42</v>
      </c>
      <c r="S1371" s="87">
        <v>44292</v>
      </c>
      <c r="T1371" s="88">
        <v>6.45</v>
      </c>
      <c r="W1371" s="87">
        <v>44448</v>
      </c>
      <c r="X1371" s="88">
        <v>77</v>
      </c>
      <c r="Y1371" s="87">
        <v>44316</v>
      </c>
      <c r="Z1371" s="88">
        <v>40.450000000000003</v>
      </c>
      <c r="AA1371" s="87">
        <v>44407</v>
      </c>
      <c r="AB1371" s="88">
        <v>191.65</v>
      </c>
      <c r="AE1371" s="87">
        <v>45023</v>
      </c>
      <c r="AF1371" s="88">
        <v>891.3</v>
      </c>
      <c r="AG1371" s="87">
        <v>45022</v>
      </c>
      <c r="AH1371" s="88">
        <v>53.34</v>
      </c>
      <c r="AI1371" s="87">
        <v>45043</v>
      </c>
      <c r="AJ1371" s="88">
        <v>465.65</v>
      </c>
      <c r="AK1371" s="87">
        <v>45077</v>
      </c>
      <c r="AL1371" s="88">
        <v>201.46</v>
      </c>
    </row>
    <row r="1372" spans="1:38">
      <c r="A1372" s="87">
        <v>45026</v>
      </c>
      <c r="B1372" s="88">
        <v>14833.18</v>
      </c>
      <c r="C1372" s="87">
        <v>44335</v>
      </c>
      <c r="D1372" s="88">
        <v>108.5</v>
      </c>
      <c r="E1372" s="87">
        <v>44293</v>
      </c>
      <c r="F1372" s="88">
        <v>114.28</v>
      </c>
      <c r="G1372" s="87">
        <v>44778</v>
      </c>
      <c r="H1372" s="88">
        <v>21.51</v>
      </c>
      <c r="I1372" s="87">
        <v>44344</v>
      </c>
      <c r="J1372" s="88">
        <v>41.01</v>
      </c>
      <c r="K1372" s="87">
        <v>44293</v>
      </c>
      <c r="L1372" s="88">
        <v>225.09</v>
      </c>
      <c r="M1372" s="87">
        <v>44293</v>
      </c>
      <c r="N1372" s="88">
        <v>44.54</v>
      </c>
      <c r="Q1372" s="87">
        <v>44293</v>
      </c>
      <c r="R1372" s="88">
        <v>24.5</v>
      </c>
      <c r="S1372" s="87">
        <v>44293</v>
      </c>
      <c r="T1372" s="88">
        <v>6.3</v>
      </c>
      <c r="W1372" s="87">
        <v>44449</v>
      </c>
      <c r="X1372" s="88">
        <v>76.48</v>
      </c>
      <c r="Y1372" s="87">
        <v>44319</v>
      </c>
      <c r="Z1372" s="88">
        <v>39.5</v>
      </c>
      <c r="AA1372" s="87">
        <v>44410</v>
      </c>
      <c r="AB1372" s="88">
        <v>188.08</v>
      </c>
      <c r="AE1372" s="87">
        <v>45026</v>
      </c>
      <c r="AF1372" s="88">
        <v>900.01</v>
      </c>
      <c r="AG1372" s="87">
        <v>45023</v>
      </c>
      <c r="AH1372" s="88">
        <v>54.25</v>
      </c>
      <c r="AI1372" s="87">
        <v>45044</v>
      </c>
      <c r="AJ1372" s="88">
        <v>454.92</v>
      </c>
      <c r="AK1372" s="87">
        <v>45078</v>
      </c>
      <c r="AL1372" s="88">
        <v>199.25</v>
      </c>
    </row>
    <row r="1373" spans="1:38">
      <c r="A1373" s="87">
        <v>45027</v>
      </c>
      <c r="B1373" s="88">
        <v>14807.16</v>
      </c>
      <c r="C1373" s="87">
        <v>44336</v>
      </c>
      <c r="D1373" s="88">
        <v>108.01</v>
      </c>
      <c r="E1373" s="87">
        <v>44294</v>
      </c>
      <c r="F1373" s="88">
        <v>117.21</v>
      </c>
      <c r="G1373" s="87">
        <v>44783</v>
      </c>
      <c r="H1373" s="88">
        <v>21.84</v>
      </c>
      <c r="I1373" s="87">
        <v>44347</v>
      </c>
      <c r="J1373" s="88">
        <v>41.49</v>
      </c>
      <c r="K1373" s="87">
        <v>44294</v>
      </c>
      <c r="L1373" s="88">
        <v>230.23</v>
      </c>
      <c r="M1373" s="87">
        <v>44294</v>
      </c>
      <c r="N1373" s="88">
        <v>45.68</v>
      </c>
      <c r="Q1373" s="87">
        <v>44294</v>
      </c>
      <c r="R1373" s="88">
        <v>24.43</v>
      </c>
      <c r="S1373" s="87">
        <v>44294</v>
      </c>
      <c r="T1373" s="88">
        <v>6.4</v>
      </c>
      <c r="W1373" s="87">
        <v>44452</v>
      </c>
      <c r="X1373" s="88">
        <v>78.3</v>
      </c>
      <c r="Y1373" s="87">
        <v>44320</v>
      </c>
      <c r="Z1373" s="88">
        <v>39.71</v>
      </c>
      <c r="AA1373" s="87">
        <v>44411</v>
      </c>
      <c r="AB1373" s="88">
        <v>189.76</v>
      </c>
      <c r="AE1373" s="87">
        <v>45027</v>
      </c>
      <c r="AF1373" s="88">
        <v>902.18</v>
      </c>
      <c r="AG1373" s="87">
        <v>45026</v>
      </c>
      <c r="AH1373" s="88">
        <v>54</v>
      </c>
      <c r="AI1373" s="87">
        <v>45048</v>
      </c>
      <c r="AJ1373" s="88">
        <v>449.87</v>
      </c>
      <c r="AK1373" s="87">
        <v>45079</v>
      </c>
      <c r="AL1373" s="88">
        <v>208.52</v>
      </c>
    </row>
    <row r="1374" spans="1:38">
      <c r="A1374" s="87">
        <v>45028</v>
      </c>
      <c r="B1374" s="88">
        <v>14960.82</v>
      </c>
      <c r="C1374" s="87">
        <v>44337</v>
      </c>
      <c r="D1374" s="88">
        <v>109.64</v>
      </c>
      <c r="E1374" s="87">
        <v>44295</v>
      </c>
      <c r="F1374" s="88">
        <v>118.44</v>
      </c>
      <c r="G1374" s="87">
        <v>44784</v>
      </c>
      <c r="H1374" s="88">
        <v>21.85</v>
      </c>
      <c r="I1374" s="87">
        <v>44348</v>
      </c>
      <c r="J1374" s="88">
        <v>41.16</v>
      </c>
      <c r="K1374" s="87">
        <v>44295</v>
      </c>
      <c r="L1374" s="88">
        <v>242.1</v>
      </c>
      <c r="M1374" s="87">
        <v>44295</v>
      </c>
      <c r="N1374" s="88">
        <v>46.97</v>
      </c>
      <c r="Q1374" s="87">
        <v>44295</v>
      </c>
      <c r="R1374" s="88">
        <v>25.71</v>
      </c>
      <c r="S1374" s="87">
        <v>44295</v>
      </c>
      <c r="T1374" s="88">
        <v>6.58</v>
      </c>
      <c r="W1374" s="87">
        <v>44453</v>
      </c>
      <c r="X1374" s="88">
        <v>78.33</v>
      </c>
      <c r="Y1374" s="87">
        <v>44322</v>
      </c>
      <c r="Z1374" s="88">
        <v>39.99</v>
      </c>
      <c r="AA1374" s="87">
        <v>44413</v>
      </c>
      <c r="AB1374" s="88">
        <v>188.64</v>
      </c>
      <c r="AE1374" s="87">
        <v>45028</v>
      </c>
      <c r="AF1374" s="88">
        <v>900.05</v>
      </c>
      <c r="AG1374" s="87">
        <v>45027</v>
      </c>
      <c r="AH1374" s="88">
        <v>53.82</v>
      </c>
      <c r="AI1374" s="87">
        <v>45049</v>
      </c>
      <c r="AJ1374" s="88">
        <v>440.42</v>
      </c>
      <c r="AK1374" s="87">
        <v>45082</v>
      </c>
      <c r="AL1374" s="88">
        <v>224.16</v>
      </c>
    </row>
    <row r="1375" spans="1:38">
      <c r="A1375" s="87">
        <v>45029</v>
      </c>
      <c r="B1375" s="88">
        <v>14989.4</v>
      </c>
      <c r="C1375" s="87">
        <v>44340</v>
      </c>
      <c r="D1375" s="88">
        <v>108.96</v>
      </c>
      <c r="E1375" s="87">
        <v>44298</v>
      </c>
      <c r="F1375" s="88">
        <v>117.07</v>
      </c>
      <c r="G1375" s="87">
        <v>44785</v>
      </c>
      <c r="H1375" s="88">
        <v>22.31</v>
      </c>
      <c r="I1375" s="87">
        <v>44349</v>
      </c>
      <c r="J1375" s="88">
        <v>41.01</v>
      </c>
      <c r="K1375" s="87">
        <v>44298</v>
      </c>
      <c r="L1375" s="88">
        <v>234.76</v>
      </c>
      <c r="M1375" s="87">
        <v>44298</v>
      </c>
      <c r="N1375" s="88">
        <v>46.92</v>
      </c>
      <c r="Q1375" s="87">
        <v>44298</v>
      </c>
      <c r="R1375" s="88">
        <v>25.1</v>
      </c>
      <c r="S1375" s="87">
        <v>44298</v>
      </c>
      <c r="T1375" s="88">
        <v>7</v>
      </c>
      <c r="W1375" s="87">
        <v>44454</v>
      </c>
      <c r="X1375" s="88">
        <v>75.5</v>
      </c>
      <c r="Y1375" s="87">
        <v>44333</v>
      </c>
      <c r="Z1375" s="88">
        <v>39.99</v>
      </c>
      <c r="AA1375" s="87">
        <v>44414</v>
      </c>
      <c r="AB1375" s="88">
        <v>186.89</v>
      </c>
      <c r="AE1375" s="87">
        <v>45029</v>
      </c>
      <c r="AF1375" s="88">
        <v>914.74</v>
      </c>
      <c r="AG1375" s="87">
        <v>45028</v>
      </c>
      <c r="AH1375" s="88">
        <v>53.85</v>
      </c>
      <c r="AI1375" s="87">
        <v>45050</v>
      </c>
      <c r="AJ1375" s="88">
        <v>448.34</v>
      </c>
      <c r="AK1375" s="87">
        <v>45083</v>
      </c>
      <c r="AL1375" s="88">
        <v>220.92</v>
      </c>
    </row>
    <row r="1376" spans="1:38">
      <c r="A1376" s="87">
        <v>45033</v>
      </c>
      <c r="B1376" s="88">
        <v>14992.38</v>
      </c>
      <c r="C1376" s="87">
        <v>44341</v>
      </c>
      <c r="D1376" s="88">
        <v>110.94</v>
      </c>
      <c r="E1376" s="87">
        <v>44299</v>
      </c>
      <c r="F1376" s="88">
        <v>119.54</v>
      </c>
      <c r="G1376" s="87">
        <v>44788</v>
      </c>
      <c r="H1376" s="88">
        <v>22.71</v>
      </c>
      <c r="I1376" s="87">
        <v>44350</v>
      </c>
      <c r="J1376" s="88">
        <v>41</v>
      </c>
      <c r="K1376" s="87">
        <v>44299</v>
      </c>
      <c r="L1376" s="88">
        <v>236.19</v>
      </c>
      <c r="M1376" s="87">
        <v>44299</v>
      </c>
      <c r="N1376" s="88">
        <v>46.54</v>
      </c>
      <c r="Q1376" s="87">
        <v>44299</v>
      </c>
      <c r="R1376" s="88">
        <v>25.01</v>
      </c>
      <c r="S1376" s="87">
        <v>44299</v>
      </c>
      <c r="T1376" s="88">
        <v>6.97</v>
      </c>
      <c r="W1376" s="87">
        <v>44455</v>
      </c>
      <c r="X1376" s="88">
        <v>75</v>
      </c>
      <c r="Y1376" s="87">
        <v>44334</v>
      </c>
      <c r="Z1376" s="88">
        <v>39.75</v>
      </c>
      <c r="AA1376" s="87">
        <v>44417</v>
      </c>
      <c r="AB1376" s="88">
        <v>187.99</v>
      </c>
      <c r="AE1376" s="87">
        <v>45033</v>
      </c>
      <c r="AF1376" s="88">
        <v>918.87</v>
      </c>
      <c r="AG1376" s="87">
        <v>45029</v>
      </c>
      <c r="AH1376" s="88">
        <v>53.9</v>
      </c>
      <c r="AI1376" s="87">
        <v>45051</v>
      </c>
      <c r="AJ1376" s="88">
        <v>442.26</v>
      </c>
      <c r="AK1376" s="87">
        <v>45084</v>
      </c>
      <c r="AL1376" s="88">
        <v>226.96</v>
      </c>
    </row>
    <row r="1377" spans="1:38">
      <c r="A1377" s="87">
        <v>45034</v>
      </c>
      <c r="B1377" s="88">
        <v>15080.43</v>
      </c>
      <c r="C1377" s="87">
        <v>44342</v>
      </c>
      <c r="D1377" s="88">
        <v>111.91</v>
      </c>
      <c r="E1377" s="87">
        <v>44300</v>
      </c>
      <c r="F1377" s="88">
        <v>119.45</v>
      </c>
      <c r="G1377" s="87">
        <v>44789</v>
      </c>
      <c r="H1377" s="88">
        <v>22.79</v>
      </c>
      <c r="I1377" s="87">
        <v>44351</v>
      </c>
      <c r="J1377" s="88">
        <v>41.04</v>
      </c>
      <c r="K1377" s="87">
        <v>44300</v>
      </c>
      <c r="L1377" s="88">
        <v>253.57</v>
      </c>
      <c r="M1377" s="87">
        <v>44300</v>
      </c>
      <c r="N1377" s="88">
        <v>46.97</v>
      </c>
      <c r="Q1377" s="87">
        <v>44300</v>
      </c>
      <c r="R1377" s="88">
        <v>25.34</v>
      </c>
      <c r="S1377" s="87">
        <v>44300</v>
      </c>
      <c r="T1377" s="88">
        <v>6.97</v>
      </c>
      <c r="W1377" s="87">
        <v>44456</v>
      </c>
      <c r="X1377" s="88">
        <v>76.86</v>
      </c>
      <c r="Y1377" s="87">
        <v>44335</v>
      </c>
      <c r="Z1377" s="88">
        <v>39.049999999999997</v>
      </c>
      <c r="AA1377" s="87">
        <v>44418</v>
      </c>
      <c r="AB1377" s="88">
        <v>188</v>
      </c>
      <c r="AE1377" s="87">
        <v>45034</v>
      </c>
      <c r="AF1377" s="88">
        <v>924.9</v>
      </c>
      <c r="AG1377" s="87">
        <v>45033</v>
      </c>
      <c r="AH1377" s="88">
        <v>53.59</v>
      </c>
      <c r="AI1377" s="87">
        <v>45054</v>
      </c>
      <c r="AJ1377" s="88">
        <v>431.73</v>
      </c>
      <c r="AK1377" s="87">
        <v>45085</v>
      </c>
      <c r="AL1377" s="88">
        <v>229.88</v>
      </c>
    </row>
    <row r="1378" spans="1:38">
      <c r="A1378" s="87">
        <v>45035</v>
      </c>
      <c r="B1378" s="88">
        <v>15095.58</v>
      </c>
      <c r="C1378" s="87">
        <v>44343</v>
      </c>
      <c r="D1378" s="88">
        <v>111.9</v>
      </c>
      <c r="E1378" s="87">
        <v>44301</v>
      </c>
      <c r="F1378" s="88">
        <v>119.96</v>
      </c>
      <c r="G1378" s="87">
        <v>44790</v>
      </c>
      <c r="H1378" s="88">
        <v>22.07</v>
      </c>
      <c r="I1378" s="87">
        <v>44354</v>
      </c>
      <c r="J1378" s="88">
        <v>41.05</v>
      </c>
      <c r="K1378" s="87">
        <v>44301</v>
      </c>
      <c r="L1378" s="88">
        <v>256.79000000000002</v>
      </c>
      <c r="M1378" s="87">
        <v>44301</v>
      </c>
      <c r="N1378" s="88">
        <v>46.36</v>
      </c>
      <c r="Q1378" s="87">
        <v>44301</v>
      </c>
      <c r="R1378" s="88">
        <v>24.84</v>
      </c>
      <c r="S1378" s="87">
        <v>44301</v>
      </c>
      <c r="T1378" s="88">
        <v>6.89</v>
      </c>
      <c r="W1378" s="87">
        <v>44459</v>
      </c>
      <c r="X1378" s="88">
        <v>74</v>
      </c>
      <c r="Y1378" s="87">
        <v>44336</v>
      </c>
      <c r="Z1378" s="88">
        <v>39.799999999999997</v>
      </c>
      <c r="AA1378" s="87">
        <v>44419</v>
      </c>
      <c r="AB1378" s="88">
        <v>187.14</v>
      </c>
      <c r="AE1378" s="87">
        <v>45035</v>
      </c>
      <c r="AF1378" s="88">
        <v>920.71</v>
      </c>
      <c r="AG1378" s="87">
        <v>45034</v>
      </c>
      <c r="AH1378" s="88">
        <v>54.1</v>
      </c>
      <c r="AI1378" s="87">
        <v>45055</v>
      </c>
      <c r="AJ1378" s="88">
        <v>426.92</v>
      </c>
      <c r="AK1378" s="87">
        <v>45086</v>
      </c>
      <c r="AL1378" s="88">
        <v>227.99</v>
      </c>
    </row>
    <row r="1379" spans="1:38">
      <c r="A1379" s="87">
        <v>45036</v>
      </c>
      <c r="B1379" s="88">
        <v>15306.72</v>
      </c>
      <c r="C1379" s="87">
        <v>44344</v>
      </c>
      <c r="D1379" s="88">
        <v>111.93</v>
      </c>
      <c r="E1379" s="87">
        <v>44302</v>
      </c>
      <c r="F1379" s="88">
        <v>119.67</v>
      </c>
      <c r="G1379" s="87">
        <v>44791</v>
      </c>
      <c r="H1379" s="88">
        <v>22.1</v>
      </c>
      <c r="I1379" s="87">
        <v>44355</v>
      </c>
      <c r="J1379" s="88">
        <v>41</v>
      </c>
      <c r="K1379" s="87">
        <v>44302</v>
      </c>
      <c r="L1379" s="88">
        <v>260.95999999999998</v>
      </c>
      <c r="M1379" s="87">
        <v>44302</v>
      </c>
      <c r="N1379" s="88">
        <v>46.06</v>
      </c>
      <c r="Q1379" s="87">
        <v>44302</v>
      </c>
      <c r="R1379" s="88">
        <v>24.72</v>
      </c>
      <c r="S1379" s="87">
        <v>44302</v>
      </c>
      <c r="T1379" s="88">
        <v>6.8</v>
      </c>
      <c r="W1379" s="87">
        <v>44460</v>
      </c>
      <c r="X1379" s="88">
        <v>73.27</v>
      </c>
      <c r="Y1379" s="87">
        <v>44337</v>
      </c>
      <c r="Z1379" s="88">
        <v>40</v>
      </c>
      <c r="AA1379" s="87">
        <v>44420</v>
      </c>
      <c r="AB1379" s="88">
        <v>186.64</v>
      </c>
      <c r="AE1379" s="87">
        <v>45036</v>
      </c>
      <c r="AF1379" s="88">
        <v>925.75</v>
      </c>
      <c r="AG1379" s="87">
        <v>45035</v>
      </c>
      <c r="AH1379" s="88">
        <v>53.69</v>
      </c>
      <c r="AI1379" s="87">
        <v>45056</v>
      </c>
      <c r="AJ1379" s="88">
        <v>421.35</v>
      </c>
      <c r="AK1379" s="87">
        <v>45089</v>
      </c>
      <c r="AL1379" s="88">
        <v>225.44</v>
      </c>
    </row>
    <row r="1380" spans="1:38">
      <c r="A1380" s="87">
        <v>45042</v>
      </c>
      <c r="B1380" s="88">
        <v>15294.33</v>
      </c>
      <c r="C1380" s="87">
        <v>44347</v>
      </c>
      <c r="D1380" s="88">
        <v>114.37</v>
      </c>
      <c r="E1380" s="87">
        <v>44305</v>
      </c>
      <c r="F1380" s="88">
        <v>118.93</v>
      </c>
      <c r="G1380" s="87">
        <v>44792</v>
      </c>
      <c r="H1380" s="88">
        <v>21.87</v>
      </c>
      <c r="I1380" s="87">
        <v>44356</v>
      </c>
      <c r="J1380" s="88">
        <v>40.270000000000003</v>
      </c>
      <c r="K1380" s="87">
        <v>44305</v>
      </c>
      <c r="L1380" s="88">
        <v>250.99</v>
      </c>
      <c r="M1380" s="87">
        <v>44305</v>
      </c>
      <c r="N1380" s="88">
        <v>46.03</v>
      </c>
      <c r="Q1380" s="87">
        <v>44305</v>
      </c>
      <c r="R1380" s="88">
        <v>23.98</v>
      </c>
      <c r="S1380" s="87">
        <v>44305</v>
      </c>
      <c r="T1380" s="88">
        <v>6.65</v>
      </c>
      <c r="W1380" s="87">
        <v>44461</v>
      </c>
      <c r="X1380" s="88">
        <v>70.58</v>
      </c>
      <c r="Y1380" s="87">
        <v>44340</v>
      </c>
      <c r="Z1380" s="88">
        <v>39.9</v>
      </c>
      <c r="AA1380" s="87">
        <v>44424</v>
      </c>
      <c r="AB1380" s="88">
        <v>185.53</v>
      </c>
      <c r="AE1380" s="87">
        <v>45042</v>
      </c>
      <c r="AF1380" s="88">
        <v>950.1</v>
      </c>
      <c r="AG1380" s="87">
        <v>45036</v>
      </c>
      <c r="AH1380" s="88">
        <v>54.25</v>
      </c>
      <c r="AI1380" s="87">
        <v>45057</v>
      </c>
      <c r="AJ1380" s="88">
        <v>422.5</v>
      </c>
      <c r="AK1380" s="87">
        <v>45090</v>
      </c>
      <c r="AL1380" s="88">
        <v>218.26</v>
      </c>
    </row>
    <row r="1381" spans="1:38">
      <c r="A1381" s="87">
        <v>45043</v>
      </c>
      <c r="B1381" s="88">
        <v>15367.8</v>
      </c>
      <c r="C1381" s="87">
        <v>44348</v>
      </c>
      <c r="D1381" s="88">
        <v>112.85</v>
      </c>
      <c r="E1381" s="87">
        <v>44306</v>
      </c>
      <c r="F1381" s="88">
        <v>118.69</v>
      </c>
      <c r="G1381" s="87">
        <v>44795</v>
      </c>
      <c r="H1381" s="88">
        <v>21.8</v>
      </c>
      <c r="I1381" s="87">
        <v>44357</v>
      </c>
      <c r="J1381" s="88">
        <v>40.47</v>
      </c>
      <c r="K1381" s="87">
        <v>44306</v>
      </c>
      <c r="L1381" s="88">
        <v>250.43</v>
      </c>
      <c r="M1381" s="87">
        <v>44306</v>
      </c>
      <c r="N1381" s="88">
        <v>46.21</v>
      </c>
      <c r="Q1381" s="87">
        <v>44306</v>
      </c>
      <c r="R1381" s="88">
        <v>24.29</v>
      </c>
      <c r="S1381" s="87">
        <v>44306</v>
      </c>
      <c r="T1381" s="88">
        <v>6.74</v>
      </c>
      <c r="W1381" s="87">
        <v>44462</v>
      </c>
      <c r="X1381" s="88">
        <v>70</v>
      </c>
      <c r="Y1381" s="87">
        <v>44341</v>
      </c>
      <c r="Z1381" s="88">
        <v>39.5</v>
      </c>
      <c r="AA1381" s="87">
        <v>44425</v>
      </c>
      <c r="AB1381" s="88">
        <v>182.67</v>
      </c>
      <c r="AE1381" s="87">
        <v>45043</v>
      </c>
      <c r="AF1381" s="88">
        <v>953.75</v>
      </c>
      <c r="AG1381" s="87">
        <v>45042</v>
      </c>
      <c r="AH1381" s="88">
        <v>54.58</v>
      </c>
      <c r="AI1381" s="87">
        <v>45058</v>
      </c>
      <c r="AJ1381" s="88">
        <v>424.99</v>
      </c>
      <c r="AK1381" s="87">
        <v>45091</v>
      </c>
      <c r="AL1381" s="88">
        <v>214.54</v>
      </c>
    </row>
    <row r="1382" spans="1:38">
      <c r="A1382" s="87">
        <v>45044</v>
      </c>
      <c r="B1382" s="88">
        <v>15376.18</v>
      </c>
      <c r="C1382" s="87">
        <v>44349</v>
      </c>
      <c r="D1382" s="88">
        <v>112.06</v>
      </c>
      <c r="E1382" s="87">
        <v>44307</v>
      </c>
      <c r="F1382" s="88">
        <v>119.14</v>
      </c>
      <c r="G1382" s="87">
        <v>44796</v>
      </c>
      <c r="H1382" s="88">
        <v>21.5</v>
      </c>
      <c r="I1382" s="87">
        <v>44358</v>
      </c>
      <c r="J1382" s="88">
        <v>41.66</v>
      </c>
      <c r="K1382" s="87">
        <v>44307</v>
      </c>
      <c r="L1382" s="88">
        <v>243.88</v>
      </c>
      <c r="M1382" s="87">
        <v>44307</v>
      </c>
      <c r="N1382" s="88">
        <v>45.01</v>
      </c>
      <c r="Q1382" s="87">
        <v>44307</v>
      </c>
      <c r="R1382" s="88">
        <v>23.9</v>
      </c>
      <c r="S1382" s="87">
        <v>44307</v>
      </c>
      <c r="T1382" s="88">
        <v>6.73</v>
      </c>
      <c r="W1382" s="87">
        <v>44463</v>
      </c>
      <c r="X1382" s="88">
        <v>70.739999999999995</v>
      </c>
      <c r="Y1382" s="87">
        <v>44342</v>
      </c>
      <c r="Z1382" s="88">
        <v>40.25</v>
      </c>
      <c r="AA1382" s="87">
        <v>44428</v>
      </c>
      <c r="AB1382" s="88">
        <v>178.11</v>
      </c>
      <c r="AE1382" s="87">
        <v>45044</v>
      </c>
      <c r="AF1382" s="88">
        <v>969.78</v>
      </c>
      <c r="AG1382" s="87">
        <v>45043</v>
      </c>
      <c r="AH1382" s="88">
        <v>55.17</v>
      </c>
      <c r="AI1382" s="87">
        <v>45061</v>
      </c>
      <c r="AJ1382" s="88">
        <v>424.04</v>
      </c>
      <c r="AK1382" s="87">
        <v>45092</v>
      </c>
      <c r="AL1382" s="88">
        <v>214.82</v>
      </c>
    </row>
    <row r="1383" spans="1:38">
      <c r="A1383" s="87">
        <v>45048</v>
      </c>
      <c r="B1383" s="88">
        <v>15331.27</v>
      </c>
      <c r="C1383" s="87">
        <v>44350</v>
      </c>
      <c r="D1383" s="88">
        <v>114.9</v>
      </c>
      <c r="E1383" s="87">
        <v>44308</v>
      </c>
      <c r="F1383" s="88">
        <v>124.05</v>
      </c>
      <c r="G1383" s="87">
        <v>44797</v>
      </c>
      <c r="H1383" s="88">
        <v>21.25</v>
      </c>
      <c r="I1383" s="87">
        <v>44361</v>
      </c>
      <c r="J1383" s="88">
        <v>41.57</v>
      </c>
      <c r="K1383" s="87">
        <v>44308</v>
      </c>
      <c r="L1383" s="88">
        <v>236.87</v>
      </c>
      <c r="M1383" s="87">
        <v>44308</v>
      </c>
      <c r="N1383" s="88">
        <v>43.49</v>
      </c>
      <c r="Q1383" s="87">
        <v>44308</v>
      </c>
      <c r="R1383" s="88">
        <v>23.99</v>
      </c>
      <c r="S1383" s="87">
        <v>44308</v>
      </c>
      <c r="T1383" s="88">
        <v>6.74</v>
      </c>
      <c r="W1383" s="87">
        <v>44466</v>
      </c>
      <c r="X1383" s="88">
        <v>72.099999999999994</v>
      </c>
      <c r="Y1383" s="87">
        <v>44343</v>
      </c>
      <c r="Z1383" s="88">
        <v>39.700000000000003</v>
      </c>
      <c r="AA1383" s="87">
        <v>44431</v>
      </c>
      <c r="AB1383" s="88">
        <v>181.85</v>
      </c>
      <c r="AE1383" s="87">
        <v>45048</v>
      </c>
      <c r="AF1383" s="88">
        <v>940.8</v>
      </c>
      <c r="AG1383" s="87">
        <v>45044</v>
      </c>
      <c r="AH1383" s="88">
        <v>54.94</v>
      </c>
      <c r="AI1383" s="87">
        <v>45062</v>
      </c>
      <c r="AJ1383" s="88">
        <v>423.06</v>
      </c>
      <c r="AK1383" s="87">
        <v>45093</v>
      </c>
      <c r="AL1383" s="88">
        <v>217.56</v>
      </c>
    </row>
    <row r="1384" spans="1:38">
      <c r="A1384" s="87">
        <v>45049</v>
      </c>
      <c r="B1384" s="88">
        <v>15368.55</v>
      </c>
      <c r="C1384" s="87">
        <v>44351</v>
      </c>
      <c r="D1384" s="88">
        <v>113.83</v>
      </c>
      <c r="E1384" s="87">
        <v>44309</v>
      </c>
      <c r="F1384" s="88">
        <v>124.06</v>
      </c>
      <c r="G1384" s="87">
        <v>44798</v>
      </c>
      <c r="H1384" s="88">
        <v>21.3</v>
      </c>
      <c r="I1384" s="87">
        <v>44362</v>
      </c>
      <c r="J1384" s="88">
        <v>41.11</v>
      </c>
      <c r="K1384" s="87">
        <v>44309</v>
      </c>
      <c r="L1384" s="88">
        <v>236.13</v>
      </c>
      <c r="M1384" s="87">
        <v>44309</v>
      </c>
      <c r="N1384" s="88">
        <v>43.32</v>
      </c>
      <c r="Q1384" s="87">
        <v>44309</v>
      </c>
      <c r="R1384" s="88">
        <v>23.92</v>
      </c>
      <c r="S1384" s="87">
        <v>44309</v>
      </c>
      <c r="T1384" s="88">
        <v>6.54</v>
      </c>
      <c r="W1384" s="87">
        <v>44467</v>
      </c>
      <c r="X1384" s="88">
        <v>73.75</v>
      </c>
      <c r="Y1384" s="87">
        <v>44344</v>
      </c>
      <c r="Z1384" s="88">
        <v>38.01</v>
      </c>
      <c r="AA1384" s="87">
        <v>44432</v>
      </c>
      <c r="AB1384" s="88">
        <v>182.77</v>
      </c>
      <c r="AE1384" s="87">
        <v>45049</v>
      </c>
      <c r="AF1384" s="88">
        <v>941.06</v>
      </c>
      <c r="AG1384" s="87">
        <v>45048</v>
      </c>
      <c r="AH1384" s="88">
        <v>55.17</v>
      </c>
      <c r="AI1384" s="87">
        <v>45063</v>
      </c>
      <c r="AJ1384" s="88">
        <v>417.97</v>
      </c>
      <c r="AK1384" s="87">
        <v>45096</v>
      </c>
      <c r="AL1384" s="88">
        <v>210.95</v>
      </c>
    </row>
    <row r="1385" spans="1:38">
      <c r="A1385" s="87">
        <v>45050</v>
      </c>
      <c r="B1385" s="88">
        <v>15359.15</v>
      </c>
      <c r="C1385" s="87">
        <v>44354</v>
      </c>
      <c r="D1385" s="88">
        <v>112.97</v>
      </c>
      <c r="E1385" s="87">
        <v>44312</v>
      </c>
      <c r="F1385" s="88">
        <v>126.71</v>
      </c>
      <c r="G1385" s="87">
        <v>44799</v>
      </c>
      <c r="H1385" s="88">
        <v>22.89</v>
      </c>
      <c r="I1385" s="87">
        <v>44363</v>
      </c>
      <c r="J1385" s="88">
        <v>41.29</v>
      </c>
      <c r="K1385" s="87">
        <v>44312</v>
      </c>
      <c r="L1385" s="88">
        <v>239.16</v>
      </c>
      <c r="M1385" s="87">
        <v>44312</v>
      </c>
      <c r="N1385" s="88">
        <v>44.24</v>
      </c>
      <c r="Q1385" s="87">
        <v>44312</v>
      </c>
      <c r="R1385" s="88">
        <v>23.71</v>
      </c>
      <c r="S1385" s="87">
        <v>44312</v>
      </c>
      <c r="T1385" s="88">
        <v>6.85</v>
      </c>
      <c r="W1385" s="87">
        <v>44468</v>
      </c>
      <c r="X1385" s="88">
        <v>70.239999999999995</v>
      </c>
      <c r="Y1385" s="87">
        <v>44347</v>
      </c>
      <c r="Z1385" s="88">
        <v>38.049999999999997</v>
      </c>
      <c r="AA1385" s="87">
        <v>44433</v>
      </c>
      <c r="AB1385" s="88">
        <v>182.63</v>
      </c>
      <c r="AE1385" s="87">
        <v>45050</v>
      </c>
      <c r="AF1385" s="88">
        <v>886.41</v>
      </c>
      <c r="AG1385" s="87">
        <v>45049</v>
      </c>
      <c r="AH1385" s="88">
        <v>55.77</v>
      </c>
      <c r="AI1385" s="87">
        <v>45064</v>
      </c>
      <c r="AJ1385" s="88">
        <v>407.18</v>
      </c>
      <c r="AK1385" s="87">
        <v>45097</v>
      </c>
      <c r="AL1385" s="88">
        <v>204.81</v>
      </c>
    </row>
    <row r="1386" spans="1:38">
      <c r="A1386" s="87">
        <v>45051</v>
      </c>
      <c r="B1386" s="88">
        <v>15407.93</v>
      </c>
      <c r="C1386" s="87">
        <v>44355</v>
      </c>
      <c r="D1386" s="88">
        <v>113</v>
      </c>
      <c r="E1386" s="87">
        <v>44313</v>
      </c>
      <c r="F1386" s="88">
        <v>127.64</v>
      </c>
      <c r="G1386" s="87">
        <v>44802</v>
      </c>
      <c r="H1386" s="88">
        <v>23.37</v>
      </c>
      <c r="I1386" s="87">
        <v>44364</v>
      </c>
      <c r="J1386" s="88">
        <v>41.03</v>
      </c>
      <c r="K1386" s="87">
        <v>44313</v>
      </c>
      <c r="L1386" s="88">
        <v>237.81</v>
      </c>
      <c r="M1386" s="87">
        <v>44313</v>
      </c>
      <c r="N1386" s="88">
        <v>42.87</v>
      </c>
      <c r="Q1386" s="87">
        <v>44313</v>
      </c>
      <c r="R1386" s="88">
        <v>24.44</v>
      </c>
      <c r="S1386" s="87">
        <v>44313</v>
      </c>
      <c r="T1386" s="88">
        <v>6.87</v>
      </c>
      <c r="W1386" s="87">
        <v>44469</v>
      </c>
      <c r="X1386" s="88">
        <v>69.45</v>
      </c>
      <c r="Y1386" s="87">
        <v>44348</v>
      </c>
      <c r="Z1386" s="88">
        <v>40.020000000000003</v>
      </c>
      <c r="AA1386" s="87">
        <v>44434</v>
      </c>
      <c r="AB1386" s="88">
        <v>182.11</v>
      </c>
      <c r="AE1386" s="87">
        <v>45051</v>
      </c>
      <c r="AF1386" s="88">
        <v>902.29</v>
      </c>
      <c r="AG1386" s="87">
        <v>45050</v>
      </c>
      <c r="AH1386" s="88">
        <v>57.09</v>
      </c>
      <c r="AI1386" s="87">
        <v>45065</v>
      </c>
      <c r="AJ1386" s="88">
        <v>405.72</v>
      </c>
      <c r="AK1386" s="87">
        <v>45098</v>
      </c>
      <c r="AL1386" s="88">
        <v>199.97</v>
      </c>
    </row>
    <row r="1387" spans="1:38">
      <c r="A1387" s="87">
        <v>45054</v>
      </c>
      <c r="B1387" s="88">
        <v>15114.81</v>
      </c>
      <c r="C1387" s="87">
        <v>44356</v>
      </c>
      <c r="D1387" s="88">
        <v>111.98</v>
      </c>
      <c r="E1387" s="87">
        <v>44314</v>
      </c>
      <c r="F1387" s="88">
        <v>126.97</v>
      </c>
      <c r="G1387" s="87">
        <v>44803</v>
      </c>
      <c r="H1387" s="88">
        <v>22.56</v>
      </c>
      <c r="I1387" s="87">
        <v>44365</v>
      </c>
      <c r="J1387" s="88">
        <v>41.22</v>
      </c>
      <c r="K1387" s="87">
        <v>44314</v>
      </c>
      <c r="L1387" s="88">
        <v>240.24</v>
      </c>
      <c r="M1387" s="87">
        <v>44314</v>
      </c>
      <c r="N1387" s="88">
        <v>42.62</v>
      </c>
      <c r="Q1387" s="87">
        <v>44314</v>
      </c>
      <c r="R1387" s="88">
        <v>24.14</v>
      </c>
      <c r="S1387" s="87">
        <v>44314</v>
      </c>
      <c r="T1387" s="88">
        <v>6.8</v>
      </c>
      <c r="W1387" s="87">
        <v>44475</v>
      </c>
      <c r="X1387" s="88">
        <v>65.67</v>
      </c>
      <c r="Y1387" s="87">
        <v>44349</v>
      </c>
      <c r="Z1387" s="88">
        <v>39.840000000000003</v>
      </c>
      <c r="AA1387" s="87">
        <v>44435</v>
      </c>
      <c r="AB1387" s="88">
        <v>178.81</v>
      </c>
      <c r="AE1387" s="87">
        <v>45054</v>
      </c>
      <c r="AF1387" s="88">
        <v>901.03</v>
      </c>
      <c r="AG1387" s="87">
        <v>45051</v>
      </c>
      <c r="AH1387" s="88">
        <v>56.53</v>
      </c>
      <c r="AI1387" s="87">
        <v>45068</v>
      </c>
      <c r="AJ1387" s="88">
        <v>400.98</v>
      </c>
      <c r="AK1387" s="87">
        <v>45099</v>
      </c>
      <c r="AL1387" s="88">
        <v>197.68</v>
      </c>
    </row>
    <row r="1388" spans="1:38">
      <c r="A1388" s="87">
        <v>45055</v>
      </c>
      <c r="B1388" s="88">
        <v>14939</v>
      </c>
      <c r="C1388" s="87">
        <v>44357</v>
      </c>
      <c r="D1388" s="88">
        <v>112.72</v>
      </c>
      <c r="E1388" s="87">
        <v>44315</v>
      </c>
      <c r="F1388" s="88">
        <v>127.48</v>
      </c>
      <c r="G1388" s="87">
        <v>44804</v>
      </c>
      <c r="H1388" s="88">
        <v>22.99</v>
      </c>
      <c r="I1388" s="87">
        <v>44368</v>
      </c>
      <c r="J1388" s="88">
        <v>41.12</v>
      </c>
      <c r="K1388" s="87">
        <v>44315</v>
      </c>
      <c r="L1388" s="88">
        <v>232.75</v>
      </c>
      <c r="M1388" s="87">
        <v>44315</v>
      </c>
      <c r="N1388" s="88">
        <v>42.34</v>
      </c>
      <c r="Q1388" s="87">
        <v>44315</v>
      </c>
      <c r="R1388" s="88">
        <v>23.64</v>
      </c>
      <c r="S1388" s="87">
        <v>44315</v>
      </c>
      <c r="T1388" s="88">
        <v>6.81</v>
      </c>
      <c r="W1388" s="87">
        <v>44476</v>
      </c>
      <c r="X1388" s="88">
        <v>69.39</v>
      </c>
      <c r="Y1388" s="87">
        <v>44350</v>
      </c>
      <c r="Z1388" s="88">
        <v>39.520000000000003</v>
      </c>
      <c r="AA1388" s="87">
        <v>44438</v>
      </c>
      <c r="AB1388" s="88">
        <v>176.28</v>
      </c>
      <c r="AE1388" s="87">
        <v>45055</v>
      </c>
      <c r="AF1388" s="88">
        <v>905.4</v>
      </c>
      <c r="AG1388" s="87">
        <v>45054</v>
      </c>
      <c r="AH1388" s="88">
        <v>55.57</v>
      </c>
      <c r="AI1388" s="87">
        <v>45069</v>
      </c>
      <c r="AJ1388" s="88">
        <v>402.77</v>
      </c>
      <c r="AK1388" s="87">
        <v>45100</v>
      </c>
      <c r="AL1388" s="88">
        <v>194.75</v>
      </c>
    </row>
    <row r="1389" spans="1:38">
      <c r="A1389" s="87">
        <v>45056</v>
      </c>
      <c r="B1389" s="88">
        <v>14732.57</v>
      </c>
      <c r="C1389" s="87">
        <v>44358</v>
      </c>
      <c r="D1389" s="88">
        <v>112.92</v>
      </c>
      <c r="E1389" s="87">
        <v>44316</v>
      </c>
      <c r="F1389" s="88">
        <v>126.21</v>
      </c>
      <c r="G1389" s="87">
        <v>44805</v>
      </c>
      <c r="H1389" s="88">
        <v>22.92</v>
      </c>
      <c r="I1389" s="87">
        <v>44369</v>
      </c>
      <c r="J1389" s="88">
        <v>41.1</v>
      </c>
      <c r="K1389" s="87">
        <v>44316</v>
      </c>
      <c r="L1389" s="88">
        <v>218.56</v>
      </c>
      <c r="M1389" s="87">
        <v>44316</v>
      </c>
      <c r="N1389" s="88">
        <v>41.68</v>
      </c>
      <c r="Q1389" s="87">
        <v>44316</v>
      </c>
      <c r="R1389" s="88">
        <v>22.74</v>
      </c>
      <c r="S1389" s="87">
        <v>44316</v>
      </c>
      <c r="T1389" s="88">
        <v>6.45</v>
      </c>
      <c r="W1389" s="87">
        <v>44477</v>
      </c>
      <c r="X1389" s="88">
        <v>68.819999999999993</v>
      </c>
      <c r="Y1389" s="87">
        <v>44351</v>
      </c>
      <c r="Z1389" s="88">
        <v>40.57</v>
      </c>
      <c r="AA1389" s="87">
        <v>44439</v>
      </c>
      <c r="AB1389" s="88">
        <v>174.8</v>
      </c>
      <c r="AE1389" s="87">
        <v>45056</v>
      </c>
      <c r="AF1389" s="88">
        <v>908.29</v>
      </c>
      <c r="AG1389" s="87">
        <v>45055</v>
      </c>
      <c r="AH1389" s="88">
        <v>54.73</v>
      </c>
      <c r="AI1389" s="87">
        <v>45070</v>
      </c>
      <c r="AJ1389" s="88">
        <v>400.4</v>
      </c>
      <c r="AK1389" s="87">
        <v>45103</v>
      </c>
      <c r="AL1389" s="88">
        <v>208.63</v>
      </c>
    </row>
    <row r="1390" spans="1:38">
      <c r="A1390" s="87">
        <v>45057</v>
      </c>
      <c r="B1390" s="88">
        <v>14838.34</v>
      </c>
      <c r="C1390" s="87">
        <v>44361</v>
      </c>
      <c r="D1390" s="88">
        <v>113.97</v>
      </c>
      <c r="E1390" s="87">
        <v>44319</v>
      </c>
      <c r="F1390" s="88">
        <v>125.8</v>
      </c>
      <c r="G1390" s="87">
        <v>44806</v>
      </c>
      <c r="H1390" s="88">
        <v>22.91</v>
      </c>
      <c r="I1390" s="87">
        <v>44370</v>
      </c>
      <c r="J1390" s="88">
        <v>41.27</v>
      </c>
      <c r="K1390" s="87">
        <v>44319</v>
      </c>
      <c r="L1390" s="88">
        <v>216.64</v>
      </c>
      <c r="M1390" s="87">
        <v>44319</v>
      </c>
      <c r="N1390" s="88">
        <v>41.78</v>
      </c>
      <c r="Q1390" s="87">
        <v>44319</v>
      </c>
      <c r="R1390" s="88">
        <v>21.93</v>
      </c>
      <c r="S1390" s="87">
        <v>44319</v>
      </c>
      <c r="T1390" s="88">
        <v>6.1</v>
      </c>
      <c r="W1390" s="87">
        <v>44480</v>
      </c>
      <c r="X1390" s="88">
        <v>68.400000000000006</v>
      </c>
      <c r="Y1390" s="87">
        <v>44354</v>
      </c>
      <c r="Z1390" s="88">
        <v>40.56</v>
      </c>
      <c r="AA1390" s="87">
        <v>44440</v>
      </c>
      <c r="AB1390" s="88">
        <v>175</v>
      </c>
      <c r="AE1390" s="87">
        <v>45057</v>
      </c>
      <c r="AF1390" s="88">
        <v>914</v>
      </c>
      <c r="AG1390" s="87">
        <v>45056</v>
      </c>
      <c r="AH1390" s="88">
        <v>54.63</v>
      </c>
      <c r="AI1390" s="87">
        <v>45071</v>
      </c>
      <c r="AJ1390" s="88">
        <v>399.42</v>
      </c>
      <c r="AK1390" s="87">
        <v>45104</v>
      </c>
      <c r="AL1390" s="88">
        <v>204.39</v>
      </c>
    </row>
    <row r="1391" spans="1:38">
      <c r="A1391" s="87">
        <v>45058</v>
      </c>
      <c r="B1391" s="88">
        <v>14841.95</v>
      </c>
      <c r="C1391" s="87">
        <v>44362</v>
      </c>
      <c r="D1391" s="88">
        <v>113.6</v>
      </c>
      <c r="E1391" s="87">
        <v>44320</v>
      </c>
      <c r="F1391" s="88">
        <v>127.02</v>
      </c>
      <c r="G1391" s="87">
        <v>44809</v>
      </c>
      <c r="H1391" s="88">
        <v>22.74</v>
      </c>
      <c r="I1391" s="87">
        <v>44371</v>
      </c>
      <c r="J1391" s="88">
        <v>41.13</v>
      </c>
      <c r="K1391" s="87">
        <v>44320</v>
      </c>
      <c r="L1391" s="88">
        <v>222.84</v>
      </c>
      <c r="M1391" s="87">
        <v>44320</v>
      </c>
      <c r="N1391" s="88">
        <v>42.01</v>
      </c>
      <c r="Q1391" s="87">
        <v>44320</v>
      </c>
      <c r="R1391" s="88">
        <v>22.4</v>
      </c>
      <c r="S1391" s="87">
        <v>44320</v>
      </c>
      <c r="T1391" s="88">
        <v>6.21</v>
      </c>
      <c r="W1391" s="87">
        <v>44481</v>
      </c>
      <c r="X1391" s="88">
        <v>68.88</v>
      </c>
      <c r="Y1391" s="87">
        <v>44355</v>
      </c>
      <c r="Z1391" s="88">
        <v>40.25</v>
      </c>
      <c r="AA1391" s="87">
        <v>44441</v>
      </c>
      <c r="AB1391" s="88">
        <v>171.76</v>
      </c>
      <c r="AE1391" s="87">
        <v>45058</v>
      </c>
      <c r="AF1391" s="88">
        <v>909.79</v>
      </c>
      <c r="AG1391" s="87">
        <v>45057</v>
      </c>
      <c r="AH1391" s="88">
        <v>54.7</v>
      </c>
      <c r="AI1391" s="87">
        <v>45072</v>
      </c>
      <c r="AJ1391" s="88">
        <v>393.06</v>
      </c>
      <c r="AK1391" s="87">
        <v>45110</v>
      </c>
      <c r="AL1391" s="88">
        <v>217.16</v>
      </c>
    </row>
    <row r="1392" spans="1:38">
      <c r="A1392" s="87">
        <v>45061</v>
      </c>
      <c r="B1392" s="88">
        <v>14906.65</v>
      </c>
      <c r="C1392" s="87">
        <v>44363</v>
      </c>
      <c r="D1392" s="88">
        <v>113.11</v>
      </c>
      <c r="E1392" s="87">
        <v>44321</v>
      </c>
      <c r="F1392" s="88">
        <v>124.7</v>
      </c>
      <c r="G1392" s="87">
        <v>44810</v>
      </c>
      <c r="H1392" s="88">
        <v>20.64</v>
      </c>
      <c r="I1392" s="87">
        <v>44372</v>
      </c>
      <c r="J1392" s="88">
        <v>40.96</v>
      </c>
      <c r="K1392" s="87">
        <v>44321</v>
      </c>
      <c r="L1392" s="88">
        <v>221.35</v>
      </c>
      <c r="M1392" s="87">
        <v>44321</v>
      </c>
      <c r="N1392" s="88">
        <v>42.22</v>
      </c>
      <c r="Q1392" s="87">
        <v>44321</v>
      </c>
      <c r="R1392" s="88">
        <v>22.71</v>
      </c>
      <c r="S1392" s="87">
        <v>44321</v>
      </c>
      <c r="T1392" s="88">
        <v>6.23</v>
      </c>
      <c r="W1392" s="87">
        <v>44482</v>
      </c>
      <c r="X1392" s="88">
        <v>68.88</v>
      </c>
      <c r="Y1392" s="87">
        <v>44356</v>
      </c>
      <c r="Z1392" s="88">
        <v>40.49</v>
      </c>
      <c r="AA1392" s="87">
        <v>44442</v>
      </c>
      <c r="AB1392" s="88">
        <v>167.75</v>
      </c>
      <c r="AE1392" s="87">
        <v>45061</v>
      </c>
      <c r="AF1392" s="88">
        <v>916.02</v>
      </c>
      <c r="AG1392" s="87">
        <v>45058</v>
      </c>
      <c r="AH1392" s="88">
        <v>55.58</v>
      </c>
      <c r="AI1392" s="87">
        <v>45075</v>
      </c>
      <c r="AJ1392" s="88">
        <v>405.77</v>
      </c>
      <c r="AK1392" s="87">
        <v>45111</v>
      </c>
      <c r="AL1392" s="88">
        <v>221.54</v>
      </c>
    </row>
    <row r="1393" spans="1:38">
      <c r="A1393" s="87">
        <v>45062</v>
      </c>
      <c r="B1393" s="88">
        <v>15025.81</v>
      </c>
      <c r="C1393" s="87">
        <v>44364</v>
      </c>
      <c r="D1393" s="88">
        <v>113</v>
      </c>
      <c r="E1393" s="87">
        <v>44322</v>
      </c>
      <c r="F1393" s="88">
        <v>122.92</v>
      </c>
      <c r="G1393" s="87">
        <v>44811</v>
      </c>
      <c r="H1393" s="88">
        <v>20.8</v>
      </c>
      <c r="I1393" s="87">
        <v>44375</v>
      </c>
      <c r="J1393" s="88">
        <v>40.090000000000003</v>
      </c>
      <c r="K1393" s="87">
        <v>44322</v>
      </c>
      <c r="L1393" s="88">
        <v>222.15</v>
      </c>
      <c r="M1393" s="87">
        <v>44322</v>
      </c>
      <c r="N1393" s="88">
        <v>42.64</v>
      </c>
      <c r="Q1393" s="87">
        <v>44322</v>
      </c>
      <c r="R1393" s="88">
        <v>22.98</v>
      </c>
      <c r="S1393" s="87">
        <v>44322</v>
      </c>
      <c r="T1393" s="88">
        <v>6.24</v>
      </c>
      <c r="W1393" s="87">
        <v>44483</v>
      </c>
      <c r="X1393" s="88">
        <v>72.47</v>
      </c>
      <c r="Y1393" s="87">
        <v>44357</v>
      </c>
      <c r="Z1393" s="88">
        <v>40.43</v>
      </c>
      <c r="AA1393" s="87">
        <v>44445</v>
      </c>
      <c r="AB1393" s="88">
        <v>165.77</v>
      </c>
      <c r="AE1393" s="87">
        <v>45062</v>
      </c>
      <c r="AF1393" s="88">
        <v>932.67</v>
      </c>
      <c r="AG1393" s="87">
        <v>45061</v>
      </c>
      <c r="AH1393" s="88">
        <v>56.15</v>
      </c>
      <c r="AI1393" s="87">
        <v>45076</v>
      </c>
      <c r="AJ1393" s="88">
        <v>414.36</v>
      </c>
      <c r="AK1393" s="87">
        <v>45112</v>
      </c>
      <c r="AL1393" s="88">
        <v>218.67</v>
      </c>
    </row>
    <row r="1394" spans="1:38">
      <c r="A1394" s="87">
        <v>45063</v>
      </c>
      <c r="B1394" s="88">
        <v>14943.56</v>
      </c>
      <c r="C1394" s="87">
        <v>44365</v>
      </c>
      <c r="D1394" s="88">
        <v>112.98</v>
      </c>
      <c r="E1394" s="87">
        <v>44333</v>
      </c>
      <c r="F1394" s="88">
        <v>122.63</v>
      </c>
      <c r="G1394" s="87">
        <v>44812</v>
      </c>
      <c r="H1394" s="88">
        <v>20.96</v>
      </c>
      <c r="I1394" s="87">
        <v>44376</v>
      </c>
      <c r="J1394" s="88">
        <v>40.5</v>
      </c>
      <c r="K1394" s="87">
        <v>44333</v>
      </c>
      <c r="L1394" s="88">
        <v>232.96</v>
      </c>
      <c r="M1394" s="87">
        <v>44333</v>
      </c>
      <c r="N1394" s="88">
        <v>44.76</v>
      </c>
      <c r="Q1394" s="87">
        <v>44333</v>
      </c>
      <c r="R1394" s="88">
        <v>23.68</v>
      </c>
      <c r="S1394" s="87">
        <v>44333</v>
      </c>
      <c r="T1394" s="88">
        <v>6.57</v>
      </c>
      <c r="W1394" s="87">
        <v>44484</v>
      </c>
      <c r="X1394" s="88">
        <v>72.95</v>
      </c>
      <c r="Y1394" s="87">
        <v>44358</v>
      </c>
      <c r="Z1394" s="88">
        <v>40.11</v>
      </c>
      <c r="AA1394" s="87">
        <v>44446</v>
      </c>
      <c r="AB1394" s="88">
        <v>178.2</v>
      </c>
      <c r="AE1394" s="87">
        <v>45063</v>
      </c>
      <c r="AF1394" s="88">
        <v>943.86</v>
      </c>
      <c r="AG1394" s="87">
        <v>45062</v>
      </c>
      <c r="AH1394" s="88">
        <v>55.86</v>
      </c>
      <c r="AI1394" s="87">
        <v>45077</v>
      </c>
      <c r="AJ1394" s="88">
        <v>402.96</v>
      </c>
      <c r="AK1394" s="87">
        <v>45113</v>
      </c>
      <c r="AL1394" s="88">
        <v>218.39</v>
      </c>
    </row>
    <row r="1395" spans="1:38">
      <c r="A1395" s="87">
        <v>45064</v>
      </c>
      <c r="B1395" s="88">
        <v>14760.08</v>
      </c>
      <c r="C1395" s="87">
        <v>44368</v>
      </c>
      <c r="D1395" s="88">
        <v>113.74</v>
      </c>
      <c r="E1395" s="87">
        <v>44334</v>
      </c>
      <c r="F1395" s="88">
        <v>122</v>
      </c>
      <c r="G1395" s="87">
        <v>44813</v>
      </c>
      <c r="H1395" s="88">
        <v>21.45</v>
      </c>
      <c r="I1395" s="87">
        <v>44377</v>
      </c>
      <c r="J1395" s="88">
        <v>40.6</v>
      </c>
      <c r="K1395" s="87">
        <v>44334</v>
      </c>
      <c r="L1395" s="88">
        <v>230.66</v>
      </c>
      <c r="M1395" s="87">
        <v>44334</v>
      </c>
      <c r="N1395" s="88">
        <v>44.49</v>
      </c>
      <c r="Q1395" s="87">
        <v>44334</v>
      </c>
      <c r="R1395" s="88">
        <v>24.96</v>
      </c>
      <c r="S1395" s="87">
        <v>44334</v>
      </c>
      <c r="T1395" s="88">
        <v>6.5</v>
      </c>
      <c r="W1395" s="87">
        <v>44487</v>
      </c>
      <c r="X1395" s="88">
        <v>71</v>
      </c>
      <c r="Y1395" s="87">
        <v>44361</v>
      </c>
      <c r="Z1395" s="88">
        <v>41.49</v>
      </c>
      <c r="AA1395" s="87">
        <v>44447</v>
      </c>
      <c r="AB1395" s="88">
        <v>177.18</v>
      </c>
      <c r="AE1395" s="87">
        <v>45064</v>
      </c>
      <c r="AF1395" s="88">
        <v>930.11</v>
      </c>
      <c r="AG1395" s="87">
        <v>45063</v>
      </c>
      <c r="AH1395" s="88">
        <v>57.22</v>
      </c>
      <c r="AI1395" s="87">
        <v>45078</v>
      </c>
      <c r="AJ1395" s="88">
        <v>407.04</v>
      </c>
      <c r="AK1395" s="87">
        <v>45114</v>
      </c>
      <c r="AL1395" s="88">
        <v>219</v>
      </c>
    </row>
    <row r="1396" spans="1:38">
      <c r="A1396" s="87">
        <v>45065</v>
      </c>
      <c r="B1396" s="88">
        <v>14788.35</v>
      </c>
      <c r="C1396" s="87">
        <v>44369</v>
      </c>
      <c r="D1396" s="88">
        <v>113.96</v>
      </c>
      <c r="E1396" s="87">
        <v>44335</v>
      </c>
      <c r="F1396" s="88">
        <v>122.51</v>
      </c>
      <c r="G1396" s="87">
        <v>44816</v>
      </c>
      <c r="H1396" s="88">
        <v>22.83</v>
      </c>
      <c r="I1396" s="87">
        <v>44378</v>
      </c>
      <c r="J1396" s="88">
        <v>40.79</v>
      </c>
      <c r="K1396" s="87">
        <v>44335</v>
      </c>
      <c r="L1396" s="88">
        <v>228.11</v>
      </c>
      <c r="M1396" s="87">
        <v>44335</v>
      </c>
      <c r="N1396" s="88">
        <v>43.95</v>
      </c>
      <c r="Q1396" s="87">
        <v>44335</v>
      </c>
      <c r="R1396" s="88">
        <v>24.75</v>
      </c>
      <c r="S1396" s="87">
        <v>44335</v>
      </c>
      <c r="T1396" s="88">
        <v>6.48</v>
      </c>
      <c r="W1396" s="87">
        <v>44489</v>
      </c>
      <c r="X1396" s="88">
        <v>72.72</v>
      </c>
      <c r="Y1396" s="87">
        <v>44362</v>
      </c>
      <c r="Z1396" s="88">
        <v>41.63</v>
      </c>
      <c r="AA1396" s="87">
        <v>44448</v>
      </c>
      <c r="AB1396" s="88">
        <v>172.94</v>
      </c>
      <c r="AE1396" s="87">
        <v>45065</v>
      </c>
      <c r="AF1396" s="88">
        <v>940</v>
      </c>
      <c r="AG1396" s="87">
        <v>45064</v>
      </c>
      <c r="AH1396" s="88">
        <v>57.86</v>
      </c>
      <c r="AI1396" s="87">
        <v>45079</v>
      </c>
      <c r="AJ1396" s="88">
        <v>406.92</v>
      </c>
      <c r="AK1396" s="87">
        <v>45117</v>
      </c>
      <c r="AL1396" s="88">
        <v>228.97</v>
      </c>
    </row>
    <row r="1397" spans="1:38">
      <c r="A1397" s="87">
        <v>45068</v>
      </c>
      <c r="B1397" s="88">
        <v>14655.56</v>
      </c>
      <c r="C1397" s="87">
        <v>44370</v>
      </c>
      <c r="D1397" s="88">
        <v>113.2</v>
      </c>
      <c r="E1397" s="87">
        <v>44336</v>
      </c>
      <c r="F1397" s="88">
        <v>121.66</v>
      </c>
      <c r="G1397" s="87">
        <v>44817</v>
      </c>
      <c r="H1397" s="88">
        <v>22.76</v>
      </c>
      <c r="I1397" s="87">
        <v>44379</v>
      </c>
      <c r="J1397" s="88">
        <v>40.369999999999997</v>
      </c>
      <c r="K1397" s="87">
        <v>44336</v>
      </c>
      <c r="L1397" s="88">
        <v>227.58</v>
      </c>
      <c r="M1397" s="87">
        <v>44336</v>
      </c>
      <c r="N1397" s="88">
        <v>43.79</v>
      </c>
      <c r="Q1397" s="87">
        <v>44336</v>
      </c>
      <c r="R1397" s="88">
        <v>25.52</v>
      </c>
      <c r="S1397" s="87">
        <v>44336</v>
      </c>
      <c r="T1397" s="88">
        <v>6.98</v>
      </c>
      <c r="W1397" s="87">
        <v>44490</v>
      </c>
      <c r="X1397" s="88">
        <v>73</v>
      </c>
      <c r="Y1397" s="87">
        <v>44363</v>
      </c>
      <c r="Z1397" s="88">
        <v>41.6</v>
      </c>
      <c r="AA1397" s="87">
        <v>44449</v>
      </c>
      <c r="AB1397" s="88">
        <v>173.3</v>
      </c>
      <c r="AE1397" s="87">
        <v>45068</v>
      </c>
      <c r="AF1397" s="88">
        <v>944.62</v>
      </c>
      <c r="AG1397" s="87">
        <v>45065</v>
      </c>
      <c r="AH1397" s="88">
        <v>58.19</v>
      </c>
      <c r="AI1397" s="87">
        <v>45082</v>
      </c>
      <c r="AJ1397" s="88">
        <v>406.53</v>
      </c>
      <c r="AK1397" s="87">
        <v>45118</v>
      </c>
      <c r="AL1397" s="88">
        <v>228.07</v>
      </c>
    </row>
    <row r="1398" spans="1:38">
      <c r="A1398" s="87">
        <v>45069</v>
      </c>
      <c r="B1398" s="88">
        <v>14607.07</v>
      </c>
      <c r="C1398" s="87">
        <v>44371</v>
      </c>
      <c r="D1398" s="88">
        <v>114.12</v>
      </c>
      <c r="E1398" s="87">
        <v>44337</v>
      </c>
      <c r="F1398" s="88">
        <v>123.84</v>
      </c>
      <c r="G1398" s="87">
        <v>44818</v>
      </c>
      <c r="H1398" s="88">
        <v>22.95</v>
      </c>
      <c r="I1398" s="87">
        <v>44382</v>
      </c>
      <c r="J1398" s="88">
        <v>40.94</v>
      </c>
      <c r="K1398" s="87">
        <v>44337</v>
      </c>
      <c r="L1398" s="88">
        <v>236.8</v>
      </c>
      <c r="M1398" s="87">
        <v>44337</v>
      </c>
      <c r="N1398" s="88">
        <v>43.79</v>
      </c>
      <c r="Q1398" s="87">
        <v>44337</v>
      </c>
      <c r="R1398" s="88">
        <v>26.13</v>
      </c>
      <c r="S1398" s="87">
        <v>44337</v>
      </c>
      <c r="T1398" s="88">
        <v>6.9</v>
      </c>
      <c r="W1398" s="87">
        <v>44491</v>
      </c>
      <c r="X1398" s="88">
        <v>74</v>
      </c>
      <c r="Y1398" s="87">
        <v>44364</v>
      </c>
      <c r="Z1398" s="88">
        <v>41.09</v>
      </c>
      <c r="AA1398" s="87">
        <v>44452</v>
      </c>
      <c r="AB1398" s="88">
        <v>174.61</v>
      </c>
      <c r="AE1398" s="87">
        <v>45069</v>
      </c>
      <c r="AF1398" s="88">
        <v>947.95</v>
      </c>
      <c r="AG1398" s="87">
        <v>45068</v>
      </c>
      <c r="AH1398" s="88">
        <v>56.69</v>
      </c>
      <c r="AI1398" s="87">
        <v>45083</v>
      </c>
      <c r="AJ1398" s="88">
        <v>404.53</v>
      </c>
      <c r="AK1398" s="87">
        <v>45119</v>
      </c>
      <c r="AL1398" s="88">
        <v>224.37</v>
      </c>
    </row>
    <row r="1399" spans="1:38">
      <c r="A1399" s="87">
        <v>45070</v>
      </c>
      <c r="B1399" s="88">
        <v>14595.35</v>
      </c>
      <c r="C1399" s="87">
        <v>44372</v>
      </c>
      <c r="D1399" s="88">
        <v>113.34</v>
      </c>
      <c r="E1399" s="87">
        <v>44340</v>
      </c>
      <c r="F1399" s="88">
        <v>124.45</v>
      </c>
      <c r="G1399" s="87">
        <v>44819</v>
      </c>
      <c r="H1399" s="88">
        <v>22.39</v>
      </c>
      <c r="I1399" s="87">
        <v>44383</v>
      </c>
      <c r="J1399" s="88">
        <v>40.11</v>
      </c>
      <c r="K1399" s="87">
        <v>44340</v>
      </c>
      <c r="L1399" s="88">
        <v>239.38</v>
      </c>
      <c r="M1399" s="87">
        <v>44340</v>
      </c>
      <c r="N1399" s="88">
        <v>45.6</v>
      </c>
      <c r="Q1399" s="87">
        <v>44340</v>
      </c>
      <c r="R1399" s="88">
        <v>25.53</v>
      </c>
      <c r="S1399" s="87">
        <v>44340</v>
      </c>
      <c r="T1399" s="88">
        <v>6.81</v>
      </c>
      <c r="W1399" s="87">
        <v>44495</v>
      </c>
      <c r="X1399" s="88">
        <v>72.8</v>
      </c>
      <c r="Y1399" s="87">
        <v>44365</v>
      </c>
      <c r="Z1399" s="88">
        <v>41.6</v>
      </c>
      <c r="AA1399" s="87">
        <v>44453</v>
      </c>
      <c r="AB1399" s="88">
        <v>168.85</v>
      </c>
      <c r="AE1399" s="87">
        <v>45070</v>
      </c>
      <c r="AF1399" s="88">
        <v>942.75</v>
      </c>
      <c r="AG1399" s="87">
        <v>45069</v>
      </c>
      <c r="AH1399" s="88">
        <v>57.21</v>
      </c>
      <c r="AI1399" s="87">
        <v>45084</v>
      </c>
      <c r="AJ1399" s="88">
        <v>414.54</v>
      </c>
      <c r="AK1399" s="87">
        <v>45120</v>
      </c>
      <c r="AL1399" s="88">
        <v>224.98</v>
      </c>
    </row>
    <row r="1400" spans="1:38">
      <c r="A1400" s="87">
        <v>45071</v>
      </c>
      <c r="B1400" s="88">
        <v>14575.68</v>
      </c>
      <c r="C1400" s="87">
        <v>44375</v>
      </c>
      <c r="D1400" s="88">
        <v>111.65</v>
      </c>
      <c r="E1400" s="87">
        <v>44341</v>
      </c>
      <c r="F1400" s="88">
        <v>127.19</v>
      </c>
      <c r="G1400" s="87">
        <v>44820</v>
      </c>
      <c r="H1400" s="88">
        <v>21.53</v>
      </c>
      <c r="I1400" s="87">
        <v>44384</v>
      </c>
      <c r="J1400" s="88">
        <v>40.270000000000003</v>
      </c>
      <c r="K1400" s="87">
        <v>44341</v>
      </c>
      <c r="L1400" s="88">
        <v>245.79</v>
      </c>
      <c r="M1400" s="87">
        <v>44341</v>
      </c>
      <c r="N1400" s="88">
        <v>45.79</v>
      </c>
      <c r="Q1400" s="87">
        <v>44341</v>
      </c>
      <c r="R1400" s="88">
        <v>25.31</v>
      </c>
      <c r="S1400" s="87">
        <v>44341</v>
      </c>
      <c r="T1400" s="88">
        <v>6.82</v>
      </c>
      <c r="W1400" s="87">
        <v>44496</v>
      </c>
      <c r="X1400" s="88">
        <v>75.55</v>
      </c>
      <c r="Y1400" s="87">
        <v>44368</v>
      </c>
      <c r="Z1400" s="88">
        <v>40.54</v>
      </c>
      <c r="AA1400" s="87">
        <v>44454</v>
      </c>
      <c r="AB1400" s="88">
        <v>171.46</v>
      </c>
      <c r="AE1400" s="87">
        <v>45071</v>
      </c>
      <c r="AF1400" s="88">
        <v>938.01</v>
      </c>
      <c r="AG1400" s="87">
        <v>45070</v>
      </c>
      <c r="AH1400" s="88">
        <v>60.45</v>
      </c>
      <c r="AI1400" s="87">
        <v>45085</v>
      </c>
      <c r="AJ1400" s="88">
        <v>407.45</v>
      </c>
      <c r="AK1400" s="87">
        <v>45121</v>
      </c>
      <c r="AL1400" s="88">
        <v>224.65</v>
      </c>
    </row>
    <row r="1401" spans="1:38">
      <c r="A1401" s="87">
        <v>45072</v>
      </c>
      <c r="B1401" s="88">
        <v>14531.93</v>
      </c>
      <c r="C1401" s="87">
        <v>44376</v>
      </c>
      <c r="D1401" s="88">
        <v>113.83</v>
      </c>
      <c r="E1401" s="87">
        <v>44342</v>
      </c>
      <c r="F1401" s="88">
        <v>128.56</v>
      </c>
      <c r="G1401" s="87">
        <v>44823</v>
      </c>
      <c r="H1401" s="88">
        <v>20.99</v>
      </c>
      <c r="I1401" s="87">
        <v>44385</v>
      </c>
      <c r="J1401" s="88">
        <v>40.909999999999997</v>
      </c>
      <c r="K1401" s="87">
        <v>44342</v>
      </c>
      <c r="L1401" s="88">
        <v>246.73</v>
      </c>
      <c r="M1401" s="87">
        <v>44342</v>
      </c>
      <c r="N1401" s="88">
        <v>45.08</v>
      </c>
      <c r="Q1401" s="87">
        <v>44342</v>
      </c>
      <c r="R1401" s="88">
        <v>25.23</v>
      </c>
      <c r="S1401" s="87">
        <v>44342</v>
      </c>
      <c r="T1401" s="88">
        <v>7.21</v>
      </c>
      <c r="W1401" s="87">
        <v>44497</v>
      </c>
      <c r="X1401" s="88">
        <v>73.3</v>
      </c>
      <c r="Y1401" s="87">
        <v>44369</v>
      </c>
      <c r="Z1401" s="88">
        <v>40.700000000000003</v>
      </c>
      <c r="AA1401" s="87">
        <v>44455</v>
      </c>
      <c r="AB1401" s="88">
        <v>173.02</v>
      </c>
      <c r="AE1401" s="87">
        <v>45072</v>
      </c>
      <c r="AF1401" s="88">
        <v>921.92</v>
      </c>
      <c r="AG1401" s="87">
        <v>45071</v>
      </c>
      <c r="AH1401" s="88">
        <v>57.85</v>
      </c>
      <c r="AI1401" s="87">
        <v>45086</v>
      </c>
      <c r="AJ1401" s="88">
        <v>415.48</v>
      </c>
      <c r="AK1401" s="87">
        <v>45124</v>
      </c>
      <c r="AL1401" s="88">
        <v>225.94</v>
      </c>
    </row>
    <row r="1402" spans="1:38">
      <c r="A1402" s="87">
        <v>45075</v>
      </c>
      <c r="B1402" s="88">
        <v>999999.99</v>
      </c>
      <c r="C1402" s="87">
        <v>44377</v>
      </c>
      <c r="D1402" s="88">
        <v>115.41</v>
      </c>
      <c r="E1402" s="87">
        <v>44343</v>
      </c>
      <c r="F1402" s="88">
        <v>128.88</v>
      </c>
      <c r="G1402" s="87">
        <v>44824</v>
      </c>
      <c r="H1402" s="88">
        <v>20.85</v>
      </c>
      <c r="I1402" s="87">
        <v>44386</v>
      </c>
      <c r="J1402" s="88">
        <v>40.409999999999997</v>
      </c>
      <c r="K1402" s="87">
        <v>44343</v>
      </c>
      <c r="L1402" s="88">
        <v>241.19</v>
      </c>
      <c r="M1402" s="87">
        <v>44343</v>
      </c>
      <c r="N1402" s="88">
        <v>45.18</v>
      </c>
      <c r="Q1402" s="87">
        <v>44343</v>
      </c>
      <c r="R1402" s="88">
        <v>25.07</v>
      </c>
      <c r="S1402" s="87">
        <v>44343</v>
      </c>
      <c r="T1402" s="88">
        <v>7.86</v>
      </c>
      <c r="W1402" s="87">
        <v>44498</v>
      </c>
      <c r="X1402" s="88">
        <v>72.44</v>
      </c>
      <c r="Y1402" s="87">
        <v>44370</v>
      </c>
      <c r="Z1402" s="88">
        <v>40.049999999999997</v>
      </c>
      <c r="AA1402" s="87">
        <v>44456</v>
      </c>
      <c r="AB1402" s="88">
        <v>171.88</v>
      </c>
      <c r="AE1402" s="87">
        <v>45075</v>
      </c>
      <c r="AF1402" s="88">
        <v>926.21</v>
      </c>
      <c r="AG1402" s="87">
        <v>45072</v>
      </c>
      <c r="AH1402" s="88">
        <v>59.17</v>
      </c>
      <c r="AI1402" s="87">
        <v>45089</v>
      </c>
      <c r="AJ1402" s="88">
        <v>418.76</v>
      </c>
      <c r="AK1402" s="87">
        <v>45125</v>
      </c>
      <c r="AL1402" s="88">
        <v>226.73</v>
      </c>
    </row>
    <row r="1403" spans="1:38">
      <c r="A1403" s="87">
        <v>45076</v>
      </c>
      <c r="B1403" s="88">
        <v>999999.99</v>
      </c>
      <c r="C1403" s="87">
        <v>44378</v>
      </c>
      <c r="D1403" s="88">
        <v>115.7</v>
      </c>
      <c r="E1403" s="87">
        <v>44344</v>
      </c>
      <c r="F1403" s="88">
        <v>129.22</v>
      </c>
      <c r="G1403" s="87">
        <v>44825</v>
      </c>
      <c r="H1403" s="88">
        <v>19.34</v>
      </c>
      <c r="I1403" s="87">
        <v>44389</v>
      </c>
      <c r="J1403" s="88">
        <v>40.450000000000003</v>
      </c>
      <c r="K1403" s="87">
        <v>44344</v>
      </c>
      <c r="L1403" s="88">
        <v>242.41</v>
      </c>
      <c r="M1403" s="87">
        <v>44344</v>
      </c>
      <c r="N1403" s="88">
        <v>45.23</v>
      </c>
      <c r="Q1403" s="87">
        <v>44344</v>
      </c>
      <c r="R1403" s="88">
        <v>25.28</v>
      </c>
      <c r="S1403" s="87">
        <v>44344</v>
      </c>
      <c r="T1403" s="88">
        <v>8.2899999999999991</v>
      </c>
      <c r="W1403" s="87">
        <v>44501</v>
      </c>
      <c r="X1403" s="88">
        <v>75.849999999999994</v>
      </c>
      <c r="Y1403" s="87">
        <v>44371</v>
      </c>
      <c r="Z1403" s="88">
        <v>40</v>
      </c>
      <c r="AA1403" s="87">
        <v>44459</v>
      </c>
      <c r="AB1403" s="88">
        <v>169.95</v>
      </c>
      <c r="AE1403" s="87">
        <v>45076</v>
      </c>
      <c r="AF1403" s="88">
        <v>939.9</v>
      </c>
      <c r="AG1403" s="87">
        <v>45075</v>
      </c>
      <c r="AH1403" s="88">
        <v>60.78</v>
      </c>
      <c r="AI1403" s="87">
        <v>45090</v>
      </c>
      <c r="AJ1403" s="88">
        <v>410.52</v>
      </c>
      <c r="AK1403" s="87">
        <v>45126</v>
      </c>
      <c r="AL1403" s="88">
        <v>227.84</v>
      </c>
    </row>
    <row r="1404" spans="1:38">
      <c r="A1404" s="87">
        <v>45077</v>
      </c>
      <c r="B1404" s="88">
        <v>14680.07</v>
      </c>
      <c r="C1404" s="87">
        <v>44379</v>
      </c>
      <c r="D1404" s="88">
        <v>116.3</v>
      </c>
      <c r="E1404" s="87">
        <v>44347</v>
      </c>
      <c r="F1404" s="88">
        <v>129.27000000000001</v>
      </c>
      <c r="G1404" s="87">
        <v>44826</v>
      </c>
      <c r="H1404" s="88">
        <v>19.93</v>
      </c>
      <c r="I1404" s="87">
        <v>44390</v>
      </c>
      <c r="J1404" s="88">
        <v>40.5</v>
      </c>
      <c r="K1404" s="87">
        <v>44347</v>
      </c>
      <c r="L1404" s="88">
        <v>249.02</v>
      </c>
      <c r="M1404" s="87">
        <v>44347</v>
      </c>
      <c r="N1404" s="88">
        <v>47.17</v>
      </c>
      <c r="Q1404" s="87">
        <v>44347</v>
      </c>
      <c r="R1404" s="88">
        <v>26.01</v>
      </c>
      <c r="S1404" s="87">
        <v>44347</v>
      </c>
      <c r="T1404" s="88">
        <v>9.2899999999999991</v>
      </c>
      <c r="W1404" s="87">
        <v>44502</v>
      </c>
      <c r="X1404" s="88">
        <v>77</v>
      </c>
      <c r="Y1404" s="87">
        <v>44372</v>
      </c>
      <c r="Z1404" s="88">
        <v>40.58</v>
      </c>
      <c r="AA1404" s="87">
        <v>44460</v>
      </c>
      <c r="AB1404" s="88">
        <v>169.38</v>
      </c>
      <c r="AE1404" s="87">
        <v>45077</v>
      </c>
      <c r="AF1404" s="88">
        <v>924.94</v>
      </c>
      <c r="AG1404" s="87">
        <v>45076</v>
      </c>
      <c r="AH1404" s="88">
        <v>59.58</v>
      </c>
      <c r="AI1404" s="87">
        <v>45091</v>
      </c>
      <c r="AJ1404" s="88">
        <v>406.96</v>
      </c>
      <c r="AK1404" s="87">
        <v>45127</v>
      </c>
      <c r="AL1404" s="88">
        <v>229.62</v>
      </c>
    </row>
    <row r="1405" spans="1:38">
      <c r="A1405" s="87">
        <v>45078</v>
      </c>
      <c r="B1405" s="88">
        <v>14658.22</v>
      </c>
      <c r="C1405" s="87">
        <v>44382</v>
      </c>
      <c r="D1405" s="88">
        <v>116.97</v>
      </c>
      <c r="E1405" s="87">
        <v>44348</v>
      </c>
      <c r="F1405" s="88">
        <v>129.34</v>
      </c>
      <c r="G1405" s="87">
        <v>44827</v>
      </c>
      <c r="H1405" s="88">
        <v>19.989999999999998</v>
      </c>
      <c r="I1405" s="87">
        <v>44391</v>
      </c>
      <c r="J1405" s="88">
        <v>39.950000000000003</v>
      </c>
      <c r="K1405" s="87">
        <v>44348</v>
      </c>
      <c r="L1405" s="88">
        <v>252.6</v>
      </c>
      <c r="M1405" s="87">
        <v>44348</v>
      </c>
      <c r="N1405" s="88">
        <v>46.72</v>
      </c>
      <c r="Q1405" s="87">
        <v>44348</v>
      </c>
      <c r="R1405" s="88">
        <v>26.08</v>
      </c>
      <c r="S1405" s="87">
        <v>44348</v>
      </c>
      <c r="T1405" s="88">
        <v>10.29</v>
      </c>
      <c r="W1405" s="87">
        <v>44503</v>
      </c>
      <c r="X1405" s="88">
        <v>75.31</v>
      </c>
      <c r="Y1405" s="87">
        <v>44375</v>
      </c>
      <c r="Z1405" s="88">
        <v>39.99</v>
      </c>
      <c r="AA1405" s="87">
        <v>44461</v>
      </c>
      <c r="AB1405" s="88">
        <v>167.54</v>
      </c>
      <c r="AE1405" s="87">
        <v>45078</v>
      </c>
      <c r="AF1405" s="88">
        <v>937.05</v>
      </c>
      <c r="AG1405" s="87">
        <v>45077</v>
      </c>
      <c r="AH1405" s="88">
        <v>59.53</v>
      </c>
      <c r="AI1405" s="87">
        <v>45092</v>
      </c>
      <c r="AJ1405" s="88">
        <v>407.8</v>
      </c>
      <c r="AK1405" s="87">
        <v>45128</v>
      </c>
      <c r="AL1405" s="88">
        <v>228.42</v>
      </c>
    </row>
    <row r="1406" spans="1:38">
      <c r="A1406" s="87">
        <v>45079</v>
      </c>
      <c r="B1406" s="88">
        <v>14664.13</v>
      </c>
      <c r="C1406" s="87">
        <v>44383</v>
      </c>
      <c r="D1406" s="88">
        <v>118.3</v>
      </c>
      <c r="E1406" s="87">
        <v>44349</v>
      </c>
      <c r="F1406" s="88">
        <v>129.54</v>
      </c>
      <c r="G1406" s="87">
        <v>44830</v>
      </c>
      <c r="H1406" s="88">
        <v>19.760000000000002</v>
      </c>
      <c r="I1406" s="87">
        <v>44392</v>
      </c>
      <c r="J1406" s="88">
        <v>39.729999999999997</v>
      </c>
      <c r="K1406" s="87">
        <v>44349</v>
      </c>
      <c r="L1406" s="88">
        <v>255.5</v>
      </c>
      <c r="M1406" s="87">
        <v>44349</v>
      </c>
      <c r="N1406" s="88">
        <v>46.32</v>
      </c>
      <c r="Q1406" s="87">
        <v>44349</v>
      </c>
      <c r="R1406" s="88">
        <v>26.72</v>
      </c>
      <c r="S1406" s="87">
        <v>44349</v>
      </c>
      <c r="T1406" s="88">
        <v>9.5500000000000007</v>
      </c>
      <c r="W1406" s="87">
        <v>44505</v>
      </c>
      <c r="X1406" s="88">
        <v>74.09</v>
      </c>
      <c r="Y1406" s="87">
        <v>44376</v>
      </c>
      <c r="Z1406" s="88">
        <v>40</v>
      </c>
      <c r="AA1406" s="87">
        <v>44462</v>
      </c>
      <c r="AB1406" s="88">
        <v>166.82</v>
      </c>
      <c r="AE1406" s="87">
        <v>45079</v>
      </c>
      <c r="AF1406" s="88">
        <v>940.71</v>
      </c>
      <c r="AG1406" s="87">
        <v>45078</v>
      </c>
      <c r="AH1406" s="88">
        <v>59.34</v>
      </c>
      <c r="AI1406" s="87">
        <v>45093</v>
      </c>
      <c r="AJ1406" s="88">
        <v>412.4</v>
      </c>
      <c r="AK1406" s="87">
        <v>45131</v>
      </c>
      <c r="AL1406" s="88">
        <v>225.48</v>
      </c>
    </row>
    <row r="1407" spans="1:38">
      <c r="A1407" s="87">
        <v>45082</v>
      </c>
      <c r="B1407" s="88">
        <v>14798.44</v>
      </c>
      <c r="C1407" s="87">
        <v>44384</v>
      </c>
      <c r="D1407" s="88">
        <v>118.63</v>
      </c>
      <c r="E1407" s="87">
        <v>44350</v>
      </c>
      <c r="F1407" s="88">
        <v>129.16999999999999</v>
      </c>
      <c r="G1407" s="87">
        <v>44831</v>
      </c>
      <c r="H1407" s="88">
        <v>19.71</v>
      </c>
      <c r="I1407" s="87">
        <v>44393</v>
      </c>
      <c r="J1407" s="88">
        <v>39.75</v>
      </c>
      <c r="K1407" s="87">
        <v>44350</v>
      </c>
      <c r="L1407" s="88">
        <v>254.36</v>
      </c>
      <c r="M1407" s="87">
        <v>44350</v>
      </c>
      <c r="N1407" s="88">
        <v>46.45</v>
      </c>
      <c r="Q1407" s="87">
        <v>44350</v>
      </c>
      <c r="R1407" s="88">
        <v>26.3</v>
      </c>
      <c r="S1407" s="87">
        <v>44350</v>
      </c>
      <c r="T1407" s="88">
        <v>10.24</v>
      </c>
      <c r="W1407" s="87">
        <v>44508</v>
      </c>
      <c r="X1407" s="88">
        <v>74</v>
      </c>
      <c r="Y1407" s="87">
        <v>44377</v>
      </c>
      <c r="Z1407" s="88">
        <v>41.47</v>
      </c>
      <c r="AA1407" s="87">
        <v>44463</v>
      </c>
      <c r="AB1407" s="88">
        <v>159.05000000000001</v>
      </c>
      <c r="AE1407" s="87">
        <v>45082</v>
      </c>
      <c r="AF1407" s="88">
        <v>948.18</v>
      </c>
      <c r="AG1407" s="87">
        <v>45079</v>
      </c>
      <c r="AH1407" s="88">
        <v>59.69</v>
      </c>
      <c r="AI1407" s="87">
        <v>45096</v>
      </c>
      <c r="AJ1407" s="88">
        <v>398.93</v>
      </c>
      <c r="AK1407" s="87">
        <v>45132</v>
      </c>
      <c r="AL1407" s="88">
        <v>228.03</v>
      </c>
    </row>
    <row r="1408" spans="1:38">
      <c r="A1408" s="87">
        <v>45083</v>
      </c>
      <c r="B1408" s="88">
        <v>14872.7</v>
      </c>
      <c r="C1408" s="87">
        <v>44385</v>
      </c>
      <c r="D1408" s="88">
        <v>121.66</v>
      </c>
      <c r="E1408" s="87">
        <v>44351</v>
      </c>
      <c r="F1408" s="88">
        <v>130.6</v>
      </c>
      <c r="G1408" s="87">
        <v>44832</v>
      </c>
      <c r="H1408" s="88">
        <v>19.88</v>
      </c>
      <c r="I1408" s="87">
        <v>44396</v>
      </c>
      <c r="J1408" s="88">
        <v>40.049999999999997</v>
      </c>
      <c r="K1408" s="87">
        <v>44351</v>
      </c>
      <c r="L1408" s="88">
        <v>256.14</v>
      </c>
      <c r="M1408" s="87">
        <v>44351</v>
      </c>
      <c r="N1408" s="88">
        <v>46.45</v>
      </c>
      <c r="Q1408" s="87">
        <v>44351</v>
      </c>
      <c r="R1408" s="88">
        <v>26.5</v>
      </c>
      <c r="S1408" s="87">
        <v>44351</v>
      </c>
      <c r="T1408" s="88">
        <v>10.84</v>
      </c>
      <c r="W1408" s="87">
        <v>44510</v>
      </c>
      <c r="X1408" s="88">
        <v>73</v>
      </c>
      <c r="Y1408" s="87">
        <v>44378</v>
      </c>
      <c r="Z1408" s="88">
        <v>41.08</v>
      </c>
      <c r="AA1408" s="87">
        <v>44466</v>
      </c>
      <c r="AB1408" s="88">
        <v>158.72999999999999</v>
      </c>
      <c r="AE1408" s="87">
        <v>45083</v>
      </c>
      <c r="AF1408" s="88">
        <v>938.88</v>
      </c>
      <c r="AG1408" s="87">
        <v>45082</v>
      </c>
      <c r="AH1408" s="88">
        <v>60.64</v>
      </c>
      <c r="AI1408" s="87">
        <v>45097</v>
      </c>
      <c r="AJ1408" s="88">
        <v>402.43</v>
      </c>
      <c r="AK1408" s="87">
        <v>45133</v>
      </c>
      <c r="AL1408" s="88">
        <v>229.09</v>
      </c>
    </row>
    <row r="1409" spans="1:38">
      <c r="A1409" s="87">
        <v>45084</v>
      </c>
      <c r="B1409" s="88">
        <v>14943.25</v>
      </c>
      <c r="C1409" s="87">
        <v>44386</v>
      </c>
      <c r="D1409" s="88">
        <v>120.45</v>
      </c>
      <c r="E1409" s="87">
        <v>44354</v>
      </c>
      <c r="F1409" s="88">
        <v>130.99</v>
      </c>
      <c r="G1409" s="87">
        <v>44833</v>
      </c>
      <c r="H1409" s="88">
        <v>20.41</v>
      </c>
      <c r="I1409" s="87">
        <v>44400</v>
      </c>
      <c r="J1409" s="88">
        <v>39.51</v>
      </c>
      <c r="K1409" s="87">
        <v>44354</v>
      </c>
      <c r="L1409" s="88">
        <v>252.79</v>
      </c>
      <c r="M1409" s="87">
        <v>44354</v>
      </c>
      <c r="N1409" s="88">
        <v>46.97</v>
      </c>
      <c r="Q1409" s="87">
        <v>44354</v>
      </c>
      <c r="R1409" s="88">
        <v>26.05</v>
      </c>
      <c r="S1409" s="87">
        <v>44354</v>
      </c>
      <c r="T1409" s="88">
        <v>10.64</v>
      </c>
      <c r="W1409" s="87">
        <v>44511</v>
      </c>
      <c r="X1409" s="88">
        <v>70.17</v>
      </c>
      <c r="Y1409" s="87">
        <v>44379</v>
      </c>
      <c r="Z1409" s="88">
        <v>41.49</v>
      </c>
      <c r="AA1409" s="87">
        <v>44467</v>
      </c>
      <c r="AB1409" s="88">
        <v>162.91999999999999</v>
      </c>
      <c r="AE1409" s="87">
        <v>45084</v>
      </c>
      <c r="AF1409" s="88">
        <v>945.07</v>
      </c>
      <c r="AG1409" s="87">
        <v>45083</v>
      </c>
      <c r="AH1409" s="88">
        <v>61.59</v>
      </c>
      <c r="AI1409" s="87">
        <v>45098</v>
      </c>
      <c r="AJ1409" s="88">
        <v>397.68</v>
      </c>
      <c r="AK1409" s="87">
        <v>45134</v>
      </c>
      <c r="AL1409" s="88">
        <v>233.46</v>
      </c>
    </row>
    <row r="1410" spans="1:38">
      <c r="A1410" s="87">
        <v>45085</v>
      </c>
      <c r="B1410" s="88">
        <v>14742.36</v>
      </c>
      <c r="C1410" s="87">
        <v>44389</v>
      </c>
      <c r="D1410" s="88">
        <v>121</v>
      </c>
      <c r="E1410" s="87">
        <v>44355</v>
      </c>
      <c r="F1410" s="88">
        <v>130.47999999999999</v>
      </c>
      <c r="G1410" s="87">
        <v>44834</v>
      </c>
      <c r="H1410" s="88">
        <v>20.97</v>
      </c>
      <c r="I1410" s="87">
        <v>44403</v>
      </c>
      <c r="J1410" s="88">
        <v>39.380000000000003</v>
      </c>
      <c r="K1410" s="87">
        <v>44355</v>
      </c>
      <c r="L1410" s="88">
        <v>247.8</v>
      </c>
      <c r="M1410" s="87">
        <v>44355</v>
      </c>
      <c r="N1410" s="88">
        <v>47.36</v>
      </c>
      <c r="Q1410" s="87">
        <v>44355</v>
      </c>
      <c r="R1410" s="88">
        <v>25.56</v>
      </c>
      <c r="S1410" s="87">
        <v>44355</v>
      </c>
      <c r="T1410" s="88">
        <v>10.52</v>
      </c>
      <c r="W1410" s="87">
        <v>44512</v>
      </c>
      <c r="X1410" s="88">
        <v>66.25</v>
      </c>
      <c r="Y1410" s="87">
        <v>44382</v>
      </c>
      <c r="Z1410" s="88">
        <v>40.549999999999997</v>
      </c>
      <c r="AA1410" s="87">
        <v>44468</v>
      </c>
      <c r="AB1410" s="88">
        <v>161.62</v>
      </c>
      <c r="AE1410" s="87">
        <v>45085</v>
      </c>
      <c r="AF1410" s="88">
        <v>946.52</v>
      </c>
      <c r="AG1410" s="87">
        <v>45084</v>
      </c>
      <c r="AH1410" s="88">
        <v>62.19</v>
      </c>
      <c r="AI1410" s="87">
        <v>45099</v>
      </c>
      <c r="AJ1410" s="88">
        <v>400.55</v>
      </c>
      <c r="AK1410" s="87">
        <v>45138</v>
      </c>
      <c r="AL1410" s="88">
        <v>234.87</v>
      </c>
    </row>
    <row r="1411" spans="1:38">
      <c r="A1411" s="87">
        <v>45086</v>
      </c>
      <c r="B1411" s="88">
        <v>14803.83</v>
      </c>
      <c r="C1411" s="87">
        <v>44390</v>
      </c>
      <c r="D1411" s="88">
        <v>121.87</v>
      </c>
      <c r="E1411" s="87">
        <v>44356</v>
      </c>
      <c r="F1411" s="88">
        <v>129.34</v>
      </c>
      <c r="G1411" s="87">
        <v>44837</v>
      </c>
      <c r="H1411" s="88">
        <v>20.99</v>
      </c>
      <c r="I1411" s="87">
        <v>44404</v>
      </c>
      <c r="J1411" s="88">
        <v>40.03</v>
      </c>
      <c r="K1411" s="87">
        <v>44356</v>
      </c>
      <c r="L1411" s="88">
        <v>247.37</v>
      </c>
      <c r="M1411" s="87">
        <v>44356</v>
      </c>
      <c r="N1411" s="88">
        <v>47.07</v>
      </c>
      <c r="Q1411" s="87">
        <v>44356</v>
      </c>
      <c r="R1411" s="88">
        <v>25.25</v>
      </c>
      <c r="S1411" s="87">
        <v>44356</v>
      </c>
      <c r="T1411" s="88">
        <v>11.02</v>
      </c>
      <c r="W1411" s="87">
        <v>44515</v>
      </c>
      <c r="X1411" s="88">
        <v>65.33</v>
      </c>
      <c r="Y1411" s="87">
        <v>44383</v>
      </c>
      <c r="Z1411" s="88">
        <v>40.5</v>
      </c>
      <c r="AA1411" s="87">
        <v>44469</v>
      </c>
      <c r="AB1411" s="88">
        <v>164.93</v>
      </c>
      <c r="AE1411" s="87">
        <v>45086</v>
      </c>
      <c r="AF1411" s="88">
        <v>953.15</v>
      </c>
      <c r="AG1411" s="87">
        <v>45085</v>
      </c>
      <c r="AH1411" s="88">
        <v>61.95</v>
      </c>
      <c r="AI1411" s="87">
        <v>45100</v>
      </c>
      <c r="AJ1411" s="88">
        <v>397.41</v>
      </c>
      <c r="AK1411" s="87">
        <v>45139</v>
      </c>
      <c r="AL1411" s="88">
        <v>236.68</v>
      </c>
    </row>
    <row r="1412" spans="1:38">
      <c r="A1412" s="87">
        <v>45089</v>
      </c>
      <c r="B1412" s="88">
        <v>14747.15</v>
      </c>
      <c r="C1412" s="87">
        <v>44391</v>
      </c>
      <c r="D1412" s="88">
        <v>121.99</v>
      </c>
      <c r="E1412" s="87">
        <v>44357</v>
      </c>
      <c r="F1412" s="88">
        <v>131.49</v>
      </c>
      <c r="G1412" s="87">
        <v>44838</v>
      </c>
      <c r="H1412" s="88">
        <v>20.54</v>
      </c>
      <c r="I1412" s="87">
        <v>44405</v>
      </c>
      <c r="J1412" s="88">
        <v>39.799999999999997</v>
      </c>
      <c r="K1412" s="87">
        <v>44357</v>
      </c>
      <c r="L1412" s="88">
        <v>258.08999999999997</v>
      </c>
      <c r="M1412" s="87">
        <v>44357</v>
      </c>
      <c r="N1412" s="88">
        <v>47.06</v>
      </c>
      <c r="Q1412" s="87">
        <v>44357</v>
      </c>
      <c r="R1412" s="88">
        <v>25.92</v>
      </c>
      <c r="S1412" s="87">
        <v>44357</v>
      </c>
      <c r="T1412" s="88">
        <v>11.08</v>
      </c>
      <c r="W1412" s="87">
        <v>44516</v>
      </c>
      <c r="X1412" s="88">
        <v>69</v>
      </c>
      <c r="Y1412" s="87">
        <v>44384</v>
      </c>
      <c r="Z1412" s="88">
        <v>40.99</v>
      </c>
      <c r="AA1412" s="87">
        <v>44470</v>
      </c>
      <c r="AB1412" s="88">
        <v>163.22999999999999</v>
      </c>
      <c r="AE1412" s="87">
        <v>45089</v>
      </c>
      <c r="AF1412" s="88">
        <v>947.17</v>
      </c>
      <c r="AG1412" s="87">
        <v>45086</v>
      </c>
      <c r="AH1412" s="88">
        <v>63.87</v>
      </c>
      <c r="AI1412" s="87">
        <v>45103</v>
      </c>
      <c r="AJ1412" s="88">
        <v>407.89</v>
      </c>
      <c r="AK1412" s="87">
        <v>45140</v>
      </c>
      <c r="AL1412" s="88">
        <v>239.1</v>
      </c>
    </row>
    <row r="1413" spans="1:38">
      <c r="A1413" s="87">
        <v>45090</v>
      </c>
      <c r="B1413" s="88">
        <v>14670.32</v>
      </c>
      <c r="C1413" s="87">
        <v>44392</v>
      </c>
      <c r="D1413" s="88">
        <v>122.65</v>
      </c>
      <c r="E1413" s="87">
        <v>44358</v>
      </c>
      <c r="F1413" s="88">
        <v>131.43</v>
      </c>
      <c r="G1413" s="87">
        <v>44839</v>
      </c>
      <c r="H1413" s="88">
        <v>20.92</v>
      </c>
      <c r="I1413" s="87">
        <v>44406</v>
      </c>
      <c r="J1413" s="88">
        <v>40.200000000000003</v>
      </c>
      <c r="K1413" s="87">
        <v>44358</v>
      </c>
      <c r="L1413" s="88">
        <v>267.33</v>
      </c>
      <c r="M1413" s="87">
        <v>44358</v>
      </c>
      <c r="N1413" s="88">
        <v>46.83</v>
      </c>
      <c r="Q1413" s="87">
        <v>44358</v>
      </c>
      <c r="R1413" s="88">
        <v>26.28</v>
      </c>
      <c r="S1413" s="87">
        <v>44358</v>
      </c>
      <c r="T1413" s="88">
        <v>10.97</v>
      </c>
      <c r="W1413" s="87">
        <v>44517</v>
      </c>
      <c r="X1413" s="88">
        <v>68.03</v>
      </c>
      <c r="Y1413" s="87">
        <v>44385</v>
      </c>
      <c r="Z1413" s="88">
        <v>40.99</v>
      </c>
      <c r="AA1413" s="87">
        <v>44473</v>
      </c>
      <c r="AB1413" s="88">
        <v>163.37</v>
      </c>
      <c r="AE1413" s="87">
        <v>45090</v>
      </c>
      <c r="AF1413" s="88">
        <v>940.65</v>
      </c>
      <c r="AG1413" s="87">
        <v>45089</v>
      </c>
      <c r="AH1413" s="88">
        <v>59.48</v>
      </c>
      <c r="AI1413" s="87">
        <v>45104</v>
      </c>
      <c r="AJ1413" s="88">
        <v>403.33</v>
      </c>
      <c r="AK1413" s="87">
        <v>45141</v>
      </c>
      <c r="AL1413" s="88">
        <v>241.75</v>
      </c>
    </row>
    <row r="1414" spans="1:38">
      <c r="A1414" s="87">
        <v>45091</v>
      </c>
      <c r="B1414" s="88">
        <v>14653.03</v>
      </c>
      <c r="C1414" s="87">
        <v>44393</v>
      </c>
      <c r="D1414" s="88">
        <v>122.99</v>
      </c>
      <c r="E1414" s="87">
        <v>44361</v>
      </c>
      <c r="F1414" s="88">
        <v>132.26</v>
      </c>
      <c r="G1414" s="87">
        <v>44841</v>
      </c>
      <c r="H1414" s="88">
        <v>20.27</v>
      </c>
      <c r="I1414" s="87">
        <v>44407</v>
      </c>
      <c r="J1414" s="88">
        <v>40.99</v>
      </c>
      <c r="K1414" s="87">
        <v>44361</v>
      </c>
      <c r="L1414" s="88">
        <v>279.58999999999997</v>
      </c>
      <c r="M1414" s="87">
        <v>44361</v>
      </c>
      <c r="N1414" s="88">
        <v>48.98</v>
      </c>
      <c r="Q1414" s="87">
        <v>44361</v>
      </c>
      <c r="R1414" s="88">
        <v>27.43</v>
      </c>
      <c r="S1414" s="87">
        <v>44361</v>
      </c>
      <c r="T1414" s="88">
        <v>10.85</v>
      </c>
      <c r="W1414" s="87">
        <v>44518</v>
      </c>
      <c r="X1414" s="88">
        <v>66.13</v>
      </c>
      <c r="Y1414" s="87">
        <v>44386</v>
      </c>
      <c r="Z1414" s="88">
        <v>40.25</v>
      </c>
      <c r="AA1414" s="87">
        <v>44474</v>
      </c>
      <c r="AB1414" s="88">
        <v>164.77</v>
      </c>
      <c r="AE1414" s="87">
        <v>45091</v>
      </c>
      <c r="AF1414" s="88">
        <v>964.6</v>
      </c>
      <c r="AG1414" s="87">
        <v>45090</v>
      </c>
      <c r="AH1414" s="88">
        <v>58.61</v>
      </c>
      <c r="AI1414" s="87">
        <v>45110</v>
      </c>
      <c r="AJ1414" s="88">
        <v>433.28</v>
      </c>
      <c r="AK1414" s="87">
        <v>45142</v>
      </c>
      <c r="AL1414" s="88">
        <v>250.31</v>
      </c>
    </row>
    <row r="1415" spans="1:38">
      <c r="A1415" s="87">
        <v>45092</v>
      </c>
      <c r="B1415" s="88">
        <v>14591.46</v>
      </c>
      <c r="C1415" s="87">
        <v>44396</v>
      </c>
      <c r="D1415" s="88">
        <v>124.48</v>
      </c>
      <c r="E1415" s="87">
        <v>44362</v>
      </c>
      <c r="F1415" s="88">
        <v>131.33000000000001</v>
      </c>
      <c r="G1415" s="87">
        <v>44844</v>
      </c>
      <c r="H1415" s="88">
        <v>20.03</v>
      </c>
      <c r="I1415" s="87">
        <v>44410</v>
      </c>
      <c r="J1415" s="88">
        <v>40.99</v>
      </c>
      <c r="K1415" s="87">
        <v>44362</v>
      </c>
      <c r="L1415" s="88">
        <v>265.23</v>
      </c>
      <c r="M1415" s="87">
        <v>44362</v>
      </c>
      <c r="N1415" s="88">
        <v>49.25</v>
      </c>
      <c r="Q1415" s="87">
        <v>44362</v>
      </c>
      <c r="R1415" s="88">
        <v>26.7</v>
      </c>
      <c r="S1415" s="87">
        <v>44362</v>
      </c>
      <c r="T1415" s="88">
        <v>10.98</v>
      </c>
      <c r="W1415" s="87">
        <v>44519</v>
      </c>
      <c r="X1415" s="88">
        <v>68.989999999999995</v>
      </c>
      <c r="Y1415" s="87">
        <v>44389</v>
      </c>
      <c r="Z1415" s="88">
        <v>40.549999999999997</v>
      </c>
      <c r="AA1415" s="87">
        <v>44475</v>
      </c>
      <c r="AB1415" s="88">
        <v>163.35</v>
      </c>
      <c r="AE1415" s="87">
        <v>45092</v>
      </c>
      <c r="AF1415" s="88">
        <v>960.41</v>
      </c>
      <c r="AG1415" s="87">
        <v>45091</v>
      </c>
      <c r="AH1415" s="88">
        <v>59.42</v>
      </c>
      <c r="AI1415" s="87">
        <v>45111</v>
      </c>
      <c r="AJ1415" s="88">
        <v>443.97</v>
      </c>
      <c r="AK1415" s="87">
        <v>45145</v>
      </c>
      <c r="AL1415" s="88">
        <v>269.08</v>
      </c>
    </row>
    <row r="1416" spans="1:38">
      <c r="A1416" s="87">
        <v>45093</v>
      </c>
      <c r="B1416" s="88">
        <v>14541.19</v>
      </c>
      <c r="C1416" s="87">
        <v>44400</v>
      </c>
      <c r="D1416" s="88">
        <v>124.86</v>
      </c>
      <c r="E1416" s="87">
        <v>44363</v>
      </c>
      <c r="F1416" s="88">
        <v>130.13999999999999</v>
      </c>
      <c r="G1416" s="87">
        <v>44845</v>
      </c>
      <c r="H1416" s="88">
        <v>19.93</v>
      </c>
      <c r="I1416" s="87">
        <v>44411</v>
      </c>
      <c r="J1416" s="88">
        <v>40.19</v>
      </c>
      <c r="K1416" s="87">
        <v>44363</v>
      </c>
      <c r="L1416" s="88">
        <v>270.08</v>
      </c>
      <c r="M1416" s="87">
        <v>44363</v>
      </c>
      <c r="N1416" s="88">
        <v>48.39</v>
      </c>
      <c r="Q1416" s="87">
        <v>44363</v>
      </c>
      <c r="R1416" s="88">
        <v>25.75</v>
      </c>
      <c r="S1416" s="87">
        <v>44363</v>
      </c>
      <c r="T1416" s="88">
        <v>11.03</v>
      </c>
      <c r="W1416" s="87">
        <v>44522</v>
      </c>
      <c r="X1416" s="88">
        <v>65.75</v>
      </c>
      <c r="Y1416" s="87">
        <v>44390</v>
      </c>
      <c r="Z1416" s="88">
        <v>40.57</v>
      </c>
      <c r="AA1416" s="87">
        <v>44476</v>
      </c>
      <c r="AB1416" s="88">
        <v>165.8</v>
      </c>
      <c r="AE1416" s="87">
        <v>45093</v>
      </c>
      <c r="AF1416" s="88">
        <v>954.13</v>
      </c>
      <c r="AG1416" s="87">
        <v>45092</v>
      </c>
      <c r="AH1416" s="88">
        <v>58.5</v>
      </c>
      <c r="AI1416" s="87">
        <v>45112</v>
      </c>
      <c r="AJ1416" s="88">
        <v>456.13</v>
      </c>
      <c r="AK1416" s="87">
        <v>45146</v>
      </c>
      <c r="AL1416" s="88">
        <v>250.09</v>
      </c>
    </row>
    <row r="1417" spans="1:38">
      <c r="A1417" s="87">
        <v>45096</v>
      </c>
      <c r="B1417" s="88">
        <v>14260.58</v>
      </c>
      <c r="C1417" s="87">
        <v>44403</v>
      </c>
      <c r="D1417" s="88">
        <v>121.84</v>
      </c>
      <c r="E1417" s="87">
        <v>44364</v>
      </c>
      <c r="F1417" s="88">
        <v>128.96</v>
      </c>
      <c r="G1417" s="87">
        <v>44846</v>
      </c>
      <c r="H1417" s="88">
        <v>19.899999999999999</v>
      </c>
      <c r="I1417" s="87">
        <v>44412</v>
      </c>
      <c r="J1417" s="88">
        <v>41</v>
      </c>
      <c r="K1417" s="87">
        <v>44364</v>
      </c>
      <c r="L1417" s="88">
        <v>258.25</v>
      </c>
      <c r="M1417" s="87">
        <v>44364</v>
      </c>
      <c r="N1417" s="88">
        <v>48.24</v>
      </c>
      <c r="Q1417" s="87">
        <v>44364</v>
      </c>
      <c r="R1417" s="88">
        <v>25.41</v>
      </c>
      <c r="S1417" s="87">
        <v>44364</v>
      </c>
      <c r="T1417" s="88">
        <v>12.03</v>
      </c>
      <c r="W1417" s="87">
        <v>44523</v>
      </c>
      <c r="X1417" s="88">
        <v>64.05</v>
      </c>
      <c r="Y1417" s="87">
        <v>44391</v>
      </c>
      <c r="Z1417" s="88">
        <v>40.5</v>
      </c>
      <c r="AA1417" s="87">
        <v>44477</v>
      </c>
      <c r="AB1417" s="88">
        <v>165.05</v>
      </c>
      <c r="AE1417" s="87">
        <v>45096</v>
      </c>
      <c r="AF1417" s="88">
        <v>941.39</v>
      </c>
      <c r="AG1417" s="87">
        <v>45093</v>
      </c>
      <c r="AH1417" s="88">
        <v>59.06</v>
      </c>
      <c r="AI1417" s="87">
        <v>45113</v>
      </c>
      <c r="AJ1417" s="88">
        <v>453.73</v>
      </c>
      <c r="AK1417" s="87">
        <v>45147</v>
      </c>
      <c r="AL1417" s="88">
        <v>243.96</v>
      </c>
    </row>
    <row r="1418" spans="1:38">
      <c r="A1418" s="87">
        <v>45097</v>
      </c>
      <c r="B1418" s="88">
        <v>14306.88</v>
      </c>
      <c r="C1418" s="87">
        <v>44404</v>
      </c>
      <c r="D1418" s="88">
        <v>121.5</v>
      </c>
      <c r="E1418" s="87">
        <v>44365</v>
      </c>
      <c r="F1418" s="88">
        <v>127.96</v>
      </c>
      <c r="G1418" s="87">
        <v>44847</v>
      </c>
      <c r="H1418" s="88">
        <v>20.260000000000002</v>
      </c>
      <c r="I1418" s="87">
        <v>44413</v>
      </c>
      <c r="J1418" s="88">
        <v>41.49</v>
      </c>
      <c r="K1418" s="87">
        <v>44365</v>
      </c>
      <c r="L1418" s="88">
        <v>270.64999999999998</v>
      </c>
      <c r="M1418" s="87">
        <v>44365</v>
      </c>
      <c r="N1418" s="88">
        <v>48.83</v>
      </c>
      <c r="Q1418" s="87">
        <v>44365</v>
      </c>
      <c r="R1418" s="88">
        <v>26.18</v>
      </c>
      <c r="S1418" s="87">
        <v>44365</v>
      </c>
      <c r="T1418" s="88">
        <v>13.03</v>
      </c>
      <c r="W1418" s="87">
        <v>44524</v>
      </c>
      <c r="X1418" s="88">
        <v>59.94</v>
      </c>
      <c r="Y1418" s="87">
        <v>44392</v>
      </c>
      <c r="Z1418" s="88">
        <v>40.5</v>
      </c>
      <c r="AA1418" s="87">
        <v>44480</v>
      </c>
      <c r="AB1418" s="88">
        <v>163.99</v>
      </c>
      <c r="AE1418" s="87">
        <v>45097</v>
      </c>
      <c r="AF1418" s="88">
        <v>932.08</v>
      </c>
      <c r="AG1418" s="87">
        <v>45096</v>
      </c>
      <c r="AH1418" s="88">
        <v>57.18</v>
      </c>
      <c r="AI1418" s="87">
        <v>45114</v>
      </c>
      <c r="AJ1418" s="88">
        <v>457.69</v>
      </c>
      <c r="AK1418" s="87">
        <v>45148</v>
      </c>
      <c r="AL1418" s="88">
        <v>245.36</v>
      </c>
    </row>
    <row r="1419" spans="1:38">
      <c r="A1419" s="87">
        <v>45098</v>
      </c>
      <c r="B1419" s="88">
        <v>14177.93</v>
      </c>
      <c r="C1419" s="87">
        <v>44405</v>
      </c>
      <c r="D1419" s="88">
        <v>123.24</v>
      </c>
      <c r="E1419" s="87">
        <v>44368</v>
      </c>
      <c r="F1419" s="88">
        <v>127.44</v>
      </c>
      <c r="G1419" s="87">
        <v>44848</v>
      </c>
      <c r="H1419" s="88">
        <v>20.2</v>
      </c>
      <c r="I1419" s="87">
        <v>44414</v>
      </c>
      <c r="J1419" s="88">
        <v>41.1</v>
      </c>
      <c r="K1419" s="87">
        <v>44368</v>
      </c>
      <c r="L1419" s="88">
        <v>264.17</v>
      </c>
      <c r="M1419" s="87">
        <v>44368</v>
      </c>
      <c r="N1419" s="88">
        <v>48.31</v>
      </c>
      <c r="Q1419" s="87">
        <v>44368</v>
      </c>
      <c r="R1419" s="88">
        <v>25.7</v>
      </c>
      <c r="S1419" s="87">
        <v>44368</v>
      </c>
      <c r="T1419" s="88">
        <v>14.03</v>
      </c>
      <c r="W1419" s="87">
        <v>44525</v>
      </c>
      <c r="X1419" s="88">
        <v>59.85</v>
      </c>
      <c r="Y1419" s="87">
        <v>44393</v>
      </c>
      <c r="Z1419" s="88">
        <v>40.700000000000003</v>
      </c>
      <c r="AA1419" s="87">
        <v>44481</v>
      </c>
      <c r="AB1419" s="88">
        <v>156.4</v>
      </c>
      <c r="AE1419" s="87">
        <v>45098</v>
      </c>
      <c r="AF1419" s="88">
        <v>930.53</v>
      </c>
      <c r="AG1419" s="87">
        <v>45097</v>
      </c>
      <c r="AH1419" s="88">
        <v>56.76</v>
      </c>
      <c r="AI1419" s="87">
        <v>45117</v>
      </c>
      <c r="AJ1419" s="88">
        <v>457.17</v>
      </c>
      <c r="AK1419" s="87">
        <v>45149</v>
      </c>
      <c r="AL1419" s="88">
        <v>245.35</v>
      </c>
    </row>
    <row r="1420" spans="1:38">
      <c r="A1420" s="87">
        <v>45099</v>
      </c>
      <c r="B1420" s="88">
        <v>14174.71</v>
      </c>
      <c r="C1420" s="87">
        <v>44406</v>
      </c>
      <c r="D1420" s="88">
        <v>123.61</v>
      </c>
      <c r="E1420" s="87">
        <v>44369</v>
      </c>
      <c r="F1420" s="88">
        <v>128.03</v>
      </c>
      <c r="G1420" s="87">
        <v>44851</v>
      </c>
      <c r="H1420" s="88">
        <v>20</v>
      </c>
      <c r="I1420" s="87">
        <v>44417</v>
      </c>
      <c r="J1420" s="88">
        <v>41.89</v>
      </c>
      <c r="K1420" s="87">
        <v>44369</v>
      </c>
      <c r="L1420" s="88">
        <v>266.99</v>
      </c>
      <c r="M1420" s="87">
        <v>44369</v>
      </c>
      <c r="N1420" s="88">
        <v>47.77</v>
      </c>
      <c r="Q1420" s="87">
        <v>44369</v>
      </c>
      <c r="R1420" s="88">
        <v>25.6</v>
      </c>
      <c r="S1420" s="87">
        <v>44369</v>
      </c>
      <c r="T1420" s="88">
        <v>15.08</v>
      </c>
      <c r="W1420" s="87">
        <v>44526</v>
      </c>
      <c r="X1420" s="88">
        <v>61.32</v>
      </c>
      <c r="Y1420" s="87">
        <v>44396</v>
      </c>
      <c r="Z1420" s="88">
        <v>40.479999999999997</v>
      </c>
      <c r="AA1420" s="87">
        <v>44482</v>
      </c>
      <c r="AB1420" s="88">
        <v>157.05000000000001</v>
      </c>
      <c r="AE1420" s="87">
        <v>45099</v>
      </c>
      <c r="AF1420" s="88">
        <v>930</v>
      </c>
      <c r="AG1420" s="87">
        <v>45098</v>
      </c>
      <c r="AH1420" s="88">
        <v>56.24</v>
      </c>
      <c r="AI1420" s="87">
        <v>45118</v>
      </c>
      <c r="AJ1420" s="88">
        <v>456.52</v>
      </c>
      <c r="AK1420" s="87">
        <v>45153</v>
      </c>
      <c r="AL1420" s="88">
        <v>247.34</v>
      </c>
    </row>
    <row r="1421" spans="1:38">
      <c r="A1421" s="87">
        <v>45100</v>
      </c>
      <c r="B1421" s="88">
        <v>14131.17</v>
      </c>
      <c r="C1421" s="87">
        <v>44407</v>
      </c>
      <c r="D1421" s="88">
        <v>124.95</v>
      </c>
      <c r="E1421" s="87">
        <v>44370</v>
      </c>
      <c r="F1421" s="88">
        <v>127.58</v>
      </c>
      <c r="G1421" s="87">
        <v>44852</v>
      </c>
      <c r="H1421" s="88">
        <v>19.989999999999998</v>
      </c>
      <c r="I1421" s="87">
        <v>44418</v>
      </c>
      <c r="J1421" s="88">
        <v>41.25</v>
      </c>
      <c r="K1421" s="87">
        <v>44370</v>
      </c>
      <c r="L1421" s="88">
        <v>270.36</v>
      </c>
      <c r="M1421" s="87">
        <v>44370</v>
      </c>
      <c r="N1421" s="88">
        <v>47.18</v>
      </c>
      <c r="Q1421" s="87">
        <v>44370</v>
      </c>
      <c r="R1421" s="88">
        <v>25.72</v>
      </c>
      <c r="S1421" s="87">
        <v>44370</v>
      </c>
      <c r="T1421" s="88">
        <v>16.21</v>
      </c>
      <c r="W1421" s="87">
        <v>44529</v>
      </c>
      <c r="X1421" s="88">
        <v>64</v>
      </c>
      <c r="Y1421" s="87">
        <v>44400</v>
      </c>
      <c r="Z1421" s="88">
        <v>39.83</v>
      </c>
      <c r="AA1421" s="87">
        <v>44483</v>
      </c>
      <c r="AB1421" s="88">
        <v>156.04</v>
      </c>
      <c r="AE1421" s="87">
        <v>45100</v>
      </c>
      <c r="AF1421" s="88">
        <v>910.21</v>
      </c>
      <c r="AG1421" s="87">
        <v>45099</v>
      </c>
      <c r="AH1421" s="88">
        <v>55.45</v>
      </c>
      <c r="AI1421" s="87">
        <v>45119</v>
      </c>
      <c r="AJ1421" s="88">
        <v>457.2</v>
      </c>
      <c r="AK1421" s="87">
        <v>45154</v>
      </c>
      <c r="AL1421" s="88">
        <v>265.89</v>
      </c>
    </row>
    <row r="1422" spans="1:38">
      <c r="A1422" s="87">
        <v>45103</v>
      </c>
      <c r="B1422" s="88">
        <v>14657.51</v>
      </c>
      <c r="C1422" s="87">
        <v>44410</v>
      </c>
      <c r="D1422" s="88">
        <v>127.02</v>
      </c>
      <c r="E1422" s="87">
        <v>44371</v>
      </c>
      <c r="F1422" s="88">
        <v>129.38</v>
      </c>
      <c r="G1422" s="87">
        <v>44853</v>
      </c>
      <c r="H1422" s="88">
        <v>19.899999999999999</v>
      </c>
      <c r="I1422" s="87">
        <v>44419</v>
      </c>
      <c r="J1422" s="88">
        <v>41.52</v>
      </c>
      <c r="K1422" s="87">
        <v>44371</v>
      </c>
      <c r="L1422" s="88">
        <v>266.77</v>
      </c>
      <c r="M1422" s="87">
        <v>44371</v>
      </c>
      <c r="N1422" s="88">
        <v>47.03</v>
      </c>
      <c r="Q1422" s="87">
        <v>44371</v>
      </c>
      <c r="R1422" s="88">
        <v>25.33</v>
      </c>
      <c r="S1422" s="87">
        <v>44371</v>
      </c>
      <c r="T1422" s="88">
        <v>16.670000000000002</v>
      </c>
      <c r="W1422" s="87">
        <v>44530</v>
      </c>
      <c r="X1422" s="88">
        <v>64</v>
      </c>
      <c r="Y1422" s="87">
        <v>44403</v>
      </c>
      <c r="Z1422" s="88">
        <v>40.06</v>
      </c>
      <c r="AA1422" s="87">
        <v>44484</v>
      </c>
      <c r="AB1422" s="88">
        <v>156.74</v>
      </c>
      <c r="AE1422" s="87">
        <v>45103</v>
      </c>
      <c r="AF1422" s="88">
        <v>939.34</v>
      </c>
      <c r="AG1422" s="87">
        <v>45100</v>
      </c>
      <c r="AH1422" s="88">
        <v>54.98</v>
      </c>
      <c r="AI1422" s="87">
        <v>45120</v>
      </c>
      <c r="AJ1422" s="88">
        <v>445.38</v>
      </c>
      <c r="AK1422" s="87">
        <v>45155</v>
      </c>
      <c r="AL1422" s="88">
        <v>272.08</v>
      </c>
    </row>
    <row r="1423" spans="1:38">
      <c r="A1423" s="87">
        <v>45104</v>
      </c>
      <c r="B1423" s="88">
        <v>14636.72</v>
      </c>
      <c r="C1423" s="87">
        <v>44411</v>
      </c>
      <c r="D1423" s="88">
        <v>129.59</v>
      </c>
      <c r="E1423" s="87">
        <v>44372</v>
      </c>
      <c r="F1423" s="88">
        <v>126.28</v>
      </c>
      <c r="G1423" s="87">
        <v>44854</v>
      </c>
      <c r="H1423" s="88">
        <v>20</v>
      </c>
      <c r="I1423" s="87">
        <v>44420</v>
      </c>
      <c r="J1423" s="88">
        <v>41.56</v>
      </c>
      <c r="K1423" s="87">
        <v>44372</v>
      </c>
      <c r="L1423" s="88">
        <v>262.01</v>
      </c>
      <c r="M1423" s="87">
        <v>44372</v>
      </c>
      <c r="N1423" s="88">
        <v>46.52</v>
      </c>
      <c r="Q1423" s="87">
        <v>44372</v>
      </c>
      <c r="R1423" s="88">
        <v>25.02</v>
      </c>
      <c r="S1423" s="87">
        <v>44372</v>
      </c>
      <c r="T1423" s="88">
        <v>17.04</v>
      </c>
      <c r="W1423" s="87">
        <v>44531</v>
      </c>
      <c r="X1423" s="88">
        <v>64.5</v>
      </c>
      <c r="Y1423" s="87">
        <v>44404</v>
      </c>
      <c r="Z1423" s="88">
        <v>40</v>
      </c>
      <c r="AA1423" s="87">
        <v>44487</v>
      </c>
      <c r="AB1423" s="88">
        <v>157.15</v>
      </c>
      <c r="AE1423" s="87">
        <v>45104</v>
      </c>
      <c r="AF1423" s="88">
        <v>943.24</v>
      </c>
      <c r="AG1423" s="87">
        <v>45103</v>
      </c>
      <c r="AH1423" s="88">
        <v>57.33</v>
      </c>
      <c r="AI1423" s="87">
        <v>45121</v>
      </c>
      <c r="AJ1423" s="88">
        <v>442.1</v>
      </c>
      <c r="AK1423" s="87">
        <v>45156</v>
      </c>
      <c r="AL1423" s="88">
        <v>272.41000000000003</v>
      </c>
    </row>
    <row r="1424" spans="1:38">
      <c r="A1424" s="87">
        <v>45110</v>
      </c>
      <c r="B1424" s="88">
        <v>15570.21</v>
      </c>
      <c r="C1424" s="87">
        <v>44412</v>
      </c>
      <c r="D1424" s="88">
        <v>131.84</v>
      </c>
      <c r="E1424" s="87">
        <v>44375</v>
      </c>
      <c r="F1424" s="88">
        <v>122.59</v>
      </c>
      <c r="G1424" s="87">
        <v>44855</v>
      </c>
      <c r="H1424" s="88">
        <v>19.809999999999999</v>
      </c>
      <c r="I1424" s="87">
        <v>44421</v>
      </c>
      <c r="J1424" s="88">
        <v>42.03</v>
      </c>
      <c r="K1424" s="87">
        <v>44375</v>
      </c>
      <c r="L1424" s="88">
        <v>252.62</v>
      </c>
      <c r="M1424" s="87">
        <v>44375</v>
      </c>
      <c r="N1424" s="88">
        <v>45.71</v>
      </c>
      <c r="Q1424" s="87">
        <v>44375</v>
      </c>
      <c r="R1424" s="88">
        <v>24.28</v>
      </c>
      <c r="S1424" s="87">
        <v>44375</v>
      </c>
      <c r="T1424" s="88">
        <v>17.2</v>
      </c>
      <c r="W1424" s="87">
        <v>44532</v>
      </c>
      <c r="X1424" s="88">
        <v>59.67</v>
      </c>
      <c r="Y1424" s="87">
        <v>44405</v>
      </c>
      <c r="Z1424" s="88">
        <v>39.65</v>
      </c>
      <c r="AA1424" s="87">
        <v>44489</v>
      </c>
      <c r="AB1424" s="88">
        <v>160</v>
      </c>
      <c r="AE1424" s="87">
        <v>45110</v>
      </c>
      <c r="AF1424" s="88">
        <v>984.71</v>
      </c>
      <c r="AG1424" s="87">
        <v>45104</v>
      </c>
      <c r="AH1424" s="88">
        <v>56.77</v>
      </c>
      <c r="AI1424" s="87">
        <v>45124</v>
      </c>
      <c r="AJ1424" s="88">
        <v>432.79</v>
      </c>
      <c r="AK1424" s="87">
        <v>45159</v>
      </c>
      <c r="AL1424" s="88">
        <v>276.2</v>
      </c>
    </row>
    <row r="1425" spans="1:38">
      <c r="A1425" s="87">
        <v>45111</v>
      </c>
      <c r="B1425" s="88">
        <v>15498.95</v>
      </c>
      <c r="C1425" s="87">
        <v>44413</v>
      </c>
      <c r="D1425" s="88">
        <v>132.58000000000001</v>
      </c>
      <c r="E1425" s="87">
        <v>44376</v>
      </c>
      <c r="F1425" s="88">
        <v>122.03</v>
      </c>
      <c r="G1425" s="87">
        <v>44858</v>
      </c>
      <c r="H1425" s="88">
        <v>19.850000000000001</v>
      </c>
      <c r="I1425" s="87">
        <v>44424</v>
      </c>
      <c r="J1425" s="88">
        <v>42.01</v>
      </c>
      <c r="K1425" s="87">
        <v>44376</v>
      </c>
      <c r="L1425" s="88">
        <v>250.21</v>
      </c>
      <c r="M1425" s="87">
        <v>44376</v>
      </c>
      <c r="N1425" s="88">
        <v>45.99</v>
      </c>
      <c r="Q1425" s="87">
        <v>44376</v>
      </c>
      <c r="R1425" s="88">
        <v>24.32</v>
      </c>
      <c r="S1425" s="87">
        <v>44376</v>
      </c>
      <c r="T1425" s="88">
        <v>18.25</v>
      </c>
      <c r="W1425" s="87">
        <v>44533</v>
      </c>
      <c r="X1425" s="88">
        <v>55.37</v>
      </c>
      <c r="Y1425" s="87">
        <v>44406</v>
      </c>
      <c r="Z1425" s="88">
        <v>39.93</v>
      </c>
      <c r="AA1425" s="87">
        <v>44490</v>
      </c>
      <c r="AB1425" s="88">
        <v>160</v>
      </c>
      <c r="AE1425" s="87">
        <v>45111</v>
      </c>
      <c r="AF1425" s="88">
        <v>959.49</v>
      </c>
      <c r="AG1425" s="87">
        <v>45110</v>
      </c>
      <c r="AH1425" s="88">
        <v>61.03</v>
      </c>
      <c r="AI1425" s="87">
        <v>45125</v>
      </c>
      <c r="AJ1425" s="88">
        <v>430.52</v>
      </c>
      <c r="AK1425" s="87">
        <v>45160</v>
      </c>
      <c r="AL1425" s="88">
        <v>272.89</v>
      </c>
    </row>
    <row r="1426" spans="1:38">
      <c r="A1426" s="87">
        <v>45112</v>
      </c>
      <c r="B1426" s="88">
        <v>15499.23</v>
      </c>
      <c r="C1426" s="87">
        <v>44414</v>
      </c>
      <c r="D1426" s="88">
        <v>135.09</v>
      </c>
      <c r="E1426" s="87">
        <v>44377</v>
      </c>
      <c r="F1426" s="88">
        <v>122.2</v>
      </c>
      <c r="G1426" s="87">
        <v>44859</v>
      </c>
      <c r="H1426" s="88">
        <v>19.510000000000002</v>
      </c>
      <c r="I1426" s="87">
        <v>44425</v>
      </c>
      <c r="J1426" s="88">
        <v>42.5</v>
      </c>
      <c r="K1426" s="87">
        <v>44377</v>
      </c>
      <c r="L1426" s="88">
        <v>256.45</v>
      </c>
      <c r="M1426" s="87">
        <v>44377</v>
      </c>
      <c r="N1426" s="88">
        <v>46.98</v>
      </c>
      <c r="Q1426" s="87">
        <v>44377</v>
      </c>
      <c r="R1426" s="88">
        <v>24.61</v>
      </c>
      <c r="S1426" s="87">
        <v>44377</v>
      </c>
      <c r="T1426" s="88">
        <v>19.55</v>
      </c>
      <c r="W1426" s="87">
        <v>44536</v>
      </c>
      <c r="X1426" s="88">
        <v>55.37</v>
      </c>
      <c r="Y1426" s="87">
        <v>44407</v>
      </c>
      <c r="Z1426" s="88">
        <v>40.01</v>
      </c>
      <c r="AA1426" s="87">
        <v>44491</v>
      </c>
      <c r="AB1426" s="88">
        <v>170</v>
      </c>
      <c r="AE1426" s="87">
        <v>45112</v>
      </c>
      <c r="AF1426" s="88">
        <v>961.68</v>
      </c>
      <c r="AG1426" s="87">
        <v>45111</v>
      </c>
      <c r="AH1426" s="88">
        <v>59.21</v>
      </c>
      <c r="AI1426" s="87">
        <v>45126</v>
      </c>
      <c r="AJ1426" s="88">
        <v>428.71</v>
      </c>
      <c r="AK1426" s="87">
        <v>45161</v>
      </c>
      <c r="AL1426" s="88">
        <v>268.73</v>
      </c>
    </row>
    <row r="1427" spans="1:38">
      <c r="A1427" s="87">
        <v>45113</v>
      </c>
      <c r="B1427" s="88">
        <v>15774.43</v>
      </c>
      <c r="C1427" s="87">
        <v>44417</v>
      </c>
      <c r="D1427" s="88">
        <v>134.66999999999999</v>
      </c>
      <c r="E1427" s="87">
        <v>44378</v>
      </c>
      <c r="F1427" s="88">
        <v>122.59</v>
      </c>
      <c r="G1427" s="87">
        <v>44860</v>
      </c>
      <c r="H1427" s="88">
        <v>19.2</v>
      </c>
      <c r="I1427" s="87">
        <v>44428</v>
      </c>
      <c r="J1427" s="88">
        <v>42.5</v>
      </c>
      <c r="K1427" s="87">
        <v>44378</v>
      </c>
      <c r="L1427" s="88">
        <v>258.81</v>
      </c>
      <c r="M1427" s="87">
        <v>44378</v>
      </c>
      <c r="N1427" s="88">
        <v>47.51</v>
      </c>
      <c r="Q1427" s="87">
        <v>44378</v>
      </c>
      <c r="R1427" s="88">
        <v>24.83</v>
      </c>
      <c r="S1427" s="87">
        <v>44378</v>
      </c>
      <c r="T1427" s="88">
        <v>19.03</v>
      </c>
      <c r="W1427" s="87">
        <v>44537</v>
      </c>
      <c r="X1427" s="88">
        <v>56</v>
      </c>
      <c r="Y1427" s="87">
        <v>44410</v>
      </c>
      <c r="Z1427" s="88">
        <v>40</v>
      </c>
      <c r="AA1427" s="87">
        <v>44495</v>
      </c>
      <c r="AB1427" s="88">
        <v>180.36</v>
      </c>
      <c r="AE1427" s="87">
        <v>45113</v>
      </c>
      <c r="AF1427" s="88">
        <v>971.15</v>
      </c>
      <c r="AG1427" s="87">
        <v>45112</v>
      </c>
      <c r="AH1427" s="88">
        <v>58.37</v>
      </c>
      <c r="AI1427" s="87">
        <v>45127</v>
      </c>
      <c r="AJ1427" s="88">
        <v>432.86</v>
      </c>
      <c r="AK1427" s="87">
        <v>45162</v>
      </c>
      <c r="AL1427" s="88">
        <v>273.93</v>
      </c>
    </row>
    <row r="1428" spans="1:38">
      <c r="A1428" s="87">
        <v>45114</v>
      </c>
      <c r="B1428" s="88">
        <v>15804.47</v>
      </c>
      <c r="C1428" s="87">
        <v>44418</v>
      </c>
      <c r="D1428" s="88">
        <v>134.96</v>
      </c>
      <c r="E1428" s="87">
        <v>44379</v>
      </c>
      <c r="F1428" s="88">
        <v>123</v>
      </c>
      <c r="G1428" s="87">
        <v>44861</v>
      </c>
      <c r="H1428" s="88">
        <v>19.5</v>
      </c>
      <c r="I1428" s="87">
        <v>44431</v>
      </c>
      <c r="J1428" s="88">
        <v>43.25</v>
      </c>
      <c r="K1428" s="87">
        <v>44379</v>
      </c>
      <c r="L1428" s="88">
        <v>255.57</v>
      </c>
      <c r="M1428" s="87">
        <v>44379</v>
      </c>
      <c r="N1428" s="88">
        <v>46.57</v>
      </c>
      <c r="Q1428" s="87">
        <v>44379</v>
      </c>
      <c r="R1428" s="88">
        <v>24.63</v>
      </c>
      <c r="S1428" s="87">
        <v>44379</v>
      </c>
      <c r="T1428" s="88">
        <v>17.87</v>
      </c>
      <c r="W1428" s="87">
        <v>44538</v>
      </c>
      <c r="X1428" s="88">
        <v>54.05</v>
      </c>
      <c r="Y1428" s="87">
        <v>44411</v>
      </c>
      <c r="Z1428" s="88">
        <v>40.32</v>
      </c>
      <c r="AA1428" s="87">
        <v>44496</v>
      </c>
      <c r="AB1428" s="88">
        <v>167.12</v>
      </c>
      <c r="AE1428" s="87">
        <v>45114</v>
      </c>
      <c r="AF1428" s="88">
        <v>965</v>
      </c>
      <c r="AG1428" s="87">
        <v>45113</v>
      </c>
      <c r="AH1428" s="88">
        <v>60.4</v>
      </c>
      <c r="AI1428" s="87">
        <v>45128</v>
      </c>
      <c r="AJ1428" s="88">
        <v>439.72</v>
      </c>
      <c r="AK1428" s="87">
        <v>45163</v>
      </c>
      <c r="AL1428" s="88">
        <v>294.47000000000003</v>
      </c>
    </row>
    <row r="1429" spans="1:38">
      <c r="A1429" s="87">
        <v>45117</v>
      </c>
      <c r="B1429" s="88">
        <v>15875.27</v>
      </c>
      <c r="C1429" s="87">
        <v>44419</v>
      </c>
      <c r="D1429" s="88">
        <v>135.12</v>
      </c>
      <c r="E1429" s="87">
        <v>44382</v>
      </c>
      <c r="F1429" s="88">
        <v>123.71</v>
      </c>
      <c r="G1429" s="87">
        <v>44862</v>
      </c>
      <c r="H1429" s="88">
        <v>20</v>
      </c>
      <c r="I1429" s="87">
        <v>44432</v>
      </c>
      <c r="J1429" s="88">
        <v>43.64</v>
      </c>
      <c r="K1429" s="87">
        <v>44382</v>
      </c>
      <c r="L1429" s="88">
        <v>253.91</v>
      </c>
      <c r="M1429" s="87">
        <v>44382</v>
      </c>
      <c r="N1429" s="88">
        <v>45.67</v>
      </c>
      <c r="Q1429" s="87">
        <v>44382</v>
      </c>
      <c r="R1429" s="88">
        <v>24.38</v>
      </c>
      <c r="S1429" s="87">
        <v>44382</v>
      </c>
      <c r="T1429" s="88">
        <v>16.989999999999998</v>
      </c>
      <c r="W1429" s="87">
        <v>44539</v>
      </c>
      <c r="X1429" s="88">
        <v>53</v>
      </c>
      <c r="Y1429" s="87">
        <v>44412</v>
      </c>
      <c r="Z1429" s="88">
        <v>40.79</v>
      </c>
      <c r="AA1429" s="87">
        <v>44497</v>
      </c>
      <c r="AB1429" s="88">
        <v>165.51</v>
      </c>
      <c r="AE1429" s="87">
        <v>45117</v>
      </c>
      <c r="AF1429" s="88">
        <v>985.04</v>
      </c>
      <c r="AG1429" s="87">
        <v>45114</v>
      </c>
      <c r="AH1429" s="88">
        <v>60.28</v>
      </c>
      <c r="AI1429" s="87">
        <v>45131</v>
      </c>
      <c r="AJ1429" s="88">
        <v>438.1</v>
      </c>
      <c r="AK1429" s="87">
        <v>45166</v>
      </c>
      <c r="AL1429" s="88">
        <v>272.38</v>
      </c>
    </row>
    <row r="1430" spans="1:38">
      <c r="A1430" s="87">
        <v>45118</v>
      </c>
      <c r="B1430" s="88">
        <v>16030.55</v>
      </c>
      <c r="C1430" s="87">
        <v>44420</v>
      </c>
      <c r="D1430" s="88">
        <v>140.13</v>
      </c>
      <c r="E1430" s="87">
        <v>44383</v>
      </c>
      <c r="F1430" s="88">
        <v>123.69</v>
      </c>
      <c r="G1430" s="87">
        <v>44865</v>
      </c>
      <c r="H1430" s="88">
        <v>19.8</v>
      </c>
      <c r="I1430" s="87">
        <v>44433</v>
      </c>
      <c r="J1430" s="88">
        <v>43.73</v>
      </c>
      <c r="K1430" s="87">
        <v>44383</v>
      </c>
      <c r="L1430" s="88">
        <v>243.79</v>
      </c>
      <c r="M1430" s="87">
        <v>44383</v>
      </c>
      <c r="N1430" s="88">
        <v>45.59</v>
      </c>
      <c r="Q1430" s="87">
        <v>44383</v>
      </c>
      <c r="R1430" s="88">
        <v>23.7</v>
      </c>
      <c r="S1430" s="87">
        <v>44383</v>
      </c>
      <c r="T1430" s="88">
        <v>15.91</v>
      </c>
      <c r="W1430" s="87">
        <v>44540</v>
      </c>
      <c r="X1430" s="88">
        <v>54</v>
      </c>
      <c r="Y1430" s="87">
        <v>44413</v>
      </c>
      <c r="Z1430" s="88">
        <v>41</v>
      </c>
      <c r="AA1430" s="87">
        <v>44498</v>
      </c>
      <c r="AB1430" s="88">
        <v>164.95</v>
      </c>
      <c r="AE1430" s="87">
        <v>45118</v>
      </c>
      <c r="AF1430" s="88">
        <v>981.06</v>
      </c>
      <c r="AG1430" s="87">
        <v>45117</v>
      </c>
      <c r="AH1430" s="88">
        <v>60.18</v>
      </c>
      <c r="AI1430" s="87">
        <v>45132</v>
      </c>
      <c r="AJ1430" s="88">
        <v>441.22</v>
      </c>
      <c r="AK1430" s="87">
        <v>45167</v>
      </c>
      <c r="AL1430" s="88">
        <v>251.95</v>
      </c>
    </row>
    <row r="1431" spans="1:38">
      <c r="A1431" s="87">
        <v>45119</v>
      </c>
      <c r="B1431" s="88">
        <v>16203.04</v>
      </c>
      <c r="C1431" s="87">
        <v>44421</v>
      </c>
      <c r="D1431" s="88">
        <v>140.66</v>
      </c>
      <c r="E1431" s="87">
        <v>44384</v>
      </c>
      <c r="F1431" s="88">
        <v>123.25</v>
      </c>
      <c r="G1431" s="87">
        <v>44866</v>
      </c>
      <c r="H1431" s="88">
        <v>20</v>
      </c>
      <c r="I1431" s="87">
        <v>44434</v>
      </c>
      <c r="J1431" s="88">
        <v>43.4</v>
      </c>
      <c r="K1431" s="87">
        <v>44384</v>
      </c>
      <c r="L1431" s="88">
        <v>245.31</v>
      </c>
      <c r="M1431" s="87">
        <v>44384</v>
      </c>
      <c r="N1431" s="88">
        <v>45.12</v>
      </c>
      <c r="Q1431" s="87">
        <v>44384</v>
      </c>
      <c r="R1431" s="88">
        <v>23.73</v>
      </c>
      <c r="S1431" s="87">
        <v>44384</v>
      </c>
      <c r="T1431" s="88">
        <v>17.100000000000001</v>
      </c>
      <c r="W1431" s="87">
        <v>44543</v>
      </c>
      <c r="X1431" s="88">
        <v>55.08</v>
      </c>
      <c r="Y1431" s="87">
        <v>44414</v>
      </c>
      <c r="Z1431" s="88">
        <v>41</v>
      </c>
      <c r="AA1431" s="87">
        <v>44501</v>
      </c>
      <c r="AB1431" s="88">
        <v>168.12</v>
      </c>
      <c r="AE1431" s="87">
        <v>45119</v>
      </c>
      <c r="AF1431" s="88">
        <v>979.78</v>
      </c>
      <c r="AG1431" s="87">
        <v>45118</v>
      </c>
      <c r="AH1431" s="88">
        <v>62.45</v>
      </c>
      <c r="AI1431" s="87">
        <v>45133</v>
      </c>
      <c r="AJ1431" s="88">
        <v>442.98</v>
      </c>
      <c r="AK1431" s="87">
        <v>45168</v>
      </c>
      <c r="AL1431" s="88">
        <v>233.37</v>
      </c>
    </row>
    <row r="1432" spans="1:38">
      <c r="A1432" s="87">
        <v>45120</v>
      </c>
      <c r="B1432" s="88">
        <v>16103.66</v>
      </c>
      <c r="C1432" s="87">
        <v>44424</v>
      </c>
      <c r="D1432" s="88">
        <v>141.05000000000001</v>
      </c>
      <c r="E1432" s="87">
        <v>44385</v>
      </c>
      <c r="F1432" s="88">
        <v>124.51</v>
      </c>
      <c r="G1432" s="87">
        <v>44867</v>
      </c>
      <c r="H1432" s="88">
        <v>19.98</v>
      </c>
      <c r="I1432" s="87">
        <v>44435</v>
      </c>
      <c r="J1432" s="88">
        <v>43.47</v>
      </c>
      <c r="K1432" s="87">
        <v>44385</v>
      </c>
      <c r="L1432" s="88">
        <v>251.92</v>
      </c>
      <c r="M1432" s="87">
        <v>44385</v>
      </c>
      <c r="N1432" s="88">
        <v>46.68</v>
      </c>
      <c r="Q1432" s="87">
        <v>44385</v>
      </c>
      <c r="R1432" s="88">
        <v>24.13</v>
      </c>
      <c r="S1432" s="87">
        <v>44385</v>
      </c>
      <c r="T1432" s="88">
        <v>18.38</v>
      </c>
      <c r="W1432" s="87">
        <v>44544</v>
      </c>
      <c r="X1432" s="88">
        <v>57.87</v>
      </c>
      <c r="Y1432" s="87">
        <v>44417</v>
      </c>
      <c r="Z1432" s="88">
        <v>40.6</v>
      </c>
      <c r="AA1432" s="87">
        <v>44502</v>
      </c>
      <c r="AB1432" s="88">
        <v>169.85</v>
      </c>
      <c r="AE1432" s="87">
        <v>45120</v>
      </c>
      <c r="AF1432" s="88">
        <v>980.38</v>
      </c>
      <c r="AG1432" s="87">
        <v>45119</v>
      </c>
      <c r="AH1432" s="88">
        <v>63.13</v>
      </c>
      <c r="AI1432" s="87">
        <v>45134</v>
      </c>
      <c r="AJ1432" s="88">
        <v>437.52</v>
      </c>
      <c r="AK1432" s="87">
        <v>45169</v>
      </c>
      <c r="AL1432" s="88">
        <v>222.99</v>
      </c>
    </row>
    <row r="1433" spans="1:38">
      <c r="A1433" s="87">
        <v>45121</v>
      </c>
      <c r="B1433" s="88">
        <v>16015.31</v>
      </c>
      <c r="C1433" s="87">
        <v>44425</v>
      </c>
      <c r="D1433" s="88">
        <v>141.68</v>
      </c>
      <c r="E1433" s="87">
        <v>44386</v>
      </c>
      <c r="F1433" s="88">
        <v>124.56</v>
      </c>
      <c r="G1433" s="87">
        <v>44868</v>
      </c>
      <c r="H1433" s="88">
        <v>20</v>
      </c>
      <c r="I1433" s="87">
        <v>44438</v>
      </c>
      <c r="J1433" s="88">
        <v>43.13</v>
      </c>
      <c r="K1433" s="87">
        <v>44386</v>
      </c>
      <c r="L1433" s="88">
        <v>248.4</v>
      </c>
      <c r="M1433" s="87">
        <v>44386</v>
      </c>
      <c r="N1433" s="88">
        <v>45.77</v>
      </c>
      <c r="Q1433" s="87">
        <v>44386</v>
      </c>
      <c r="R1433" s="88">
        <v>23.86</v>
      </c>
      <c r="S1433" s="87">
        <v>44386</v>
      </c>
      <c r="T1433" s="88">
        <v>19.670000000000002</v>
      </c>
      <c r="W1433" s="87">
        <v>44545</v>
      </c>
      <c r="X1433" s="88">
        <v>61.66</v>
      </c>
      <c r="Y1433" s="87">
        <v>44418</v>
      </c>
      <c r="Z1433" s="88">
        <v>41</v>
      </c>
      <c r="AA1433" s="87">
        <v>44503</v>
      </c>
      <c r="AB1433" s="88">
        <v>170.97</v>
      </c>
      <c r="AE1433" s="87">
        <v>45121</v>
      </c>
      <c r="AF1433" s="88">
        <v>983.23</v>
      </c>
      <c r="AG1433" s="87">
        <v>45120</v>
      </c>
      <c r="AH1433" s="88">
        <v>61.15</v>
      </c>
      <c r="AI1433" s="87">
        <v>45138</v>
      </c>
      <c r="AJ1433" s="88">
        <v>444.42</v>
      </c>
      <c r="AK1433" s="87">
        <v>45170</v>
      </c>
      <c r="AL1433" s="88">
        <v>235.4</v>
      </c>
    </row>
    <row r="1434" spans="1:38">
      <c r="A1434" s="87">
        <v>45124</v>
      </c>
      <c r="B1434" s="88">
        <v>15964.82</v>
      </c>
      <c r="C1434" s="87">
        <v>44428</v>
      </c>
      <c r="D1434" s="88">
        <v>149.41</v>
      </c>
      <c r="E1434" s="87">
        <v>44389</v>
      </c>
      <c r="F1434" s="88">
        <v>123.92</v>
      </c>
      <c r="G1434" s="87">
        <v>44869</v>
      </c>
      <c r="H1434" s="88">
        <v>20.54</v>
      </c>
      <c r="I1434" s="87">
        <v>44439</v>
      </c>
      <c r="J1434" s="88">
        <v>43.75</v>
      </c>
      <c r="K1434" s="87">
        <v>44389</v>
      </c>
      <c r="L1434" s="88">
        <v>246.67</v>
      </c>
      <c r="M1434" s="87">
        <v>44389</v>
      </c>
      <c r="N1434" s="88">
        <v>46.01</v>
      </c>
      <c r="Q1434" s="87">
        <v>44389</v>
      </c>
      <c r="R1434" s="88">
        <v>23.8</v>
      </c>
      <c r="S1434" s="87">
        <v>44389</v>
      </c>
      <c r="T1434" s="88">
        <v>21.14</v>
      </c>
      <c r="W1434" s="87">
        <v>44546</v>
      </c>
      <c r="X1434" s="88">
        <v>63.64</v>
      </c>
      <c r="Y1434" s="87">
        <v>44419</v>
      </c>
      <c r="Z1434" s="88">
        <v>41</v>
      </c>
      <c r="AA1434" s="87">
        <v>44505</v>
      </c>
      <c r="AB1434" s="88">
        <v>170.43</v>
      </c>
      <c r="AE1434" s="87">
        <v>45124</v>
      </c>
      <c r="AF1434" s="88">
        <v>976.76</v>
      </c>
      <c r="AG1434" s="87">
        <v>45121</v>
      </c>
      <c r="AH1434" s="88">
        <v>60.43</v>
      </c>
      <c r="AI1434" s="87">
        <v>45139</v>
      </c>
      <c r="AJ1434" s="88">
        <v>446.92</v>
      </c>
      <c r="AK1434" s="87">
        <v>45173</v>
      </c>
      <c r="AL1434" s="88">
        <v>232.62</v>
      </c>
    </row>
    <row r="1435" spans="1:38">
      <c r="A1435" s="87">
        <v>45125</v>
      </c>
      <c r="B1435" s="88">
        <v>15966.72</v>
      </c>
      <c r="C1435" s="87">
        <v>44431</v>
      </c>
      <c r="D1435" s="88">
        <v>160.44999999999999</v>
      </c>
      <c r="E1435" s="87">
        <v>44390</v>
      </c>
      <c r="F1435" s="88">
        <v>124.03</v>
      </c>
      <c r="G1435" s="87">
        <v>44872</v>
      </c>
      <c r="H1435" s="88">
        <v>20.43</v>
      </c>
      <c r="I1435" s="87">
        <v>44440</v>
      </c>
      <c r="J1435" s="88">
        <v>43.5</v>
      </c>
      <c r="K1435" s="87">
        <v>44390</v>
      </c>
      <c r="L1435" s="88">
        <v>246.12</v>
      </c>
      <c r="M1435" s="87">
        <v>44390</v>
      </c>
      <c r="N1435" s="88">
        <v>45.9</v>
      </c>
      <c r="Q1435" s="87">
        <v>44390</v>
      </c>
      <c r="R1435" s="88">
        <v>23.64</v>
      </c>
      <c r="S1435" s="87">
        <v>44390</v>
      </c>
      <c r="T1435" s="88">
        <v>22.72</v>
      </c>
      <c r="W1435" s="87">
        <v>44547</v>
      </c>
      <c r="X1435" s="88">
        <v>61</v>
      </c>
      <c r="Y1435" s="87">
        <v>44420</v>
      </c>
      <c r="Z1435" s="88">
        <v>40.880000000000003</v>
      </c>
      <c r="AA1435" s="87">
        <v>44508</v>
      </c>
      <c r="AB1435" s="88">
        <v>169.2</v>
      </c>
      <c r="AE1435" s="87">
        <v>45125</v>
      </c>
      <c r="AF1435" s="88">
        <v>971.17</v>
      </c>
      <c r="AG1435" s="87">
        <v>45124</v>
      </c>
      <c r="AH1435" s="88">
        <v>60.42</v>
      </c>
      <c r="AI1435" s="87">
        <v>45140</v>
      </c>
      <c r="AJ1435" s="88">
        <v>453.09</v>
      </c>
      <c r="AK1435" s="87">
        <v>45174</v>
      </c>
      <c r="AL1435" s="88">
        <v>230.56</v>
      </c>
    </row>
    <row r="1436" spans="1:38">
      <c r="A1436" s="87">
        <v>45126</v>
      </c>
      <c r="B1436" s="88">
        <v>16077.54</v>
      </c>
      <c r="C1436" s="87">
        <v>44432</v>
      </c>
      <c r="D1436" s="88">
        <v>156.47</v>
      </c>
      <c r="E1436" s="87">
        <v>44391</v>
      </c>
      <c r="F1436" s="88">
        <v>124.26</v>
      </c>
      <c r="G1436" s="87">
        <v>44873</v>
      </c>
      <c r="H1436" s="88">
        <v>20</v>
      </c>
      <c r="I1436" s="87">
        <v>44441</v>
      </c>
      <c r="J1436" s="88">
        <v>43.51</v>
      </c>
      <c r="K1436" s="87">
        <v>44391</v>
      </c>
      <c r="L1436" s="88">
        <v>244.69</v>
      </c>
      <c r="M1436" s="87">
        <v>44391</v>
      </c>
      <c r="N1436" s="88">
        <v>46.02</v>
      </c>
      <c r="Q1436" s="87">
        <v>44391</v>
      </c>
      <c r="R1436" s="88">
        <v>23.79</v>
      </c>
      <c r="S1436" s="87">
        <v>44391</v>
      </c>
      <c r="T1436" s="88">
        <v>23.79</v>
      </c>
      <c r="W1436" s="87">
        <v>44550</v>
      </c>
      <c r="X1436" s="88">
        <v>62</v>
      </c>
      <c r="Y1436" s="87">
        <v>44421</v>
      </c>
      <c r="Z1436" s="88">
        <v>41.5</v>
      </c>
      <c r="AA1436" s="87">
        <v>44509</v>
      </c>
      <c r="AB1436" s="88">
        <v>165.4</v>
      </c>
      <c r="AE1436" s="87">
        <v>45126</v>
      </c>
      <c r="AF1436" s="88">
        <v>970</v>
      </c>
      <c r="AG1436" s="87">
        <v>45125</v>
      </c>
      <c r="AH1436" s="88">
        <v>60.66</v>
      </c>
      <c r="AI1436" s="87">
        <v>45141</v>
      </c>
      <c r="AJ1436" s="88">
        <v>449.23</v>
      </c>
      <c r="AK1436" s="87">
        <v>45175</v>
      </c>
      <c r="AL1436" s="88">
        <v>241.44</v>
      </c>
    </row>
    <row r="1437" spans="1:38">
      <c r="A1437" s="87">
        <v>45127</v>
      </c>
      <c r="B1437" s="88">
        <v>16230.38</v>
      </c>
      <c r="C1437" s="87">
        <v>44433</v>
      </c>
      <c r="D1437" s="88">
        <v>156.5</v>
      </c>
      <c r="E1437" s="87">
        <v>44392</v>
      </c>
      <c r="F1437" s="88">
        <v>125.14</v>
      </c>
      <c r="G1437" s="87">
        <v>44875</v>
      </c>
      <c r="H1437" s="88">
        <v>20.66</v>
      </c>
      <c r="I1437" s="87">
        <v>44442</v>
      </c>
      <c r="J1437" s="88">
        <v>43.5</v>
      </c>
      <c r="K1437" s="87">
        <v>44392</v>
      </c>
      <c r="L1437" s="88">
        <v>244.95</v>
      </c>
      <c r="M1437" s="87">
        <v>44392</v>
      </c>
      <c r="N1437" s="88">
        <v>46</v>
      </c>
      <c r="Q1437" s="87">
        <v>44392</v>
      </c>
      <c r="R1437" s="88">
        <v>23.83</v>
      </c>
      <c r="S1437" s="87">
        <v>44392</v>
      </c>
      <c r="T1437" s="88">
        <v>24.47</v>
      </c>
      <c r="W1437" s="87">
        <v>44551</v>
      </c>
      <c r="X1437" s="88">
        <v>63.4</v>
      </c>
      <c r="Y1437" s="87">
        <v>44424</v>
      </c>
      <c r="Z1437" s="88">
        <v>40.799999999999997</v>
      </c>
      <c r="AA1437" s="87">
        <v>44510</v>
      </c>
      <c r="AB1437" s="88">
        <v>165.56</v>
      </c>
      <c r="AE1437" s="87">
        <v>45127</v>
      </c>
      <c r="AF1437" s="88">
        <v>964.1</v>
      </c>
      <c r="AG1437" s="87">
        <v>45126</v>
      </c>
      <c r="AH1437" s="88">
        <v>60.98</v>
      </c>
      <c r="AI1437" s="87">
        <v>45142</v>
      </c>
      <c r="AJ1437" s="88">
        <v>444.25</v>
      </c>
      <c r="AK1437" s="87">
        <v>45176</v>
      </c>
      <c r="AL1437" s="88">
        <v>240.47</v>
      </c>
    </row>
    <row r="1438" spans="1:38">
      <c r="A1438" s="87">
        <v>45128</v>
      </c>
      <c r="B1438" s="88">
        <v>16395.759999999998</v>
      </c>
      <c r="C1438" s="87">
        <v>44434</v>
      </c>
      <c r="D1438" s="88">
        <v>154.82</v>
      </c>
      <c r="E1438" s="87">
        <v>44393</v>
      </c>
      <c r="F1438" s="88">
        <v>126.64</v>
      </c>
      <c r="G1438" s="87">
        <v>44876</v>
      </c>
      <c r="H1438" s="88">
        <v>20</v>
      </c>
      <c r="I1438" s="87">
        <v>44445</v>
      </c>
      <c r="J1438" s="88">
        <v>43.21</v>
      </c>
      <c r="K1438" s="87">
        <v>44393</v>
      </c>
      <c r="L1438" s="88">
        <v>251.04</v>
      </c>
      <c r="M1438" s="87">
        <v>44393</v>
      </c>
      <c r="N1438" s="88">
        <v>46.51</v>
      </c>
      <c r="Q1438" s="87">
        <v>44393</v>
      </c>
      <c r="R1438" s="88">
        <v>24.05</v>
      </c>
      <c r="S1438" s="87">
        <v>44393</v>
      </c>
      <c r="T1438" s="88">
        <v>25.13</v>
      </c>
      <c r="W1438" s="87">
        <v>44552</v>
      </c>
      <c r="X1438" s="88">
        <v>63.2</v>
      </c>
      <c r="Y1438" s="87">
        <v>44425</v>
      </c>
      <c r="Z1438" s="88">
        <v>41.5</v>
      </c>
      <c r="AA1438" s="87">
        <v>44511</v>
      </c>
      <c r="AB1438" s="88">
        <v>166</v>
      </c>
      <c r="AE1438" s="87">
        <v>45128</v>
      </c>
      <c r="AF1438" s="88">
        <v>969.91</v>
      </c>
      <c r="AG1438" s="87">
        <v>45127</v>
      </c>
      <c r="AH1438" s="88">
        <v>61.58</v>
      </c>
      <c r="AI1438" s="87">
        <v>45145</v>
      </c>
      <c r="AJ1438" s="88">
        <v>441.75</v>
      </c>
      <c r="AK1438" s="87">
        <v>45177</v>
      </c>
      <c r="AL1438" s="88">
        <v>242.39</v>
      </c>
    </row>
    <row r="1439" spans="1:38">
      <c r="A1439" s="87">
        <v>45131</v>
      </c>
      <c r="B1439" s="88">
        <v>16455.91</v>
      </c>
      <c r="C1439" s="87">
        <v>44435</v>
      </c>
      <c r="D1439" s="88">
        <v>162.18</v>
      </c>
      <c r="E1439" s="87">
        <v>44396</v>
      </c>
      <c r="F1439" s="88">
        <v>127.21</v>
      </c>
      <c r="G1439" s="87">
        <v>44879</v>
      </c>
      <c r="H1439" s="88">
        <v>19.920000000000002</v>
      </c>
      <c r="I1439" s="87">
        <v>44446</v>
      </c>
      <c r="J1439" s="88">
        <v>44.72</v>
      </c>
      <c r="K1439" s="87">
        <v>44396</v>
      </c>
      <c r="L1439" s="88">
        <v>249.86</v>
      </c>
      <c r="M1439" s="87">
        <v>44396</v>
      </c>
      <c r="N1439" s="88">
        <v>46.53</v>
      </c>
      <c r="Q1439" s="87">
        <v>44396</v>
      </c>
      <c r="R1439" s="88">
        <v>24.35</v>
      </c>
      <c r="S1439" s="87">
        <v>44396</v>
      </c>
      <c r="T1439" s="88">
        <v>24.22</v>
      </c>
      <c r="W1439" s="87">
        <v>44553</v>
      </c>
      <c r="X1439" s="88">
        <v>62</v>
      </c>
      <c r="Y1439" s="87">
        <v>44428</v>
      </c>
      <c r="Z1439" s="88">
        <v>41.5</v>
      </c>
      <c r="AA1439" s="87">
        <v>44512</v>
      </c>
      <c r="AB1439" s="88">
        <v>164.93</v>
      </c>
      <c r="AE1439" s="87">
        <v>45131</v>
      </c>
      <c r="AF1439" s="88">
        <v>968.25</v>
      </c>
      <c r="AG1439" s="87">
        <v>45128</v>
      </c>
      <c r="AH1439" s="88">
        <v>61.69</v>
      </c>
      <c r="AI1439" s="87">
        <v>45146</v>
      </c>
      <c r="AJ1439" s="88">
        <v>431.58</v>
      </c>
      <c r="AK1439" s="87">
        <v>45180</v>
      </c>
      <c r="AL1439" s="88">
        <v>236.77</v>
      </c>
    </row>
    <row r="1440" spans="1:38">
      <c r="A1440" s="87">
        <v>45132</v>
      </c>
      <c r="B1440" s="88">
        <v>16613.53</v>
      </c>
      <c r="C1440" s="87">
        <v>44438</v>
      </c>
      <c r="D1440" s="88">
        <v>156.35</v>
      </c>
      <c r="E1440" s="87">
        <v>44400</v>
      </c>
      <c r="F1440" s="88">
        <v>127.38</v>
      </c>
      <c r="G1440" s="87">
        <v>44880</v>
      </c>
      <c r="H1440" s="88">
        <v>20.39</v>
      </c>
      <c r="I1440" s="87">
        <v>44447</v>
      </c>
      <c r="J1440" s="88">
        <v>45</v>
      </c>
      <c r="K1440" s="87">
        <v>44400</v>
      </c>
      <c r="L1440" s="88">
        <v>245.41</v>
      </c>
      <c r="M1440" s="87">
        <v>44400</v>
      </c>
      <c r="N1440" s="88">
        <v>45.67</v>
      </c>
      <c r="Q1440" s="87">
        <v>44400</v>
      </c>
      <c r="R1440" s="88">
        <v>23.83</v>
      </c>
      <c r="S1440" s="87">
        <v>44400</v>
      </c>
      <c r="T1440" s="88">
        <v>24.36</v>
      </c>
      <c r="W1440" s="87">
        <v>44554</v>
      </c>
      <c r="X1440" s="88">
        <v>62.45</v>
      </c>
      <c r="Y1440" s="87">
        <v>44431</v>
      </c>
      <c r="Z1440" s="88">
        <v>41.5</v>
      </c>
      <c r="AA1440" s="87">
        <v>44515</v>
      </c>
      <c r="AB1440" s="88">
        <v>165.73</v>
      </c>
      <c r="AE1440" s="87">
        <v>45132</v>
      </c>
      <c r="AF1440" s="88">
        <v>962.98</v>
      </c>
      <c r="AG1440" s="87">
        <v>45131</v>
      </c>
      <c r="AH1440" s="88">
        <v>61.15</v>
      </c>
      <c r="AI1440" s="87">
        <v>45147</v>
      </c>
      <c r="AJ1440" s="88">
        <v>431.46</v>
      </c>
      <c r="AK1440" s="87">
        <v>45181</v>
      </c>
      <c r="AL1440" s="88">
        <v>236.36</v>
      </c>
    </row>
    <row r="1441" spans="1:38">
      <c r="A1441" s="87">
        <v>45133</v>
      </c>
      <c r="B1441" s="88">
        <v>16691.77</v>
      </c>
      <c r="C1441" s="87">
        <v>44439</v>
      </c>
      <c r="D1441" s="88">
        <v>154.68</v>
      </c>
      <c r="E1441" s="87">
        <v>44403</v>
      </c>
      <c r="F1441" s="88">
        <v>125.18</v>
      </c>
      <c r="G1441" s="87">
        <v>44881</v>
      </c>
      <c r="H1441" s="88">
        <v>20</v>
      </c>
      <c r="I1441" s="87">
        <v>44448</v>
      </c>
      <c r="J1441" s="88">
        <v>44.76</v>
      </c>
      <c r="K1441" s="87">
        <v>44403</v>
      </c>
      <c r="L1441" s="88">
        <v>243.73</v>
      </c>
      <c r="M1441" s="87">
        <v>44403</v>
      </c>
      <c r="N1441" s="88">
        <v>45.19</v>
      </c>
      <c r="Q1441" s="87">
        <v>44403</v>
      </c>
      <c r="R1441" s="88">
        <v>24.06</v>
      </c>
      <c r="S1441" s="87">
        <v>44403</v>
      </c>
      <c r="T1441" s="88">
        <v>24.03</v>
      </c>
      <c r="W1441" s="87">
        <v>44557</v>
      </c>
      <c r="X1441" s="88">
        <v>63</v>
      </c>
      <c r="Y1441" s="87">
        <v>44432</v>
      </c>
      <c r="Z1441" s="88">
        <v>41.5</v>
      </c>
      <c r="AA1441" s="87">
        <v>44516</v>
      </c>
      <c r="AB1441" s="88">
        <v>166.42</v>
      </c>
      <c r="AE1441" s="87">
        <v>45133</v>
      </c>
      <c r="AF1441" s="88">
        <v>959.18</v>
      </c>
      <c r="AG1441" s="87">
        <v>45132</v>
      </c>
      <c r="AH1441" s="88">
        <v>62.01</v>
      </c>
      <c r="AI1441" s="87">
        <v>45148</v>
      </c>
      <c r="AJ1441" s="88">
        <v>424.83</v>
      </c>
      <c r="AK1441" s="87">
        <v>45182</v>
      </c>
      <c r="AL1441" s="88">
        <v>225.8</v>
      </c>
    </row>
    <row r="1442" spans="1:38">
      <c r="A1442" s="87">
        <v>45134</v>
      </c>
      <c r="B1442" s="88">
        <v>16808.669999999998</v>
      </c>
      <c r="C1442" s="87">
        <v>44440</v>
      </c>
      <c r="D1442" s="88">
        <v>152.99</v>
      </c>
      <c r="E1442" s="87">
        <v>44404</v>
      </c>
      <c r="F1442" s="88">
        <v>127.49</v>
      </c>
      <c r="G1442" s="87">
        <v>44882</v>
      </c>
      <c r="H1442" s="88">
        <v>20</v>
      </c>
      <c r="I1442" s="87">
        <v>44449</v>
      </c>
      <c r="J1442" s="88">
        <v>45.75</v>
      </c>
      <c r="K1442" s="87">
        <v>44404</v>
      </c>
      <c r="L1442" s="88">
        <v>237.35</v>
      </c>
      <c r="M1442" s="87">
        <v>44404</v>
      </c>
      <c r="N1442" s="88">
        <v>44.41</v>
      </c>
      <c r="Q1442" s="87">
        <v>44404</v>
      </c>
      <c r="R1442" s="88">
        <v>23.68</v>
      </c>
      <c r="S1442" s="87">
        <v>44404</v>
      </c>
      <c r="T1442" s="88">
        <v>24.12</v>
      </c>
      <c r="W1442" s="87">
        <v>44558</v>
      </c>
      <c r="X1442" s="88">
        <v>62.87</v>
      </c>
      <c r="Y1442" s="87">
        <v>44433</v>
      </c>
      <c r="Z1442" s="88">
        <v>41.8</v>
      </c>
      <c r="AA1442" s="87">
        <v>44517</v>
      </c>
      <c r="AB1442" s="88">
        <v>167.66</v>
      </c>
      <c r="AE1442" s="87">
        <v>45134</v>
      </c>
      <c r="AF1442" s="88">
        <v>958.51</v>
      </c>
      <c r="AG1442" s="87">
        <v>45133</v>
      </c>
      <c r="AH1442" s="88">
        <v>66.66</v>
      </c>
      <c r="AI1442" s="87">
        <v>45149</v>
      </c>
      <c r="AJ1442" s="88">
        <v>425.6</v>
      </c>
      <c r="AK1442" s="87">
        <v>45183</v>
      </c>
      <c r="AL1442" s="88">
        <v>226.4</v>
      </c>
    </row>
    <row r="1443" spans="1:38">
      <c r="A1443" s="87">
        <v>45138</v>
      </c>
      <c r="B1443" s="88">
        <v>17196.55</v>
      </c>
      <c r="C1443" s="87">
        <v>44441</v>
      </c>
      <c r="D1443" s="88">
        <v>151.44999999999999</v>
      </c>
      <c r="E1443" s="87">
        <v>44405</v>
      </c>
      <c r="F1443" s="88">
        <v>127.01</v>
      </c>
      <c r="G1443" s="87">
        <v>44883</v>
      </c>
      <c r="H1443" s="88">
        <v>20</v>
      </c>
      <c r="I1443" s="87">
        <v>44452</v>
      </c>
      <c r="J1443" s="88">
        <v>44</v>
      </c>
      <c r="K1443" s="87">
        <v>44405</v>
      </c>
      <c r="L1443" s="88">
        <v>224.71</v>
      </c>
      <c r="M1443" s="87">
        <v>44405</v>
      </c>
      <c r="N1443" s="88">
        <v>43.75</v>
      </c>
      <c r="Q1443" s="87">
        <v>44405</v>
      </c>
      <c r="R1443" s="88">
        <v>23.07</v>
      </c>
      <c r="S1443" s="87">
        <v>44405</v>
      </c>
      <c r="T1443" s="88">
        <v>23.78</v>
      </c>
      <c r="W1443" s="87">
        <v>44559</v>
      </c>
      <c r="X1443" s="88">
        <v>67.31</v>
      </c>
      <c r="Y1443" s="87">
        <v>44434</v>
      </c>
      <c r="Z1443" s="88">
        <v>41.47</v>
      </c>
      <c r="AA1443" s="87">
        <v>44518</v>
      </c>
      <c r="AB1443" s="88">
        <v>162.36000000000001</v>
      </c>
      <c r="AE1443" s="87">
        <v>45138</v>
      </c>
      <c r="AF1443" s="88">
        <v>960.28</v>
      </c>
      <c r="AG1443" s="87">
        <v>45134</v>
      </c>
      <c r="AH1443" s="88">
        <v>66.599999999999994</v>
      </c>
      <c r="AI1443" s="87">
        <v>45153</v>
      </c>
      <c r="AJ1443" s="88">
        <v>446.33</v>
      </c>
      <c r="AK1443" s="87">
        <v>45184</v>
      </c>
      <c r="AL1443" s="88">
        <v>230.48</v>
      </c>
    </row>
    <row r="1444" spans="1:38">
      <c r="A1444" s="87">
        <v>45139</v>
      </c>
      <c r="B1444" s="88">
        <v>17259.89</v>
      </c>
      <c r="C1444" s="87">
        <v>44442</v>
      </c>
      <c r="D1444" s="88">
        <v>152.57</v>
      </c>
      <c r="E1444" s="87">
        <v>44406</v>
      </c>
      <c r="F1444" s="88">
        <v>126.19</v>
      </c>
      <c r="G1444" s="87">
        <v>44886</v>
      </c>
      <c r="H1444" s="88">
        <v>20.72</v>
      </c>
      <c r="I1444" s="87">
        <v>44453</v>
      </c>
      <c r="J1444" s="88">
        <v>46</v>
      </c>
      <c r="K1444" s="87">
        <v>44406</v>
      </c>
      <c r="L1444" s="88">
        <v>231</v>
      </c>
      <c r="M1444" s="87">
        <v>44406</v>
      </c>
      <c r="N1444" s="88">
        <v>43.57</v>
      </c>
      <c r="Q1444" s="87">
        <v>44406</v>
      </c>
      <c r="R1444" s="88">
        <v>23.05</v>
      </c>
      <c r="S1444" s="87">
        <v>44406</v>
      </c>
      <c r="T1444" s="88">
        <v>22.52</v>
      </c>
      <c r="W1444" s="87">
        <v>44560</v>
      </c>
      <c r="X1444" s="88">
        <v>69.569999999999993</v>
      </c>
      <c r="Y1444" s="87">
        <v>44435</v>
      </c>
      <c r="Z1444" s="88">
        <v>41.05</v>
      </c>
      <c r="AA1444" s="87">
        <v>44519</v>
      </c>
      <c r="AB1444" s="88">
        <v>162.36000000000001</v>
      </c>
      <c r="AE1444" s="87">
        <v>45139</v>
      </c>
      <c r="AF1444" s="88">
        <v>968.1</v>
      </c>
      <c r="AG1444" s="87">
        <v>45138</v>
      </c>
      <c r="AH1444" s="88">
        <v>67.78</v>
      </c>
      <c r="AI1444" s="87">
        <v>45154</v>
      </c>
      <c r="AJ1444" s="88">
        <v>450.07</v>
      </c>
      <c r="AK1444" s="87">
        <v>45187</v>
      </c>
      <c r="AL1444" s="88">
        <v>229.73</v>
      </c>
    </row>
    <row r="1445" spans="1:38">
      <c r="A1445" s="87">
        <v>45140</v>
      </c>
      <c r="B1445" s="88">
        <v>17479.59</v>
      </c>
      <c r="C1445" s="87">
        <v>44445</v>
      </c>
      <c r="D1445" s="88">
        <v>155.88999999999999</v>
      </c>
      <c r="E1445" s="87">
        <v>44407</v>
      </c>
      <c r="F1445" s="88">
        <v>124.99</v>
      </c>
      <c r="G1445" s="87">
        <v>44887</v>
      </c>
      <c r="H1445" s="88">
        <v>20</v>
      </c>
      <c r="I1445" s="87">
        <v>44454</v>
      </c>
      <c r="J1445" s="88">
        <v>44.38</v>
      </c>
      <c r="K1445" s="87">
        <v>44407</v>
      </c>
      <c r="L1445" s="88">
        <v>227.6</v>
      </c>
      <c r="M1445" s="87">
        <v>44407</v>
      </c>
      <c r="N1445" s="88">
        <v>43.17</v>
      </c>
      <c r="Q1445" s="87">
        <v>44407</v>
      </c>
      <c r="R1445" s="88">
        <v>22.79</v>
      </c>
      <c r="S1445" s="87">
        <v>44407</v>
      </c>
      <c r="T1445" s="88">
        <v>22.51</v>
      </c>
      <c r="W1445" s="87">
        <v>44561</v>
      </c>
      <c r="X1445" s="88">
        <v>69.42</v>
      </c>
      <c r="Y1445" s="87">
        <v>44438</v>
      </c>
      <c r="Z1445" s="88">
        <v>41.1</v>
      </c>
      <c r="AA1445" s="87">
        <v>44522</v>
      </c>
      <c r="AB1445" s="88">
        <v>162.52000000000001</v>
      </c>
      <c r="AE1445" s="87">
        <v>45140</v>
      </c>
      <c r="AF1445" s="88">
        <v>968.57</v>
      </c>
      <c r="AG1445" s="87">
        <v>45139</v>
      </c>
      <c r="AH1445" s="88">
        <v>69.510000000000005</v>
      </c>
      <c r="AI1445" s="87">
        <v>45155</v>
      </c>
      <c r="AJ1445" s="88">
        <v>466.04</v>
      </c>
      <c r="AK1445" s="87">
        <v>45188</v>
      </c>
      <c r="AL1445" s="88">
        <v>229.91</v>
      </c>
    </row>
    <row r="1446" spans="1:38">
      <c r="A1446" s="87">
        <v>45141</v>
      </c>
      <c r="B1446" s="88">
        <v>17381.189999999999</v>
      </c>
      <c r="C1446" s="87">
        <v>44446</v>
      </c>
      <c r="D1446" s="88">
        <v>157.59</v>
      </c>
      <c r="E1446" s="87">
        <v>44410</v>
      </c>
      <c r="F1446" s="88">
        <v>125.33</v>
      </c>
      <c r="G1446" s="87">
        <v>44888</v>
      </c>
      <c r="H1446" s="88">
        <v>19.97</v>
      </c>
      <c r="I1446" s="87">
        <v>44455</v>
      </c>
      <c r="J1446" s="88">
        <v>44.9</v>
      </c>
      <c r="K1446" s="87">
        <v>44410</v>
      </c>
      <c r="L1446" s="88">
        <v>230.76</v>
      </c>
      <c r="M1446" s="87">
        <v>44410</v>
      </c>
      <c r="N1446" s="88">
        <v>43.83</v>
      </c>
      <c r="Q1446" s="87">
        <v>44410</v>
      </c>
      <c r="R1446" s="88">
        <v>22.98</v>
      </c>
      <c r="S1446" s="87">
        <v>44410</v>
      </c>
      <c r="T1446" s="88">
        <v>22.73</v>
      </c>
      <c r="W1446" s="87">
        <v>44565</v>
      </c>
      <c r="X1446" s="88">
        <v>66.69</v>
      </c>
      <c r="Y1446" s="87">
        <v>44439</v>
      </c>
      <c r="Z1446" s="88">
        <v>41.3</v>
      </c>
      <c r="AA1446" s="87">
        <v>44524</v>
      </c>
      <c r="AB1446" s="88">
        <v>161.99</v>
      </c>
      <c r="AE1446" s="87">
        <v>45141</v>
      </c>
      <c r="AF1446" s="88">
        <v>974.78</v>
      </c>
      <c r="AG1446" s="87">
        <v>45140</v>
      </c>
      <c r="AH1446" s="88">
        <v>69.09</v>
      </c>
      <c r="AI1446" s="87">
        <v>45156</v>
      </c>
      <c r="AJ1446" s="88">
        <v>464.7</v>
      </c>
      <c r="AK1446" s="87">
        <v>45189</v>
      </c>
      <c r="AL1446" s="88">
        <v>228.56</v>
      </c>
    </row>
    <row r="1447" spans="1:38">
      <c r="A1447" s="87">
        <v>45142</v>
      </c>
      <c r="B1447" s="88">
        <v>17370.13</v>
      </c>
      <c r="C1447" s="87">
        <v>44447</v>
      </c>
      <c r="D1447" s="88">
        <v>154.63</v>
      </c>
      <c r="E1447" s="87">
        <v>44411</v>
      </c>
      <c r="F1447" s="88">
        <v>125.23</v>
      </c>
      <c r="G1447" s="87">
        <v>44889</v>
      </c>
      <c r="H1447" s="88">
        <v>20</v>
      </c>
      <c r="I1447" s="87">
        <v>44456</v>
      </c>
      <c r="J1447" s="88">
        <v>44.28</v>
      </c>
      <c r="K1447" s="87">
        <v>44411</v>
      </c>
      <c r="L1447" s="88">
        <v>239.99</v>
      </c>
      <c r="M1447" s="87">
        <v>44411</v>
      </c>
      <c r="N1447" s="88">
        <v>45.46</v>
      </c>
      <c r="Q1447" s="87">
        <v>44411</v>
      </c>
      <c r="R1447" s="88">
        <v>23.99</v>
      </c>
      <c r="S1447" s="87">
        <v>44411</v>
      </c>
      <c r="T1447" s="88">
        <v>23.15</v>
      </c>
      <c r="W1447" s="87">
        <v>44566</v>
      </c>
      <c r="X1447" s="88">
        <v>65.94</v>
      </c>
      <c r="Y1447" s="87">
        <v>44440</v>
      </c>
      <c r="Z1447" s="88">
        <v>41.05</v>
      </c>
      <c r="AA1447" s="87">
        <v>44526</v>
      </c>
      <c r="AB1447" s="88">
        <v>156.32</v>
      </c>
      <c r="AE1447" s="87">
        <v>45142</v>
      </c>
      <c r="AF1447" s="88">
        <v>972.31</v>
      </c>
      <c r="AG1447" s="87">
        <v>45141</v>
      </c>
      <c r="AH1447" s="88">
        <v>68.31</v>
      </c>
      <c r="AI1447" s="87">
        <v>45159</v>
      </c>
      <c r="AJ1447" s="88">
        <v>464.45</v>
      </c>
      <c r="AK1447" s="87">
        <v>45190</v>
      </c>
      <c r="AL1447" s="88">
        <v>230.11</v>
      </c>
    </row>
    <row r="1448" spans="1:38">
      <c r="A1448" s="87">
        <v>45145</v>
      </c>
      <c r="B1448" s="88">
        <v>17247.45</v>
      </c>
      <c r="C1448" s="87">
        <v>44448</v>
      </c>
      <c r="D1448" s="88">
        <v>136.46</v>
      </c>
      <c r="E1448" s="87">
        <v>44412</v>
      </c>
      <c r="F1448" s="88">
        <v>126.49</v>
      </c>
      <c r="G1448" s="87">
        <v>44890</v>
      </c>
      <c r="H1448" s="88">
        <v>20</v>
      </c>
      <c r="I1448" s="87">
        <v>44459</v>
      </c>
      <c r="J1448" s="88">
        <v>43.15</v>
      </c>
      <c r="K1448" s="87">
        <v>44412</v>
      </c>
      <c r="L1448" s="88">
        <v>234.79</v>
      </c>
      <c r="M1448" s="87">
        <v>44412</v>
      </c>
      <c r="N1448" s="88">
        <v>45.59</v>
      </c>
      <c r="Q1448" s="87">
        <v>44412</v>
      </c>
      <c r="R1448" s="88">
        <v>23.55</v>
      </c>
      <c r="S1448" s="87">
        <v>44412</v>
      </c>
      <c r="T1448" s="88">
        <v>24.88</v>
      </c>
      <c r="W1448" s="87">
        <v>44568</v>
      </c>
      <c r="X1448" s="88">
        <v>65.41</v>
      </c>
      <c r="Y1448" s="87">
        <v>44441</v>
      </c>
      <c r="Z1448" s="88">
        <v>40.799999999999997</v>
      </c>
      <c r="AA1448" s="87">
        <v>44529</v>
      </c>
      <c r="AB1448" s="88">
        <v>159.69</v>
      </c>
      <c r="AE1448" s="87">
        <v>45145</v>
      </c>
      <c r="AF1448" s="88">
        <v>960.02</v>
      </c>
      <c r="AG1448" s="87">
        <v>45142</v>
      </c>
      <c r="AH1448" s="88">
        <v>67.73</v>
      </c>
      <c r="AI1448" s="87">
        <v>45160</v>
      </c>
      <c r="AJ1448" s="88">
        <v>463.39</v>
      </c>
      <c r="AK1448" s="87">
        <v>45191</v>
      </c>
      <c r="AL1448" s="88">
        <v>230.4</v>
      </c>
    </row>
    <row r="1449" spans="1:38">
      <c r="A1449" s="87">
        <v>45146</v>
      </c>
      <c r="B1449" s="88">
        <v>16897.400000000001</v>
      </c>
      <c r="C1449" s="87">
        <v>44449</v>
      </c>
      <c r="D1449" s="88">
        <v>146.69</v>
      </c>
      <c r="E1449" s="87">
        <v>44413</v>
      </c>
      <c r="F1449" s="88">
        <v>126.85</v>
      </c>
      <c r="G1449" s="87">
        <v>44893</v>
      </c>
      <c r="H1449" s="88">
        <v>20</v>
      </c>
      <c r="I1449" s="87">
        <v>44460</v>
      </c>
      <c r="J1449" s="88">
        <v>44.76</v>
      </c>
      <c r="K1449" s="87">
        <v>44413</v>
      </c>
      <c r="L1449" s="88">
        <v>232.75</v>
      </c>
      <c r="M1449" s="87">
        <v>44413</v>
      </c>
      <c r="N1449" s="88">
        <v>44.98</v>
      </c>
      <c r="Q1449" s="87">
        <v>44413</v>
      </c>
      <c r="R1449" s="88">
        <v>23.4</v>
      </c>
      <c r="S1449" s="87">
        <v>44413</v>
      </c>
      <c r="T1449" s="88">
        <v>23.93</v>
      </c>
      <c r="W1449" s="87">
        <v>44571</v>
      </c>
      <c r="X1449" s="88">
        <v>65.010000000000005</v>
      </c>
      <c r="Y1449" s="87">
        <v>44442</v>
      </c>
      <c r="Z1449" s="88">
        <v>41</v>
      </c>
      <c r="AA1449" s="87">
        <v>44530</v>
      </c>
      <c r="AB1449" s="88">
        <v>155.61000000000001</v>
      </c>
      <c r="AE1449" s="87">
        <v>45146</v>
      </c>
      <c r="AF1449" s="88">
        <v>960</v>
      </c>
      <c r="AG1449" s="87">
        <v>45145</v>
      </c>
      <c r="AH1449" s="88">
        <v>65.650000000000006</v>
      </c>
      <c r="AI1449" s="87">
        <v>45161</v>
      </c>
      <c r="AJ1449" s="88">
        <v>459.55</v>
      </c>
      <c r="AK1449" s="87">
        <v>45194</v>
      </c>
      <c r="AL1449" s="88">
        <v>231.77</v>
      </c>
    </row>
    <row r="1450" spans="1:38">
      <c r="A1450" s="87">
        <v>45147</v>
      </c>
      <c r="B1450" s="88">
        <v>17210.080000000002</v>
      </c>
      <c r="C1450" s="87">
        <v>44452</v>
      </c>
      <c r="D1450" s="88">
        <v>143.02000000000001</v>
      </c>
      <c r="E1450" s="87">
        <v>44414</v>
      </c>
      <c r="F1450" s="88">
        <v>127.21</v>
      </c>
      <c r="G1450" s="87">
        <v>44894</v>
      </c>
      <c r="H1450" s="88">
        <v>19.899999999999999</v>
      </c>
      <c r="I1450" s="87">
        <v>44461</v>
      </c>
      <c r="J1450" s="88">
        <v>43.4</v>
      </c>
      <c r="K1450" s="87">
        <v>44414</v>
      </c>
      <c r="L1450" s="88">
        <v>226.23</v>
      </c>
      <c r="M1450" s="87">
        <v>44414</v>
      </c>
      <c r="N1450" s="88">
        <v>44.28</v>
      </c>
      <c r="Q1450" s="87">
        <v>44414</v>
      </c>
      <c r="R1450" s="88">
        <v>23.03</v>
      </c>
      <c r="S1450" s="87">
        <v>44414</v>
      </c>
      <c r="T1450" s="88">
        <v>22.74</v>
      </c>
      <c r="W1450" s="87">
        <v>44572</v>
      </c>
      <c r="X1450" s="88">
        <v>65.599999999999994</v>
      </c>
      <c r="Y1450" s="87">
        <v>44445</v>
      </c>
      <c r="Z1450" s="88">
        <v>40.26</v>
      </c>
      <c r="AA1450" s="87">
        <v>44531</v>
      </c>
      <c r="AB1450" s="88">
        <v>151.93</v>
      </c>
      <c r="AE1450" s="87">
        <v>45147</v>
      </c>
      <c r="AF1450" s="88">
        <v>962.85</v>
      </c>
      <c r="AG1450" s="87">
        <v>45146</v>
      </c>
      <c r="AH1450" s="88">
        <v>63.88</v>
      </c>
      <c r="AI1450" s="87">
        <v>45162</v>
      </c>
      <c r="AJ1450" s="88">
        <v>467.19</v>
      </c>
      <c r="AK1450" s="87">
        <v>45195</v>
      </c>
      <c r="AL1450" s="88">
        <v>229.23</v>
      </c>
    </row>
    <row r="1451" spans="1:38">
      <c r="A1451" s="87">
        <v>45148</v>
      </c>
      <c r="B1451" s="88">
        <v>16944.71</v>
      </c>
      <c r="C1451" s="87">
        <v>44453</v>
      </c>
      <c r="D1451" s="88">
        <v>142.52000000000001</v>
      </c>
      <c r="E1451" s="87">
        <v>44417</v>
      </c>
      <c r="F1451" s="88">
        <v>127.47</v>
      </c>
      <c r="G1451" s="87">
        <v>44895</v>
      </c>
      <c r="H1451" s="88">
        <v>20.25</v>
      </c>
      <c r="I1451" s="87">
        <v>44462</v>
      </c>
      <c r="J1451" s="88">
        <v>44.2</v>
      </c>
      <c r="K1451" s="87">
        <v>44417</v>
      </c>
      <c r="L1451" s="88">
        <v>225.57</v>
      </c>
      <c r="M1451" s="87">
        <v>44417</v>
      </c>
      <c r="N1451" s="88">
        <v>43.6</v>
      </c>
      <c r="Q1451" s="87">
        <v>44417</v>
      </c>
      <c r="R1451" s="88">
        <v>22.98</v>
      </c>
      <c r="S1451" s="87">
        <v>44417</v>
      </c>
      <c r="T1451" s="88">
        <v>21.9</v>
      </c>
      <c r="W1451" s="87">
        <v>44573</v>
      </c>
      <c r="X1451" s="88">
        <v>65.5</v>
      </c>
      <c r="Y1451" s="87">
        <v>44446</v>
      </c>
      <c r="Z1451" s="88">
        <v>40.74</v>
      </c>
      <c r="AA1451" s="87">
        <v>44532</v>
      </c>
      <c r="AB1451" s="88">
        <v>150.16</v>
      </c>
      <c r="AE1451" s="87">
        <v>45148</v>
      </c>
      <c r="AF1451" s="88">
        <v>964.65</v>
      </c>
      <c r="AG1451" s="87">
        <v>45147</v>
      </c>
      <c r="AH1451" s="88">
        <v>67.42</v>
      </c>
      <c r="AI1451" s="87">
        <v>45163</v>
      </c>
      <c r="AJ1451" s="88">
        <v>467.28</v>
      </c>
      <c r="AK1451" s="87">
        <v>45196</v>
      </c>
      <c r="AL1451" s="88">
        <v>233.27</v>
      </c>
    </row>
    <row r="1452" spans="1:38">
      <c r="A1452" s="87">
        <v>45149</v>
      </c>
      <c r="B1452" s="88">
        <v>17202.580000000002</v>
      </c>
      <c r="C1452" s="87">
        <v>44454</v>
      </c>
      <c r="D1452" s="88">
        <v>140.91</v>
      </c>
      <c r="E1452" s="87">
        <v>44418</v>
      </c>
      <c r="F1452" s="88">
        <v>127.69</v>
      </c>
      <c r="G1452" s="87">
        <v>44896</v>
      </c>
      <c r="H1452" s="88">
        <v>20.010000000000002</v>
      </c>
      <c r="I1452" s="87">
        <v>44463</v>
      </c>
      <c r="J1452" s="88">
        <v>44.1</v>
      </c>
      <c r="K1452" s="87">
        <v>44418</v>
      </c>
      <c r="L1452" s="88">
        <v>226.57</v>
      </c>
      <c r="M1452" s="87">
        <v>44418</v>
      </c>
      <c r="N1452" s="88">
        <v>43.84</v>
      </c>
      <c r="Q1452" s="87">
        <v>44418</v>
      </c>
      <c r="R1452" s="88">
        <v>22.99</v>
      </c>
      <c r="S1452" s="87">
        <v>44418</v>
      </c>
      <c r="T1452" s="88">
        <v>23.54</v>
      </c>
      <c r="W1452" s="87">
        <v>44578</v>
      </c>
      <c r="X1452" s="88">
        <v>65.5</v>
      </c>
      <c r="Y1452" s="87">
        <v>44447</v>
      </c>
      <c r="Z1452" s="88">
        <v>40</v>
      </c>
      <c r="AA1452" s="87">
        <v>44533</v>
      </c>
      <c r="AB1452" s="88">
        <v>154.15</v>
      </c>
      <c r="AE1452" s="87">
        <v>45149</v>
      </c>
      <c r="AF1452" s="88">
        <v>985.02</v>
      </c>
      <c r="AG1452" s="87">
        <v>45148</v>
      </c>
      <c r="AH1452" s="88">
        <v>66.069999999999993</v>
      </c>
      <c r="AI1452" s="87">
        <v>45166</v>
      </c>
      <c r="AJ1452" s="88">
        <v>465.33</v>
      </c>
      <c r="AK1452" s="87">
        <v>45197</v>
      </c>
      <c r="AL1452" s="88">
        <v>234.55</v>
      </c>
    </row>
    <row r="1453" spans="1:38">
      <c r="A1453" s="87">
        <v>45153</v>
      </c>
      <c r="B1453" s="88">
        <v>17280.29</v>
      </c>
      <c r="C1453" s="87">
        <v>44455</v>
      </c>
      <c r="D1453" s="88">
        <v>139.94999999999999</v>
      </c>
      <c r="E1453" s="87">
        <v>44419</v>
      </c>
      <c r="F1453" s="88">
        <v>128.66999999999999</v>
      </c>
      <c r="G1453" s="87">
        <v>44897</v>
      </c>
      <c r="H1453" s="88">
        <v>19.91</v>
      </c>
      <c r="I1453" s="87">
        <v>44466</v>
      </c>
      <c r="J1453" s="88">
        <v>43.99</v>
      </c>
      <c r="K1453" s="87">
        <v>44419</v>
      </c>
      <c r="L1453" s="88">
        <v>226.85</v>
      </c>
      <c r="M1453" s="87">
        <v>44419</v>
      </c>
      <c r="N1453" s="88">
        <v>43.65</v>
      </c>
      <c r="Q1453" s="87">
        <v>44419</v>
      </c>
      <c r="R1453" s="88">
        <v>23.24</v>
      </c>
      <c r="S1453" s="87">
        <v>44419</v>
      </c>
      <c r="T1453" s="88">
        <v>22.82</v>
      </c>
      <c r="W1453" s="87">
        <v>44579</v>
      </c>
      <c r="X1453" s="88">
        <v>63.7</v>
      </c>
      <c r="Y1453" s="87">
        <v>44448</v>
      </c>
      <c r="Z1453" s="88">
        <v>39.65</v>
      </c>
      <c r="AA1453" s="87">
        <v>44536</v>
      </c>
      <c r="AB1453" s="88">
        <v>149.80000000000001</v>
      </c>
      <c r="AE1453" s="87">
        <v>45153</v>
      </c>
      <c r="AF1453" s="88">
        <v>987.91</v>
      </c>
      <c r="AG1453" s="87">
        <v>45149</v>
      </c>
      <c r="AH1453" s="88">
        <v>68.709999999999994</v>
      </c>
      <c r="AI1453" s="87">
        <v>45167</v>
      </c>
      <c r="AJ1453" s="88">
        <v>430.89</v>
      </c>
      <c r="AK1453" s="87">
        <v>45201</v>
      </c>
      <c r="AL1453" s="88">
        <v>241.47</v>
      </c>
    </row>
    <row r="1454" spans="1:38">
      <c r="A1454" s="87">
        <v>45154</v>
      </c>
      <c r="B1454" s="88">
        <v>17124.98</v>
      </c>
      <c r="C1454" s="87">
        <v>44456</v>
      </c>
      <c r="D1454" s="88">
        <v>136.13</v>
      </c>
      <c r="E1454" s="87">
        <v>44420</v>
      </c>
      <c r="F1454" s="88">
        <v>129.19999999999999</v>
      </c>
      <c r="G1454" s="87">
        <v>44900</v>
      </c>
      <c r="H1454" s="88">
        <v>19.899999999999999</v>
      </c>
      <c r="I1454" s="87">
        <v>44467</v>
      </c>
      <c r="J1454" s="88">
        <v>43.05</v>
      </c>
      <c r="K1454" s="87">
        <v>44420</v>
      </c>
      <c r="L1454" s="88">
        <v>222.52</v>
      </c>
      <c r="M1454" s="87">
        <v>44420</v>
      </c>
      <c r="N1454" s="88">
        <v>44.69</v>
      </c>
      <c r="Q1454" s="87">
        <v>44420</v>
      </c>
      <c r="R1454" s="88">
        <v>22.88</v>
      </c>
      <c r="S1454" s="87">
        <v>44420</v>
      </c>
      <c r="T1454" s="88">
        <v>21.77</v>
      </c>
      <c r="W1454" s="87">
        <v>44580</v>
      </c>
      <c r="X1454" s="88">
        <v>60.43</v>
      </c>
      <c r="Y1454" s="87">
        <v>44449</v>
      </c>
      <c r="Z1454" s="88">
        <v>40.1</v>
      </c>
      <c r="AA1454" s="87">
        <v>44537</v>
      </c>
      <c r="AB1454" s="88">
        <v>148.4</v>
      </c>
      <c r="AE1454" s="87">
        <v>45154</v>
      </c>
      <c r="AF1454" s="88">
        <v>985.06</v>
      </c>
      <c r="AG1454" s="87">
        <v>45153</v>
      </c>
      <c r="AH1454" s="88">
        <v>68.459999999999994</v>
      </c>
      <c r="AI1454" s="87">
        <v>45168</v>
      </c>
      <c r="AJ1454" s="88">
        <v>426.97</v>
      </c>
      <c r="AK1454" s="87">
        <v>45202</v>
      </c>
      <c r="AL1454" s="88">
        <v>240.47</v>
      </c>
    </row>
    <row r="1455" spans="1:38">
      <c r="A1455" s="87">
        <v>45155</v>
      </c>
      <c r="B1455" s="88">
        <v>17188.66</v>
      </c>
      <c r="C1455" s="87">
        <v>44459</v>
      </c>
      <c r="D1455" s="88">
        <v>134.80000000000001</v>
      </c>
      <c r="E1455" s="87">
        <v>44421</v>
      </c>
      <c r="F1455" s="88">
        <v>129.51</v>
      </c>
      <c r="G1455" s="87">
        <v>44901</v>
      </c>
      <c r="H1455" s="88">
        <v>19.600000000000001</v>
      </c>
      <c r="I1455" s="87">
        <v>44468</v>
      </c>
      <c r="J1455" s="88">
        <v>42.93</v>
      </c>
      <c r="K1455" s="87">
        <v>44421</v>
      </c>
      <c r="L1455" s="88">
        <v>219.92</v>
      </c>
      <c r="M1455" s="87">
        <v>44421</v>
      </c>
      <c r="N1455" s="88">
        <v>43.07</v>
      </c>
      <c r="Q1455" s="87">
        <v>44421</v>
      </c>
      <c r="R1455" s="88">
        <v>22.52</v>
      </c>
      <c r="S1455" s="87">
        <v>44421</v>
      </c>
      <c r="T1455" s="88">
        <v>21.83</v>
      </c>
      <c r="W1455" s="87">
        <v>44581</v>
      </c>
      <c r="X1455" s="88">
        <v>62.51</v>
      </c>
      <c r="Y1455" s="87">
        <v>44452</v>
      </c>
      <c r="Z1455" s="88">
        <v>40</v>
      </c>
      <c r="AA1455" s="87">
        <v>44538</v>
      </c>
      <c r="AB1455" s="88">
        <v>145.88999999999999</v>
      </c>
      <c r="AE1455" s="87">
        <v>45155</v>
      </c>
      <c r="AF1455" s="88">
        <v>985.09</v>
      </c>
      <c r="AG1455" s="87">
        <v>45154</v>
      </c>
      <c r="AH1455" s="88">
        <v>67.069999999999993</v>
      </c>
      <c r="AI1455" s="87">
        <v>45169</v>
      </c>
      <c r="AJ1455" s="88">
        <v>429.42</v>
      </c>
      <c r="AK1455" s="87">
        <v>45203</v>
      </c>
      <c r="AL1455" s="88">
        <v>237.28</v>
      </c>
    </row>
    <row r="1456" spans="1:38">
      <c r="A1456" s="87">
        <v>45156</v>
      </c>
      <c r="B1456" s="88">
        <v>17130.27</v>
      </c>
      <c r="C1456" s="87">
        <v>44460</v>
      </c>
      <c r="D1456" s="88">
        <v>131.03</v>
      </c>
      <c r="E1456" s="87">
        <v>44424</v>
      </c>
      <c r="F1456" s="88">
        <v>129</v>
      </c>
      <c r="G1456" s="87">
        <v>44902</v>
      </c>
      <c r="H1456" s="88">
        <v>19.899999999999999</v>
      </c>
      <c r="I1456" s="87">
        <v>44469</v>
      </c>
      <c r="J1456" s="88">
        <v>43.5</v>
      </c>
      <c r="K1456" s="87">
        <v>44424</v>
      </c>
      <c r="L1456" s="88">
        <v>213.97</v>
      </c>
      <c r="M1456" s="87">
        <v>44424</v>
      </c>
      <c r="N1456" s="88">
        <v>42.75</v>
      </c>
      <c r="Q1456" s="87">
        <v>44424</v>
      </c>
      <c r="R1456" s="88">
        <v>21.99</v>
      </c>
      <c r="S1456" s="87">
        <v>44424</v>
      </c>
      <c r="T1456" s="88">
        <v>21</v>
      </c>
      <c r="W1456" s="87">
        <v>44582</v>
      </c>
      <c r="X1456" s="88">
        <v>62.51</v>
      </c>
      <c r="Y1456" s="87">
        <v>44453</v>
      </c>
      <c r="Z1456" s="88">
        <v>40</v>
      </c>
      <c r="AA1456" s="87">
        <v>44539</v>
      </c>
      <c r="AB1456" s="88">
        <v>140.44999999999999</v>
      </c>
      <c r="AE1456" s="87">
        <v>45156</v>
      </c>
      <c r="AF1456" s="88">
        <v>976.32</v>
      </c>
      <c r="AG1456" s="87">
        <v>45155</v>
      </c>
      <c r="AH1456" s="88">
        <v>68.25</v>
      </c>
      <c r="AI1456" s="87">
        <v>45170</v>
      </c>
      <c r="AJ1456" s="88">
        <v>429.76</v>
      </c>
      <c r="AK1456" s="87">
        <v>45204</v>
      </c>
      <c r="AL1456" s="88">
        <v>239.41</v>
      </c>
    </row>
    <row r="1457" spans="1:38">
      <c r="A1457" s="87">
        <v>45159</v>
      </c>
      <c r="B1457" s="88">
        <v>16827.560000000001</v>
      </c>
      <c r="C1457" s="87">
        <v>44461</v>
      </c>
      <c r="D1457" s="88">
        <v>133.71</v>
      </c>
      <c r="E1457" s="87">
        <v>44425</v>
      </c>
      <c r="F1457" s="88">
        <v>129.36000000000001</v>
      </c>
      <c r="G1457" s="87">
        <v>44903</v>
      </c>
      <c r="H1457" s="88">
        <v>20.38</v>
      </c>
      <c r="I1457" s="87">
        <v>44470</v>
      </c>
      <c r="J1457" s="88">
        <v>43.95</v>
      </c>
      <c r="K1457" s="87">
        <v>44425</v>
      </c>
      <c r="L1457" s="88">
        <v>220.17</v>
      </c>
      <c r="M1457" s="87">
        <v>44425</v>
      </c>
      <c r="N1457" s="88">
        <v>43.57</v>
      </c>
      <c r="Q1457" s="87">
        <v>44425</v>
      </c>
      <c r="R1457" s="88">
        <v>22.24</v>
      </c>
      <c r="S1457" s="87">
        <v>44425</v>
      </c>
      <c r="T1457" s="88">
        <v>21.81</v>
      </c>
      <c r="W1457" s="87">
        <v>44585</v>
      </c>
      <c r="X1457" s="88">
        <v>60.02</v>
      </c>
      <c r="Y1457" s="87">
        <v>44454</v>
      </c>
      <c r="Z1457" s="88">
        <v>40</v>
      </c>
      <c r="AA1457" s="87">
        <v>44540</v>
      </c>
      <c r="AB1457" s="88">
        <v>144.52000000000001</v>
      </c>
      <c r="AE1457" s="87">
        <v>45159</v>
      </c>
      <c r="AF1457" s="88">
        <v>965</v>
      </c>
      <c r="AG1457" s="87">
        <v>45156</v>
      </c>
      <c r="AH1457" s="88">
        <v>68.38</v>
      </c>
      <c r="AI1457" s="87">
        <v>45173</v>
      </c>
      <c r="AJ1457" s="88">
        <v>431.3</v>
      </c>
      <c r="AK1457" s="87">
        <v>45205</v>
      </c>
      <c r="AL1457" s="88">
        <v>238.39</v>
      </c>
    </row>
    <row r="1458" spans="1:38">
      <c r="A1458" s="87">
        <v>45160</v>
      </c>
      <c r="B1458" s="88">
        <v>16801.43</v>
      </c>
      <c r="C1458" s="87">
        <v>44462</v>
      </c>
      <c r="D1458" s="88">
        <v>134.32</v>
      </c>
      <c r="E1458" s="87">
        <v>44428</v>
      </c>
      <c r="F1458" s="88">
        <v>129.33000000000001</v>
      </c>
      <c r="G1458" s="87">
        <v>44904</v>
      </c>
      <c r="H1458" s="88">
        <v>20.38</v>
      </c>
      <c r="I1458" s="87">
        <v>44473</v>
      </c>
      <c r="J1458" s="88">
        <v>43.75</v>
      </c>
      <c r="K1458" s="87">
        <v>44428</v>
      </c>
      <c r="L1458" s="88">
        <v>224.08</v>
      </c>
      <c r="M1458" s="87">
        <v>44428</v>
      </c>
      <c r="N1458" s="88">
        <v>46.2</v>
      </c>
      <c r="Q1458" s="87">
        <v>44428</v>
      </c>
      <c r="R1458" s="88">
        <v>22.58</v>
      </c>
      <c r="S1458" s="87">
        <v>44428</v>
      </c>
      <c r="T1458" s="88">
        <v>22.06</v>
      </c>
      <c r="W1458" s="87">
        <v>44586</v>
      </c>
      <c r="X1458" s="88">
        <v>61</v>
      </c>
      <c r="Y1458" s="87">
        <v>44455</v>
      </c>
      <c r="Z1458" s="88">
        <v>40.5</v>
      </c>
      <c r="AA1458" s="87">
        <v>44544</v>
      </c>
      <c r="AB1458" s="88">
        <v>143</v>
      </c>
      <c r="AE1458" s="87">
        <v>45160</v>
      </c>
      <c r="AF1458" s="88">
        <v>965.27</v>
      </c>
      <c r="AG1458" s="87">
        <v>45159</v>
      </c>
      <c r="AH1458" s="88">
        <v>66.88</v>
      </c>
      <c r="AI1458" s="87">
        <v>45174</v>
      </c>
      <c r="AJ1458" s="88">
        <v>428.95</v>
      </c>
      <c r="AK1458" s="87">
        <v>45208</v>
      </c>
      <c r="AL1458" s="88">
        <v>236.19</v>
      </c>
    </row>
    <row r="1459" spans="1:38">
      <c r="A1459" s="87">
        <v>45161</v>
      </c>
      <c r="B1459" s="88">
        <v>16853.689999999999</v>
      </c>
      <c r="C1459" s="87">
        <v>44463</v>
      </c>
      <c r="D1459" s="88">
        <v>133.15</v>
      </c>
      <c r="E1459" s="87">
        <v>44431</v>
      </c>
      <c r="F1459" s="88">
        <v>129.69999999999999</v>
      </c>
      <c r="G1459" s="87">
        <v>44907</v>
      </c>
      <c r="H1459" s="88">
        <v>20.58</v>
      </c>
      <c r="I1459" s="87">
        <v>44474</v>
      </c>
      <c r="J1459" s="88">
        <v>43.79</v>
      </c>
      <c r="K1459" s="87">
        <v>44431</v>
      </c>
      <c r="L1459" s="88">
        <v>225.24</v>
      </c>
      <c r="M1459" s="87">
        <v>44431</v>
      </c>
      <c r="N1459" s="88">
        <v>45.44</v>
      </c>
      <c r="Q1459" s="87">
        <v>44431</v>
      </c>
      <c r="R1459" s="88">
        <v>22.69</v>
      </c>
      <c r="S1459" s="87">
        <v>44431</v>
      </c>
      <c r="T1459" s="88">
        <v>21.87</v>
      </c>
      <c r="W1459" s="87">
        <v>44588</v>
      </c>
      <c r="X1459" s="88">
        <v>62.9</v>
      </c>
      <c r="Y1459" s="87">
        <v>44456</v>
      </c>
      <c r="Z1459" s="88">
        <v>40.01</v>
      </c>
      <c r="AA1459" s="87">
        <v>44545</v>
      </c>
      <c r="AB1459" s="88">
        <v>148.32</v>
      </c>
      <c r="AE1459" s="87">
        <v>45161</v>
      </c>
      <c r="AF1459" s="88">
        <v>953.5</v>
      </c>
      <c r="AG1459" s="87">
        <v>45160</v>
      </c>
      <c r="AH1459" s="88">
        <v>67.319999999999993</v>
      </c>
      <c r="AI1459" s="87">
        <v>45175</v>
      </c>
      <c r="AJ1459" s="88">
        <v>431.69</v>
      </c>
      <c r="AK1459" s="87">
        <v>45209</v>
      </c>
      <c r="AL1459" s="88">
        <v>243.14</v>
      </c>
    </row>
    <row r="1460" spans="1:38">
      <c r="A1460" s="87">
        <v>45162</v>
      </c>
      <c r="B1460" s="88">
        <v>17006.36</v>
      </c>
      <c r="C1460" s="87">
        <v>44466</v>
      </c>
      <c r="D1460" s="88">
        <v>130.19</v>
      </c>
      <c r="E1460" s="87">
        <v>44432</v>
      </c>
      <c r="F1460" s="88">
        <v>129.47999999999999</v>
      </c>
      <c r="G1460" s="87">
        <v>44908</v>
      </c>
      <c r="H1460" s="88">
        <v>20.9</v>
      </c>
      <c r="I1460" s="87">
        <v>44475</v>
      </c>
      <c r="J1460" s="88">
        <v>43.89</v>
      </c>
      <c r="K1460" s="87">
        <v>44432</v>
      </c>
      <c r="L1460" s="88">
        <v>222.8</v>
      </c>
      <c r="M1460" s="87">
        <v>44432</v>
      </c>
      <c r="N1460" s="88">
        <v>44.76</v>
      </c>
      <c r="Q1460" s="87">
        <v>44432</v>
      </c>
      <c r="R1460" s="88">
        <v>22.49</v>
      </c>
      <c r="S1460" s="87">
        <v>44432</v>
      </c>
      <c r="T1460" s="88">
        <v>21.81</v>
      </c>
      <c r="W1460" s="87">
        <v>44592</v>
      </c>
      <c r="X1460" s="88">
        <v>62.21</v>
      </c>
      <c r="Y1460" s="87">
        <v>44459</v>
      </c>
      <c r="Z1460" s="88">
        <v>39.5</v>
      </c>
      <c r="AA1460" s="87">
        <v>44546</v>
      </c>
      <c r="AB1460" s="88">
        <v>147.93</v>
      </c>
      <c r="AE1460" s="87">
        <v>45162</v>
      </c>
      <c r="AF1460" s="88">
        <v>964.15</v>
      </c>
      <c r="AG1460" s="87">
        <v>45161</v>
      </c>
      <c r="AH1460" s="88">
        <v>66.75</v>
      </c>
      <c r="AI1460" s="87">
        <v>45176</v>
      </c>
      <c r="AJ1460" s="88">
        <v>428.44</v>
      </c>
      <c r="AK1460" s="87">
        <v>45210</v>
      </c>
      <c r="AL1460" s="88">
        <v>241.91</v>
      </c>
    </row>
    <row r="1461" spans="1:38">
      <c r="A1461" s="87">
        <v>45163</v>
      </c>
      <c r="B1461" s="88">
        <v>16970.810000000001</v>
      </c>
      <c r="C1461" s="87">
        <v>44467</v>
      </c>
      <c r="D1461" s="88">
        <v>133.88999999999999</v>
      </c>
      <c r="E1461" s="87">
        <v>44433</v>
      </c>
      <c r="F1461" s="88">
        <v>129.01</v>
      </c>
      <c r="G1461" s="87">
        <v>44909</v>
      </c>
      <c r="H1461" s="88">
        <v>20.2</v>
      </c>
      <c r="I1461" s="87">
        <v>44476</v>
      </c>
      <c r="J1461" s="88">
        <v>43.98</v>
      </c>
      <c r="K1461" s="87">
        <v>44433</v>
      </c>
      <c r="L1461" s="88">
        <v>220.12</v>
      </c>
      <c r="M1461" s="87">
        <v>44433</v>
      </c>
      <c r="N1461" s="88">
        <v>43.61</v>
      </c>
      <c r="Q1461" s="87">
        <v>44433</v>
      </c>
      <c r="R1461" s="88">
        <v>22.35</v>
      </c>
      <c r="S1461" s="87">
        <v>44433</v>
      </c>
      <c r="T1461" s="88">
        <v>21.05</v>
      </c>
      <c r="W1461" s="87">
        <v>44593</v>
      </c>
      <c r="X1461" s="88">
        <v>62.89</v>
      </c>
      <c r="Y1461" s="87">
        <v>44460</v>
      </c>
      <c r="Z1461" s="88">
        <v>39.9</v>
      </c>
      <c r="AA1461" s="87">
        <v>44547</v>
      </c>
      <c r="AB1461" s="88">
        <v>145.07</v>
      </c>
      <c r="AE1461" s="87">
        <v>45163</v>
      </c>
      <c r="AF1461" s="88">
        <v>950</v>
      </c>
      <c r="AG1461" s="87">
        <v>45162</v>
      </c>
      <c r="AH1461" s="88">
        <v>68.349999999999994</v>
      </c>
      <c r="AI1461" s="87">
        <v>45177</v>
      </c>
      <c r="AJ1461" s="88">
        <v>434.28</v>
      </c>
      <c r="AK1461" s="87">
        <v>45211</v>
      </c>
      <c r="AL1461" s="88">
        <v>250.22</v>
      </c>
    </row>
    <row r="1462" spans="1:38">
      <c r="A1462" s="87">
        <v>45166</v>
      </c>
      <c r="B1462" s="88">
        <v>16877.27</v>
      </c>
      <c r="C1462" s="87">
        <v>44468</v>
      </c>
      <c r="D1462" s="88">
        <v>132.03</v>
      </c>
      <c r="E1462" s="87">
        <v>44434</v>
      </c>
      <c r="F1462" s="88">
        <v>124.28</v>
      </c>
      <c r="G1462" s="87">
        <v>44910</v>
      </c>
      <c r="H1462" s="88">
        <v>20.5</v>
      </c>
      <c r="I1462" s="87">
        <v>44477</v>
      </c>
      <c r="J1462" s="88">
        <v>42.84</v>
      </c>
      <c r="K1462" s="87">
        <v>44434</v>
      </c>
      <c r="L1462" s="88">
        <v>217.27</v>
      </c>
      <c r="M1462" s="87">
        <v>44434</v>
      </c>
      <c r="N1462" s="88">
        <v>42.89</v>
      </c>
      <c r="Q1462" s="87">
        <v>44434</v>
      </c>
      <c r="R1462" s="88">
        <v>22.05</v>
      </c>
      <c r="S1462" s="87">
        <v>44434</v>
      </c>
      <c r="T1462" s="88">
        <v>19.93</v>
      </c>
      <c r="W1462" s="87">
        <v>44594</v>
      </c>
      <c r="X1462" s="88">
        <v>64</v>
      </c>
      <c r="Y1462" s="87">
        <v>44461</v>
      </c>
      <c r="Z1462" s="88">
        <v>37.549999999999997</v>
      </c>
      <c r="AA1462" s="87">
        <v>44550</v>
      </c>
      <c r="AB1462" s="88">
        <v>149</v>
      </c>
      <c r="AE1462" s="87">
        <v>45166</v>
      </c>
      <c r="AF1462" s="88">
        <v>953.21</v>
      </c>
      <c r="AG1462" s="87">
        <v>45163</v>
      </c>
      <c r="AH1462" s="88">
        <v>67.5</v>
      </c>
      <c r="AI1462" s="87">
        <v>45180</v>
      </c>
      <c r="AJ1462" s="88">
        <v>432.39</v>
      </c>
      <c r="AK1462" s="87">
        <v>45212</v>
      </c>
      <c r="AL1462" s="88">
        <v>259.91000000000003</v>
      </c>
    </row>
    <row r="1463" spans="1:38">
      <c r="A1463" s="87">
        <v>45167</v>
      </c>
      <c r="B1463" s="88">
        <v>16620.68</v>
      </c>
      <c r="C1463" s="87">
        <v>44469</v>
      </c>
      <c r="D1463" s="88">
        <v>139.93</v>
      </c>
      <c r="E1463" s="87">
        <v>44435</v>
      </c>
      <c r="F1463" s="88">
        <v>123.07</v>
      </c>
      <c r="G1463" s="87">
        <v>44911</v>
      </c>
      <c r="H1463" s="88">
        <v>20.76</v>
      </c>
      <c r="I1463" s="87">
        <v>44480</v>
      </c>
      <c r="J1463" s="88">
        <v>42.53</v>
      </c>
      <c r="K1463" s="87">
        <v>44435</v>
      </c>
      <c r="L1463" s="88">
        <v>215.1</v>
      </c>
      <c r="M1463" s="87">
        <v>44435</v>
      </c>
      <c r="N1463" s="88">
        <v>43.19</v>
      </c>
      <c r="Q1463" s="87">
        <v>44435</v>
      </c>
      <c r="R1463" s="88">
        <v>21.57</v>
      </c>
      <c r="S1463" s="87">
        <v>44435</v>
      </c>
      <c r="T1463" s="88">
        <v>18.55</v>
      </c>
      <c r="W1463" s="87">
        <v>44595</v>
      </c>
      <c r="X1463" s="88">
        <v>64.760000000000005</v>
      </c>
      <c r="Y1463" s="87">
        <v>44462</v>
      </c>
      <c r="Z1463" s="88">
        <v>36.950000000000003</v>
      </c>
      <c r="AA1463" s="87">
        <v>44551</v>
      </c>
      <c r="AB1463" s="88">
        <v>152</v>
      </c>
      <c r="AE1463" s="87">
        <v>45167</v>
      </c>
      <c r="AF1463" s="88">
        <v>949.96</v>
      </c>
      <c r="AG1463" s="87">
        <v>45166</v>
      </c>
      <c r="AH1463" s="88">
        <v>66.62</v>
      </c>
      <c r="AI1463" s="87">
        <v>45181</v>
      </c>
      <c r="AJ1463" s="88">
        <v>429.03</v>
      </c>
      <c r="AK1463" s="87">
        <v>45215</v>
      </c>
      <c r="AL1463" s="88">
        <v>256.94</v>
      </c>
    </row>
    <row r="1464" spans="1:38">
      <c r="A1464" s="87">
        <v>45168</v>
      </c>
      <c r="B1464" s="88">
        <v>16420.75</v>
      </c>
      <c r="C1464" s="87">
        <v>44470</v>
      </c>
      <c r="D1464" s="88">
        <v>138.78</v>
      </c>
      <c r="E1464" s="87">
        <v>44438</v>
      </c>
      <c r="F1464" s="88">
        <v>122.19</v>
      </c>
      <c r="G1464" s="87">
        <v>44914</v>
      </c>
      <c r="H1464" s="88">
        <v>20</v>
      </c>
      <c r="I1464" s="87">
        <v>44481</v>
      </c>
      <c r="J1464" s="88">
        <v>43.4</v>
      </c>
      <c r="K1464" s="87">
        <v>44438</v>
      </c>
      <c r="L1464" s="88">
        <v>228.16</v>
      </c>
      <c r="M1464" s="87">
        <v>44438</v>
      </c>
      <c r="N1464" s="88">
        <v>43.25</v>
      </c>
      <c r="Q1464" s="87">
        <v>44438</v>
      </c>
      <c r="R1464" s="88">
        <v>22.93</v>
      </c>
      <c r="S1464" s="87">
        <v>44438</v>
      </c>
      <c r="T1464" s="88">
        <v>18.95</v>
      </c>
      <c r="W1464" s="87">
        <v>44596</v>
      </c>
      <c r="X1464" s="88">
        <v>65.17</v>
      </c>
      <c r="Y1464" s="87">
        <v>44463</v>
      </c>
      <c r="Z1464" s="88">
        <v>36.29</v>
      </c>
      <c r="AA1464" s="87">
        <v>44552</v>
      </c>
      <c r="AB1464" s="88">
        <v>149.35</v>
      </c>
      <c r="AE1464" s="87">
        <v>45168</v>
      </c>
      <c r="AF1464" s="88">
        <v>940.23</v>
      </c>
      <c r="AG1464" s="87">
        <v>45167</v>
      </c>
      <c r="AH1464" s="88">
        <v>64.94</v>
      </c>
      <c r="AI1464" s="87">
        <v>45182</v>
      </c>
      <c r="AJ1464" s="88">
        <v>429.02</v>
      </c>
      <c r="AK1464" s="87">
        <v>45216</v>
      </c>
      <c r="AL1464" s="88">
        <v>255.05</v>
      </c>
    </row>
    <row r="1465" spans="1:38">
      <c r="A1465" s="87">
        <v>45169</v>
      </c>
      <c r="B1465" s="88">
        <v>15696.92</v>
      </c>
      <c r="C1465" s="87">
        <v>44473</v>
      </c>
      <c r="D1465" s="88">
        <v>139.99</v>
      </c>
      <c r="E1465" s="87">
        <v>44439</v>
      </c>
      <c r="F1465" s="88">
        <v>120.93</v>
      </c>
      <c r="G1465" s="87">
        <v>44915</v>
      </c>
      <c r="H1465" s="88">
        <v>20</v>
      </c>
      <c r="I1465" s="87">
        <v>44482</v>
      </c>
      <c r="J1465" s="88">
        <v>42.78</v>
      </c>
      <c r="K1465" s="87">
        <v>44439</v>
      </c>
      <c r="L1465" s="88">
        <v>228.44</v>
      </c>
      <c r="M1465" s="87">
        <v>44439</v>
      </c>
      <c r="N1465" s="88">
        <v>43.34</v>
      </c>
      <c r="Q1465" s="87">
        <v>44439</v>
      </c>
      <c r="R1465" s="88">
        <v>22.85</v>
      </c>
      <c r="S1465" s="87">
        <v>44439</v>
      </c>
      <c r="T1465" s="88">
        <v>19.309999999999999</v>
      </c>
      <c r="W1465" s="87">
        <v>44599</v>
      </c>
      <c r="X1465" s="88">
        <v>65.52</v>
      </c>
      <c r="Y1465" s="87">
        <v>44466</v>
      </c>
      <c r="Z1465" s="88">
        <v>34.99</v>
      </c>
      <c r="AA1465" s="87">
        <v>44553</v>
      </c>
      <c r="AB1465" s="88">
        <v>149.35</v>
      </c>
      <c r="AE1465" s="87">
        <v>45169</v>
      </c>
      <c r="AF1465" s="88">
        <v>935.71</v>
      </c>
      <c r="AG1465" s="87">
        <v>45168</v>
      </c>
      <c r="AH1465" s="88">
        <v>63</v>
      </c>
      <c r="AI1465" s="87">
        <v>45183</v>
      </c>
      <c r="AJ1465" s="88">
        <v>430.11</v>
      </c>
      <c r="AK1465" s="87">
        <v>45217</v>
      </c>
      <c r="AL1465" s="88">
        <v>246.51</v>
      </c>
    </row>
    <row r="1466" spans="1:38">
      <c r="A1466" s="87">
        <v>45170</v>
      </c>
      <c r="B1466" s="88">
        <v>16087.73</v>
      </c>
      <c r="C1466" s="87">
        <v>44474</v>
      </c>
      <c r="D1466" s="88">
        <v>139.79</v>
      </c>
      <c r="E1466" s="87">
        <v>44440</v>
      </c>
      <c r="F1466" s="88">
        <v>121.53</v>
      </c>
      <c r="G1466" s="87">
        <v>44916</v>
      </c>
      <c r="H1466" s="88">
        <v>20</v>
      </c>
      <c r="I1466" s="87">
        <v>44483</v>
      </c>
      <c r="J1466" s="88">
        <v>44</v>
      </c>
      <c r="K1466" s="87">
        <v>44440</v>
      </c>
      <c r="L1466" s="88">
        <v>225.53</v>
      </c>
      <c r="M1466" s="87">
        <v>44440</v>
      </c>
      <c r="N1466" s="88">
        <v>43.06</v>
      </c>
      <c r="Q1466" s="87">
        <v>44440</v>
      </c>
      <c r="R1466" s="88">
        <v>22.68</v>
      </c>
      <c r="S1466" s="87">
        <v>44440</v>
      </c>
      <c r="T1466" s="88">
        <v>20.75</v>
      </c>
      <c r="W1466" s="87">
        <v>44600</v>
      </c>
      <c r="X1466" s="88">
        <v>66.22</v>
      </c>
      <c r="Y1466" s="87">
        <v>44467</v>
      </c>
      <c r="Z1466" s="88">
        <v>36</v>
      </c>
      <c r="AA1466" s="87">
        <v>44554</v>
      </c>
      <c r="AB1466" s="88">
        <v>150.02000000000001</v>
      </c>
      <c r="AE1466" s="87">
        <v>45170</v>
      </c>
      <c r="AF1466" s="88">
        <v>987.71</v>
      </c>
      <c r="AG1466" s="87">
        <v>45169</v>
      </c>
      <c r="AH1466" s="88">
        <v>58.28</v>
      </c>
      <c r="AI1466" s="87">
        <v>45184</v>
      </c>
      <c r="AJ1466" s="88">
        <v>432.28</v>
      </c>
      <c r="AK1466" s="87">
        <v>45218</v>
      </c>
      <c r="AL1466" s="88">
        <v>251.02</v>
      </c>
    </row>
    <row r="1467" spans="1:38">
      <c r="A1467" s="87">
        <v>45173</v>
      </c>
      <c r="B1467" s="88">
        <v>16252.46</v>
      </c>
      <c r="C1467" s="87">
        <v>44475</v>
      </c>
      <c r="D1467" s="88">
        <v>139.5</v>
      </c>
      <c r="E1467" s="87">
        <v>44441</v>
      </c>
      <c r="F1467" s="88">
        <v>117.97</v>
      </c>
      <c r="G1467" s="87">
        <v>44917</v>
      </c>
      <c r="H1467" s="88">
        <v>19.75</v>
      </c>
      <c r="I1467" s="87">
        <v>44484</v>
      </c>
      <c r="J1467" s="88">
        <v>42.91</v>
      </c>
      <c r="K1467" s="87">
        <v>44441</v>
      </c>
      <c r="L1467" s="88">
        <v>232.63</v>
      </c>
      <c r="M1467" s="87">
        <v>44441</v>
      </c>
      <c r="N1467" s="88">
        <v>41.57</v>
      </c>
      <c r="Q1467" s="87">
        <v>44441</v>
      </c>
      <c r="R1467" s="88">
        <v>23.16</v>
      </c>
      <c r="S1467" s="87">
        <v>44441</v>
      </c>
      <c r="T1467" s="88">
        <v>21.66</v>
      </c>
      <c r="W1467" s="87">
        <v>44601</v>
      </c>
      <c r="X1467" s="88">
        <v>67.89</v>
      </c>
      <c r="Y1467" s="87">
        <v>44468</v>
      </c>
      <c r="Z1467" s="88">
        <v>35.1</v>
      </c>
      <c r="AA1467" s="87">
        <v>44557</v>
      </c>
      <c r="AB1467" s="88">
        <v>150.1</v>
      </c>
      <c r="AE1467" s="87">
        <v>45173</v>
      </c>
      <c r="AF1467" s="88">
        <v>963.73</v>
      </c>
      <c r="AG1467" s="87">
        <v>45170</v>
      </c>
      <c r="AH1467" s="88">
        <v>58.86</v>
      </c>
      <c r="AI1467" s="87">
        <v>45187</v>
      </c>
      <c r="AJ1467" s="88">
        <v>435.25</v>
      </c>
      <c r="AK1467" s="87">
        <v>45219</v>
      </c>
      <c r="AL1467" s="88">
        <v>253.57</v>
      </c>
    </row>
    <row r="1468" spans="1:38">
      <c r="A1468" s="87">
        <v>45174</v>
      </c>
      <c r="B1468" s="88">
        <v>16104.05</v>
      </c>
      <c r="C1468" s="87">
        <v>44476</v>
      </c>
      <c r="D1468" s="88">
        <v>138.97</v>
      </c>
      <c r="E1468" s="87">
        <v>44442</v>
      </c>
      <c r="F1468" s="88">
        <v>117.65</v>
      </c>
      <c r="G1468" s="87">
        <v>44918</v>
      </c>
      <c r="H1468" s="88">
        <v>19.82</v>
      </c>
      <c r="I1468" s="87">
        <v>44487</v>
      </c>
      <c r="J1468" s="88">
        <v>43.1</v>
      </c>
      <c r="K1468" s="87">
        <v>44442</v>
      </c>
      <c r="L1468" s="88">
        <v>232.61</v>
      </c>
      <c r="M1468" s="87">
        <v>44442</v>
      </c>
      <c r="N1468" s="88">
        <v>41.16</v>
      </c>
      <c r="Q1468" s="87">
        <v>44442</v>
      </c>
      <c r="R1468" s="88">
        <v>22.89</v>
      </c>
      <c r="S1468" s="87">
        <v>44442</v>
      </c>
      <c r="T1468" s="88">
        <v>23.28</v>
      </c>
      <c r="W1468" s="87">
        <v>44602</v>
      </c>
      <c r="X1468" s="88">
        <v>68.72</v>
      </c>
      <c r="Y1468" s="87">
        <v>44469</v>
      </c>
      <c r="Z1468" s="88">
        <v>35.26</v>
      </c>
      <c r="AA1468" s="87">
        <v>44558</v>
      </c>
      <c r="AB1468" s="88">
        <v>152.93</v>
      </c>
      <c r="AE1468" s="87">
        <v>45174</v>
      </c>
      <c r="AF1468" s="88">
        <v>959.99</v>
      </c>
      <c r="AG1468" s="87">
        <v>45173</v>
      </c>
      <c r="AH1468" s="88">
        <v>59.89</v>
      </c>
      <c r="AI1468" s="87">
        <v>45188</v>
      </c>
      <c r="AJ1468" s="88">
        <v>433.75</v>
      </c>
      <c r="AK1468" s="87">
        <v>45222</v>
      </c>
      <c r="AL1468" s="88">
        <v>257.39999999999998</v>
      </c>
    </row>
    <row r="1469" spans="1:38">
      <c r="A1469" s="87">
        <v>45175</v>
      </c>
      <c r="B1469" s="88">
        <v>16204.33</v>
      </c>
      <c r="C1469" s="87">
        <v>44477</v>
      </c>
      <c r="D1469" s="88">
        <v>139.6</v>
      </c>
      <c r="E1469" s="87">
        <v>44445</v>
      </c>
      <c r="F1469" s="88">
        <v>116.12</v>
      </c>
      <c r="G1469" s="87">
        <v>44922</v>
      </c>
      <c r="H1469" s="88">
        <v>20</v>
      </c>
      <c r="I1469" s="87">
        <v>44489</v>
      </c>
      <c r="J1469" s="88">
        <v>44.56</v>
      </c>
      <c r="K1469" s="87">
        <v>44445</v>
      </c>
      <c r="L1469" s="88">
        <v>227.35</v>
      </c>
      <c r="M1469" s="87">
        <v>44445</v>
      </c>
      <c r="N1469" s="88">
        <v>41.09</v>
      </c>
      <c r="Q1469" s="87">
        <v>44445</v>
      </c>
      <c r="R1469" s="88">
        <v>22.48</v>
      </c>
      <c r="S1469" s="87">
        <v>44445</v>
      </c>
      <c r="T1469" s="88">
        <v>24.6</v>
      </c>
      <c r="W1469" s="87">
        <v>44603</v>
      </c>
      <c r="X1469" s="88">
        <v>67.989999999999995</v>
      </c>
      <c r="Y1469" s="87">
        <v>44470</v>
      </c>
      <c r="Z1469" s="88">
        <v>35.18</v>
      </c>
      <c r="AA1469" s="87">
        <v>44559</v>
      </c>
      <c r="AB1469" s="88">
        <v>148.18</v>
      </c>
      <c r="AE1469" s="87">
        <v>45175</v>
      </c>
      <c r="AF1469" s="88">
        <v>963.25</v>
      </c>
      <c r="AG1469" s="87">
        <v>45174</v>
      </c>
      <c r="AH1469" s="88">
        <v>59.8</v>
      </c>
      <c r="AI1469" s="87">
        <v>45189</v>
      </c>
      <c r="AJ1469" s="88">
        <v>429.86</v>
      </c>
      <c r="AK1469" s="87">
        <v>45223</v>
      </c>
      <c r="AL1469" s="88">
        <v>251</v>
      </c>
    </row>
    <row r="1470" spans="1:38">
      <c r="A1470" s="87">
        <v>45176</v>
      </c>
      <c r="B1470" s="88">
        <v>16161.74</v>
      </c>
      <c r="C1470" s="87">
        <v>44480</v>
      </c>
      <c r="D1470" s="88">
        <v>139.94999999999999</v>
      </c>
      <c r="E1470" s="87">
        <v>44446</v>
      </c>
      <c r="F1470" s="88">
        <v>115.58</v>
      </c>
      <c r="G1470" s="87">
        <v>44924</v>
      </c>
      <c r="H1470" s="88">
        <v>19.91</v>
      </c>
      <c r="I1470" s="87">
        <v>44490</v>
      </c>
      <c r="J1470" s="88">
        <v>44.49</v>
      </c>
      <c r="K1470" s="87">
        <v>44446</v>
      </c>
      <c r="L1470" s="88">
        <v>228.86</v>
      </c>
      <c r="M1470" s="87">
        <v>44446</v>
      </c>
      <c r="N1470" s="88">
        <v>40.29</v>
      </c>
      <c r="Q1470" s="87">
        <v>44446</v>
      </c>
      <c r="R1470" s="88">
        <v>22.43</v>
      </c>
      <c r="S1470" s="87">
        <v>44446</v>
      </c>
      <c r="T1470" s="88">
        <v>25.28</v>
      </c>
      <c r="W1470" s="87">
        <v>44606</v>
      </c>
      <c r="X1470" s="88">
        <v>66.75</v>
      </c>
      <c r="Y1470" s="87">
        <v>44473</v>
      </c>
      <c r="Z1470" s="88">
        <v>35.1</v>
      </c>
      <c r="AA1470" s="87">
        <v>44560</v>
      </c>
      <c r="AB1470" s="88">
        <v>151.5</v>
      </c>
      <c r="AE1470" s="87">
        <v>45176</v>
      </c>
      <c r="AF1470" s="88">
        <v>957.27</v>
      </c>
      <c r="AG1470" s="87">
        <v>45175</v>
      </c>
      <c r="AH1470" s="88">
        <v>57.92</v>
      </c>
      <c r="AI1470" s="87">
        <v>45190</v>
      </c>
      <c r="AJ1470" s="88">
        <v>429.34</v>
      </c>
      <c r="AK1470" s="87">
        <v>45224</v>
      </c>
      <c r="AL1470" s="88">
        <v>250.34</v>
      </c>
    </row>
    <row r="1471" spans="1:38">
      <c r="A1471" s="87">
        <v>45177</v>
      </c>
      <c r="B1471" s="88">
        <v>16245.69</v>
      </c>
      <c r="C1471" s="87">
        <v>44481</v>
      </c>
      <c r="D1471" s="88">
        <v>140.47</v>
      </c>
      <c r="E1471" s="87">
        <v>44447</v>
      </c>
      <c r="F1471" s="88">
        <v>114.37</v>
      </c>
      <c r="G1471" s="87">
        <v>44925</v>
      </c>
      <c r="H1471" s="88">
        <v>19.8</v>
      </c>
      <c r="I1471" s="87">
        <v>44491</v>
      </c>
      <c r="J1471" s="88">
        <v>44.02</v>
      </c>
      <c r="K1471" s="87">
        <v>44447</v>
      </c>
      <c r="L1471" s="88">
        <v>228.44</v>
      </c>
      <c r="M1471" s="87">
        <v>44447</v>
      </c>
      <c r="N1471" s="88">
        <v>39.380000000000003</v>
      </c>
      <c r="Q1471" s="87">
        <v>44447</v>
      </c>
      <c r="R1471" s="88">
        <v>22.35</v>
      </c>
      <c r="S1471" s="87">
        <v>44447</v>
      </c>
      <c r="T1471" s="88">
        <v>25.52</v>
      </c>
      <c r="W1471" s="87">
        <v>44607</v>
      </c>
      <c r="X1471" s="88">
        <v>68.25</v>
      </c>
      <c r="Y1471" s="87">
        <v>44474</v>
      </c>
      <c r="Z1471" s="88">
        <v>34.81</v>
      </c>
      <c r="AA1471" s="87">
        <v>44561</v>
      </c>
      <c r="AB1471" s="88">
        <v>153.63</v>
      </c>
      <c r="AE1471" s="87">
        <v>45177</v>
      </c>
      <c r="AF1471" s="88">
        <v>944.97</v>
      </c>
      <c r="AG1471" s="87">
        <v>45176</v>
      </c>
      <c r="AH1471" s="88">
        <v>58.18</v>
      </c>
      <c r="AI1471" s="87">
        <v>45191</v>
      </c>
      <c r="AJ1471" s="88">
        <v>426.69</v>
      </c>
      <c r="AK1471" s="87">
        <v>45225</v>
      </c>
      <c r="AL1471" s="88">
        <v>252.53</v>
      </c>
    </row>
    <row r="1472" spans="1:38">
      <c r="A1472" s="87">
        <v>45180</v>
      </c>
      <c r="B1472" s="88">
        <v>16182.97</v>
      </c>
      <c r="C1472" s="87">
        <v>44482</v>
      </c>
      <c r="D1472" s="88">
        <v>139.25</v>
      </c>
      <c r="E1472" s="87">
        <v>44448</v>
      </c>
      <c r="F1472" s="88">
        <v>115.97</v>
      </c>
      <c r="G1472" s="87">
        <v>44928</v>
      </c>
      <c r="H1472" s="88">
        <v>19.899999999999999</v>
      </c>
      <c r="I1472" s="87">
        <v>44494</v>
      </c>
      <c r="J1472" s="88">
        <v>44.02</v>
      </c>
      <c r="K1472" s="87">
        <v>44448</v>
      </c>
      <c r="L1472" s="88">
        <v>228.27</v>
      </c>
      <c r="M1472" s="87">
        <v>44448</v>
      </c>
      <c r="N1472" s="88">
        <v>39.479999999999997</v>
      </c>
      <c r="Q1472" s="87">
        <v>44448</v>
      </c>
      <c r="R1472" s="88">
        <v>22.3</v>
      </c>
      <c r="S1472" s="87">
        <v>44448</v>
      </c>
      <c r="T1472" s="88">
        <v>24.26</v>
      </c>
      <c r="W1472" s="87">
        <v>44608</v>
      </c>
      <c r="X1472" s="88">
        <v>70.98</v>
      </c>
      <c r="Y1472" s="87">
        <v>44475</v>
      </c>
      <c r="Z1472" s="88">
        <v>34.909999999999997</v>
      </c>
      <c r="AA1472" s="87">
        <v>44565</v>
      </c>
      <c r="AB1472" s="88">
        <v>152.44999999999999</v>
      </c>
      <c r="AE1472" s="87">
        <v>45180</v>
      </c>
      <c r="AF1472" s="88">
        <v>940.11</v>
      </c>
      <c r="AG1472" s="87">
        <v>45177</v>
      </c>
      <c r="AH1472" s="88">
        <v>59.47</v>
      </c>
      <c r="AI1472" s="87">
        <v>45194</v>
      </c>
      <c r="AJ1472" s="88">
        <v>422.89</v>
      </c>
      <c r="AK1472" s="87">
        <v>45226</v>
      </c>
      <c r="AL1472" s="88">
        <v>233.59</v>
      </c>
    </row>
    <row r="1473" spans="1:38">
      <c r="A1473" s="87">
        <v>45181</v>
      </c>
      <c r="B1473" s="88">
        <v>16062.95</v>
      </c>
      <c r="C1473" s="87">
        <v>44483</v>
      </c>
      <c r="D1473" s="88">
        <v>139.11000000000001</v>
      </c>
      <c r="E1473" s="87">
        <v>44449</v>
      </c>
      <c r="F1473" s="88">
        <v>115.98</v>
      </c>
      <c r="G1473" s="87">
        <v>44929</v>
      </c>
      <c r="H1473" s="88">
        <v>19.8</v>
      </c>
      <c r="I1473" s="87">
        <v>44495</v>
      </c>
      <c r="J1473" s="88">
        <v>45.01</v>
      </c>
      <c r="K1473" s="87">
        <v>44449</v>
      </c>
      <c r="L1473" s="88">
        <v>235.85</v>
      </c>
      <c r="M1473" s="87">
        <v>44449</v>
      </c>
      <c r="N1473" s="88">
        <v>40.25</v>
      </c>
      <c r="Q1473" s="87">
        <v>44449</v>
      </c>
      <c r="R1473" s="88">
        <v>22.78</v>
      </c>
      <c r="S1473" s="87">
        <v>44449</v>
      </c>
      <c r="T1473" s="88">
        <v>22.57</v>
      </c>
      <c r="W1473" s="87">
        <v>44609</v>
      </c>
      <c r="X1473" s="88">
        <v>71.209999999999994</v>
      </c>
      <c r="Y1473" s="87">
        <v>44476</v>
      </c>
      <c r="Z1473" s="88">
        <v>34.85</v>
      </c>
      <c r="AA1473" s="87">
        <v>44566</v>
      </c>
      <c r="AB1473" s="88">
        <v>150.5</v>
      </c>
      <c r="AE1473" s="87">
        <v>45181</v>
      </c>
      <c r="AF1473" s="88">
        <v>940.09</v>
      </c>
      <c r="AG1473" s="87">
        <v>45180</v>
      </c>
      <c r="AH1473" s="88">
        <v>57.85</v>
      </c>
      <c r="AI1473" s="87">
        <v>45195</v>
      </c>
      <c r="AJ1473" s="88">
        <v>418.89</v>
      </c>
      <c r="AK1473" s="87">
        <v>45229</v>
      </c>
      <c r="AL1473" s="88">
        <v>226.13</v>
      </c>
    </row>
    <row r="1474" spans="1:38">
      <c r="A1474" s="87">
        <v>45182</v>
      </c>
      <c r="B1474" s="88">
        <v>16080.11</v>
      </c>
      <c r="C1474" s="87">
        <v>44484</v>
      </c>
      <c r="D1474" s="88">
        <v>139.01</v>
      </c>
      <c r="E1474" s="87">
        <v>44452</v>
      </c>
      <c r="F1474" s="88">
        <v>121.69</v>
      </c>
      <c r="G1474" s="87">
        <v>44930</v>
      </c>
      <c r="H1474" s="88">
        <v>19.940000000000001</v>
      </c>
      <c r="I1474" s="87">
        <v>44496</v>
      </c>
      <c r="J1474" s="88">
        <v>45.48</v>
      </c>
      <c r="K1474" s="87">
        <v>44452</v>
      </c>
      <c r="L1474" s="88">
        <v>242.18</v>
      </c>
      <c r="M1474" s="87">
        <v>44452</v>
      </c>
      <c r="N1474" s="88">
        <v>39.58</v>
      </c>
      <c r="Q1474" s="87">
        <v>44452</v>
      </c>
      <c r="R1474" s="88">
        <v>22.7</v>
      </c>
      <c r="S1474" s="87">
        <v>44452</v>
      </c>
      <c r="T1474" s="88">
        <v>22.85</v>
      </c>
      <c r="W1474" s="87">
        <v>44610</v>
      </c>
      <c r="X1474" s="88">
        <v>69.5</v>
      </c>
      <c r="Y1474" s="87">
        <v>44477</v>
      </c>
      <c r="Z1474" s="88">
        <v>33.799999999999997</v>
      </c>
      <c r="AA1474" s="87">
        <v>44567</v>
      </c>
      <c r="AB1474" s="88">
        <v>149.87</v>
      </c>
      <c r="AE1474" s="87">
        <v>45182</v>
      </c>
      <c r="AF1474" s="88">
        <v>927.87</v>
      </c>
      <c r="AG1474" s="87">
        <v>45181</v>
      </c>
      <c r="AH1474" s="88">
        <v>57.6</v>
      </c>
      <c r="AI1474" s="87">
        <v>45196</v>
      </c>
      <c r="AJ1474" s="88">
        <v>411.15</v>
      </c>
      <c r="AK1474" s="87">
        <v>45230</v>
      </c>
      <c r="AL1474" s="88">
        <v>237.38</v>
      </c>
    </row>
    <row r="1475" spans="1:38">
      <c r="A1475" s="87">
        <v>45183</v>
      </c>
      <c r="B1475" s="88">
        <v>16067.4</v>
      </c>
      <c r="C1475" s="87">
        <v>44487</v>
      </c>
      <c r="D1475" s="88">
        <v>138.13999999999999</v>
      </c>
      <c r="E1475" s="87">
        <v>44453</v>
      </c>
      <c r="F1475" s="88">
        <v>120.75</v>
      </c>
      <c r="G1475" s="87">
        <v>44931</v>
      </c>
      <c r="H1475" s="88">
        <v>19.82</v>
      </c>
      <c r="I1475" s="87">
        <v>44497</v>
      </c>
      <c r="J1475" s="88">
        <v>45.75</v>
      </c>
      <c r="K1475" s="87">
        <v>44453</v>
      </c>
      <c r="L1475" s="88">
        <v>225.05</v>
      </c>
      <c r="M1475" s="87">
        <v>44453</v>
      </c>
      <c r="N1475" s="88">
        <v>38.71</v>
      </c>
      <c r="Q1475" s="87">
        <v>44453</v>
      </c>
      <c r="R1475" s="88">
        <v>21.46</v>
      </c>
      <c r="S1475" s="87">
        <v>44453</v>
      </c>
      <c r="T1475" s="88">
        <v>22.99</v>
      </c>
      <c r="W1475" s="87">
        <v>44613</v>
      </c>
      <c r="X1475" s="88">
        <v>69.03</v>
      </c>
      <c r="Y1475" s="87">
        <v>44480</v>
      </c>
      <c r="Z1475" s="88">
        <v>33.06</v>
      </c>
      <c r="AA1475" s="87">
        <v>44568</v>
      </c>
      <c r="AB1475" s="88">
        <v>152.9</v>
      </c>
      <c r="AE1475" s="87">
        <v>45183</v>
      </c>
      <c r="AF1475" s="88">
        <v>920</v>
      </c>
      <c r="AG1475" s="87">
        <v>45182</v>
      </c>
      <c r="AH1475" s="88">
        <v>57.86</v>
      </c>
      <c r="AI1475" s="87">
        <v>45197</v>
      </c>
      <c r="AJ1475" s="88">
        <v>393.83</v>
      </c>
      <c r="AK1475" s="87">
        <v>45231</v>
      </c>
      <c r="AL1475" s="88">
        <v>240.21</v>
      </c>
    </row>
    <row r="1476" spans="1:38">
      <c r="A1476" s="87">
        <v>45184</v>
      </c>
      <c r="B1476" s="88">
        <v>16091.77</v>
      </c>
      <c r="C1476" s="87">
        <v>44489</v>
      </c>
      <c r="D1476" s="88">
        <v>139.86000000000001</v>
      </c>
      <c r="E1476" s="87">
        <v>44454</v>
      </c>
      <c r="F1476" s="88">
        <v>123.34</v>
      </c>
      <c r="G1476" s="87">
        <v>44935</v>
      </c>
      <c r="H1476" s="88">
        <v>19.5</v>
      </c>
      <c r="I1476" s="87">
        <v>44498</v>
      </c>
      <c r="J1476" s="88">
        <v>46.5</v>
      </c>
      <c r="K1476" s="87">
        <v>44454</v>
      </c>
      <c r="L1476" s="88">
        <v>219.68</v>
      </c>
      <c r="M1476" s="87">
        <v>44454</v>
      </c>
      <c r="N1476" s="88">
        <v>36.93</v>
      </c>
      <c r="Q1476" s="87">
        <v>44454</v>
      </c>
      <c r="R1476" s="88">
        <v>21.18</v>
      </c>
      <c r="S1476" s="87">
        <v>44454</v>
      </c>
      <c r="T1476" s="88">
        <v>24.67</v>
      </c>
      <c r="W1476" s="87">
        <v>44614</v>
      </c>
      <c r="X1476" s="88">
        <v>69</v>
      </c>
      <c r="Y1476" s="87">
        <v>44481</v>
      </c>
      <c r="Z1476" s="88">
        <v>33.47</v>
      </c>
      <c r="AA1476" s="87">
        <v>44571</v>
      </c>
      <c r="AB1476" s="88">
        <v>149.9</v>
      </c>
      <c r="AE1476" s="87">
        <v>45184</v>
      </c>
      <c r="AF1476" s="88">
        <v>919.06</v>
      </c>
      <c r="AG1476" s="87">
        <v>45183</v>
      </c>
      <c r="AH1476" s="88">
        <v>58.61</v>
      </c>
      <c r="AI1476" s="87">
        <v>45201</v>
      </c>
      <c r="AJ1476" s="88">
        <v>408.43</v>
      </c>
      <c r="AK1476" s="87">
        <v>45232</v>
      </c>
      <c r="AL1476" s="88">
        <v>237.26</v>
      </c>
    </row>
    <row r="1477" spans="1:38">
      <c r="A1477" s="87">
        <v>45187</v>
      </c>
      <c r="B1477" s="88">
        <v>16112.23</v>
      </c>
      <c r="C1477" s="87">
        <v>44490</v>
      </c>
      <c r="D1477" s="88">
        <v>138.91999999999999</v>
      </c>
      <c r="E1477" s="87">
        <v>44455</v>
      </c>
      <c r="F1477" s="88">
        <v>123.65</v>
      </c>
      <c r="G1477" s="87">
        <v>44936</v>
      </c>
      <c r="H1477" s="88">
        <v>19.309999999999999</v>
      </c>
      <c r="I1477" s="87">
        <v>44501</v>
      </c>
      <c r="J1477" s="88">
        <v>46.3</v>
      </c>
      <c r="K1477" s="87">
        <v>44455</v>
      </c>
      <c r="L1477" s="88">
        <v>216.78</v>
      </c>
      <c r="M1477" s="87">
        <v>44455</v>
      </c>
      <c r="N1477" s="88">
        <v>36.54</v>
      </c>
      <c r="Q1477" s="87">
        <v>44455</v>
      </c>
      <c r="R1477" s="88">
        <v>20.96</v>
      </c>
      <c r="S1477" s="87">
        <v>44455</v>
      </c>
      <c r="T1477" s="88">
        <v>25.99</v>
      </c>
      <c r="W1477" s="87">
        <v>44615</v>
      </c>
      <c r="X1477" s="88">
        <v>69.44</v>
      </c>
      <c r="Y1477" s="87">
        <v>44482</v>
      </c>
      <c r="Z1477" s="88">
        <v>33</v>
      </c>
      <c r="AA1477" s="87">
        <v>44572</v>
      </c>
      <c r="AB1477" s="88">
        <v>150</v>
      </c>
      <c r="AE1477" s="87">
        <v>45187</v>
      </c>
      <c r="AF1477" s="88">
        <v>885.06</v>
      </c>
      <c r="AG1477" s="87">
        <v>45184</v>
      </c>
      <c r="AH1477" s="88">
        <v>59.27</v>
      </c>
      <c r="AI1477" s="87">
        <v>45202</v>
      </c>
      <c r="AJ1477" s="88">
        <v>406.31</v>
      </c>
      <c r="AK1477" s="87">
        <v>45233</v>
      </c>
      <c r="AL1477" s="88">
        <v>240.19</v>
      </c>
    </row>
    <row r="1478" spans="1:38">
      <c r="A1478" s="87">
        <v>45188</v>
      </c>
      <c r="B1478" s="88">
        <v>16138.56</v>
      </c>
      <c r="C1478" s="87">
        <v>44491</v>
      </c>
      <c r="D1478" s="88">
        <v>137.01</v>
      </c>
      <c r="E1478" s="87">
        <v>44456</v>
      </c>
      <c r="F1478" s="88">
        <v>122.24</v>
      </c>
      <c r="G1478" s="87">
        <v>44937</v>
      </c>
      <c r="H1478" s="88">
        <v>19.5</v>
      </c>
      <c r="I1478" s="87">
        <v>44502</v>
      </c>
      <c r="J1478" s="88">
        <v>46</v>
      </c>
      <c r="K1478" s="87">
        <v>44456</v>
      </c>
      <c r="L1478" s="88">
        <v>218.33</v>
      </c>
      <c r="M1478" s="87">
        <v>44456</v>
      </c>
      <c r="N1478" s="88">
        <v>36.549999999999997</v>
      </c>
      <c r="Q1478" s="87">
        <v>44456</v>
      </c>
      <c r="R1478" s="88">
        <v>20.9</v>
      </c>
      <c r="S1478" s="87">
        <v>44456</v>
      </c>
      <c r="T1478" s="88">
        <v>25.12</v>
      </c>
      <c r="W1478" s="87">
        <v>44616</v>
      </c>
      <c r="X1478" s="88">
        <v>66.5</v>
      </c>
      <c r="Y1478" s="87">
        <v>44483</v>
      </c>
      <c r="Z1478" s="88">
        <v>33</v>
      </c>
      <c r="AA1478" s="87">
        <v>44575</v>
      </c>
      <c r="AB1478" s="88">
        <v>151.94999999999999</v>
      </c>
      <c r="AE1478" s="87">
        <v>45188</v>
      </c>
      <c r="AF1478" s="88">
        <v>889.82</v>
      </c>
      <c r="AG1478" s="87">
        <v>45187</v>
      </c>
      <c r="AH1478" s="88">
        <v>59.71</v>
      </c>
      <c r="AI1478" s="87">
        <v>45203</v>
      </c>
      <c r="AJ1478" s="88">
        <v>402.38</v>
      </c>
      <c r="AK1478" s="87">
        <v>45236</v>
      </c>
      <c r="AL1478" s="88">
        <v>242.17</v>
      </c>
    </row>
    <row r="1479" spans="1:38">
      <c r="A1479" s="87">
        <v>45189</v>
      </c>
      <c r="B1479" s="88">
        <v>16086.97</v>
      </c>
      <c r="C1479" s="87">
        <v>44494</v>
      </c>
      <c r="D1479" s="88">
        <v>137.01</v>
      </c>
      <c r="E1479" s="87">
        <v>44459</v>
      </c>
      <c r="F1479" s="88">
        <v>123.94</v>
      </c>
      <c r="G1479" s="87">
        <v>44938</v>
      </c>
      <c r="H1479" s="88">
        <v>19.850000000000001</v>
      </c>
      <c r="I1479" s="87">
        <v>44503</v>
      </c>
      <c r="J1479" s="88">
        <v>46.01</v>
      </c>
      <c r="K1479" s="87">
        <v>44459</v>
      </c>
      <c r="L1479" s="88">
        <v>213.28</v>
      </c>
      <c r="M1479" s="87">
        <v>44459</v>
      </c>
      <c r="N1479" s="88">
        <v>36.57</v>
      </c>
      <c r="Q1479" s="87">
        <v>44459</v>
      </c>
      <c r="R1479" s="88">
        <v>20.25</v>
      </c>
      <c r="S1479" s="87">
        <v>44459</v>
      </c>
      <c r="T1479" s="88">
        <v>24.33</v>
      </c>
      <c r="W1479" s="87">
        <v>44617</v>
      </c>
      <c r="X1479" s="88">
        <v>66.510000000000005</v>
      </c>
      <c r="Y1479" s="87">
        <v>44484</v>
      </c>
      <c r="Z1479" s="88">
        <v>33.1</v>
      </c>
      <c r="AA1479" s="87">
        <v>44578</v>
      </c>
      <c r="AB1479" s="88">
        <v>150.37</v>
      </c>
      <c r="AE1479" s="87">
        <v>45189</v>
      </c>
      <c r="AF1479" s="88">
        <v>893.75</v>
      </c>
      <c r="AG1479" s="87">
        <v>45188</v>
      </c>
      <c r="AH1479" s="88">
        <v>59.54</v>
      </c>
      <c r="AI1479" s="87">
        <v>45204</v>
      </c>
      <c r="AJ1479" s="88">
        <v>402.14</v>
      </c>
      <c r="AK1479" s="87">
        <v>45237</v>
      </c>
      <c r="AL1479" s="88">
        <v>237.89</v>
      </c>
    </row>
    <row r="1480" spans="1:38">
      <c r="A1480" s="87">
        <v>45190</v>
      </c>
      <c r="B1480" s="88">
        <v>16207.45</v>
      </c>
      <c r="C1480" s="87">
        <v>44495</v>
      </c>
      <c r="D1480" s="88">
        <v>136.01</v>
      </c>
      <c r="E1480" s="87">
        <v>44460</v>
      </c>
      <c r="F1480" s="88">
        <v>122.88</v>
      </c>
      <c r="G1480" s="87">
        <v>44939</v>
      </c>
      <c r="H1480" s="88">
        <v>20.190000000000001</v>
      </c>
      <c r="I1480" s="87">
        <v>44504</v>
      </c>
      <c r="J1480" s="88">
        <v>46.8</v>
      </c>
      <c r="K1480" s="87">
        <v>44460</v>
      </c>
      <c r="L1480" s="88">
        <v>201.24</v>
      </c>
      <c r="M1480" s="87">
        <v>44460</v>
      </c>
      <c r="N1480" s="88">
        <v>35.31</v>
      </c>
      <c r="Q1480" s="87">
        <v>44460</v>
      </c>
      <c r="R1480" s="88">
        <v>19.29</v>
      </c>
      <c r="S1480" s="87">
        <v>44460</v>
      </c>
      <c r="T1480" s="88">
        <v>24.98</v>
      </c>
      <c r="W1480" s="87">
        <v>44620</v>
      </c>
      <c r="X1480" s="88">
        <v>67.62</v>
      </c>
      <c r="Y1480" s="87">
        <v>44487</v>
      </c>
      <c r="Z1480" s="88">
        <v>33.869999999999997</v>
      </c>
      <c r="AA1480" s="87">
        <v>44579</v>
      </c>
      <c r="AB1480" s="88">
        <v>143.75</v>
      </c>
      <c r="AE1480" s="87">
        <v>45190</v>
      </c>
      <c r="AF1480" s="88">
        <v>894.9</v>
      </c>
      <c r="AG1480" s="87">
        <v>45189</v>
      </c>
      <c r="AH1480" s="88">
        <v>59.38</v>
      </c>
      <c r="AI1480" s="87">
        <v>45205</v>
      </c>
      <c r="AJ1480" s="88">
        <v>406.38</v>
      </c>
      <c r="AK1480" s="87">
        <v>45238</v>
      </c>
      <c r="AL1480" s="88">
        <v>239.36</v>
      </c>
    </row>
    <row r="1481" spans="1:38">
      <c r="A1481" s="87">
        <v>45191</v>
      </c>
      <c r="B1481" s="88">
        <v>16260.22</v>
      </c>
      <c r="C1481" s="87">
        <v>44496</v>
      </c>
      <c r="D1481" s="88">
        <v>136.79</v>
      </c>
      <c r="E1481" s="87">
        <v>44461</v>
      </c>
      <c r="F1481" s="88">
        <v>121.19</v>
      </c>
      <c r="G1481" s="87">
        <v>44943</v>
      </c>
      <c r="H1481" s="88">
        <v>19.3</v>
      </c>
      <c r="I1481" s="87">
        <v>44505</v>
      </c>
      <c r="J1481" s="88">
        <v>47</v>
      </c>
      <c r="K1481" s="87">
        <v>44461</v>
      </c>
      <c r="L1481" s="88">
        <v>192.38</v>
      </c>
      <c r="M1481" s="87">
        <v>44461</v>
      </c>
      <c r="N1481" s="88">
        <v>35.04</v>
      </c>
      <c r="Q1481" s="87">
        <v>44461</v>
      </c>
      <c r="R1481" s="88">
        <v>18.350000000000001</v>
      </c>
      <c r="S1481" s="87">
        <v>44461</v>
      </c>
      <c r="T1481" s="88">
        <v>23.85</v>
      </c>
      <c r="W1481" s="87">
        <v>44621</v>
      </c>
      <c r="X1481" s="88">
        <v>66.510000000000005</v>
      </c>
      <c r="Y1481" s="87">
        <v>44489</v>
      </c>
      <c r="Z1481" s="88">
        <v>34.479999999999997</v>
      </c>
      <c r="AA1481" s="87">
        <v>44580</v>
      </c>
      <c r="AB1481" s="88">
        <v>143.5</v>
      </c>
      <c r="AE1481" s="87">
        <v>45191</v>
      </c>
      <c r="AF1481" s="88">
        <v>902.59</v>
      </c>
      <c r="AG1481" s="87">
        <v>45190</v>
      </c>
      <c r="AH1481" s="88">
        <v>60.02</v>
      </c>
      <c r="AI1481" s="87">
        <v>45208</v>
      </c>
      <c r="AJ1481" s="88">
        <v>405.17</v>
      </c>
      <c r="AK1481" s="87">
        <v>45240</v>
      </c>
      <c r="AL1481" s="88">
        <v>240.09</v>
      </c>
    </row>
    <row r="1482" spans="1:38">
      <c r="A1482" s="87">
        <v>45194</v>
      </c>
      <c r="B1482" s="88">
        <v>16218.61</v>
      </c>
      <c r="C1482" s="87">
        <v>44497</v>
      </c>
      <c r="D1482" s="88">
        <v>136.08000000000001</v>
      </c>
      <c r="E1482" s="87">
        <v>44462</v>
      </c>
      <c r="F1482" s="88">
        <v>120.7</v>
      </c>
      <c r="G1482" s="87">
        <v>44944</v>
      </c>
      <c r="H1482" s="88">
        <v>19.399999999999999</v>
      </c>
      <c r="I1482" s="87">
        <v>44508</v>
      </c>
      <c r="J1482" s="88">
        <v>46.52</v>
      </c>
      <c r="K1482" s="87">
        <v>44462</v>
      </c>
      <c r="L1482" s="88">
        <v>185.4</v>
      </c>
      <c r="M1482" s="87">
        <v>44462</v>
      </c>
      <c r="N1482" s="88">
        <v>35.130000000000003</v>
      </c>
      <c r="Q1482" s="87">
        <v>44462</v>
      </c>
      <c r="R1482" s="88">
        <v>17.329999999999998</v>
      </c>
      <c r="S1482" s="87">
        <v>44462</v>
      </c>
      <c r="T1482" s="88">
        <v>24.35</v>
      </c>
      <c r="W1482" s="87">
        <v>44622</v>
      </c>
      <c r="X1482" s="88">
        <v>65.98</v>
      </c>
      <c r="Y1482" s="87">
        <v>44490</v>
      </c>
      <c r="Z1482" s="88">
        <v>34.97</v>
      </c>
      <c r="AA1482" s="87">
        <v>44581</v>
      </c>
      <c r="AB1482" s="88">
        <v>143.97</v>
      </c>
      <c r="AE1482" s="87">
        <v>45194</v>
      </c>
      <c r="AF1482" s="88">
        <v>899.16</v>
      </c>
      <c r="AG1482" s="87">
        <v>45191</v>
      </c>
      <c r="AH1482" s="88">
        <v>60.71</v>
      </c>
      <c r="AI1482" s="87">
        <v>45209</v>
      </c>
      <c r="AJ1482" s="88">
        <v>404.27</v>
      </c>
      <c r="AK1482" s="87">
        <v>45243</v>
      </c>
      <c r="AL1482" s="88">
        <v>236.63</v>
      </c>
    </row>
    <row r="1483" spans="1:38">
      <c r="A1483" s="87">
        <v>45195</v>
      </c>
      <c r="B1483" s="88">
        <v>16151.71</v>
      </c>
      <c r="C1483" s="87">
        <v>44498</v>
      </c>
      <c r="D1483" s="88">
        <v>133.27000000000001</v>
      </c>
      <c r="E1483" s="87">
        <v>44463</v>
      </c>
      <c r="F1483" s="88">
        <v>120.4</v>
      </c>
      <c r="G1483" s="87">
        <v>44946</v>
      </c>
      <c r="H1483" s="88">
        <v>19.98</v>
      </c>
      <c r="I1483" s="87">
        <v>44509</v>
      </c>
      <c r="J1483" s="88">
        <v>46.29</v>
      </c>
      <c r="K1483" s="87">
        <v>44463</v>
      </c>
      <c r="L1483" s="88">
        <v>181.71</v>
      </c>
      <c r="M1483" s="87">
        <v>44463</v>
      </c>
      <c r="N1483" s="88">
        <v>34.06</v>
      </c>
      <c r="Q1483" s="87">
        <v>44463</v>
      </c>
      <c r="R1483" s="88">
        <v>16.93</v>
      </c>
      <c r="S1483" s="87">
        <v>44463</v>
      </c>
      <c r="T1483" s="88">
        <v>23.93</v>
      </c>
      <c r="W1483" s="87">
        <v>44623</v>
      </c>
      <c r="X1483" s="88">
        <v>65.3</v>
      </c>
      <c r="Y1483" s="87">
        <v>44491</v>
      </c>
      <c r="Z1483" s="88">
        <v>37.590000000000003</v>
      </c>
      <c r="AA1483" s="87">
        <v>44582</v>
      </c>
      <c r="AB1483" s="88">
        <v>142.56</v>
      </c>
      <c r="AE1483" s="87">
        <v>45195</v>
      </c>
      <c r="AF1483" s="88">
        <v>890.15</v>
      </c>
      <c r="AG1483" s="87">
        <v>45194</v>
      </c>
      <c r="AH1483" s="88">
        <v>61.65</v>
      </c>
      <c r="AI1483" s="87">
        <v>45210</v>
      </c>
      <c r="AJ1483" s="88">
        <v>405.16</v>
      </c>
      <c r="AK1483" s="87">
        <v>45244</v>
      </c>
      <c r="AL1483" s="88">
        <v>236.11</v>
      </c>
    </row>
    <row r="1484" spans="1:38">
      <c r="A1484" s="87">
        <v>45196</v>
      </c>
      <c r="B1484" s="88">
        <v>16172.39</v>
      </c>
      <c r="C1484" s="87">
        <v>44501</v>
      </c>
      <c r="D1484" s="88">
        <v>136.94999999999999</v>
      </c>
      <c r="E1484" s="87">
        <v>44466</v>
      </c>
      <c r="F1484" s="88">
        <v>118.88</v>
      </c>
      <c r="G1484" s="87">
        <v>44950</v>
      </c>
      <c r="H1484" s="88">
        <v>19.14</v>
      </c>
      <c r="I1484" s="87">
        <v>44510</v>
      </c>
      <c r="J1484" s="88">
        <v>46.33</v>
      </c>
      <c r="K1484" s="87">
        <v>44466</v>
      </c>
      <c r="L1484" s="88">
        <v>174.96</v>
      </c>
      <c r="M1484" s="87">
        <v>44466</v>
      </c>
      <c r="N1484" s="88">
        <v>34.049999999999997</v>
      </c>
      <c r="Q1484" s="87">
        <v>44466</v>
      </c>
      <c r="R1484" s="88">
        <v>15.92</v>
      </c>
      <c r="S1484" s="87">
        <v>44466</v>
      </c>
      <c r="T1484" s="88">
        <v>22.23</v>
      </c>
      <c r="W1484" s="87">
        <v>44624</v>
      </c>
      <c r="X1484" s="88">
        <v>64.709999999999994</v>
      </c>
      <c r="Y1484" s="87">
        <v>44494</v>
      </c>
      <c r="Z1484" s="88">
        <v>37.590000000000003</v>
      </c>
      <c r="AA1484" s="87">
        <v>44585</v>
      </c>
      <c r="AB1484" s="88">
        <v>144</v>
      </c>
      <c r="AE1484" s="87">
        <v>45196</v>
      </c>
      <c r="AF1484" s="88">
        <v>891.15</v>
      </c>
      <c r="AG1484" s="87">
        <v>45195</v>
      </c>
      <c r="AH1484" s="88">
        <v>60.39</v>
      </c>
      <c r="AI1484" s="87">
        <v>45211</v>
      </c>
      <c r="AJ1484" s="88">
        <v>408.17</v>
      </c>
      <c r="AK1484" s="87">
        <v>45245</v>
      </c>
      <c r="AL1484" s="88">
        <v>238.14</v>
      </c>
    </row>
    <row r="1485" spans="1:38">
      <c r="A1485" s="87">
        <v>45197</v>
      </c>
      <c r="B1485" s="88">
        <v>15989.21</v>
      </c>
      <c r="C1485" s="87">
        <v>44502</v>
      </c>
      <c r="D1485" s="88">
        <v>138.93</v>
      </c>
      <c r="E1485" s="87">
        <v>44467</v>
      </c>
      <c r="F1485" s="88">
        <v>119.21</v>
      </c>
      <c r="G1485" s="87">
        <v>44951</v>
      </c>
      <c r="H1485" s="88">
        <v>19.61</v>
      </c>
      <c r="I1485" s="87">
        <v>44511</v>
      </c>
      <c r="J1485" s="88">
        <v>45.98</v>
      </c>
      <c r="K1485" s="87">
        <v>44467</v>
      </c>
      <c r="L1485" s="88">
        <v>184.94</v>
      </c>
      <c r="M1485" s="87">
        <v>44467</v>
      </c>
      <c r="N1485" s="88">
        <v>34.71</v>
      </c>
      <c r="Q1485" s="87">
        <v>44467</v>
      </c>
      <c r="R1485" s="88">
        <v>16.96</v>
      </c>
      <c r="S1485" s="87">
        <v>44467</v>
      </c>
      <c r="T1485" s="88">
        <v>23.78</v>
      </c>
      <c r="W1485" s="87">
        <v>44627</v>
      </c>
      <c r="X1485" s="88">
        <v>61</v>
      </c>
      <c r="Y1485" s="87">
        <v>44495</v>
      </c>
      <c r="Z1485" s="88">
        <v>37.82</v>
      </c>
      <c r="AA1485" s="87">
        <v>44586</v>
      </c>
      <c r="AB1485" s="88">
        <v>143</v>
      </c>
      <c r="AE1485" s="87">
        <v>45197</v>
      </c>
      <c r="AF1485" s="88">
        <v>895</v>
      </c>
      <c r="AG1485" s="87">
        <v>45196</v>
      </c>
      <c r="AH1485" s="88">
        <v>60.83</v>
      </c>
      <c r="AI1485" s="87">
        <v>45212</v>
      </c>
      <c r="AJ1485" s="88">
        <v>409.44</v>
      </c>
      <c r="AK1485" s="87">
        <v>45246</v>
      </c>
      <c r="AL1485" s="88">
        <v>241.57</v>
      </c>
    </row>
    <row r="1486" spans="1:38">
      <c r="A1486" s="87">
        <v>45201</v>
      </c>
      <c r="B1486" s="88">
        <v>16149.32</v>
      </c>
      <c r="C1486" s="87">
        <v>44503</v>
      </c>
      <c r="D1486" s="88">
        <v>139.91999999999999</v>
      </c>
      <c r="E1486" s="87">
        <v>44468</v>
      </c>
      <c r="F1486" s="88">
        <v>117.15</v>
      </c>
      <c r="G1486" s="87">
        <v>44952</v>
      </c>
      <c r="H1486" s="88">
        <v>19.850000000000001</v>
      </c>
      <c r="I1486" s="87">
        <v>44512</v>
      </c>
      <c r="J1486" s="88">
        <v>45.75</v>
      </c>
      <c r="K1486" s="87">
        <v>44468</v>
      </c>
      <c r="L1486" s="88">
        <v>173.59</v>
      </c>
      <c r="M1486" s="87">
        <v>44468</v>
      </c>
      <c r="N1486" s="88">
        <v>33.69</v>
      </c>
      <c r="Q1486" s="87">
        <v>44468</v>
      </c>
      <c r="R1486" s="88">
        <v>16.34</v>
      </c>
      <c r="S1486" s="87">
        <v>44468</v>
      </c>
      <c r="T1486" s="88">
        <v>22.01</v>
      </c>
      <c r="W1486" s="87">
        <v>44628</v>
      </c>
      <c r="X1486" s="88">
        <v>56.84</v>
      </c>
      <c r="Y1486" s="87">
        <v>44496</v>
      </c>
      <c r="Z1486" s="88">
        <v>39.44</v>
      </c>
      <c r="AA1486" s="87">
        <v>44587</v>
      </c>
      <c r="AB1486" s="88">
        <v>141.99</v>
      </c>
      <c r="AE1486" s="87">
        <v>45201</v>
      </c>
      <c r="AF1486" s="88">
        <v>899.99</v>
      </c>
      <c r="AG1486" s="87">
        <v>45197</v>
      </c>
      <c r="AH1486" s="88">
        <v>60.02</v>
      </c>
      <c r="AI1486" s="87">
        <v>45215</v>
      </c>
      <c r="AJ1486" s="88">
        <v>412.76</v>
      </c>
      <c r="AK1486" s="87">
        <v>45247</v>
      </c>
      <c r="AL1486" s="88">
        <v>242.55</v>
      </c>
    </row>
    <row r="1487" spans="1:38">
      <c r="A1487" s="87">
        <v>45202</v>
      </c>
      <c r="B1487" s="88">
        <v>16201.66</v>
      </c>
      <c r="C1487" s="87">
        <v>44504</v>
      </c>
      <c r="D1487" s="88">
        <v>140.66999999999999</v>
      </c>
      <c r="E1487" s="87">
        <v>44469</v>
      </c>
      <c r="F1487" s="88">
        <v>118.56</v>
      </c>
      <c r="G1487" s="87">
        <v>44953</v>
      </c>
      <c r="H1487" s="88">
        <v>19.809999999999999</v>
      </c>
      <c r="I1487" s="87">
        <v>44515</v>
      </c>
      <c r="J1487" s="88">
        <v>45.6</v>
      </c>
      <c r="K1487" s="87">
        <v>44469</v>
      </c>
      <c r="L1487" s="88">
        <v>178.78</v>
      </c>
      <c r="M1487" s="87">
        <v>44469</v>
      </c>
      <c r="N1487" s="88">
        <v>35.200000000000003</v>
      </c>
      <c r="Q1487" s="87">
        <v>44469</v>
      </c>
      <c r="R1487" s="88">
        <v>16.78</v>
      </c>
      <c r="S1487" s="87">
        <v>44469</v>
      </c>
      <c r="T1487" s="88">
        <v>20.37</v>
      </c>
      <c r="W1487" s="87">
        <v>44629</v>
      </c>
      <c r="X1487" s="88">
        <v>57.01</v>
      </c>
      <c r="Y1487" s="87">
        <v>44497</v>
      </c>
      <c r="Z1487" s="88">
        <v>38.950000000000003</v>
      </c>
      <c r="AA1487" s="87">
        <v>44588</v>
      </c>
      <c r="AB1487" s="88">
        <v>140.97</v>
      </c>
      <c r="AE1487" s="87">
        <v>45202</v>
      </c>
      <c r="AF1487" s="88">
        <v>898.49</v>
      </c>
      <c r="AG1487" s="87">
        <v>45201</v>
      </c>
      <c r="AH1487" s="88">
        <v>60.91</v>
      </c>
      <c r="AI1487" s="87">
        <v>45216</v>
      </c>
      <c r="AJ1487" s="88">
        <v>409.29</v>
      </c>
      <c r="AK1487" s="87">
        <v>45250</v>
      </c>
      <c r="AL1487" s="88">
        <v>241.4</v>
      </c>
    </row>
    <row r="1488" spans="1:38">
      <c r="A1488" s="87">
        <v>45203</v>
      </c>
      <c r="B1488" s="88">
        <v>16344.73</v>
      </c>
      <c r="C1488" s="87">
        <v>44505</v>
      </c>
      <c r="D1488" s="88">
        <v>142.04</v>
      </c>
      <c r="E1488" s="87">
        <v>44470</v>
      </c>
      <c r="F1488" s="88">
        <v>117.83</v>
      </c>
      <c r="G1488" s="87">
        <v>44956</v>
      </c>
      <c r="H1488" s="88">
        <v>20.100000000000001</v>
      </c>
      <c r="I1488" s="87">
        <v>44516</v>
      </c>
      <c r="J1488" s="88">
        <v>45.99</v>
      </c>
      <c r="K1488" s="87">
        <v>44470</v>
      </c>
      <c r="L1488" s="88">
        <v>183.24</v>
      </c>
      <c r="M1488" s="87">
        <v>44470</v>
      </c>
      <c r="N1488" s="88">
        <v>35.15</v>
      </c>
      <c r="Q1488" s="87">
        <v>44470</v>
      </c>
      <c r="R1488" s="88">
        <v>17.12</v>
      </c>
      <c r="S1488" s="87">
        <v>44470</v>
      </c>
      <c r="T1488" s="88">
        <v>20.420000000000002</v>
      </c>
      <c r="W1488" s="87">
        <v>44630</v>
      </c>
      <c r="X1488" s="88">
        <v>58.5</v>
      </c>
      <c r="Y1488" s="87">
        <v>44498</v>
      </c>
      <c r="Z1488" s="88">
        <v>39</v>
      </c>
      <c r="AA1488" s="87">
        <v>44589</v>
      </c>
      <c r="AB1488" s="88">
        <v>141.19999999999999</v>
      </c>
      <c r="AE1488" s="87">
        <v>45203</v>
      </c>
      <c r="AF1488" s="88">
        <v>888.01</v>
      </c>
      <c r="AG1488" s="87">
        <v>45202</v>
      </c>
      <c r="AH1488" s="88">
        <v>60.86</v>
      </c>
      <c r="AI1488" s="87">
        <v>45217</v>
      </c>
      <c r="AJ1488" s="88">
        <v>411.7</v>
      </c>
      <c r="AK1488" s="87">
        <v>45251</v>
      </c>
      <c r="AL1488" s="88">
        <v>242.91</v>
      </c>
    </row>
    <row r="1489" spans="1:38">
      <c r="A1489" s="87">
        <v>45204</v>
      </c>
      <c r="B1489" s="88">
        <v>16447.580000000002</v>
      </c>
      <c r="C1489" s="87">
        <v>44508</v>
      </c>
      <c r="D1489" s="88">
        <v>142.01</v>
      </c>
      <c r="E1489" s="87">
        <v>44473</v>
      </c>
      <c r="F1489" s="88">
        <v>118.37</v>
      </c>
      <c r="G1489" s="87">
        <v>44957</v>
      </c>
      <c r="H1489" s="88">
        <v>20.66</v>
      </c>
      <c r="I1489" s="87">
        <v>44517</v>
      </c>
      <c r="J1489" s="88">
        <v>46.62</v>
      </c>
      <c r="K1489" s="87">
        <v>44473</v>
      </c>
      <c r="L1489" s="88">
        <v>188.04</v>
      </c>
      <c r="M1489" s="87">
        <v>44473</v>
      </c>
      <c r="N1489" s="88">
        <v>35.21</v>
      </c>
      <c r="Q1489" s="87">
        <v>44473</v>
      </c>
      <c r="R1489" s="88">
        <v>17.440000000000001</v>
      </c>
      <c r="S1489" s="87">
        <v>44473</v>
      </c>
      <c r="T1489" s="88">
        <v>21</v>
      </c>
      <c r="W1489" s="87">
        <v>44631</v>
      </c>
      <c r="X1489" s="88">
        <v>56.1</v>
      </c>
      <c r="Y1489" s="87">
        <v>44501</v>
      </c>
      <c r="Z1489" s="88">
        <v>39</v>
      </c>
      <c r="AA1489" s="87">
        <v>44592</v>
      </c>
      <c r="AB1489" s="88">
        <v>142</v>
      </c>
      <c r="AE1489" s="87">
        <v>45204</v>
      </c>
      <c r="AF1489" s="88">
        <v>889.04</v>
      </c>
      <c r="AG1489" s="87">
        <v>45203</v>
      </c>
      <c r="AH1489" s="88">
        <v>61.73</v>
      </c>
      <c r="AI1489" s="87">
        <v>45218</v>
      </c>
      <c r="AJ1489" s="88">
        <v>415.91</v>
      </c>
      <c r="AK1489" s="87">
        <v>45252</v>
      </c>
      <c r="AL1489" s="88">
        <v>243.09</v>
      </c>
    </row>
    <row r="1490" spans="1:38">
      <c r="A1490" s="87">
        <v>45205</v>
      </c>
      <c r="B1490" s="88">
        <v>16373.87</v>
      </c>
      <c r="C1490" s="87">
        <v>44509</v>
      </c>
      <c r="D1490" s="88">
        <v>141.11000000000001</v>
      </c>
      <c r="E1490" s="87">
        <v>44474</v>
      </c>
      <c r="F1490" s="88">
        <v>120.01</v>
      </c>
      <c r="G1490" s="87">
        <v>44958</v>
      </c>
      <c r="H1490" s="88">
        <v>20.6</v>
      </c>
      <c r="I1490" s="87">
        <v>44518</v>
      </c>
      <c r="J1490" s="88">
        <v>47.58</v>
      </c>
      <c r="K1490" s="87">
        <v>44474</v>
      </c>
      <c r="L1490" s="88">
        <v>188.36</v>
      </c>
      <c r="M1490" s="87">
        <v>44474</v>
      </c>
      <c r="N1490" s="88">
        <v>33.19</v>
      </c>
      <c r="Q1490" s="87">
        <v>44474</v>
      </c>
      <c r="R1490" s="88">
        <v>17.39</v>
      </c>
      <c r="S1490" s="87">
        <v>44474</v>
      </c>
      <c r="T1490" s="88">
        <v>21.31</v>
      </c>
      <c r="W1490" s="87">
        <v>44634</v>
      </c>
      <c r="X1490" s="88">
        <v>56.55</v>
      </c>
      <c r="Y1490" s="87">
        <v>44502</v>
      </c>
      <c r="Z1490" s="88">
        <v>37.6</v>
      </c>
      <c r="AA1490" s="87">
        <v>44594</v>
      </c>
      <c r="AB1490" s="88">
        <v>142</v>
      </c>
      <c r="AE1490" s="87">
        <v>45205</v>
      </c>
      <c r="AF1490" s="88">
        <v>889.66</v>
      </c>
      <c r="AG1490" s="87">
        <v>45204</v>
      </c>
      <c r="AH1490" s="88">
        <v>62.42</v>
      </c>
      <c r="AI1490" s="87">
        <v>45219</v>
      </c>
      <c r="AJ1490" s="88">
        <v>418.19</v>
      </c>
      <c r="AK1490" s="87">
        <v>45253</v>
      </c>
      <c r="AL1490" s="88">
        <v>242.57</v>
      </c>
    </row>
    <row r="1491" spans="1:38">
      <c r="A1491" s="87">
        <v>45208</v>
      </c>
      <c r="B1491" s="88">
        <v>16503.52</v>
      </c>
      <c r="C1491" s="87">
        <v>44510</v>
      </c>
      <c r="D1491" s="88">
        <v>141.72999999999999</v>
      </c>
      <c r="E1491" s="87">
        <v>44475</v>
      </c>
      <c r="F1491" s="88">
        <v>121.92</v>
      </c>
      <c r="G1491" s="87">
        <v>44959</v>
      </c>
      <c r="H1491" s="88">
        <v>19.86</v>
      </c>
      <c r="I1491" s="87">
        <v>44519</v>
      </c>
      <c r="J1491" s="88">
        <v>46.89</v>
      </c>
      <c r="K1491" s="87">
        <v>44475</v>
      </c>
      <c r="L1491" s="88">
        <v>182.09</v>
      </c>
      <c r="M1491" s="87">
        <v>44475</v>
      </c>
      <c r="N1491" s="88">
        <v>32.54</v>
      </c>
      <c r="Q1491" s="87">
        <v>44475</v>
      </c>
      <c r="R1491" s="88">
        <v>16.82</v>
      </c>
      <c r="S1491" s="87">
        <v>44475</v>
      </c>
      <c r="T1491" s="88">
        <v>20.010000000000002</v>
      </c>
      <c r="W1491" s="87">
        <v>44635</v>
      </c>
      <c r="X1491" s="88">
        <v>59.82</v>
      </c>
      <c r="Y1491" s="87">
        <v>44503</v>
      </c>
      <c r="Z1491" s="88">
        <v>38.5</v>
      </c>
      <c r="AA1491" s="87">
        <v>44595</v>
      </c>
      <c r="AB1491" s="88">
        <v>148.25</v>
      </c>
      <c r="AE1491" s="87">
        <v>45208</v>
      </c>
      <c r="AF1491" s="88">
        <v>889.96</v>
      </c>
      <c r="AG1491" s="87">
        <v>45205</v>
      </c>
      <c r="AH1491" s="88">
        <v>63</v>
      </c>
      <c r="AI1491" s="87">
        <v>45222</v>
      </c>
      <c r="AJ1491" s="88">
        <v>415.49</v>
      </c>
      <c r="AK1491" s="87">
        <v>45254</v>
      </c>
      <c r="AL1491" s="88">
        <v>241.54</v>
      </c>
    </row>
    <row r="1492" spans="1:38">
      <c r="A1492" s="87">
        <v>45209</v>
      </c>
      <c r="B1492" s="88">
        <v>16649.580000000002</v>
      </c>
      <c r="C1492" s="87">
        <v>44511</v>
      </c>
      <c r="D1492" s="88">
        <v>141.13999999999999</v>
      </c>
      <c r="E1492" s="87">
        <v>44476</v>
      </c>
      <c r="F1492" s="88">
        <v>123.43</v>
      </c>
      <c r="G1492" s="87">
        <v>44960</v>
      </c>
      <c r="H1492" s="88">
        <v>19.989999999999998</v>
      </c>
      <c r="I1492" s="87">
        <v>44522</v>
      </c>
      <c r="J1492" s="88">
        <v>46.45</v>
      </c>
      <c r="K1492" s="87">
        <v>44476</v>
      </c>
      <c r="L1492" s="88">
        <v>186.5</v>
      </c>
      <c r="M1492" s="87">
        <v>44476</v>
      </c>
      <c r="N1492" s="88">
        <v>34.409999999999997</v>
      </c>
      <c r="Q1492" s="87">
        <v>44476</v>
      </c>
      <c r="R1492" s="88">
        <v>16.899999999999999</v>
      </c>
      <c r="S1492" s="87">
        <v>44476</v>
      </c>
      <c r="T1492" s="88">
        <v>19.88</v>
      </c>
      <c r="W1492" s="87">
        <v>44636</v>
      </c>
      <c r="X1492" s="88">
        <v>62</v>
      </c>
      <c r="Y1492" s="87">
        <v>44504</v>
      </c>
      <c r="Z1492" s="88">
        <v>38.5</v>
      </c>
      <c r="AA1492" s="87">
        <v>44596</v>
      </c>
      <c r="AB1492" s="88">
        <v>145.5</v>
      </c>
      <c r="AE1492" s="87">
        <v>45209</v>
      </c>
      <c r="AF1492" s="88">
        <v>890.02</v>
      </c>
      <c r="AG1492" s="87">
        <v>45208</v>
      </c>
      <c r="AH1492" s="88">
        <v>62.81</v>
      </c>
      <c r="AI1492" s="87">
        <v>45223</v>
      </c>
      <c r="AJ1492" s="88">
        <v>414.09</v>
      </c>
      <c r="AK1492" s="87">
        <v>45257</v>
      </c>
      <c r="AL1492" s="88">
        <v>242.53</v>
      </c>
    </row>
    <row r="1493" spans="1:38">
      <c r="A1493" s="87">
        <v>45210</v>
      </c>
      <c r="B1493" s="88">
        <v>16791.96</v>
      </c>
      <c r="C1493" s="87">
        <v>44512</v>
      </c>
      <c r="D1493" s="88">
        <v>140.08000000000001</v>
      </c>
      <c r="E1493" s="87">
        <v>44477</v>
      </c>
      <c r="F1493" s="88">
        <v>123.72</v>
      </c>
      <c r="G1493" s="87">
        <v>44963</v>
      </c>
      <c r="H1493" s="88">
        <v>20</v>
      </c>
      <c r="I1493" s="87">
        <v>44523</v>
      </c>
      <c r="J1493" s="88">
        <v>46.04</v>
      </c>
      <c r="K1493" s="87">
        <v>44477</v>
      </c>
      <c r="L1493" s="88">
        <v>185.64</v>
      </c>
      <c r="M1493" s="87">
        <v>44477</v>
      </c>
      <c r="N1493" s="88">
        <v>33.53</v>
      </c>
      <c r="Q1493" s="87">
        <v>44477</v>
      </c>
      <c r="R1493" s="88">
        <v>16.670000000000002</v>
      </c>
      <c r="S1493" s="87">
        <v>44477</v>
      </c>
      <c r="T1493" s="88">
        <v>19.13</v>
      </c>
      <c r="W1493" s="87">
        <v>44637</v>
      </c>
      <c r="X1493" s="88">
        <v>61</v>
      </c>
      <c r="Y1493" s="87">
        <v>44505</v>
      </c>
      <c r="Z1493" s="88">
        <v>38.11</v>
      </c>
      <c r="AA1493" s="87">
        <v>44599</v>
      </c>
      <c r="AB1493" s="88">
        <v>145.5</v>
      </c>
      <c r="AE1493" s="87">
        <v>45210</v>
      </c>
      <c r="AF1493" s="88">
        <v>890.87</v>
      </c>
      <c r="AG1493" s="87">
        <v>45209</v>
      </c>
      <c r="AH1493" s="88">
        <v>63.4</v>
      </c>
      <c r="AI1493" s="87">
        <v>45224</v>
      </c>
      <c r="AJ1493" s="88">
        <v>431.57</v>
      </c>
    </row>
    <row r="1494" spans="1:38">
      <c r="A1494" s="87">
        <v>45211</v>
      </c>
      <c r="B1494" s="88">
        <v>16906.25</v>
      </c>
      <c r="C1494" s="87">
        <v>44515</v>
      </c>
      <c r="D1494" s="88">
        <v>138.91999999999999</v>
      </c>
      <c r="E1494" s="87">
        <v>44480</v>
      </c>
      <c r="F1494" s="88">
        <v>123.08</v>
      </c>
      <c r="G1494" s="87">
        <v>44964</v>
      </c>
      <c r="H1494" s="88">
        <v>21</v>
      </c>
      <c r="I1494" s="87">
        <v>44524</v>
      </c>
      <c r="J1494" s="88">
        <v>45.06</v>
      </c>
      <c r="K1494" s="87">
        <v>44480</v>
      </c>
      <c r="L1494" s="88">
        <v>179.81</v>
      </c>
      <c r="M1494" s="87">
        <v>44480</v>
      </c>
      <c r="N1494" s="88">
        <v>31.68</v>
      </c>
      <c r="Q1494" s="87">
        <v>44480</v>
      </c>
      <c r="R1494" s="88">
        <v>16.16</v>
      </c>
      <c r="S1494" s="87">
        <v>44480</v>
      </c>
      <c r="T1494" s="88">
        <v>17.7</v>
      </c>
      <c r="W1494" s="87">
        <v>44638</v>
      </c>
      <c r="X1494" s="88">
        <v>58.58</v>
      </c>
      <c r="Y1494" s="87">
        <v>44508</v>
      </c>
      <c r="Z1494" s="88">
        <v>39.5</v>
      </c>
      <c r="AA1494" s="87">
        <v>44603</v>
      </c>
      <c r="AB1494" s="88">
        <v>145</v>
      </c>
      <c r="AE1494" s="87">
        <v>45211</v>
      </c>
      <c r="AF1494" s="88">
        <v>911.63</v>
      </c>
      <c r="AG1494" s="87">
        <v>45210</v>
      </c>
      <c r="AH1494" s="88">
        <v>63.21</v>
      </c>
      <c r="AI1494" s="87">
        <v>45225</v>
      </c>
      <c r="AJ1494" s="88">
        <v>432.07</v>
      </c>
    </row>
    <row r="1495" spans="1:38">
      <c r="A1495" s="87">
        <v>45212</v>
      </c>
      <c r="B1495" s="88">
        <v>17131.5</v>
      </c>
      <c r="C1495" s="87">
        <v>44516</v>
      </c>
      <c r="D1495" s="88">
        <v>140.31</v>
      </c>
      <c r="E1495" s="87">
        <v>44481</v>
      </c>
      <c r="F1495" s="88">
        <v>125.73</v>
      </c>
      <c r="G1495" s="87">
        <v>44965</v>
      </c>
      <c r="H1495" s="88">
        <v>21</v>
      </c>
      <c r="I1495" s="87">
        <v>44525</v>
      </c>
      <c r="J1495" s="88">
        <v>44.13</v>
      </c>
      <c r="K1495" s="87">
        <v>44481</v>
      </c>
      <c r="L1495" s="88">
        <v>177.97</v>
      </c>
      <c r="M1495" s="87">
        <v>44481</v>
      </c>
      <c r="N1495" s="88">
        <v>32.18</v>
      </c>
      <c r="Q1495" s="87">
        <v>44481</v>
      </c>
      <c r="R1495" s="88">
        <v>15.95</v>
      </c>
      <c r="S1495" s="87">
        <v>44481</v>
      </c>
      <c r="T1495" s="88">
        <v>17.329999999999998</v>
      </c>
      <c r="W1495" s="87">
        <v>44641</v>
      </c>
      <c r="X1495" s="88">
        <v>60</v>
      </c>
      <c r="Y1495" s="87">
        <v>44509</v>
      </c>
      <c r="Z1495" s="88">
        <v>39</v>
      </c>
      <c r="AA1495" s="87">
        <v>44606</v>
      </c>
      <c r="AB1495" s="88">
        <v>144.99</v>
      </c>
      <c r="AE1495" s="87">
        <v>45212</v>
      </c>
      <c r="AF1495" s="88">
        <v>933.23</v>
      </c>
      <c r="AG1495" s="87">
        <v>45211</v>
      </c>
      <c r="AH1495" s="88">
        <v>62.6</v>
      </c>
      <c r="AI1495" s="87">
        <v>45226</v>
      </c>
      <c r="AJ1495" s="88">
        <v>413.9</v>
      </c>
    </row>
    <row r="1496" spans="1:38">
      <c r="A1496" s="87">
        <v>45215</v>
      </c>
      <c r="B1496" s="88">
        <v>17125.830000000002</v>
      </c>
      <c r="C1496" s="87">
        <v>44517</v>
      </c>
      <c r="D1496" s="88">
        <v>143.31</v>
      </c>
      <c r="E1496" s="87">
        <v>44482</v>
      </c>
      <c r="F1496" s="88">
        <v>122.19</v>
      </c>
      <c r="G1496" s="87">
        <v>44966</v>
      </c>
      <c r="H1496" s="88">
        <v>21.8</v>
      </c>
      <c r="I1496" s="87">
        <v>44526</v>
      </c>
      <c r="J1496" s="88">
        <v>43.79</v>
      </c>
      <c r="K1496" s="87">
        <v>44482</v>
      </c>
      <c r="L1496" s="88">
        <v>172.08</v>
      </c>
      <c r="M1496" s="87">
        <v>44482</v>
      </c>
      <c r="N1496" s="88">
        <v>31.09</v>
      </c>
      <c r="Q1496" s="87">
        <v>44482</v>
      </c>
      <c r="R1496" s="88">
        <v>15.64</v>
      </c>
      <c r="S1496" s="87">
        <v>44482</v>
      </c>
      <c r="T1496" s="88">
        <v>16.05</v>
      </c>
      <c r="W1496" s="87">
        <v>44642</v>
      </c>
      <c r="X1496" s="88">
        <v>60.1</v>
      </c>
      <c r="Y1496" s="87">
        <v>44510</v>
      </c>
      <c r="Z1496" s="88">
        <v>38.85</v>
      </c>
      <c r="AA1496" s="87">
        <v>44607</v>
      </c>
      <c r="AB1496" s="88">
        <v>144.97999999999999</v>
      </c>
      <c r="AE1496" s="87">
        <v>45215</v>
      </c>
      <c r="AF1496" s="88">
        <v>935.13</v>
      </c>
      <c r="AG1496" s="87">
        <v>45212</v>
      </c>
      <c r="AH1496" s="88">
        <v>63.67</v>
      </c>
      <c r="AI1496" s="87">
        <v>45229</v>
      </c>
      <c r="AJ1496" s="88">
        <v>410.39</v>
      </c>
    </row>
    <row r="1497" spans="1:38">
      <c r="A1497" s="87">
        <v>45216</v>
      </c>
      <c r="B1497" s="88">
        <v>16958.099999999999</v>
      </c>
      <c r="C1497" s="87">
        <v>44518</v>
      </c>
      <c r="D1497" s="88">
        <v>147.21</v>
      </c>
      <c r="E1497" s="87">
        <v>44483</v>
      </c>
      <c r="F1497" s="88">
        <v>127.84</v>
      </c>
      <c r="G1497" s="87">
        <v>44967</v>
      </c>
      <c r="H1497" s="88">
        <v>22.11</v>
      </c>
      <c r="I1497" s="87">
        <v>44529</v>
      </c>
      <c r="J1497" s="88">
        <v>44.58</v>
      </c>
      <c r="K1497" s="87">
        <v>44483</v>
      </c>
      <c r="L1497" s="88">
        <v>180.99</v>
      </c>
      <c r="M1497" s="87">
        <v>44483</v>
      </c>
      <c r="N1497" s="88">
        <v>33.42</v>
      </c>
      <c r="Q1497" s="87">
        <v>44483</v>
      </c>
      <c r="R1497" s="88">
        <v>16.350000000000001</v>
      </c>
      <c r="S1497" s="87">
        <v>44483</v>
      </c>
      <c r="T1497" s="88">
        <v>17.21</v>
      </c>
      <c r="W1497" s="87">
        <v>44648</v>
      </c>
      <c r="X1497" s="88">
        <v>61.34</v>
      </c>
      <c r="Y1497" s="87">
        <v>44511</v>
      </c>
      <c r="Z1497" s="88">
        <v>38.08</v>
      </c>
      <c r="AA1497" s="87">
        <v>44608</v>
      </c>
      <c r="AB1497" s="88">
        <v>144</v>
      </c>
      <c r="AE1497" s="87">
        <v>45216</v>
      </c>
      <c r="AF1497" s="88">
        <v>955.48</v>
      </c>
      <c r="AG1497" s="87">
        <v>45215</v>
      </c>
      <c r="AH1497" s="88">
        <v>61.17</v>
      </c>
      <c r="AI1497" s="87">
        <v>45230</v>
      </c>
      <c r="AJ1497" s="88">
        <v>415.01</v>
      </c>
    </row>
    <row r="1498" spans="1:38">
      <c r="A1498" s="87">
        <v>45217</v>
      </c>
      <c r="B1498" s="88">
        <v>16910.23</v>
      </c>
      <c r="C1498" s="87">
        <v>44519</v>
      </c>
      <c r="D1498" s="88">
        <v>149.87</v>
      </c>
      <c r="E1498" s="87">
        <v>44484</v>
      </c>
      <c r="F1498" s="88">
        <v>129.5</v>
      </c>
      <c r="G1498" s="87">
        <v>44970</v>
      </c>
      <c r="H1498" s="88">
        <v>22</v>
      </c>
      <c r="I1498" s="87">
        <v>44530</v>
      </c>
      <c r="J1498" s="88">
        <v>44.54</v>
      </c>
      <c r="K1498" s="87">
        <v>44484</v>
      </c>
      <c r="L1498" s="88">
        <v>183.46</v>
      </c>
      <c r="M1498" s="87">
        <v>44484</v>
      </c>
      <c r="N1498" s="88">
        <v>33.840000000000003</v>
      </c>
      <c r="Q1498" s="87">
        <v>44484</v>
      </c>
      <c r="R1498" s="88">
        <v>17.059999999999999</v>
      </c>
      <c r="S1498" s="87">
        <v>44484</v>
      </c>
      <c r="T1498" s="88">
        <v>16.93</v>
      </c>
      <c r="W1498" s="87">
        <v>44649</v>
      </c>
      <c r="X1498" s="88">
        <v>62</v>
      </c>
      <c r="Y1498" s="87">
        <v>44512</v>
      </c>
      <c r="Z1498" s="88">
        <v>37.380000000000003</v>
      </c>
      <c r="AA1498" s="87">
        <v>44609</v>
      </c>
      <c r="AB1498" s="88">
        <v>141.9</v>
      </c>
      <c r="AE1498" s="87">
        <v>45217</v>
      </c>
      <c r="AF1498" s="88">
        <v>952.68</v>
      </c>
      <c r="AG1498" s="87">
        <v>45216</v>
      </c>
      <c r="AH1498" s="88">
        <v>59.93</v>
      </c>
      <c r="AI1498" s="87">
        <v>45231</v>
      </c>
      <c r="AJ1498" s="88">
        <v>419.45</v>
      </c>
    </row>
    <row r="1499" spans="1:38">
      <c r="A1499" s="87">
        <v>45218</v>
      </c>
      <c r="B1499" s="88">
        <v>17286.05</v>
      </c>
      <c r="C1499" s="87">
        <v>44522</v>
      </c>
      <c r="D1499" s="88">
        <v>153.59</v>
      </c>
      <c r="E1499" s="87">
        <v>44487</v>
      </c>
      <c r="F1499" s="88">
        <v>130.02000000000001</v>
      </c>
      <c r="G1499" s="87">
        <v>44971</v>
      </c>
      <c r="H1499" s="88">
        <v>22.14</v>
      </c>
      <c r="I1499" s="87">
        <v>44531</v>
      </c>
      <c r="J1499" s="88">
        <v>45.05</v>
      </c>
      <c r="K1499" s="87">
        <v>44487</v>
      </c>
      <c r="L1499" s="88">
        <v>177.92</v>
      </c>
      <c r="M1499" s="87">
        <v>44487</v>
      </c>
      <c r="N1499" s="88">
        <v>32.67</v>
      </c>
      <c r="Q1499" s="87">
        <v>44487</v>
      </c>
      <c r="R1499" s="88">
        <v>16.32</v>
      </c>
      <c r="S1499" s="87">
        <v>44487</v>
      </c>
      <c r="T1499" s="88">
        <v>15.85</v>
      </c>
      <c r="W1499" s="87">
        <v>44650</v>
      </c>
      <c r="X1499" s="88">
        <v>62</v>
      </c>
      <c r="Y1499" s="87">
        <v>44515</v>
      </c>
      <c r="Z1499" s="88">
        <v>37.869999999999997</v>
      </c>
      <c r="AA1499" s="87">
        <v>44610</v>
      </c>
      <c r="AB1499" s="88">
        <v>142</v>
      </c>
      <c r="AE1499" s="87">
        <v>45218</v>
      </c>
      <c r="AF1499" s="88">
        <v>956.86</v>
      </c>
      <c r="AG1499" s="87">
        <v>45217</v>
      </c>
      <c r="AH1499" s="88">
        <v>58.5</v>
      </c>
      <c r="AI1499" s="87">
        <v>45232</v>
      </c>
      <c r="AJ1499" s="88">
        <v>417.36</v>
      </c>
    </row>
    <row r="1500" spans="1:38">
      <c r="A1500" s="87">
        <v>45219</v>
      </c>
      <c r="B1500" s="88">
        <v>17459</v>
      </c>
      <c r="C1500" s="87">
        <v>44523</v>
      </c>
      <c r="D1500" s="88">
        <v>149.84</v>
      </c>
      <c r="E1500" s="87">
        <v>44489</v>
      </c>
      <c r="F1500" s="88">
        <v>133.37</v>
      </c>
      <c r="G1500" s="87">
        <v>44972</v>
      </c>
      <c r="H1500" s="88">
        <v>22</v>
      </c>
      <c r="I1500" s="87">
        <v>44532</v>
      </c>
      <c r="J1500" s="88">
        <v>44.96</v>
      </c>
      <c r="K1500" s="87">
        <v>44489</v>
      </c>
      <c r="L1500" s="88">
        <v>183.21</v>
      </c>
      <c r="M1500" s="87">
        <v>44489</v>
      </c>
      <c r="N1500" s="88">
        <v>35.119999999999997</v>
      </c>
      <c r="Q1500" s="87">
        <v>44489</v>
      </c>
      <c r="R1500" s="88">
        <v>16.64</v>
      </c>
      <c r="S1500" s="87">
        <v>44489</v>
      </c>
      <c r="T1500" s="88">
        <v>16.489999999999998</v>
      </c>
      <c r="W1500" s="87">
        <v>44651</v>
      </c>
      <c r="X1500" s="88">
        <v>62.25</v>
      </c>
      <c r="Y1500" s="87">
        <v>44516</v>
      </c>
      <c r="Z1500" s="88">
        <v>37.92</v>
      </c>
      <c r="AA1500" s="87">
        <v>44613</v>
      </c>
      <c r="AB1500" s="88">
        <v>142</v>
      </c>
      <c r="AE1500" s="87">
        <v>45219</v>
      </c>
      <c r="AF1500" s="88">
        <v>960.55</v>
      </c>
      <c r="AG1500" s="87">
        <v>45218</v>
      </c>
      <c r="AH1500" s="88">
        <v>59.61</v>
      </c>
      <c r="AI1500" s="87">
        <v>45233</v>
      </c>
      <c r="AJ1500" s="88">
        <v>420.73</v>
      </c>
    </row>
    <row r="1501" spans="1:38">
      <c r="A1501" s="87">
        <v>45222</v>
      </c>
      <c r="B1501" s="88">
        <v>17597.13</v>
      </c>
      <c r="C1501" s="87">
        <v>44524</v>
      </c>
      <c r="D1501" s="88">
        <v>147.5</v>
      </c>
      <c r="E1501" s="87">
        <v>44490</v>
      </c>
      <c r="F1501" s="88">
        <v>140.12</v>
      </c>
      <c r="G1501" s="87">
        <v>44973</v>
      </c>
      <c r="H1501" s="88">
        <v>21.91</v>
      </c>
      <c r="I1501" s="87">
        <v>44533</v>
      </c>
      <c r="J1501" s="88">
        <v>45.02</v>
      </c>
      <c r="K1501" s="87">
        <v>44490</v>
      </c>
      <c r="L1501" s="88">
        <v>177.84</v>
      </c>
      <c r="M1501" s="87">
        <v>44490</v>
      </c>
      <c r="N1501" s="88">
        <v>35.24</v>
      </c>
      <c r="Q1501" s="87">
        <v>44490</v>
      </c>
      <c r="R1501" s="88">
        <v>16.440000000000001</v>
      </c>
      <c r="S1501" s="87">
        <v>44490</v>
      </c>
      <c r="T1501" s="88">
        <v>16.53</v>
      </c>
      <c r="W1501" s="87">
        <v>44652</v>
      </c>
      <c r="X1501" s="88">
        <v>62.95</v>
      </c>
      <c r="Y1501" s="87">
        <v>44517</v>
      </c>
      <c r="Z1501" s="88">
        <v>37.9</v>
      </c>
      <c r="AA1501" s="87">
        <v>44614</v>
      </c>
      <c r="AB1501" s="88">
        <v>140.91999999999999</v>
      </c>
      <c r="AE1501" s="87">
        <v>45222</v>
      </c>
      <c r="AF1501" s="88">
        <v>960.26</v>
      </c>
      <c r="AG1501" s="87">
        <v>45219</v>
      </c>
      <c r="AH1501" s="88">
        <v>60.09</v>
      </c>
      <c r="AI1501" s="87">
        <v>45236</v>
      </c>
      <c r="AJ1501" s="88">
        <v>418.25</v>
      </c>
    </row>
    <row r="1502" spans="1:38">
      <c r="A1502" s="87">
        <v>45223</v>
      </c>
      <c r="B1502" s="88">
        <v>17496.5</v>
      </c>
      <c r="C1502" s="87">
        <v>44525</v>
      </c>
      <c r="D1502" s="88">
        <v>147.75</v>
      </c>
      <c r="E1502" s="87">
        <v>44491</v>
      </c>
      <c r="F1502" s="88">
        <v>142.25</v>
      </c>
      <c r="G1502" s="87">
        <v>44974</v>
      </c>
      <c r="H1502" s="88">
        <v>22.12</v>
      </c>
      <c r="I1502" s="87">
        <v>44536</v>
      </c>
      <c r="J1502" s="88">
        <v>45</v>
      </c>
      <c r="K1502" s="87">
        <v>44491</v>
      </c>
      <c r="L1502" s="88">
        <v>173.13</v>
      </c>
      <c r="M1502" s="87">
        <v>44491</v>
      </c>
      <c r="N1502" s="88">
        <v>35.39</v>
      </c>
      <c r="Q1502" s="87">
        <v>44491</v>
      </c>
      <c r="R1502" s="88">
        <v>16.22</v>
      </c>
      <c r="S1502" s="87">
        <v>44491</v>
      </c>
      <c r="T1502" s="88">
        <v>17.16</v>
      </c>
      <c r="W1502" s="87">
        <v>44655</v>
      </c>
      <c r="X1502" s="88">
        <v>58.65</v>
      </c>
      <c r="Y1502" s="87">
        <v>44518</v>
      </c>
      <c r="Z1502" s="88">
        <v>37.01</v>
      </c>
      <c r="AA1502" s="87">
        <v>44615</v>
      </c>
      <c r="AB1502" s="88">
        <v>138</v>
      </c>
      <c r="AE1502" s="87">
        <v>45223</v>
      </c>
      <c r="AF1502" s="88">
        <v>950.9</v>
      </c>
      <c r="AG1502" s="87">
        <v>45222</v>
      </c>
      <c r="AH1502" s="88">
        <v>60.79</v>
      </c>
      <c r="AI1502" s="87">
        <v>45237</v>
      </c>
      <c r="AJ1502" s="88">
        <v>420.17</v>
      </c>
    </row>
    <row r="1503" spans="1:38">
      <c r="A1503" s="87">
        <v>45224</v>
      </c>
      <c r="B1503" s="88">
        <v>17537.09</v>
      </c>
      <c r="C1503" s="87">
        <v>44526</v>
      </c>
      <c r="D1503" s="88">
        <v>148.56</v>
      </c>
      <c r="E1503" s="87">
        <v>44494</v>
      </c>
      <c r="F1503" s="88">
        <v>142.25</v>
      </c>
      <c r="G1503" s="87">
        <v>44977</v>
      </c>
      <c r="H1503" s="88">
        <v>22.3</v>
      </c>
      <c r="I1503" s="87">
        <v>44537</v>
      </c>
      <c r="J1503" s="88">
        <v>44.54</v>
      </c>
      <c r="K1503" s="87">
        <v>44494</v>
      </c>
      <c r="L1503" s="88">
        <v>173.13</v>
      </c>
      <c r="M1503" s="87">
        <v>44494</v>
      </c>
      <c r="N1503" s="88">
        <v>35.39</v>
      </c>
      <c r="Q1503" s="87">
        <v>44494</v>
      </c>
      <c r="R1503" s="88">
        <v>16.22</v>
      </c>
      <c r="S1503" s="87">
        <v>44494</v>
      </c>
      <c r="T1503" s="88">
        <v>17.16</v>
      </c>
      <c r="W1503" s="87">
        <v>44656</v>
      </c>
      <c r="X1503" s="88">
        <v>60.3</v>
      </c>
      <c r="Y1503" s="87">
        <v>44519</v>
      </c>
      <c r="Z1503" s="88">
        <v>38.590000000000003</v>
      </c>
      <c r="AA1503" s="87">
        <v>44616</v>
      </c>
      <c r="AB1503" s="88">
        <v>127.74</v>
      </c>
      <c r="AE1503" s="87">
        <v>45224</v>
      </c>
      <c r="AF1503" s="88">
        <v>958.76</v>
      </c>
      <c r="AG1503" s="87">
        <v>45223</v>
      </c>
      <c r="AH1503" s="88">
        <v>60.67</v>
      </c>
      <c r="AI1503" s="87">
        <v>45238</v>
      </c>
      <c r="AJ1503" s="88">
        <v>421.29</v>
      </c>
    </row>
    <row r="1504" spans="1:38">
      <c r="A1504" s="87">
        <v>45225</v>
      </c>
      <c r="B1504" s="88">
        <v>17553.349999999999</v>
      </c>
      <c r="C1504" s="87">
        <v>44529</v>
      </c>
      <c r="D1504" s="88">
        <v>151.25</v>
      </c>
      <c r="E1504" s="87">
        <v>44495</v>
      </c>
      <c r="F1504" s="88">
        <v>138.88999999999999</v>
      </c>
      <c r="G1504" s="87">
        <v>44978</v>
      </c>
      <c r="H1504" s="88">
        <v>22</v>
      </c>
      <c r="I1504" s="87">
        <v>44538</v>
      </c>
      <c r="J1504" s="88">
        <v>43.11</v>
      </c>
      <c r="K1504" s="87">
        <v>44495</v>
      </c>
      <c r="L1504" s="88">
        <v>168.81</v>
      </c>
      <c r="M1504" s="87">
        <v>44495</v>
      </c>
      <c r="N1504" s="88">
        <v>34.020000000000003</v>
      </c>
      <c r="Q1504" s="87">
        <v>44495</v>
      </c>
      <c r="R1504" s="88">
        <v>15.78</v>
      </c>
      <c r="S1504" s="87">
        <v>44495</v>
      </c>
      <c r="T1504" s="88">
        <v>17.22</v>
      </c>
      <c r="W1504" s="87">
        <v>44657</v>
      </c>
      <c r="X1504" s="88">
        <v>60.5</v>
      </c>
      <c r="Y1504" s="87">
        <v>44522</v>
      </c>
      <c r="Z1504" s="88">
        <v>38.020000000000003</v>
      </c>
      <c r="AA1504" s="87">
        <v>44617</v>
      </c>
      <c r="AB1504" s="88">
        <v>129</v>
      </c>
      <c r="AE1504" s="87">
        <v>45225</v>
      </c>
      <c r="AF1504" s="88">
        <v>950</v>
      </c>
      <c r="AG1504" s="87">
        <v>45224</v>
      </c>
      <c r="AH1504" s="88">
        <v>60.56</v>
      </c>
      <c r="AI1504" s="87">
        <v>45240</v>
      </c>
      <c r="AJ1504" s="88">
        <v>422.98</v>
      </c>
    </row>
    <row r="1505" spans="1:36">
      <c r="A1505" s="87">
        <v>45226</v>
      </c>
      <c r="B1505" s="88">
        <v>17497.37</v>
      </c>
      <c r="C1505" s="87">
        <v>44530</v>
      </c>
      <c r="D1505" s="88">
        <v>148.69</v>
      </c>
      <c r="E1505" s="87">
        <v>44496</v>
      </c>
      <c r="F1505" s="88">
        <v>140.43</v>
      </c>
      <c r="G1505" s="87">
        <v>44979</v>
      </c>
      <c r="H1505" s="88">
        <v>22</v>
      </c>
      <c r="I1505" s="87">
        <v>44539</v>
      </c>
      <c r="J1505" s="88">
        <v>42.27</v>
      </c>
      <c r="K1505" s="87">
        <v>44496</v>
      </c>
      <c r="L1505" s="88">
        <v>172.23</v>
      </c>
      <c r="M1505" s="87">
        <v>44496</v>
      </c>
      <c r="N1505" s="88">
        <v>35.44</v>
      </c>
      <c r="Q1505" s="87">
        <v>44496</v>
      </c>
      <c r="R1505" s="88">
        <v>15.87</v>
      </c>
      <c r="S1505" s="87">
        <v>44496</v>
      </c>
      <c r="T1505" s="88">
        <v>17.809999999999999</v>
      </c>
      <c r="W1505" s="87">
        <v>44658</v>
      </c>
      <c r="X1505" s="88">
        <v>60</v>
      </c>
      <c r="Y1505" s="87">
        <v>44523</v>
      </c>
      <c r="Z1505" s="88">
        <v>37.5</v>
      </c>
      <c r="AA1505" s="87">
        <v>44620</v>
      </c>
      <c r="AB1505" s="88">
        <v>128.62</v>
      </c>
      <c r="AE1505" s="87">
        <v>45226</v>
      </c>
      <c r="AF1505" s="88">
        <v>962.9</v>
      </c>
      <c r="AG1505" s="87">
        <v>45225</v>
      </c>
      <c r="AH1505" s="88">
        <v>61.02</v>
      </c>
      <c r="AI1505" s="87">
        <v>45243</v>
      </c>
      <c r="AJ1505" s="88">
        <v>425.22</v>
      </c>
    </row>
    <row r="1506" spans="1:36">
      <c r="A1506" s="87">
        <v>45229</v>
      </c>
      <c r="B1506" s="88">
        <v>17650.16</v>
      </c>
      <c r="C1506" s="87">
        <v>44531</v>
      </c>
      <c r="D1506" s="88">
        <v>149</v>
      </c>
      <c r="E1506" s="87">
        <v>44497</v>
      </c>
      <c r="F1506" s="88">
        <v>142.32</v>
      </c>
      <c r="G1506" s="87">
        <v>44980</v>
      </c>
      <c r="H1506" s="88">
        <v>21.86</v>
      </c>
      <c r="I1506" s="87">
        <v>44540</v>
      </c>
      <c r="J1506" s="88">
        <v>42.53</v>
      </c>
      <c r="K1506" s="87">
        <v>44497</v>
      </c>
      <c r="L1506" s="88">
        <v>171.28</v>
      </c>
      <c r="M1506" s="87">
        <v>44497</v>
      </c>
      <c r="N1506" s="88">
        <v>36.49</v>
      </c>
      <c r="Q1506" s="87">
        <v>44497</v>
      </c>
      <c r="R1506" s="88">
        <v>15.73</v>
      </c>
      <c r="S1506" s="87">
        <v>44497</v>
      </c>
      <c r="T1506" s="88">
        <v>16.989999999999998</v>
      </c>
      <c r="W1506" s="87">
        <v>44659</v>
      </c>
      <c r="X1506" s="88">
        <v>60.2</v>
      </c>
      <c r="Y1506" s="87">
        <v>44524</v>
      </c>
      <c r="Z1506" s="88">
        <v>37.54</v>
      </c>
      <c r="AA1506" s="87">
        <v>44621</v>
      </c>
      <c r="AB1506" s="88">
        <v>127.44</v>
      </c>
      <c r="AE1506" s="87">
        <v>45229</v>
      </c>
      <c r="AF1506" s="88">
        <v>983.35</v>
      </c>
      <c r="AG1506" s="87">
        <v>45226</v>
      </c>
      <c r="AH1506" s="88">
        <v>60.02</v>
      </c>
      <c r="AI1506" s="87">
        <v>45244</v>
      </c>
      <c r="AJ1506" s="88">
        <v>435.38</v>
      </c>
    </row>
    <row r="1507" spans="1:36">
      <c r="A1507" s="87">
        <v>45230</v>
      </c>
      <c r="B1507" s="88">
        <v>17782.11</v>
      </c>
      <c r="C1507" s="87">
        <v>44532</v>
      </c>
      <c r="D1507" s="88">
        <v>141.87</v>
      </c>
      <c r="E1507" s="87">
        <v>44498</v>
      </c>
      <c r="F1507" s="88">
        <v>140.03</v>
      </c>
      <c r="G1507" s="87">
        <v>44981</v>
      </c>
      <c r="H1507" s="88">
        <v>21.39</v>
      </c>
      <c r="I1507" s="87">
        <v>44543</v>
      </c>
      <c r="J1507" s="88">
        <v>43.75</v>
      </c>
      <c r="K1507" s="87">
        <v>44498</v>
      </c>
      <c r="L1507" s="88">
        <v>169.03</v>
      </c>
      <c r="M1507" s="87">
        <v>44498</v>
      </c>
      <c r="N1507" s="88">
        <v>38.47</v>
      </c>
      <c r="Q1507" s="87">
        <v>44498</v>
      </c>
      <c r="R1507" s="88">
        <v>15.61</v>
      </c>
      <c r="S1507" s="87">
        <v>44498</v>
      </c>
      <c r="T1507" s="88">
        <v>16.149999999999999</v>
      </c>
      <c r="W1507" s="87">
        <v>44662</v>
      </c>
      <c r="X1507" s="88">
        <v>64.34</v>
      </c>
      <c r="Y1507" s="87">
        <v>44525</v>
      </c>
      <c r="Z1507" s="88">
        <v>37.5</v>
      </c>
      <c r="AA1507" s="87">
        <v>44622</v>
      </c>
      <c r="AB1507" s="88">
        <v>122.64</v>
      </c>
      <c r="AE1507" s="87">
        <v>45230</v>
      </c>
      <c r="AF1507" s="88">
        <v>987.98</v>
      </c>
      <c r="AG1507" s="87">
        <v>45229</v>
      </c>
      <c r="AH1507" s="88">
        <v>60.47</v>
      </c>
      <c r="AI1507" s="87">
        <v>45245</v>
      </c>
      <c r="AJ1507" s="88">
        <v>435.27</v>
      </c>
    </row>
    <row r="1508" spans="1:36">
      <c r="A1508" s="87">
        <v>45231</v>
      </c>
      <c r="B1508" s="88">
        <v>17903.98</v>
      </c>
      <c r="C1508" s="87">
        <v>44533</v>
      </c>
      <c r="D1508" s="88">
        <v>146.04</v>
      </c>
      <c r="E1508" s="87">
        <v>44501</v>
      </c>
      <c r="F1508" s="88">
        <v>138.97999999999999</v>
      </c>
      <c r="G1508" s="87">
        <v>44984</v>
      </c>
      <c r="H1508" s="88">
        <v>21.41</v>
      </c>
      <c r="I1508" s="87">
        <v>44544</v>
      </c>
      <c r="J1508" s="88">
        <v>44.75</v>
      </c>
      <c r="K1508" s="87">
        <v>44501</v>
      </c>
      <c r="L1508" s="88">
        <v>181.14</v>
      </c>
      <c r="M1508" s="87">
        <v>44501</v>
      </c>
      <c r="N1508" s="88">
        <v>39.92</v>
      </c>
      <c r="Q1508" s="87">
        <v>44501</v>
      </c>
      <c r="R1508" s="88">
        <v>16.600000000000001</v>
      </c>
      <c r="S1508" s="87">
        <v>44501</v>
      </c>
      <c r="T1508" s="88">
        <v>16.14</v>
      </c>
      <c r="W1508" s="87">
        <v>44663</v>
      </c>
      <c r="X1508" s="88">
        <v>64.05</v>
      </c>
      <c r="Y1508" s="87">
        <v>44526</v>
      </c>
      <c r="Z1508" s="88">
        <v>38.979999999999997</v>
      </c>
      <c r="AA1508" s="87">
        <v>44623</v>
      </c>
      <c r="AB1508" s="88">
        <v>125.2</v>
      </c>
      <c r="AE1508" s="87">
        <v>45231</v>
      </c>
      <c r="AF1508" s="88">
        <v>1004.15</v>
      </c>
      <c r="AG1508" s="87">
        <v>45230</v>
      </c>
      <c r="AH1508" s="88">
        <v>60.07</v>
      </c>
      <c r="AI1508" s="87">
        <v>45246</v>
      </c>
      <c r="AJ1508" s="88">
        <v>438.33</v>
      </c>
    </row>
    <row r="1509" spans="1:36">
      <c r="A1509" s="87">
        <v>45232</v>
      </c>
      <c r="B1509" s="88">
        <v>17914.96</v>
      </c>
      <c r="C1509" s="87">
        <v>44536</v>
      </c>
      <c r="D1509" s="88">
        <v>145.22999999999999</v>
      </c>
      <c r="E1509" s="87">
        <v>44502</v>
      </c>
      <c r="F1509" s="88">
        <v>140.06</v>
      </c>
      <c r="G1509" s="87">
        <v>44985</v>
      </c>
      <c r="H1509" s="88">
        <v>21.99</v>
      </c>
      <c r="I1509" s="87">
        <v>44545</v>
      </c>
      <c r="J1509" s="88">
        <v>44.74</v>
      </c>
      <c r="K1509" s="87">
        <v>44502</v>
      </c>
      <c r="L1509" s="88">
        <v>185.8</v>
      </c>
      <c r="M1509" s="87">
        <v>44502</v>
      </c>
      <c r="N1509" s="88">
        <v>40.01</v>
      </c>
      <c r="Q1509" s="87">
        <v>44502</v>
      </c>
      <c r="R1509" s="88">
        <v>16.920000000000002</v>
      </c>
      <c r="S1509" s="87">
        <v>44502</v>
      </c>
      <c r="T1509" s="88">
        <v>16.2</v>
      </c>
      <c r="W1509" s="87">
        <v>44664</v>
      </c>
      <c r="X1509" s="88">
        <v>64.56</v>
      </c>
      <c r="Y1509" s="87">
        <v>44529</v>
      </c>
      <c r="Z1509" s="88">
        <v>39.81</v>
      </c>
      <c r="AA1509" s="87">
        <v>44624</v>
      </c>
      <c r="AB1509" s="88">
        <v>126.03</v>
      </c>
      <c r="AE1509" s="87">
        <v>45232</v>
      </c>
      <c r="AF1509" s="88">
        <v>1026.9000000000001</v>
      </c>
      <c r="AG1509" s="87">
        <v>45231</v>
      </c>
      <c r="AH1509" s="88">
        <v>63.8</v>
      </c>
      <c r="AI1509" s="87">
        <v>45247</v>
      </c>
      <c r="AJ1509" s="88">
        <v>443.34</v>
      </c>
    </row>
    <row r="1510" spans="1:36">
      <c r="A1510" s="87">
        <v>45233</v>
      </c>
      <c r="B1510" s="88">
        <v>17803.900000000001</v>
      </c>
      <c r="C1510" s="87">
        <v>44537</v>
      </c>
      <c r="D1510" s="88">
        <v>144.96</v>
      </c>
      <c r="E1510" s="87">
        <v>44503</v>
      </c>
      <c r="F1510" s="88">
        <v>136.66999999999999</v>
      </c>
      <c r="G1510" s="87">
        <v>44986</v>
      </c>
      <c r="H1510" s="88">
        <v>21.95</v>
      </c>
      <c r="I1510" s="87">
        <v>44546</v>
      </c>
      <c r="J1510" s="88">
        <v>44.02</v>
      </c>
      <c r="K1510" s="87">
        <v>44503</v>
      </c>
      <c r="L1510" s="88">
        <v>189.45</v>
      </c>
      <c r="M1510" s="87">
        <v>44503</v>
      </c>
      <c r="N1510" s="88">
        <v>39.409999999999997</v>
      </c>
      <c r="Q1510" s="87">
        <v>44503</v>
      </c>
      <c r="R1510" s="88">
        <v>17.3</v>
      </c>
      <c r="S1510" s="87">
        <v>44503</v>
      </c>
      <c r="T1510" s="88">
        <v>17.05</v>
      </c>
      <c r="W1510" s="87">
        <v>44665</v>
      </c>
      <c r="X1510" s="88">
        <v>64.099999999999994</v>
      </c>
      <c r="Y1510" s="87">
        <v>44530</v>
      </c>
      <c r="Z1510" s="88">
        <v>39.979999999999997</v>
      </c>
      <c r="AA1510" s="87">
        <v>44627</v>
      </c>
      <c r="AB1510" s="88">
        <v>124.15</v>
      </c>
      <c r="AE1510" s="87">
        <v>45233</v>
      </c>
      <c r="AF1510" s="88">
        <v>1038.72</v>
      </c>
      <c r="AG1510" s="87">
        <v>45232</v>
      </c>
      <c r="AH1510" s="88">
        <v>65.63</v>
      </c>
      <c r="AI1510" s="87">
        <v>45250</v>
      </c>
      <c r="AJ1510" s="88">
        <v>437.97</v>
      </c>
    </row>
    <row r="1511" spans="1:36">
      <c r="A1511" s="87">
        <v>45236</v>
      </c>
      <c r="B1511" s="88">
        <v>17997.77</v>
      </c>
      <c r="C1511" s="87">
        <v>44538</v>
      </c>
      <c r="D1511" s="88">
        <v>143.13999999999999</v>
      </c>
      <c r="E1511" s="87">
        <v>44504</v>
      </c>
      <c r="F1511" s="88">
        <v>136.78</v>
      </c>
      <c r="G1511" s="87">
        <v>44987</v>
      </c>
      <c r="H1511" s="88">
        <v>21.92</v>
      </c>
      <c r="I1511" s="87">
        <v>44547</v>
      </c>
      <c r="J1511" s="88">
        <v>43.5</v>
      </c>
      <c r="K1511" s="87">
        <v>44504</v>
      </c>
      <c r="L1511" s="88">
        <v>197.93</v>
      </c>
      <c r="M1511" s="87">
        <v>44504</v>
      </c>
      <c r="N1511" s="88">
        <v>38.47</v>
      </c>
      <c r="Q1511" s="87">
        <v>44504</v>
      </c>
      <c r="R1511" s="88">
        <v>17.920000000000002</v>
      </c>
      <c r="S1511" s="87">
        <v>44504</v>
      </c>
      <c r="T1511" s="88">
        <v>18.32</v>
      </c>
      <c r="W1511" s="87">
        <v>44666</v>
      </c>
      <c r="X1511" s="88">
        <v>67.400000000000006</v>
      </c>
      <c r="Y1511" s="87">
        <v>44531</v>
      </c>
      <c r="Z1511" s="88">
        <v>39.99</v>
      </c>
      <c r="AA1511" s="87">
        <v>44628</v>
      </c>
      <c r="AB1511" s="88">
        <v>120.01</v>
      </c>
      <c r="AE1511" s="87">
        <v>45236</v>
      </c>
      <c r="AF1511" s="88">
        <v>1064.08</v>
      </c>
      <c r="AG1511" s="87">
        <v>45233</v>
      </c>
      <c r="AH1511" s="88">
        <v>68.06</v>
      </c>
      <c r="AI1511" s="87">
        <v>45251</v>
      </c>
      <c r="AJ1511" s="88">
        <v>439.49</v>
      </c>
    </row>
    <row r="1512" spans="1:36">
      <c r="A1512" s="87">
        <v>45237</v>
      </c>
      <c r="B1512" s="88">
        <v>17990.080000000002</v>
      </c>
      <c r="C1512" s="87">
        <v>44539</v>
      </c>
      <c r="D1512" s="88">
        <v>140.69999999999999</v>
      </c>
      <c r="E1512" s="87">
        <v>44505</v>
      </c>
      <c r="F1512" s="88">
        <v>139.29</v>
      </c>
      <c r="G1512" s="87">
        <v>44988</v>
      </c>
      <c r="H1512" s="88">
        <v>22.5</v>
      </c>
      <c r="I1512" s="87">
        <v>44550</v>
      </c>
      <c r="J1512" s="88">
        <v>43.51</v>
      </c>
      <c r="K1512" s="87">
        <v>44505</v>
      </c>
      <c r="L1512" s="88">
        <v>191.48</v>
      </c>
      <c r="M1512" s="87">
        <v>44505</v>
      </c>
      <c r="N1512" s="88">
        <v>38.65</v>
      </c>
      <c r="Q1512" s="87">
        <v>44505</v>
      </c>
      <c r="R1512" s="88">
        <v>17.47</v>
      </c>
      <c r="S1512" s="87">
        <v>44505</v>
      </c>
      <c r="T1512" s="88">
        <v>19.690000000000001</v>
      </c>
      <c r="W1512" s="87">
        <v>44669</v>
      </c>
      <c r="X1512" s="88">
        <v>67.11</v>
      </c>
      <c r="Y1512" s="87">
        <v>44532</v>
      </c>
      <c r="Z1512" s="88">
        <v>37.53</v>
      </c>
      <c r="AA1512" s="87">
        <v>44629</v>
      </c>
      <c r="AB1512" s="88">
        <v>124.09</v>
      </c>
      <c r="AE1512" s="87">
        <v>45237</v>
      </c>
      <c r="AF1512" s="88">
        <v>1081.21</v>
      </c>
      <c r="AG1512" s="87">
        <v>45236</v>
      </c>
      <c r="AH1512" s="88">
        <v>71.88</v>
      </c>
      <c r="AI1512" s="87">
        <v>45252</v>
      </c>
      <c r="AJ1512" s="88">
        <v>440.3</v>
      </c>
    </row>
    <row r="1513" spans="1:36">
      <c r="A1513" s="87">
        <v>45238</v>
      </c>
      <c r="B1513" s="88">
        <v>18182.099999999999</v>
      </c>
      <c r="C1513" s="87">
        <v>44540</v>
      </c>
      <c r="D1513" s="88">
        <v>141.97</v>
      </c>
      <c r="E1513" s="87">
        <v>44508</v>
      </c>
      <c r="F1513" s="88">
        <v>138.25</v>
      </c>
      <c r="G1513" s="87">
        <v>44991</v>
      </c>
      <c r="H1513" s="88">
        <v>22.49</v>
      </c>
      <c r="I1513" s="87">
        <v>44551</v>
      </c>
      <c r="J1513" s="88">
        <v>43.5</v>
      </c>
      <c r="K1513" s="87">
        <v>44508</v>
      </c>
      <c r="L1513" s="88">
        <v>190.38</v>
      </c>
      <c r="M1513" s="87">
        <v>44508</v>
      </c>
      <c r="N1513" s="88">
        <v>38.26</v>
      </c>
      <c r="Q1513" s="87">
        <v>44508</v>
      </c>
      <c r="R1513" s="88">
        <v>17.27</v>
      </c>
      <c r="S1513" s="87">
        <v>44508</v>
      </c>
      <c r="T1513" s="88">
        <v>21.16</v>
      </c>
      <c r="W1513" s="87">
        <v>44670</v>
      </c>
      <c r="X1513" s="88">
        <v>67.5</v>
      </c>
      <c r="Y1513" s="87">
        <v>44533</v>
      </c>
      <c r="Z1513" s="88">
        <v>37.130000000000003</v>
      </c>
      <c r="AA1513" s="87">
        <v>44630</v>
      </c>
      <c r="AB1513" s="88">
        <v>124.02</v>
      </c>
      <c r="AE1513" s="87">
        <v>45238</v>
      </c>
      <c r="AF1513" s="88">
        <v>1022.58</v>
      </c>
      <c r="AG1513" s="87">
        <v>45237</v>
      </c>
      <c r="AH1513" s="88">
        <v>69.260000000000005</v>
      </c>
      <c r="AI1513" s="87">
        <v>45253</v>
      </c>
      <c r="AJ1513" s="88">
        <v>461.12</v>
      </c>
    </row>
    <row r="1514" spans="1:36">
      <c r="A1514" s="87">
        <v>45240</v>
      </c>
      <c r="B1514" s="88">
        <v>18566.36</v>
      </c>
      <c r="C1514" s="87">
        <v>44543</v>
      </c>
      <c r="D1514" s="88">
        <v>139.96</v>
      </c>
      <c r="E1514" s="87">
        <v>44509</v>
      </c>
      <c r="F1514" s="88">
        <v>135.52000000000001</v>
      </c>
      <c r="G1514" s="87">
        <v>44992</v>
      </c>
      <c r="H1514" s="88">
        <v>22.15</v>
      </c>
      <c r="I1514" s="87">
        <v>44552</v>
      </c>
      <c r="J1514" s="88">
        <v>43.5</v>
      </c>
      <c r="K1514" s="87">
        <v>44509</v>
      </c>
      <c r="L1514" s="88">
        <v>179.57</v>
      </c>
      <c r="M1514" s="87">
        <v>44509</v>
      </c>
      <c r="N1514" s="88">
        <v>36.53</v>
      </c>
      <c r="Q1514" s="87">
        <v>44509</v>
      </c>
      <c r="R1514" s="88">
        <v>16.22</v>
      </c>
      <c r="S1514" s="87">
        <v>44509</v>
      </c>
      <c r="T1514" s="88">
        <v>20.39</v>
      </c>
      <c r="W1514" s="87">
        <v>44671</v>
      </c>
      <c r="X1514" s="88">
        <v>67.5</v>
      </c>
      <c r="Y1514" s="87">
        <v>44536</v>
      </c>
      <c r="Z1514" s="88">
        <v>36.56</v>
      </c>
      <c r="AA1514" s="87">
        <v>44631</v>
      </c>
      <c r="AB1514" s="88">
        <v>124.19</v>
      </c>
      <c r="AE1514" s="87">
        <v>45240</v>
      </c>
      <c r="AF1514" s="88">
        <v>1022.99</v>
      </c>
      <c r="AG1514" s="87">
        <v>45238</v>
      </c>
      <c r="AH1514" s="88">
        <v>69.98</v>
      </c>
      <c r="AI1514" s="87">
        <v>45254</v>
      </c>
      <c r="AJ1514" s="88">
        <v>468.89</v>
      </c>
    </row>
    <row r="1515" spans="1:36">
      <c r="A1515" s="87">
        <v>45243</v>
      </c>
      <c r="B1515" s="88">
        <v>18988.150000000001</v>
      </c>
      <c r="C1515" s="87">
        <v>44544</v>
      </c>
      <c r="D1515" s="88">
        <v>139.61000000000001</v>
      </c>
      <c r="E1515" s="87">
        <v>44510</v>
      </c>
      <c r="F1515" s="88">
        <v>135.4</v>
      </c>
      <c r="G1515" s="87">
        <v>44993</v>
      </c>
      <c r="H1515" s="88">
        <v>22.45</v>
      </c>
      <c r="I1515" s="87">
        <v>44553</v>
      </c>
      <c r="J1515" s="88">
        <v>44.1</v>
      </c>
      <c r="K1515" s="87">
        <v>44510</v>
      </c>
      <c r="L1515" s="88">
        <v>179.71</v>
      </c>
      <c r="M1515" s="87">
        <v>44510</v>
      </c>
      <c r="N1515" s="88">
        <v>36.31</v>
      </c>
      <c r="Q1515" s="87">
        <v>44510</v>
      </c>
      <c r="R1515" s="88">
        <v>16.28</v>
      </c>
      <c r="S1515" s="87">
        <v>44510</v>
      </c>
      <c r="T1515" s="88">
        <v>20.6</v>
      </c>
      <c r="W1515" s="87">
        <v>44672</v>
      </c>
      <c r="X1515" s="88">
        <v>66</v>
      </c>
      <c r="Y1515" s="87">
        <v>44537</v>
      </c>
      <c r="Z1515" s="88">
        <v>38.24</v>
      </c>
      <c r="AA1515" s="87">
        <v>44634</v>
      </c>
      <c r="AB1515" s="88">
        <v>121.37</v>
      </c>
      <c r="AE1515" s="87">
        <v>45243</v>
      </c>
      <c r="AF1515" s="88">
        <v>1015.24</v>
      </c>
      <c r="AG1515" s="87">
        <v>45240</v>
      </c>
      <c r="AH1515" s="88">
        <v>70.81</v>
      </c>
      <c r="AI1515" s="87">
        <v>45257</v>
      </c>
      <c r="AJ1515" s="88">
        <v>462.56</v>
      </c>
    </row>
    <row r="1516" spans="1:36">
      <c r="A1516" s="87">
        <v>45244</v>
      </c>
      <c r="B1516" s="88">
        <v>19028.669999999998</v>
      </c>
      <c r="C1516" s="87">
        <v>44545</v>
      </c>
      <c r="D1516" s="88">
        <v>141.13</v>
      </c>
      <c r="E1516" s="87">
        <v>44511</v>
      </c>
      <c r="F1516" s="88">
        <v>134.91</v>
      </c>
      <c r="G1516" s="87">
        <v>44994</v>
      </c>
      <c r="H1516" s="88">
        <v>22.2</v>
      </c>
      <c r="I1516" s="87">
        <v>44554</v>
      </c>
      <c r="J1516" s="88">
        <v>44.4</v>
      </c>
      <c r="K1516" s="87">
        <v>44511</v>
      </c>
      <c r="L1516" s="88">
        <v>173.83</v>
      </c>
      <c r="M1516" s="87">
        <v>44511</v>
      </c>
      <c r="N1516" s="88">
        <v>35.979999999999997</v>
      </c>
      <c r="Q1516" s="87">
        <v>44511</v>
      </c>
      <c r="R1516" s="88">
        <v>16.04</v>
      </c>
      <c r="S1516" s="87">
        <v>44511</v>
      </c>
      <c r="T1516" s="88">
        <v>19.809999999999999</v>
      </c>
      <c r="W1516" s="87">
        <v>44673</v>
      </c>
      <c r="X1516" s="88">
        <v>67.22</v>
      </c>
      <c r="Y1516" s="87">
        <v>44538</v>
      </c>
      <c r="Z1516" s="88">
        <v>38.4</v>
      </c>
      <c r="AA1516" s="87">
        <v>44635</v>
      </c>
      <c r="AB1516" s="88">
        <v>120.14</v>
      </c>
      <c r="AE1516" s="87">
        <v>45244</v>
      </c>
      <c r="AF1516" s="88">
        <v>1016.51</v>
      </c>
      <c r="AG1516" s="87">
        <v>45243</v>
      </c>
      <c r="AH1516" s="88">
        <v>73.22</v>
      </c>
    </row>
    <row r="1517" spans="1:36">
      <c r="A1517" s="87">
        <v>45245</v>
      </c>
      <c r="B1517" s="88">
        <v>19000.77</v>
      </c>
      <c r="C1517" s="87">
        <v>44546</v>
      </c>
      <c r="D1517" s="88">
        <v>139.84</v>
      </c>
      <c r="E1517" s="87">
        <v>44512</v>
      </c>
      <c r="F1517" s="88">
        <v>133.84</v>
      </c>
      <c r="G1517" s="87">
        <v>44995</v>
      </c>
      <c r="H1517" s="88">
        <v>22.4</v>
      </c>
      <c r="I1517" s="87">
        <v>44557</v>
      </c>
      <c r="J1517" s="88">
        <v>43.26</v>
      </c>
      <c r="K1517" s="87">
        <v>44512</v>
      </c>
      <c r="L1517" s="88">
        <v>164.85</v>
      </c>
      <c r="M1517" s="87">
        <v>44512</v>
      </c>
      <c r="N1517" s="88">
        <v>34.97</v>
      </c>
      <c r="Q1517" s="87">
        <v>44512</v>
      </c>
      <c r="R1517" s="88">
        <v>15.69</v>
      </c>
      <c r="S1517" s="87">
        <v>44512</v>
      </c>
      <c r="T1517" s="88">
        <v>18.96</v>
      </c>
      <c r="W1517" s="87">
        <v>44676</v>
      </c>
      <c r="X1517" s="88">
        <v>66.900000000000006</v>
      </c>
      <c r="Y1517" s="87">
        <v>44539</v>
      </c>
      <c r="Z1517" s="88">
        <v>39.450000000000003</v>
      </c>
      <c r="AA1517" s="87">
        <v>44636</v>
      </c>
      <c r="AB1517" s="88">
        <v>118</v>
      </c>
      <c r="AE1517" s="87">
        <v>45245</v>
      </c>
      <c r="AF1517" s="88">
        <v>1012.71</v>
      </c>
      <c r="AG1517" s="87">
        <v>45244</v>
      </c>
      <c r="AH1517" s="88">
        <v>72.44</v>
      </c>
    </row>
    <row r="1518" spans="1:36">
      <c r="A1518" s="87">
        <v>45246</v>
      </c>
      <c r="B1518" s="88">
        <v>19219.28</v>
      </c>
      <c r="C1518" s="87">
        <v>44547</v>
      </c>
      <c r="D1518" s="88">
        <v>139.04</v>
      </c>
      <c r="E1518" s="87">
        <v>44515</v>
      </c>
      <c r="F1518" s="88">
        <v>135.55000000000001</v>
      </c>
      <c r="G1518" s="87">
        <v>44998</v>
      </c>
      <c r="H1518" s="88">
        <v>22.25</v>
      </c>
      <c r="I1518" s="87">
        <v>44558</v>
      </c>
      <c r="J1518" s="88">
        <v>43.12</v>
      </c>
      <c r="K1518" s="87">
        <v>44515</v>
      </c>
      <c r="L1518" s="88">
        <v>163.65</v>
      </c>
      <c r="M1518" s="87">
        <v>44515</v>
      </c>
      <c r="N1518" s="88">
        <v>35</v>
      </c>
      <c r="Q1518" s="87">
        <v>44515</v>
      </c>
      <c r="R1518" s="88">
        <v>15.61</v>
      </c>
      <c r="S1518" s="87">
        <v>44515</v>
      </c>
      <c r="T1518" s="88">
        <v>18.43</v>
      </c>
      <c r="W1518" s="87">
        <v>44677</v>
      </c>
      <c r="X1518" s="88">
        <v>66.900000000000006</v>
      </c>
      <c r="Y1518" s="87">
        <v>44543</v>
      </c>
      <c r="Z1518" s="88">
        <v>37.21</v>
      </c>
      <c r="AA1518" s="87">
        <v>44637</v>
      </c>
      <c r="AB1518" s="88">
        <v>117.58</v>
      </c>
      <c r="AE1518" s="87">
        <v>45246</v>
      </c>
      <c r="AF1518" s="88">
        <v>1028.51</v>
      </c>
      <c r="AG1518" s="87">
        <v>45245</v>
      </c>
      <c r="AH1518" s="88">
        <v>73.02</v>
      </c>
    </row>
    <row r="1519" spans="1:36">
      <c r="A1519" s="87">
        <v>45247</v>
      </c>
      <c r="B1519" s="88">
        <v>19046.830000000002</v>
      </c>
      <c r="C1519" s="87">
        <v>44550</v>
      </c>
      <c r="D1519" s="88">
        <v>139.21</v>
      </c>
      <c r="E1519" s="87">
        <v>44516</v>
      </c>
      <c r="F1519" s="88">
        <v>137.05000000000001</v>
      </c>
      <c r="G1519" s="87">
        <v>44999</v>
      </c>
      <c r="H1519" s="88">
        <v>22.46</v>
      </c>
      <c r="I1519" s="87">
        <v>44559</v>
      </c>
      <c r="J1519" s="88">
        <v>42.16</v>
      </c>
      <c r="K1519" s="87">
        <v>44516</v>
      </c>
      <c r="L1519" s="88">
        <v>169.82</v>
      </c>
      <c r="M1519" s="87">
        <v>44516</v>
      </c>
      <c r="N1519" s="88">
        <v>37.6</v>
      </c>
      <c r="Q1519" s="87">
        <v>44516</v>
      </c>
      <c r="R1519" s="88">
        <v>16</v>
      </c>
      <c r="S1519" s="87">
        <v>44516</v>
      </c>
      <c r="T1519" s="88">
        <v>19.55</v>
      </c>
      <c r="W1519" s="87">
        <v>44678</v>
      </c>
      <c r="X1519" s="88">
        <v>65.33</v>
      </c>
      <c r="Y1519" s="87">
        <v>44544</v>
      </c>
      <c r="Z1519" s="88">
        <v>37.42</v>
      </c>
      <c r="AA1519" s="87">
        <v>44638</v>
      </c>
      <c r="AB1519" s="88">
        <v>117.44</v>
      </c>
      <c r="AE1519" s="87">
        <v>45247</v>
      </c>
      <c r="AF1519" s="88">
        <v>1054.31</v>
      </c>
      <c r="AG1519" s="87">
        <v>45246</v>
      </c>
      <c r="AH1519" s="88">
        <v>75.510000000000005</v>
      </c>
    </row>
    <row r="1520" spans="1:36">
      <c r="A1520" s="87">
        <v>45250</v>
      </c>
      <c r="B1520" s="88">
        <v>18978.400000000001</v>
      </c>
      <c r="C1520" s="87">
        <v>44551</v>
      </c>
      <c r="D1520" s="88">
        <v>136.30000000000001</v>
      </c>
      <c r="E1520" s="87">
        <v>44517</v>
      </c>
      <c r="F1520" s="88">
        <v>137.85</v>
      </c>
      <c r="G1520" s="87">
        <v>45000</v>
      </c>
      <c r="H1520" s="88">
        <v>22.5</v>
      </c>
      <c r="I1520" s="87">
        <v>44560</v>
      </c>
      <c r="J1520" s="88">
        <v>43.01</v>
      </c>
      <c r="K1520" s="87">
        <v>44517</v>
      </c>
      <c r="L1520" s="88">
        <v>164.68</v>
      </c>
      <c r="M1520" s="87">
        <v>44517</v>
      </c>
      <c r="N1520" s="88">
        <v>36.4</v>
      </c>
      <c r="Q1520" s="87">
        <v>44517</v>
      </c>
      <c r="R1520" s="88">
        <v>15.65</v>
      </c>
      <c r="S1520" s="87">
        <v>44517</v>
      </c>
      <c r="T1520" s="88">
        <v>19.2</v>
      </c>
      <c r="W1520" s="87">
        <v>44679</v>
      </c>
      <c r="X1520" s="88">
        <v>61.56</v>
      </c>
      <c r="Y1520" s="87">
        <v>44545</v>
      </c>
      <c r="Z1520" s="88">
        <v>39.75</v>
      </c>
      <c r="AA1520" s="87">
        <v>44641</v>
      </c>
      <c r="AB1520" s="88">
        <v>116.42</v>
      </c>
      <c r="AE1520" s="87">
        <v>45250</v>
      </c>
      <c r="AF1520" s="88">
        <v>1088.74</v>
      </c>
      <c r="AG1520" s="87">
        <v>45247</v>
      </c>
      <c r="AH1520" s="88">
        <v>74.78</v>
      </c>
    </row>
    <row r="1521" spans="1:34">
      <c r="A1521" s="87">
        <v>45251</v>
      </c>
      <c r="B1521" s="88">
        <v>19046.54</v>
      </c>
      <c r="C1521" s="87">
        <v>44552</v>
      </c>
      <c r="D1521" s="88">
        <v>136.76</v>
      </c>
      <c r="E1521" s="87">
        <v>44518</v>
      </c>
      <c r="F1521" s="88">
        <v>138.79</v>
      </c>
      <c r="G1521" s="87">
        <v>45001</v>
      </c>
      <c r="H1521" s="88">
        <v>19.88</v>
      </c>
      <c r="I1521" s="87">
        <v>44561</v>
      </c>
      <c r="J1521" s="88">
        <v>42.83</v>
      </c>
      <c r="K1521" s="87">
        <v>44518</v>
      </c>
      <c r="L1521" s="88">
        <v>167.1</v>
      </c>
      <c r="M1521" s="87">
        <v>44518</v>
      </c>
      <c r="N1521" s="88">
        <v>36.81</v>
      </c>
      <c r="Q1521" s="87">
        <v>44518</v>
      </c>
      <c r="R1521" s="88">
        <v>15.93</v>
      </c>
      <c r="S1521" s="87">
        <v>44518</v>
      </c>
      <c r="T1521" s="88">
        <v>20.43</v>
      </c>
      <c r="W1521" s="87">
        <v>44687</v>
      </c>
      <c r="X1521" s="88">
        <v>61.34</v>
      </c>
      <c r="Y1521" s="87">
        <v>44546</v>
      </c>
      <c r="Z1521" s="88">
        <v>37.85</v>
      </c>
      <c r="AA1521" s="87">
        <v>44642</v>
      </c>
      <c r="AB1521" s="88">
        <v>115.26</v>
      </c>
      <c r="AE1521" s="87">
        <v>45251</v>
      </c>
      <c r="AF1521" s="88">
        <v>1091.8599999999999</v>
      </c>
      <c r="AG1521" s="87">
        <v>45250</v>
      </c>
      <c r="AH1521" s="88">
        <v>74</v>
      </c>
    </row>
    <row r="1522" spans="1:34">
      <c r="A1522" s="87">
        <v>45252</v>
      </c>
      <c r="B1522" s="88">
        <v>19374.88</v>
      </c>
      <c r="C1522" s="87">
        <v>44553</v>
      </c>
      <c r="D1522" s="88">
        <v>136.04</v>
      </c>
      <c r="E1522" s="87">
        <v>44519</v>
      </c>
      <c r="F1522" s="88">
        <v>139.99</v>
      </c>
      <c r="G1522" s="87">
        <v>45002</v>
      </c>
      <c r="H1522" s="88">
        <v>19.72</v>
      </c>
      <c r="I1522" s="87">
        <v>44564</v>
      </c>
      <c r="J1522" s="88">
        <v>42.93</v>
      </c>
      <c r="K1522" s="87">
        <v>44519</v>
      </c>
      <c r="L1522" s="88">
        <v>164.8</v>
      </c>
      <c r="M1522" s="87">
        <v>44519</v>
      </c>
      <c r="N1522" s="88">
        <v>37.82</v>
      </c>
      <c r="Q1522" s="87">
        <v>44519</v>
      </c>
      <c r="R1522" s="88">
        <v>15.76</v>
      </c>
      <c r="S1522" s="87">
        <v>44519</v>
      </c>
      <c r="T1522" s="88">
        <v>20.21</v>
      </c>
      <c r="W1522" s="87">
        <v>44690</v>
      </c>
      <c r="X1522" s="88">
        <v>57</v>
      </c>
      <c r="Y1522" s="87">
        <v>44547</v>
      </c>
      <c r="Z1522" s="88">
        <v>38.94</v>
      </c>
      <c r="AA1522" s="87">
        <v>44644</v>
      </c>
      <c r="AB1522" s="88">
        <v>115.42</v>
      </c>
      <c r="AE1522" s="87">
        <v>45252</v>
      </c>
      <c r="AF1522" s="88">
        <v>1105.5999999999999</v>
      </c>
      <c r="AG1522" s="87">
        <v>45251</v>
      </c>
      <c r="AH1522" s="88">
        <v>73.510000000000005</v>
      </c>
    </row>
    <row r="1523" spans="1:34">
      <c r="A1523" s="87">
        <v>45253</v>
      </c>
      <c r="B1523" s="88">
        <v>19562.810000000001</v>
      </c>
      <c r="C1523" s="87">
        <v>44554</v>
      </c>
      <c r="D1523" s="88">
        <v>134.72</v>
      </c>
      <c r="E1523" s="87">
        <v>44522</v>
      </c>
      <c r="F1523" s="88">
        <v>141.04</v>
      </c>
      <c r="G1523" s="87">
        <v>45005</v>
      </c>
      <c r="H1523" s="88">
        <v>20</v>
      </c>
      <c r="I1523" s="87">
        <v>44565</v>
      </c>
      <c r="J1523" s="88">
        <v>43.43</v>
      </c>
      <c r="K1523" s="87">
        <v>44522</v>
      </c>
      <c r="L1523" s="88">
        <v>160.68</v>
      </c>
      <c r="M1523" s="87">
        <v>44522</v>
      </c>
      <c r="N1523" s="88">
        <v>36.119999999999997</v>
      </c>
      <c r="Q1523" s="87">
        <v>44522</v>
      </c>
      <c r="R1523" s="88">
        <v>14.65</v>
      </c>
      <c r="S1523" s="87">
        <v>44522</v>
      </c>
      <c r="T1523" s="88">
        <v>19.670000000000002</v>
      </c>
      <c r="W1523" s="87">
        <v>44691</v>
      </c>
      <c r="X1523" s="88">
        <v>57.15</v>
      </c>
      <c r="Y1523" s="87">
        <v>44550</v>
      </c>
      <c r="Z1523" s="88">
        <v>38.770000000000003</v>
      </c>
      <c r="AA1523" s="87">
        <v>44645</v>
      </c>
      <c r="AB1523" s="88">
        <v>119.67</v>
      </c>
      <c r="AE1523" s="87">
        <v>45253</v>
      </c>
      <c r="AF1523" s="88">
        <v>1144</v>
      </c>
      <c r="AG1523" s="87">
        <v>45252</v>
      </c>
      <c r="AH1523" s="88">
        <v>74.08</v>
      </c>
    </row>
    <row r="1524" spans="1:34">
      <c r="A1524" s="87">
        <v>45254</v>
      </c>
      <c r="B1524" s="88">
        <v>19637.25</v>
      </c>
      <c r="C1524" s="87">
        <v>44557</v>
      </c>
      <c r="D1524" s="88">
        <v>135.11000000000001</v>
      </c>
      <c r="E1524" s="87">
        <v>44523</v>
      </c>
      <c r="F1524" s="88">
        <v>139.85</v>
      </c>
      <c r="G1524" s="87">
        <v>45006</v>
      </c>
      <c r="H1524" s="88">
        <v>20.100000000000001</v>
      </c>
      <c r="I1524" s="87">
        <v>44566</v>
      </c>
      <c r="J1524" s="88">
        <v>43.48</v>
      </c>
      <c r="K1524" s="87">
        <v>44523</v>
      </c>
      <c r="L1524" s="88">
        <v>151.47999999999999</v>
      </c>
      <c r="M1524" s="87">
        <v>44523</v>
      </c>
      <c r="N1524" s="88">
        <v>34.32</v>
      </c>
      <c r="Q1524" s="87">
        <v>44523</v>
      </c>
      <c r="R1524" s="88">
        <v>14.08</v>
      </c>
      <c r="S1524" s="87">
        <v>44523</v>
      </c>
      <c r="T1524" s="88">
        <v>18.239999999999998</v>
      </c>
      <c r="W1524" s="87">
        <v>44692</v>
      </c>
      <c r="X1524" s="88">
        <v>56.4</v>
      </c>
      <c r="Y1524" s="87">
        <v>44551</v>
      </c>
      <c r="Z1524" s="88">
        <v>39.04</v>
      </c>
      <c r="AA1524" s="87">
        <v>44648</v>
      </c>
      <c r="AB1524" s="88">
        <v>123.64</v>
      </c>
      <c r="AE1524" s="87">
        <v>45254</v>
      </c>
      <c r="AF1524" s="88">
        <v>1123.69</v>
      </c>
      <c r="AG1524" s="87">
        <v>45253</v>
      </c>
      <c r="AH1524" s="88">
        <v>74.94</v>
      </c>
    </row>
    <row r="1525" spans="1:34">
      <c r="A1525" s="87">
        <v>45257</v>
      </c>
      <c r="B1525" s="88">
        <v>19860.54</v>
      </c>
      <c r="C1525" s="87">
        <v>44558</v>
      </c>
      <c r="D1525" s="88">
        <v>134.59</v>
      </c>
      <c r="E1525" s="87">
        <v>44524</v>
      </c>
      <c r="F1525" s="88">
        <v>142.04</v>
      </c>
      <c r="G1525" s="87">
        <v>45007</v>
      </c>
      <c r="H1525" s="88">
        <v>19.7</v>
      </c>
      <c r="I1525" s="87">
        <v>44567</v>
      </c>
      <c r="J1525" s="88">
        <v>43.01</v>
      </c>
      <c r="K1525" s="87">
        <v>44524</v>
      </c>
      <c r="L1525" s="88">
        <v>147.72</v>
      </c>
      <c r="M1525" s="87">
        <v>44524</v>
      </c>
      <c r="N1525" s="88">
        <v>33.14</v>
      </c>
      <c r="Q1525" s="87">
        <v>44524</v>
      </c>
      <c r="R1525" s="88">
        <v>13.69</v>
      </c>
      <c r="S1525" s="87">
        <v>44524</v>
      </c>
      <c r="T1525" s="88">
        <v>17.88</v>
      </c>
      <c r="W1525" s="87">
        <v>44693</v>
      </c>
      <c r="X1525" s="88">
        <v>57.98</v>
      </c>
      <c r="Y1525" s="87">
        <v>44552</v>
      </c>
      <c r="Z1525" s="88">
        <v>38.99</v>
      </c>
      <c r="AA1525" s="87">
        <v>44649</v>
      </c>
      <c r="AB1525" s="88">
        <v>128.47999999999999</v>
      </c>
      <c r="AE1525" s="87">
        <v>45257</v>
      </c>
      <c r="AF1525" s="88">
        <v>1140.08</v>
      </c>
      <c r="AG1525" s="87">
        <v>45254</v>
      </c>
      <c r="AH1525" s="88">
        <v>78.099999999999994</v>
      </c>
    </row>
    <row r="1526" spans="1:34">
      <c r="C1526" s="87">
        <v>44559</v>
      </c>
      <c r="D1526" s="88">
        <v>135.18</v>
      </c>
      <c r="E1526" s="87">
        <v>44525</v>
      </c>
      <c r="F1526" s="88">
        <v>139.56</v>
      </c>
      <c r="G1526" s="87">
        <v>45009</v>
      </c>
      <c r="H1526" s="88">
        <v>19.7</v>
      </c>
      <c r="I1526" s="87">
        <v>44568</v>
      </c>
      <c r="J1526" s="88">
        <v>43.09</v>
      </c>
      <c r="K1526" s="87">
        <v>44525</v>
      </c>
      <c r="L1526" s="88">
        <v>148.71</v>
      </c>
      <c r="M1526" s="87">
        <v>44525</v>
      </c>
      <c r="N1526" s="88">
        <v>32.979999999999997</v>
      </c>
      <c r="Q1526" s="87">
        <v>44525</v>
      </c>
      <c r="R1526" s="88">
        <v>13.67</v>
      </c>
      <c r="S1526" s="87">
        <v>44525</v>
      </c>
      <c r="T1526" s="88">
        <v>18.07</v>
      </c>
      <c r="W1526" s="87">
        <v>44694</v>
      </c>
      <c r="X1526" s="88">
        <v>58.98</v>
      </c>
      <c r="Y1526" s="87">
        <v>44553</v>
      </c>
      <c r="Z1526" s="88">
        <v>39</v>
      </c>
      <c r="AA1526" s="87">
        <v>44650</v>
      </c>
      <c r="AB1526" s="88">
        <v>131.82</v>
      </c>
      <c r="AG1526" s="87">
        <v>45257</v>
      </c>
      <c r="AH1526" s="88">
        <v>79.569999999999993</v>
      </c>
    </row>
    <row r="1527" spans="1:34">
      <c r="C1527" s="87">
        <v>44560</v>
      </c>
      <c r="D1527" s="88">
        <v>136.56</v>
      </c>
      <c r="E1527" s="87">
        <v>44526</v>
      </c>
      <c r="F1527" s="88">
        <v>140.46</v>
      </c>
      <c r="G1527" s="87">
        <v>45012</v>
      </c>
      <c r="H1527" s="88">
        <v>19.7</v>
      </c>
      <c r="I1527" s="87">
        <v>44571</v>
      </c>
      <c r="J1527" s="88">
        <v>44.19</v>
      </c>
      <c r="K1527" s="87">
        <v>44526</v>
      </c>
      <c r="L1527" s="88">
        <v>147.72</v>
      </c>
      <c r="M1527" s="87">
        <v>44526</v>
      </c>
      <c r="N1527" s="88">
        <v>33</v>
      </c>
      <c r="Q1527" s="87">
        <v>44526</v>
      </c>
      <c r="R1527" s="88">
        <v>13.46</v>
      </c>
      <c r="S1527" s="87">
        <v>44526</v>
      </c>
      <c r="T1527" s="88">
        <v>18.88</v>
      </c>
      <c r="W1527" s="87">
        <v>44697</v>
      </c>
      <c r="X1527" s="88">
        <v>58</v>
      </c>
      <c r="Y1527" s="87">
        <v>44554</v>
      </c>
      <c r="Z1527" s="88">
        <v>39.06</v>
      </c>
      <c r="AA1527" s="87">
        <v>44651</v>
      </c>
      <c r="AB1527" s="88">
        <v>137.41999999999999</v>
      </c>
    </row>
    <row r="1528" spans="1:34">
      <c r="C1528" s="87">
        <v>44561</v>
      </c>
      <c r="D1528" s="88">
        <v>134.11000000000001</v>
      </c>
      <c r="E1528" s="87">
        <v>44529</v>
      </c>
      <c r="F1528" s="88">
        <v>143.69999999999999</v>
      </c>
      <c r="G1528" s="87">
        <v>45013</v>
      </c>
      <c r="H1528" s="88">
        <v>19.75</v>
      </c>
      <c r="I1528" s="87">
        <v>44572</v>
      </c>
      <c r="J1528" s="88">
        <v>44.57</v>
      </c>
      <c r="K1528" s="87">
        <v>44529</v>
      </c>
      <c r="L1528" s="88">
        <v>150.82</v>
      </c>
      <c r="M1528" s="87">
        <v>44529</v>
      </c>
      <c r="N1528" s="88">
        <v>35.39</v>
      </c>
      <c r="Q1528" s="87">
        <v>44529</v>
      </c>
      <c r="R1528" s="88">
        <v>13.75</v>
      </c>
      <c r="S1528" s="87">
        <v>44529</v>
      </c>
      <c r="T1528" s="88">
        <v>19.64</v>
      </c>
      <c r="W1528" s="87">
        <v>44698</v>
      </c>
      <c r="X1528" s="88">
        <v>56.88</v>
      </c>
      <c r="Y1528" s="87">
        <v>44557</v>
      </c>
      <c r="Z1528" s="88">
        <v>39</v>
      </c>
      <c r="AA1528" s="87">
        <v>44652</v>
      </c>
      <c r="AB1528" s="88">
        <v>137.75</v>
      </c>
    </row>
    <row r="1529" spans="1:34">
      <c r="C1529" s="87">
        <v>44564</v>
      </c>
      <c r="D1529" s="88">
        <v>134.25</v>
      </c>
      <c r="E1529" s="87">
        <v>44530</v>
      </c>
      <c r="F1529" s="88">
        <v>141.25</v>
      </c>
      <c r="G1529" s="87">
        <v>45014</v>
      </c>
      <c r="H1529" s="88">
        <v>19.760000000000002</v>
      </c>
      <c r="I1529" s="87">
        <v>44573</v>
      </c>
      <c r="J1529" s="88">
        <v>44.89</v>
      </c>
      <c r="K1529" s="87">
        <v>44530</v>
      </c>
      <c r="L1529" s="88">
        <v>146.91999999999999</v>
      </c>
      <c r="M1529" s="87">
        <v>44530</v>
      </c>
      <c r="N1529" s="88">
        <v>36.5</v>
      </c>
      <c r="Q1529" s="87">
        <v>44530</v>
      </c>
      <c r="R1529" s="88">
        <v>13.65</v>
      </c>
      <c r="S1529" s="87">
        <v>44530</v>
      </c>
      <c r="T1529" s="88">
        <v>19.37</v>
      </c>
      <c r="W1529" s="87">
        <v>44699</v>
      </c>
      <c r="X1529" s="88">
        <v>58.49</v>
      </c>
      <c r="Y1529" s="87">
        <v>44558</v>
      </c>
      <c r="Z1529" s="88">
        <v>39</v>
      </c>
      <c r="AA1529" s="87">
        <v>44655</v>
      </c>
      <c r="AB1529" s="88">
        <v>135.75</v>
      </c>
    </row>
    <row r="1530" spans="1:34">
      <c r="C1530" s="87">
        <v>44565</v>
      </c>
      <c r="D1530" s="88">
        <v>134.84</v>
      </c>
      <c r="E1530" s="87">
        <v>44531</v>
      </c>
      <c r="F1530" s="88">
        <v>143.88999999999999</v>
      </c>
      <c r="G1530" s="87">
        <v>45015</v>
      </c>
      <c r="H1530" s="88">
        <v>20.84</v>
      </c>
      <c r="I1530" s="87">
        <v>44574</v>
      </c>
      <c r="J1530" s="88">
        <v>45.25</v>
      </c>
      <c r="K1530" s="87">
        <v>44531</v>
      </c>
      <c r="L1530" s="88">
        <v>147.19999999999999</v>
      </c>
      <c r="M1530" s="87">
        <v>44531</v>
      </c>
      <c r="N1530" s="88">
        <v>37.17</v>
      </c>
      <c r="Q1530" s="87">
        <v>44531</v>
      </c>
      <c r="R1530" s="88">
        <v>13.71</v>
      </c>
      <c r="S1530" s="87">
        <v>44531</v>
      </c>
      <c r="T1530" s="88">
        <v>19.39</v>
      </c>
      <c r="W1530" s="87">
        <v>44701</v>
      </c>
      <c r="X1530" s="88">
        <v>60.41</v>
      </c>
      <c r="Y1530" s="87">
        <v>44559</v>
      </c>
      <c r="Z1530" s="88">
        <v>39.880000000000003</v>
      </c>
      <c r="AA1530" s="87">
        <v>44656</v>
      </c>
      <c r="AB1530" s="88">
        <v>130.15</v>
      </c>
    </row>
    <row r="1531" spans="1:34">
      <c r="C1531" s="87">
        <v>44566</v>
      </c>
      <c r="D1531" s="88">
        <v>135.12</v>
      </c>
      <c r="E1531" s="87">
        <v>44532</v>
      </c>
      <c r="F1531" s="88">
        <v>139.84</v>
      </c>
      <c r="G1531" s="87">
        <v>45016</v>
      </c>
      <c r="H1531" s="88">
        <v>19.760000000000002</v>
      </c>
      <c r="I1531" s="87">
        <v>44575</v>
      </c>
      <c r="J1531" s="88">
        <v>45</v>
      </c>
      <c r="K1531" s="87">
        <v>44532</v>
      </c>
      <c r="L1531" s="88">
        <v>136.16</v>
      </c>
      <c r="M1531" s="87">
        <v>44532</v>
      </c>
      <c r="N1531" s="88">
        <v>34.39</v>
      </c>
      <c r="Q1531" s="87">
        <v>44532</v>
      </c>
      <c r="R1531" s="88">
        <v>12.69</v>
      </c>
      <c r="S1531" s="87">
        <v>44532</v>
      </c>
      <c r="T1531" s="88">
        <v>17.940000000000001</v>
      </c>
      <c r="W1531" s="87">
        <v>44704</v>
      </c>
      <c r="X1531" s="88">
        <v>58.06</v>
      </c>
      <c r="Y1531" s="87">
        <v>44560</v>
      </c>
      <c r="Z1531" s="88">
        <v>39.880000000000003</v>
      </c>
      <c r="AA1531" s="87">
        <v>44657</v>
      </c>
      <c r="AB1531" s="88">
        <v>127.85</v>
      </c>
    </row>
    <row r="1532" spans="1:34">
      <c r="C1532" s="87">
        <v>44567</v>
      </c>
      <c r="D1532" s="88">
        <v>135.53</v>
      </c>
      <c r="E1532" s="87">
        <v>44533</v>
      </c>
      <c r="F1532" s="88">
        <v>143.80000000000001</v>
      </c>
      <c r="G1532" s="87">
        <v>45019</v>
      </c>
      <c r="H1532" s="88">
        <v>19.489999999999998</v>
      </c>
      <c r="I1532" s="87">
        <v>44578</v>
      </c>
      <c r="J1532" s="88">
        <v>44.5</v>
      </c>
      <c r="K1532" s="87">
        <v>44533</v>
      </c>
      <c r="L1532" s="88">
        <v>127.51</v>
      </c>
      <c r="M1532" s="87">
        <v>44533</v>
      </c>
      <c r="N1532" s="88">
        <v>32.159999999999997</v>
      </c>
      <c r="Q1532" s="87">
        <v>44533</v>
      </c>
      <c r="R1532" s="88">
        <v>11.98</v>
      </c>
      <c r="S1532" s="87">
        <v>44533</v>
      </c>
      <c r="T1532" s="88">
        <v>16.89</v>
      </c>
      <c r="W1532" s="87">
        <v>44706</v>
      </c>
      <c r="X1532" s="88">
        <v>54.58</v>
      </c>
      <c r="Y1532" s="87">
        <v>44561</v>
      </c>
      <c r="Z1532" s="88">
        <v>40</v>
      </c>
      <c r="AA1532" s="87">
        <v>44659</v>
      </c>
      <c r="AB1532" s="88">
        <v>123.03</v>
      </c>
    </row>
    <row r="1533" spans="1:34">
      <c r="C1533" s="87">
        <v>44568</v>
      </c>
      <c r="D1533" s="88">
        <v>136.22999999999999</v>
      </c>
      <c r="E1533" s="87">
        <v>44536</v>
      </c>
      <c r="F1533" s="88">
        <v>140.84</v>
      </c>
      <c r="G1533" s="87">
        <v>45020</v>
      </c>
      <c r="H1533" s="88">
        <v>19.45</v>
      </c>
      <c r="I1533" s="87">
        <v>44579</v>
      </c>
      <c r="J1533" s="88">
        <v>44.21</v>
      </c>
      <c r="K1533" s="87">
        <v>44536</v>
      </c>
      <c r="L1533" s="88">
        <v>124.29</v>
      </c>
      <c r="M1533" s="87">
        <v>44536</v>
      </c>
      <c r="N1533" s="88">
        <v>32.130000000000003</v>
      </c>
      <c r="Q1533" s="87">
        <v>44536</v>
      </c>
      <c r="R1533" s="88">
        <v>11.86</v>
      </c>
      <c r="S1533" s="87">
        <v>44536</v>
      </c>
      <c r="T1533" s="88">
        <v>16.07</v>
      </c>
      <c r="W1533" s="87">
        <v>44707</v>
      </c>
      <c r="X1533" s="88">
        <v>55</v>
      </c>
      <c r="Y1533" s="87">
        <v>44565</v>
      </c>
      <c r="Z1533" s="88">
        <v>40</v>
      </c>
      <c r="AA1533" s="87">
        <v>44662</v>
      </c>
      <c r="AB1533" s="88">
        <v>129.49</v>
      </c>
    </row>
    <row r="1534" spans="1:34">
      <c r="C1534" s="87">
        <v>44571</v>
      </c>
      <c r="D1534" s="88">
        <v>138.18</v>
      </c>
      <c r="E1534" s="87">
        <v>44537</v>
      </c>
      <c r="F1534" s="88">
        <v>139.96</v>
      </c>
      <c r="G1534" s="87">
        <v>45021</v>
      </c>
      <c r="H1534" s="88">
        <v>19.149999999999999</v>
      </c>
      <c r="I1534" s="87">
        <v>44580</v>
      </c>
      <c r="J1534" s="88">
        <v>45</v>
      </c>
      <c r="K1534" s="87">
        <v>44537</v>
      </c>
      <c r="L1534" s="88">
        <v>132.31</v>
      </c>
      <c r="M1534" s="87">
        <v>44537</v>
      </c>
      <c r="N1534" s="88">
        <v>33.25</v>
      </c>
      <c r="Q1534" s="87">
        <v>44537</v>
      </c>
      <c r="R1534" s="88">
        <v>12.38</v>
      </c>
      <c r="S1534" s="87">
        <v>44537</v>
      </c>
      <c r="T1534" s="88">
        <v>17.27</v>
      </c>
      <c r="W1534" s="87">
        <v>44708</v>
      </c>
      <c r="X1534" s="88">
        <v>53.5</v>
      </c>
      <c r="Y1534" s="87">
        <v>44566</v>
      </c>
      <c r="Z1534" s="88">
        <v>39.69</v>
      </c>
      <c r="AA1534" s="87">
        <v>44663</v>
      </c>
      <c r="AB1534" s="88">
        <v>136.47</v>
      </c>
    </row>
    <row r="1535" spans="1:34">
      <c r="C1535" s="87">
        <v>44572</v>
      </c>
      <c r="D1535" s="88">
        <v>137.63999999999999</v>
      </c>
      <c r="E1535" s="87">
        <v>44538</v>
      </c>
      <c r="F1535" s="88">
        <v>141.91</v>
      </c>
      <c r="G1535" s="87">
        <v>45022</v>
      </c>
      <c r="H1535" s="88">
        <v>19.3</v>
      </c>
      <c r="I1535" s="87">
        <v>44581</v>
      </c>
      <c r="J1535" s="88">
        <v>44.22</v>
      </c>
      <c r="K1535" s="87">
        <v>44538</v>
      </c>
      <c r="L1535" s="88">
        <v>129.5</v>
      </c>
      <c r="M1535" s="87">
        <v>44538</v>
      </c>
      <c r="N1535" s="88">
        <v>32.43</v>
      </c>
      <c r="Q1535" s="87">
        <v>44538</v>
      </c>
      <c r="R1535" s="88">
        <v>12.3</v>
      </c>
      <c r="S1535" s="87">
        <v>44538</v>
      </c>
      <c r="T1535" s="88">
        <v>17.5</v>
      </c>
      <c r="W1535" s="87">
        <v>44711</v>
      </c>
      <c r="X1535" s="88">
        <v>54.49</v>
      </c>
      <c r="Y1535" s="87">
        <v>44567</v>
      </c>
      <c r="Z1535" s="88">
        <v>39.81</v>
      </c>
      <c r="AA1535" s="87">
        <v>44664</v>
      </c>
      <c r="AB1535" s="88">
        <v>133.4</v>
      </c>
    </row>
    <row r="1536" spans="1:34">
      <c r="C1536" s="87">
        <v>44573</v>
      </c>
      <c r="D1536" s="88">
        <v>138.47999999999999</v>
      </c>
      <c r="E1536" s="87">
        <v>44539</v>
      </c>
      <c r="F1536" s="88">
        <v>141.16999999999999</v>
      </c>
      <c r="G1536" s="87">
        <v>45023</v>
      </c>
      <c r="H1536" s="88">
        <v>19.32</v>
      </c>
      <c r="I1536" s="87">
        <v>44582</v>
      </c>
      <c r="J1536" s="88">
        <v>44.31</v>
      </c>
      <c r="K1536" s="87">
        <v>44539</v>
      </c>
      <c r="L1536" s="88">
        <v>125.41</v>
      </c>
      <c r="M1536" s="87">
        <v>44539</v>
      </c>
      <c r="N1536" s="88">
        <v>31.51</v>
      </c>
      <c r="Q1536" s="87">
        <v>44539</v>
      </c>
      <c r="R1536" s="88">
        <v>11.77</v>
      </c>
      <c r="S1536" s="87">
        <v>44539</v>
      </c>
      <c r="T1536" s="88">
        <v>16.63</v>
      </c>
      <c r="W1536" s="87">
        <v>44712</v>
      </c>
      <c r="X1536" s="88">
        <v>55</v>
      </c>
      <c r="Y1536" s="87">
        <v>44568</v>
      </c>
      <c r="Z1536" s="88">
        <v>39.950000000000003</v>
      </c>
      <c r="AA1536" s="87">
        <v>44666</v>
      </c>
      <c r="AB1536" s="88">
        <v>137.41</v>
      </c>
    </row>
    <row r="1537" spans="3:28">
      <c r="C1537" s="87">
        <v>44574</v>
      </c>
      <c r="D1537" s="88">
        <v>138.58000000000001</v>
      </c>
      <c r="E1537" s="87">
        <v>44540</v>
      </c>
      <c r="F1537" s="88">
        <v>140.11000000000001</v>
      </c>
      <c r="G1537" s="87">
        <v>45026</v>
      </c>
      <c r="H1537" s="88">
        <v>19.25</v>
      </c>
      <c r="I1537" s="87">
        <v>44585</v>
      </c>
      <c r="J1537" s="88">
        <v>44.49</v>
      </c>
      <c r="K1537" s="87">
        <v>44540</v>
      </c>
      <c r="L1537" s="88">
        <v>125.07</v>
      </c>
      <c r="M1537" s="87">
        <v>44540</v>
      </c>
      <c r="N1537" s="88">
        <v>31.95</v>
      </c>
      <c r="Q1537" s="87">
        <v>44540</v>
      </c>
      <c r="R1537" s="88">
        <v>11.72</v>
      </c>
      <c r="S1537" s="87">
        <v>44540</v>
      </c>
      <c r="T1537" s="88">
        <v>16.260000000000002</v>
      </c>
      <c r="W1537" s="87">
        <v>44713</v>
      </c>
      <c r="X1537" s="88">
        <v>53.65</v>
      </c>
      <c r="Y1537" s="87">
        <v>44571</v>
      </c>
      <c r="Z1537" s="88">
        <v>40</v>
      </c>
      <c r="AA1537" s="87">
        <v>44669</v>
      </c>
      <c r="AB1537" s="88">
        <v>138</v>
      </c>
    </row>
    <row r="1538" spans="3:28">
      <c r="C1538" s="87">
        <v>44575</v>
      </c>
      <c r="D1538" s="88">
        <v>139.07</v>
      </c>
      <c r="E1538" s="87">
        <v>44543</v>
      </c>
      <c r="F1538" s="88">
        <v>137.25</v>
      </c>
      <c r="G1538" s="87">
        <v>45028</v>
      </c>
      <c r="H1538" s="88">
        <v>19.7</v>
      </c>
      <c r="I1538" s="87">
        <v>44586</v>
      </c>
      <c r="J1538" s="88">
        <v>45</v>
      </c>
      <c r="K1538" s="87">
        <v>44543</v>
      </c>
      <c r="L1538" s="88">
        <v>123.98</v>
      </c>
      <c r="M1538" s="87">
        <v>44543</v>
      </c>
      <c r="N1538" s="88">
        <v>31.92</v>
      </c>
      <c r="Q1538" s="87">
        <v>44543</v>
      </c>
      <c r="R1538" s="88">
        <v>11.37</v>
      </c>
      <c r="S1538" s="87">
        <v>44543</v>
      </c>
      <c r="T1538" s="88">
        <v>15.09</v>
      </c>
      <c r="W1538" s="87">
        <v>44715</v>
      </c>
      <c r="X1538" s="88">
        <v>53</v>
      </c>
      <c r="Y1538" s="87">
        <v>44572</v>
      </c>
      <c r="Z1538" s="88">
        <v>40.32</v>
      </c>
      <c r="AA1538" s="87">
        <v>44670</v>
      </c>
      <c r="AB1538" s="88">
        <v>136.68</v>
      </c>
    </row>
    <row r="1539" spans="3:28">
      <c r="C1539" s="87">
        <v>44578</v>
      </c>
      <c r="D1539" s="88">
        <v>138.94</v>
      </c>
      <c r="E1539" s="87">
        <v>44544</v>
      </c>
      <c r="F1539" s="88">
        <v>137.44</v>
      </c>
      <c r="G1539" s="87">
        <v>45029</v>
      </c>
      <c r="H1539" s="88">
        <v>19.98</v>
      </c>
      <c r="I1539" s="87">
        <v>44587</v>
      </c>
      <c r="J1539" s="88">
        <v>44.59</v>
      </c>
      <c r="K1539" s="87">
        <v>44544</v>
      </c>
      <c r="L1539" s="88">
        <v>131.94</v>
      </c>
      <c r="M1539" s="87">
        <v>44544</v>
      </c>
      <c r="N1539" s="88">
        <v>33.97</v>
      </c>
      <c r="Q1539" s="87">
        <v>44544</v>
      </c>
      <c r="R1539" s="88">
        <v>12</v>
      </c>
      <c r="S1539" s="87">
        <v>44544</v>
      </c>
      <c r="T1539" s="88">
        <v>16.12</v>
      </c>
      <c r="W1539" s="87">
        <v>44718</v>
      </c>
      <c r="X1539" s="88">
        <v>54</v>
      </c>
      <c r="Y1539" s="87">
        <v>44573</v>
      </c>
      <c r="Z1539" s="88">
        <v>40.43</v>
      </c>
      <c r="AA1539" s="87">
        <v>44672</v>
      </c>
      <c r="AB1539" s="88">
        <v>133.18</v>
      </c>
    </row>
    <row r="1540" spans="3:28">
      <c r="C1540" s="87">
        <v>44579</v>
      </c>
      <c r="D1540" s="88">
        <v>139.49</v>
      </c>
      <c r="E1540" s="87">
        <v>44545</v>
      </c>
      <c r="F1540" s="88">
        <v>137.61000000000001</v>
      </c>
      <c r="G1540" s="87">
        <v>45033</v>
      </c>
      <c r="H1540" s="88">
        <v>19.649999999999999</v>
      </c>
      <c r="I1540" s="87">
        <v>44588</v>
      </c>
      <c r="J1540" s="88">
        <v>45</v>
      </c>
      <c r="K1540" s="87">
        <v>44545</v>
      </c>
      <c r="L1540" s="88">
        <v>141.83000000000001</v>
      </c>
      <c r="M1540" s="87">
        <v>44545</v>
      </c>
      <c r="N1540" s="88">
        <v>36.46</v>
      </c>
      <c r="Q1540" s="87">
        <v>44545</v>
      </c>
      <c r="R1540" s="88">
        <v>13</v>
      </c>
      <c r="S1540" s="87">
        <v>44545</v>
      </c>
      <c r="T1540" s="88">
        <v>17.32</v>
      </c>
      <c r="W1540" s="87">
        <v>44720</v>
      </c>
      <c r="X1540" s="88">
        <v>52.51</v>
      </c>
      <c r="Y1540" s="87">
        <v>44574</v>
      </c>
      <c r="Z1540" s="88">
        <v>40.5</v>
      </c>
      <c r="AA1540" s="87">
        <v>44673</v>
      </c>
      <c r="AB1540" s="88">
        <v>130</v>
      </c>
    </row>
    <row r="1541" spans="3:28">
      <c r="C1541" s="87">
        <v>44580</v>
      </c>
      <c r="D1541" s="88">
        <v>137.99</v>
      </c>
      <c r="E1541" s="87">
        <v>44546</v>
      </c>
      <c r="F1541" s="88">
        <v>134.99</v>
      </c>
      <c r="G1541" s="87">
        <v>45034</v>
      </c>
      <c r="H1541" s="88">
        <v>19.66</v>
      </c>
      <c r="I1541" s="87">
        <v>44589</v>
      </c>
      <c r="J1541" s="88">
        <v>44.99</v>
      </c>
      <c r="K1541" s="87">
        <v>44546</v>
      </c>
      <c r="L1541" s="88">
        <v>140.37</v>
      </c>
      <c r="M1541" s="87">
        <v>44546</v>
      </c>
      <c r="N1541" s="88">
        <v>34.9</v>
      </c>
      <c r="Q1541" s="87">
        <v>44546</v>
      </c>
      <c r="R1541" s="88">
        <v>12.48</v>
      </c>
      <c r="S1541" s="87">
        <v>44546</v>
      </c>
      <c r="T1541" s="88">
        <v>17.43</v>
      </c>
      <c r="W1541" s="87">
        <v>44725</v>
      </c>
      <c r="X1541" s="88">
        <v>52</v>
      </c>
      <c r="Y1541" s="87">
        <v>44575</v>
      </c>
      <c r="Z1541" s="88">
        <v>41</v>
      </c>
      <c r="AA1541" s="87">
        <v>44676</v>
      </c>
      <c r="AB1541" s="88">
        <v>132.34</v>
      </c>
    </row>
    <row r="1542" spans="3:28">
      <c r="C1542" s="87">
        <v>44581</v>
      </c>
      <c r="D1542" s="88">
        <v>138.38999999999999</v>
      </c>
      <c r="E1542" s="87">
        <v>44547</v>
      </c>
      <c r="F1542" s="88">
        <v>134.82</v>
      </c>
      <c r="G1542" s="87">
        <v>45035</v>
      </c>
      <c r="H1542" s="88">
        <v>19.989999999999998</v>
      </c>
      <c r="I1542" s="87">
        <v>44592</v>
      </c>
      <c r="J1542" s="88">
        <v>45</v>
      </c>
      <c r="K1542" s="87">
        <v>44547</v>
      </c>
      <c r="L1542" s="88">
        <v>135.47</v>
      </c>
      <c r="M1542" s="87">
        <v>44547</v>
      </c>
      <c r="N1542" s="88">
        <v>35.69</v>
      </c>
      <c r="Q1542" s="87">
        <v>44547</v>
      </c>
      <c r="R1542" s="88">
        <v>12.1</v>
      </c>
      <c r="S1542" s="87">
        <v>44547</v>
      </c>
      <c r="T1542" s="88">
        <v>17.04</v>
      </c>
      <c r="W1542" s="87">
        <v>44726</v>
      </c>
      <c r="X1542" s="88">
        <v>52</v>
      </c>
      <c r="Y1542" s="87">
        <v>44578</v>
      </c>
      <c r="Z1542" s="88">
        <v>40.119999999999997</v>
      </c>
      <c r="AA1542" s="87">
        <v>44677</v>
      </c>
      <c r="AB1542" s="88">
        <v>130</v>
      </c>
    </row>
    <row r="1543" spans="3:28">
      <c r="C1543" s="87">
        <v>44582</v>
      </c>
      <c r="D1543" s="88">
        <v>137.02000000000001</v>
      </c>
      <c r="E1543" s="87">
        <v>44550</v>
      </c>
      <c r="F1543" s="88">
        <v>134.13999999999999</v>
      </c>
      <c r="G1543" s="87">
        <v>45036</v>
      </c>
      <c r="H1543" s="88">
        <v>20.07</v>
      </c>
      <c r="I1543" s="87">
        <v>44593</v>
      </c>
      <c r="J1543" s="88">
        <v>45</v>
      </c>
      <c r="K1543" s="87">
        <v>44550</v>
      </c>
      <c r="L1543" s="88">
        <v>135.76</v>
      </c>
      <c r="M1543" s="87">
        <v>44550</v>
      </c>
      <c r="N1543" s="88">
        <v>36.03</v>
      </c>
      <c r="Q1543" s="87">
        <v>44550</v>
      </c>
      <c r="R1543" s="88">
        <v>12.13</v>
      </c>
      <c r="S1543" s="87">
        <v>44550</v>
      </c>
      <c r="T1543" s="88">
        <v>17.21</v>
      </c>
      <c r="W1543" s="87">
        <v>44727</v>
      </c>
      <c r="X1543" s="88">
        <v>52.59</v>
      </c>
      <c r="Y1543" s="87">
        <v>44579</v>
      </c>
      <c r="Z1543" s="88">
        <v>40.25</v>
      </c>
      <c r="AA1543" s="87">
        <v>44679</v>
      </c>
      <c r="AB1543" s="88">
        <v>129.93</v>
      </c>
    </row>
    <row r="1544" spans="3:28">
      <c r="C1544" s="87">
        <v>44585</v>
      </c>
      <c r="D1544" s="88">
        <v>137.25</v>
      </c>
      <c r="E1544" s="87">
        <v>44551</v>
      </c>
      <c r="F1544" s="88">
        <v>134.22</v>
      </c>
      <c r="G1544" s="87">
        <v>45042</v>
      </c>
      <c r="H1544" s="88">
        <v>20.170000000000002</v>
      </c>
      <c r="I1544" s="87">
        <v>44594</v>
      </c>
      <c r="J1544" s="88">
        <v>45.7</v>
      </c>
      <c r="K1544" s="87">
        <v>44551</v>
      </c>
      <c r="L1544" s="88">
        <v>135.47</v>
      </c>
      <c r="M1544" s="87">
        <v>44551</v>
      </c>
      <c r="N1544" s="88">
        <v>35.25</v>
      </c>
      <c r="Q1544" s="87">
        <v>44551</v>
      </c>
      <c r="R1544" s="88">
        <v>12.25</v>
      </c>
      <c r="S1544" s="87">
        <v>44551</v>
      </c>
      <c r="T1544" s="88">
        <v>16.739999999999998</v>
      </c>
      <c r="W1544" s="87">
        <v>44728</v>
      </c>
      <c r="X1544" s="88">
        <v>54.59</v>
      </c>
      <c r="Y1544" s="87">
        <v>44580</v>
      </c>
      <c r="Z1544" s="88">
        <v>39.229999999999997</v>
      </c>
      <c r="AA1544" s="87">
        <v>44687</v>
      </c>
      <c r="AB1544" s="88">
        <v>127.5</v>
      </c>
    </row>
    <row r="1545" spans="3:28">
      <c r="C1545" s="87">
        <v>44586</v>
      </c>
      <c r="D1545" s="88">
        <v>137.13999999999999</v>
      </c>
      <c r="E1545" s="87">
        <v>44552</v>
      </c>
      <c r="F1545" s="88">
        <v>133.33000000000001</v>
      </c>
      <c r="G1545" s="87">
        <v>45043</v>
      </c>
      <c r="H1545" s="88">
        <v>20.95</v>
      </c>
      <c r="I1545" s="87">
        <v>44595</v>
      </c>
      <c r="J1545" s="88">
        <v>45.6</v>
      </c>
      <c r="K1545" s="87">
        <v>44552</v>
      </c>
      <c r="L1545" s="88">
        <v>134.91</v>
      </c>
      <c r="M1545" s="87">
        <v>44552</v>
      </c>
      <c r="N1545" s="88">
        <v>34.950000000000003</v>
      </c>
      <c r="Q1545" s="87">
        <v>44552</v>
      </c>
      <c r="R1545" s="88">
        <v>12.27</v>
      </c>
      <c r="S1545" s="87">
        <v>44552</v>
      </c>
      <c r="T1545" s="88">
        <v>16.48</v>
      </c>
      <c r="W1545" s="87">
        <v>44729</v>
      </c>
      <c r="X1545" s="88">
        <v>55.62</v>
      </c>
      <c r="Y1545" s="87">
        <v>44582</v>
      </c>
      <c r="Z1545" s="88">
        <v>40.51</v>
      </c>
      <c r="AA1545" s="87">
        <v>44690</v>
      </c>
      <c r="AB1545" s="88">
        <v>126</v>
      </c>
    </row>
    <row r="1546" spans="3:28">
      <c r="C1546" s="87">
        <v>44587</v>
      </c>
      <c r="D1546" s="88">
        <v>138.27000000000001</v>
      </c>
      <c r="E1546" s="87">
        <v>44553</v>
      </c>
      <c r="F1546" s="88">
        <v>134.43</v>
      </c>
      <c r="G1546" s="87">
        <v>45044</v>
      </c>
      <c r="H1546" s="88">
        <v>21.35</v>
      </c>
      <c r="I1546" s="87">
        <v>44596</v>
      </c>
      <c r="J1546" s="88">
        <v>45.99</v>
      </c>
      <c r="K1546" s="87">
        <v>44553</v>
      </c>
      <c r="L1546" s="88">
        <v>136.96</v>
      </c>
      <c r="M1546" s="87">
        <v>44553</v>
      </c>
      <c r="N1546" s="88">
        <v>35.090000000000003</v>
      </c>
      <c r="Q1546" s="87">
        <v>44553</v>
      </c>
      <c r="R1546" s="88">
        <v>12.26</v>
      </c>
      <c r="S1546" s="87">
        <v>44553</v>
      </c>
      <c r="T1546" s="88">
        <v>16.7</v>
      </c>
      <c r="W1546" s="87">
        <v>44733</v>
      </c>
      <c r="X1546" s="88">
        <v>55.08</v>
      </c>
      <c r="Y1546" s="87">
        <v>44585</v>
      </c>
      <c r="Z1546" s="88">
        <v>40.700000000000003</v>
      </c>
      <c r="AA1546" s="87">
        <v>44691</v>
      </c>
      <c r="AB1546" s="88">
        <v>126</v>
      </c>
    </row>
    <row r="1547" spans="3:28">
      <c r="C1547" s="87">
        <v>44588</v>
      </c>
      <c r="D1547" s="88">
        <v>138.52000000000001</v>
      </c>
      <c r="E1547" s="87">
        <v>44554</v>
      </c>
      <c r="F1547" s="88">
        <v>135.01</v>
      </c>
      <c r="G1547" s="87">
        <v>45048</v>
      </c>
      <c r="H1547" s="88">
        <v>22.01</v>
      </c>
      <c r="I1547" s="87">
        <v>44599</v>
      </c>
      <c r="J1547" s="88">
        <v>45.75</v>
      </c>
      <c r="K1547" s="87">
        <v>44554</v>
      </c>
      <c r="L1547" s="88">
        <v>134.91</v>
      </c>
      <c r="M1547" s="87">
        <v>44554</v>
      </c>
      <c r="N1547" s="88">
        <v>34.81</v>
      </c>
      <c r="Q1547" s="87">
        <v>44554</v>
      </c>
      <c r="R1547" s="88">
        <v>12.07</v>
      </c>
      <c r="S1547" s="87">
        <v>44554</v>
      </c>
      <c r="T1547" s="88">
        <v>17.190000000000001</v>
      </c>
      <c r="W1547" s="87">
        <v>44734</v>
      </c>
      <c r="X1547" s="88">
        <v>53.61</v>
      </c>
      <c r="Y1547" s="87">
        <v>44586</v>
      </c>
      <c r="Z1547" s="88">
        <v>40</v>
      </c>
      <c r="AA1547" s="87">
        <v>44693</v>
      </c>
      <c r="AB1547" s="88">
        <v>123.66</v>
      </c>
    </row>
    <row r="1548" spans="3:28">
      <c r="C1548" s="87">
        <v>44589</v>
      </c>
      <c r="D1548" s="88">
        <v>137.80000000000001</v>
      </c>
      <c r="E1548" s="87">
        <v>44557</v>
      </c>
      <c r="F1548" s="88">
        <v>134.29</v>
      </c>
      <c r="G1548" s="87">
        <v>45049</v>
      </c>
      <c r="H1548" s="88">
        <v>21.25</v>
      </c>
      <c r="I1548" s="87">
        <v>44600</v>
      </c>
      <c r="J1548" s="88">
        <v>45.57</v>
      </c>
      <c r="K1548" s="87">
        <v>44557</v>
      </c>
      <c r="L1548" s="88">
        <v>136.43</v>
      </c>
      <c r="M1548" s="87">
        <v>44557</v>
      </c>
      <c r="N1548" s="88">
        <v>34.5</v>
      </c>
      <c r="Q1548" s="87">
        <v>44557</v>
      </c>
      <c r="R1548" s="88">
        <v>12.22</v>
      </c>
      <c r="S1548" s="87">
        <v>44557</v>
      </c>
      <c r="T1548" s="88">
        <v>16.77</v>
      </c>
      <c r="W1548" s="87">
        <v>44735</v>
      </c>
      <c r="X1548" s="88">
        <v>54</v>
      </c>
      <c r="Y1548" s="87">
        <v>44587</v>
      </c>
      <c r="Z1548" s="88">
        <v>39.700000000000003</v>
      </c>
      <c r="AA1548" s="87">
        <v>44694</v>
      </c>
      <c r="AB1548" s="88">
        <v>118.64</v>
      </c>
    </row>
    <row r="1549" spans="3:28">
      <c r="C1549" s="87">
        <v>44592</v>
      </c>
      <c r="D1549" s="88">
        <v>137</v>
      </c>
      <c r="E1549" s="87">
        <v>44558</v>
      </c>
      <c r="F1549" s="88">
        <v>134.94</v>
      </c>
      <c r="G1549" s="87">
        <v>45050</v>
      </c>
      <c r="H1549" s="88">
        <v>21.75</v>
      </c>
      <c r="I1549" s="87">
        <v>44601</v>
      </c>
      <c r="J1549" s="88">
        <v>46.46</v>
      </c>
      <c r="K1549" s="87">
        <v>44558</v>
      </c>
      <c r="L1549" s="88">
        <v>136.24</v>
      </c>
      <c r="M1549" s="87">
        <v>44558</v>
      </c>
      <c r="N1549" s="88">
        <v>34.07</v>
      </c>
      <c r="Q1549" s="87">
        <v>44558</v>
      </c>
      <c r="R1549" s="88">
        <v>12.48</v>
      </c>
      <c r="S1549" s="87">
        <v>44558</v>
      </c>
      <c r="T1549" s="88">
        <v>16.71</v>
      </c>
      <c r="W1549" s="87">
        <v>44736</v>
      </c>
      <c r="X1549" s="88">
        <v>50.41</v>
      </c>
      <c r="Y1549" s="87">
        <v>44588</v>
      </c>
      <c r="Z1549" s="88">
        <v>40.65</v>
      </c>
      <c r="AA1549" s="87">
        <v>44697</v>
      </c>
      <c r="AB1549" s="88">
        <v>115.66</v>
      </c>
    </row>
    <row r="1550" spans="3:28">
      <c r="C1550" s="87">
        <v>44593</v>
      </c>
      <c r="D1550" s="88">
        <v>137.29</v>
      </c>
      <c r="E1550" s="87">
        <v>44559</v>
      </c>
      <c r="F1550" s="88">
        <v>133.43</v>
      </c>
      <c r="G1550" s="87">
        <v>45051</v>
      </c>
      <c r="H1550" s="88">
        <v>20.53</v>
      </c>
      <c r="I1550" s="87">
        <v>44602</v>
      </c>
      <c r="J1550" s="88">
        <v>45.67</v>
      </c>
      <c r="K1550" s="87">
        <v>44559</v>
      </c>
      <c r="L1550" s="88">
        <v>146.18</v>
      </c>
      <c r="M1550" s="87">
        <v>44559</v>
      </c>
      <c r="N1550" s="88">
        <v>34.159999999999997</v>
      </c>
      <c r="Q1550" s="87">
        <v>44559</v>
      </c>
      <c r="R1550" s="88">
        <v>13.48</v>
      </c>
      <c r="S1550" s="87">
        <v>44559</v>
      </c>
      <c r="T1550" s="88">
        <v>16.8</v>
      </c>
      <c r="W1550" s="87">
        <v>44739</v>
      </c>
      <c r="X1550" s="88">
        <v>50.47</v>
      </c>
      <c r="Y1550" s="87">
        <v>44589</v>
      </c>
      <c r="Z1550" s="88">
        <v>40.799999999999997</v>
      </c>
      <c r="AA1550" s="87">
        <v>44698</v>
      </c>
      <c r="AB1550" s="88">
        <v>116.42</v>
      </c>
    </row>
    <row r="1551" spans="3:28">
      <c r="C1551" s="87">
        <v>44594</v>
      </c>
      <c r="D1551" s="88">
        <v>137.75</v>
      </c>
      <c r="E1551" s="87">
        <v>44560</v>
      </c>
      <c r="F1551" s="88">
        <v>135.29</v>
      </c>
      <c r="G1551" s="87">
        <v>45054</v>
      </c>
      <c r="H1551" s="88">
        <v>20.7</v>
      </c>
      <c r="I1551" s="87">
        <v>44603</v>
      </c>
      <c r="J1551" s="88">
        <v>45.9</v>
      </c>
      <c r="K1551" s="87">
        <v>44560</v>
      </c>
      <c r="L1551" s="88">
        <v>141.72999999999999</v>
      </c>
      <c r="M1551" s="87">
        <v>44560</v>
      </c>
      <c r="N1551" s="88">
        <v>34.979999999999997</v>
      </c>
      <c r="Q1551" s="87">
        <v>44560</v>
      </c>
      <c r="R1551" s="88">
        <v>13.76</v>
      </c>
      <c r="S1551" s="87">
        <v>44560</v>
      </c>
      <c r="T1551" s="88">
        <v>16.96</v>
      </c>
      <c r="W1551" s="87">
        <v>44740</v>
      </c>
      <c r="X1551" s="88">
        <v>50.82</v>
      </c>
      <c r="Y1551" s="87">
        <v>44592</v>
      </c>
      <c r="Z1551" s="88">
        <v>39.58</v>
      </c>
      <c r="AA1551" s="87">
        <v>44699</v>
      </c>
      <c r="AB1551" s="88">
        <v>114.03</v>
      </c>
    </row>
    <row r="1552" spans="3:28">
      <c r="C1552" s="87">
        <v>44595</v>
      </c>
      <c r="D1552" s="88">
        <v>137.72999999999999</v>
      </c>
      <c r="E1552" s="87">
        <v>44561</v>
      </c>
      <c r="F1552" s="88">
        <v>136.58000000000001</v>
      </c>
      <c r="G1552" s="87">
        <v>45055</v>
      </c>
      <c r="H1552" s="88">
        <v>20.45</v>
      </c>
      <c r="I1552" s="87">
        <v>44606</v>
      </c>
      <c r="J1552" s="88">
        <v>45.98</v>
      </c>
      <c r="K1552" s="87">
        <v>44561</v>
      </c>
      <c r="L1552" s="88">
        <v>144.03</v>
      </c>
      <c r="M1552" s="87">
        <v>44561</v>
      </c>
      <c r="N1552" s="88">
        <v>35.950000000000003</v>
      </c>
      <c r="Q1552" s="87">
        <v>44561</v>
      </c>
      <c r="R1552" s="88">
        <v>14.42</v>
      </c>
      <c r="S1552" s="87">
        <v>44561</v>
      </c>
      <c r="T1552" s="88">
        <v>16.579999999999998</v>
      </c>
      <c r="W1552" s="87">
        <v>44741</v>
      </c>
      <c r="X1552" s="88">
        <v>51</v>
      </c>
      <c r="Y1552" s="87">
        <v>44593</v>
      </c>
      <c r="Z1552" s="88">
        <v>40.31</v>
      </c>
      <c r="AA1552" s="87">
        <v>44700</v>
      </c>
      <c r="AB1552" s="88">
        <v>118.36</v>
      </c>
    </row>
    <row r="1553" spans="3:28">
      <c r="C1553" s="87">
        <v>44596</v>
      </c>
      <c r="D1553" s="88">
        <v>137.02000000000001</v>
      </c>
      <c r="E1553" s="87">
        <v>44564</v>
      </c>
      <c r="F1553" s="88">
        <v>137.4</v>
      </c>
      <c r="G1553" s="87">
        <v>45056</v>
      </c>
      <c r="H1553" s="88">
        <v>20.88</v>
      </c>
      <c r="I1553" s="87">
        <v>44607</v>
      </c>
      <c r="J1553" s="88">
        <v>46.15</v>
      </c>
      <c r="K1553" s="87">
        <v>44564</v>
      </c>
      <c r="L1553" s="88">
        <v>143.33000000000001</v>
      </c>
      <c r="M1553" s="87">
        <v>44564</v>
      </c>
      <c r="N1553" s="88">
        <v>36.53</v>
      </c>
      <c r="Q1553" s="87">
        <v>44564</v>
      </c>
      <c r="R1553" s="88">
        <v>14.36</v>
      </c>
      <c r="S1553" s="87">
        <v>44564</v>
      </c>
      <c r="T1553" s="88">
        <v>16.86</v>
      </c>
      <c r="W1553" s="87">
        <v>44742</v>
      </c>
      <c r="X1553" s="88">
        <v>50</v>
      </c>
      <c r="Y1553" s="87">
        <v>44594</v>
      </c>
      <c r="Z1553" s="88">
        <v>41.08</v>
      </c>
      <c r="AA1553" s="87">
        <v>44701</v>
      </c>
      <c r="AB1553" s="88">
        <v>123.73</v>
      </c>
    </row>
    <row r="1554" spans="3:28">
      <c r="C1554" s="87">
        <v>44599</v>
      </c>
      <c r="D1554" s="88">
        <v>136.29</v>
      </c>
      <c r="E1554" s="87">
        <v>44565</v>
      </c>
      <c r="F1554" s="88">
        <v>136.91999999999999</v>
      </c>
      <c r="G1554" s="87">
        <v>45057</v>
      </c>
      <c r="H1554" s="88">
        <v>21.49</v>
      </c>
      <c r="I1554" s="87">
        <v>44608</v>
      </c>
      <c r="J1554" s="88">
        <v>44.8</v>
      </c>
      <c r="K1554" s="87">
        <v>44565</v>
      </c>
      <c r="L1554" s="88">
        <v>149.12</v>
      </c>
      <c r="M1554" s="87">
        <v>44565</v>
      </c>
      <c r="N1554" s="88">
        <v>36.97</v>
      </c>
      <c r="Q1554" s="87">
        <v>44565</v>
      </c>
      <c r="R1554" s="88">
        <v>15.37</v>
      </c>
      <c r="S1554" s="87">
        <v>44565</v>
      </c>
      <c r="T1554" s="88">
        <v>16.72</v>
      </c>
      <c r="W1554" s="87">
        <v>44743</v>
      </c>
      <c r="X1554" s="88">
        <v>51</v>
      </c>
      <c r="Y1554" s="87">
        <v>44595</v>
      </c>
      <c r="Z1554" s="88">
        <v>41.82</v>
      </c>
      <c r="AA1554" s="87">
        <v>44704</v>
      </c>
      <c r="AB1554" s="88">
        <v>119.12</v>
      </c>
    </row>
    <row r="1555" spans="3:28">
      <c r="C1555" s="87">
        <v>44600</v>
      </c>
      <c r="D1555" s="88">
        <v>135.66</v>
      </c>
      <c r="E1555" s="87">
        <v>44566</v>
      </c>
      <c r="F1555" s="88">
        <v>137.22999999999999</v>
      </c>
      <c r="G1555" s="87">
        <v>45058</v>
      </c>
      <c r="H1555" s="88">
        <v>21.75</v>
      </c>
      <c r="I1555" s="87">
        <v>44609</v>
      </c>
      <c r="J1555" s="88">
        <v>44.41</v>
      </c>
      <c r="K1555" s="87">
        <v>44566</v>
      </c>
      <c r="L1555" s="88">
        <v>152.22</v>
      </c>
      <c r="M1555" s="87">
        <v>44566</v>
      </c>
      <c r="N1555" s="88">
        <v>35.9</v>
      </c>
      <c r="Q1555" s="87">
        <v>44566</v>
      </c>
      <c r="R1555" s="88">
        <v>15.45</v>
      </c>
      <c r="S1555" s="87">
        <v>44566</v>
      </c>
      <c r="T1555" s="88">
        <v>17.02</v>
      </c>
      <c r="W1555" s="87">
        <v>44747</v>
      </c>
      <c r="X1555" s="88">
        <v>49.5</v>
      </c>
      <c r="Y1555" s="87">
        <v>44596</v>
      </c>
      <c r="Z1555" s="88">
        <v>43.42</v>
      </c>
      <c r="AA1555" s="87">
        <v>44705</v>
      </c>
      <c r="AB1555" s="88">
        <v>116</v>
      </c>
    </row>
    <row r="1556" spans="3:28">
      <c r="C1556" s="87">
        <v>44601</v>
      </c>
      <c r="D1556" s="88">
        <v>138.53</v>
      </c>
      <c r="E1556" s="87">
        <v>44567</v>
      </c>
      <c r="F1556" s="88">
        <v>138.09</v>
      </c>
      <c r="G1556" s="87">
        <v>45061</v>
      </c>
      <c r="H1556" s="88">
        <v>21.85</v>
      </c>
      <c r="I1556" s="87">
        <v>44610</v>
      </c>
      <c r="J1556" s="88">
        <v>44.6</v>
      </c>
      <c r="K1556" s="87">
        <v>44567</v>
      </c>
      <c r="L1556" s="88">
        <v>147.29</v>
      </c>
      <c r="M1556" s="87">
        <v>44567</v>
      </c>
      <c r="N1556" s="88">
        <v>34.909999999999997</v>
      </c>
      <c r="Q1556" s="87">
        <v>44567</v>
      </c>
      <c r="R1556" s="88">
        <v>14.82</v>
      </c>
      <c r="S1556" s="87">
        <v>44567</v>
      </c>
      <c r="T1556" s="88">
        <v>16.34</v>
      </c>
      <c r="W1556" s="87">
        <v>44748</v>
      </c>
      <c r="X1556" s="88">
        <v>50</v>
      </c>
      <c r="Y1556" s="87">
        <v>44599</v>
      </c>
      <c r="Z1556" s="88">
        <v>42.22</v>
      </c>
      <c r="AA1556" s="87">
        <v>44706</v>
      </c>
      <c r="AB1556" s="88">
        <v>121.5</v>
      </c>
    </row>
    <row r="1557" spans="3:28">
      <c r="C1557" s="87">
        <v>44602</v>
      </c>
      <c r="D1557" s="88">
        <v>137.77000000000001</v>
      </c>
      <c r="E1557" s="87">
        <v>44568</v>
      </c>
      <c r="F1557" s="88">
        <v>140.59</v>
      </c>
      <c r="G1557" s="87">
        <v>45062</v>
      </c>
      <c r="H1557" s="88">
        <v>21.5</v>
      </c>
      <c r="I1557" s="87">
        <v>44613</v>
      </c>
      <c r="J1557" s="88">
        <v>43.8</v>
      </c>
      <c r="K1557" s="87">
        <v>44568</v>
      </c>
      <c r="L1557" s="88">
        <v>152.12</v>
      </c>
      <c r="M1557" s="87">
        <v>44568</v>
      </c>
      <c r="N1557" s="88">
        <v>34.81</v>
      </c>
      <c r="Q1557" s="87">
        <v>44568</v>
      </c>
      <c r="R1557" s="88">
        <v>15.14</v>
      </c>
      <c r="S1557" s="87">
        <v>44568</v>
      </c>
      <c r="T1557" s="88">
        <v>16.37</v>
      </c>
      <c r="W1557" s="87">
        <v>44749</v>
      </c>
      <c r="X1557" s="88">
        <v>50.69</v>
      </c>
      <c r="Y1557" s="87">
        <v>44600</v>
      </c>
      <c r="Z1557" s="88">
        <v>41.84</v>
      </c>
      <c r="AA1557" s="87">
        <v>44707</v>
      </c>
      <c r="AB1557" s="88">
        <v>124.98</v>
      </c>
    </row>
    <row r="1558" spans="3:28">
      <c r="C1558" s="87">
        <v>44603</v>
      </c>
      <c r="D1558" s="88">
        <v>143</v>
      </c>
      <c r="E1558" s="87">
        <v>44571</v>
      </c>
      <c r="F1558" s="88">
        <v>142.06</v>
      </c>
      <c r="G1558" s="87">
        <v>45063</v>
      </c>
      <c r="H1558" s="88">
        <v>21.01</v>
      </c>
      <c r="I1558" s="87">
        <v>44614</v>
      </c>
      <c r="J1558" s="88">
        <v>44</v>
      </c>
      <c r="K1558" s="87">
        <v>44571</v>
      </c>
      <c r="L1558" s="88">
        <v>159.84</v>
      </c>
      <c r="M1558" s="87">
        <v>44571</v>
      </c>
      <c r="N1558" s="88">
        <v>35.49</v>
      </c>
      <c r="Q1558" s="87">
        <v>44571</v>
      </c>
      <c r="R1558" s="88">
        <v>15.3</v>
      </c>
      <c r="S1558" s="87">
        <v>44571</v>
      </c>
      <c r="T1558" s="88">
        <v>16.809999999999999</v>
      </c>
      <c r="W1558" s="87">
        <v>44755</v>
      </c>
      <c r="X1558" s="88">
        <v>51</v>
      </c>
      <c r="Y1558" s="87">
        <v>44601</v>
      </c>
      <c r="Z1558" s="88">
        <v>39.909999999999997</v>
      </c>
      <c r="AA1558" s="87">
        <v>44708</v>
      </c>
      <c r="AB1558" s="88">
        <v>120.17</v>
      </c>
    </row>
    <row r="1559" spans="3:28">
      <c r="C1559" s="87">
        <v>44606</v>
      </c>
      <c r="D1559" s="88">
        <v>139.91</v>
      </c>
      <c r="E1559" s="87">
        <v>44572</v>
      </c>
      <c r="F1559" s="88">
        <v>142.99</v>
      </c>
      <c r="G1559" s="87">
        <v>45064</v>
      </c>
      <c r="H1559" s="88">
        <v>21.5</v>
      </c>
      <c r="I1559" s="87">
        <v>44615</v>
      </c>
      <c r="J1559" s="88">
        <v>45.45</v>
      </c>
      <c r="K1559" s="87">
        <v>44572</v>
      </c>
      <c r="L1559" s="88">
        <v>160.36000000000001</v>
      </c>
      <c r="M1559" s="87">
        <v>44572</v>
      </c>
      <c r="N1559" s="88">
        <v>35.18</v>
      </c>
      <c r="Q1559" s="87">
        <v>44572</v>
      </c>
      <c r="R1559" s="88">
        <v>15.12</v>
      </c>
      <c r="S1559" s="87">
        <v>44572</v>
      </c>
      <c r="T1559" s="88">
        <v>16.75</v>
      </c>
      <c r="W1559" s="87">
        <v>44756</v>
      </c>
      <c r="X1559" s="88">
        <v>52.76</v>
      </c>
      <c r="Y1559" s="87">
        <v>44602</v>
      </c>
      <c r="Z1559" s="88">
        <v>38.86</v>
      </c>
      <c r="AA1559" s="87">
        <v>44711</v>
      </c>
      <c r="AB1559" s="88">
        <v>119.79</v>
      </c>
    </row>
    <row r="1560" spans="3:28">
      <c r="C1560" s="87">
        <v>44607</v>
      </c>
      <c r="D1560" s="88">
        <v>138.94</v>
      </c>
      <c r="E1560" s="87">
        <v>44573</v>
      </c>
      <c r="F1560" s="88">
        <v>143.05000000000001</v>
      </c>
      <c r="G1560" s="87">
        <v>45065</v>
      </c>
      <c r="H1560" s="88">
        <v>21.87</v>
      </c>
      <c r="I1560" s="87">
        <v>44616</v>
      </c>
      <c r="J1560" s="88">
        <v>45</v>
      </c>
      <c r="K1560" s="87">
        <v>44573</v>
      </c>
      <c r="L1560" s="88">
        <v>158.91999999999999</v>
      </c>
      <c r="M1560" s="87">
        <v>44573</v>
      </c>
      <c r="N1560" s="88">
        <v>35.01</v>
      </c>
      <c r="Q1560" s="87">
        <v>44573</v>
      </c>
      <c r="R1560" s="88">
        <v>15.18</v>
      </c>
      <c r="S1560" s="87">
        <v>44573</v>
      </c>
      <c r="T1560" s="88">
        <v>16.329999999999998</v>
      </c>
      <c r="W1560" s="87">
        <v>44757</v>
      </c>
      <c r="X1560" s="88">
        <v>52.4</v>
      </c>
      <c r="Y1560" s="87">
        <v>44603</v>
      </c>
      <c r="Z1560" s="88">
        <v>38.229999999999997</v>
      </c>
      <c r="AA1560" s="87">
        <v>44712</v>
      </c>
      <c r="AB1560" s="88">
        <v>119.7</v>
      </c>
    </row>
    <row r="1561" spans="3:28">
      <c r="C1561" s="87">
        <v>44608</v>
      </c>
      <c r="D1561" s="88">
        <v>139.84</v>
      </c>
      <c r="E1561" s="87">
        <v>44574</v>
      </c>
      <c r="F1561" s="88">
        <v>142.28</v>
      </c>
      <c r="G1561" s="87">
        <v>45068</v>
      </c>
      <c r="H1561" s="88">
        <v>21.5</v>
      </c>
      <c r="I1561" s="87">
        <v>44617</v>
      </c>
      <c r="J1561" s="88">
        <v>46</v>
      </c>
      <c r="K1561" s="87">
        <v>44574</v>
      </c>
      <c r="L1561" s="88">
        <v>160.52000000000001</v>
      </c>
      <c r="M1561" s="87">
        <v>44574</v>
      </c>
      <c r="N1561" s="88">
        <v>34.630000000000003</v>
      </c>
      <c r="Q1561" s="87">
        <v>44574</v>
      </c>
      <c r="R1561" s="88">
        <v>15.25</v>
      </c>
      <c r="S1561" s="87">
        <v>44574</v>
      </c>
      <c r="T1561" s="88">
        <v>16.05</v>
      </c>
      <c r="W1561" s="87">
        <v>44760</v>
      </c>
      <c r="X1561" s="88">
        <v>50.81</v>
      </c>
      <c r="Y1561" s="87">
        <v>44606</v>
      </c>
      <c r="Z1561" s="88">
        <v>38.93</v>
      </c>
      <c r="AA1561" s="87">
        <v>44713</v>
      </c>
      <c r="AB1561" s="88">
        <v>120</v>
      </c>
    </row>
    <row r="1562" spans="3:28">
      <c r="C1562" s="87">
        <v>44609</v>
      </c>
      <c r="D1562" s="88">
        <v>139.54</v>
      </c>
      <c r="E1562" s="87">
        <v>44575</v>
      </c>
      <c r="F1562" s="88">
        <v>142.13</v>
      </c>
      <c r="G1562" s="87">
        <v>45069</v>
      </c>
      <c r="H1562" s="88">
        <v>21.5</v>
      </c>
      <c r="I1562" s="87">
        <v>44620</v>
      </c>
      <c r="J1562" s="88">
        <v>46.02</v>
      </c>
      <c r="K1562" s="87">
        <v>44575</v>
      </c>
      <c r="L1562" s="88">
        <v>159.5</v>
      </c>
      <c r="M1562" s="87">
        <v>44575</v>
      </c>
      <c r="N1562" s="88">
        <v>34.130000000000003</v>
      </c>
      <c r="Q1562" s="87">
        <v>44575</v>
      </c>
      <c r="R1562" s="88">
        <v>15.13</v>
      </c>
      <c r="S1562" s="87">
        <v>44575</v>
      </c>
      <c r="T1562" s="88">
        <v>15.98</v>
      </c>
      <c r="W1562" s="87">
        <v>44761</v>
      </c>
      <c r="X1562" s="88">
        <v>50.13</v>
      </c>
      <c r="Y1562" s="87">
        <v>44607</v>
      </c>
      <c r="Z1562" s="88">
        <v>38.46</v>
      </c>
      <c r="AA1562" s="87">
        <v>44718</v>
      </c>
      <c r="AB1562" s="88">
        <v>119.72</v>
      </c>
    </row>
    <row r="1563" spans="3:28">
      <c r="C1563" s="87">
        <v>44610</v>
      </c>
      <c r="D1563" s="88">
        <v>139.36000000000001</v>
      </c>
      <c r="E1563" s="87">
        <v>44578</v>
      </c>
      <c r="F1563" s="88">
        <v>142.18</v>
      </c>
      <c r="G1563" s="87">
        <v>45070</v>
      </c>
      <c r="H1563" s="88">
        <v>21.9</v>
      </c>
      <c r="I1563" s="87">
        <v>44621</v>
      </c>
      <c r="J1563" s="88">
        <v>45.6</v>
      </c>
      <c r="K1563" s="87">
        <v>44578</v>
      </c>
      <c r="L1563" s="88">
        <v>154.13999999999999</v>
      </c>
      <c r="M1563" s="87">
        <v>44578</v>
      </c>
      <c r="N1563" s="88">
        <v>34.18</v>
      </c>
      <c r="Q1563" s="87">
        <v>44578</v>
      </c>
      <c r="R1563" s="88">
        <v>14.71</v>
      </c>
      <c r="S1563" s="87">
        <v>44578</v>
      </c>
      <c r="T1563" s="88">
        <v>15.47</v>
      </c>
      <c r="W1563" s="87">
        <v>44762</v>
      </c>
      <c r="X1563" s="88">
        <v>50.15</v>
      </c>
      <c r="Y1563" s="87">
        <v>44608</v>
      </c>
      <c r="Z1563" s="88">
        <v>38</v>
      </c>
      <c r="AA1563" s="87">
        <v>44719</v>
      </c>
      <c r="AB1563" s="88">
        <v>113.08</v>
      </c>
    </row>
    <row r="1564" spans="3:28">
      <c r="C1564" s="87">
        <v>44613</v>
      </c>
      <c r="D1564" s="88">
        <v>136.47999999999999</v>
      </c>
      <c r="E1564" s="87">
        <v>44579</v>
      </c>
      <c r="F1564" s="88">
        <v>141.55000000000001</v>
      </c>
      <c r="G1564" s="87">
        <v>45071</v>
      </c>
      <c r="H1564" s="88">
        <v>21.51</v>
      </c>
      <c r="I1564" s="87">
        <v>44622</v>
      </c>
      <c r="J1564" s="88">
        <v>45.01</v>
      </c>
      <c r="K1564" s="87">
        <v>44579</v>
      </c>
      <c r="L1564" s="88">
        <v>157.06</v>
      </c>
      <c r="M1564" s="87">
        <v>44579</v>
      </c>
      <c r="N1564" s="88">
        <v>33.94</v>
      </c>
      <c r="Q1564" s="87">
        <v>44579</v>
      </c>
      <c r="R1564" s="88">
        <v>14.83</v>
      </c>
      <c r="S1564" s="87">
        <v>44579</v>
      </c>
      <c r="T1564" s="88">
        <v>15.21</v>
      </c>
      <c r="W1564" s="87">
        <v>44763</v>
      </c>
      <c r="X1564" s="88">
        <v>48.16</v>
      </c>
      <c r="Y1564" s="87">
        <v>44609</v>
      </c>
      <c r="Z1564" s="88">
        <v>38.130000000000003</v>
      </c>
      <c r="AA1564" s="87">
        <v>44720</v>
      </c>
      <c r="AB1564" s="88">
        <v>107.79</v>
      </c>
    </row>
    <row r="1565" spans="3:28">
      <c r="C1565" s="87">
        <v>44614</v>
      </c>
      <c r="D1565" s="88">
        <v>137.96</v>
      </c>
      <c r="E1565" s="87">
        <v>44580</v>
      </c>
      <c r="F1565" s="88">
        <v>140.09</v>
      </c>
      <c r="G1565" s="87">
        <v>45072</v>
      </c>
      <c r="H1565" s="88">
        <v>21.95</v>
      </c>
      <c r="I1565" s="87">
        <v>44623</v>
      </c>
      <c r="J1565" s="88">
        <v>45</v>
      </c>
      <c r="K1565" s="87">
        <v>44580</v>
      </c>
      <c r="L1565" s="88">
        <v>146.69999999999999</v>
      </c>
      <c r="M1565" s="87">
        <v>44580</v>
      </c>
      <c r="N1565" s="88">
        <v>32.51</v>
      </c>
      <c r="Q1565" s="87">
        <v>44580</v>
      </c>
      <c r="R1565" s="88">
        <v>14.08</v>
      </c>
      <c r="S1565" s="87">
        <v>44580</v>
      </c>
      <c r="T1565" s="88">
        <v>14.07</v>
      </c>
      <c r="W1565" s="87">
        <v>44764</v>
      </c>
      <c r="X1565" s="88">
        <v>47.55</v>
      </c>
      <c r="Y1565" s="87">
        <v>44610</v>
      </c>
      <c r="Z1565" s="88">
        <v>38</v>
      </c>
      <c r="AA1565" s="87">
        <v>44721</v>
      </c>
      <c r="AB1565" s="88">
        <v>109.68</v>
      </c>
    </row>
    <row r="1566" spans="3:28">
      <c r="C1566" s="87">
        <v>44615</v>
      </c>
      <c r="D1566" s="88">
        <v>135.77000000000001</v>
      </c>
      <c r="E1566" s="87">
        <v>44581</v>
      </c>
      <c r="F1566" s="88">
        <v>140.11000000000001</v>
      </c>
      <c r="G1566" s="87">
        <v>45075</v>
      </c>
      <c r="H1566" s="88">
        <v>21.86</v>
      </c>
      <c r="I1566" s="87">
        <v>44624</v>
      </c>
      <c r="J1566" s="88">
        <v>45.16</v>
      </c>
      <c r="K1566" s="87">
        <v>44581</v>
      </c>
      <c r="L1566" s="88">
        <v>145.09</v>
      </c>
      <c r="M1566" s="87">
        <v>44581</v>
      </c>
      <c r="N1566" s="88">
        <v>33.75</v>
      </c>
      <c r="Q1566" s="87">
        <v>44581</v>
      </c>
      <c r="R1566" s="88">
        <v>14.27</v>
      </c>
      <c r="S1566" s="87">
        <v>44581</v>
      </c>
      <c r="T1566" s="88">
        <v>13.31</v>
      </c>
      <c r="W1566" s="87">
        <v>44767</v>
      </c>
      <c r="X1566" s="88">
        <v>47.89</v>
      </c>
      <c r="Y1566" s="87">
        <v>44613</v>
      </c>
      <c r="Z1566" s="88">
        <v>38.22</v>
      </c>
      <c r="AA1566" s="87">
        <v>44722</v>
      </c>
      <c r="AB1566" s="88">
        <v>114.33</v>
      </c>
    </row>
    <row r="1567" spans="3:28">
      <c r="C1567" s="87">
        <v>44616</v>
      </c>
      <c r="D1567" s="88">
        <v>131.47</v>
      </c>
      <c r="E1567" s="87">
        <v>44582</v>
      </c>
      <c r="F1567" s="88">
        <v>141.02000000000001</v>
      </c>
      <c r="G1567" s="87">
        <v>45076</v>
      </c>
      <c r="H1567" s="88">
        <v>21.2</v>
      </c>
      <c r="I1567" s="87">
        <v>44627</v>
      </c>
      <c r="J1567" s="88">
        <v>45</v>
      </c>
      <c r="K1567" s="87">
        <v>44582</v>
      </c>
      <c r="L1567" s="88">
        <v>145.46</v>
      </c>
      <c r="M1567" s="87">
        <v>44582</v>
      </c>
      <c r="N1567" s="88">
        <v>33.619999999999997</v>
      </c>
      <c r="Q1567" s="87">
        <v>44582</v>
      </c>
      <c r="R1567" s="88">
        <v>14.23</v>
      </c>
      <c r="S1567" s="87">
        <v>44582</v>
      </c>
      <c r="T1567" s="88">
        <v>13.33</v>
      </c>
      <c r="W1567" s="87">
        <v>44768</v>
      </c>
      <c r="X1567" s="88">
        <v>48.42</v>
      </c>
      <c r="Y1567" s="87">
        <v>44614</v>
      </c>
      <c r="Z1567" s="88">
        <v>38.020000000000003</v>
      </c>
      <c r="AA1567" s="87">
        <v>44725</v>
      </c>
      <c r="AB1567" s="88">
        <v>113.5</v>
      </c>
    </row>
    <row r="1568" spans="3:28">
      <c r="C1568" s="87">
        <v>44617</v>
      </c>
      <c r="D1568" s="88">
        <v>134.25</v>
      </c>
      <c r="E1568" s="87">
        <v>44585</v>
      </c>
      <c r="F1568" s="88">
        <v>140.01</v>
      </c>
      <c r="G1568" s="87">
        <v>45077</v>
      </c>
      <c r="H1568" s="88">
        <v>21.03</v>
      </c>
      <c r="I1568" s="87">
        <v>44628</v>
      </c>
      <c r="J1568" s="88">
        <v>44.52</v>
      </c>
      <c r="K1568" s="87">
        <v>44585</v>
      </c>
      <c r="L1568" s="88">
        <v>143.12</v>
      </c>
      <c r="M1568" s="87">
        <v>44585</v>
      </c>
      <c r="N1568" s="88">
        <v>33.31</v>
      </c>
      <c r="Q1568" s="87">
        <v>44585</v>
      </c>
      <c r="R1568" s="88">
        <v>14.04</v>
      </c>
      <c r="S1568" s="87">
        <v>44585</v>
      </c>
      <c r="T1568" s="88">
        <v>12.71</v>
      </c>
      <c r="W1568" s="87">
        <v>44769</v>
      </c>
      <c r="X1568" s="88">
        <v>48.03</v>
      </c>
      <c r="Y1568" s="87">
        <v>44615</v>
      </c>
      <c r="Z1568" s="88">
        <v>36.92</v>
      </c>
      <c r="AA1568" s="87">
        <v>44726</v>
      </c>
      <c r="AB1568" s="88">
        <v>113.97</v>
      </c>
    </row>
    <row r="1569" spans="3:28">
      <c r="C1569" s="87">
        <v>44620</v>
      </c>
      <c r="D1569" s="88">
        <v>139.51</v>
      </c>
      <c r="E1569" s="87">
        <v>44586</v>
      </c>
      <c r="F1569" s="88">
        <v>140.63999999999999</v>
      </c>
      <c r="G1569" s="87">
        <v>45078</v>
      </c>
      <c r="H1569" s="88">
        <v>21.89</v>
      </c>
      <c r="I1569" s="87">
        <v>44629</v>
      </c>
      <c r="J1569" s="88">
        <v>43.86</v>
      </c>
      <c r="K1569" s="87">
        <v>44586</v>
      </c>
      <c r="L1569" s="88">
        <v>144.86000000000001</v>
      </c>
      <c r="M1569" s="87">
        <v>44586</v>
      </c>
      <c r="N1569" s="88">
        <v>34.22</v>
      </c>
      <c r="Q1569" s="87">
        <v>44586</v>
      </c>
      <c r="R1569" s="88">
        <v>14.11</v>
      </c>
      <c r="S1569" s="87">
        <v>44586</v>
      </c>
      <c r="T1569" s="88">
        <v>12.55</v>
      </c>
      <c r="W1569" s="87">
        <v>44770</v>
      </c>
      <c r="X1569" s="88">
        <v>48.32</v>
      </c>
      <c r="Y1569" s="87">
        <v>44616</v>
      </c>
      <c r="Z1569" s="88">
        <v>35.56</v>
      </c>
      <c r="AA1569" s="87">
        <v>44727</v>
      </c>
      <c r="AB1569" s="88">
        <v>111.18</v>
      </c>
    </row>
    <row r="1570" spans="3:28">
      <c r="C1570" s="87">
        <v>44621</v>
      </c>
      <c r="D1570" s="88">
        <v>138.30000000000001</v>
      </c>
      <c r="E1570" s="87">
        <v>44587</v>
      </c>
      <c r="F1570" s="88">
        <v>140.46</v>
      </c>
      <c r="G1570" s="87">
        <v>45082</v>
      </c>
      <c r="H1570" s="88">
        <v>21.89</v>
      </c>
      <c r="I1570" s="87">
        <v>44630</v>
      </c>
      <c r="J1570" s="88">
        <v>45</v>
      </c>
      <c r="K1570" s="87">
        <v>44587</v>
      </c>
      <c r="L1570" s="88">
        <v>145.83000000000001</v>
      </c>
      <c r="M1570" s="87">
        <v>44587</v>
      </c>
      <c r="N1570" s="88">
        <v>33.909999999999997</v>
      </c>
      <c r="Q1570" s="87">
        <v>44587</v>
      </c>
      <c r="R1570" s="88">
        <v>14.29</v>
      </c>
      <c r="S1570" s="87">
        <v>44587</v>
      </c>
      <c r="T1570" s="88">
        <v>12.18</v>
      </c>
      <c r="W1570" s="87">
        <v>44771</v>
      </c>
      <c r="X1570" s="88">
        <v>47.66</v>
      </c>
      <c r="Y1570" s="87">
        <v>44617</v>
      </c>
      <c r="Z1570" s="88">
        <v>37.44</v>
      </c>
      <c r="AA1570" s="87">
        <v>44728</v>
      </c>
      <c r="AB1570" s="88">
        <v>108.99</v>
      </c>
    </row>
    <row r="1571" spans="3:28">
      <c r="C1571" s="87">
        <v>44622</v>
      </c>
      <c r="D1571" s="88">
        <v>137.79</v>
      </c>
      <c r="E1571" s="87">
        <v>44588</v>
      </c>
      <c r="F1571" s="88">
        <v>140.52000000000001</v>
      </c>
      <c r="G1571" s="87">
        <v>45083</v>
      </c>
      <c r="H1571" s="88">
        <v>21.68</v>
      </c>
      <c r="I1571" s="87">
        <v>44631</v>
      </c>
      <c r="J1571" s="88">
        <v>45.03</v>
      </c>
      <c r="K1571" s="87">
        <v>44588</v>
      </c>
      <c r="L1571" s="88">
        <v>145.87</v>
      </c>
      <c r="M1571" s="87">
        <v>44588</v>
      </c>
      <c r="N1571" s="88">
        <v>34.31</v>
      </c>
      <c r="Q1571" s="87">
        <v>44588</v>
      </c>
      <c r="R1571" s="88">
        <v>14.11</v>
      </c>
      <c r="S1571" s="87">
        <v>44588</v>
      </c>
      <c r="T1571" s="88">
        <v>12.1</v>
      </c>
      <c r="W1571" s="87">
        <v>44775</v>
      </c>
      <c r="X1571" s="88">
        <v>48.5</v>
      </c>
      <c r="Y1571" s="87">
        <v>44620</v>
      </c>
      <c r="Z1571" s="88">
        <v>37.67</v>
      </c>
      <c r="AA1571" s="87">
        <v>44729</v>
      </c>
      <c r="AB1571" s="88">
        <v>106.93</v>
      </c>
    </row>
    <row r="1572" spans="3:28">
      <c r="C1572" s="87">
        <v>44623</v>
      </c>
      <c r="D1572" s="88">
        <v>136.01</v>
      </c>
      <c r="E1572" s="87">
        <v>44589</v>
      </c>
      <c r="F1572" s="88">
        <v>140.08000000000001</v>
      </c>
      <c r="G1572" s="87">
        <v>45084</v>
      </c>
      <c r="H1572" s="88">
        <v>21.94</v>
      </c>
      <c r="I1572" s="87">
        <v>44634</v>
      </c>
      <c r="J1572" s="88">
        <v>44.78</v>
      </c>
      <c r="K1572" s="87">
        <v>44589</v>
      </c>
      <c r="L1572" s="88">
        <v>147.22999999999999</v>
      </c>
      <c r="M1572" s="87">
        <v>44589</v>
      </c>
      <c r="N1572" s="88">
        <v>34.299999999999997</v>
      </c>
      <c r="Q1572" s="87">
        <v>44589</v>
      </c>
      <c r="R1572" s="88">
        <v>14</v>
      </c>
      <c r="S1572" s="87">
        <v>44589</v>
      </c>
      <c r="T1572" s="88">
        <v>12.43</v>
      </c>
      <c r="W1572" s="87">
        <v>44776</v>
      </c>
      <c r="X1572" s="88">
        <v>49.8</v>
      </c>
      <c r="Y1572" s="87">
        <v>44621</v>
      </c>
      <c r="Z1572" s="88">
        <v>37.26</v>
      </c>
      <c r="AA1572" s="87">
        <v>44732</v>
      </c>
      <c r="AB1572" s="88">
        <v>113.32</v>
      </c>
    </row>
    <row r="1573" spans="3:28">
      <c r="C1573" s="87">
        <v>44624</v>
      </c>
      <c r="D1573" s="88">
        <v>135.80000000000001</v>
      </c>
      <c r="E1573" s="87">
        <v>44592</v>
      </c>
      <c r="F1573" s="88">
        <v>139.78</v>
      </c>
      <c r="G1573" s="87">
        <v>45085</v>
      </c>
      <c r="H1573" s="88">
        <v>21.51</v>
      </c>
      <c r="I1573" s="87">
        <v>44635</v>
      </c>
      <c r="J1573" s="88">
        <v>44.47</v>
      </c>
      <c r="K1573" s="87">
        <v>44592</v>
      </c>
      <c r="L1573" s="88">
        <v>151.31</v>
      </c>
      <c r="M1573" s="87">
        <v>44592</v>
      </c>
      <c r="N1573" s="88">
        <v>34.64</v>
      </c>
      <c r="Q1573" s="87">
        <v>44592</v>
      </c>
      <c r="R1573" s="88">
        <v>14.29</v>
      </c>
      <c r="S1573" s="87">
        <v>44592</v>
      </c>
      <c r="T1573" s="88">
        <v>13.43</v>
      </c>
      <c r="W1573" s="87">
        <v>44777</v>
      </c>
      <c r="X1573" s="88">
        <v>52.23</v>
      </c>
      <c r="Y1573" s="87">
        <v>44622</v>
      </c>
      <c r="Z1573" s="88">
        <v>36.65</v>
      </c>
      <c r="AA1573" s="87">
        <v>44733</v>
      </c>
      <c r="AB1573" s="88">
        <v>110.17</v>
      </c>
    </row>
    <row r="1574" spans="3:28">
      <c r="C1574" s="87">
        <v>44627</v>
      </c>
      <c r="D1574" s="88">
        <v>132.79</v>
      </c>
      <c r="E1574" s="87">
        <v>44593</v>
      </c>
      <c r="F1574" s="88">
        <v>140.44999999999999</v>
      </c>
      <c r="G1574" s="87">
        <v>45086</v>
      </c>
      <c r="H1574" s="88">
        <v>21.25</v>
      </c>
      <c r="I1574" s="87">
        <v>44636</v>
      </c>
      <c r="J1574" s="88">
        <v>45.69</v>
      </c>
      <c r="K1574" s="87">
        <v>44593</v>
      </c>
      <c r="L1574" s="88">
        <v>155.6</v>
      </c>
      <c r="M1574" s="87">
        <v>44593</v>
      </c>
      <c r="N1574" s="88">
        <v>34.909999999999997</v>
      </c>
      <c r="Q1574" s="87">
        <v>44593</v>
      </c>
      <c r="R1574" s="88">
        <v>14.66</v>
      </c>
      <c r="S1574" s="87">
        <v>44593</v>
      </c>
      <c r="T1574" s="88">
        <v>14.43</v>
      </c>
      <c r="W1574" s="87">
        <v>44778</v>
      </c>
      <c r="X1574" s="88">
        <v>53.04</v>
      </c>
      <c r="Y1574" s="87">
        <v>44623</v>
      </c>
      <c r="Z1574" s="88">
        <v>36.520000000000003</v>
      </c>
      <c r="AA1574" s="87">
        <v>44734</v>
      </c>
      <c r="AB1574" s="88">
        <v>109.84</v>
      </c>
    </row>
    <row r="1575" spans="3:28">
      <c r="C1575" s="87">
        <v>44628</v>
      </c>
      <c r="D1575" s="88">
        <v>130.63</v>
      </c>
      <c r="E1575" s="87">
        <v>44594</v>
      </c>
      <c r="F1575" s="88">
        <v>140.91999999999999</v>
      </c>
      <c r="G1575" s="87">
        <v>45090</v>
      </c>
      <c r="H1575" s="88">
        <v>21</v>
      </c>
      <c r="I1575" s="87">
        <v>44637</v>
      </c>
      <c r="J1575" s="88">
        <v>43.1</v>
      </c>
      <c r="K1575" s="87">
        <v>44594</v>
      </c>
      <c r="L1575" s="88">
        <v>158.38999999999999</v>
      </c>
      <c r="M1575" s="87">
        <v>44594</v>
      </c>
      <c r="N1575" s="88">
        <v>35.58</v>
      </c>
      <c r="Q1575" s="87">
        <v>44594</v>
      </c>
      <c r="R1575" s="88">
        <v>14.82</v>
      </c>
      <c r="S1575" s="87">
        <v>44594</v>
      </c>
      <c r="T1575" s="88">
        <v>15.43</v>
      </c>
      <c r="W1575" s="87">
        <v>44783</v>
      </c>
      <c r="X1575" s="88">
        <v>52.9</v>
      </c>
      <c r="Y1575" s="87">
        <v>44624</v>
      </c>
      <c r="Z1575" s="88">
        <v>36.4</v>
      </c>
      <c r="AA1575" s="87">
        <v>44735</v>
      </c>
      <c r="AB1575" s="88">
        <v>110.2</v>
      </c>
    </row>
    <row r="1576" spans="3:28">
      <c r="C1576" s="87">
        <v>44629</v>
      </c>
      <c r="D1576" s="88">
        <v>130.65</v>
      </c>
      <c r="E1576" s="87">
        <v>44595</v>
      </c>
      <c r="F1576" s="88">
        <v>140.72</v>
      </c>
      <c r="G1576" s="87">
        <v>45091</v>
      </c>
      <c r="H1576" s="88">
        <v>21</v>
      </c>
      <c r="I1576" s="87">
        <v>44638</v>
      </c>
      <c r="J1576" s="88">
        <v>43.5</v>
      </c>
      <c r="K1576" s="87">
        <v>44595</v>
      </c>
      <c r="L1576" s="88">
        <v>154.54</v>
      </c>
      <c r="M1576" s="87">
        <v>44595</v>
      </c>
      <c r="N1576" s="88">
        <v>35.090000000000003</v>
      </c>
      <c r="Q1576" s="87">
        <v>44595</v>
      </c>
      <c r="R1576" s="88">
        <v>14.43</v>
      </c>
      <c r="S1576" s="87">
        <v>44595</v>
      </c>
      <c r="T1576" s="88">
        <v>15.05</v>
      </c>
      <c r="W1576" s="87">
        <v>44785</v>
      </c>
      <c r="X1576" s="88">
        <v>53.57</v>
      </c>
      <c r="Y1576" s="87">
        <v>44627</v>
      </c>
      <c r="Z1576" s="88">
        <v>37.42</v>
      </c>
      <c r="AA1576" s="87">
        <v>44736</v>
      </c>
      <c r="AB1576" s="88">
        <v>108</v>
      </c>
    </row>
    <row r="1577" spans="3:28">
      <c r="C1577" s="87">
        <v>44630</v>
      </c>
      <c r="D1577" s="88">
        <v>135.85</v>
      </c>
      <c r="E1577" s="87">
        <v>44596</v>
      </c>
      <c r="F1577" s="88">
        <v>140.81</v>
      </c>
      <c r="G1577" s="87">
        <v>45096</v>
      </c>
      <c r="H1577" s="88">
        <v>21</v>
      </c>
      <c r="I1577" s="87">
        <v>44641</v>
      </c>
      <c r="J1577" s="88">
        <v>42.75</v>
      </c>
      <c r="K1577" s="87">
        <v>44596</v>
      </c>
      <c r="L1577" s="88">
        <v>156.86000000000001</v>
      </c>
      <c r="M1577" s="87">
        <v>44596</v>
      </c>
      <c r="N1577" s="88">
        <v>34.94</v>
      </c>
      <c r="Q1577" s="87">
        <v>44596</v>
      </c>
      <c r="R1577" s="88">
        <v>14.51</v>
      </c>
      <c r="S1577" s="87">
        <v>44596</v>
      </c>
      <c r="T1577" s="88">
        <v>14.51</v>
      </c>
      <c r="W1577" s="87">
        <v>44788</v>
      </c>
      <c r="X1577" s="88">
        <v>53.58</v>
      </c>
      <c r="Y1577" s="87">
        <v>44628</v>
      </c>
      <c r="Z1577" s="88">
        <v>36</v>
      </c>
      <c r="AA1577" s="87">
        <v>44739</v>
      </c>
      <c r="AB1577" s="88">
        <v>107.91</v>
      </c>
    </row>
    <row r="1578" spans="3:28">
      <c r="C1578" s="87">
        <v>44631</v>
      </c>
      <c r="D1578" s="88">
        <v>131.1</v>
      </c>
      <c r="E1578" s="87">
        <v>44599</v>
      </c>
      <c r="F1578" s="88">
        <v>139.96</v>
      </c>
      <c r="G1578" s="87">
        <v>45097</v>
      </c>
      <c r="H1578" s="88">
        <v>20.75</v>
      </c>
      <c r="I1578" s="87">
        <v>44642</v>
      </c>
      <c r="J1578" s="88">
        <v>43.03</v>
      </c>
      <c r="K1578" s="87">
        <v>44599</v>
      </c>
      <c r="L1578" s="88">
        <v>156.04</v>
      </c>
      <c r="M1578" s="87">
        <v>44599</v>
      </c>
      <c r="N1578" s="88">
        <v>34.119999999999997</v>
      </c>
      <c r="Q1578" s="87">
        <v>44599</v>
      </c>
      <c r="R1578" s="88">
        <v>14.31</v>
      </c>
      <c r="S1578" s="87">
        <v>44599</v>
      </c>
      <c r="T1578" s="88">
        <v>14.18</v>
      </c>
      <c r="W1578" s="87">
        <v>44789</v>
      </c>
      <c r="X1578" s="88">
        <v>56.34</v>
      </c>
      <c r="Y1578" s="87">
        <v>44629</v>
      </c>
      <c r="Z1578" s="88">
        <v>35.270000000000003</v>
      </c>
      <c r="AA1578" s="87">
        <v>44740</v>
      </c>
      <c r="AB1578" s="88">
        <v>110.23</v>
      </c>
    </row>
    <row r="1579" spans="3:28">
      <c r="C1579" s="87">
        <v>44634</v>
      </c>
      <c r="D1579" s="88">
        <v>129.96</v>
      </c>
      <c r="E1579" s="87">
        <v>44600</v>
      </c>
      <c r="F1579" s="88">
        <v>139.62</v>
      </c>
      <c r="G1579" s="87">
        <v>45098</v>
      </c>
      <c r="H1579" s="88">
        <v>21</v>
      </c>
      <c r="I1579" s="87">
        <v>44644</v>
      </c>
      <c r="J1579" s="88">
        <v>43</v>
      </c>
      <c r="K1579" s="87">
        <v>44600</v>
      </c>
      <c r="L1579" s="88">
        <v>155.1</v>
      </c>
      <c r="M1579" s="87">
        <v>44600</v>
      </c>
      <c r="N1579" s="88">
        <v>34.17</v>
      </c>
      <c r="Q1579" s="87">
        <v>44600</v>
      </c>
      <c r="R1579" s="88">
        <v>14.08</v>
      </c>
      <c r="S1579" s="87">
        <v>44600</v>
      </c>
      <c r="T1579" s="88">
        <v>14.26</v>
      </c>
      <c r="W1579" s="87">
        <v>44790</v>
      </c>
      <c r="X1579" s="88">
        <v>56.34</v>
      </c>
      <c r="Y1579" s="87">
        <v>44630</v>
      </c>
      <c r="Z1579" s="88">
        <v>35.51</v>
      </c>
      <c r="AA1579" s="87">
        <v>44742</v>
      </c>
      <c r="AB1579" s="88">
        <v>110.75</v>
      </c>
    </row>
    <row r="1580" spans="3:28">
      <c r="C1580" s="87">
        <v>44635</v>
      </c>
      <c r="D1580" s="88">
        <v>129.6</v>
      </c>
      <c r="E1580" s="87">
        <v>44601</v>
      </c>
      <c r="F1580" s="88">
        <v>140.84</v>
      </c>
      <c r="G1580" s="87">
        <v>45099</v>
      </c>
      <c r="H1580" s="88">
        <v>20.52</v>
      </c>
      <c r="I1580" s="87">
        <v>44645</v>
      </c>
      <c r="J1580" s="88">
        <v>42.61</v>
      </c>
      <c r="K1580" s="87">
        <v>44601</v>
      </c>
      <c r="L1580" s="88">
        <v>153.4</v>
      </c>
      <c r="M1580" s="87">
        <v>44601</v>
      </c>
      <c r="N1580" s="88">
        <v>34.31</v>
      </c>
      <c r="Q1580" s="87">
        <v>44601</v>
      </c>
      <c r="R1580" s="88">
        <v>14</v>
      </c>
      <c r="S1580" s="87">
        <v>44601</v>
      </c>
      <c r="T1580" s="88">
        <v>15.32</v>
      </c>
      <c r="W1580" s="87">
        <v>44792</v>
      </c>
      <c r="X1580" s="88">
        <v>55.5</v>
      </c>
      <c r="Y1580" s="87">
        <v>44631</v>
      </c>
      <c r="Z1580" s="88">
        <v>35.49</v>
      </c>
      <c r="AA1580" s="87">
        <v>44743</v>
      </c>
      <c r="AB1580" s="88">
        <v>110.75</v>
      </c>
    </row>
    <row r="1581" spans="3:28">
      <c r="C1581" s="87">
        <v>44636</v>
      </c>
      <c r="D1581" s="88">
        <v>131.29</v>
      </c>
      <c r="E1581" s="87">
        <v>44602</v>
      </c>
      <c r="F1581" s="88">
        <v>140.93</v>
      </c>
      <c r="G1581" s="87">
        <v>45103</v>
      </c>
      <c r="H1581" s="88">
        <v>20.52</v>
      </c>
      <c r="I1581" s="87">
        <v>44648</v>
      </c>
      <c r="J1581" s="88">
        <v>42.92</v>
      </c>
      <c r="K1581" s="87">
        <v>44602</v>
      </c>
      <c r="L1581" s="88">
        <v>152.91</v>
      </c>
      <c r="M1581" s="87">
        <v>44602</v>
      </c>
      <c r="N1581" s="88">
        <v>34.01</v>
      </c>
      <c r="Q1581" s="87">
        <v>44602</v>
      </c>
      <c r="R1581" s="88">
        <v>13.88</v>
      </c>
      <c r="S1581" s="87">
        <v>44602</v>
      </c>
      <c r="T1581" s="88">
        <v>15.2</v>
      </c>
      <c r="W1581" s="87">
        <v>44795</v>
      </c>
      <c r="X1581" s="88">
        <v>53.86</v>
      </c>
      <c r="Y1581" s="87">
        <v>44634</v>
      </c>
      <c r="Z1581" s="88">
        <v>35.24</v>
      </c>
      <c r="AA1581" s="87">
        <v>44746</v>
      </c>
      <c r="AB1581" s="88">
        <v>106.18</v>
      </c>
    </row>
    <row r="1582" spans="3:28">
      <c r="C1582" s="87">
        <v>44637</v>
      </c>
      <c r="D1582" s="88">
        <v>131.61000000000001</v>
      </c>
      <c r="E1582" s="87">
        <v>44603</v>
      </c>
      <c r="F1582" s="88">
        <v>143.52000000000001</v>
      </c>
      <c r="G1582" s="87">
        <v>45104</v>
      </c>
      <c r="H1582" s="88">
        <v>21.75</v>
      </c>
      <c r="I1582" s="87">
        <v>44649</v>
      </c>
      <c r="J1582" s="88">
        <v>43.25</v>
      </c>
      <c r="K1582" s="87">
        <v>44603</v>
      </c>
      <c r="L1582" s="88">
        <v>152.32</v>
      </c>
      <c r="M1582" s="87">
        <v>44603</v>
      </c>
      <c r="N1582" s="88">
        <v>33.479999999999997</v>
      </c>
      <c r="Q1582" s="87">
        <v>44603</v>
      </c>
      <c r="R1582" s="88">
        <v>13.8</v>
      </c>
      <c r="S1582" s="87">
        <v>44603</v>
      </c>
      <c r="T1582" s="88">
        <v>15.01</v>
      </c>
      <c r="W1582" s="87">
        <v>44796</v>
      </c>
      <c r="X1582" s="88">
        <v>53.48</v>
      </c>
      <c r="Y1582" s="87">
        <v>44635</v>
      </c>
      <c r="Z1582" s="88">
        <v>34.43</v>
      </c>
      <c r="AA1582" s="87">
        <v>44748</v>
      </c>
      <c r="AB1582" s="88">
        <v>107</v>
      </c>
    </row>
    <row r="1583" spans="3:28">
      <c r="C1583" s="87">
        <v>44638</v>
      </c>
      <c r="D1583" s="88">
        <v>128.66</v>
      </c>
      <c r="E1583" s="87">
        <v>44606</v>
      </c>
      <c r="F1583" s="88">
        <v>142.97999999999999</v>
      </c>
      <c r="G1583" s="87">
        <v>45110</v>
      </c>
      <c r="H1583" s="88">
        <v>21.85</v>
      </c>
      <c r="I1583" s="87">
        <v>44650</v>
      </c>
      <c r="J1583" s="88">
        <v>43.5</v>
      </c>
      <c r="K1583" s="87">
        <v>44606</v>
      </c>
      <c r="L1583" s="88">
        <v>146.15</v>
      </c>
      <c r="M1583" s="87">
        <v>44606</v>
      </c>
      <c r="N1583" s="88">
        <v>32.65</v>
      </c>
      <c r="Q1583" s="87">
        <v>44606</v>
      </c>
      <c r="R1583" s="88">
        <v>13.58</v>
      </c>
      <c r="S1583" s="87">
        <v>44606</v>
      </c>
      <c r="T1583" s="88">
        <v>14.14</v>
      </c>
      <c r="W1583" s="87">
        <v>44797</v>
      </c>
      <c r="X1583" s="88">
        <v>52</v>
      </c>
      <c r="Y1583" s="87">
        <v>44636</v>
      </c>
      <c r="Z1583" s="88">
        <v>34.44</v>
      </c>
      <c r="AA1583" s="87">
        <v>44749</v>
      </c>
      <c r="AB1583" s="88">
        <v>107</v>
      </c>
    </row>
    <row r="1584" spans="3:28">
      <c r="C1584" s="87">
        <v>44641</v>
      </c>
      <c r="D1584" s="88">
        <v>128.07</v>
      </c>
      <c r="E1584" s="87">
        <v>44607</v>
      </c>
      <c r="F1584" s="88">
        <v>143.05000000000001</v>
      </c>
      <c r="G1584" s="87">
        <v>45111</v>
      </c>
      <c r="H1584" s="88">
        <v>21.11</v>
      </c>
      <c r="I1584" s="87">
        <v>44651</v>
      </c>
      <c r="J1584" s="88">
        <v>44.5</v>
      </c>
      <c r="K1584" s="87">
        <v>44607</v>
      </c>
      <c r="L1584" s="88">
        <v>149.22999999999999</v>
      </c>
      <c r="M1584" s="87">
        <v>44607</v>
      </c>
      <c r="N1584" s="88">
        <v>33.659999999999997</v>
      </c>
      <c r="Q1584" s="87">
        <v>44607</v>
      </c>
      <c r="R1584" s="88">
        <v>13.66</v>
      </c>
      <c r="S1584" s="87">
        <v>44607</v>
      </c>
      <c r="T1584" s="88">
        <v>14.95</v>
      </c>
      <c r="W1584" s="87">
        <v>44798</v>
      </c>
      <c r="X1584" s="88">
        <v>50.77</v>
      </c>
      <c r="Y1584" s="87">
        <v>44637</v>
      </c>
      <c r="Z1584" s="88">
        <v>34</v>
      </c>
      <c r="AA1584" s="87">
        <v>44755</v>
      </c>
      <c r="AB1584" s="88">
        <v>106.83</v>
      </c>
    </row>
    <row r="1585" spans="3:28">
      <c r="C1585" s="87">
        <v>44642</v>
      </c>
      <c r="D1585" s="88">
        <v>126.49</v>
      </c>
      <c r="E1585" s="87">
        <v>44608</v>
      </c>
      <c r="F1585" s="88">
        <v>143.22999999999999</v>
      </c>
      <c r="G1585" s="87">
        <v>45112</v>
      </c>
      <c r="H1585" s="88">
        <v>21.78</v>
      </c>
      <c r="I1585" s="87">
        <v>44652</v>
      </c>
      <c r="J1585" s="88">
        <v>46.39</v>
      </c>
      <c r="K1585" s="87">
        <v>44608</v>
      </c>
      <c r="L1585" s="88">
        <v>148.19999999999999</v>
      </c>
      <c r="M1585" s="87">
        <v>44608</v>
      </c>
      <c r="N1585" s="88">
        <v>33.01</v>
      </c>
      <c r="Q1585" s="87">
        <v>44608</v>
      </c>
      <c r="R1585" s="88">
        <v>13.62</v>
      </c>
      <c r="S1585" s="87">
        <v>44608</v>
      </c>
      <c r="T1585" s="88">
        <v>14.75</v>
      </c>
      <c r="W1585" s="87">
        <v>44799</v>
      </c>
      <c r="X1585" s="88">
        <v>50.92</v>
      </c>
      <c r="Y1585" s="87">
        <v>44638</v>
      </c>
      <c r="Z1585" s="88">
        <v>34.159999999999997</v>
      </c>
      <c r="AA1585" s="87">
        <v>44756</v>
      </c>
      <c r="AB1585" s="88">
        <v>107</v>
      </c>
    </row>
    <row r="1586" spans="3:28">
      <c r="C1586" s="87">
        <v>44644</v>
      </c>
      <c r="D1586" s="88">
        <v>126.82</v>
      </c>
      <c r="E1586" s="87">
        <v>44609</v>
      </c>
      <c r="F1586" s="88">
        <v>143.22999999999999</v>
      </c>
      <c r="G1586" s="87">
        <v>45113</v>
      </c>
      <c r="H1586" s="88">
        <v>21.95</v>
      </c>
      <c r="I1586" s="87">
        <v>44655</v>
      </c>
      <c r="J1586" s="88">
        <v>44.16</v>
      </c>
      <c r="K1586" s="87">
        <v>44609</v>
      </c>
      <c r="L1586" s="88">
        <v>144.78</v>
      </c>
      <c r="M1586" s="87">
        <v>44609</v>
      </c>
      <c r="N1586" s="88">
        <v>32.82</v>
      </c>
      <c r="Q1586" s="87">
        <v>44609</v>
      </c>
      <c r="R1586" s="88">
        <v>13.55</v>
      </c>
      <c r="S1586" s="87">
        <v>44609</v>
      </c>
      <c r="T1586" s="88">
        <v>14.51</v>
      </c>
      <c r="W1586" s="87">
        <v>44802</v>
      </c>
      <c r="X1586" s="88">
        <v>50.92</v>
      </c>
      <c r="Y1586" s="87">
        <v>44641</v>
      </c>
      <c r="Z1586" s="88">
        <v>32.950000000000003</v>
      </c>
      <c r="AA1586" s="87">
        <v>44757</v>
      </c>
      <c r="AB1586" s="88">
        <v>112.41</v>
      </c>
    </row>
    <row r="1587" spans="3:28">
      <c r="C1587" s="87">
        <v>44645</v>
      </c>
      <c r="D1587" s="88">
        <v>128.94999999999999</v>
      </c>
      <c r="E1587" s="87">
        <v>44610</v>
      </c>
      <c r="F1587" s="88">
        <v>145.1</v>
      </c>
      <c r="G1587" s="87">
        <v>45114</v>
      </c>
      <c r="H1587" s="88">
        <v>21.95</v>
      </c>
      <c r="I1587" s="87">
        <v>44656</v>
      </c>
      <c r="J1587" s="88">
        <v>45</v>
      </c>
      <c r="K1587" s="87">
        <v>44610</v>
      </c>
      <c r="L1587" s="88">
        <v>146.76</v>
      </c>
      <c r="M1587" s="87">
        <v>44610</v>
      </c>
      <c r="N1587" s="88">
        <v>32.89</v>
      </c>
      <c r="Q1587" s="87">
        <v>44610</v>
      </c>
      <c r="R1587" s="88">
        <v>13.62</v>
      </c>
      <c r="S1587" s="87">
        <v>44610</v>
      </c>
      <c r="T1587" s="88">
        <v>14.65</v>
      </c>
      <c r="W1587" s="87">
        <v>44803</v>
      </c>
      <c r="X1587" s="88">
        <v>52.03</v>
      </c>
      <c r="Y1587" s="87">
        <v>44642</v>
      </c>
      <c r="Z1587" s="88">
        <v>33.85</v>
      </c>
      <c r="AA1587" s="87">
        <v>44760</v>
      </c>
      <c r="AB1587" s="88">
        <v>107.5</v>
      </c>
    </row>
    <row r="1588" spans="3:28">
      <c r="C1588" s="87">
        <v>44648</v>
      </c>
      <c r="D1588" s="88">
        <v>130</v>
      </c>
      <c r="E1588" s="87">
        <v>44613</v>
      </c>
      <c r="F1588" s="88">
        <v>143.76</v>
      </c>
      <c r="G1588" s="87">
        <v>45117</v>
      </c>
      <c r="H1588" s="88">
        <v>22</v>
      </c>
      <c r="I1588" s="87">
        <v>44657</v>
      </c>
      <c r="J1588" s="88">
        <v>45.7</v>
      </c>
      <c r="K1588" s="87">
        <v>44613</v>
      </c>
      <c r="L1588" s="88">
        <v>143.71</v>
      </c>
      <c r="M1588" s="87">
        <v>44613</v>
      </c>
      <c r="N1588" s="88">
        <v>32.58</v>
      </c>
      <c r="Q1588" s="87">
        <v>44613</v>
      </c>
      <c r="R1588" s="88">
        <v>13.28</v>
      </c>
      <c r="S1588" s="87">
        <v>44613</v>
      </c>
      <c r="T1588" s="88">
        <v>14.09</v>
      </c>
      <c r="W1588" s="87">
        <v>44804</v>
      </c>
      <c r="X1588" s="88">
        <v>53.93</v>
      </c>
      <c r="Y1588" s="87">
        <v>44644</v>
      </c>
      <c r="Z1588" s="88">
        <v>33.590000000000003</v>
      </c>
      <c r="AA1588" s="87">
        <v>44761</v>
      </c>
      <c r="AB1588" s="88">
        <v>104.99</v>
      </c>
    </row>
    <row r="1589" spans="3:28">
      <c r="C1589" s="87">
        <v>44649</v>
      </c>
      <c r="D1589" s="88">
        <v>131.36000000000001</v>
      </c>
      <c r="E1589" s="87">
        <v>44614</v>
      </c>
      <c r="F1589" s="88">
        <v>144.94</v>
      </c>
      <c r="G1589" s="87">
        <v>45118</v>
      </c>
      <c r="H1589" s="88">
        <v>21.85</v>
      </c>
      <c r="I1589" s="87">
        <v>44658</v>
      </c>
      <c r="J1589" s="88">
        <v>45.93</v>
      </c>
      <c r="K1589" s="87">
        <v>44614</v>
      </c>
      <c r="L1589" s="88">
        <v>139.1</v>
      </c>
      <c r="M1589" s="87">
        <v>44614</v>
      </c>
      <c r="N1589" s="88">
        <v>31.81</v>
      </c>
      <c r="Q1589" s="87">
        <v>44614</v>
      </c>
      <c r="R1589" s="88">
        <v>12.99</v>
      </c>
      <c r="S1589" s="87">
        <v>44614</v>
      </c>
      <c r="T1589" s="88">
        <v>13.36</v>
      </c>
      <c r="W1589" s="87">
        <v>44805</v>
      </c>
      <c r="X1589" s="88">
        <v>55.5</v>
      </c>
      <c r="Y1589" s="87">
        <v>44645</v>
      </c>
      <c r="Z1589" s="88">
        <v>32.979999999999997</v>
      </c>
      <c r="AA1589" s="87">
        <v>44762</v>
      </c>
      <c r="AB1589" s="88">
        <v>107.27</v>
      </c>
    </row>
    <row r="1590" spans="3:28">
      <c r="C1590" s="87">
        <v>44650</v>
      </c>
      <c r="D1590" s="88">
        <v>130.03</v>
      </c>
      <c r="E1590" s="87">
        <v>44615</v>
      </c>
      <c r="F1590" s="88">
        <v>149.81</v>
      </c>
      <c r="G1590" s="87">
        <v>45119</v>
      </c>
      <c r="H1590" s="88">
        <v>21.9</v>
      </c>
      <c r="I1590" s="87">
        <v>44659</v>
      </c>
      <c r="J1590" s="88">
        <v>46.5</v>
      </c>
      <c r="K1590" s="87">
        <v>44615</v>
      </c>
      <c r="L1590" s="88">
        <v>139.72</v>
      </c>
      <c r="M1590" s="87">
        <v>44615</v>
      </c>
      <c r="N1590" s="88">
        <v>33.96</v>
      </c>
      <c r="Q1590" s="87">
        <v>44615</v>
      </c>
      <c r="R1590" s="88">
        <v>12.98</v>
      </c>
      <c r="S1590" s="87">
        <v>44615</v>
      </c>
      <c r="T1590" s="88">
        <v>14.33</v>
      </c>
      <c r="W1590" s="87">
        <v>44806</v>
      </c>
      <c r="X1590" s="88">
        <v>54.11</v>
      </c>
      <c r="Y1590" s="87">
        <v>44648</v>
      </c>
      <c r="Z1590" s="88">
        <v>33.299999999999997</v>
      </c>
      <c r="AA1590" s="87">
        <v>44763</v>
      </c>
      <c r="AB1590" s="88">
        <v>107.19</v>
      </c>
    </row>
    <row r="1591" spans="3:28">
      <c r="C1591" s="87">
        <v>44651</v>
      </c>
      <c r="D1591" s="88">
        <v>130.96</v>
      </c>
      <c r="E1591" s="87">
        <v>44616</v>
      </c>
      <c r="F1591" s="88">
        <v>148.52000000000001</v>
      </c>
      <c r="G1591" s="87">
        <v>45120</v>
      </c>
      <c r="H1591" s="88">
        <v>21.9</v>
      </c>
      <c r="I1591" s="87">
        <v>44662</v>
      </c>
      <c r="J1591" s="88">
        <v>47.5</v>
      </c>
      <c r="K1591" s="87">
        <v>44616</v>
      </c>
      <c r="L1591" s="88">
        <v>129.27000000000001</v>
      </c>
      <c r="M1591" s="87">
        <v>44616</v>
      </c>
      <c r="N1591" s="88">
        <v>32.18</v>
      </c>
      <c r="Q1591" s="87">
        <v>44616</v>
      </c>
      <c r="R1591" s="88">
        <v>12.02</v>
      </c>
      <c r="S1591" s="87">
        <v>44616</v>
      </c>
      <c r="T1591" s="88">
        <v>13.26</v>
      </c>
      <c r="W1591" s="87">
        <v>44809</v>
      </c>
      <c r="X1591" s="88">
        <v>53.53</v>
      </c>
      <c r="Y1591" s="87">
        <v>44649</v>
      </c>
      <c r="Z1591" s="88">
        <v>33</v>
      </c>
      <c r="AA1591" s="87">
        <v>44764</v>
      </c>
      <c r="AB1591" s="88">
        <v>104.25</v>
      </c>
    </row>
    <row r="1592" spans="3:28">
      <c r="C1592" s="87">
        <v>44652</v>
      </c>
      <c r="D1592" s="88">
        <v>132.54</v>
      </c>
      <c r="E1592" s="87">
        <v>44617</v>
      </c>
      <c r="F1592" s="88">
        <v>148.91999999999999</v>
      </c>
      <c r="G1592" s="87">
        <v>45121</v>
      </c>
      <c r="H1592" s="88">
        <v>21.11</v>
      </c>
      <c r="I1592" s="87">
        <v>44663</v>
      </c>
      <c r="J1592" s="88">
        <v>48.16</v>
      </c>
      <c r="K1592" s="87">
        <v>44617</v>
      </c>
      <c r="L1592" s="88">
        <v>128.01</v>
      </c>
      <c r="M1592" s="87">
        <v>44617</v>
      </c>
      <c r="N1592" s="88">
        <v>32.83</v>
      </c>
      <c r="Q1592" s="87">
        <v>44617</v>
      </c>
      <c r="R1592" s="88">
        <v>12.12</v>
      </c>
      <c r="S1592" s="87">
        <v>44617</v>
      </c>
      <c r="T1592" s="88">
        <v>12.93</v>
      </c>
      <c r="W1592" s="87">
        <v>44810</v>
      </c>
      <c r="X1592" s="88">
        <v>52</v>
      </c>
      <c r="Y1592" s="87">
        <v>44650</v>
      </c>
      <c r="Z1592" s="88">
        <v>32.979999999999997</v>
      </c>
      <c r="AA1592" s="87">
        <v>44767</v>
      </c>
      <c r="AB1592" s="88">
        <v>106.59</v>
      </c>
    </row>
    <row r="1593" spans="3:28">
      <c r="C1593" s="87">
        <v>44655</v>
      </c>
      <c r="D1593" s="88">
        <v>125.49</v>
      </c>
      <c r="E1593" s="87">
        <v>44620</v>
      </c>
      <c r="F1593" s="88">
        <v>148.29</v>
      </c>
      <c r="G1593" s="87">
        <v>45124</v>
      </c>
      <c r="H1593" s="88">
        <v>21.95</v>
      </c>
      <c r="I1593" s="87">
        <v>44664</v>
      </c>
      <c r="J1593" s="88">
        <v>48</v>
      </c>
      <c r="K1593" s="87">
        <v>44620</v>
      </c>
      <c r="L1593" s="88">
        <v>133.22</v>
      </c>
      <c r="M1593" s="87">
        <v>44620</v>
      </c>
      <c r="N1593" s="88">
        <v>33.44</v>
      </c>
      <c r="Q1593" s="87">
        <v>44620</v>
      </c>
      <c r="R1593" s="88">
        <v>12.48</v>
      </c>
      <c r="S1593" s="87">
        <v>44620</v>
      </c>
      <c r="T1593" s="88">
        <v>13.88</v>
      </c>
      <c r="W1593" s="87">
        <v>44811</v>
      </c>
      <c r="X1593" s="88">
        <v>51.37</v>
      </c>
      <c r="Y1593" s="87">
        <v>44651</v>
      </c>
      <c r="Z1593" s="88">
        <v>33.479999999999997</v>
      </c>
      <c r="AA1593" s="87">
        <v>44768</v>
      </c>
      <c r="AB1593" s="88">
        <v>104.83</v>
      </c>
    </row>
    <row r="1594" spans="3:28">
      <c r="C1594" s="87">
        <v>44656</v>
      </c>
      <c r="D1594" s="88">
        <v>128.06</v>
      </c>
      <c r="E1594" s="87">
        <v>44621</v>
      </c>
      <c r="F1594" s="88">
        <v>148.57</v>
      </c>
      <c r="G1594" s="87">
        <v>45125</v>
      </c>
      <c r="H1594" s="88">
        <v>21.55</v>
      </c>
      <c r="I1594" s="87">
        <v>44665</v>
      </c>
      <c r="J1594" s="88">
        <v>47.5</v>
      </c>
      <c r="K1594" s="87">
        <v>44621</v>
      </c>
      <c r="L1594" s="88">
        <v>140.08000000000001</v>
      </c>
      <c r="M1594" s="87">
        <v>44621</v>
      </c>
      <c r="N1594" s="88">
        <v>33.29</v>
      </c>
      <c r="Q1594" s="87">
        <v>44621</v>
      </c>
      <c r="R1594" s="88">
        <v>12.8</v>
      </c>
      <c r="S1594" s="87">
        <v>44621</v>
      </c>
      <c r="T1594" s="88">
        <v>13.7</v>
      </c>
      <c r="W1594" s="87">
        <v>44812</v>
      </c>
      <c r="X1594" s="88">
        <v>53.24</v>
      </c>
      <c r="Y1594" s="87">
        <v>44652</v>
      </c>
      <c r="Z1594" s="88">
        <v>33.32</v>
      </c>
      <c r="AA1594" s="87">
        <v>44769</v>
      </c>
      <c r="AB1594" s="88">
        <v>107.52</v>
      </c>
    </row>
    <row r="1595" spans="3:28">
      <c r="C1595" s="87">
        <v>44657</v>
      </c>
      <c r="D1595" s="88">
        <v>129.13</v>
      </c>
      <c r="E1595" s="87">
        <v>44622</v>
      </c>
      <c r="F1595" s="88">
        <v>146.82</v>
      </c>
      <c r="G1595" s="87">
        <v>45126</v>
      </c>
      <c r="H1595" s="88">
        <v>21.78</v>
      </c>
      <c r="I1595" s="87">
        <v>44666</v>
      </c>
      <c r="J1595" s="88">
        <v>49</v>
      </c>
      <c r="K1595" s="87">
        <v>44622</v>
      </c>
      <c r="L1595" s="88">
        <v>137.68</v>
      </c>
      <c r="M1595" s="87">
        <v>44622</v>
      </c>
      <c r="N1595" s="88">
        <v>32.82</v>
      </c>
      <c r="Q1595" s="87">
        <v>44622</v>
      </c>
      <c r="R1595" s="88">
        <v>12.35</v>
      </c>
      <c r="S1595" s="87">
        <v>44622</v>
      </c>
      <c r="T1595" s="88">
        <v>13.15</v>
      </c>
      <c r="W1595" s="87">
        <v>44813</v>
      </c>
      <c r="X1595" s="88">
        <v>52.65</v>
      </c>
      <c r="Y1595" s="87">
        <v>44655</v>
      </c>
      <c r="Z1595" s="88">
        <v>33.25</v>
      </c>
      <c r="AA1595" s="87">
        <v>44770</v>
      </c>
      <c r="AB1595" s="88">
        <v>107.63</v>
      </c>
    </row>
    <row r="1596" spans="3:28">
      <c r="C1596" s="87">
        <v>44658</v>
      </c>
      <c r="D1596" s="88">
        <v>126.93</v>
      </c>
      <c r="E1596" s="87">
        <v>44623</v>
      </c>
      <c r="F1596" s="88">
        <v>148.03</v>
      </c>
      <c r="G1596" s="87">
        <v>45127</v>
      </c>
      <c r="H1596" s="88">
        <v>21.97</v>
      </c>
      <c r="I1596" s="87">
        <v>44669</v>
      </c>
      <c r="J1596" s="88">
        <v>47.37</v>
      </c>
      <c r="K1596" s="87">
        <v>44623</v>
      </c>
      <c r="L1596" s="88">
        <v>133.75</v>
      </c>
      <c r="M1596" s="87">
        <v>44623</v>
      </c>
      <c r="N1596" s="88">
        <v>32.619999999999997</v>
      </c>
      <c r="Q1596" s="87">
        <v>44623</v>
      </c>
      <c r="R1596" s="88">
        <v>12.25</v>
      </c>
      <c r="S1596" s="87">
        <v>44623</v>
      </c>
      <c r="T1596" s="88">
        <v>12.95</v>
      </c>
      <c r="W1596" s="87">
        <v>44816</v>
      </c>
      <c r="X1596" s="88">
        <v>52.11</v>
      </c>
      <c r="Y1596" s="87">
        <v>44656</v>
      </c>
      <c r="Z1596" s="88">
        <v>33.380000000000003</v>
      </c>
      <c r="AA1596" s="87">
        <v>44771</v>
      </c>
      <c r="AB1596" s="88">
        <v>108.74</v>
      </c>
    </row>
    <row r="1597" spans="3:28">
      <c r="C1597" s="87">
        <v>44659</v>
      </c>
      <c r="D1597" s="88">
        <v>134.71</v>
      </c>
      <c r="E1597" s="87">
        <v>44624</v>
      </c>
      <c r="F1597" s="88">
        <v>148.65</v>
      </c>
      <c r="G1597" s="87">
        <v>45128</v>
      </c>
      <c r="H1597" s="88">
        <v>22.96</v>
      </c>
      <c r="I1597" s="87">
        <v>44670</v>
      </c>
      <c r="J1597" s="88">
        <v>46.51</v>
      </c>
      <c r="K1597" s="87">
        <v>44624</v>
      </c>
      <c r="L1597" s="88">
        <v>132.71</v>
      </c>
      <c r="M1597" s="87">
        <v>44624</v>
      </c>
      <c r="N1597" s="88">
        <v>32.659999999999997</v>
      </c>
      <c r="Q1597" s="87">
        <v>44624</v>
      </c>
      <c r="R1597" s="88">
        <v>12.22</v>
      </c>
      <c r="S1597" s="87">
        <v>44624</v>
      </c>
      <c r="T1597" s="88">
        <v>12.46</v>
      </c>
      <c r="W1597" s="87">
        <v>44817</v>
      </c>
      <c r="X1597" s="88">
        <v>53.56</v>
      </c>
      <c r="Y1597" s="87">
        <v>44657</v>
      </c>
      <c r="Z1597" s="88">
        <v>33</v>
      </c>
      <c r="AA1597" s="87">
        <v>44774</v>
      </c>
      <c r="AB1597" s="88">
        <v>102.55</v>
      </c>
    </row>
    <row r="1598" spans="3:28">
      <c r="C1598" s="87">
        <v>44662</v>
      </c>
      <c r="D1598" s="88">
        <v>141.12</v>
      </c>
      <c r="E1598" s="87">
        <v>44627</v>
      </c>
      <c r="F1598" s="88">
        <v>144.88</v>
      </c>
      <c r="G1598" s="87">
        <v>45131</v>
      </c>
      <c r="H1598" s="88">
        <v>22.32</v>
      </c>
      <c r="I1598" s="87">
        <v>44671</v>
      </c>
      <c r="J1598" s="88">
        <v>47.01</v>
      </c>
      <c r="K1598" s="87">
        <v>44627</v>
      </c>
      <c r="L1598" s="88">
        <v>122.88</v>
      </c>
      <c r="M1598" s="87">
        <v>44627</v>
      </c>
      <c r="N1598" s="88">
        <v>30.47</v>
      </c>
      <c r="Q1598" s="87">
        <v>44627</v>
      </c>
      <c r="R1598" s="88">
        <v>11.63</v>
      </c>
      <c r="S1598" s="87">
        <v>44627</v>
      </c>
      <c r="T1598" s="88">
        <v>11.46</v>
      </c>
      <c r="W1598" s="87">
        <v>44818</v>
      </c>
      <c r="X1598" s="88">
        <v>55.34</v>
      </c>
      <c r="Y1598" s="87">
        <v>44658</v>
      </c>
      <c r="Z1598" s="88">
        <v>33.200000000000003</v>
      </c>
      <c r="AA1598" s="87">
        <v>44775</v>
      </c>
      <c r="AB1598" s="88">
        <v>104.17</v>
      </c>
    </row>
    <row r="1599" spans="3:28">
      <c r="C1599" s="87">
        <v>44663</v>
      </c>
      <c r="D1599" s="88">
        <v>144.58000000000001</v>
      </c>
      <c r="E1599" s="87">
        <v>44628</v>
      </c>
      <c r="F1599" s="88">
        <v>144.21</v>
      </c>
      <c r="G1599" s="87">
        <v>45132</v>
      </c>
      <c r="H1599" s="88">
        <v>22.16</v>
      </c>
      <c r="I1599" s="87">
        <v>44672</v>
      </c>
      <c r="J1599" s="88">
        <v>46.79</v>
      </c>
      <c r="K1599" s="87">
        <v>44628</v>
      </c>
      <c r="L1599" s="88">
        <v>120.46</v>
      </c>
      <c r="M1599" s="87">
        <v>44628</v>
      </c>
      <c r="N1599" s="88">
        <v>30.11</v>
      </c>
      <c r="Q1599" s="87">
        <v>44628</v>
      </c>
      <c r="R1599" s="88">
        <v>11.45</v>
      </c>
      <c r="S1599" s="87">
        <v>44628</v>
      </c>
      <c r="T1599" s="88">
        <v>10.46</v>
      </c>
      <c r="W1599" s="87">
        <v>44819</v>
      </c>
      <c r="X1599" s="88">
        <v>53.11</v>
      </c>
      <c r="Y1599" s="87">
        <v>44659</v>
      </c>
      <c r="Z1599" s="88">
        <v>33.369999999999997</v>
      </c>
      <c r="AA1599" s="87">
        <v>44776</v>
      </c>
      <c r="AB1599" s="88">
        <v>103.63</v>
      </c>
    </row>
    <row r="1600" spans="3:28">
      <c r="C1600" s="87">
        <v>44664</v>
      </c>
      <c r="D1600" s="88">
        <v>145.33000000000001</v>
      </c>
      <c r="E1600" s="87">
        <v>44629</v>
      </c>
      <c r="F1600" s="88">
        <v>144.88</v>
      </c>
      <c r="G1600" s="87">
        <v>45133</v>
      </c>
      <c r="H1600" s="88">
        <v>22</v>
      </c>
      <c r="I1600" s="87">
        <v>44673</v>
      </c>
      <c r="J1600" s="88">
        <v>46.05</v>
      </c>
      <c r="K1600" s="87">
        <v>44629</v>
      </c>
      <c r="L1600" s="88">
        <v>120.24</v>
      </c>
      <c r="M1600" s="87">
        <v>44629</v>
      </c>
      <c r="N1600" s="88">
        <v>31.62</v>
      </c>
      <c r="Q1600" s="87">
        <v>44629</v>
      </c>
      <c r="R1600" s="88">
        <v>11.43</v>
      </c>
      <c r="S1600" s="87">
        <v>44629</v>
      </c>
      <c r="T1600" s="88">
        <v>9.4700000000000006</v>
      </c>
      <c r="W1600" s="87">
        <v>44820</v>
      </c>
      <c r="X1600" s="88">
        <v>53.39</v>
      </c>
      <c r="Y1600" s="87">
        <v>44662</v>
      </c>
      <c r="Z1600" s="88">
        <v>34.479999999999997</v>
      </c>
      <c r="AA1600" s="87">
        <v>44777</v>
      </c>
      <c r="AB1600" s="88">
        <v>103.88</v>
      </c>
    </row>
    <row r="1601" spans="3:28">
      <c r="C1601" s="87">
        <v>44665</v>
      </c>
      <c r="D1601" s="88">
        <v>143.9</v>
      </c>
      <c r="E1601" s="87">
        <v>44630</v>
      </c>
      <c r="F1601" s="88">
        <v>148.03</v>
      </c>
      <c r="G1601" s="87">
        <v>45134</v>
      </c>
      <c r="H1601" s="88">
        <v>22.16</v>
      </c>
      <c r="I1601" s="87">
        <v>44676</v>
      </c>
      <c r="J1601" s="88">
        <v>46.02</v>
      </c>
      <c r="K1601" s="87">
        <v>44630</v>
      </c>
      <c r="L1601" s="88">
        <v>123.83</v>
      </c>
      <c r="M1601" s="87">
        <v>44630</v>
      </c>
      <c r="N1601" s="88">
        <v>33.909999999999997</v>
      </c>
      <c r="Q1601" s="87">
        <v>44630</v>
      </c>
      <c r="R1601" s="88">
        <v>11.63</v>
      </c>
      <c r="S1601" s="87">
        <v>44630</v>
      </c>
      <c r="T1601" s="88">
        <v>10.029999999999999</v>
      </c>
      <c r="W1601" s="87">
        <v>44824</v>
      </c>
      <c r="X1601" s="88">
        <v>52</v>
      </c>
      <c r="Y1601" s="87">
        <v>44663</v>
      </c>
      <c r="Z1601" s="88">
        <v>33.880000000000003</v>
      </c>
      <c r="AA1601" s="87">
        <v>44778</v>
      </c>
      <c r="AB1601" s="88">
        <v>108.04</v>
      </c>
    </row>
    <row r="1602" spans="3:28">
      <c r="C1602" s="87">
        <v>44666</v>
      </c>
      <c r="D1602" s="88">
        <v>146.86000000000001</v>
      </c>
      <c r="E1602" s="87">
        <v>44631</v>
      </c>
      <c r="F1602" s="88">
        <v>148.87</v>
      </c>
      <c r="G1602" s="87">
        <v>45138</v>
      </c>
      <c r="H1602" s="88">
        <v>22.59</v>
      </c>
      <c r="I1602" s="87">
        <v>44677</v>
      </c>
      <c r="J1602" s="88">
        <v>46.19</v>
      </c>
      <c r="K1602" s="87">
        <v>44631</v>
      </c>
      <c r="L1602" s="88">
        <v>122.66</v>
      </c>
      <c r="M1602" s="87">
        <v>44631</v>
      </c>
      <c r="N1602" s="88">
        <v>34.19</v>
      </c>
      <c r="Q1602" s="87">
        <v>44631</v>
      </c>
      <c r="R1602" s="88">
        <v>11.4</v>
      </c>
      <c r="S1602" s="87">
        <v>44631</v>
      </c>
      <c r="T1602" s="88">
        <v>10.06</v>
      </c>
      <c r="W1602" s="87">
        <v>44825</v>
      </c>
      <c r="X1602" s="88">
        <v>54.05</v>
      </c>
      <c r="Y1602" s="87">
        <v>44664</v>
      </c>
      <c r="Z1602" s="88">
        <v>33.520000000000003</v>
      </c>
      <c r="AA1602" s="87">
        <v>44783</v>
      </c>
      <c r="AB1602" s="88">
        <v>105.18</v>
      </c>
    </row>
    <row r="1603" spans="3:28">
      <c r="C1603" s="87">
        <v>44669</v>
      </c>
      <c r="D1603" s="88">
        <v>145.74</v>
      </c>
      <c r="E1603" s="87">
        <v>44634</v>
      </c>
      <c r="F1603" s="88">
        <v>146.63999999999999</v>
      </c>
      <c r="G1603" s="87">
        <v>45139</v>
      </c>
      <c r="H1603" s="88">
        <v>22.94</v>
      </c>
      <c r="I1603" s="87">
        <v>44678</v>
      </c>
      <c r="J1603" s="88">
        <v>47.8</v>
      </c>
      <c r="K1603" s="87">
        <v>44634</v>
      </c>
      <c r="L1603" s="88">
        <v>119.24</v>
      </c>
      <c r="M1603" s="87">
        <v>44634</v>
      </c>
      <c r="N1603" s="88">
        <v>32.97</v>
      </c>
      <c r="Q1603" s="87">
        <v>44634</v>
      </c>
      <c r="R1603" s="88">
        <v>11.08</v>
      </c>
      <c r="S1603" s="87">
        <v>44634</v>
      </c>
      <c r="T1603" s="88">
        <v>9.77</v>
      </c>
      <c r="W1603" s="87">
        <v>44826</v>
      </c>
      <c r="X1603" s="88">
        <v>51.26</v>
      </c>
      <c r="Y1603" s="87">
        <v>44665</v>
      </c>
      <c r="Z1603" s="88">
        <v>33.54</v>
      </c>
      <c r="AA1603" s="87">
        <v>44784</v>
      </c>
      <c r="AB1603" s="88">
        <v>104.5</v>
      </c>
    </row>
    <row r="1604" spans="3:28">
      <c r="C1604" s="87">
        <v>44670</v>
      </c>
      <c r="D1604" s="88">
        <v>144.05000000000001</v>
      </c>
      <c r="E1604" s="87">
        <v>44635</v>
      </c>
      <c r="F1604" s="88">
        <v>145.87</v>
      </c>
      <c r="G1604" s="87">
        <v>45140</v>
      </c>
      <c r="H1604" s="88">
        <v>22.85</v>
      </c>
      <c r="I1604" s="87">
        <v>44679</v>
      </c>
      <c r="J1604" s="88">
        <v>46.8</v>
      </c>
      <c r="K1604" s="87">
        <v>44635</v>
      </c>
      <c r="L1604" s="88">
        <v>123.82</v>
      </c>
      <c r="M1604" s="87">
        <v>44635</v>
      </c>
      <c r="N1604" s="88">
        <v>33.72</v>
      </c>
      <c r="Q1604" s="87">
        <v>44635</v>
      </c>
      <c r="R1604" s="88">
        <v>11.29</v>
      </c>
      <c r="S1604" s="87">
        <v>44635</v>
      </c>
      <c r="T1604" s="88">
        <v>10.32</v>
      </c>
      <c r="W1604" s="87">
        <v>44827</v>
      </c>
      <c r="X1604" s="88">
        <v>51.43</v>
      </c>
      <c r="Y1604" s="87">
        <v>44666</v>
      </c>
      <c r="Z1604" s="88">
        <v>33.49</v>
      </c>
      <c r="AA1604" s="87">
        <v>44785</v>
      </c>
      <c r="AB1604" s="88">
        <v>106.45</v>
      </c>
    </row>
    <row r="1605" spans="3:28">
      <c r="C1605" s="87">
        <v>44671</v>
      </c>
      <c r="D1605" s="88">
        <v>141.35</v>
      </c>
      <c r="E1605" s="87">
        <v>44636</v>
      </c>
      <c r="F1605" s="88">
        <v>147.22</v>
      </c>
      <c r="G1605" s="87">
        <v>45141</v>
      </c>
      <c r="H1605" s="88">
        <v>22.38</v>
      </c>
      <c r="I1605" s="87">
        <v>44687</v>
      </c>
      <c r="J1605" s="88">
        <v>47.43</v>
      </c>
      <c r="K1605" s="87">
        <v>44636</v>
      </c>
      <c r="L1605" s="88">
        <v>124.39</v>
      </c>
      <c r="M1605" s="87">
        <v>44636</v>
      </c>
      <c r="N1605" s="88">
        <v>34.909999999999997</v>
      </c>
      <c r="Q1605" s="87">
        <v>44636</v>
      </c>
      <c r="R1605" s="88">
        <v>11.33</v>
      </c>
      <c r="S1605" s="87">
        <v>44636</v>
      </c>
      <c r="T1605" s="88">
        <v>10.27</v>
      </c>
      <c r="W1605" s="87">
        <v>44830</v>
      </c>
      <c r="X1605" s="88">
        <v>52.74</v>
      </c>
      <c r="Y1605" s="87">
        <v>44669</v>
      </c>
      <c r="Z1605" s="88">
        <v>32.950000000000003</v>
      </c>
      <c r="AA1605" s="87">
        <v>44788</v>
      </c>
      <c r="AB1605" s="88">
        <v>112.77</v>
      </c>
    </row>
    <row r="1606" spans="3:28">
      <c r="C1606" s="87">
        <v>44672</v>
      </c>
      <c r="D1606" s="88">
        <v>141.15</v>
      </c>
      <c r="E1606" s="87">
        <v>44637</v>
      </c>
      <c r="F1606" s="88">
        <v>148.15</v>
      </c>
      <c r="G1606" s="87">
        <v>45142</v>
      </c>
      <c r="H1606" s="88">
        <v>22.5</v>
      </c>
      <c r="I1606" s="87">
        <v>44690</v>
      </c>
      <c r="J1606" s="88">
        <v>46.01</v>
      </c>
      <c r="K1606" s="87">
        <v>44637</v>
      </c>
      <c r="L1606" s="88">
        <v>122.22</v>
      </c>
      <c r="M1606" s="87">
        <v>44637</v>
      </c>
      <c r="N1606" s="88">
        <v>34.409999999999997</v>
      </c>
      <c r="Q1606" s="87">
        <v>44637</v>
      </c>
      <c r="R1606" s="88">
        <v>11.39</v>
      </c>
      <c r="S1606" s="87">
        <v>44637</v>
      </c>
      <c r="T1606" s="88">
        <v>10.06</v>
      </c>
      <c r="W1606" s="87">
        <v>44831</v>
      </c>
      <c r="X1606" s="88">
        <v>53.71</v>
      </c>
      <c r="Y1606" s="87">
        <v>44670</v>
      </c>
      <c r="Z1606" s="88">
        <v>33.43</v>
      </c>
      <c r="AA1606" s="87">
        <v>44789</v>
      </c>
      <c r="AB1606" s="88">
        <v>112.6</v>
      </c>
    </row>
    <row r="1607" spans="3:28">
      <c r="C1607" s="87">
        <v>44673</v>
      </c>
      <c r="D1607" s="88">
        <v>141.03</v>
      </c>
      <c r="E1607" s="87">
        <v>44638</v>
      </c>
      <c r="F1607" s="88">
        <v>140.28</v>
      </c>
      <c r="G1607" s="87">
        <v>45145</v>
      </c>
      <c r="H1607" s="88">
        <v>22.25</v>
      </c>
      <c r="I1607" s="87">
        <v>44691</v>
      </c>
      <c r="J1607" s="88">
        <v>45.61</v>
      </c>
      <c r="K1607" s="87">
        <v>44638</v>
      </c>
      <c r="L1607" s="88">
        <v>117.55</v>
      </c>
      <c r="M1607" s="87">
        <v>44638</v>
      </c>
      <c r="N1607" s="88">
        <v>33.479999999999997</v>
      </c>
      <c r="Q1607" s="87">
        <v>44638</v>
      </c>
      <c r="R1607" s="88">
        <v>10.74</v>
      </c>
      <c r="S1607" s="87">
        <v>44638</v>
      </c>
      <c r="T1607" s="88">
        <v>9.51</v>
      </c>
      <c r="W1607" s="87">
        <v>44837</v>
      </c>
      <c r="X1607" s="88">
        <v>53.85</v>
      </c>
      <c r="Y1607" s="87">
        <v>44671</v>
      </c>
      <c r="Z1607" s="88">
        <v>31.88</v>
      </c>
      <c r="AA1607" s="87">
        <v>44790</v>
      </c>
      <c r="AB1607" s="88">
        <v>112.2</v>
      </c>
    </row>
    <row r="1608" spans="3:28">
      <c r="C1608" s="87">
        <v>44676</v>
      </c>
      <c r="D1608" s="88">
        <v>141.47999999999999</v>
      </c>
      <c r="E1608" s="87">
        <v>44641</v>
      </c>
      <c r="F1608" s="88">
        <v>139.18</v>
      </c>
      <c r="G1608" s="87">
        <v>45146</v>
      </c>
      <c r="H1608" s="88">
        <v>22</v>
      </c>
      <c r="I1608" s="87">
        <v>44692</v>
      </c>
      <c r="J1608" s="88">
        <v>44.25</v>
      </c>
      <c r="K1608" s="87">
        <v>44641</v>
      </c>
      <c r="L1608" s="88">
        <v>118.18</v>
      </c>
      <c r="M1608" s="87">
        <v>44641</v>
      </c>
      <c r="N1608" s="88">
        <v>33.97</v>
      </c>
      <c r="Q1608" s="87">
        <v>44641</v>
      </c>
      <c r="R1608" s="88">
        <v>10.85</v>
      </c>
      <c r="S1608" s="87">
        <v>44641</v>
      </c>
      <c r="T1608" s="88">
        <v>9.68</v>
      </c>
      <c r="W1608" s="87">
        <v>44838</v>
      </c>
      <c r="X1608" s="88">
        <v>53.85</v>
      </c>
      <c r="Y1608" s="87">
        <v>44672</v>
      </c>
      <c r="Z1608" s="88">
        <v>31.78</v>
      </c>
      <c r="AA1608" s="87">
        <v>44791</v>
      </c>
      <c r="AB1608" s="88">
        <v>109.82</v>
      </c>
    </row>
    <row r="1609" spans="3:28">
      <c r="C1609" s="87">
        <v>44677</v>
      </c>
      <c r="D1609" s="88">
        <v>140.43</v>
      </c>
      <c r="E1609" s="87">
        <v>44642</v>
      </c>
      <c r="F1609" s="88">
        <v>138.99</v>
      </c>
      <c r="G1609" s="87">
        <v>45147</v>
      </c>
      <c r="H1609" s="88">
        <v>22</v>
      </c>
      <c r="I1609" s="87">
        <v>44693</v>
      </c>
      <c r="J1609" s="88">
        <v>43.66</v>
      </c>
      <c r="K1609" s="87">
        <v>44642</v>
      </c>
      <c r="L1609" s="88">
        <v>117.68</v>
      </c>
      <c r="M1609" s="87">
        <v>44642</v>
      </c>
      <c r="N1609" s="88">
        <v>34.21</v>
      </c>
      <c r="Q1609" s="87">
        <v>44642</v>
      </c>
      <c r="R1609" s="88">
        <v>11.09</v>
      </c>
      <c r="S1609" s="87">
        <v>44642</v>
      </c>
      <c r="T1609" s="88">
        <v>9.9600000000000009</v>
      </c>
      <c r="W1609" s="87">
        <v>44839</v>
      </c>
      <c r="X1609" s="88">
        <v>53.2</v>
      </c>
      <c r="Y1609" s="87">
        <v>44673</v>
      </c>
      <c r="Z1609" s="88">
        <v>31.67</v>
      </c>
      <c r="AA1609" s="87">
        <v>44792</v>
      </c>
      <c r="AB1609" s="88">
        <v>109.51</v>
      </c>
    </row>
    <row r="1610" spans="3:28">
      <c r="C1610" s="87">
        <v>44678</v>
      </c>
      <c r="D1610" s="88">
        <v>140.41999999999999</v>
      </c>
      <c r="E1610" s="87">
        <v>44644</v>
      </c>
      <c r="F1610" s="88">
        <v>137.83000000000001</v>
      </c>
      <c r="G1610" s="87">
        <v>45148</v>
      </c>
      <c r="H1610" s="88">
        <v>22.01</v>
      </c>
      <c r="I1610" s="87">
        <v>44694</v>
      </c>
      <c r="J1610" s="88">
        <v>43.85</v>
      </c>
      <c r="K1610" s="87">
        <v>44644</v>
      </c>
      <c r="L1610" s="88">
        <v>119.27</v>
      </c>
      <c r="M1610" s="87">
        <v>44644</v>
      </c>
      <c r="N1610" s="88">
        <v>34.619999999999997</v>
      </c>
      <c r="Q1610" s="87">
        <v>44644</v>
      </c>
      <c r="R1610" s="88">
        <v>11.34</v>
      </c>
      <c r="S1610" s="87">
        <v>44644</v>
      </c>
      <c r="T1610" s="88">
        <v>10.039999999999999</v>
      </c>
      <c r="W1610" s="87">
        <v>44840</v>
      </c>
      <c r="X1610" s="88">
        <v>53.18</v>
      </c>
      <c r="Y1610" s="87">
        <v>44676</v>
      </c>
      <c r="Z1610" s="88">
        <v>31.5</v>
      </c>
      <c r="AA1610" s="87">
        <v>44795</v>
      </c>
      <c r="AB1610" s="88">
        <v>109.62</v>
      </c>
    </row>
    <row r="1611" spans="3:28">
      <c r="C1611" s="87">
        <v>44679</v>
      </c>
      <c r="D1611" s="88">
        <v>140.15</v>
      </c>
      <c r="E1611" s="87">
        <v>44645</v>
      </c>
      <c r="F1611" s="88">
        <v>136.91</v>
      </c>
      <c r="G1611" s="87">
        <v>45149</v>
      </c>
      <c r="H1611" s="88">
        <v>22.49</v>
      </c>
      <c r="I1611" s="87">
        <v>44697</v>
      </c>
      <c r="J1611" s="88">
        <v>42.92</v>
      </c>
      <c r="K1611" s="87">
        <v>44645</v>
      </c>
      <c r="L1611" s="88">
        <v>120.54</v>
      </c>
      <c r="M1611" s="87">
        <v>44645</v>
      </c>
      <c r="N1611" s="88">
        <v>34.03</v>
      </c>
      <c r="Q1611" s="87">
        <v>44645</v>
      </c>
      <c r="R1611" s="88">
        <v>12.26</v>
      </c>
      <c r="S1611" s="87">
        <v>44645</v>
      </c>
      <c r="T1611" s="88">
        <v>9.7899999999999991</v>
      </c>
      <c r="W1611" s="87">
        <v>44841</v>
      </c>
      <c r="X1611" s="88">
        <v>53.89</v>
      </c>
      <c r="Y1611" s="87">
        <v>44677</v>
      </c>
      <c r="Z1611" s="88">
        <v>31.68</v>
      </c>
      <c r="AA1611" s="87">
        <v>44796</v>
      </c>
      <c r="AB1611" s="88">
        <v>108.28</v>
      </c>
    </row>
    <row r="1612" spans="3:28">
      <c r="C1612" s="87">
        <v>44687</v>
      </c>
      <c r="D1612" s="88">
        <v>137.24</v>
      </c>
      <c r="E1612" s="87">
        <v>44648</v>
      </c>
      <c r="F1612" s="88">
        <v>137.82</v>
      </c>
      <c r="G1612" s="87">
        <v>45153</v>
      </c>
      <c r="H1612" s="88">
        <v>22.5</v>
      </c>
      <c r="I1612" s="87">
        <v>44698</v>
      </c>
      <c r="J1612" s="88">
        <v>42.94</v>
      </c>
      <c r="K1612" s="87">
        <v>44648</v>
      </c>
      <c r="L1612" s="88">
        <v>121.73</v>
      </c>
      <c r="M1612" s="87">
        <v>44648</v>
      </c>
      <c r="N1612" s="88">
        <v>35.21</v>
      </c>
      <c r="Q1612" s="87">
        <v>44648</v>
      </c>
      <c r="R1612" s="88">
        <v>12.33</v>
      </c>
      <c r="S1612" s="87">
        <v>44648</v>
      </c>
      <c r="T1612" s="88">
        <v>9.91</v>
      </c>
      <c r="W1612" s="87">
        <v>44844</v>
      </c>
      <c r="X1612" s="88">
        <v>54.34</v>
      </c>
      <c r="Y1612" s="87">
        <v>44678</v>
      </c>
      <c r="Z1612" s="88">
        <v>31.62</v>
      </c>
      <c r="AA1612" s="87">
        <v>44797</v>
      </c>
      <c r="AB1612" s="88">
        <v>106.1</v>
      </c>
    </row>
    <row r="1613" spans="3:28">
      <c r="C1613" s="87">
        <v>44690</v>
      </c>
      <c r="D1613" s="88">
        <v>130.79</v>
      </c>
      <c r="E1613" s="87">
        <v>44649</v>
      </c>
      <c r="F1613" s="88">
        <v>137.91999999999999</v>
      </c>
      <c r="G1613" s="87">
        <v>45154</v>
      </c>
      <c r="H1613" s="88">
        <v>22.5</v>
      </c>
      <c r="I1613" s="87">
        <v>44699</v>
      </c>
      <c r="J1613" s="88">
        <v>43.13</v>
      </c>
      <c r="K1613" s="87">
        <v>44649</v>
      </c>
      <c r="L1613" s="88">
        <v>125.75</v>
      </c>
      <c r="M1613" s="87">
        <v>44649</v>
      </c>
      <c r="N1613" s="88">
        <v>36.26</v>
      </c>
      <c r="Q1613" s="87">
        <v>44649</v>
      </c>
      <c r="R1613" s="88">
        <v>12.59</v>
      </c>
      <c r="S1613" s="87">
        <v>44649</v>
      </c>
      <c r="T1613" s="88">
        <v>10.41</v>
      </c>
      <c r="W1613" s="87">
        <v>44845</v>
      </c>
      <c r="X1613" s="88">
        <v>54.59</v>
      </c>
      <c r="Y1613" s="87">
        <v>44679</v>
      </c>
      <c r="Z1613" s="88">
        <v>31.94</v>
      </c>
      <c r="AA1613" s="87">
        <v>44798</v>
      </c>
      <c r="AB1613" s="88">
        <v>106.1</v>
      </c>
    </row>
    <row r="1614" spans="3:28">
      <c r="C1614" s="87">
        <v>44691</v>
      </c>
      <c r="D1614" s="88">
        <v>130.96</v>
      </c>
      <c r="E1614" s="87">
        <v>44650</v>
      </c>
      <c r="F1614" s="88">
        <v>136.91999999999999</v>
      </c>
      <c r="G1614" s="87">
        <v>45155</v>
      </c>
      <c r="H1614" s="88">
        <v>22.49</v>
      </c>
      <c r="I1614" s="87">
        <v>44700</v>
      </c>
      <c r="J1614" s="88">
        <v>42.57</v>
      </c>
      <c r="K1614" s="87">
        <v>44650</v>
      </c>
      <c r="L1614" s="88">
        <v>126.86</v>
      </c>
      <c r="M1614" s="87">
        <v>44650</v>
      </c>
      <c r="N1614" s="88">
        <v>35.979999999999997</v>
      </c>
      <c r="Q1614" s="87">
        <v>44650</v>
      </c>
      <c r="R1614" s="88">
        <v>12.31</v>
      </c>
      <c r="S1614" s="87">
        <v>44650</v>
      </c>
      <c r="T1614" s="88">
        <v>10.57</v>
      </c>
      <c r="W1614" s="87">
        <v>44846</v>
      </c>
      <c r="X1614" s="88">
        <v>53.38</v>
      </c>
      <c r="Y1614" s="87">
        <v>44687</v>
      </c>
      <c r="Z1614" s="88">
        <v>31.7</v>
      </c>
      <c r="AA1614" s="87">
        <v>44799</v>
      </c>
      <c r="AB1614" s="88">
        <v>109.14</v>
      </c>
    </row>
    <row r="1615" spans="3:28">
      <c r="C1615" s="87">
        <v>44692</v>
      </c>
      <c r="D1615" s="88">
        <v>130.15</v>
      </c>
      <c r="E1615" s="87">
        <v>44651</v>
      </c>
      <c r="F1615" s="88">
        <v>136.38999999999999</v>
      </c>
      <c r="G1615" s="87">
        <v>45156</v>
      </c>
      <c r="H1615" s="88">
        <v>22.64</v>
      </c>
      <c r="I1615" s="87">
        <v>44701</v>
      </c>
      <c r="J1615" s="88">
        <v>42.77</v>
      </c>
      <c r="K1615" s="87">
        <v>44651</v>
      </c>
      <c r="L1615" s="88">
        <v>128.68</v>
      </c>
      <c r="M1615" s="87">
        <v>44651</v>
      </c>
      <c r="N1615" s="88">
        <v>36.049999999999997</v>
      </c>
      <c r="Q1615" s="87">
        <v>44651</v>
      </c>
      <c r="R1615" s="88">
        <v>12.67</v>
      </c>
      <c r="S1615" s="87">
        <v>44651</v>
      </c>
      <c r="T1615" s="88">
        <v>11.3</v>
      </c>
      <c r="W1615" s="87">
        <v>44847</v>
      </c>
      <c r="X1615" s="88">
        <v>53.36</v>
      </c>
      <c r="Y1615" s="87">
        <v>44690</v>
      </c>
      <c r="Z1615" s="88">
        <v>31.08</v>
      </c>
      <c r="AA1615" s="87">
        <v>44802</v>
      </c>
      <c r="AB1615" s="88">
        <v>107</v>
      </c>
    </row>
    <row r="1616" spans="3:28">
      <c r="C1616" s="87">
        <v>44693</v>
      </c>
      <c r="D1616" s="88">
        <v>131.03</v>
      </c>
      <c r="E1616" s="87">
        <v>44652</v>
      </c>
      <c r="F1616" s="88">
        <v>140.65</v>
      </c>
      <c r="G1616" s="87">
        <v>45159</v>
      </c>
      <c r="H1616" s="88">
        <v>22.17</v>
      </c>
      <c r="I1616" s="87">
        <v>44704</v>
      </c>
      <c r="J1616" s="88">
        <v>42.9</v>
      </c>
      <c r="K1616" s="87">
        <v>44652</v>
      </c>
      <c r="L1616" s="88">
        <v>131.36000000000001</v>
      </c>
      <c r="M1616" s="87">
        <v>44652</v>
      </c>
      <c r="N1616" s="88">
        <v>35.58</v>
      </c>
      <c r="Q1616" s="87">
        <v>44652</v>
      </c>
      <c r="R1616" s="88">
        <v>13.22</v>
      </c>
      <c r="S1616" s="87">
        <v>44652</v>
      </c>
      <c r="T1616" s="88">
        <v>11.3</v>
      </c>
      <c r="W1616" s="87">
        <v>44848</v>
      </c>
      <c r="X1616" s="88">
        <v>53.36</v>
      </c>
      <c r="Y1616" s="87">
        <v>44691</v>
      </c>
      <c r="Z1616" s="88">
        <v>31.1</v>
      </c>
      <c r="AA1616" s="87">
        <v>44803</v>
      </c>
      <c r="AB1616" s="88">
        <v>106.97</v>
      </c>
    </row>
    <row r="1617" spans="3:28">
      <c r="C1617" s="87">
        <v>44694</v>
      </c>
      <c r="D1617" s="88">
        <v>133.78</v>
      </c>
      <c r="E1617" s="87">
        <v>44655</v>
      </c>
      <c r="F1617" s="88">
        <v>138.22</v>
      </c>
      <c r="G1617" s="87">
        <v>45160</v>
      </c>
      <c r="H1617" s="88">
        <v>22.96</v>
      </c>
      <c r="I1617" s="87">
        <v>44705</v>
      </c>
      <c r="J1617" s="88">
        <v>41.6</v>
      </c>
      <c r="K1617" s="87">
        <v>44655</v>
      </c>
      <c r="L1617" s="88">
        <v>122.44</v>
      </c>
      <c r="M1617" s="87">
        <v>44655</v>
      </c>
      <c r="N1617" s="88">
        <v>33.44</v>
      </c>
      <c r="Q1617" s="87">
        <v>44655</v>
      </c>
      <c r="R1617" s="88">
        <v>12.23</v>
      </c>
      <c r="S1617" s="87">
        <v>44655</v>
      </c>
      <c r="T1617" s="88">
        <v>10.45</v>
      </c>
      <c r="W1617" s="87">
        <v>44851</v>
      </c>
      <c r="X1617" s="88">
        <v>53.97</v>
      </c>
      <c r="Y1617" s="87">
        <v>44692</v>
      </c>
      <c r="Z1617" s="88">
        <v>31.59</v>
      </c>
      <c r="AA1617" s="87">
        <v>44804</v>
      </c>
      <c r="AB1617" s="88">
        <v>107.87</v>
      </c>
    </row>
    <row r="1618" spans="3:28">
      <c r="C1618" s="87">
        <v>44697</v>
      </c>
      <c r="D1618" s="88">
        <v>129.05000000000001</v>
      </c>
      <c r="E1618" s="87">
        <v>44656</v>
      </c>
      <c r="F1618" s="88">
        <v>137.56</v>
      </c>
      <c r="G1618" s="87">
        <v>45161</v>
      </c>
      <c r="H1618" s="88">
        <v>23.42</v>
      </c>
      <c r="I1618" s="87">
        <v>44706</v>
      </c>
      <c r="J1618" s="88">
        <v>41.01</v>
      </c>
      <c r="K1618" s="87">
        <v>44656</v>
      </c>
      <c r="L1618" s="88">
        <v>122.35</v>
      </c>
      <c r="M1618" s="87">
        <v>44656</v>
      </c>
      <c r="N1618" s="88">
        <v>33.450000000000003</v>
      </c>
      <c r="Q1618" s="87">
        <v>44656</v>
      </c>
      <c r="R1618" s="88">
        <v>12.13</v>
      </c>
      <c r="S1618" s="87">
        <v>44656</v>
      </c>
      <c r="T1618" s="88">
        <v>10.37</v>
      </c>
      <c r="W1618" s="87">
        <v>44852</v>
      </c>
      <c r="X1618" s="88">
        <v>54.26</v>
      </c>
      <c r="Y1618" s="87">
        <v>44693</v>
      </c>
      <c r="Z1618" s="88">
        <v>31.25</v>
      </c>
      <c r="AA1618" s="87">
        <v>44805</v>
      </c>
      <c r="AB1618" s="88">
        <v>106.87</v>
      </c>
    </row>
    <row r="1619" spans="3:28">
      <c r="C1619" s="87">
        <v>44698</v>
      </c>
      <c r="D1619" s="88">
        <v>128.41999999999999</v>
      </c>
      <c r="E1619" s="87">
        <v>44657</v>
      </c>
      <c r="F1619" s="88">
        <v>137.53</v>
      </c>
      <c r="G1619" s="87">
        <v>45162</v>
      </c>
      <c r="H1619" s="88">
        <v>25.18</v>
      </c>
      <c r="I1619" s="87">
        <v>44707</v>
      </c>
      <c r="J1619" s="88">
        <v>42.24</v>
      </c>
      <c r="K1619" s="87">
        <v>44657</v>
      </c>
      <c r="L1619" s="88">
        <v>124.32</v>
      </c>
      <c r="M1619" s="87">
        <v>44657</v>
      </c>
      <c r="N1619" s="88">
        <v>33.409999999999997</v>
      </c>
      <c r="Q1619" s="87">
        <v>44657</v>
      </c>
      <c r="R1619" s="88">
        <v>12.22</v>
      </c>
      <c r="S1619" s="87">
        <v>44657</v>
      </c>
      <c r="T1619" s="88">
        <v>10.56</v>
      </c>
      <c r="W1619" s="87">
        <v>44853</v>
      </c>
      <c r="X1619" s="88">
        <v>55</v>
      </c>
      <c r="Y1619" s="87">
        <v>44694</v>
      </c>
      <c r="Z1619" s="88">
        <v>32.32</v>
      </c>
      <c r="AA1619" s="87">
        <v>44806</v>
      </c>
      <c r="AB1619" s="88">
        <v>107.43</v>
      </c>
    </row>
    <row r="1620" spans="3:28">
      <c r="C1620" s="87">
        <v>44699</v>
      </c>
      <c r="D1620" s="88">
        <v>129.85</v>
      </c>
      <c r="E1620" s="87">
        <v>44658</v>
      </c>
      <c r="F1620" s="88">
        <v>133.13999999999999</v>
      </c>
      <c r="G1620" s="87">
        <v>45163</v>
      </c>
      <c r="H1620" s="88">
        <v>27.07</v>
      </c>
      <c r="I1620" s="87">
        <v>44708</v>
      </c>
      <c r="J1620" s="88">
        <v>43</v>
      </c>
      <c r="K1620" s="87">
        <v>44658</v>
      </c>
      <c r="L1620" s="88">
        <v>124.67</v>
      </c>
      <c r="M1620" s="87">
        <v>44658</v>
      </c>
      <c r="N1620" s="88">
        <v>32.92</v>
      </c>
      <c r="Q1620" s="87">
        <v>44658</v>
      </c>
      <c r="R1620" s="88">
        <v>12.31</v>
      </c>
      <c r="S1620" s="87">
        <v>44658</v>
      </c>
      <c r="T1620" s="88">
        <v>10.45</v>
      </c>
      <c r="W1620" s="87">
        <v>44854</v>
      </c>
      <c r="X1620" s="88">
        <v>53.01</v>
      </c>
      <c r="Y1620" s="87">
        <v>44697</v>
      </c>
      <c r="Z1620" s="88">
        <v>32.049999999999997</v>
      </c>
      <c r="AA1620" s="87">
        <v>44809</v>
      </c>
      <c r="AB1620" s="88">
        <v>104.34</v>
      </c>
    </row>
    <row r="1621" spans="3:28">
      <c r="C1621" s="87">
        <v>44700</v>
      </c>
      <c r="D1621" s="88">
        <v>129.83000000000001</v>
      </c>
      <c r="E1621" s="87">
        <v>44659</v>
      </c>
      <c r="F1621" s="88">
        <v>138.66999999999999</v>
      </c>
      <c r="G1621" s="87">
        <v>45166</v>
      </c>
      <c r="H1621" s="88">
        <v>29.1</v>
      </c>
      <c r="I1621" s="87">
        <v>44711</v>
      </c>
      <c r="J1621" s="88">
        <v>42.85</v>
      </c>
      <c r="K1621" s="87">
        <v>44659</v>
      </c>
      <c r="L1621" s="88">
        <v>129.63999999999999</v>
      </c>
      <c r="M1621" s="87">
        <v>44659</v>
      </c>
      <c r="N1621" s="88">
        <v>33.21</v>
      </c>
      <c r="Q1621" s="87">
        <v>44659</v>
      </c>
      <c r="R1621" s="88">
        <v>13.09</v>
      </c>
      <c r="S1621" s="87">
        <v>44659</v>
      </c>
      <c r="T1621" s="88">
        <v>11</v>
      </c>
      <c r="W1621" s="87">
        <v>44855</v>
      </c>
      <c r="X1621" s="88">
        <v>54.16</v>
      </c>
      <c r="Y1621" s="87">
        <v>44698</v>
      </c>
      <c r="Z1621" s="88">
        <v>31.98</v>
      </c>
      <c r="AA1621" s="87">
        <v>44810</v>
      </c>
      <c r="AB1621" s="88">
        <v>106.11</v>
      </c>
    </row>
    <row r="1622" spans="3:28">
      <c r="C1622" s="87">
        <v>44701</v>
      </c>
      <c r="D1622" s="88">
        <v>129.87</v>
      </c>
      <c r="E1622" s="87">
        <v>44662</v>
      </c>
      <c r="F1622" s="88">
        <v>143.36000000000001</v>
      </c>
      <c r="G1622" s="87">
        <v>45167</v>
      </c>
      <c r="H1622" s="88">
        <v>28.49</v>
      </c>
      <c r="I1622" s="87">
        <v>44712</v>
      </c>
      <c r="J1622" s="88">
        <v>42.04</v>
      </c>
      <c r="K1622" s="87">
        <v>44662</v>
      </c>
      <c r="L1622" s="88">
        <v>139.36000000000001</v>
      </c>
      <c r="M1622" s="87">
        <v>44662</v>
      </c>
      <c r="N1622" s="88">
        <v>35.700000000000003</v>
      </c>
      <c r="Q1622" s="87">
        <v>44662</v>
      </c>
      <c r="R1622" s="88">
        <v>14.09</v>
      </c>
      <c r="S1622" s="87">
        <v>44662</v>
      </c>
      <c r="T1622" s="88">
        <v>12</v>
      </c>
      <c r="W1622" s="87">
        <v>44859</v>
      </c>
      <c r="X1622" s="88">
        <v>53.01</v>
      </c>
      <c r="Y1622" s="87">
        <v>44699</v>
      </c>
      <c r="Z1622" s="88">
        <v>31.88</v>
      </c>
      <c r="AA1622" s="87">
        <v>44811</v>
      </c>
      <c r="AB1622" s="88">
        <v>100</v>
      </c>
    </row>
    <row r="1623" spans="3:28">
      <c r="C1623" s="87">
        <v>44704</v>
      </c>
      <c r="D1623" s="88">
        <v>128.97999999999999</v>
      </c>
      <c r="E1623" s="87">
        <v>44663</v>
      </c>
      <c r="F1623" s="88">
        <v>143.94</v>
      </c>
      <c r="G1623" s="87">
        <v>45168</v>
      </c>
      <c r="H1623" s="88">
        <v>28.46</v>
      </c>
      <c r="I1623" s="87">
        <v>44713</v>
      </c>
      <c r="J1623" s="88">
        <v>42</v>
      </c>
      <c r="K1623" s="87">
        <v>44663</v>
      </c>
      <c r="L1623" s="88">
        <v>148.57</v>
      </c>
      <c r="M1623" s="87">
        <v>44663</v>
      </c>
      <c r="N1623" s="88">
        <v>37.4</v>
      </c>
      <c r="Q1623" s="87">
        <v>44663</v>
      </c>
      <c r="R1623" s="88">
        <v>15.11</v>
      </c>
      <c r="S1623" s="87">
        <v>44663</v>
      </c>
      <c r="T1623" s="88">
        <v>13</v>
      </c>
      <c r="W1623" s="87">
        <v>44861</v>
      </c>
      <c r="X1623" s="88">
        <v>52.13</v>
      </c>
      <c r="Y1623" s="87">
        <v>44700</v>
      </c>
      <c r="Z1623" s="88">
        <v>31.6</v>
      </c>
      <c r="AA1623" s="87">
        <v>44812</v>
      </c>
      <c r="AB1623" s="88">
        <v>100.12</v>
      </c>
    </row>
    <row r="1624" spans="3:28">
      <c r="C1624" s="87">
        <v>44705</v>
      </c>
      <c r="D1624" s="88">
        <v>128.11000000000001</v>
      </c>
      <c r="E1624" s="87">
        <v>44664</v>
      </c>
      <c r="F1624" s="88">
        <v>141.49</v>
      </c>
      <c r="G1624" s="87">
        <v>45169</v>
      </c>
      <c r="H1624" s="88">
        <v>27.96</v>
      </c>
      <c r="I1624" s="87">
        <v>44714</v>
      </c>
      <c r="J1624" s="88">
        <v>42</v>
      </c>
      <c r="K1624" s="87">
        <v>44664</v>
      </c>
      <c r="L1624" s="88">
        <v>144.93</v>
      </c>
      <c r="M1624" s="87">
        <v>44664</v>
      </c>
      <c r="N1624" s="88">
        <v>36.47</v>
      </c>
      <c r="Q1624" s="87">
        <v>44664</v>
      </c>
      <c r="R1624" s="88">
        <v>15.35</v>
      </c>
      <c r="S1624" s="87">
        <v>44664</v>
      </c>
      <c r="T1624" s="88">
        <v>13.19</v>
      </c>
      <c r="W1624" s="87">
        <v>44862</v>
      </c>
      <c r="X1624" s="88">
        <v>51</v>
      </c>
      <c r="Y1624" s="87">
        <v>44701</v>
      </c>
      <c r="Z1624" s="88">
        <v>31.9</v>
      </c>
      <c r="AA1624" s="87">
        <v>44813</v>
      </c>
      <c r="AB1624" s="88">
        <v>102.36</v>
      </c>
    </row>
    <row r="1625" spans="3:28">
      <c r="C1625" s="87">
        <v>44706</v>
      </c>
      <c r="D1625" s="88">
        <v>129.13999999999999</v>
      </c>
      <c r="E1625" s="87">
        <v>44665</v>
      </c>
      <c r="F1625" s="88">
        <v>141.96</v>
      </c>
      <c r="G1625" s="87">
        <v>45170</v>
      </c>
      <c r="H1625" s="88">
        <v>28.56</v>
      </c>
      <c r="I1625" s="87">
        <v>44715</v>
      </c>
      <c r="J1625" s="88">
        <v>40.56</v>
      </c>
      <c r="K1625" s="87">
        <v>44665</v>
      </c>
      <c r="L1625" s="88">
        <v>155.79</v>
      </c>
      <c r="M1625" s="87">
        <v>44665</v>
      </c>
      <c r="N1625" s="88">
        <v>38.44</v>
      </c>
      <c r="Q1625" s="87">
        <v>44665</v>
      </c>
      <c r="R1625" s="88">
        <v>16.48</v>
      </c>
      <c r="S1625" s="87">
        <v>44665</v>
      </c>
      <c r="T1625" s="88">
        <v>13.17</v>
      </c>
      <c r="W1625" s="87">
        <v>44865</v>
      </c>
      <c r="X1625" s="88">
        <v>51</v>
      </c>
      <c r="Y1625" s="87">
        <v>44704</v>
      </c>
      <c r="Z1625" s="88">
        <v>31.5</v>
      </c>
      <c r="AA1625" s="87">
        <v>44816</v>
      </c>
      <c r="AB1625" s="88">
        <v>102</v>
      </c>
    </row>
    <row r="1626" spans="3:28">
      <c r="C1626" s="87">
        <v>44707</v>
      </c>
      <c r="D1626" s="88">
        <v>130.02000000000001</v>
      </c>
      <c r="E1626" s="87">
        <v>44666</v>
      </c>
      <c r="F1626" s="88">
        <v>142.08000000000001</v>
      </c>
      <c r="G1626" s="87">
        <v>45173</v>
      </c>
      <c r="H1626" s="88">
        <v>28.68</v>
      </c>
      <c r="I1626" s="87">
        <v>44718</v>
      </c>
      <c r="J1626" s="88">
        <v>40.18</v>
      </c>
      <c r="K1626" s="87">
        <v>44666</v>
      </c>
      <c r="L1626" s="88">
        <v>159.77000000000001</v>
      </c>
      <c r="M1626" s="87">
        <v>44666</v>
      </c>
      <c r="N1626" s="88">
        <v>37.619999999999997</v>
      </c>
      <c r="Q1626" s="87">
        <v>44666</v>
      </c>
      <c r="R1626" s="88">
        <v>16.010000000000002</v>
      </c>
      <c r="S1626" s="87">
        <v>44666</v>
      </c>
      <c r="T1626" s="88">
        <v>13.27</v>
      </c>
      <c r="W1626" s="87">
        <v>44866</v>
      </c>
      <c r="X1626" s="88">
        <v>51.58</v>
      </c>
      <c r="Y1626" s="87">
        <v>44705</v>
      </c>
      <c r="Z1626" s="88">
        <v>30.93</v>
      </c>
      <c r="AA1626" s="87">
        <v>44817</v>
      </c>
      <c r="AB1626" s="88">
        <v>100.56</v>
      </c>
    </row>
    <row r="1627" spans="3:28">
      <c r="C1627" s="87">
        <v>44708</v>
      </c>
      <c r="D1627" s="88">
        <v>129.63</v>
      </c>
      <c r="E1627" s="87">
        <v>44669</v>
      </c>
      <c r="F1627" s="88">
        <v>140.51</v>
      </c>
      <c r="G1627" s="87">
        <v>45174</v>
      </c>
      <c r="H1627" s="88">
        <v>28.12</v>
      </c>
      <c r="I1627" s="87">
        <v>44719</v>
      </c>
      <c r="J1627" s="88">
        <v>40.43</v>
      </c>
      <c r="K1627" s="87">
        <v>44669</v>
      </c>
      <c r="L1627" s="88">
        <v>161.91</v>
      </c>
      <c r="M1627" s="87">
        <v>44669</v>
      </c>
      <c r="N1627" s="88">
        <v>37.520000000000003</v>
      </c>
      <c r="Q1627" s="87">
        <v>44669</v>
      </c>
      <c r="R1627" s="88">
        <v>15.88</v>
      </c>
      <c r="S1627" s="87">
        <v>44669</v>
      </c>
      <c r="T1627" s="88">
        <v>12.96</v>
      </c>
      <c r="W1627" s="87">
        <v>44867</v>
      </c>
      <c r="X1627" s="88">
        <v>51</v>
      </c>
      <c r="Y1627" s="87">
        <v>44706</v>
      </c>
      <c r="Z1627" s="88">
        <v>29.92</v>
      </c>
      <c r="AA1627" s="87">
        <v>44818</v>
      </c>
      <c r="AB1627" s="88">
        <v>101.35</v>
      </c>
    </row>
    <row r="1628" spans="3:28">
      <c r="C1628" s="87">
        <v>44711</v>
      </c>
      <c r="D1628" s="88">
        <v>130.82</v>
      </c>
      <c r="E1628" s="87">
        <v>44670</v>
      </c>
      <c r="F1628" s="88">
        <v>140.07</v>
      </c>
      <c r="G1628" s="87">
        <v>45175</v>
      </c>
      <c r="H1628" s="88">
        <v>23.59</v>
      </c>
      <c r="I1628" s="87">
        <v>44720</v>
      </c>
      <c r="J1628" s="88">
        <v>40</v>
      </c>
      <c r="K1628" s="87">
        <v>44670</v>
      </c>
      <c r="L1628" s="88">
        <v>157.58000000000001</v>
      </c>
      <c r="M1628" s="87">
        <v>44670</v>
      </c>
      <c r="N1628" s="88">
        <v>37.96</v>
      </c>
      <c r="Q1628" s="87">
        <v>44670</v>
      </c>
      <c r="R1628" s="88">
        <v>14.81</v>
      </c>
      <c r="S1628" s="87">
        <v>44670</v>
      </c>
      <c r="T1628" s="88">
        <v>12.38</v>
      </c>
      <c r="W1628" s="87">
        <v>44868</v>
      </c>
      <c r="X1628" s="88">
        <v>51.69</v>
      </c>
      <c r="Y1628" s="87">
        <v>44707</v>
      </c>
      <c r="Z1628" s="88">
        <v>30.56</v>
      </c>
      <c r="AA1628" s="87">
        <v>44819</v>
      </c>
      <c r="AB1628" s="88">
        <v>100</v>
      </c>
    </row>
    <row r="1629" spans="3:28">
      <c r="C1629" s="87">
        <v>44712</v>
      </c>
      <c r="D1629" s="88">
        <v>131.08000000000001</v>
      </c>
      <c r="E1629" s="87">
        <v>44671</v>
      </c>
      <c r="F1629" s="88">
        <v>141.96</v>
      </c>
      <c r="G1629" s="87">
        <v>45176</v>
      </c>
      <c r="H1629" s="88">
        <v>23.69</v>
      </c>
      <c r="I1629" s="87">
        <v>44721</v>
      </c>
      <c r="J1629" s="88">
        <v>39.840000000000003</v>
      </c>
      <c r="K1629" s="87">
        <v>44671</v>
      </c>
      <c r="L1629" s="88">
        <v>158.77000000000001</v>
      </c>
      <c r="M1629" s="87">
        <v>44671</v>
      </c>
      <c r="N1629" s="88">
        <v>35.65</v>
      </c>
      <c r="Q1629" s="87">
        <v>44671</v>
      </c>
      <c r="R1629" s="88">
        <v>15.15</v>
      </c>
      <c r="S1629" s="87">
        <v>44671</v>
      </c>
      <c r="T1629" s="88">
        <v>12.14</v>
      </c>
      <c r="W1629" s="87">
        <v>44869</v>
      </c>
      <c r="X1629" s="88">
        <v>50.05</v>
      </c>
      <c r="Y1629" s="87">
        <v>44708</v>
      </c>
      <c r="Z1629" s="88">
        <v>31.17</v>
      </c>
      <c r="AA1629" s="87">
        <v>44820</v>
      </c>
      <c r="AB1629" s="88">
        <v>99.99</v>
      </c>
    </row>
    <row r="1630" spans="3:28">
      <c r="C1630" s="87">
        <v>44713</v>
      </c>
      <c r="D1630" s="88">
        <v>131.11000000000001</v>
      </c>
      <c r="E1630" s="87">
        <v>44672</v>
      </c>
      <c r="F1630" s="88">
        <v>141.35</v>
      </c>
      <c r="G1630" s="87">
        <v>45177</v>
      </c>
      <c r="H1630" s="88">
        <v>23.95</v>
      </c>
      <c r="I1630" s="87">
        <v>44722</v>
      </c>
      <c r="J1630" s="88">
        <v>40</v>
      </c>
      <c r="K1630" s="87">
        <v>44672</v>
      </c>
      <c r="L1630" s="88">
        <v>162.43</v>
      </c>
      <c r="M1630" s="87">
        <v>44672</v>
      </c>
      <c r="N1630" s="88">
        <v>35.6</v>
      </c>
      <c r="Q1630" s="87">
        <v>44672</v>
      </c>
      <c r="R1630" s="88">
        <v>16.03</v>
      </c>
      <c r="S1630" s="87">
        <v>44672</v>
      </c>
      <c r="T1630" s="88">
        <v>11.85</v>
      </c>
      <c r="W1630" s="87">
        <v>44872</v>
      </c>
      <c r="X1630" s="88">
        <v>49.5</v>
      </c>
      <c r="Y1630" s="87">
        <v>44711</v>
      </c>
      <c r="Z1630" s="88">
        <v>32.130000000000003</v>
      </c>
      <c r="AA1630" s="87">
        <v>44823</v>
      </c>
      <c r="AB1630" s="88">
        <v>105.76</v>
      </c>
    </row>
    <row r="1631" spans="3:28">
      <c r="C1631" s="87">
        <v>44714</v>
      </c>
      <c r="D1631" s="88">
        <v>129.97</v>
      </c>
      <c r="E1631" s="87">
        <v>44673</v>
      </c>
      <c r="F1631" s="88">
        <v>141.29</v>
      </c>
      <c r="G1631" s="87">
        <v>45180</v>
      </c>
      <c r="H1631" s="88">
        <v>23.75</v>
      </c>
      <c r="I1631" s="87">
        <v>44725</v>
      </c>
      <c r="J1631" s="88">
        <v>38.5</v>
      </c>
      <c r="K1631" s="87">
        <v>44673</v>
      </c>
      <c r="L1631" s="88">
        <v>162.09</v>
      </c>
      <c r="M1631" s="87">
        <v>44673</v>
      </c>
      <c r="N1631" s="88">
        <v>35.42</v>
      </c>
      <c r="Q1631" s="87">
        <v>44673</v>
      </c>
      <c r="R1631" s="88">
        <v>17.23</v>
      </c>
      <c r="S1631" s="87">
        <v>44673</v>
      </c>
      <c r="T1631" s="88">
        <v>12.32</v>
      </c>
      <c r="W1631" s="87">
        <v>44873</v>
      </c>
      <c r="X1631" s="88">
        <v>51.14</v>
      </c>
      <c r="Y1631" s="87">
        <v>44712</v>
      </c>
      <c r="Z1631" s="88">
        <v>32.4</v>
      </c>
      <c r="AA1631" s="87">
        <v>44824</v>
      </c>
      <c r="AB1631" s="88">
        <v>108.16</v>
      </c>
    </row>
    <row r="1632" spans="3:28">
      <c r="C1632" s="87">
        <v>44715</v>
      </c>
      <c r="D1632" s="88">
        <v>128.5</v>
      </c>
      <c r="E1632" s="87">
        <v>44676</v>
      </c>
      <c r="F1632" s="88">
        <v>141.22</v>
      </c>
      <c r="G1632" s="87">
        <v>45181</v>
      </c>
      <c r="H1632" s="88">
        <v>24.45</v>
      </c>
      <c r="I1632" s="87">
        <v>44726</v>
      </c>
      <c r="J1632" s="88">
        <v>38.99</v>
      </c>
      <c r="K1632" s="87">
        <v>44676</v>
      </c>
      <c r="L1632" s="88">
        <v>159.76</v>
      </c>
      <c r="M1632" s="87">
        <v>44676</v>
      </c>
      <c r="N1632" s="88">
        <v>34.85</v>
      </c>
      <c r="Q1632" s="87">
        <v>44676</v>
      </c>
      <c r="R1632" s="88">
        <v>16.86</v>
      </c>
      <c r="S1632" s="87">
        <v>44676</v>
      </c>
      <c r="T1632" s="88">
        <v>11.55</v>
      </c>
      <c r="W1632" s="87">
        <v>44875</v>
      </c>
      <c r="X1632" s="88">
        <v>49.88</v>
      </c>
      <c r="Y1632" s="87">
        <v>44713</v>
      </c>
      <c r="Z1632" s="88">
        <v>32.01</v>
      </c>
      <c r="AA1632" s="87">
        <v>44825</v>
      </c>
      <c r="AB1632" s="88">
        <v>104.1</v>
      </c>
    </row>
    <row r="1633" spans="3:28">
      <c r="C1633" s="87">
        <v>44718</v>
      </c>
      <c r="D1633" s="88">
        <v>127.98</v>
      </c>
      <c r="E1633" s="87">
        <v>44677</v>
      </c>
      <c r="F1633" s="88">
        <v>141.65</v>
      </c>
      <c r="G1633" s="87">
        <v>45182</v>
      </c>
      <c r="H1633" s="88">
        <v>24.69</v>
      </c>
      <c r="I1633" s="87">
        <v>44727</v>
      </c>
      <c r="J1633" s="88">
        <v>39</v>
      </c>
      <c r="K1633" s="87">
        <v>44677</v>
      </c>
      <c r="L1633" s="88">
        <v>154.1</v>
      </c>
      <c r="M1633" s="87">
        <v>44677</v>
      </c>
      <c r="N1633" s="88">
        <v>34.54</v>
      </c>
      <c r="Q1633" s="87">
        <v>44677</v>
      </c>
      <c r="R1633" s="88">
        <v>16.190000000000001</v>
      </c>
      <c r="S1633" s="87">
        <v>44677</v>
      </c>
      <c r="T1633" s="88">
        <v>11.16</v>
      </c>
      <c r="W1633" s="87">
        <v>44876</v>
      </c>
      <c r="X1633" s="88">
        <v>50</v>
      </c>
      <c r="Y1633" s="87">
        <v>44714</v>
      </c>
      <c r="Z1633" s="88">
        <v>31.02</v>
      </c>
      <c r="AA1633" s="87">
        <v>44826</v>
      </c>
      <c r="AB1633" s="88">
        <v>100</v>
      </c>
    </row>
    <row r="1634" spans="3:28">
      <c r="C1634" s="87">
        <v>44719</v>
      </c>
      <c r="D1634" s="88">
        <v>127.79</v>
      </c>
      <c r="E1634" s="87">
        <v>44678</v>
      </c>
      <c r="F1634" s="88">
        <v>137.18</v>
      </c>
      <c r="G1634" s="87">
        <v>45183</v>
      </c>
      <c r="H1634" s="88">
        <v>24.2</v>
      </c>
      <c r="I1634" s="87">
        <v>44728</v>
      </c>
      <c r="J1634" s="88">
        <v>39.25</v>
      </c>
      <c r="K1634" s="87">
        <v>44678</v>
      </c>
      <c r="L1634" s="88">
        <v>160.44</v>
      </c>
      <c r="M1634" s="87">
        <v>44678</v>
      </c>
      <c r="N1634" s="88">
        <v>34.22</v>
      </c>
      <c r="Q1634" s="87">
        <v>44678</v>
      </c>
      <c r="R1634" s="88">
        <v>17.170000000000002</v>
      </c>
      <c r="S1634" s="87">
        <v>44678</v>
      </c>
      <c r="T1634" s="88">
        <v>10.7</v>
      </c>
      <c r="W1634" s="87">
        <v>44879</v>
      </c>
      <c r="X1634" s="88">
        <v>49.49</v>
      </c>
      <c r="Y1634" s="87">
        <v>44715</v>
      </c>
      <c r="Z1634" s="88">
        <v>31.14</v>
      </c>
      <c r="AA1634" s="87">
        <v>44827</v>
      </c>
      <c r="AB1634" s="88">
        <v>99.16</v>
      </c>
    </row>
    <row r="1635" spans="3:28">
      <c r="C1635" s="87">
        <v>44720</v>
      </c>
      <c r="D1635" s="88">
        <v>126.71</v>
      </c>
      <c r="E1635" s="87">
        <v>44679</v>
      </c>
      <c r="F1635" s="88">
        <v>137.38999999999999</v>
      </c>
      <c r="G1635" s="87">
        <v>45184</v>
      </c>
      <c r="H1635" s="88">
        <v>24.17</v>
      </c>
      <c r="I1635" s="87">
        <v>44729</v>
      </c>
      <c r="J1635" s="88">
        <v>40</v>
      </c>
      <c r="K1635" s="87">
        <v>44679</v>
      </c>
      <c r="L1635" s="88">
        <v>155.88</v>
      </c>
      <c r="M1635" s="87">
        <v>44679</v>
      </c>
      <c r="N1635" s="88">
        <v>33.369999999999997</v>
      </c>
      <c r="Q1635" s="87">
        <v>44679</v>
      </c>
      <c r="R1635" s="88">
        <v>17.239999999999998</v>
      </c>
      <c r="S1635" s="87">
        <v>44679</v>
      </c>
      <c r="T1635" s="88">
        <v>10.210000000000001</v>
      </c>
      <c r="W1635" s="87">
        <v>44880</v>
      </c>
      <c r="X1635" s="88">
        <v>48.75</v>
      </c>
      <c r="Y1635" s="87">
        <v>44718</v>
      </c>
      <c r="Z1635" s="88">
        <v>31.9</v>
      </c>
      <c r="AA1635" s="87">
        <v>44830</v>
      </c>
      <c r="AB1635" s="88">
        <v>100</v>
      </c>
    </row>
    <row r="1636" spans="3:28">
      <c r="C1636" s="87">
        <v>44721</v>
      </c>
      <c r="D1636" s="88">
        <v>125.57</v>
      </c>
      <c r="E1636" s="87">
        <v>44687</v>
      </c>
      <c r="F1636" s="88">
        <v>137.32</v>
      </c>
      <c r="G1636" s="87">
        <v>45187</v>
      </c>
      <c r="H1636" s="88">
        <v>23.91</v>
      </c>
      <c r="I1636" s="87">
        <v>44732</v>
      </c>
      <c r="J1636" s="88">
        <v>39.270000000000003</v>
      </c>
      <c r="K1636" s="87">
        <v>44687</v>
      </c>
      <c r="L1636" s="88">
        <v>148.96</v>
      </c>
      <c r="M1636" s="87">
        <v>44687</v>
      </c>
      <c r="N1636" s="88">
        <v>32.270000000000003</v>
      </c>
      <c r="Q1636" s="87">
        <v>44687</v>
      </c>
      <c r="R1636" s="88">
        <v>16.21</v>
      </c>
      <c r="S1636" s="87">
        <v>44687</v>
      </c>
      <c r="T1636" s="88">
        <v>9.98</v>
      </c>
      <c r="W1636" s="87">
        <v>44881</v>
      </c>
      <c r="X1636" s="88">
        <v>46.85</v>
      </c>
      <c r="Y1636" s="87">
        <v>44719</v>
      </c>
      <c r="Z1636" s="88">
        <v>31.9</v>
      </c>
      <c r="AA1636" s="87">
        <v>44831</v>
      </c>
      <c r="AB1636" s="88">
        <v>100</v>
      </c>
    </row>
    <row r="1637" spans="3:28">
      <c r="C1637" s="87">
        <v>44722</v>
      </c>
      <c r="D1637" s="88">
        <v>124.92</v>
      </c>
      <c r="E1637" s="87">
        <v>44690</v>
      </c>
      <c r="F1637" s="88">
        <v>134.69999999999999</v>
      </c>
      <c r="G1637" s="87">
        <v>45188</v>
      </c>
      <c r="H1637" s="88">
        <v>23.85</v>
      </c>
      <c r="I1637" s="87">
        <v>44733</v>
      </c>
      <c r="J1637" s="88">
        <v>39.99</v>
      </c>
      <c r="K1637" s="87">
        <v>44690</v>
      </c>
      <c r="L1637" s="88">
        <v>137.79</v>
      </c>
      <c r="M1637" s="87">
        <v>44690</v>
      </c>
      <c r="N1637" s="88">
        <v>29.85</v>
      </c>
      <c r="Q1637" s="87">
        <v>44690</v>
      </c>
      <c r="R1637" s="88">
        <v>15</v>
      </c>
      <c r="S1637" s="87">
        <v>44690</v>
      </c>
      <c r="T1637" s="88">
        <v>8.98</v>
      </c>
      <c r="W1637" s="87">
        <v>44882</v>
      </c>
      <c r="X1637" s="88">
        <v>47.13</v>
      </c>
      <c r="Y1637" s="87">
        <v>44720</v>
      </c>
      <c r="Z1637" s="88">
        <v>31.23</v>
      </c>
      <c r="AA1637" s="87">
        <v>44832</v>
      </c>
      <c r="AB1637" s="88">
        <v>100</v>
      </c>
    </row>
    <row r="1638" spans="3:28">
      <c r="C1638" s="87">
        <v>44725</v>
      </c>
      <c r="D1638" s="88">
        <v>117.65</v>
      </c>
      <c r="E1638" s="87">
        <v>44691</v>
      </c>
      <c r="F1638" s="88">
        <v>134.09</v>
      </c>
      <c r="G1638" s="87">
        <v>45189</v>
      </c>
      <c r="H1638" s="88">
        <v>24.91</v>
      </c>
      <c r="I1638" s="87">
        <v>44734</v>
      </c>
      <c r="J1638" s="88">
        <v>39.26</v>
      </c>
      <c r="K1638" s="87">
        <v>44691</v>
      </c>
      <c r="L1638" s="88">
        <v>142.44</v>
      </c>
      <c r="M1638" s="87">
        <v>44691</v>
      </c>
      <c r="N1638" s="88">
        <v>29.09</v>
      </c>
      <c r="Q1638" s="87">
        <v>44691</v>
      </c>
      <c r="R1638" s="88">
        <v>15.01</v>
      </c>
      <c r="S1638" s="87">
        <v>44691</v>
      </c>
      <c r="T1638" s="88">
        <v>9.59</v>
      </c>
      <c r="W1638" s="87">
        <v>44883</v>
      </c>
      <c r="X1638" s="88">
        <v>46.8</v>
      </c>
      <c r="Y1638" s="87">
        <v>44721</v>
      </c>
      <c r="Z1638" s="88">
        <v>30.99</v>
      </c>
      <c r="AA1638" s="87">
        <v>44833</v>
      </c>
      <c r="AB1638" s="88">
        <v>99.7</v>
      </c>
    </row>
    <row r="1639" spans="3:28">
      <c r="C1639" s="87">
        <v>44726</v>
      </c>
      <c r="D1639" s="88">
        <v>116.91</v>
      </c>
      <c r="E1639" s="87">
        <v>44692</v>
      </c>
      <c r="F1639" s="88">
        <v>131.55000000000001</v>
      </c>
      <c r="G1639" s="87">
        <v>45190</v>
      </c>
      <c r="H1639" s="88">
        <v>25.11</v>
      </c>
      <c r="I1639" s="87">
        <v>44735</v>
      </c>
      <c r="J1639" s="88">
        <v>39.15</v>
      </c>
      <c r="K1639" s="87">
        <v>44692</v>
      </c>
      <c r="L1639" s="88">
        <v>135.46</v>
      </c>
      <c r="M1639" s="87">
        <v>44692</v>
      </c>
      <c r="N1639" s="88">
        <v>28.62</v>
      </c>
      <c r="Q1639" s="87">
        <v>44692</v>
      </c>
      <c r="R1639" s="88">
        <v>14.35</v>
      </c>
      <c r="S1639" s="87">
        <v>44692</v>
      </c>
      <c r="T1639" s="88">
        <v>8.9600000000000009</v>
      </c>
      <c r="W1639" s="87">
        <v>44886</v>
      </c>
      <c r="X1639" s="88">
        <v>45.74</v>
      </c>
      <c r="Y1639" s="87">
        <v>44722</v>
      </c>
      <c r="Z1639" s="88">
        <v>30.7</v>
      </c>
      <c r="AA1639" s="87">
        <v>44834</v>
      </c>
      <c r="AB1639" s="88">
        <v>103.13</v>
      </c>
    </row>
    <row r="1640" spans="3:28">
      <c r="C1640" s="87">
        <v>44727</v>
      </c>
      <c r="D1640" s="88">
        <v>117.77</v>
      </c>
      <c r="E1640" s="87">
        <v>44693</v>
      </c>
      <c r="F1640" s="88">
        <v>129.41</v>
      </c>
      <c r="G1640" s="87">
        <v>45191</v>
      </c>
      <c r="H1640" s="88">
        <v>26.99</v>
      </c>
      <c r="I1640" s="87">
        <v>44736</v>
      </c>
      <c r="J1640" s="88">
        <v>38.5</v>
      </c>
      <c r="K1640" s="87">
        <v>44693</v>
      </c>
      <c r="L1640" s="88">
        <v>140.81</v>
      </c>
      <c r="M1640" s="87">
        <v>44693</v>
      </c>
      <c r="N1640" s="88">
        <v>29.28</v>
      </c>
      <c r="Q1640" s="87">
        <v>44693</v>
      </c>
      <c r="R1640" s="88">
        <v>15.02</v>
      </c>
      <c r="S1640" s="87">
        <v>44693</v>
      </c>
      <c r="T1640" s="88">
        <v>9.56</v>
      </c>
      <c r="W1640" s="87">
        <v>44887</v>
      </c>
      <c r="X1640" s="88">
        <v>47.94</v>
      </c>
      <c r="Y1640" s="87">
        <v>44725</v>
      </c>
      <c r="Z1640" s="88">
        <v>29.43</v>
      </c>
      <c r="AA1640" s="87">
        <v>44837</v>
      </c>
      <c r="AB1640" s="88">
        <v>100</v>
      </c>
    </row>
    <row r="1641" spans="3:28">
      <c r="C1641" s="87">
        <v>44728</v>
      </c>
      <c r="D1641" s="88">
        <v>117.03</v>
      </c>
      <c r="E1641" s="87">
        <v>44694</v>
      </c>
      <c r="F1641" s="88">
        <v>132.09</v>
      </c>
      <c r="G1641" s="87">
        <v>45194</v>
      </c>
      <c r="H1641" s="88">
        <v>27.5</v>
      </c>
      <c r="I1641" s="87">
        <v>44739</v>
      </c>
      <c r="J1641" s="88">
        <v>38.96</v>
      </c>
      <c r="K1641" s="87">
        <v>44694</v>
      </c>
      <c r="L1641" s="88">
        <v>149.87</v>
      </c>
      <c r="M1641" s="87">
        <v>44694</v>
      </c>
      <c r="N1641" s="88">
        <v>29.62</v>
      </c>
      <c r="Q1641" s="87">
        <v>44694</v>
      </c>
      <c r="R1641" s="88">
        <v>15.41</v>
      </c>
      <c r="S1641" s="87">
        <v>44694</v>
      </c>
      <c r="T1641" s="88">
        <v>9.3800000000000008</v>
      </c>
      <c r="W1641" s="87">
        <v>44889</v>
      </c>
      <c r="X1641" s="88">
        <v>48</v>
      </c>
      <c r="Y1641" s="87">
        <v>44726</v>
      </c>
      <c r="Z1641" s="88">
        <v>30.32</v>
      </c>
      <c r="AA1641" s="87">
        <v>44838</v>
      </c>
      <c r="AB1641" s="88">
        <v>100</v>
      </c>
    </row>
    <row r="1642" spans="3:28">
      <c r="C1642" s="87">
        <v>44729</v>
      </c>
      <c r="D1642" s="88">
        <v>117.9</v>
      </c>
      <c r="E1642" s="87">
        <v>44697</v>
      </c>
      <c r="F1642" s="88">
        <v>130.72</v>
      </c>
      <c r="G1642" s="87">
        <v>45195</v>
      </c>
      <c r="H1642" s="88">
        <v>28.6</v>
      </c>
      <c r="I1642" s="87">
        <v>44740</v>
      </c>
      <c r="J1642" s="88">
        <v>38.5</v>
      </c>
      <c r="K1642" s="87">
        <v>44697</v>
      </c>
      <c r="L1642" s="88">
        <v>148.22</v>
      </c>
      <c r="M1642" s="87">
        <v>44697</v>
      </c>
      <c r="N1642" s="88">
        <v>28.73</v>
      </c>
      <c r="Q1642" s="87">
        <v>44697</v>
      </c>
      <c r="R1642" s="88">
        <v>14.84</v>
      </c>
      <c r="S1642" s="87">
        <v>44697</v>
      </c>
      <c r="T1642" s="88">
        <v>8.8800000000000008</v>
      </c>
      <c r="W1642" s="87">
        <v>44890</v>
      </c>
      <c r="X1642" s="88">
        <v>48.58</v>
      </c>
      <c r="Y1642" s="87">
        <v>44727</v>
      </c>
      <c r="Z1642" s="88">
        <v>30.75</v>
      </c>
      <c r="AA1642" s="87">
        <v>44839</v>
      </c>
      <c r="AB1642" s="88">
        <v>98.5</v>
      </c>
    </row>
    <row r="1643" spans="3:28">
      <c r="C1643" s="87">
        <v>44732</v>
      </c>
      <c r="D1643" s="88">
        <v>116.69</v>
      </c>
      <c r="E1643" s="87">
        <v>44698</v>
      </c>
      <c r="F1643" s="88">
        <v>132</v>
      </c>
      <c r="G1643" s="87">
        <v>45196</v>
      </c>
      <c r="H1643" s="88">
        <v>29</v>
      </c>
      <c r="I1643" s="87">
        <v>44741</v>
      </c>
      <c r="J1643" s="88">
        <v>38.18</v>
      </c>
      <c r="K1643" s="87">
        <v>44698</v>
      </c>
      <c r="L1643" s="88">
        <v>151.69</v>
      </c>
      <c r="M1643" s="87">
        <v>44698</v>
      </c>
      <c r="N1643" s="88">
        <v>28.02</v>
      </c>
      <c r="Q1643" s="87">
        <v>44698</v>
      </c>
      <c r="R1643" s="88">
        <v>15.11</v>
      </c>
      <c r="S1643" s="87">
        <v>44698</v>
      </c>
      <c r="T1643" s="88">
        <v>8.9499999999999993</v>
      </c>
      <c r="W1643" s="87">
        <v>44893</v>
      </c>
      <c r="X1643" s="88">
        <v>46.1</v>
      </c>
      <c r="Y1643" s="87">
        <v>44728</v>
      </c>
      <c r="Z1643" s="88">
        <v>30.6</v>
      </c>
      <c r="AA1643" s="87">
        <v>44840</v>
      </c>
      <c r="AB1643" s="88">
        <v>97.58</v>
      </c>
    </row>
    <row r="1644" spans="3:28">
      <c r="C1644" s="87">
        <v>44733</v>
      </c>
      <c r="D1644" s="88">
        <v>118.25</v>
      </c>
      <c r="E1644" s="87">
        <v>44699</v>
      </c>
      <c r="F1644" s="88">
        <v>131.38</v>
      </c>
      <c r="G1644" s="87">
        <v>45197</v>
      </c>
      <c r="H1644" s="88">
        <v>28.74</v>
      </c>
      <c r="I1644" s="87">
        <v>44742</v>
      </c>
      <c r="J1644" s="88">
        <v>39.049999999999997</v>
      </c>
      <c r="K1644" s="87">
        <v>44699</v>
      </c>
      <c r="L1644" s="88">
        <v>150.24</v>
      </c>
      <c r="M1644" s="87">
        <v>44699</v>
      </c>
      <c r="N1644" s="88">
        <v>28.97</v>
      </c>
      <c r="Q1644" s="87">
        <v>44699</v>
      </c>
      <c r="R1644" s="88">
        <v>15.19</v>
      </c>
      <c r="S1644" s="87">
        <v>44699</v>
      </c>
      <c r="T1644" s="88">
        <v>9.4700000000000006</v>
      </c>
      <c r="W1644" s="87">
        <v>44894</v>
      </c>
      <c r="X1644" s="88">
        <v>47.86</v>
      </c>
      <c r="Y1644" s="87">
        <v>44729</v>
      </c>
      <c r="Z1644" s="88">
        <v>31.48</v>
      </c>
      <c r="AA1644" s="87">
        <v>44841</v>
      </c>
      <c r="AB1644" s="88">
        <v>97.99</v>
      </c>
    </row>
    <row r="1645" spans="3:28">
      <c r="C1645" s="87">
        <v>44734</v>
      </c>
      <c r="D1645" s="88">
        <v>116.61</v>
      </c>
      <c r="E1645" s="87">
        <v>44700</v>
      </c>
      <c r="F1645" s="88">
        <v>131.96</v>
      </c>
      <c r="G1645" s="87">
        <v>45201</v>
      </c>
      <c r="H1645" s="88">
        <v>29.55</v>
      </c>
      <c r="I1645" s="87">
        <v>44743</v>
      </c>
      <c r="J1645" s="88">
        <v>38.68</v>
      </c>
      <c r="K1645" s="87">
        <v>44700</v>
      </c>
      <c r="L1645" s="88">
        <v>150.27000000000001</v>
      </c>
      <c r="M1645" s="87">
        <v>44700</v>
      </c>
      <c r="N1645" s="88">
        <v>28.68</v>
      </c>
      <c r="Q1645" s="87">
        <v>44700</v>
      </c>
      <c r="R1645" s="88">
        <v>15.05</v>
      </c>
      <c r="S1645" s="87">
        <v>44700</v>
      </c>
      <c r="T1645" s="88">
        <v>9.07</v>
      </c>
      <c r="W1645" s="87">
        <v>44895</v>
      </c>
      <c r="X1645" s="88">
        <v>48.37</v>
      </c>
      <c r="Y1645" s="87">
        <v>44732</v>
      </c>
      <c r="Z1645" s="88">
        <v>30.61</v>
      </c>
      <c r="AA1645" s="87">
        <v>44844</v>
      </c>
      <c r="AB1645" s="88">
        <v>96.99</v>
      </c>
    </row>
    <row r="1646" spans="3:28">
      <c r="C1646" s="87">
        <v>44735</v>
      </c>
      <c r="D1646" s="88">
        <v>117.7</v>
      </c>
      <c r="E1646" s="87">
        <v>44701</v>
      </c>
      <c r="F1646" s="88">
        <v>131.99</v>
      </c>
      <c r="G1646" s="87">
        <v>45202</v>
      </c>
      <c r="H1646" s="88">
        <v>29.48</v>
      </c>
      <c r="I1646" s="87">
        <v>44746</v>
      </c>
      <c r="J1646" s="88">
        <v>38</v>
      </c>
      <c r="K1646" s="87">
        <v>44701</v>
      </c>
      <c r="L1646" s="88">
        <v>152.31</v>
      </c>
      <c r="M1646" s="87">
        <v>44701</v>
      </c>
      <c r="N1646" s="88">
        <v>28.65</v>
      </c>
      <c r="Q1646" s="87">
        <v>44701</v>
      </c>
      <c r="R1646" s="88">
        <v>15.59</v>
      </c>
      <c r="S1646" s="87">
        <v>44701</v>
      </c>
      <c r="T1646" s="88">
        <v>9.0299999999999994</v>
      </c>
      <c r="W1646" s="87">
        <v>44896</v>
      </c>
      <c r="X1646" s="88">
        <v>48.26</v>
      </c>
      <c r="Y1646" s="87">
        <v>44733</v>
      </c>
      <c r="Z1646" s="88">
        <v>31.38</v>
      </c>
      <c r="AA1646" s="87">
        <v>44845</v>
      </c>
      <c r="AB1646" s="88">
        <v>96.99</v>
      </c>
    </row>
    <row r="1647" spans="3:28">
      <c r="C1647" s="87">
        <v>44736</v>
      </c>
      <c r="D1647" s="88">
        <v>114.09</v>
      </c>
      <c r="E1647" s="87">
        <v>44704</v>
      </c>
      <c r="F1647" s="88">
        <v>130.36000000000001</v>
      </c>
      <c r="G1647" s="87">
        <v>45203</v>
      </c>
      <c r="H1647" s="88">
        <v>29.38</v>
      </c>
      <c r="I1647" s="87">
        <v>44747</v>
      </c>
      <c r="J1647" s="88">
        <v>37.99</v>
      </c>
      <c r="K1647" s="87">
        <v>44704</v>
      </c>
      <c r="L1647" s="88">
        <v>150.46</v>
      </c>
      <c r="M1647" s="87">
        <v>44704</v>
      </c>
      <c r="N1647" s="88">
        <v>27.6</v>
      </c>
      <c r="Q1647" s="87">
        <v>44704</v>
      </c>
      <c r="R1647" s="88">
        <v>15.28</v>
      </c>
      <c r="S1647" s="87">
        <v>44704</v>
      </c>
      <c r="T1647" s="88">
        <v>8.69</v>
      </c>
      <c r="W1647" s="87">
        <v>44897</v>
      </c>
      <c r="X1647" s="88">
        <v>48.26</v>
      </c>
      <c r="Y1647" s="87">
        <v>44734</v>
      </c>
      <c r="Z1647" s="88">
        <v>32</v>
      </c>
      <c r="AA1647" s="87">
        <v>44846</v>
      </c>
      <c r="AB1647" s="88">
        <v>93.91</v>
      </c>
    </row>
    <row r="1648" spans="3:28">
      <c r="C1648" s="87">
        <v>44739</v>
      </c>
      <c r="D1648" s="88">
        <v>114.19</v>
      </c>
      <c r="E1648" s="87">
        <v>44705</v>
      </c>
      <c r="F1648" s="88">
        <v>126.5</v>
      </c>
      <c r="G1648" s="87">
        <v>45204</v>
      </c>
      <c r="H1648" s="88">
        <v>28.96</v>
      </c>
      <c r="I1648" s="87">
        <v>44748</v>
      </c>
      <c r="J1648" s="88">
        <v>38</v>
      </c>
      <c r="K1648" s="87">
        <v>44705</v>
      </c>
      <c r="L1648" s="88">
        <v>150.54</v>
      </c>
      <c r="M1648" s="87">
        <v>44705</v>
      </c>
      <c r="N1648" s="88">
        <v>26.4</v>
      </c>
      <c r="Q1648" s="87">
        <v>44705</v>
      </c>
      <c r="R1648" s="88">
        <v>15.74</v>
      </c>
      <c r="S1648" s="87">
        <v>44705</v>
      </c>
      <c r="T1648" s="88">
        <v>8.69</v>
      </c>
      <c r="W1648" s="87">
        <v>44900</v>
      </c>
      <c r="X1648" s="88">
        <v>45.82</v>
      </c>
      <c r="Y1648" s="87">
        <v>44735</v>
      </c>
      <c r="Z1648" s="88">
        <v>31.31</v>
      </c>
      <c r="AA1648" s="87">
        <v>44847</v>
      </c>
      <c r="AB1648" s="88">
        <v>95.49</v>
      </c>
    </row>
    <row r="1649" spans="3:28">
      <c r="C1649" s="87">
        <v>44740</v>
      </c>
      <c r="D1649" s="88">
        <v>112.95</v>
      </c>
      <c r="E1649" s="87">
        <v>44706</v>
      </c>
      <c r="F1649" s="88">
        <v>126.81</v>
      </c>
      <c r="G1649" s="87">
        <v>45205</v>
      </c>
      <c r="H1649" s="88">
        <v>29.13</v>
      </c>
      <c r="I1649" s="87">
        <v>44749</v>
      </c>
      <c r="J1649" s="88">
        <v>38</v>
      </c>
      <c r="K1649" s="87">
        <v>44706</v>
      </c>
      <c r="L1649" s="88">
        <v>156.06</v>
      </c>
      <c r="M1649" s="87">
        <v>44706</v>
      </c>
      <c r="N1649" s="88">
        <v>26.34</v>
      </c>
      <c r="Q1649" s="87">
        <v>44706</v>
      </c>
      <c r="R1649" s="88">
        <v>16.64</v>
      </c>
      <c r="S1649" s="87">
        <v>44706</v>
      </c>
      <c r="T1649" s="88">
        <v>9.26</v>
      </c>
      <c r="W1649" s="87">
        <v>44901</v>
      </c>
      <c r="X1649" s="88">
        <v>47.05</v>
      </c>
      <c r="Y1649" s="87">
        <v>44736</v>
      </c>
      <c r="Z1649" s="88">
        <v>30.6</v>
      </c>
      <c r="AA1649" s="87">
        <v>44848</v>
      </c>
      <c r="AB1649" s="88">
        <v>95</v>
      </c>
    </row>
    <row r="1650" spans="3:28">
      <c r="C1650" s="87">
        <v>44741</v>
      </c>
      <c r="D1650" s="88">
        <v>111.06</v>
      </c>
      <c r="E1650" s="87">
        <v>44707</v>
      </c>
      <c r="F1650" s="88">
        <v>128.36000000000001</v>
      </c>
      <c r="G1650" s="87">
        <v>45208</v>
      </c>
      <c r="H1650" s="88">
        <v>28.99</v>
      </c>
      <c r="I1650" s="87">
        <v>44755</v>
      </c>
      <c r="J1650" s="88">
        <v>38.979999999999997</v>
      </c>
      <c r="K1650" s="87">
        <v>44707</v>
      </c>
      <c r="L1650" s="88">
        <v>163.86</v>
      </c>
      <c r="M1650" s="87">
        <v>44707</v>
      </c>
      <c r="N1650" s="88">
        <v>27.16</v>
      </c>
      <c r="Q1650" s="87">
        <v>44707</v>
      </c>
      <c r="R1650" s="88">
        <v>17.88</v>
      </c>
      <c r="S1650" s="87">
        <v>44707</v>
      </c>
      <c r="T1650" s="88">
        <v>9.9499999999999993</v>
      </c>
      <c r="W1650" s="87">
        <v>44902</v>
      </c>
      <c r="X1650" s="88">
        <v>47.68</v>
      </c>
      <c r="Y1650" s="87">
        <v>44739</v>
      </c>
      <c r="Z1650" s="88">
        <v>30.5</v>
      </c>
      <c r="AA1650" s="87">
        <v>44851</v>
      </c>
      <c r="AB1650" s="88">
        <v>94.93</v>
      </c>
    </row>
    <row r="1651" spans="3:28">
      <c r="C1651" s="87">
        <v>44742</v>
      </c>
      <c r="D1651" s="88">
        <v>112.98</v>
      </c>
      <c r="E1651" s="87">
        <v>44708</v>
      </c>
      <c r="F1651" s="88">
        <v>129.63999999999999</v>
      </c>
      <c r="G1651" s="87">
        <v>45209</v>
      </c>
      <c r="H1651" s="88">
        <v>28</v>
      </c>
      <c r="I1651" s="87">
        <v>44756</v>
      </c>
      <c r="J1651" s="88">
        <v>39</v>
      </c>
      <c r="K1651" s="87">
        <v>44708</v>
      </c>
      <c r="L1651" s="88">
        <v>163.55000000000001</v>
      </c>
      <c r="M1651" s="87">
        <v>44708</v>
      </c>
      <c r="N1651" s="88">
        <v>27.59</v>
      </c>
      <c r="Q1651" s="87">
        <v>44708</v>
      </c>
      <c r="R1651" s="88">
        <v>17.79</v>
      </c>
      <c r="S1651" s="87">
        <v>44708</v>
      </c>
      <c r="T1651" s="88">
        <v>9.98</v>
      </c>
      <c r="W1651" s="87">
        <v>44903</v>
      </c>
      <c r="X1651" s="88">
        <v>46.52</v>
      </c>
      <c r="Y1651" s="87">
        <v>44740</v>
      </c>
      <c r="Z1651" s="88">
        <v>30.49</v>
      </c>
      <c r="AA1651" s="87">
        <v>44852</v>
      </c>
      <c r="AB1651" s="88">
        <v>93.9</v>
      </c>
    </row>
    <row r="1652" spans="3:28">
      <c r="C1652" s="87">
        <v>44743</v>
      </c>
      <c r="D1652" s="88">
        <v>114.94</v>
      </c>
      <c r="E1652" s="87">
        <v>44711</v>
      </c>
      <c r="F1652" s="88">
        <v>130.66</v>
      </c>
      <c r="G1652" s="87">
        <v>45210</v>
      </c>
      <c r="H1652" s="88">
        <v>28.97</v>
      </c>
      <c r="I1652" s="87">
        <v>44757</v>
      </c>
      <c r="J1652" s="88">
        <v>39.5</v>
      </c>
      <c r="K1652" s="87">
        <v>44711</v>
      </c>
      <c r="L1652" s="88">
        <v>163.4</v>
      </c>
      <c r="M1652" s="87">
        <v>44711</v>
      </c>
      <c r="N1652" s="88">
        <v>27.46</v>
      </c>
      <c r="Q1652" s="87">
        <v>44711</v>
      </c>
      <c r="R1652" s="88">
        <v>17.82</v>
      </c>
      <c r="S1652" s="87">
        <v>44711</v>
      </c>
      <c r="T1652" s="88">
        <v>10.06</v>
      </c>
      <c r="W1652" s="87">
        <v>44904</v>
      </c>
      <c r="X1652" s="88">
        <v>47.03</v>
      </c>
      <c r="Y1652" s="87">
        <v>44741</v>
      </c>
      <c r="Z1652" s="88">
        <v>30.12</v>
      </c>
      <c r="AA1652" s="87">
        <v>44853</v>
      </c>
      <c r="AB1652" s="88">
        <v>94.5</v>
      </c>
    </row>
    <row r="1653" spans="3:28">
      <c r="C1653" s="87">
        <v>44746</v>
      </c>
      <c r="D1653" s="88">
        <v>116.02</v>
      </c>
      <c r="E1653" s="87">
        <v>44712</v>
      </c>
      <c r="F1653" s="88">
        <v>131.11000000000001</v>
      </c>
      <c r="G1653" s="87">
        <v>45211</v>
      </c>
      <c r="H1653" s="88">
        <v>28.12</v>
      </c>
      <c r="I1653" s="87">
        <v>44760</v>
      </c>
      <c r="J1653" s="88">
        <v>39.44</v>
      </c>
      <c r="K1653" s="87">
        <v>44712</v>
      </c>
      <c r="L1653" s="88">
        <v>163.96</v>
      </c>
      <c r="M1653" s="87">
        <v>44712</v>
      </c>
      <c r="N1653" s="88">
        <v>27.27</v>
      </c>
      <c r="Q1653" s="87">
        <v>44712</v>
      </c>
      <c r="R1653" s="88">
        <v>17.989999999999998</v>
      </c>
      <c r="S1653" s="87">
        <v>44712</v>
      </c>
      <c r="T1653" s="88">
        <v>9.9499999999999993</v>
      </c>
      <c r="W1653" s="87">
        <v>44907</v>
      </c>
      <c r="X1653" s="88">
        <v>46.99</v>
      </c>
      <c r="Y1653" s="87">
        <v>44742</v>
      </c>
      <c r="Z1653" s="88">
        <v>31.56</v>
      </c>
      <c r="AA1653" s="87">
        <v>44854</v>
      </c>
      <c r="AB1653" s="88">
        <v>94.74</v>
      </c>
    </row>
    <row r="1654" spans="3:28">
      <c r="C1654" s="87">
        <v>44747</v>
      </c>
      <c r="D1654" s="88">
        <v>115.19</v>
      </c>
      <c r="E1654" s="87">
        <v>44713</v>
      </c>
      <c r="F1654" s="88">
        <v>128.19999999999999</v>
      </c>
      <c r="G1654" s="87">
        <v>45212</v>
      </c>
      <c r="H1654" s="88">
        <v>28.83</v>
      </c>
      <c r="I1654" s="87">
        <v>44761</v>
      </c>
      <c r="J1654" s="88">
        <v>37.700000000000003</v>
      </c>
      <c r="K1654" s="87">
        <v>44713</v>
      </c>
      <c r="L1654" s="88">
        <v>162.46</v>
      </c>
      <c r="M1654" s="87">
        <v>44713</v>
      </c>
      <c r="N1654" s="88">
        <v>26.79</v>
      </c>
      <c r="Q1654" s="87">
        <v>44713</v>
      </c>
      <c r="R1654" s="88">
        <v>17.760000000000002</v>
      </c>
      <c r="S1654" s="87">
        <v>44713</v>
      </c>
      <c r="T1654" s="88">
        <v>9.67</v>
      </c>
      <c r="W1654" s="87">
        <v>44908</v>
      </c>
      <c r="X1654" s="88">
        <v>47.03</v>
      </c>
      <c r="Y1654" s="87">
        <v>44743</v>
      </c>
      <c r="Z1654" s="88">
        <v>30.9</v>
      </c>
      <c r="AA1654" s="87">
        <v>44855</v>
      </c>
      <c r="AB1654" s="88">
        <v>93.96</v>
      </c>
    </row>
    <row r="1655" spans="3:28">
      <c r="C1655" s="87">
        <v>44748</v>
      </c>
      <c r="D1655" s="88">
        <v>115.16</v>
      </c>
      <c r="E1655" s="87">
        <v>44714</v>
      </c>
      <c r="F1655" s="88">
        <v>126.11</v>
      </c>
      <c r="G1655" s="87">
        <v>45215</v>
      </c>
      <c r="H1655" s="88">
        <v>28.1</v>
      </c>
      <c r="I1655" s="87">
        <v>44762</v>
      </c>
      <c r="J1655" s="88">
        <v>37.75</v>
      </c>
      <c r="K1655" s="87">
        <v>44714</v>
      </c>
      <c r="L1655" s="88">
        <v>164.11</v>
      </c>
      <c r="M1655" s="87">
        <v>44714</v>
      </c>
      <c r="N1655" s="88">
        <v>25.78</v>
      </c>
      <c r="Q1655" s="87">
        <v>44714</v>
      </c>
      <c r="R1655" s="88">
        <v>17.95</v>
      </c>
      <c r="S1655" s="87">
        <v>44714</v>
      </c>
      <c r="T1655" s="88">
        <v>9.35</v>
      </c>
      <c r="W1655" s="87">
        <v>44909</v>
      </c>
      <c r="X1655" s="88">
        <v>47.77</v>
      </c>
      <c r="Y1655" s="87">
        <v>44746</v>
      </c>
      <c r="Z1655" s="88">
        <v>30.85</v>
      </c>
      <c r="AA1655" s="87">
        <v>44858</v>
      </c>
      <c r="AB1655" s="88">
        <v>93.71</v>
      </c>
    </row>
    <row r="1656" spans="3:28">
      <c r="C1656" s="87">
        <v>44749</v>
      </c>
      <c r="D1656" s="88">
        <v>115</v>
      </c>
      <c r="E1656" s="87">
        <v>44715</v>
      </c>
      <c r="F1656" s="88">
        <v>125.67</v>
      </c>
      <c r="G1656" s="87">
        <v>45216</v>
      </c>
      <c r="H1656" s="88">
        <v>27.55</v>
      </c>
      <c r="I1656" s="87">
        <v>44763</v>
      </c>
      <c r="J1656" s="88">
        <v>37.020000000000003</v>
      </c>
      <c r="K1656" s="87">
        <v>44715</v>
      </c>
      <c r="L1656" s="88">
        <v>153.69</v>
      </c>
      <c r="M1656" s="87">
        <v>44715</v>
      </c>
      <c r="N1656" s="88">
        <v>23.95</v>
      </c>
      <c r="Q1656" s="87">
        <v>44715</v>
      </c>
      <c r="R1656" s="88">
        <v>17.37</v>
      </c>
      <c r="S1656" s="87">
        <v>44715</v>
      </c>
      <c r="T1656" s="88">
        <v>8.81</v>
      </c>
      <c r="W1656" s="87">
        <v>44910</v>
      </c>
      <c r="X1656" s="88">
        <v>46.99</v>
      </c>
      <c r="Y1656" s="87">
        <v>44747</v>
      </c>
      <c r="Z1656" s="88">
        <v>30.5</v>
      </c>
      <c r="AA1656" s="87">
        <v>44859</v>
      </c>
      <c r="AB1656" s="88">
        <v>93.76</v>
      </c>
    </row>
    <row r="1657" spans="3:28">
      <c r="C1657" s="87">
        <v>44755</v>
      </c>
      <c r="D1657" s="88">
        <v>119.29</v>
      </c>
      <c r="E1657" s="87">
        <v>44718</v>
      </c>
      <c r="F1657" s="88">
        <v>125.8</v>
      </c>
      <c r="G1657" s="87">
        <v>45217</v>
      </c>
      <c r="H1657" s="88">
        <v>28</v>
      </c>
      <c r="I1657" s="87">
        <v>44764</v>
      </c>
      <c r="J1657" s="88">
        <v>36.04</v>
      </c>
      <c r="K1657" s="87">
        <v>44718</v>
      </c>
      <c r="L1657" s="88">
        <v>156.84</v>
      </c>
      <c r="M1657" s="87">
        <v>44718</v>
      </c>
      <c r="N1657" s="88">
        <v>24.96</v>
      </c>
      <c r="Q1657" s="87">
        <v>44718</v>
      </c>
      <c r="R1657" s="88">
        <v>17.46</v>
      </c>
      <c r="S1657" s="87">
        <v>44718</v>
      </c>
      <c r="T1657" s="88">
        <v>9.48</v>
      </c>
      <c r="W1657" s="87">
        <v>44911</v>
      </c>
      <c r="X1657" s="88">
        <v>47.41</v>
      </c>
      <c r="Y1657" s="87">
        <v>44748</v>
      </c>
      <c r="Z1657" s="88">
        <v>30.98</v>
      </c>
      <c r="AA1657" s="87">
        <v>44861</v>
      </c>
      <c r="AB1657" s="88">
        <v>94.03</v>
      </c>
    </row>
    <row r="1658" spans="3:28">
      <c r="C1658" s="87">
        <v>44756</v>
      </c>
      <c r="D1658" s="88">
        <v>122.86</v>
      </c>
      <c r="E1658" s="87">
        <v>44719</v>
      </c>
      <c r="F1658" s="88">
        <v>125.44</v>
      </c>
      <c r="G1658" s="87">
        <v>45218</v>
      </c>
      <c r="H1658" s="88">
        <v>27.99</v>
      </c>
      <c r="I1658" s="87">
        <v>44767</v>
      </c>
      <c r="J1658" s="88">
        <v>35.880000000000003</v>
      </c>
      <c r="K1658" s="87">
        <v>44719</v>
      </c>
      <c r="L1658" s="88">
        <v>153.77000000000001</v>
      </c>
      <c r="M1658" s="87">
        <v>44719</v>
      </c>
      <c r="N1658" s="88">
        <v>24.93</v>
      </c>
      <c r="Q1658" s="87">
        <v>44719</v>
      </c>
      <c r="R1658" s="88">
        <v>17.05</v>
      </c>
      <c r="S1658" s="87">
        <v>44719</v>
      </c>
      <c r="T1658" s="88">
        <v>9.2799999999999994</v>
      </c>
      <c r="W1658" s="87">
        <v>44914</v>
      </c>
      <c r="X1658" s="88">
        <v>47.04</v>
      </c>
      <c r="Y1658" s="87">
        <v>44749</v>
      </c>
      <c r="Z1658" s="88">
        <v>31.76</v>
      </c>
      <c r="AA1658" s="87">
        <v>44862</v>
      </c>
      <c r="AB1658" s="88">
        <v>93.77</v>
      </c>
    </row>
    <row r="1659" spans="3:28">
      <c r="C1659" s="87">
        <v>44757</v>
      </c>
      <c r="D1659" s="88">
        <v>123.17</v>
      </c>
      <c r="E1659" s="87">
        <v>44720</v>
      </c>
      <c r="F1659" s="88">
        <v>124.96</v>
      </c>
      <c r="G1659" s="87">
        <v>45219</v>
      </c>
      <c r="H1659" s="88">
        <v>28.33</v>
      </c>
      <c r="I1659" s="87">
        <v>44768</v>
      </c>
      <c r="J1659" s="88">
        <v>35.86</v>
      </c>
      <c r="K1659" s="87">
        <v>44720</v>
      </c>
      <c r="L1659" s="88">
        <v>154.55000000000001</v>
      </c>
      <c r="M1659" s="87">
        <v>44720</v>
      </c>
      <c r="N1659" s="88">
        <v>25.45</v>
      </c>
      <c r="Q1659" s="87">
        <v>44720</v>
      </c>
      <c r="R1659" s="88">
        <v>17.100000000000001</v>
      </c>
      <c r="S1659" s="87">
        <v>44720</v>
      </c>
      <c r="T1659" s="88">
        <v>9.14</v>
      </c>
      <c r="W1659" s="87">
        <v>44915</v>
      </c>
      <c r="X1659" s="88">
        <v>44.15</v>
      </c>
      <c r="Y1659" s="87">
        <v>44755</v>
      </c>
      <c r="Z1659" s="88">
        <v>32</v>
      </c>
      <c r="AA1659" s="87">
        <v>44865</v>
      </c>
      <c r="AB1659" s="88">
        <v>92.26</v>
      </c>
    </row>
    <row r="1660" spans="3:28">
      <c r="C1660" s="87">
        <v>44760</v>
      </c>
      <c r="D1660" s="88">
        <v>122.94</v>
      </c>
      <c r="E1660" s="87">
        <v>44721</v>
      </c>
      <c r="F1660" s="88">
        <v>126.22</v>
      </c>
      <c r="G1660" s="87">
        <v>45222</v>
      </c>
      <c r="H1660" s="88">
        <v>28</v>
      </c>
      <c r="I1660" s="87">
        <v>44769</v>
      </c>
      <c r="J1660" s="88">
        <v>35.979999999999997</v>
      </c>
      <c r="K1660" s="87">
        <v>44721</v>
      </c>
      <c r="L1660" s="88">
        <v>155.54</v>
      </c>
      <c r="M1660" s="87">
        <v>44721</v>
      </c>
      <c r="N1660" s="88">
        <v>25.75</v>
      </c>
      <c r="Q1660" s="87">
        <v>44721</v>
      </c>
      <c r="R1660" s="88">
        <v>17.14</v>
      </c>
      <c r="S1660" s="87">
        <v>44721</v>
      </c>
      <c r="T1660" s="88">
        <v>9.3000000000000007</v>
      </c>
      <c r="W1660" s="87">
        <v>44916</v>
      </c>
      <c r="X1660" s="88">
        <v>44.59</v>
      </c>
      <c r="Y1660" s="87">
        <v>44756</v>
      </c>
      <c r="Z1660" s="88">
        <v>32.4</v>
      </c>
      <c r="AA1660" s="87">
        <v>44866</v>
      </c>
      <c r="AB1660" s="88">
        <v>93</v>
      </c>
    </row>
    <row r="1661" spans="3:28">
      <c r="C1661" s="87">
        <v>44761</v>
      </c>
      <c r="D1661" s="88">
        <v>117.02</v>
      </c>
      <c r="E1661" s="87">
        <v>44722</v>
      </c>
      <c r="F1661" s="88">
        <v>126.21</v>
      </c>
      <c r="G1661" s="87">
        <v>45223</v>
      </c>
      <c r="H1661" s="88">
        <v>28</v>
      </c>
      <c r="I1661" s="87">
        <v>44770</v>
      </c>
      <c r="J1661" s="88">
        <v>35.94</v>
      </c>
      <c r="K1661" s="87">
        <v>44722</v>
      </c>
      <c r="L1661" s="88">
        <v>155.69</v>
      </c>
      <c r="M1661" s="87">
        <v>44722</v>
      </c>
      <c r="N1661" s="88">
        <v>25.75</v>
      </c>
      <c r="Q1661" s="87">
        <v>44722</v>
      </c>
      <c r="R1661" s="88">
        <v>17.2</v>
      </c>
      <c r="S1661" s="87">
        <v>44722</v>
      </c>
      <c r="T1661" s="88">
        <v>9.27</v>
      </c>
      <c r="W1661" s="87">
        <v>44917</v>
      </c>
      <c r="X1661" s="88">
        <v>45.29</v>
      </c>
      <c r="Y1661" s="87">
        <v>44760</v>
      </c>
      <c r="Z1661" s="88">
        <v>31.01</v>
      </c>
      <c r="AA1661" s="87">
        <v>44867</v>
      </c>
      <c r="AB1661" s="88">
        <v>93.5</v>
      </c>
    </row>
    <row r="1662" spans="3:28">
      <c r="C1662" s="87">
        <v>44762</v>
      </c>
      <c r="D1662" s="88">
        <v>116.94</v>
      </c>
      <c r="E1662" s="87">
        <v>44725</v>
      </c>
      <c r="F1662" s="88">
        <v>118.99</v>
      </c>
      <c r="G1662" s="87">
        <v>45224</v>
      </c>
      <c r="H1662" s="88">
        <v>28.59</v>
      </c>
      <c r="I1662" s="87">
        <v>44771</v>
      </c>
      <c r="J1662" s="88">
        <v>36</v>
      </c>
      <c r="K1662" s="87">
        <v>44725</v>
      </c>
      <c r="L1662" s="88">
        <v>155.27000000000001</v>
      </c>
      <c r="M1662" s="87">
        <v>44725</v>
      </c>
      <c r="N1662" s="88">
        <v>25.23</v>
      </c>
      <c r="Q1662" s="87">
        <v>44725</v>
      </c>
      <c r="R1662" s="88">
        <v>16.739999999999998</v>
      </c>
      <c r="S1662" s="87">
        <v>44725</v>
      </c>
      <c r="T1662" s="88">
        <v>8.9700000000000006</v>
      </c>
      <c r="W1662" s="87">
        <v>44918</v>
      </c>
      <c r="X1662" s="88">
        <v>45.29</v>
      </c>
      <c r="Y1662" s="87">
        <v>44761</v>
      </c>
      <c r="Z1662" s="88">
        <v>30.27</v>
      </c>
      <c r="AA1662" s="87">
        <v>44868</v>
      </c>
      <c r="AB1662" s="88">
        <v>90.58</v>
      </c>
    </row>
    <row r="1663" spans="3:28">
      <c r="C1663" s="87">
        <v>44763</v>
      </c>
      <c r="D1663" s="88">
        <v>116.62</v>
      </c>
      <c r="E1663" s="87">
        <v>44726</v>
      </c>
      <c r="F1663" s="88">
        <v>117.46</v>
      </c>
      <c r="G1663" s="87">
        <v>45225</v>
      </c>
      <c r="H1663" s="88">
        <v>30.73</v>
      </c>
      <c r="I1663" s="87">
        <v>44774</v>
      </c>
      <c r="J1663" s="88">
        <v>35.18</v>
      </c>
      <c r="K1663" s="87">
        <v>44726</v>
      </c>
      <c r="L1663" s="88">
        <v>158.05000000000001</v>
      </c>
      <c r="M1663" s="87">
        <v>44726</v>
      </c>
      <c r="N1663" s="88">
        <v>25.56</v>
      </c>
      <c r="Q1663" s="87">
        <v>44726</v>
      </c>
      <c r="R1663" s="88">
        <v>17.149999999999999</v>
      </c>
      <c r="S1663" s="87">
        <v>44726</v>
      </c>
      <c r="T1663" s="88">
        <v>9.09</v>
      </c>
      <c r="W1663" s="87">
        <v>44921</v>
      </c>
      <c r="X1663" s="88">
        <v>46.79</v>
      </c>
      <c r="Y1663" s="87">
        <v>44762</v>
      </c>
      <c r="Z1663" s="88">
        <v>30.91</v>
      </c>
      <c r="AA1663" s="87">
        <v>44869</v>
      </c>
      <c r="AB1663" s="88">
        <v>90.06</v>
      </c>
    </row>
    <row r="1664" spans="3:28">
      <c r="C1664" s="87">
        <v>44764</v>
      </c>
      <c r="D1664" s="88">
        <v>116.57</v>
      </c>
      <c r="E1664" s="87">
        <v>44727</v>
      </c>
      <c r="F1664" s="88">
        <v>118.54</v>
      </c>
      <c r="G1664" s="87">
        <v>45226</v>
      </c>
      <c r="H1664" s="88">
        <v>31.21</v>
      </c>
      <c r="I1664" s="87">
        <v>44775</v>
      </c>
      <c r="J1664" s="88">
        <v>35.020000000000003</v>
      </c>
      <c r="K1664" s="87">
        <v>44727</v>
      </c>
      <c r="L1664" s="88">
        <v>159.99</v>
      </c>
      <c r="M1664" s="87">
        <v>44727</v>
      </c>
      <c r="N1664" s="88">
        <v>26.74</v>
      </c>
      <c r="Q1664" s="87">
        <v>44727</v>
      </c>
      <c r="R1664" s="88">
        <v>17.239999999999998</v>
      </c>
      <c r="S1664" s="87">
        <v>44727</v>
      </c>
      <c r="T1664" s="88">
        <v>9.14</v>
      </c>
      <c r="W1664" s="87">
        <v>44922</v>
      </c>
      <c r="X1664" s="88">
        <v>46.79</v>
      </c>
      <c r="Y1664" s="87">
        <v>44763</v>
      </c>
      <c r="Z1664" s="88">
        <v>31.21</v>
      </c>
      <c r="AA1664" s="87">
        <v>44872</v>
      </c>
      <c r="AB1664" s="88">
        <v>91</v>
      </c>
    </row>
    <row r="1665" spans="3:28">
      <c r="C1665" s="87">
        <v>44767</v>
      </c>
      <c r="D1665" s="88">
        <v>115.92</v>
      </c>
      <c r="E1665" s="87">
        <v>44728</v>
      </c>
      <c r="F1665" s="88">
        <v>118.55</v>
      </c>
      <c r="G1665" s="87">
        <v>45229</v>
      </c>
      <c r="H1665" s="88">
        <v>32.65</v>
      </c>
      <c r="I1665" s="87">
        <v>44776</v>
      </c>
      <c r="J1665" s="88">
        <v>35.47</v>
      </c>
      <c r="K1665" s="87">
        <v>44728</v>
      </c>
      <c r="L1665" s="88">
        <v>161.28</v>
      </c>
      <c r="M1665" s="87">
        <v>44728</v>
      </c>
      <c r="N1665" s="88">
        <v>27.73</v>
      </c>
      <c r="Q1665" s="87">
        <v>44728</v>
      </c>
      <c r="R1665" s="88">
        <v>17.399999999999999</v>
      </c>
      <c r="S1665" s="87">
        <v>44728</v>
      </c>
      <c r="T1665" s="88">
        <v>9.1</v>
      </c>
      <c r="W1665" s="87">
        <v>44923</v>
      </c>
      <c r="X1665" s="88">
        <v>45.5</v>
      </c>
      <c r="Y1665" s="87">
        <v>44764</v>
      </c>
      <c r="Z1665" s="88">
        <v>31.65</v>
      </c>
      <c r="AA1665" s="87">
        <v>44873</v>
      </c>
      <c r="AB1665" s="88">
        <v>90.15</v>
      </c>
    </row>
    <row r="1666" spans="3:28">
      <c r="C1666" s="87">
        <v>44768</v>
      </c>
      <c r="D1666" s="88">
        <v>117.49</v>
      </c>
      <c r="E1666" s="87">
        <v>44729</v>
      </c>
      <c r="F1666" s="88">
        <v>120.12</v>
      </c>
      <c r="G1666" s="87">
        <v>45230</v>
      </c>
      <c r="H1666" s="88">
        <v>33.19</v>
      </c>
      <c r="I1666" s="87">
        <v>44777</v>
      </c>
      <c r="J1666" s="88">
        <v>36.799999999999997</v>
      </c>
      <c r="K1666" s="87">
        <v>44729</v>
      </c>
      <c r="L1666" s="88">
        <v>166.19</v>
      </c>
      <c r="M1666" s="87">
        <v>44729</v>
      </c>
      <c r="N1666" s="88">
        <v>28.01</v>
      </c>
      <c r="Q1666" s="87">
        <v>44729</v>
      </c>
      <c r="R1666" s="88">
        <v>17.91</v>
      </c>
      <c r="S1666" s="87">
        <v>44729</v>
      </c>
      <c r="T1666" s="88">
        <v>9.2200000000000006</v>
      </c>
      <c r="W1666" s="87">
        <v>44924</v>
      </c>
      <c r="X1666" s="88">
        <v>46.9</v>
      </c>
      <c r="Y1666" s="87">
        <v>44767</v>
      </c>
      <c r="Z1666" s="88">
        <v>31.5</v>
      </c>
      <c r="AA1666" s="87">
        <v>44875</v>
      </c>
      <c r="AB1666" s="88">
        <v>93.5</v>
      </c>
    </row>
    <row r="1667" spans="3:28">
      <c r="C1667" s="87">
        <v>44769</v>
      </c>
      <c r="D1667" s="88">
        <v>118.9</v>
      </c>
      <c r="E1667" s="87">
        <v>44732</v>
      </c>
      <c r="F1667" s="88">
        <v>121.54</v>
      </c>
      <c r="G1667" s="87">
        <v>45231</v>
      </c>
      <c r="H1667" s="88">
        <v>34.03</v>
      </c>
      <c r="I1667" s="87">
        <v>44778</v>
      </c>
      <c r="J1667" s="88">
        <v>37.770000000000003</v>
      </c>
      <c r="K1667" s="87">
        <v>44732</v>
      </c>
      <c r="L1667" s="88">
        <v>163.4</v>
      </c>
      <c r="M1667" s="87">
        <v>44732</v>
      </c>
      <c r="N1667" s="88">
        <v>27</v>
      </c>
      <c r="Q1667" s="87">
        <v>44732</v>
      </c>
      <c r="R1667" s="88">
        <v>17.690000000000001</v>
      </c>
      <c r="S1667" s="87">
        <v>44732</v>
      </c>
      <c r="T1667" s="88">
        <v>9.2100000000000009</v>
      </c>
      <c r="W1667" s="87">
        <v>44925</v>
      </c>
      <c r="X1667" s="88">
        <v>47.25</v>
      </c>
      <c r="Y1667" s="87">
        <v>44768</v>
      </c>
      <c r="Z1667" s="88">
        <v>31.8</v>
      </c>
      <c r="AA1667" s="87">
        <v>44876</v>
      </c>
      <c r="AB1667" s="88">
        <v>96.01</v>
      </c>
    </row>
    <row r="1668" spans="3:28">
      <c r="C1668" s="87">
        <v>44770</v>
      </c>
      <c r="D1668" s="88">
        <v>119.12</v>
      </c>
      <c r="E1668" s="87">
        <v>44733</v>
      </c>
      <c r="F1668" s="88">
        <v>120.39</v>
      </c>
      <c r="G1668" s="87">
        <v>45232</v>
      </c>
      <c r="H1668" s="88">
        <v>30.99</v>
      </c>
      <c r="I1668" s="87">
        <v>44783</v>
      </c>
      <c r="J1668" s="88">
        <v>37.799999999999997</v>
      </c>
      <c r="K1668" s="87">
        <v>44733</v>
      </c>
      <c r="L1668" s="88">
        <v>174.53</v>
      </c>
      <c r="M1668" s="87">
        <v>44733</v>
      </c>
      <c r="N1668" s="88">
        <v>28.13</v>
      </c>
      <c r="Q1668" s="87">
        <v>44733</v>
      </c>
      <c r="R1668" s="88">
        <v>18.850000000000001</v>
      </c>
      <c r="S1668" s="87">
        <v>44733</v>
      </c>
      <c r="T1668" s="88">
        <v>10.02</v>
      </c>
      <c r="W1668" s="87">
        <v>44929</v>
      </c>
      <c r="X1668" s="88">
        <v>44.97</v>
      </c>
      <c r="Y1668" s="87">
        <v>44769</v>
      </c>
      <c r="Z1668" s="88">
        <v>32.54</v>
      </c>
      <c r="AA1668" s="87">
        <v>44879</v>
      </c>
      <c r="AB1668" s="88">
        <v>94.17</v>
      </c>
    </row>
    <row r="1669" spans="3:28">
      <c r="C1669" s="87">
        <v>44771</v>
      </c>
      <c r="D1669" s="88">
        <v>118.49</v>
      </c>
      <c r="E1669" s="87">
        <v>44734</v>
      </c>
      <c r="F1669" s="88">
        <v>120.05</v>
      </c>
      <c r="G1669" s="87">
        <v>45233</v>
      </c>
      <c r="H1669" s="88">
        <v>30.86</v>
      </c>
      <c r="I1669" s="87">
        <v>44784</v>
      </c>
      <c r="J1669" s="88">
        <v>37.5</v>
      </c>
      <c r="K1669" s="87">
        <v>44734</v>
      </c>
      <c r="L1669" s="88">
        <v>174.89</v>
      </c>
      <c r="M1669" s="87">
        <v>44734</v>
      </c>
      <c r="N1669" s="88">
        <v>27.7</v>
      </c>
      <c r="Q1669" s="87">
        <v>44734</v>
      </c>
      <c r="R1669" s="88">
        <v>18.98</v>
      </c>
      <c r="S1669" s="87">
        <v>44734</v>
      </c>
      <c r="T1669" s="88">
        <v>10.07</v>
      </c>
      <c r="W1669" s="87">
        <v>44930</v>
      </c>
      <c r="X1669" s="88">
        <v>44.97</v>
      </c>
      <c r="Y1669" s="87">
        <v>44770</v>
      </c>
      <c r="Z1669" s="88">
        <v>32</v>
      </c>
      <c r="AA1669" s="87">
        <v>44880</v>
      </c>
      <c r="AB1669" s="88">
        <v>97.35</v>
      </c>
    </row>
    <row r="1670" spans="3:28">
      <c r="C1670" s="87">
        <v>44774</v>
      </c>
      <c r="D1670" s="88">
        <v>118.88</v>
      </c>
      <c r="E1670" s="87">
        <v>44735</v>
      </c>
      <c r="F1670" s="88">
        <v>119.97</v>
      </c>
      <c r="G1670" s="87">
        <v>45236</v>
      </c>
      <c r="H1670" s="88">
        <v>31.1</v>
      </c>
      <c r="I1670" s="87">
        <v>44785</v>
      </c>
      <c r="J1670" s="88">
        <v>38.08</v>
      </c>
      <c r="K1670" s="87">
        <v>44735</v>
      </c>
      <c r="L1670" s="88">
        <v>179.41</v>
      </c>
      <c r="M1670" s="87">
        <v>44735</v>
      </c>
      <c r="N1670" s="88">
        <v>27.77</v>
      </c>
      <c r="Q1670" s="87">
        <v>44735</v>
      </c>
      <c r="R1670" s="88">
        <v>19.54</v>
      </c>
      <c r="S1670" s="87">
        <v>44735</v>
      </c>
      <c r="T1670" s="88">
        <v>10.02</v>
      </c>
      <c r="W1670" s="87">
        <v>44932</v>
      </c>
      <c r="X1670" s="88">
        <v>43.27</v>
      </c>
      <c r="Y1670" s="87">
        <v>44771</v>
      </c>
      <c r="Z1670" s="88">
        <v>32.369999999999997</v>
      </c>
      <c r="AA1670" s="87">
        <v>44881</v>
      </c>
      <c r="AB1670" s="88">
        <v>97.97</v>
      </c>
    </row>
    <row r="1671" spans="3:28">
      <c r="C1671" s="87">
        <v>44775</v>
      </c>
      <c r="D1671" s="88">
        <v>119.05</v>
      </c>
      <c r="E1671" s="87">
        <v>44736</v>
      </c>
      <c r="F1671" s="88">
        <v>112.21</v>
      </c>
      <c r="G1671" s="87">
        <v>45237</v>
      </c>
      <c r="H1671" s="88">
        <v>31.5</v>
      </c>
      <c r="I1671" s="87">
        <v>44788</v>
      </c>
      <c r="J1671" s="88">
        <v>39.29</v>
      </c>
      <c r="K1671" s="87">
        <v>44736</v>
      </c>
      <c r="L1671" s="88">
        <v>169.57</v>
      </c>
      <c r="M1671" s="87">
        <v>44736</v>
      </c>
      <c r="N1671" s="88">
        <v>25.95</v>
      </c>
      <c r="Q1671" s="87">
        <v>44736</v>
      </c>
      <c r="R1671" s="88">
        <v>18.100000000000001</v>
      </c>
      <c r="S1671" s="87">
        <v>44736</v>
      </c>
      <c r="T1671" s="88">
        <v>9.27</v>
      </c>
      <c r="W1671" s="87">
        <v>44935</v>
      </c>
      <c r="X1671" s="88">
        <v>41</v>
      </c>
      <c r="Y1671" s="87">
        <v>44774</v>
      </c>
      <c r="Z1671" s="88">
        <v>31.05</v>
      </c>
      <c r="AA1671" s="87">
        <v>44882</v>
      </c>
      <c r="AB1671" s="88">
        <v>99.75</v>
      </c>
    </row>
    <row r="1672" spans="3:28">
      <c r="C1672" s="87">
        <v>44776</v>
      </c>
      <c r="D1672" s="88">
        <v>122.78</v>
      </c>
      <c r="E1672" s="87">
        <v>44739</v>
      </c>
      <c r="F1672" s="88">
        <v>114.21</v>
      </c>
      <c r="G1672" s="87">
        <v>45238</v>
      </c>
      <c r="H1672" s="88">
        <v>32.03</v>
      </c>
      <c r="I1672" s="87">
        <v>44789</v>
      </c>
      <c r="J1672" s="88">
        <v>40.020000000000003</v>
      </c>
      <c r="K1672" s="87">
        <v>44739</v>
      </c>
      <c r="L1672" s="88">
        <v>176.28</v>
      </c>
      <c r="M1672" s="87">
        <v>44739</v>
      </c>
      <c r="N1672" s="88">
        <v>26.81</v>
      </c>
      <c r="Q1672" s="87">
        <v>44739</v>
      </c>
      <c r="R1672" s="88">
        <v>18.47</v>
      </c>
      <c r="S1672" s="87">
        <v>44739</v>
      </c>
      <c r="T1672" s="88">
        <v>9.4700000000000006</v>
      </c>
      <c r="W1672" s="87">
        <v>44936</v>
      </c>
      <c r="X1672" s="88">
        <v>42.4</v>
      </c>
      <c r="Y1672" s="87">
        <v>44775</v>
      </c>
      <c r="Z1672" s="88">
        <v>30.23</v>
      </c>
      <c r="AA1672" s="87">
        <v>44883</v>
      </c>
      <c r="AB1672" s="88">
        <v>98.12</v>
      </c>
    </row>
    <row r="1673" spans="3:28">
      <c r="C1673" s="87">
        <v>44777</v>
      </c>
      <c r="D1673" s="88">
        <v>124.99</v>
      </c>
      <c r="E1673" s="87">
        <v>44740</v>
      </c>
      <c r="F1673" s="88">
        <v>113.34</v>
      </c>
      <c r="G1673" s="87">
        <v>45240</v>
      </c>
      <c r="H1673" s="88">
        <v>32.299999999999997</v>
      </c>
      <c r="I1673" s="87">
        <v>44790</v>
      </c>
      <c r="J1673" s="88">
        <v>40.89</v>
      </c>
      <c r="K1673" s="87">
        <v>44740</v>
      </c>
      <c r="L1673" s="88">
        <v>179.32</v>
      </c>
      <c r="M1673" s="87">
        <v>44740</v>
      </c>
      <c r="N1673" s="88">
        <v>26.99</v>
      </c>
      <c r="Q1673" s="87">
        <v>44740</v>
      </c>
      <c r="R1673" s="88">
        <v>18.21</v>
      </c>
      <c r="S1673" s="87">
        <v>44740</v>
      </c>
      <c r="T1673" s="88">
        <v>9.17</v>
      </c>
      <c r="W1673" s="87">
        <v>44937</v>
      </c>
      <c r="X1673" s="88">
        <v>41.31</v>
      </c>
      <c r="Y1673" s="87">
        <v>44776</v>
      </c>
      <c r="Z1673" s="88">
        <v>31.34</v>
      </c>
      <c r="AA1673" s="87">
        <v>44886</v>
      </c>
      <c r="AB1673" s="88">
        <v>99</v>
      </c>
    </row>
    <row r="1674" spans="3:28">
      <c r="C1674" s="87">
        <v>44778</v>
      </c>
      <c r="D1674" s="88">
        <v>124.78</v>
      </c>
      <c r="E1674" s="87">
        <v>44741</v>
      </c>
      <c r="F1674" s="88">
        <v>111.57</v>
      </c>
      <c r="G1674" s="87">
        <v>45243</v>
      </c>
      <c r="H1674" s="88">
        <v>32.020000000000003</v>
      </c>
      <c r="I1674" s="87">
        <v>44791</v>
      </c>
      <c r="J1674" s="88">
        <v>41.25</v>
      </c>
      <c r="K1674" s="87">
        <v>44741</v>
      </c>
      <c r="L1674" s="88">
        <v>176.61</v>
      </c>
      <c r="M1674" s="87">
        <v>44741</v>
      </c>
      <c r="N1674" s="88">
        <v>26.97</v>
      </c>
      <c r="Q1674" s="87">
        <v>44741</v>
      </c>
      <c r="R1674" s="88">
        <v>18.100000000000001</v>
      </c>
      <c r="S1674" s="87">
        <v>44741</v>
      </c>
      <c r="T1674" s="88">
        <v>9.06</v>
      </c>
      <c r="W1674" s="87">
        <v>44938</v>
      </c>
      <c r="X1674" s="88">
        <v>40.46</v>
      </c>
      <c r="Y1674" s="87">
        <v>44777</v>
      </c>
      <c r="Z1674" s="88">
        <v>31.5</v>
      </c>
      <c r="AA1674" s="87">
        <v>44887</v>
      </c>
      <c r="AB1674" s="88">
        <v>100.36</v>
      </c>
    </row>
    <row r="1675" spans="3:28">
      <c r="C1675" s="87">
        <v>44783</v>
      </c>
      <c r="D1675" s="88">
        <v>127.43</v>
      </c>
      <c r="E1675" s="87">
        <v>44742</v>
      </c>
      <c r="F1675" s="88">
        <v>113.13</v>
      </c>
      <c r="G1675" s="87">
        <v>45244</v>
      </c>
      <c r="H1675" s="88">
        <v>32.5</v>
      </c>
      <c r="I1675" s="87">
        <v>44792</v>
      </c>
      <c r="J1675" s="88">
        <v>38.97</v>
      </c>
      <c r="K1675" s="87">
        <v>44742</v>
      </c>
      <c r="L1675" s="88">
        <v>175.78</v>
      </c>
      <c r="M1675" s="87">
        <v>44742</v>
      </c>
      <c r="N1675" s="88">
        <v>27.35</v>
      </c>
      <c r="Q1675" s="87">
        <v>44742</v>
      </c>
      <c r="R1675" s="88">
        <v>17.89</v>
      </c>
      <c r="S1675" s="87">
        <v>44742</v>
      </c>
      <c r="T1675" s="88">
        <v>9.1199999999999992</v>
      </c>
      <c r="W1675" s="87">
        <v>44939</v>
      </c>
      <c r="X1675" s="88">
        <v>40.479999999999997</v>
      </c>
      <c r="Y1675" s="87">
        <v>44778</v>
      </c>
      <c r="Z1675" s="88">
        <v>31.8</v>
      </c>
      <c r="AA1675" s="87">
        <v>44888</v>
      </c>
      <c r="AB1675" s="88">
        <v>102.64</v>
      </c>
    </row>
    <row r="1676" spans="3:28">
      <c r="C1676" s="87">
        <v>44784</v>
      </c>
      <c r="D1676" s="88">
        <v>128.06</v>
      </c>
      <c r="E1676" s="87">
        <v>44743</v>
      </c>
      <c r="F1676" s="88">
        <v>114.51</v>
      </c>
      <c r="G1676" s="87">
        <v>45245</v>
      </c>
      <c r="H1676" s="88">
        <v>31.97</v>
      </c>
      <c r="I1676" s="87">
        <v>44795</v>
      </c>
      <c r="J1676" s="88">
        <v>38.76</v>
      </c>
      <c r="K1676" s="87">
        <v>44743</v>
      </c>
      <c r="L1676" s="88">
        <v>168.42</v>
      </c>
      <c r="M1676" s="87">
        <v>44743</v>
      </c>
      <c r="N1676" s="88">
        <v>26.98</v>
      </c>
      <c r="Q1676" s="87">
        <v>44743</v>
      </c>
      <c r="R1676" s="88">
        <v>17.47</v>
      </c>
      <c r="S1676" s="87">
        <v>44743</v>
      </c>
      <c r="T1676" s="88">
        <v>9.19</v>
      </c>
      <c r="W1676" s="87">
        <v>44942</v>
      </c>
      <c r="X1676" s="88">
        <v>40</v>
      </c>
      <c r="Y1676" s="87">
        <v>44783</v>
      </c>
      <c r="Z1676" s="88">
        <v>32.43</v>
      </c>
      <c r="AA1676" s="87">
        <v>44889</v>
      </c>
      <c r="AB1676" s="88">
        <v>102.25</v>
      </c>
    </row>
    <row r="1677" spans="3:28">
      <c r="C1677" s="87">
        <v>44785</v>
      </c>
      <c r="D1677" s="88">
        <v>131.25</v>
      </c>
      <c r="E1677" s="87">
        <v>44746</v>
      </c>
      <c r="F1677" s="88">
        <v>113.01</v>
      </c>
      <c r="G1677" s="87">
        <v>45246</v>
      </c>
      <c r="H1677" s="88">
        <v>32</v>
      </c>
      <c r="I1677" s="87">
        <v>44796</v>
      </c>
      <c r="J1677" s="88">
        <v>39.06</v>
      </c>
      <c r="K1677" s="87">
        <v>44746</v>
      </c>
      <c r="L1677" s="88">
        <v>165.91</v>
      </c>
      <c r="M1677" s="87">
        <v>44746</v>
      </c>
      <c r="N1677" s="88">
        <v>26.83</v>
      </c>
      <c r="Q1677" s="87">
        <v>44746</v>
      </c>
      <c r="R1677" s="88">
        <v>16.91</v>
      </c>
      <c r="S1677" s="87">
        <v>44746</v>
      </c>
      <c r="T1677" s="88">
        <v>9.07</v>
      </c>
      <c r="W1677" s="87">
        <v>44943</v>
      </c>
      <c r="X1677" s="88">
        <v>37.44</v>
      </c>
      <c r="Y1677" s="87">
        <v>44784</v>
      </c>
      <c r="Z1677" s="88">
        <v>31.83</v>
      </c>
      <c r="AA1677" s="87">
        <v>44890</v>
      </c>
      <c r="AB1677" s="88">
        <v>100.1</v>
      </c>
    </row>
    <row r="1678" spans="3:28">
      <c r="C1678" s="87">
        <v>44788</v>
      </c>
      <c r="D1678" s="88">
        <v>134.26</v>
      </c>
      <c r="E1678" s="87">
        <v>44747</v>
      </c>
      <c r="F1678" s="88">
        <v>113.37</v>
      </c>
      <c r="G1678" s="87">
        <v>45247</v>
      </c>
      <c r="H1678" s="88">
        <v>31.96</v>
      </c>
      <c r="I1678" s="87">
        <v>44797</v>
      </c>
      <c r="J1678" s="88">
        <v>39.71</v>
      </c>
      <c r="K1678" s="87">
        <v>44747</v>
      </c>
      <c r="L1678" s="88">
        <v>164.04</v>
      </c>
      <c r="M1678" s="87">
        <v>44747</v>
      </c>
      <c r="N1678" s="88">
        <v>25.44</v>
      </c>
      <c r="Q1678" s="87">
        <v>44747</v>
      </c>
      <c r="R1678" s="88">
        <v>17.100000000000001</v>
      </c>
      <c r="S1678" s="87">
        <v>44747</v>
      </c>
      <c r="T1678" s="88">
        <v>9.1</v>
      </c>
      <c r="W1678" s="87">
        <v>44944</v>
      </c>
      <c r="X1678" s="88">
        <v>37.25</v>
      </c>
      <c r="Y1678" s="87">
        <v>44785</v>
      </c>
      <c r="Z1678" s="88">
        <v>33.36</v>
      </c>
      <c r="AA1678" s="87">
        <v>44893</v>
      </c>
      <c r="AB1678" s="88">
        <v>95</v>
      </c>
    </row>
    <row r="1679" spans="3:28">
      <c r="C1679" s="87">
        <v>44789</v>
      </c>
      <c r="D1679" s="88">
        <v>133.75</v>
      </c>
      <c r="E1679" s="87">
        <v>44748</v>
      </c>
      <c r="F1679" s="88">
        <v>113.85</v>
      </c>
      <c r="G1679" s="87">
        <v>45250</v>
      </c>
      <c r="H1679" s="88">
        <v>32.49</v>
      </c>
      <c r="I1679" s="87">
        <v>44798</v>
      </c>
      <c r="J1679" s="88">
        <v>39.49</v>
      </c>
      <c r="K1679" s="87">
        <v>44748</v>
      </c>
      <c r="L1679" s="88">
        <v>162.81</v>
      </c>
      <c r="M1679" s="87">
        <v>44748</v>
      </c>
      <c r="N1679" s="88">
        <v>25.76</v>
      </c>
      <c r="Q1679" s="87">
        <v>44748</v>
      </c>
      <c r="R1679" s="88">
        <v>17.2</v>
      </c>
      <c r="S1679" s="87">
        <v>44748</v>
      </c>
      <c r="T1679" s="88">
        <v>9.11</v>
      </c>
      <c r="W1679" s="87">
        <v>44945</v>
      </c>
      <c r="X1679" s="88">
        <v>35.93</v>
      </c>
      <c r="Y1679" s="87">
        <v>44788</v>
      </c>
      <c r="Z1679" s="88">
        <v>34.049999999999997</v>
      </c>
      <c r="AA1679" s="87">
        <v>44894</v>
      </c>
      <c r="AB1679" s="88">
        <v>96.9</v>
      </c>
    </row>
    <row r="1680" spans="3:28">
      <c r="C1680" s="87">
        <v>44790</v>
      </c>
      <c r="D1680" s="88">
        <v>135.54</v>
      </c>
      <c r="E1680" s="87">
        <v>44749</v>
      </c>
      <c r="F1680" s="88">
        <v>114</v>
      </c>
      <c r="I1680" s="87">
        <v>44799</v>
      </c>
      <c r="J1680" s="88">
        <v>39.299999999999997</v>
      </c>
      <c r="K1680" s="87">
        <v>44749</v>
      </c>
      <c r="L1680" s="88">
        <v>157.6</v>
      </c>
      <c r="M1680" s="87">
        <v>44749</v>
      </c>
      <c r="N1680" s="88">
        <v>25.84</v>
      </c>
      <c r="Q1680" s="87">
        <v>44749</v>
      </c>
      <c r="R1680" s="88">
        <v>17.079999999999998</v>
      </c>
      <c r="S1680" s="87">
        <v>44749</v>
      </c>
      <c r="T1680" s="88">
        <v>9.2100000000000009</v>
      </c>
      <c r="W1680" s="87">
        <v>44946</v>
      </c>
      <c r="X1680" s="88">
        <v>34.049999999999997</v>
      </c>
      <c r="Y1680" s="87">
        <v>44789</v>
      </c>
      <c r="Z1680" s="88">
        <v>32.83</v>
      </c>
      <c r="AA1680" s="87">
        <v>44896</v>
      </c>
      <c r="AB1680" s="88">
        <v>96.5</v>
      </c>
    </row>
    <row r="1681" spans="3:28">
      <c r="C1681" s="87">
        <v>44791</v>
      </c>
      <c r="D1681" s="88">
        <v>136.99</v>
      </c>
      <c r="E1681" s="87">
        <v>44755</v>
      </c>
      <c r="F1681" s="88">
        <v>115.26</v>
      </c>
      <c r="I1681" s="87">
        <v>44802</v>
      </c>
      <c r="J1681" s="88">
        <v>37.5</v>
      </c>
      <c r="K1681" s="87">
        <v>44755</v>
      </c>
      <c r="L1681" s="88">
        <v>162.11000000000001</v>
      </c>
      <c r="M1681" s="87">
        <v>44755</v>
      </c>
      <c r="N1681" s="88">
        <v>27.46</v>
      </c>
      <c r="Q1681" s="87">
        <v>44755</v>
      </c>
      <c r="R1681" s="88">
        <v>17.86</v>
      </c>
      <c r="S1681" s="87">
        <v>44755</v>
      </c>
      <c r="T1681" s="88">
        <v>9.42</v>
      </c>
      <c r="W1681" s="87">
        <v>44949</v>
      </c>
      <c r="X1681" s="88">
        <v>34.01</v>
      </c>
      <c r="Y1681" s="87">
        <v>44790</v>
      </c>
      <c r="Z1681" s="88">
        <v>33.090000000000003</v>
      </c>
      <c r="AA1681" s="87">
        <v>44897</v>
      </c>
      <c r="AB1681" s="88">
        <v>98</v>
      </c>
    </row>
    <row r="1682" spans="3:28">
      <c r="C1682" s="87">
        <v>44792</v>
      </c>
      <c r="D1682" s="88">
        <v>137.54</v>
      </c>
      <c r="E1682" s="87">
        <v>44756</v>
      </c>
      <c r="F1682" s="88">
        <v>117.22</v>
      </c>
      <c r="I1682" s="87">
        <v>44803</v>
      </c>
      <c r="J1682" s="88">
        <v>37.840000000000003</v>
      </c>
      <c r="K1682" s="87">
        <v>44756</v>
      </c>
      <c r="L1682" s="88">
        <v>162.11000000000001</v>
      </c>
      <c r="M1682" s="87">
        <v>44756</v>
      </c>
      <c r="N1682" s="88">
        <v>28.16</v>
      </c>
      <c r="Q1682" s="87">
        <v>44756</v>
      </c>
      <c r="R1682" s="88">
        <v>17.75</v>
      </c>
      <c r="S1682" s="87">
        <v>44756</v>
      </c>
      <c r="T1682" s="88">
        <v>9.4600000000000009</v>
      </c>
      <c r="W1682" s="87">
        <v>44950</v>
      </c>
      <c r="X1682" s="88">
        <v>35</v>
      </c>
      <c r="Y1682" s="87">
        <v>44791</v>
      </c>
      <c r="Z1682" s="88">
        <v>32.590000000000003</v>
      </c>
      <c r="AA1682" s="87">
        <v>44900</v>
      </c>
      <c r="AB1682" s="88">
        <v>98.68</v>
      </c>
    </row>
    <row r="1683" spans="3:28">
      <c r="C1683" s="87">
        <v>44795</v>
      </c>
      <c r="D1683" s="88">
        <v>124.43</v>
      </c>
      <c r="E1683" s="87">
        <v>44757</v>
      </c>
      <c r="F1683" s="88">
        <v>115.46</v>
      </c>
      <c r="I1683" s="87">
        <v>44804</v>
      </c>
      <c r="J1683" s="88">
        <v>37.56</v>
      </c>
      <c r="K1683" s="87">
        <v>44757</v>
      </c>
      <c r="L1683" s="88">
        <v>156.19999999999999</v>
      </c>
      <c r="M1683" s="87">
        <v>44757</v>
      </c>
      <c r="N1683" s="88">
        <v>27.73</v>
      </c>
      <c r="Q1683" s="87">
        <v>44757</v>
      </c>
      <c r="R1683" s="88">
        <v>17.36</v>
      </c>
      <c r="S1683" s="87">
        <v>44757</v>
      </c>
      <c r="T1683" s="88">
        <v>9.2200000000000006</v>
      </c>
      <c r="W1683" s="87">
        <v>44951</v>
      </c>
      <c r="X1683" s="88">
        <v>37.22</v>
      </c>
      <c r="Y1683" s="87">
        <v>44792</v>
      </c>
      <c r="Z1683" s="88">
        <v>33.53</v>
      </c>
      <c r="AA1683" s="87">
        <v>44901</v>
      </c>
      <c r="AB1683" s="88">
        <v>98.74</v>
      </c>
    </row>
    <row r="1684" spans="3:28">
      <c r="C1684" s="87">
        <v>44796</v>
      </c>
      <c r="D1684" s="88">
        <v>125.26</v>
      </c>
      <c r="E1684" s="87">
        <v>44760</v>
      </c>
      <c r="F1684" s="88">
        <v>114.32</v>
      </c>
      <c r="I1684" s="87">
        <v>44805</v>
      </c>
      <c r="J1684" s="88">
        <v>38.49</v>
      </c>
      <c r="K1684" s="87">
        <v>44760</v>
      </c>
      <c r="L1684" s="88">
        <v>149.13999999999999</v>
      </c>
      <c r="M1684" s="87">
        <v>44760</v>
      </c>
      <c r="N1684" s="88">
        <v>26.64</v>
      </c>
      <c r="Q1684" s="87">
        <v>44760</v>
      </c>
      <c r="R1684" s="88">
        <v>16.579999999999998</v>
      </c>
      <c r="S1684" s="87">
        <v>44760</v>
      </c>
      <c r="T1684" s="88">
        <v>8.9499999999999993</v>
      </c>
      <c r="W1684" s="87">
        <v>44952</v>
      </c>
      <c r="X1684" s="88">
        <v>40.01</v>
      </c>
      <c r="Y1684" s="87">
        <v>44795</v>
      </c>
      <c r="Z1684" s="88">
        <v>32.49</v>
      </c>
      <c r="AA1684" s="87">
        <v>44902</v>
      </c>
      <c r="AB1684" s="88">
        <v>97.5</v>
      </c>
    </row>
    <row r="1685" spans="3:28">
      <c r="C1685" s="87">
        <v>44797</v>
      </c>
      <c r="D1685" s="88">
        <v>125.71</v>
      </c>
      <c r="E1685" s="87">
        <v>44761</v>
      </c>
      <c r="F1685" s="88">
        <v>111.1</v>
      </c>
      <c r="I1685" s="87">
        <v>44806</v>
      </c>
      <c r="J1685" s="88">
        <v>38</v>
      </c>
      <c r="K1685" s="87">
        <v>44761</v>
      </c>
      <c r="L1685" s="88">
        <v>142.19999999999999</v>
      </c>
      <c r="M1685" s="87">
        <v>44761</v>
      </c>
      <c r="N1685" s="88">
        <v>24.76</v>
      </c>
      <c r="Q1685" s="87">
        <v>44761</v>
      </c>
      <c r="R1685" s="88">
        <v>16.05</v>
      </c>
      <c r="S1685" s="87">
        <v>44761</v>
      </c>
      <c r="T1685" s="88">
        <v>8.5399999999999991</v>
      </c>
      <c r="W1685" s="87">
        <v>44953</v>
      </c>
      <c r="X1685" s="88">
        <v>42.97</v>
      </c>
      <c r="Y1685" s="87">
        <v>44796</v>
      </c>
      <c r="Z1685" s="88">
        <v>33.049999999999997</v>
      </c>
      <c r="AA1685" s="87">
        <v>44903</v>
      </c>
      <c r="AB1685" s="88">
        <v>97.5</v>
      </c>
    </row>
    <row r="1686" spans="3:28">
      <c r="C1686" s="87">
        <v>44798</v>
      </c>
      <c r="D1686" s="88">
        <v>124.12</v>
      </c>
      <c r="E1686" s="87">
        <v>44762</v>
      </c>
      <c r="F1686" s="88">
        <v>112</v>
      </c>
      <c r="I1686" s="87">
        <v>44809</v>
      </c>
      <c r="J1686" s="88">
        <v>37</v>
      </c>
      <c r="K1686" s="87">
        <v>44762</v>
      </c>
      <c r="L1686" s="88">
        <v>140.69</v>
      </c>
      <c r="M1686" s="87">
        <v>44762</v>
      </c>
      <c r="N1686" s="88">
        <v>24.27</v>
      </c>
      <c r="Q1686" s="87">
        <v>44762</v>
      </c>
      <c r="R1686" s="88">
        <v>16.059999999999999</v>
      </c>
      <c r="S1686" s="87">
        <v>44762</v>
      </c>
      <c r="T1686" s="88">
        <v>8.4499999999999993</v>
      </c>
      <c r="W1686" s="87">
        <v>44956</v>
      </c>
      <c r="X1686" s="88">
        <v>44.3</v>
      </c>
      <c r="Y1686" s="87">
        <v>44797</v>
      </c>
      <c r="Z1686" s="88">
        <v>32.5</v>
      </c>
      <c r="AA1686" s="87">
        <v>44904</v>
      </c>
      <c r="AB1686" s="88">
        <v>97.67</v>
      </c>
    </row>
    <row r="1687" spans="3:28">
      <c r="C1687" s="87">
        <v>44799</v>
      </c>
      <c r="D1687" s="88">
        <v>121.81</v>
      </c>
      <c r="E1687" s="87">
        <v>44763</v>
      </c>
      <c r="F1687" s="88">
        <v>111.45</v>
      </c>
      <c r="I1687" s="87">
        <v>44810</v>
      </c>
      <c r="J1687" s="88">
        <v>37.25</v>
      </c>
      <c r="K1687" s="87">
        <v>44763</v>
      </c>
      <c r="L1687" s="88">
        <v>135.24</v>
      </c>
      <c r="M1687" s="87">
        <v>44763</v>
      </c>
      <c r="N1687" s="88">
        <v>23.22</v>
      </c>
      <c r="Q1687" s="87">
        <v>44763</v>
      </c>
      <c r="R1687" s="88">
        <v>15.09</v>
      </c>
      <c r="S1687" s="87">
        <v>44763</v>
      </c>
      <c r="T1687" s="88">
        <v>8.0399999999999991</v>
      </c>
      <c r="W1687" s="87">
        <v>44957</v>
      </c>
      <c r="X1687" s="88">
        <v>46.5</v>
      </c>
      <c r="Y1687" s="87">
        <v>44798</v>
      </c>
      <c r="Z1687" s="88">
        <v>32</v>
      </c>
      <c r="AA1687" s="87">
        <v>44907</v>
      </c>
      <c r="AB1687" s="88">
        <v>97.67</v>
      </c>
    </row>
    <row r="1688" spans="3:28">
      <c r="C1688" s="87">
        <v>44802</v>
      </c>
      <c r="D1688" s="88">
        <v>121.37</v>
      </c>
      <c r="E1688" s="87">
        <v>44764</v>
      </c>
      <c r="F1688" s="88">
        <v>110</v>
      </c>
      <c r="I1688" s="87">
        <v>44811</v>
      </c>
      <c r="J1688" s="88">
        <v>36.03</v>
      </c>
      <c r="K1688" s="87">
        <v>44764</v>
      </c>
      <c r="L1688" s="88">
        <v>139.91999999999999</v>
      </c>
      <c r="M1688" s="87">
        <v>44764</v>
      </c>
      <c r="N1688" s="88">
        <v>24.08</v>
      </c>
      <c r="Q1688" s="87">
        <v>44764</v>
      </c>
      <c r="R1688" s="88">
        <v>15.51</v>
      </c>
      <c r="S1688" s="87">
        <v>44764</v>
      </c>
      <c r="T1688" s="88">
        <v>8.2899999999999991</v>
      </c>
      <c r="W1688" s="87">
        <v>44958</v>
      </c>
      <c r="X1688" s="88">
        <v>46.72</v>
      </c>
      <c r="Y1688" s="87">
        <v>44799</v>
      </c>
      <c r="Z1688" s="88">
        <v>31.3</v>
      </c>
      <c r="AA1688" s="87">
        <v>44910</v>
      </c>
      <c r="AB1688" s="88">
        <v>92.74</v>
      </c>
    </row>
    <row r="1689" spans="3:28">
      <c r="C1689" s="87">
        <v>44803</v>
      </c>
      <c r="D1689" s="88">
        <v>121.3</v>
      </c>
      <c r="E1689" s="87">
        <v>44767</v>
      </c>
      <c r="F1689" s="88">
        <v>108.06</v>
      </c>
      <c r="I1689" s="87">
        <v>44812</v>
      </c>
      <c r="J1689" s="88">
        <v>36.5</v>
      </c>
      <c r="K1689" s="87">
        <v>44767</v>
      </c>
      <c r="L1689" s="88">
        <v>140.07</v>
      </c>
      <c r="M1689" s="87">
        <v>44767</v>
      </c>
      <c r="N1689" s="88">
        <v>23.96</v>
      </c>
      <c r="Q1689" s="87">
        <v>44767</v>
      </c>
      <c r="R1689" s="88">
        <v>15.64</v>
      </c>
      <c r="S1689" s="87">
        <v>44767</v>
      </c>
      <c r="T1689" s="88">
        <v>8.3800000000000008</v>
      </c>
      <c r="W1689" s="87">
        <v>44959</v>
      </c>
      <c r="X1689" s="88">
        <v>46</v>
      </c>
      <c r="Y1689" s="87">
        <v>44802</v>
      </c>
      <c r="Z1689" s="88">
        <v>32.340000000000003</v>
      </c>
      <c r="AA1689" s="87">
        <v>44911</v>
      </c>
      <c r="AB1689" s="88">
        <v>93.33</v>
      </c>
    </row>
    <row r="1690" spans="3:28">
      <c r="C1690" s="87">
        <v>44804</v>
      </c>
      <c r="D1690" s="88">
        <v>121.4</v>
      </c>
      <c r="E1690" s="87">
        <v>44768</v>
      </c>
      <c r="F1690" s="88">
        <v>108.01</v>
      </c>
      <c r="I1690" s="87">
        <v>44813</v>
      </c>
      <c r="J1690" s="88">
        <v>37</v>
      </c>
      <c r="K1690" s="87">
        <v>44768</v>
      </c>
      <c r="L1690" s="88">
        <v>140.56</v>
      </c>
      <c r="M1690" s="87">
        <v>44768</v>
      </c>
      <c r="N1690" s="88">
        <v>24.27</v>
      </c>
      <c r="Q1690" s="87">
        <v>44768</v>
      </c>
      <c r="R1690" s="88">
        <v>15.83</v>
      </c>
      <c r="S1690" s="87">
        <v>44768</v>
      </c>
      <c r="T1690" s="88">
        <v>8.3800000000000008</v>
      </c>
      <c r="W1690" s="87">
        <v>44960</v>
      </c>
      <c r="X1690" s="88">
        <v>46</v>
      </c>
      <c r="Y1690" s="87">
        <v>44803</v>
      </c>
      <c r="Z1690" s="88">
        <v>31.28</v>
      </c>
      <c r="AA1690" s="87">
        <v>44914</v>
      </c>
      <c r="AB1690" s="88">
        <v>95</v>
      </c>
    </row>
    <row r="1691" spans="3:28">
      <c r="C1691" s="87">
        <v>44805</v>
      </c>
      <c r="D1691" s="88">
        <v>121.17</v>
      </c>
      <c r="E1691" s="87">
        <v>44769</v>
      </c>
      <c r="F1691" s="88">
        <v>109.16</v>
      </c>
      <c r="I1691" s="87">
        <v>44817</v>
      </c>
      <c r="J1691" s="88">
        <v>36.5</v>
      </c>
      <c r="K1691" s="87">
        <v>44769</v>
      </c>
      <c r="L1691" s="88">
        <v>139.08000000000001</v>
      </c>
      <c r="M1691" s="87">
        <v>44769</v>
      </c>
      <c r="N1691" s="88">
        <v>24.61</v>
      </c>
      <c r="Q1691" s="87">
        <v>44769</v>
      </c>
      <c r="R1691" s="88">
        <v>15.71</v>
      </c>
      <c r="S1691" s="87">
        <v>44769</v>
      </c>
      <c r="T1691" s="88">
        <v>8.2799999999999994</v>
      </c>
      <c r="W1691" s="87">
        <v>44963</v>
      </c>
      <c r="X1691" s="88">
        <v>48.77</v>
      </c>
      <c r="Y1691" s="87">
        <v>44804</v>
      </c>
      <c r="Z1691" s="88">
        <v>31.5</v>
      </c>
      <c r="AA1691" s="87">
        <v>44915</v>
      </c>
      <c r="AB1691" s="88">
        <v>88</v>
      </c>
    </row>
    <row r="1692" spans="3:28">
      <c r="C1692" s="87">
        <v>44806</v>
      </c>
      <c r="D1692" s="88">
        <v>120.62</v>
      </c>
      <c r="E1692" s="87">
        <v>44770</v>
      </c>
      <c r="F1692" s="88">
        <v>111.15</v>
      </c>
      <c r="I1692" s="87">
        <v>44818</v>
      </c>
      <c r="J1692" s="88">
        <v>36.5</v>
      </c>
      <c r="K1692" s="87">
        <v>44770</v>
      </c>
      <c r="L1692" s="88">
        <v>138.82</v>
      </c>
      <c r="M1692" s="87">
        <v>44770</v>
      </c>
      <c r="N1692" s="88">
        <v>24.75</v>
      </c>
      <c r="Q1692" s="87">
        <v>44770</v>
      </c>
      <c r="R1692" s="88">
        <v>15.85</v>
      </c>
      <c r="S1692" s="87">
        <v>44770</v>
      </c>
      <c r="T1692" s="88">
        <v>8.42</v>
      </c>
      <c r="W1692" s="87">
        <v>44964</v>
      </c>
      <c r="X1692" s="88">
        <v>49.78</v>
      </c>
      <c r="Y1692" s="87">
        <v>44805</v>
      </c>
      <c r="Z1692" s="88">
        <v>31.27</v>
      </c>
      <c r="AA1692" s="87">
        <v>44916</v>
      </c>
      <c r="AB1692" s="88">
        <v>88.5</v>
      </c>
    </row>
    <row r="1693" spans="3:28">
      <c r="C1693" s="87">
        <v>44809</v>
      </c>
      <c r="D1693" s="88">
        <v>120.09</v>
      </c>
      <c r="E1693" s="87">
        <v>44771</v>
      </c>
      <c r="F1693" s="88">
        <v>110.33</v>
      </c>
      <c r="I1693" s="87">
        <v>44819</v>
      </c>
      <c r="J1693" s="88">
        <v>35.35</v>
      </c>
      <c r="K1693" s="87">
        <v>44771</v>
      </c>
      <c r="L1693" s="88">
        <v>135.91999999999999</v>
      </c>
      <c r="M1693" s="87">
        <v>44771</v>
      </c>
      <c r="N1693" s="88">
        <v>24.03</v>
      </c>
      <c r="Q1693" s="87">
        <v>44771</v>
      </c>
      <c r="R1693" s="88">
        <v>15.46</v>
      </c>
      <c r="S1693" s="87">
        <v>44771</v>
      </c>
      <c r="T1693" s="88">
        <v>8.2899999999999991</v>
      </c>
      <c r="W1693" s="87">
        <v>44965</v>
      </c>
      <c r="X1693" s="88">
        <v>48.05</v>
      </c>
      <c r="Y1693" s="87">
        <v>44806</v>
      </c>
      <c r="Z1693" s="88">
        <v>31.96</v>
      </c>
      <c r="AA1693" s="87">
        <v>44918</v>
      </c>
      <c r="AB1693" s="88">
        <v>94.5</v>
      </c>
    </row>
    <row r="1694" spans="3:28">
      <c r="C1694" s="87">
        <v>44810</v>
      </c>
      <c r="D1694" s="88">
        <v>119.51</v>
      </c>
      <c r="E1694" s="87">
        <v>44774</v>
      </c>
      <c r="F1694" s="88">
        <v>108.91</v>
      </c>
      <c r="I1694" s="87">
        <v>44820</v>
      </c>
      <c r="J1694" s="88">
        <v>35.03</v>
      </c>
      <c r="K1694" s="87">
        <v>44774</v>
      </c>
      <c r="L1694" s="88">
        <v>132.99</v>
      </c>
      <c r="M1694" s="87">
        <v>44774</v>
      </c>
      <c r="N1694" s="88">
        <v>23.98</v>
      </c>
      <c r="Q1694" s="87">
        <v>44774</v>
      </c>
      <c r="R1694" s="88">
        <v>15.3</v>
      </c>
      <c r="S1694" s="87">
        <v>44774</v>
      </c>
      <c r="T1694" s="88">
        <v>8.36</v>
      </c>
      <c r="W1694" s="87">
        <v>44966</v>
      </c>
      <c r="X1694" s="88">
        <v>49.5</v>
      </c>
      <c r="Y1694" s="87">
        <v>44809</v>
      </c>
      <c r="Z1694" s="88">
        <v>31</v>
      </c>
      <c r="AA1694" s="87">
        <v>44921</v>
      </c>
      <c r="AB1694" s="88">
        <v>90.1</v>
      </c>
    </row>
    <row r="1695" spans="3:28">
      <c r="C1695" s="87">
        <v>44811</v>
      </c>
      <c r="D1695" s="88">
        <v>120.62</v>
      </c>
      <c r="E1695" s="87">
        <v>44775</v>
      </c>
      <c r="F1695" s="88">
        <v>108.02</v>
      </c>
      <c r="I1695" s="87">
        <v>44823</v>
      </c>
      <c r="J1695" s="88">
        <v>35</v>
      </c>
      <c r="K1695" s="87">
        <v>44775</v>
      </c>
      <c r="L1695" s="88">
        <v>138.83000000000001</v>
      </c>
      <c r="M1695" s="87">
        <v>44775</v>
      </c>
      <c r="N1695" s="88">
        <v>24.64</v>
      </c>
      <c r="Q1695" s="87">
        <v>44775</v>
      </c>
      <c r="R1695" s="88">
        <v>16.07</v>
      </c>
      <c r="S1695" s="87">
        <v>44775</v>
      </c>
      <c r="T1695" s="88">
        <v>8.67</v>
      </c>
      <c r="W1695" s="87">
        <v>44967</v>
      </c>
      <c r="X1695" s="88">
        <v>47.2</v>
      </c>
      <c r="Y1695" s="87">
        <v>44810</v>
      </c>
      <c r="Z1695" s="88">
        <v>30.55</v>
      </c>
      <c r="AA1695" s="87">
        <v>44922</v>
      </c>
      <c r="AB1695" s="88">
        <v>93.43</v>
      </c>
    </row>
    <row r="1696" spans="3:28">
      <c r="C1696" s="87">
        <v>44812</v>
      </c>
      <c r="D1696" s="88">
        <v>119.99</v>
      </c>
      <c r="E1696" s="87">
        <v>44776</v>
      </c>
      <c r="F1696" s="88">
        <v>113.75</v>
      </c>
      <c r="I1696" s="87">
        <v>44824</v>
      </c>
      <c r="J1696" s="88">
        <v>35</v>
      </c>
      <c r="K1696" s="87">
        <v>44776</v>
      </c>
      <c r="L1696" s="88">
        <v>144.69</v>
      </c>
      <c r="M1696" s="87">
        <v>44776</v>
      </c>
      <c r="N1696" s="88">
        <v>26.47</v>
      </c>
      <c r="Q1696" s="87">
        <v>44776</v>
      </c>
      <c r="R1696" s="88">
        <v>17.02</v>
      </c>
      <c r="S1696" s="87">
        <v>44776</v>
      </c>
      <c r="T1696" s="88">
        <v>9.23</v>
      </c>
      <c r="W1696" s="87">
        <v>44970</v>
      </c>
      <c r="X1696" s="88">
        <v>47.22</v>
      </c>
      <c r="Y1696" s="87">
        <v>44811</v>
      </c>
      <c r="Z1696" s="88">
        <v>31.22</v>
      </c>
      <c r="AA1696" s="87">
        <v>44923</v>
      </c>
      <c r="AB1696" s="88">
        <v>95</v>
      </c>
    </row>
    <row r="1697" spans="3:28">
      <c r="C1697" s="87">
        <v>44813</v>
      </c>
      <c r="D1697" s="88">
        <v>121.51</v>
      </c>
      <c r="E1697" s="87">
        <v>44777</v>
      </c>
      <c r="F1697" s="88">
        <v>115.49</v>
      </c>
      <c r="I1697" s="87">
        <v>44825</v>
      </c>
      <c r="J1697" s="88">
        <v>35</v>
      </c>
      <c r="K1697" s="87">
        <v>44777</v>
      </c>
      <c r="L1697" s="88">
        <v>142.22999999999999</v>
      </c>
      <c r="M1697" s="87">
        <v>44777</v>
      </c>
      <c r="N1697" s="88">
        <v>27.06</v>
      </c>
      <c r="Q1697" s="87">
        <v>44777</v>
      </c>
      <c r="R1697" s="88">
        <v>16.84</v>
      </c>
      <c r="S1697" s="87">
        <v>44777</v>
      </c>
      <c r="T1697" s="88">
        <v>9.1999999999999993</v>
      </c>
      <c r="W1697" s="87">
        <v>44971</v>
      </c>
      <c r="X1697" s="88">
        <v>45.65</v>
      </c>
      <c r="Y1697" s="87">
        <v>44812</v>
      </c>
      <c r="Z1697" s="88">
        <v>30.88</v>
      </c>
      <c r="AA1697" s="87">
        <v>44924</v>
      </c>
      <c r="AB1697" s="88">
        <v>95</v>
      </c>
    </row>
    <row r="1698" spans="3:28">
      <c r="C1698" s="87">
        <v>44816</v>
      </c>
      <c r="D1698" s="88">
        <v>122.08</v>
      </c>
      <c r="E1698" s="87">
        <v>44778</v>
      </c>
      <c r="F1698" s="88">
        <v>120.28</v>
      </c>
      <c r="I1698" s="87">
        <v>44826</v>
      </c>
      <c r="J1698" s="88">
        <v>34.1</v>
      </c>
      <c r="K1698" s="87">
        <v>44778</v>
      </c>
      <c r="L1698" s="88">
        <v>152.36000000000001</v>
      </c>
      <c r="M1698" s="87">
        <v>44778</v>
      </c>
      <c r="N1698" s="88">
        <v>28.94</v>
      </c>
      <c r="Q1698" s="87">
        <v>44778</v>
      </c>
      <c r="R1698" s="88">
        <v>18.010000000000002</v>
      </c>
      <c r="S1698" s="87">
        <v>44778</v>
      </c>
      <c r="T1698" s="88">
        <v>9.1999999999999993</v>
      </c>
      <c r="W1698" s="87">
        <v>44972</v>
      </c>
      <c r="X1698" s="88">
        <v>45.45</v>
      </c>
      <c r="Y1698" s="87">
        <v>44813</v>
      </c>
      <c r="Z1698" s="88">
        <v>29.98</v>
      </c>
      <c r="AA1698" s="87">
        <v>44925</v>
      </c>
      <c r="AB1698" s="88">
        <v>95</v>
      </c>
    </row>
    <row r="1699" spans="3:28">
      <c r="C1699" s="87">
        <v>44817</v>
      </c>
      <c r="D1699" s="88">
        <v>123.94</v>
      </c>
      <c r="E1699" s="87">
        <v>44783</v>
      </c>
      <c r="F1699" s="88">
        <v>121.06</v>
      </c>
      <c r="I1699" s="87">
        <v>44827</v>
      </c>
      <c r="J1699" s="88">
        <v>34</v>
      </c>
      <c r="K1699" s="87">
        <v>44783</v>
      </c>
      <c r="L1699" s="88">
        <v>155.65</v>
      </c>
      <c r="M1699" s="87">
        <v>44783</v>
      </c>
      <c r="N1699" s="88">
        <v>28.75</v>
      </c>
      <c r="Q1699" s="87">
        <v>44783</v>
      </c>
      <c r="R1699" s="88">
        <v>18.100000000000001</v>
      </c>
      <c r="S1699" s="87">
        <v>44783</v>
      </c>
      <c r="T1699" s="88">
        <v>9.24</v>
      </c>
      <c r="W1699" s="87">
        <v>44973</v>
      </c>
      <c r="X1699" s="88">
        <v>42.96</v>
      </c>
      <c r="Y1699" s="87">
        <v>44816</v>
      </c>
      <c r="Z1699" s="88">
        <v>30</v>
      </c>
      <c r="AA1699" s="87">
        <v>44929</v>
      </c>
      <c r="AB1699" s="88">
        <v>95</v>
      </c>
    </row>
    <row r="1700" spans="3:28">
      <c r="C1700" s="87">
        <v>44818</v>
      </c>
      <c r="D1700" s="88">
        <v>122.67</v>
      </c>
      <c r="E1700" s="87">
        <v>44784</v>
      </c>
      <c r="F1700" s="88">
        <v>120.51</v>
      </c>
      <c r="I1700" s="87">
        <v>44830</v>
      </c>
      <c r="J1700" s="88">
        <v>34</v>
      </c>
      <c r="K1700" s="87">
        <v>44784</v>
      </c>
      <c r="L1700" s="88">
        <v>154.88</v>
      </c>
      <c r="M1700" s="87">
        <v>44784</v>
      </c>
      <c r="N1700" s="88">
        <v>28.3</v>
      </c>
      <c r="Q1700" s="87">
        <v>44784</v>
      </c>
      <c r="R1700" s="88">
        <v>18.11</v>
      </c>
      <c r="S1700" s="87">
        <v>44784</v>
      </c>
      <c r="T1700" s="88">
        <v>9.01</v>
      </c>
      <c r="W1700" s="87">
        <v>44974</v>
      </c>
      <c r="X1700" s="88">
        <v>43.57</v>
      </c>
      <c r="Y1700" s="87">
        <v>44817</v>
      </c>
      <c r="Z1700" s="88">
        <v>30.85</v>
      </c>
      <c r="AA1700" s="87">
        <v>44932</v>
      </c>
      <c r="AB1700" s="88">
        <v>95.09</v>
      </c>
    </row>
    <row r="1701" spans="3:28">
      <c r="C1701" s="87">
        <v>44819</v>
      </c>
      <c r="D1701" s="88">
        <v>120.99</v>
      </c>
      <c r="E1701" s="87">
        <v>44785</v>
      </c>
      <c r="F1701" s="88">
        <v>122.27</v>
      </c>
      <c r="I1701" s="87">
        <v>44831</v>
      </c>
      <c r="J1701" s="88">
        <v>34.01</v>
      </c>
      <c r="K1701" s="87">
        <v>44785</v>
      </c>
      <c r="L1701" s="88">
        <v>163.88</v>
      </c>
      <c r="M1701" s="87">
        <v>44785</v>
      </c>
      <c r="N1701" s="88">
        <v>28.37</v>
      </c>
      <c r="Q1701" s="87">
        <v>44785</v>
      </c>
      <c r="R1701" s="88">
        <v>19.46</v>
      </c>
      <c r="S1701" s="87">
        <v>44785</v>
      </c>
      <c r="T1701" s="88">
        <v>9.18</v>
      </c>
      <c r="W1701" s="87">
        <v>44977</v>
      </c>
      <c r="X1701" s="88">
        <v>45.64</v>
      </c>
      <c r="Y1701" s="87">
        <v>44818</v>
      </c>
      <c r="Z1701" s="88">
        <v>31.05</v>
      </c>
      <c r="AA1701" s="87">
        <v>44936</v>
      </c>
      <c r="AB1701" s="88">
        <v>93.32</v>
      </c>
    </row>
    <row r="1702" spans="3:28">
      <c r="C1702" s="87">
        <v>44820</v>
      </c>
      <c r="D1702" s="88">
        <v>118.41</v>
      </c>
      <c r="E1702" s="87">
        <v>44788</v>
      </c>
      <c r="F1702" s="88">
        <v>120.47</v>
      </c>
      <c r="I1702" s="87">
        <v>44832</v>
      </c>
      <c r="J1702" s="88">
        <v>34.04</v>
      </c>
      <c r="K1702" s="87">
        <v>44788</v>
      </c>
      <c r="L1702" s="88">
        <v>167.96</v>
      </c>
      <c r="M1702" s="87">
        <v>44788</v>
      </c>
      <c r="N1702" s="88">
        <v>29.36</v>
      </c>
      <c r="Q1702" s="87">
        <v>44788</v>
      </c>
      <c r="R1702" s="88">
        <v>19.72</v>
      </c>
      <c r="S1702" s="87">
        <v>44788</v>
      </c>
      <c r="T1702" s="88">
        <v>9.42</v>
      </c>
      <c r="W1702" s="87">
        <v>44978</v>
      </c>
      <c r="X1702" s="88">
        <v>46.81</v>
      </c>
      <c r="Y1702" s="87">
        <v>44819</v>
      </c>
      <c r="Z1702" s="88">
        <v>30.5</v>
      </c>
      <c r="AA1702" s="87">
        <v>44937</v>
      </c>
      <c r="AB1702" s="88">
        <v>89.81</v>
      </c>
    </row>
    <row r="1703" spans="3:28">
      <c r="C1703" s="87">
        <v>44823</v>
      </c>
      <c r="D1703" s="88">
        <v>116.98</v>
      </c>
      <c r="E1703" s="87">
        <v>44789</v>
      </c>
      <c r="F1703" s="88">
        <v>120.5</v>
      </c>
      <c r="I1703" s="87">
        <v>44833</v>
      </c>
      <c r="J1703" s="88">
        <v>34.15</v>
      </c>
      <c r="K1703" s="87">
        <v>44789</v>
      </c>
      <c r="L1703" s="88">
        <v>160.22999999999999</v>
      </c>
      <c r="M1703" s="87">
        <v>44789</v>
      </c>
      <c r="N1703" s="88">
        <v>28.45</v>
      </c>
      <c r="Q1703" s="87">
        <v>44789</v>
      </c>
      <c r="R1703" s="88">
        <v>19.04</v>
      </c>
      <c r="S1703" s="87">
        <v>44789</v>
      </c>
      <c r="T1703" s="88">
        <v>9.32</v>
      </c>
      <c r="W1703" s="87">
        <v>44979</v>
      </c>
      <c r="X1703" s="88">
        <v>47.41</v>
      </c>
      <c r="Y1703" s="87">
        <v>44820</v>
      </c>
      <c r="Z1703" s="88">
        <v>30.51</v>
      </c>
      <c r="AA1703" s="87">
        <v>44938</v>
      </c>
      <c r="AB1703" s="88">
        <v>93.5</v>
      </c>
    </row>
    <row r="1704" spans="3:28">
      <c r="C1704" s="87">
        <v>44824</v>
      </c>
      <c r="D1704" s="88">
        <v>116.57</v>
      </c>
      <c r="E1704" s="87">
        <v>44790</v>
      </c>
      <c r="F1704" s="88">
        <v>120.86</v>
      </c>
      <c r="I1704" s="87">
        <v>44834</v>
      </c>
      <c r="J1704" s="88">
        <v>34.07</v>
      </c>
      <c r="K1704" s="87">
        <v>44790</v>
      </c>
      <c r="L1704" s="88">
        <v>159.24</v>
      </c>
      <c r="M1704" s="87">
        <v>44790</v>
      </c>
      <c r="N1704" s="88">
        <v>28.98</v>
      </c>
      <c r="Q1704" s="87">
        <v>44790</v>
      </c>
      <c r="R1704" s="88">
        <v>18.989999999999998</v>
      </c>
      <c r="S1704" s="87">
        <v>44790</v>
      </c>
      <c r="T1704" s="88">
        <v>9.14</v>
      </c>
      <c r="W1704" s="87">
        <v>44980</v>
      </c>
      <c r="X1704" s="88">
        <v>47.44</v>
      </c>
      <c r="Y1704" s="87">
        <v>44823</v>
      </c>
      <c r="Z1704" s="88">
        <v>30.39</v>
      </c>
      <c r="AA1704" s="87">
        <v>44939</v>
      </c>
      <c r="AB1704" s="88">
        <v>92.63</v>
      </c>
    </row>
    <row r="1705" spans="3:28">
      <c r="C1705" s="87">
        <v>44825</v>
      </c>
      <c r="D1705" s="88">
        <v>116.96</v>
      </c>
      <c r="E1705" s="87">
        <v>44791</v>
      </c>
      <c r="F1705" s="88">
        <v>119.14</v>
      </c>
      <c r="I1705" s="87">
        <v>44837</v>
      </c>
      <c r="J1705" s="88">
        <v>34.6</v>
      </c>
      <c r="K1705" s="87">
        <v>44791</v>
      </c>
      <c r="L1705" s="88">
        <v>166.92</v>
      </c>
      <c r="M1705" s="87">
        <v>44791</v>
      </c>
      <c r="N1705" s="88">
        <v>28.57</v>
      </c>
      <c r="Q1705" s="87">
        <v>44791</v>
      </c>
      <c r="R1705" s="88">
        <v>19.91</v>
      </c>
      <c r="S1705" s="87">
        <v>44791</v>
      </c>
      <c r="T1705" s="88">
        <v>9.18</v>
      </c>
      <c r="W1705" s="87">
        <v>44981</v>
      </c>
      <c r="X1705" s="88">
        <v>48.58</v>
      </c>
      <c r="Y1705" s="87">
        <v>44824</v>
      </c>
      <c r="Z1705" s="88">
        <v>29.83</v>
      </c>
      <c r="AA1705" s="87">
        <v>44942</v>
      </c>
      <c r="AB1705" s="88">
        <v>92</v>
      </c>
    </row>
    <row r="1706" spans="3:28">
      <c r="C1706" s="87">
        <v>44826</v>
      </c>
      <c r="D1706" s="88">
        <v>116.52</v>
      </c>
      <c r="E1706" s="87">
        <v>44792</v>
      </c>
      <c r="F1706" s="88">
        <v>115.91</v>
      </c>
      <c r="I1706" s="87">
        <v>44838</v>
      </c>
      <c r="J1706" s="88">
        <v>35</v>
      </c>
      <c r="K1706" s="87">
        <v>44792</v>
      </c>
      <c r="L1706" s="88">
        <v>164.77</v>
      </c>
      <c r="M1706" s="87">
        <v>44792</v>
      </c>
      <c r="N1706" s="88">
        <v>28.31</v>
      </c>
      <c r="Q1706" s="87">
        <v>44792</v>
      </c>
      <c r="R1706" s="88">
        <v>19.829999999999998</v>
      </c>
      <c r="S1706" s="87">
        <v>44792</v>
      </c>
      <c r="T1706" s="88">
        <v>9.08</v>
      </c>
      <c r="W1706" s="87">
        <v>44984</v>
      </c>
      <c r="X1706" s="88">
        <v>49.16</v>
      </c>
      <c r="Y1706" s="87">
        <v>44825</v>
      </c>
      <c r="Z1706" s="88">
        <v>30.36</v>
      </c>
      <c r="AA1706" s="87">
        <v>44943</v>
      </c>
      <c r="AB1706" s="88">
        <v>92</v>
      </c>
    </row>
    <row r="1707" spans="3:28">
      <c r="C1707" s="87">
        <v>44827</v>
      </c>
      <c r="D1707" s="88">
        <v>112.72</v>
      </c>
      <c r="E1707" s="87">
        <v>44795</v>
      </c>
      <c r="F1707" s="88">
        <v>113.59</v>
      </c>
      <c r="I1707" s="87">
        <v>44840</v>
      </c>
      <c r="J1707" s="88">
        <v>35.35</v>
      </c>
      <c r="K1707" s="87">
        <v>44795</v>
      </c>
      <c r="L1707" s="88">
        <v>161.57</v>
      </c>
      <c r="M1707" s="87">
        <v>44795</v>
      </c>
      <c r="N1707" s="88">
        <v>27.54</v>
      </c>
      <c r="Q1707" s="87">
        <v>44795</v>
      </c>
      <c r="R1707" s="88">
        <v>19.14</v>
      </c>
      <c r="S1707" s="87">
        <v>44795</v>
      </c>
      <c r="T1707" s="88">
        <v>8.8800000000000008</v>
      </c>
      <c r="W1707" s="87">
        <v>44985</v>
      </c>
      <c r="X1707" s="88">
        <v>47.81</v>
      </c>
      <c r="Y1707" s="87">
        <v>44826</v>
      </c>
      <c r="Z1707" s="88">
        <v>30.02</v>
      </c>
      <c r="AA1707" s="87">
        <v>44944</v>
      </c>
      <c r="AB1707" s="88">
        <v>90.46</v>
      </c>
    </row>
    <row r="1708" spans="3:28">
      <c r="C1708" s="87">
        <v>44830</v>
      </c>
      <c r="D1708" s="88">
        <v>113.63</v>
      </c>
      <c r="E1708" s="87">
        <v>44796</v>
      </c>
      <c r="F1708" s="88">
        <v>115.41</v>
      </c>
      <c r="I1708" s="87">
        <v>44841</v>
      </c>
      <c r="J1708" s="88">
        <v>35.97</v>
      </c>
      <c r="K1708" s="87">
        <v>44796</v>
      </c>
      <c r="L1708" s="88">
        <v>163.78</v>
      </c>
      <c r="M1708" s="87">
        <v>44796</v>
      </c>
      <c r="N1708" s="88">
        <v>28.24</v>
      </c>
      <c r="Q1708" s="87">
        <v>44796</v>
      </c>
      <c r="R1708" s="88">
        <v>19.21</v>
      </c>
      <c r="S1708" s="87">
        <v>44796</v>
      </c>
      <c r="T1708" s="88">
        <v>9.07</v>
      </c>
      <c r="W1708" s="87">
        <v>44986</v>
      </c>
      <c r="X1708" s="88">
        <v>48.76</v>
      </c>
      <c r="Y1708" s="87">
        <v>44827</v>
      </c>
      <c r="Z1708" s="88">
        <v>30.23</v>
      </c>
      <c r="AA1708" s="87">
        <v>44945</v>
      </c>
      <c r="AB1708" s="88">
        <v>90.07</v>
      </c>
    </row>
    <row r="1709" spans="3:28">
      <c r="C1709" s="87">
        <v>44831</v>
      </c>
      <c r="D1709" s="88">
        <v>112.55</v>
      </c>
      <c r="E1709" s="87">
        <v>44797</v>
      </c>
      <c r="F1709" s="88">
        <v>116.58</v>
      </c>
      <c r="I1709" s="87">
        <v>44844</v>
      </c>
      <c r="J1709" s="88">
        <v>35.5</v>
      </c>
      <c r="K1709" s="87">
        <v>44797</v>
      </c>
      <c r="L1709" s="88">
        <v>164.07</v>
      </c>
      <c r="M1709" s="87">
        <v>44797</v>
      </c>
      <c r="N1709" s="88">
        <v>28.14</v>
      </c>
      <c r="Q1709" s="87">
        <v>44797</v>
      </c>
      <c r="R1709" s="88">
        <v>19.190000000000001</v>
      </c>
      <c r="S1709" s="87">
        <v>44797</v>
      </c>
      <c r="T1709" s="88">
        <v>8.99</v>
      </c>
      <c r="W1709" s="87">
        <v>44987</v>
      </c>
      <c r="X1709" s="88">
        <v>49.13</v>
      </c>
      <c r="Y1709" s="87">
        <v>44830</v>
      </c>
      <c r="Z1709" s="88">
        <v>29.65</v>
      </c>
      <c r="AA1709" s="87">
        <v>44946</v>
      </c>
      <c r="AB1709" s="88">
        <v>90.07</v>
      </c>
    </row>
    <row r="1710" spans="3:28">
      <c r="C1710" s="87">
        <v>44832</v>
      </c>
      <c r="D1710" s="88">
        <v>111.8</v>
      </c>
      <c r="E1710" s="87">
        <v>44798</v>
      </c>
      <c r="F1710" s="88">
        <v>116.95</v>
      </c>
      <c r="I1710" s="87">
        <v>44845</v>
      </c>
      <c r="J1710" s="88">
        <v>36.49</v>
      </c>
      <c r="K1710" s="87">
        <v>44798</v>
      </c>
      <c r="L1710" s="88">
        <v>164.11</v>
      </c>
      <c r="M1710" s="87">
        <v>44798</v>
      </c>
      <c r="N1710" s="88">
        <v>28.07</v>
      </c>
      <c r="Q1710" s="87">
        <v>44798</v>
      </c>
      <c r="R1710" s="88">
        <v>18.86</v>
      </c>
      <c r="S1710" s="87">
        <v>44798</v>
      </c>
      <c r="T1710" s="88">
        <v>8.8699999999999992</v>
      </c>
      <c r="W1710" s="87">
        <v>44988</v>
      </c>
      <c r="X1710" s="88">
        <v>50.52</v>
      </c>
      <c r="Y1710" s="87">
        <v>44831</v>
      </c>
      <c r="Z1710" s="88">
        <v>29.3</v>
      </c>
      <c r="AA1710" s="87">
        <v>44949</v>
      </c>
      <c r="AB1710" s="88">
        <v>89.95</v>
      </c>
    </row>
    <row r="1711" spans="3:28">
      <c r="C1711" s="87">
        <v>44833</v>
      </c>
      <c r="D1711" s="88">
        <v>109.54</v>
      </c>
      <c r="E1711" s="87">
        <v>44799</v>
      </c>
      <c r="F1711" s="88">
        <v>116.61</v>
      </c>
      <c r="I1711" s="87">
        <v>44846</v>
      </c>
      <c r="J1711" s="88">
        <v>35.799999999999997</v>
      </c>
      <c r="K1711" s="87">
        <v>44799</v>
      </c>
      <c r="L1711" s="88">
        <v>163.47999999999999</v>
      </c>
      <c r="M1711" s="87">
        <v>44799</v>
      </c>
      <c r="N1711" s="88">
        <v>27.44</v>
      </c>
      <c r="Q1711" s="87">
        <v>44799</v>
      </c>
      <c r="R1711" s="88">
        <v>19.079999999999998</v>
      </c>
      <c r="S1711" s="87">
        <v>44799</v>
      </c>
      <c r="T1711" s="88">
        <v>8.7200000000000006</v>
      </c>
      <c r="W1711" s="87">
        <v>44991</v>
      </c>
      <c r="X1711" s="88">
        <v>50.87</v>
      </c>
      <c r="Y1711" s="87">
        <v>44832</v>
      </c>
      <c r="Z1711" s="88">
        <v>29.34</v>
      </c>
      <c r="AA1711" s="87">
        <v>44950</v>
      </c>
      <c r="AB1711" s="88">
        <v>89</v>
      </c>
    </row>
    <row r="1712" spans="3:28">
      <c r="C1712" s="87">
        <v>44834</v>
      </c>
      <c r="D1712" s="88">
        <v>109.75</v>
      </c>
      <c r="E1712" s="87">
        <v>44802</v>
      </c>
      <c r="F1712" s="88">
        <v>117.33</v>
      </c>
      <c r="I1712" s="87">
        <v>44847</v>
      </c>
      <c r="J1712" s="88">
        <v>35.99</v>
      </c>
      <c r="K1712" s="87">
        <v>44802</v>
      </c>
      <c r="L1712" s="88">
        <v>160.13</v>
      </c>
      <c r="M1712" s="87">
        <v>44802</v>
      </c>
      <c r="N1712" s="88">
        <v>28.06</v>
      </c>
      <c r="Q1712" s="87">
        <v>44802</v>
      </c>
      <c r="R1712" s="88">
        <v>18.98</v>
      </c>
      <c r="S1712" s="87">
        <v>44802</v>
      </c>
      <c r="T1712" s="88">
        <v>8.68</v>
      </c>
      <c r="W1712" s="87">
        <v>44992</v>
      </c>
      <c r="X1712" s="88">
        <v>50.64</v>
      </c>
      <c r="Y1712" s="87">
        <v>44833</v>
      </c>
      <c r="Z1712" s="88">
        <v>29.17</v>
      </c>
      <c r="AA1712" s="87">
        <v>44951</v>
      </c>
      <c r="AB1712" s="88">
        <v>89.97</v>
      </c>
    </row>
    <row r="1713" spans="3:28">
      <c r="C1713" s="87">
        <v>44837</v>
      </c>
      <c r="D1713" s="88">
        <v>109.4</v>
      </c>
      <c r="E1713" s="87">
        <v>44803</v>
      </c>
      <c r="F1713" s="88">
        <v>116.68</v>
      </c>
      <c r="I1713" s="87">
        <v>44848</v>
      </c>
      <c r="J1713" s="88">
        <v>35.01</v>
      </c>
      <c r="K1713" s="87">
        <v>44803</v>
      </c>
      <c r="L1713" s="88">
        <v>158.1</v>
      </c>
      <c r="M1713" s="87">
        <v>44803</v>
      </c>
      <c r="N1713" s="88">
        <v>27.63</v>
      </c>
      <c r="Q1713" s="87">
        <v>44803</v>
      </c>
      <c r="R1713" s="88">
        <v>18.91</v>
      </c>
      <c r="S1713" s="87">
        <v>44803</v>
      </c>
      <c r="T1713" s="88">
        <v>8.7200000000000006</v>
      </c>
      <c r="W1713" s="87">
        <v>44993</v>
      </c>
      <c r="X1713" s="88">
        <v>52.64</v>
      </c>
      <c r="Y1713" s="87">
        <v>44834</v>
      </c>
      <c r="Z1713" s="88">
        <v>30.22</v>
      </c>
      <c r="AA1713" s="87">
        <v>44952</v>
      </c>
      <c r="AB1713" s="88">
        <v>89.69</v>
      </c>
    </row>
    <row r="1714" spans="3:28">
      <c r="C1714" s="87">
        <v>44838</v>
      </c>
      <c r="D1714" s="88">
        <v>109.98</v>
      </c>
      <c r="E1714" s="87">
        <v>44804</v>
      </c>
      <c r="F1714" s="88">
        <v>116.71</v>
      </c>
      <c r="I1714" s="87">
        <v>44851</v>
      </c>
      <c r="J1714" s="88">
        <v>35.5</v>
      </c>
      <c r="K1714" s="87">
        <v>44804</v>
      </c>
      <c r="L1714" s="88">
        <v>158.85</v>
      </c>
      <c r="M1714" s="87">
        <v>44804</v>
      </c>
      <c r="N1714" s="88">
        <v>28.62</v>
      </c>
      <c r="Q1714" s="87">
        <v>44804</v>
      </c>
      <c r="R1714" s="88">
        <v>18.829999999999998</v>
      </c>
      <c r="S1714" s="87">
        <v>44804</v>
      </c>
      <c r="T1714" s="88">
        <v>8.68</v>
      </c>
      <c r="W1714" s="87">
        <v>44994</v>
      </c>
      <c r="X1714" s="88">
        <v>54.87</v>
      </c>
      <c r="Y1714" s="87">
        <v>44837</v>
      </c>
      <c r="Z1714" s="88">
        <v>30.3</v>
      </c>
      <c r="AA1714" s="87">
        <v>44953</v>
      </c>
      <c r="AB1714" s="88">
        <v>89.56</v>
      </c>
    </row>
    <row r="1715" spans="3:28">
      <c r="C1715" s="87">
        <v>44839</v>
      </c>
      <c r="D1715" s="88">
        <v>109.68</v>
      </c>
      <c r="E1715" s="87">
        <v>44805</v>
      </c>
      <c r="F1715" s="88">
        <v>116.89</v>
      </c>
      <c r="I1715" s="87">
        <v>44852</v>
      </c>
      <c r="J1715" s="88">
        <v>35.909999999999997</v>
      </c>
      <c r="K1715" s="87">
        <v>44805</v>
      </c>
      <c r="L1715" s="88">
        <v>160.15</v>
      </c>
      <c r="M1715" s="87">
        <v>44805</v>
      </c>
      <c r="N1715" s="88">
        <v>28.89</v>
      </c>
      <c r="Q1715" s="87">
        <v>44805</v>
      </c>
      <c r="R1715" s="88">
        <v>19.14</v>
      </c>
      <c r="S1715" s="87">
        <v>44805</v>
      </c>
      <c r="T1715" s="88">
        <v>8.7100000000000009</v>
      </c>
      <c r="W1715" s="87">
        <v>44995</v>
      </c>
      <c r="X1715" s="88">
        <v>58.96</v>
      </c>
      <c r="Y1715" s="87">
        <v>44838</v>
      </c>
      <c r="Z1715" s="88">
        <v>29.62</v>
      </c>
      <c r="AA1715" s="87">
        <v>44956</v>
      </c>
      <c r="AB1715" s="88">
        <v>89.23</v>
      </c>
    </row>
    <row r="1716" spans="3:28">
      <c r="C1716" s="87">
        <v>44840</v>
      </c>
      <c r="D1716" s="88">
        <v>111.97</v>
      </c>
      <c r="E1716" s="87">
        <v>44806</v>
      </c>
      <c r="F1716" s="88">
        <v>116.62</v>
      </c>
      <c r="I1716" s="87">
        <v>44853</v>
      </c>
      <c r="J1716" s="88">
        <v>36.35</v>
      </c>
      <c r="K1716" s="87">
        <v>44806</v>
      </c>
      <c r="L1716" s="88">
        <v>158.44999999999999</v>
      </c>
      <c r="M1716" s="87">
        <v>44806</v>
      </c>
      <c r="N1716" s="88">
        <v>28.56</v>
      </c>
      <c r="Q1716" s="87">
        <v>44806</v>
      </c>
      <c r="R1716" s="88">
        <v>18.82</v>
      </c>
      <c r="S1716" s="87">
        <v>44806</v>
      </c>
      <c r="T1716" s="88">
        <v>8.57</v>
      </c>
      <c r="W1716" s="87">
        <v>44998</v>
      </c>
      <c r="X1716" s="88">
        <v>60.02</v>
      </c>
      <c r="Y1716" s="87">
        <v>44839</v>
      </c>
      <c r="Z1716" s="88">
        <v>30</v>
      </c>
      <c r="AA1716" s="87">
        <v>44957</v>
      </c>
      <c r="AB1716" s="88">
        <v>90.17</v>
      </c>
    </row>
    <row r="1717" spans="3:28">
      <c r="C1717" s="87">
        <v>44841</v>
      </c>
      <c r="D1717" s="88">
        <v>110.87</v>
      </c>
      <c r="E1717" s="87">
        <v>44809</v>
      </c>
      <c r="F1717" s="88">
        <v>116.72</v>
      </c>
      <c r="I1717" s="87">
        <v>44854</v>
      </c>
      <c r="J1717" s="88">
        <v>36</v>
      </c>
      <c r="K1717" s="87">
        <v>44809</v>
      </c>
      <c r="L1717" s="88">
        <v>155.68</v>
      </c>
      <c r="M1717" s="87">
        <v>44809</v>
      </c>
      <c r="N1717" s="88">
        <v>27.89</v>
      </c>
      <c r="Q1717" s="87">
        <v>44809</v>
      </c>
      <c r="R1717" s="88">
        <v>17.91</v>
      </c>
      <c r="S1717" s="87">
        <v>44809</v>
      </c>
      <c r="T1717" s="88">
        <v>8.42</v>
      </c>
      <c r="W1717" s="87">
        <v>44999</v>
      </c>
      <c r="X1717" s="88">
        <v>58.55</v>
      </c>
      <c r="Y1717" s="87">
        <v>44840</v>
      </c>
      <c r="Z1717" s="88">
        <v>30.5</v>
      </c>
      <c r="AA1717" s="87">
        <v>44958</v>
      </c>
      <c r="AB1717" s="88">
        <v>92.97</v>
      </c>
    </row>
    <row r="1718" spans="3:28">
      <c r="C1718" s="87">
        <v>44844</v>
      </c>
      <c r="D1718" s="88">
        <v>108.22</v>
      </c>
      <c r="E1718" s="87">
        <v>44810</v>
      </c>
      <c r="F1718" s="88">
        <v>117.01</v>
      </c>
      <c r="I1718" s="87">
        <v>44858</v>
      </c>
      <c r="J1718" s="88">
        <v>35</v>
      </c>
      <c r="K1718" s="87">
        <v>44810</v>
      </c>
      <c r="L1718" s="88">
        <v>157.34</v>
      </c>
      <c r="M1718" s="87">
        <v>44810</v>
      </c>
      <c r="N1718" s="88">
        <v>27.95</v>
      </c>
      <c r="Q1718" s="87">
        <v>44810</v>
      </c>
      <c r="R1718" s="88">
        <v>17.93</v>
      </c>
      <c r="S1718" s="87">
        <v>44810</v>
      </c>
      <c r="T1718" s="88">
        <v>8.3800000000000008</v>
      </c>
      <c r="W1718" s="87">
        <v>45000</v>
      </c>
      <c r="X1718" s="88">
        <v>59.8</v>
      </c>
      <c r="Y1718" s="87">
        <v>44841</v>
      </c>
      <c r="Z1718" s="88">
        <v>29.63</v>
      </c>
      <c r="AA1718" s="87">
        <v>44959</v>
      </c>
      <c r="AB1718" s="88">
        <v>93.95</v>
      </c>
    </row>
    <row r="1719" spans="3:28">
      <c r="C1719" s="87">
        <v>44845</v>
      </c>
      <c r="D1719" s="88">
        <v>109.32</v>
      </c>
      <c r="E1719" s="87">
        <v>44811</v>
      </c>
      <c r="F1719" s="88">
        <v>116.78</v>
      </c>
      <c r="I1719" s="87">
        <v>44859</v>
      </c>
      <c r="J1719" s="88">
        <v>35</v>
      </c>
      <c r="K1719" s="87">
        <v>44811</v>
      </c>
      <c r="L1719" s="88">
        <v>158.31</v>
      </c>
      <c r="M1719" s="87">
        <v>44811</v>
      </c>
      <c r="N1719" s="88">
        <v>27.76</v>
      </c>
      <c r="Q1719" s="87">
        <v>44811</v>
      </c>
      <c r="R1719" s="88">
        <v>17.95</v>
      </c>
      <c r="S1719" s="87">
        <v>44811</v>
      </c>
      <c r="T1719" s="88">
        <v>8.26</v>
      </c>
      <c r="W1719" s="87">
        <v>45001</v>
      </c>
      <c r="X1719" s="88">
        <v>58.63</v>
      </c>
      <c r="Y1719" s="87">
        <v>44844</v>
      </c>
      <c r="Z1719" s="88">
        <v>30.21</v>
      </c>
      <c r="AA1719" s="87">
        <v>44960</v>
      </c>
      <c r="AB1719" s="88">
        <v>92.97</v>
      </c>
    </row>
    <row r="1720" spans="3:28">
      <c r="C1720" s="87">
        <v>44846</v>
      </c>
      <c r="D1720" s="88">
        <v>110.13</v>
      </c>
      <c r="E1720" s="87">
        <v>44812</v>
      </c>
      <c r="F1720" s="88">
        <v>115.53</v>
      </c>
      <c r="I1720" s="87">
        <v>44861</v>
      </c>
      <c r="J1720" s="88">
        <v>34.06</v>
      </c>
      <c r="K1720" s="87">
        <v>44812</v>
      </c>
      <c r="L1720" s="88">
        <v>158.31</v>
      </c>
      <c r="M1720" s="87">
        <v>44812</v>
      </c>
      <c r="N1720" s="88">
        <v>28.65</v>
      </c>
      <c r="Q1720" s="87">
        <v>44812</v>
      </c>
      <c r="R1720" s="88">
        <v>17.920000000000002</v>
      </c>
      <c r="S1720" s="87">
        <v>44812</v>
      </c>
      <c r="T1720" s="88">
        <v>8.23</v>
      </c>
      <c r="W1720" s="87">
        <v>45002</v>
      </c>
      <c r="X1720" s="88">
        <v>57.81</v>
      </c>
      <c r="Y1720" s="87">
        <v>44845</v>
      </c>
      <c r="Z1720" s="88">
        <v>30.54</v>
      </c>
      <c r="AA1720" s="87">
        <v>44963</v>
      </c>
      <c r="AB1720" s="88">
        <v>92.97</v>
      </c>
    </row>
    <row r="1721" spans="3:28">
      <c r="C1721" s="87">
        <v>44847</v>
      </c>
      <c r="D1721" s="88">
        <v>108.96</v>
      </c>
      <c r="E1721" s="87">
        <v>44813</v>
      </c>
      <c r="F1721" s="88">
        <v>115.86</v>
      </c>
      <c r="I1721" s="87">
        <v>44862</v>
      </c>
      <c r="J1721" s="88">
        <v>34.01</v>
      </c>
      <c r="K1721" s="87">
        <v>44813</v>
      </c>
      <c r="L1721" s="88">
        <v>157.82</v>
      </c>
      <c r="M1721" s="87">
        <v>44813</v>
      </c>
      <c r="N1721" s="88">
        <v>28.6</v>
      </c>
      <c r="Q1721" s="87">
        <v>44813</v>
      </c>
      <c r="R1721" s="88">
        <v>17.78</v>
      </c>
      <c r="S1721" s="87">
        <v>44813</v>
      </c>
      <c r="T1721" s="88">
        <v>8.27</v>
      </c>
      <c r="W1721" s="87">
        <v>45005</v>
      </c>
      <c r="X1721" s="88">
        <v>56.56</v>
      </c>
      <c r="Y1721" s="87">
        <v>44846</v>
      </c>
      <c r="Z1721" s="88">
        <v>30.2</v>
      </c>
      <c r="AA1721" s="87">
        <v>44964</v>
      </c>
      <c r="AB1721" s="88">
        <v>95.83</v>
      </c>
    </row>
    <row r="1722" spans="3:28">
      <c r="C1722" s="87">
        <v>44848</v>
      </c>
      <c r="D1722" s="88">
        <v>108.78</v>
      </c>
      <c r="E1722" s="87">
        <v>44816</v>
      </c>
      <c r="F1722" s="88">
        <v>116.5</v>
      </c>
      <c r="I1722" s="87">
        <v>44865</v>
      </c>
      <c r="J1722" s="88">
        <v>34.799999999999997</v>
      </c>
      <c r="K1722" s="87">
        <v>44816</v>
      </c>
      <c r="L1722" s="88">
        <v>148.51</v>
      </c>
      <c r="M1722" s="87">
        <v>44816</v>
      </c>
      <c r="N1722" s="88">
        <v>28.31</v>
      </c>
      <c r="Q1722" s="87">
        <v>44816</v>
      </c>
      <c r="R1722" s="88">
        <v>17.739999999999998</v>
      </c>
      <c r="S1722" s="87">
        <v>44816</v>
      </c>
      <c r="T1722" s="88">
        <v>8.17</v>
      </c>
      <c r="W1722" s="87">
        <v>45006</v>
      </c>
      <c r="X1722" s="88">
        <v>56</v>
      </c>
      <c r="Y1722" s="87">
        <v>44847</v>
      </c>
      <c r="Z1722" s="88">
        <v>30.23</v>
      </c>
      <c r="AA1722" s="87">
        <v>44966</v>
      </c>
      <c r="AB1722" s="88">
        <v>98.49</v>
      </c>
    </row>
    <row r="1723" spans="3:28">
      <c r="C1723" s="87">
        <v>44851</v>
      </c>
      <c r="D1723" s="88">
        <v>108.89</v>
      </c>
      <c r="E1723" s="87">
        <v>44817</v>
      </c>
      <c r="F1723" s="88">
        <v>119.9</v>
      </c>
      <c r="I1723" s="87">
        <v>44866</v>
      </c>
      <c r="J1723" s="88">
        <v>35.450000000000003</v>
      </c>
      <c r="K1723" s="87">
        <v>44817</v>
      </c>
      <c r="L1723" s="88">
        <v>148.13</v>
      </c>
      <c r="M1723" s="87">
        <v>44817</v>
      </c>
      <c r="N1723" s="88">
        <v>28.5</v>
      </c>
      <c r="Q1723" s="87">
        <v>44817</v>
      </c>
      <c r="R1723" s="88">
        <v>17.649999999999999</v>
      </c>
      <c r="S1723" s="87">
        <v>44817</v>
      </c>
      <c r="T1723" s="88">
        <v>8.1199999999999992</v>
      </c>
      <c r="W1723" s="87">
        <v>45007</v>
      </c>
      <c r="X1723" s="88">
        <v>56.01</v>
      </c>
      <c r="Y1723" s="87">
        <v>44848</v>
      </c>
      <c r="Z1723" s="88">
        <v>29.75</v>
      </c>
      <c r="AA1723" s="87">
        <v>44967</v>
      </c>
      <c r="AB1723" s="88">
        <v>94</v>
      </c>
    </row>
    <row r="1724" spans="3:28">
      <c r="C1724" s="87">
        <v>44852</v>
      </c>
      <c r="D1724" s="88">
        <v>108.7</v>
      </c>
      <c r="E1724" s="87">
        <v>44818</v>
      </c>
      <c r="F1724" s="88">
        <v>116.87</v>
      </c>
      <c r="I1724" s="87">
        <v>44868</v>
      </c>
      <c r="J1724" s="88">
        <v>34.479999999999997</v>
      </c>
      <c r="K1724" s="87">
        <v>44818</v>
      </c>
      <c r="L1724" s="88">
        <v>149.29</v>
      </c>
      <c r="M1724" s="87">
        <v>44818</v>
      </c>
      <c r="N1724" s="88">
        <v>28.31</v>
      </c>
      <c r="Q1724" s="87">
        <v>44818</v>
      </c>
      <c r="R1724" s="88">
        <v>17.559999999999999</v>
      </c>
      <c r="S1724" s="87">
        <v>44818</v>
      </c>
      <c r="T1724" s="88">
        <v>8.14</v>
      </c>
      <c r="W1724" s="87">
        <v>45009</v>
      </c>
      <c r="X1724" s="88">
        <v>55.16</v>
      </c>
      <c r="Y1724" s="87">
        <v>44851</v>
      </c>
      <c r="Z1724" s="88">
        <v>30.18</v>
      </c>
      <c r="AA1724" s="87">
        <v>44970</v>
      </c>
      <c r="AB1724" s="88">
        <v>97.7</v>
      </c>
    </row>
    <row r="1725" spans="3:28">
      <c r="C1725" s="87">
        <v>44853</v>
      </c>
      <c r="D1725" s="88">
        <v>109.58</v>
      </c>
      <c r="E1725" s="87">
        <v>44819</v>
      </c>
      <c r="F1725" s="88">
        <v>117.35</v>
      </c>
      <c r="I1725" s="87">
        <v>44869</v>
      </c>
      <c r="J1725" s="88">
        <v>34.99</v>
      </c>
      <c r="K1725" s="87">
        <v>44819</v>
      </c>
      <c r="L1725" s="88">
        <v>150.1</v>
      </c>
      <c r="M1725" s="87">
        <v>44819</v>
      </c>
      <c r="N1725" s="88">
        <v>28.24</v>
      </c>
      <c r="Q1725" s="87">
        <v>44819</v>
      </c>
      <c r="R1725" s="88">
        <v>17.510000000000002</v>
      </c>
      <c r="S1725" s="87">
        <v>44819</v>
      </c>
      <c r="T1725" s="88">
        <v>8.19</v>
      </c>
      <c r="W1725" s="87">
        <v>45012</v>
      </c>
      <c r="X1725" s="88">
        <v>55.51</v>
      </c>
      <c r="Y1725" s="87">
        <v>44852</v>
      </c>
      <c r="Z1725" s="88">
        <v>30.22</v>
      </c>
      <c r="AA1725" s="87">
        <v>44971</v>
      </c>
      <c r="AB1725" s="88">
        <v>96.99</v>
      </c>
    </row>
    <row r="1726" spans="3:28">
      <c r="C1726" s="87">
        <v>44854</v>
      </c>
      <c r="D1726" s="88">
        <v>109.5</v>
      </c>
      <c r="E1726" s="87">
        <v>44820</v>
      </c>
      <c r="F1726" s="88">
        <v>117.85</v>
      </c>
      <c r="I1726" s="87">
        <v>44872</v>
      </c>
      <c r="J1726" s="88">
        <v>34.1</v>
      </c>
      <c r="K1726" s="87">
        <v>44820</v>
      </c>
      <c r="L1726" s="88">
        <v>149.84</v>
      </c>
      <c r="M1726" s="87">
        <v>44820</v>
      </c>
      <c r="N1726" s="88">
        <v>28</v>
      </c>
      <c r="Q1726" s="87">
        <v>44820</v>
      </c>
      <c r="R1726" s="88">
        <v>17.46</v>
      </c>
      <c r="S1726" s="87">
        <v>44820</v>
      </c>
      <c r="T1726" s="88">
        <v>8.09</v>
      </c>
      <c r="W1726" s="87">
        <v>45014</v>
      </c>
      <c r="X1726" s="88">
        <v>54.99</v>
      </c>
      <c r="Y1726" s="87">
        <v>44853</v>
      </c>
      <c r="Z1726" s="88">
        <v>30.09</v>
      </c>
      <c r="AA1726" s="87">
        <v>44972</v>
      </c>
      <c r="AB1726" s="88">
        <v>93.49</v>
      </c>
    </row>
    <row r="1727" spans="3:28">
      <c r="C1727" s="87">
        <v>44855</v>
      </c>
      <c r="D1727" s="88">
        <v>109.29</v>
      </c>
      <c r="E1727" s="87">
        <v>44823</v>
      </c>
      <c r="F1727" s="88">
        <v>117.26</v>
      </c>
      <c r="I1727" s="87">
        <v>44873</v>
      </c>
      <c r="J1727" s="88">
        <v>35.25</v>
      </c>
      <c r="K1727" s="87">
        <v>44823</v>
      </c>
      <c r="L1727" s="88">
        <v>147.66999999999999</v>
      </c>
      <c r="M1727" s="87">
        <v>44823</v>
      </c>
      <c r="N1727" s="88">
        <v>27.78</v>
      </c>
      <c r="Q1727" s="87">
        <v>44823</v>
      </c>
      <c r="R1727" s="88">
        <v>17.239999999999998</v>
      </c>
      <c r="S1727" s="87">
        <v>44823</v>
      </c>
      <c r="T1727" s="88">
        <v>8.16</v>
      </c>
      <c r="W1727" s="87">
        <v>45015</v>
      </c>
      <c r="X1727" s="88">
        <v>53.5</v>
      </c>
      <c r="Y1727" s="87">
        <v>44854</v>
      </c>
      <c r="Z1727" s="88">
        <v>29.7</v>
      </c>
      <c r="AA1727" s="87">
        <v>44973</v>
      </c>
      <c r="AB1727" s="88">
        <v>96.91</v>
      </c>
    </row>
    <row r="1728" spans="3:28">
      <c r="C1728" s="87">
        <v>44858</v>
      </c>
      <c r="D1728" s="88">
        <v>109.07</v>
      </c>
      <c r="E1728" s="87">
        <v>44824</v>
      </c>
      <c r="F1728" s="88">
        <v>115.99</v>
      </c>
      <c r="I1728" s="87">
        <v>44875</v>
      </c>
      <c r="J1728" s="88">
        <v>36.01</v>
      </c>
      <c r="K1728" s="87">
        <v>44824</v>
      </c>
      <c r="L1728" s="88">
        <v>145.72999999999999</v>
      </c>
      <c r="M1728" s="87">
        <v>44824</v>
      </c>
      <c r="N1728" s="88">
        <v>27.91</v>
      </c>
      <c r="Q1728" s="87">
        <v>44824</v>
      </c>
      <c r="R1728" s="88">
        <v>17.11</v>
      </c>
      <c r="S1728" s="87">
        <v>44824</v>
      </c>
      <c r="T1728" s="88">
        <v>8.1199999999999992</v>
      </c>
      <c r="W1728" s="87">
        <v>45016</v>
      </c>
      <c r="X1728" s="88">
        <v>52.41</v>
      </c>
      <c r="Y1728" s="87">
        <v>44855</v>
      </c>
      <c r="Z1728" s="88">
        <v>29.65</v>
      </c>
      <c r="AA1728" s="87">
        <v>44977</v>
      </c>
      <c r="AB1728" s="88">
        <v>96.91</v>
      </c>
    </row>
    <row r="1729" spans="3:28">
      <c r="C1729" s="87">
        <v>44859</v>
      </c>
      <c r="D1729" s="88">
        <v>108.97</v>
      </c>
      <c r="E1729" s="87">
        <v>44825</v>
      </c>
      <c r="F1729" s="88">
        <v>115.63</v>
      </c>
      <c r="I1729" s="87">
        <v>44876</v>
      </c>
      <c r="J1729" s="88">
        <v>35.9</v>
      </c>
      <c r="K1729" s="87">
        <v>44825</v>
      </c>
      <c r="L1729" s="88">
        <v>141.82</v>
      </c>
      <c r="M1729" s="87">
        <v>44825</v>
      </c>
      <c r="N1729" s="88">
        <v>27.37</v>
      </c>
      <c r="Q1729" s="87">
        <v>44825</v>
      </c>
      <c r="R1729" s="88">
        <v>16.739999999999998</v>
      </c>
      <c r="S1729" s="87">
        <v>44825</v>
      </c>
      <c r="T1729" s="88">
        <v>7.88</v>
      </c>
      <c r="W1729" s="87">
        <v>45019</v>
      </c>
      <c r="X1729" s="88">
        <v>52</v>
      </c>
      <c r="Y1729" s="87">
        <v>44858</v>
      </c>
      <c r="Z1729" s="88">
        <v>29.73</v>
      </c>
      <c r="AA1729" s="87">
        <v>44979</v>
      </c>
      <c r="AB1729" s="88">
        <v>94.6</v>
      </c>
    </row>
    <row r="1730" spans="3:28">
      <c r="C1730" s="87">
        <v>44860</v>
      </c>
      <c r="D1730" s="88">
        <v>110.6</v>
      </c>
      <c r="E1730" s="87">
        <v>44826</v>
      </c>
      <c r="F1730" s="88">
        <v>115.45</v>
      </c>
      <c r="I1730" s="87">
        <v>44879</v>
      </c>
      <c r="J1730" s="88">
        <v>35</v>
      </c>
      <c r="K1730" s="87">
        <v>44826</v>
      </c>
      <c r="L1730" s="88">
        <v>141.69999999999999</v>
      </c>
      <c r="M1730" s="87">
        <v>44826</v>
      </c>
      <c r="N1730" s="88">
        <v>27.41</v>
      </c>
      <c r="Q1730" s="87">
        <v>44826</v>
      </c>
      <c r="R1730" s="88">
        <v>16.55</v>
      </c>
      <c r="S1730" s="87">
        <v>44826</v>
      </c>
      <c r="T1730" s="88">
        <v>7.86</v>
      </c>
      <c r="W1730" s="87">
        <v>45020</v>
      </c>
      <c r="X1730" s="88">
        <v>51.63</v>
      </c>
      <c r="Y1730" s="87">
        <v>44859</v>
      </c>
      <c r="Z1730" s="88">
        <v>29.59</v>
      </c>
      <c r="AA1730" s="87">
        <v>44980</v>
      </c>
      <c r="AB1730" s="88">
        <v>91.17</v>
      </c>
    </row>
    <row r="1731" spans="3:28">
      <c r="C1731" s="87">
        <v>44861</v>
      </c>
      <c r="D1731" s="88">
        <v>107.41</v>
      </c>
      <c r="E1731" s="87">
        <v>44827</v>
      </c>
      <c r="F1731" s="88">
        <v>114.08</v>
      </c>
      <c r="I1731" s="87">
        <v>44880</v>
      </c>
      <c r="J1731" s="88">
        <v>35.79</v>
      </c>
      <c r="K1731" s="87">
        <v>44827</v>
      </c>
      <c r="L1731" s="88">
        <v>137.80000000000001</v>
      </c>
      <c r="M1731" s="87">
        <v>44827</v>
      </c>
      <c r="N1731" s="88">
        <v>27.19</v>
      </c>
      <c r="Q1731" s="87">
        <v>44827</v>
      </c>
      <c r="R1731" s="88">
        <v>16.18</v>
      </c>
      <c r="S1731" s="87">
        <v>44827</v>
      </c>
      <c r="T1731" s="88">
        <v>7.78</v>
      </c>
      <c r="W1731" s="87">
        <v>45021</v>
      </c>
      <c r="X1731" s="88">
        <v>52</v>
      </c>
      <c r="Y1731" s="87">
        <v>44860</v>
      </c>
      <c r="Z1731" s="88">
        <v>29.83</v>
      </c>
      <c r="AA1731" s="87">
        <v>44981</v>
      </c>
      <c r="AB1731" s="88">
        <v>90</v>
      </c>
    </row>
    <row r="1732" spans="3:28">
      <c r="C1732" s="87">
        <v>44862</v>
      </c>
      <c r="D1732" s="88">
        <v>107.1</v>
      </c>
      <c r="E1732" s="87">
        <v>44830</v>
      </c>
      <c r="F1732" s="88">
        <v>114.42</v>
      </c>
      <c r="I1732" s="87">
        <v>44881</v>
      </c>
      <c r="J1732" s="88">
        <v>35.54</v>
      </c>
      <c r="K1732" s="87">
        <v>44830</v>
      </c>
      <c r="L1732" s="88">
        <v>146.27000000000001</v>
      </c>
      <c r="M1732" s="87">
        <v>44830</v>
      </c>
      <c r="N1732" s="88">
        <v>28.03</v>
      </c>
      <c r="Q1732" s="87">
        <v>44830</v>
      </c>
      <c r="R1732" s="88">
        <v>17.34</v>
      </c>
      <c r="S1732" s="87">
        <v>44830</v>
      </c>
      <c r="T1732" s="88">
        <v>7.89</v>
      </c>
      <c r="W1732" s="87">
        <v>45022</v>
      </c>
      <c r="X1732" s="88">
        <v>52.96</v>
      </c>
      <c r="Y1732" s="87">
        <v>44861</v>
      </c>
      <c r="Z1732" s="88">
        <v>29.95</v>
      </c>
      <c r="AA1732" s="87">
        <v>44984</v>
      </c>
      <c r="AB1732" s="88">
        <v>90.07</v>
      </c>
    </row>
    <row r="1733" spans="3:28">
      <c r="C1733" s="87">
        <v>44865</v>
      </c>
      <c r="D1733" s="88">
        <v>105.32</v>
      </c>
      <c r="E1733" s="87">
        <v>44831</v>
      </c>
      <c r="F1733" s="88">
        <v>116.55</v>
      </c>
      <c r="I1733" s="87">
        <v>44882</v>
      </c>
      <c r="J1733" s="88">
        <v>35</v>
      </c>
      <c r="K1733" s="87">
        <v>44831</v>
      </c>
      <c r="L1733" s="88">
        <v>147.19999999999999</v>
      </c>
      <c r="M1733" s="87">
        <v>44831</v>
      </c>
      <c r="N1733" s="88">
        <v>28.41</v>
      </c>
      <c r="Q1733" s="87">
        <v>44831</v>
      </c>
      <c r="R1733" s="88">
        <v>17.579999999999998</v>
      </c>
      <c r="S1733" s="87">
        <v>44831</v>
      </c>
      <c r="T1733" s="88">
        <v>8.48</v>
      </c>
      <c r="W1733" s="87">
        <v>45023</v>
      </c>
      <c r="X1733" s="88">
        <v>53.15</v>
      </c>
      <c r="Y1733" s="87">
        <v>44862</v>
      </c>
      <c r="Z1733" s="88">
        <v>30.26</v>
      </c>
      <c r="AA1733" s="87">
        <v>44985</v>
      </c>
      <c r="AB1733" s="88">
        <v>89.1</v>
      </c>
    </row>
    <row r="1734" spans="3:28">
      <c r="C1734" s="87">
        <v>44866</v>
      </c>
      <c r="D1734" s="88">
        <v>105.69</v>
      </c>
      <c r="E1734" s="87">
        <v>44832</v>
      </c>
      <c r="F1734" s="88">
        <v>116.79</v>
      </c>
      <c r="I1734" s="87">
        <v>44883</v>
      </c>
      <c r="J1734" s="88">
        <v>35</v>
      </c>
      <c r="K1734" s="87">
        <v>44832</v>
      </c>
      <c r="L1734" s="88">
        <v>147.09</v>
      </c>
      <c r="M1734" s="87">
        <v>44832</v>
      </c>
      <c r="N1734" s="88">
        <v>28.27</v>
      </c>
      <c r="Q1734" s="87">
        <v>44832</v>
      </c>
      <c r="R1734" s="88">
        <v>17.600000000000001</v>
      </c>
      <c r="S1734" s="87">
        <v>44832</v>
      </c>
      <c r="T1734" s="88">
        <v>8.26</v>
      </c>
      <c r="W1734" s="87">
        <v>45026</v>
      </c>
      <c r="X1734" s="88">
        <v>53</v>
      </c>
      <c r="Y1734" s="87">
        <v>44865</v>
      </c>
      <c r="Z1734" s="88">
        <v>29.47</v>
      </c>
      <c r="AA1734" s="87">
        <v>44986</v>
      </c>
      <c r="AB1734" s="88">
        <v>87.99</v>
      </c>
    </row>
    <row r="1735" spans="3:28">
      <c r="C1735" s="87">
        <v>44867</v>
      </c>
      <c r="D1735" s="88">
        <v>106.23</v>
      </c>
      <c r="E1735" s="87">
        <v>44833</v>
      </c>
      <c r="F1735" s="88">
        <v>113.26</v>
      </c>
      <c r="I1735" s="87">
        <v>44886</v>
      </c>
      <c r="J1735" s="88">
        <v>35.08</v>
      </c>
      <c r="K1735" s="87">
        <v>44833</v>
      </c>
      <c r="L1735" s="88">
        <v>147.08000000000001</v>
      </c>
      <c r="M1735" s="87">
        <v>44833</v>
      </c>
      <c r="N1735" s="88">
        <v>28.2</v>
      </c>
      <c r="Q1735" s="87">
        <v>44833</v>
      </c>
      <c r="R1735" s="88">
        <v>17.38</v>
      </c>
      <c r="S1735" s="87">
        <v>44833</v>
      </c>
      <c r="T1735" s="88">
        <v>8.01</v>
      </c>
      <c r="W1735" s="87">
        <v>45027</v>
      </c>
      <c r="X1735" s="88">
        <v>52.99</v>
      </c>
      <c r="Y1735" s="87">
        <v>44866</v>
      </c>
      <c r="Z1735" s="88">
        <v>29.23</v>
      </c>
      <c r="AA1735" s="87">
        <v>44987</v>
      </c>
      <c r="AB1735" s="88">
        <v>90</v>
      </c>
    </row>
    <row r="1736" spans="3:28">
      <c r="C1736" s="87">
        <v>44868</v>
      </c>
      <c r="D1736" s="88">
        <v>106.39</v>
      </c>
      <c r="E1736" s="87">
        <v>44834</v>
      </c>
      <c r="F1736" s="88">
        <v>114.89</v>
      </c>
      <c r="I1736" s="87">
        <v>44887</v>
      </c>
      <c r="J1736" s="88">
        <v>35.25</v>
      </c>
      <c r="K1736" s="87">
        <v>44834</v>
      </c>
      <c r="L1736" s="88">
        <v>147.22</v>
      </c>
      <c r="M1736" s="87">
        <v>44834</v>
      </c>
      <c r="N1736" s="88">
        <v>27.86</v>
      </c>
      <c r="Q1736" s="87">
        <v>44834</v>
      </c>
      <c r="R1736" s="88">
        <v>17.22</v>
      </c>
      <c r="S1736" s="87">
        <v>44834</v>
      </c>
      <c r="T1736" s="88">
        <v>8.0299999999999994</v>
      </c>
      <c r="W1736" s="87">
        <v>45028</v>
      </c>
      <c r="X1736" s="88">
        <v>52.99</v>
      </c>
      <c r="Y1736" s="87">
        <v>44867</v>
      </c>
      <c r="Z1736" s="88">
        <v>29.34</v>
      </c>
      <c r="AA1736" s="87">
        <v>44988</v>
      </c>
      <c r="AB1736" s="88">
        <v>89.4</v>
      </c>
    </row>
    <row r="1737" spans="3:28">
      <c r="C1737" s="87">
        <v>44869</v>
      </c>
      <c r="D1737" s="88">
        <v>104.44</v>
      </c>
      <c r="E1737" s="87">
        <v>44837</v>
      </c>
      <c r="F1737" s="88">
        <v>114.01</v>
      </c>
      <c r="I1737" s="87">
        <v>44888</v>
      </c>
      <c r="J1737" s="88">
        <v>35.03</v>
      </c>
      <c r="K1737" s="87">
        <v>44837</v>
      </c>
      <c r="L1737" s="88">
        <v>146.54</v>
      </c>
      <c r="M1737" s="87">
        <v>44837</v>
      </c>
      <c r="N1737" s="88">
        <v>27.62</v>
      </c>
      <c r="Q1737" s="87">
        <v>44837</v>
      </c>
      <c r="R1737" s="88">
        <v>16.98</v>
      </c>
      <c r="S1737" s="87">
        <v>44837</v>
      </c>
      <c r="T1737" s="88">
        <v>7.99</v>
      </c>
      <c r="W1737" s="87">
        <v>45029</v>
      </c>
      <c r="X1737" s="88">
        <v>53.23</v>
      </c>
      <c r="Y1737" s="87">
        <v>44868</v>
      </c>
      <c r="Z1737" s="88">
        <v>28.33</v>
      </c>
      <c r="AA1737" s="87">
        <v>44991</v>
      </c>
      <c r="AB1737" s="88">
        <v>90</v>
      </c>
    </row>
    <row r="1738" spans="3:28">
      <c r="C1738" s="87">
        <v>44872</v>
      </c>
      <c r="D1738" s="88">
        <v>105</v>
      </c>
      <c r="E1738" s="87">
        <v>44838</v>
      </c>
      <c r="F1738" s="88">
        <v>112.95</v>
      </c>
      <c r="I1738" s="87">
        <v>44889</v>
      </c>
      <c r="J1738" s="88">
        <v>35</v>
      </c>
      <c r="K1738" s="87">
        <v>44838</v>
      </c>
      <c r="L1738" s="88">
        <v>147.59</v>
      </c>
      <c r="M1738" s="87">
        <v>44838</v>
      </c>
      <c r="N1738" s="88">
        <v>27.9</v>
      </c>
      <c r="Q1738" s="87">
        <v>44838</v>
      </c>
      <c r="R1738" s="88">
        <v>16.95</v>
      </c>
      <c r="S1738" s="87">
        <v>44838</v>
      </c>
      <c r="T1738" s="88">
        <v>8.0299999999999994</v>
      </c>
      <c r="W1738" s="87">
        <v>45033</v>
      </c>
      <c r="X1738" s="88">
        <v>53.3</v>
      </c>
      <c r="Y1738" s="87">
        <v>44869</v>
      </c>
      <c r="Z1738" s="88">
        <v>28.57</v>
      </c>
      <c r="AA1738" s="87">
        <v>44993</v>
      </c>
      <c r="AB1738" s="88">
        <v>89.33</v>
      </c>
    </row>
    <row r="1739" spans="3:28">
      <c r="C1739" s="87">
        <v>44873</v>
      </c>
      <c r="D1739" s="88">
        <v>107.83</v>
      </c>
      <c r="E1739" s="87">
        <v>44839</v>
      </c>
      <c r="F1739" s="88">
        <v>112.09</v>
      </c>
      <c r="I1739" s="87">
        <v>44890</v>
      </c>
      <c r="J1739" s="88">
        <v>35</v>
      </c>
      <c r="K1739" s="87">
        <v>44839</v>
      </c>
      <c r="L1739" s="88">
        <v>148.11000000000001</v>
      </c>
      <c r="M1739" s="87">
        <v>44839</v>
      </c>
      <c r="N1739" s="88">
        <v>28.61</v>
      </c>
      <c r="Q1739" s="87">
        <v>44839</v>
      </c>
      <c r="R1739" s="88">
        <v>16.95</v>
      </c>
      <c r="S1739" s="87">
        <v>44839</v>
      </c>
      <c r="T1739" s="88">
        <v>8.0399999999999991</v>
      </c>
      <c r="W1739" s="87">
        <v>45034</v>
      </c>
      <c r="X1739" s="88">
        <v>53.94</v>
      </c>
      <c r="Y1739" s="87">
        <v>44872</v>
      </c>
      <c r="Z1739" s="88">
        <v>29</v>
      </c>
      <c r="AA1739" s="87">
        <v>44995</v>
      </c>
      <c r="AB1739" s="88">
        <v>89.44</v>
      </c>
    </row>
    <row r="1740" spans="3:28">
      <c r="C1740" s="87">
        <v>44875</v>
      </c>
      <c r="D1740" s="88">
        <v>113.59</v>
      </c>
      <c r="E1740" s="87">
        <v>44840</v>
      </c>
      <c r="F1740" s="88">
        <v>113.03</v>
      </c>
      <c r="I1740" s="87">
        <v>44893</v>
      </c>
      <c r="J1740" s="88">
        <v>34.6</v>
      </c>
      <c r="K1740" s="87">
        <v>44840</v>
      </c>
      <c r="L1740" s="88">
        <v>153.47999999999999</v>
      </c>
      <c r="M1740" s="87">
        <v>44840</v>
      </c>
      <c r="N1740" s="88">
        <v>28.82</v>
      </c>
      <c r="Q1740" s="87">
        <v>44840</v>
      </c>
      <c r="R1740" s="88">
        <v>17.45</v>
      </c>
      <c r="S1740" s="87">
        <v>44840</v>
      </c>
      <c r="T1740" s="88">
        <v>8.2100000000000009</v>
      </c>
      <c r="W1740" s="87">
        <v>45035</v>
      </c>
      <c r="X1740" s="88">
        <v>53.5</v>
      </c>
      <c r="Y1740" s="87">
        <v>44873</v>
      </c>
      <c r="Z1740" s="88">
        <v>29.18</v>
      </c>
      <c r="AA1740" s="87">
        <v>44998</v>
      </c>
      <c r="AB1740" s="88">
        <v>90.01</v>
      </c>
    </row>
    <row r="1741" spans="3:28">
      <c r="C1741" s="87">
        <v>44876</v>
      </c>
      <c r="D1741" s="88">
        <v>113.34</v>
      </c>
      <c r="E1741" s="87">
        <v>44841</v>
      </c>
      <c r="F1741" s="88">
        <v>112.94</v>
      </c>
      <c r="I1741" s="87">
        <v>44894</v>
      </c>
      <c r="J1741" s="88">
        <v>34.99</v>
      </c>
      <c r="K1741" s="87">
        <v>44841</v>
      </c>
      <c r="L1741" s="88">
        <v>150.46</v>
      </c>
      <c r="M1741" s="87">
        <v>44841</v>
      </c>
      <c r="N1741" s="88">
        <v>28.83</v>
      </c>
      <c r="Q1741" s="87">
        <v>44841</v>
      </c>
      <c r="R1741" s="88">
        <v>17.13</v>
      </c>
      <c r="S1741" s="87">
        <v>44841</v>
      </c>
      <c r="T1741" s="88">
        <v>8.02</v>
      </c>
      <c r="W1741" s="87">
        <v>45036</v>
      </c>
      <c r="X1741" s="88">
        <v>53.59</v>
      </c>
      <c r="Y1741" s="87">
        <v>44875</v>
      </c>
      <c r="Z1741" s="88">
        <v>29.02</v>
      </c>
      <c r="AA1741" s="87">
        <v>44999</v>
      </c>
      <c r="AB1741" s="88">
        <v>89.72</v>
      </c>
    </row>
    <row r="1742" spans="3:28">
      <c r="C1742" s="87">
        <v>44879</v>
      </c>
      <c r="D1742" s="88">
        <v>112.99</v>
      </c>
      <c r="E1742" s="87">
        <v>44844</v>
      </c>
      <c r="F1742" s="88">
        <v>112.94</v>
      </c>
      <c r="I1742" s="87">
        <v>44895</v>
      </c>
      <c r="J1742" s="88">
        <v>34.94</v>
      </c>
      <c r="K1742" s="87">
        <v>44844</v>
      </c>
      <c r="L1742" s="88">
        <v>153.86000000000001</v>
      </c>
      <c r="M1742" s="87">
        <v>44844</v>
      </c>
      <c r="N1742" s="88">
        <v>29.12</v>
      </c>
      <c r="Q1742" s="87">
        <v>44844</v>
      </c>
      <c r="R1742" s="88">
        <v>17.46</v>
      </c>
      <c r="S1742" s="87">
        <v>44844</v>
      </c>
      <c r="T1742" s="88">
        <v>8.02</v>
      </c>
      <c r="W1742" s="87">
        <v>45042</v>
      </c>
      <c r="X1742" s="88">
        <v>53.29</v>
      </c>
      <c r="Y1742" s="87">
        <v>44876</v>
      </c>
      <c r="Z1742" s="88">
        <v>29.3</v>
      </c>
      <c r="AA1742" s="87">
        <v>45006</v>
      </c>
      <c r="AB1742" s="88">
        <v>91.8</v>
      </c>
    </row>
    <row r="1743" spans="3:28">
      <c r="C1743" s="87">
        <v>44880</v>
      </c>
      <c r="D1743" s="88">
        <v>112.63</v>
      </c>
      <c r="E1743" s="87">
        <v>44845</v>
      </c>
      <c r="F1743" s="88">
        <v>111.37</v>
      </c>
      <c r="I1743" s="87">
        <v>44896</v>
      </c>
      <c r="J1743" s="88">
        <v>34.64</v>
      </c>
      <c r="K1743" s="87">
        <v>44845</v>
      </c>
      <c r="L1743" s="88">
        <v>163.51</v>
      </c>
      <c r="M1743" s="87">
        <v>44845</v>
      </c>
      <c r="N1743" s="88">
        <v>28.54</v>
      </c>
      <c r="Q1743" s="87">
        <v>44845</v>
      </c>
      <c r="R1743" s="88">
        <v>18.22</v>
      </c>
      <c r="S1743" s="87">
        <v>44845</v>
      </c>
      <c r="T1743" s="88">
        <v>8.01</v>
      </c>
      <c r="W1743" s="87">
        <v>45043</v>
      </c>
      <c r="X1743" s="88">
        <v>53.25</v>
      </c>
      <c r="Y1743" s="87">
        <v>44879</v>
      </c>
      <c r="Z1743" s="88">
        <v>28.95</v>
      </c>
      <c r="AA1743" s="87">
        <v>45007</v>
      </c>
      <c r="AB1743" s="88">
        <v>89.9</v>
      </c>
    </row>
    <row r="1744" spans="3:28">
      <c r="C1744" s="87">
        <v>44881</v>
      </c>
      <c r="D1744" s="88">
        <v>112.16</v>
      </c>
      <c r="E1744" s="87">
        <v>44846</v>
      </c>
      <c r="F1744" s="88">
        <v>112.22</v>
      </c>
      <c r="I1744" s="87">
        <v>44900</v>
      </c>
      <c r="J1744" s="88">
        <v>34.979999999999997</v>
      </c>
      <c r="K1744" s="87">
        <v>44846</v>
      </c>
      <c r="L1744" s="88">
        <v>162.05000000000001</v>
      </c>
      <c r="M1744" s="87">
        <v>44846</v>
      </c>
      <c r="N1744" s="88">
        <v>28.29</v>
      </c>
      <c r="Q1744" s="87">
        <v>44846</v>
      </c>
      <c r="R1744" s="88">
        <v>17.82</v>
      </c>
      <c r="S1744" s="87">
        <v>44846</v>
      </c>
      <c r="T1744" s="88">
        <v>8.01</v>
      </c>
      <c r="W1744" s="87">
        <v>45044</v>
      </c>
      <c r="X1744" s="88">
        <v>53.18</v>
      </c>
      <c r="Y1744" s="87">
        <v>44880</v>
      </c>
      <c r="Z1744" s="88">
        <v>28.39</v>
      </c>
      <c r="AA1744" s="87">
        <v>45013</v>
      </c>
      <c r="AB1744" s="88">
        <v>89.9</v>
      </c>
    </row>
    <row r="1745" spans="3:28">
      <c r="C1745" s="87">
        <v>44882</v>
      </c>
      <c r="D1745" s="88">
        <v>111.39</v>
      </c>
      <c r="E1745" s="87">
        <v>44847</v>
      </c>
      <c r="F1745" s="88">
        <v>112.58</v>
      </c>
      <c r="I1745" s="87">
        <v>44901</v>
      </c>
      <c r="J1745" s="88">
        <v>33.93</v>
      </c>
      <c r="K1745" s="87">
        <v>44847</v>
      </c>
      <c r="L1745" s="88">
        <v>166.1</v>
      </c>
      <c r="M1745" s="87">
        <v>44847</v>
      </c>
      <c r="N1745" s="88">
        <v>28.3</v>
      </c>
      <c r="Q1745" s="87">
        <v>44847</v>
      </c>
      <c r="R1745" s="88">
        <v>17.98</v>
      </c>
      <c r="S1745" s="87">
        <v>44847</v>
      </c>
      <c r="T1745" s="88">
        <v>8.08</v>
      </c>
      <c r="W1745" s="87">
        <v>45048</v>
      </c>
      <c r="X1745" s="88">
        <v>52.61</v>
      </c>
      <c r="Y1745" s="87">
        <v>44881</v>
      </c>
      <c r="Z1745" s="88">
        <v>28.81</v>
      </c>
      <c r="AA1745" s="87">
        <v>45014</v>
      </c>
      <c r="AB1745" s="88">
        <v>89.9</v>
      </c>
    </row>
    <row r="1746" spans="3:28">
      <c r="C1746" s="87">
        <v>44883</v>
      </c>
      <c r="D1746" s="88">
        <v>111.18</v>
      </c>
      <c r="E1746" s="87">
        <v>44848</v>
      </c>
      <c r="F1746" s="88">
        <v>112.75</v>
      </c>
      <c r="I1746" s="87">
        <v>44902</v>
      </c>
      <c r="J1746" s="88">
        <v>35.01</v>
      </c>
      <c r="K1746" s="87">
        <v>44848</v>
      </c>
      <c r="L1746" s="88">
        <v>162.30000000000001</v>
      </c>
      <c r="M1746" s="87">
        <v>44848</v>
      </c>
      <c r="N1746" s="88">
        <v>28.27</v>
      </c>
      <c r="Q1746" s="87">
        <v>44848</v>
      </c>
      <c r="R1746" s="88">
        <v>17.62</v>
      </c>
      <c r="S1746" s="87">
        <v>44848</v>
      </c>
      <c r="T1746" s="88">
        <v>8.1199999999999992</v>
      </c>
      <c r="W1746" s="87">
        <v>45049</v>
      </c>
      <c r="X1746" s="88">
        <v>53.94</v>
      </c>
      <c r="Y1746" s="87">
        <v>44882</v>
      </c>
      <c r="Z1746" s="88">
        <v>28.73</v>
      </c>
      <c r="AA1746" s="87">
        <v>45015</v>
      </c>
      <c r="AB1746" s="88">
        <v>89.9</v>
      </c>
    </row>
    <row r="1747" spans="3:28">
      <c r="C1747" s="87">
        <v>44886</v>
      </c>
      <c r="D1747" s="88">
        <v>111.26</v>
      </c>
      <c r="E1747" s="87">
        <v>44851</v>
      </c>
      <c r="F1747" s="88">
        <v>112.32</v>
      </c>
      <c r="I1747" s="87">
        <v>44903</v>
      </c>
      <c r="J1747" s="88">
        <v>34.5</v>
      </c>
      <c r="K1747" s="87">
        <v>44851</v>
      </c>
      <c r="L1747" s="88">
        <v>159.01</v>
      </c>
      <c r="M1747" s="87">
        <v>44851</v>
      </c>
      <c r="N1747" s="88">
        <v>27.67</v>
      </c>
      <c r="Q1747" s="87">
        <v>44851</v>
      </c>
      <c r="R1747" s="88">
        <v>17.23</v>
      </c>
      <c r="S1747" s="87">
        <v>44851</v>
      </c>
      <c r="T1747" s="88">
        <v>8.01</v>
      </c>
      <c r="W1747" s="87">
        <v>45050</v>
      </c>
      <c r="X1747" s="88">
        <v>53.84</v>
      </c>
      <c r="Y1747" s="87">
        <v>44883</v>
      </c>
      <c r="Z1747" s="88">
        <v>28.8</v>
      </c>
      <c r="AA1747" s="87">
        <v>45021</v>
      </c>
      <c r="AB1747" s="88">
        <v>87.67</v>
      </c>
    </row>
    <row r="1748" spans="3:28">
      <c r="C1748" s="87">
        <v>44887</v>
      </c>
      <c r="D1748" s="88">
        <v>111.65</v>
      </c>
      <c r="E1748" s="87">
        <v>44852</v>
      </c>
      <c r="F1748" s="88">
        <v>112.91</v>
      </c>
      <c r="I1748" s="87">
        <v>44904</v>
      </c>
      <c r="J1748" s="88">
        <v>35.479999999999997</v>
      </c>
      <c r="K1748" s="87">
        <v>44852</v>
      </c>
      <c r="L1748" s="88">
        <v>156.57</v>
      </c>
      <c r="M1748" s="87">
        <v>44852</v>
      </c>
      <c r="N1748" s="88">
        <v>28.14</v>
      </c>
      <c r="Q1748" s="87">
        <v>44852</v>
      </c>
      <c r="R1748" s="88">
        <v>16.97</v>
      </c>
      <c r="S1748" s="87">
        <v>44852</v>
      </c>
      <c r="T1748" s="88">
        <v>8.1</v>
      </c>
      <c r="W1748" s="87">
        <v>45051</v>
      </c>
      <c r="X1748" s="88">
        <v>54.03</v>
      </c>
      <c r="Y1748" s="87">
        <v>44886</v>
      </c>
      <c r="Z1748" s="88">
        <v>28.8</v>
      </c>
      <c r="AA1748" s="87">
        <v>45023</v>
      </c>
      <c r="AB1748" s="88">
        <v>89.05</v>
      </c>
    </row>
    <row r="1749" spans="3:28">
      <c r="C1749" s="87">
        <v>44888</v>
      </c>
      <c r="D1749" s="88">
        <v>112.02</v>
      </c>
      <c r="E1749" s="87">
        <v>44853</v>
      </c>
      <c r="F1749" s="88">
        <v>114.12</v>
      </c>
      <c r="I1749" s="87">
        <v>44907</v>
      </c>
      <c r="J1749" s="88">
        <v>35.44</v>
      </c>
      <c r="K1749" s="87">
        <v>44853</v>
      </c>
      <c r="L1749" s="88">
        <v>159.22999999999999</v>
      </c>
      <c r="M1749" s="87">
        <v>44853</v>
      </c>
      <c r="N1749" s="88">
        <v>28.69</v>
      </c>
      <c r="Q1749" s="87">
        <v>44853</v>
      </c>
      <c r="R1749" s="88">
        <v>17.329999999999998</v>
      </c>
      <c r="S1749" s="87">
        <v>44853</v>
      </c>
      <c r="T1749" s="88">
        <v>8.2899999999999991</v>
      </c>
      <c r="W1749" s="87">
        <v>45054</v>
      </c>
      <c r="X1749" s="88">
        <v>53.02</v>
      </c>
      <c r="Y1749" s="87">
        <v>44887</v>
      </c>
      <c r="Z1749" s="88">
        <v>28.68</v>
      </c>
      <c r="AA1749" s="87">
        <v>45026</v>
      </c>
      <c r="AB1749" s="88">
        <v>86.96</v>
      </c>
    </row>
    <row r="1750" spans="3:28">
      <c r="C1750" s="87">
        <v>44889</v>
      </c>
      <c r="D1750" s="88">
        <v>111.31</v>
      </c>
      <c r="E1750" s="87">
        <v>44854</v>
      </c>
      <c r="F1750" s="88">
        <v>113.15</v>
      </c>
      <c r="I1750" s="87">
        <v>44908</v>
      </c>
      <c r="J1750" s="88">
        <v>35.44</v>
      </c>
      <c r="K1750" s="87">
        <v>44854</v>
      </c>
      <c r="L1750" s="88">
        <v>158.66999999999999</v>
      </c>
      <c r="M1750" s="87">
        <v>44854</v>
      </c>
      <c r="N1750" s="88">
        <v>28.47</v>
      </c>
      <c r="Q1750" s="87">
        <v>44854</v>
      </c>
      <c r="R1750" s="88">
        <v>17.43</v>
      </c>
      <c r="S1750" s="87">
        <v>44854</v>
      </c>
      <c r="T1750" s="88">
        <v>8.2200000000000006</v>
      </c>
      <c r="W1750" s="87">
        <v>45055</v>
      </c>
      <c r="X1750" s="88">
        <v>52.99</v>
      </c>
      <c r="Y1750" s="87">
        <v>44888</v>
      </c>
      <c r="Z1750" s="88">
        <v>28.58</v>
      </c>
      <c r="AA1750" s="87">
        <v>45027</v>
      </c>
      <c r="AB1750" s="88">
        <v>87.23</v>
      </c>
    </row>
    <row r="1751" spans="3:28">
      <c r="C1751" s="87">
        <v>44890</v>
      </c>
      <c r="D1751" s="88">
        <v>111.81</v>
      </c>
      <c r="E1751" s="87">
        <v>44855</v>
      </c>
      <c r="F1751" s="88">
        <v>112.61</v>
      </c>
      <c r="I1751" s="87">
        <v>44909</v>
      </c>
      <c r="J1751" s="88">
        <v>35.25</v>
      </c>
      <c r="K1751" s="87">
        <v>44855</v>
      </c>
      <c r="L1751" s="88">
        <v>167.79</v>
      </c>
      <c r="M1751" s="87">
        <v>44855</v>
      </c>
      <c r="N1751" s="88">
        <v>28.62</v>
      </c>
      <c r="Q1751" s="87">
        <v>44855</v>
      </c>
      <c r="R1751" s="88">
        <v>17.809999999999999</v>
      </c>
      <c r="S1751" s="87">
        <v>44855</v>
      </c>
      <c r="T1751" s="88">
        <v>8.2100000000000009</v>
      </c>
      <c r="W1751" s="87">
        <v>45056</v>
      </c>
      <c r="X1751" s="88">
        <v>52.55</v>
      </c>
      <c r="Y1751" s="87">
        <v>44889</v>
      </c>
      <c r="Z1751" s="88">
        <v>28.59</v>
      </c>
      <c r="AA1751" s="87">
        <v>45028</v>
      </c>
      <c r="AB1751" s="88">
        <v>85.94</v>
      </c>
    </row>
    <row r="1752" spans="3:28">
      <c r="C1752" s="87">
        <v>44893</v>
      </c>
      <c r="D1752" s="88">
        <v>110.55</v>
      </c>
      <c r="E1752" s="87">
        <v>44858</v>
      </c>
      <c r="F1752" s="88">
        <v>112.79</v>
      </c>
      <c r="I1752" s="87">
        <v>44911</v>
      </c>
      <c r="J1752" s="88">
        <v>34.74</v>
      </c>
      <c r="K1752" s="87">
        <v>44858</v>
      </c>
      <c r="L1752" s="88">
        <v>169.78</v>
      </c>
      <c r="M1752" s="87">
        <v>44858</v>
      </c>
      <c r="N1752" s="88">
        <v>28.51</v>
      </c>
      <c r="Q1752" s="87">
        <v>44858</v>
      </c>
      <c r="R1752" s="88">
        <v>17.91</v>
      </c>
      <c r="S1752" s="87">
        <v>44858</v>
      </c>
      <c r="T1752" s="88">
        <v>8.2200000000000006</v>
      </c>
      <c r="W1752" s="87">
        <v>45057</v>
      </c>
      <c r="X1752" s="88">
        <v>53</v>
      </c>
      <c r="Y1752" s="87">
        <v>44890</v>
      </c>
      <c r="Z1752" s="88">
        <v>28.91</v>
      </c>
      <c r="AA1752" s="87">
        <v>45029</v>
      </c>
      <c r="AB1752" s="88">
        <v>85.87</v>
      </c>
    </row>
    <row r="1753" spans="3:28">
      <c r="C1753" s="87">
        <v>44894</v>
      </c>
      <c r="D1753" s="88">
        <v>110.83</v>
      </c>
      <c r="E1753" s="87">
        <v>44859</v>
      </c>
      <c r="F1753" s="88">
        <v>112.99</v>
      </c>
      <c r="I1753" s="87">
        <v>44915</v>
      </c>
      <c r="J1753" s="88">
        <v>34.31</v>
      </c>
      <c r="K1753" s="87">
        <v>44859</v>
      </c>
      <c r="L1753" s="88">
        <v>168.67</v>
      </c>
      <c r="M1753" s="87">
        <v>44859</v>
      </c>
      <c r="N1753" s="88">
        <v>27.95</v>
      </c>
      <c r="Q1753" s="87">
        <v>44859</v>
      </c>
      <c r="R1753" s="88">
        <v>17.57</v>
      </c>
      <c r="S1753" s="87">
        <v>44859</v>
      </c>
      <c r="T1753" s="88">
        <v>7.99</v>
      </c>
      <c r="W1753" s="87">
        <v>45058</v>
      </c>
      <c r="X1753" s="88">
        <v>53</v>
      </c>
      <c r="Y1753" s="87">
        <v>44893</v>
      </c>
      <c r="Z1753" s="88">
        <v>28.73</v>
      </c>
      <c r="AA1753" s="87">
        <v>45033</v>
      </c>
      <c r="AB1753" s="88">
        <v>85.95</v>
      </c>
    </row>
    <row r="1754" spans="3:28">
      <c r="C1754" s="87">
        <v>44895</v>
      </c>
      <c r="D1754" s="88">
        <v>109.52</v>
      </c>
      <c r="E1754" s="87">
        <v>44860</v>
      </c>
      <c r="F1754" s="88">
        <v>111.52</v>
      </c>
      <c r="I1754" s="87">
        <v>44916</v>
      </c>
      <c r="J1754" s="88">
        <v>34.46</v>
      </c>
      <c r="K1754" s="87">
        <v>44860</v>
      </c>
      <c r="L1754" s="88">
        <v>163.85</v>
      </c>
      <c r="M1754" s="87">
        <v>44860</v>
      </c>
      <c r="N1754" s="88">
        <v>27</v>
      </c>
      <c r="Q1754" s="87">
        <v>44860</v>
      </c>
      <c r="R1754" s="88">
        <v>16.8</v>
      </c>
      <c r="S1754" s="87">
        <v>44860</v>
      </c>
      <c r="T1754" s="88">
        <v>7.49</v>
      </c>
      <c r="W1754" s="87">
        <v>45061</v>
      </c>
      <c r="X1754" s="88">
        <v>53</v>
      </c>
      <c r="Y1754" s="87">
        <v>44894</v>
      </c>
      <c r="Z1754" s="88">
        <v>28.9</v>
      </c>
      <c r="AA1754" s="87">
        <v>45034</v>
      </c>
      <c r="AB1754" s="88">
        <v>85.99</v>
      </c>
    </row>
    <row r="1755" spans="3:28">
      <c r="C1755" s="87">
        <v>44896</v>
      </c>
      <c r="D1755" s="88">
        <v>109.62</v>
      </c>
      <c r="E1755" s="87">
        <v>44861</v>
      </c>
      <c r="F1755" s="88">
        <v>112.3</v>
      </c>
      <c r="I1755" s="87">
        <v>44917</v>
      </c>
      <c r="J1755" s="88">
        <v>34.78</v>
      </c>
      <c r="K1755" s="87">
        <v>44861</v>
      </c>
      <c r="L1755" s="88">
        <v>166.1</v>
      </c>
      <c r="M1755" s="87">
        <v>44861</v>
      </c>
      <c r="N1755" s="88">
        <v>27.2</v>
      </c>
      <c r="Q1755" s="87">
        <v>44861</v>
      </c>
      <c r="R1755" s="88">
        <v>16.96</v>
      </c>
      <c r="S1755" s="87">
        <v>44861</v>
      </c>
      <c r="T1755" s="88">
        <v>7.26</v>
      </c>
      <c r="W1755" s="87">
        <v>45062</v>
      </c>
      <c r="X1755" s="88">
        <v>52.93</v>
      </c>
      <c r="Y1755" s="87">
        <v>44896</v>
      </c>
      <c r="Z1755" s="88">
        <v>29.06</v>
      </c>
      <c r="AA1755" s="87">
        <v>45035</v>
      </c>
      <c r="AB1755" s="88">
        <v>82.17</v>
      </c>
    </row>
    <row r="1756" spans="3:28">
      <c r="C1756" s="87">
        <v>44897</v>
      </c>
      <c r="D1756" s="88">
        <v>108.87</v>
      </c>
      <c r="E1756" s="87">
        <v>44862</v>
      </c>
      <c r="F1756" s="88">
        <v>111.68</v>
      </c>
      <c r="I1756" s="87">
        <v>44918</v>
      </c>
      <c r="J1756" s="88">
        <v>34.92</v>
      </c>
      <c r="K1756" s="87">
        <v>44862</v>
      </c>
      <c r="L1756" s="88">
        <v>163.25</v>
      </c>
      <c r="M1756" s="87">
        <v>44862</v>
      </c>
      <c r="N1756" s="88">
        <v>26.28</v>
      </c>
      <c r="Q1756" s="87">
        <v>44862</v>
      </c>
      <c r="R1756" s="88">
        <v>16.260000000000002</v>
      </c>
      <c r="S1756" s="87">
        <v>44862</v>
      </c>
      <c r="T1756" s="88">
        <v>6.77</v>
      </c>
      <c r="W1756" s="87">
        <v>45063</v>
      </c>
      <c r="X1756" s="88">
        <v>52.68</v>
      </c>
      <c r="Y1756" s="87">
        <v>44897</v>
      </c>
      <c r="Z1756" s="88">
        <v>29.34</v>
      </c>
      <c r="AA1756" s="87">
        <v>45036</v>
      </c>
      <c r="AB1756" s="88">
        <v>85.5</v>
      </c>
    </row>
    <row r="1757" spans="3:28">
      <c r="C1757" s="87">
        <v>44900</v>
      </c>
      <c r="D1757" s="88">
        <v>107.67</v>
      </c>
      <c r="E1757" s="87">
        <v>44865</v>
      </c>
      <c r="F1757" s="88">
        <v>107.15</v>
      </c>
      <c r="I1757" s="87">
        <v>44921</v>
      </c>
      <c r="J1757" s="88">
        <v>34.799999999999997</v>
      </c>
      <c r="K1757" s="87">
        <v>44865</v>
      </c>
      <c r="L1757" s="88">
        <v>166.56</v>
      </c>
      <c r="M1757" s="87">
        <v>44865</v>
      </c>
      <c r="N1757" s="88">
        <v>26.41</v>
      </c>
      <c r="Q1757" s="87">
        <v>44865</v>
      </c>
      <c r="R1757" s="88">
        <v>16.399999999999999</v>
      </c>
      <c r="S1757" s="87">
        <v>44865</v>
      </c>
      <c r="T1757" s="88">
        <v>7.01</v>
      </c>
      <c r="W1757" s="87">
        <v>45064</v>
      </c>
      <c r="X1757" s="88">
        <v>52.5</v>
      </c>
      <c r="Y1757" s="87">
        <v>44901</v>
      </c>
      <c r="Z1757" s="88">
        <v>28.93</v>
      </c>
      <c r="AA1757" s="87">
        <v>45042</v>
      </c>
      <c r="AB1757" s="88">
        <v>86</v>
      </c>
    </row>
    <row r="1758" spans="3:28">
      <c r="C1758" s="87">
        <v>44901</v>
      </c>
      <c r="D1758" s="88">
        <v>106.92</v>
      </c>
      <c r="E1758" s="87">
        <v>44866</v>
      </c>
      <c r="F1758" s="88">
        <v>107.63</v>
      </c>
      <c r="I1758" s="87">
        <v>44922</v>
      </c>
      <c r="J1758" s="88">
        <v>34.229999999999997</v>
      </c>
      <c r="K1758" s="87">
        <v>44866</v>
      </c>
      <c r="L1758" s="88">
        <v>174.23</v>
      </c>
      <c r="M1758" s="87">
        <v>44866</v>
      </c>
      <c r="N1758" s="88">
        <v>27.5</v>
      </c>
      <c r="Q1758" s="87">
        <v>44866</v>
      </c>
      <c r="R1758" s="88">
        <v>17.16</v>
      </c>
      <c r="S1758" s="87">
        <v>44866</v>
      </c>
      <c r="T1758" s="88">
        <v>7.72</v>
      </c>
      <c r="W1758" s="87">
        <v>45065</v>
      </c>
      <c r="X1758" s="88">
        <v>52.2</v>
      </c>
      <c r="Y1758" s="87">
        <v>44902</v>
      </c>
      <c r="Z1758" s="88">
        <v>28.9</v>
      </c>
      <c r="AA1758" s="87">
        <v>45043</v>
      </c>
      <c r="AB1758" s="88">
        <v>84.23</v>
      </c>
    </row>
    <row r="1759" spans="3:28">
      <c r="C1759" s="87">
        <v>44902</v>
      </c>
      <c r="D1759" s="88">
        <v>106.74</v>
      </c>
      <c r="E1759" s="87">
        <v>44867</v>
      </c>
      <c r="F1759" s="88">
        <v>106.68</v>
      </c>
      <c r="I1759" s="87">
        <v>44923</v>
      </c>
      <c r="J1759" s="88">
        <v>33.979999999999997</v>
      </c>
      <c r="K1759" s="87">
        <v>44867</v>
      </c>
      <c r="L1759" s="88">
        <v>172.4</v>
      </c>
      <c r="M1759" s="87">
        <v>44867</v>
      </c>
      <c r="N1759" s="88">
        <v>27.53</v>
      </c>
      <c r="Q1759" s="87">
        <v>44867</v>
      </c>
      <c r="R1759" s="88">
        <v>17</v>
      </c>
      <c r="S1759" s="87">
        <v>44867</v>
      </c>
      <c r="T1759" s="88">
        <v>7.57</v>
      </c>
      <c r="W1759" s="87">
        <v>45068</v>
      </c>
      <c r="X1759" s="88">
        <v>51.99</v>
      </c>
      <c r="Y1759" s="87">
        <v>44903</v>
      </c>
      <c r="Z1759" s="88">
        <v>28.55</v>
      </c>
      <c r="AA1759" s="87">
        <v>45044</v>
      </c>
      <c r="AB1759" s="88">
        <v>82</v>
      </c>
    </row>
    <row r="1760" spans="3:28">
      <c r="C1760" s="87">
        <v>44903</v>
      </c>
      <c r="D1760" s="88">
        <v>105.05</v>
      </c>
      <c r="E1760" s="87">
        <v>44868</v>
      </c>
      <c r="F1760" s="88">
        <v>107.89</v>
      </c>
      <c r="I1760" s="87">
        <v>44924</v>
      </c>
      <c r="J1760" s="88">
        <v>33.770000000000003</v>
      </c>
      <c r="K1760" s="87">
        <v>44868</v>
      </c>
      <c r="L1760" s="88">
        <v>172.84</v>
      </c>
      <c r="M1760" s="87">
        <v>44868</v>
      </c>
      <c r="N1760" s="88">
        <v>27.86</v>
      </c>
      <c r="Q1760" s="87">
        <v>44868</v>
      </c>
      <c r="R1760" s="88">
        <v>17.07</v>
      </c>
      <c r="S1760" s="87">
        <v>44868</v>
      </c>
      <c r="T1760" s="88">
        <v>7.64</v>
      </c>
      <c r="W1760" s="87">
        <v>45069</v>
      </c>
      <c r="X1760" s="88">
        <v>51.25</v>
      </c>
      <c r="Y1760" s="87">
        <v>44904</v>
      </c>
      <c r="Z1760" s="88">
        <v>27.75</v>
      </c>
      <c r="AA1760" s="87">
        <v>45048</v>
      </c>
      <c r="AB1760" s="88">
        <v>82</v>
      </c>
    </row>
    <row r="1761" spans="3:28">
      <c r="C1761" s="87">
        <v>44904</v>
      </c>
      <c r="D1761" s="88">
        <v>105.29</v>
      </c>
      <c r="E1761" s="87">
        <v>44869</v>
      </c>
      <c r="F1761" s="88">
        <v>108</v>
      </c>
      <c r="I1761" s="87">
        <v>44925</v>
      </c>
      <c r="J1761" s="88">
        <v>33.950000000000003</v>
      </c>
      <c r="K1761" s="87">
        <v>44869</v>
      </c>
      <c r="L1761" s="88">
        <v>170.91</v>
      </c>
      <c r="M1761" s="87">
        <v>44869</v>
      </c>
      <c r="N1761" s="88">
        <v>27.49</v>
      </c>
      <c r="Q1761" s="87">
        <v>44869</v>
      </c>
      <c r="R1761" s="88">
        <v>16.739999999999998</v>
      </c>
      <c r="S1761" s="87">
        <v>44869</v>
      </c>
      <c r="T1761" s="88">
        <v>7.41</v>
      </c>
      <c r="W1761" s="87">
        <v>45070</v>
      </c>
      <c r="X1761" s="88">
        <v>51.98</v>
      </c>
      <c r="Y1761" s="87">
        <v>44907</v>
      </c>
      <c r="Z1761" s="88">
        <v>27.38</v>
      </c>
      <c r="AA1761" s="87">
        <v>45049</v>
      </c>
      <c r="AB1761" s="88">
        <v>88.11</v>
      </c>
    </row>
    <row r="1762" spans="3:28">
      <c r="C1762" s="87">
        <v>44907</v>
      </c>
      <c r="D1762" s="88">
        <v>105.45</v>
      </c>
      <c r="E1762" s="87">
        <v>44872</v>
      </c>
      <c r="F1762" s="88">
        <v>107.93</v>
      </c>
      <c r="I1762" s="87">
        <v>44928</v>
      </c>
      <c r="J1762" s="88">
        <v>34.450000000000003</v>
      </c>
      <c r="K1762" s="87">
        <v>44872</v>
      </c>
      <c r="L1762" s="88">
        <v>173.06</v>
      </c>
      <c r="M1762" s="87">
        <v>44872</v>
      </c>
      <c r="N1762" s="88">
        <v>27.57</v>
      </c>
      <c r="Q1762" s="87">
        <v>44872</v>
      </c>
      <c r="R1762" s="88">
        <v>16.920000000000002</v>
      </c>
      <c r="S1762" s="87">
        <v>44872</v>
      </c>
      <c r="T1762" s="88">
        <v>7.41</v>
      </c>
      <c r="W1762" s="87">
        <v>45071</v>
      </c>
      <c r="X1762" s="88">
        <v>51.5</v>
      </c>
      <c r="Y1762" s="87">
        <v>44908</v>
      </c>
      <c r="Z1762" s="88">
        <v>27.63</v>
      </c>
      <c r="AA1762" s="87">
        <v>45050</v>
      </c>
      <c r="AB1762" s="88">
        <v>92.21</v>
      </c>
    </row>
    <row r="1763" spans="3:28">
      <c r="C1763" s="87">
        <v>44908</v>
      </c>
      <c r="D1763" s="88">
        <v>106.75</v>
      </c>
      <c r="E1763" s="87">
        <v>44873</v>
      </c>
      <c r="F1763" s="88">
        <v>107.99</v>
      </c>
      <c r="I1763" s="87">
        <v>44929</v>
      </c>
      <c r="J1763" s="88">
        <v>34.5</v>
      </c>
      <c r="K1763" s="87">
        <v>44873</v>
      </c>
      <c r="L1763" s="88">
        <v>172.74</v>
      </c>
      <c r="M1763" s="87">
        <v>44873</v>
      </c>
      <c r="N1763" s="88">
        <v>27.98</v>
      </c>
      <c r="Q1763" s="87">
        <v>44873</v>
      </c>
      <c r="R1763" s="88">
        <v>17.190000000000001</v>
      </c>
      <c r="S1763" s="87">
        <v>44873</v>
      </c>
      <c r="T1763" s="88">
        <v>7.38</v>
      </c>
      <c r="W1763" s="87">
        <v>45072</v>
      </c>
      <c r="X1763" s="88">
        <v>52.67</v>
      </c>
      <c r="Y1763" s="87">
        <v>44909</v>
      </c>
      <c r="Z1763" s="88">
        <v>28.23</v>
      </c>
      <c r="AA1763" s="87">
        <v>45051</v>
      </c>
      <c r="AB1763" s="88">
        <v>92.87</v>
      </c>
    </row>
    <row r="1764" spans="3:28">
      <c r="C1764" s="87">
        <v>44909</v>
      </c>
      <c r="D1764" s="88">
        <v>106.3</v>
      </c>
      <c r="E1764" s="87">
        <v>44875</v>
      </c>
      <c r="F1764" s="88">
        <v>109.93</v>
      </c>
      <c r="I1764" s="87">
        <v>44930</v>
      </c>
      <c r="J1764" s="88">
        <v>34.25</v>
      </c>
      <c r="K1764" s="87">
        <v>44875</v>
      </c>
      <c r="L1764" s="88">
        <v>175.3</v>
      </c>
      <c r="M1764" s="87">
        <v>44875</v>
      </c>
      <c r="N1764" s="88">
        <v>28.36</v>
      </c>
      <c r="Q1764" s="87">
        <v>44875</v>
      </c>
      <c r="R1764" s="88">
        <v>17.82</v>
      </c>
      <c r="S1764" s="87">
        <v>44875</v>
      </c>
      <c r="T1764" s="88">
        <v>7.62</v>
      </c>
      <c r="W1764" s="87">
        <v>45075</v>
      </c>
      <c r="X1764" s="88">
        <v>52.39</v>
      </c>
      <c r="Y1764" s="87">
        <v>44910</v>
      </c>
      <c r="Z1764" s="88">
        <v>28.33</v>
      </c>
      <c r="AA1764" s="87">
        <v>45054</v>
      </c>
      <c r="AB1764" s="88">
        <v>92</v>
      </c>
    </row>
    <row r="1765" spans="3:28">
      <c r="C1765" s="87">
        <v>44910</v>
      </c>
      <c r="D1765" s="88">
        <v>104.81</v>
      </c>
      <c r="E1765" s="87">
        <v>44876</v>
      </c>
      <c r="F1765" s="88">
        <v>110.05</v>
      </c>
      <c r="I1765" s="87">
        <v>44931</v>
      </c>
      <c r="J1765" s="88">
        <v>34.049999999999997</v>
      </c>
      <c r="K1765" s="87">
        <v>44876</v>
      </c>
      <c r="L1765" s="88">
        <v>177.91</v>
      </c>
      <c r="M1765" s="87">
        <v>44876</v>
      </c>
      <c r="N1765" s="88">
        <v>28.05</v>
      </c>
      <c r="Q1765" s="87">
        <v>44876</v>
      </c>
      <c r="R1765" s="88">
        <v>17.940000000000001</v>
      </c>
      <c r="S1765" s="87">
        <v>44876</v>
      </c>
      <c r="T1765" s="88">
        <v>7.91</v>
      </c>
      <c r="W1765" s="87">
        <v>45077</v>
      </c>
      <c r="X1765" s="88">
        <v>52.25</v>
      </c>
      <c r="Y1765" s="87">
        <v>44911</v>
      </c>
      <c r="Z1765" s="88">
        <v>28.28</v>
      </c>
      <c r="AA1765" s="87">
        <v>45056</v>
      </c>
      <c r="AB1765" s="88">
        <v>88.86</v>
      </c>
    </row>
    <row r="1766" spans="3:28">
      <c r="C1766" s="87">
        <v>44911</v>
      </c>
      <c r="D1766" s="88">
        <v>104.77</v>
      </c>
      <c r="E1766" s="87">
        <v>44879</v>
      </c>
      <c r="F1766" s="88">
        <v>109.99</v>
      </c>
      <c r="I1766" s="87">
        <v>44932</v>
      </c>
      <c r="J1766" s="88">
        <v>34</v>
      </c>
      <c r="K1766" s="87">
        <v>44879</v>
      </c>
      <c r="L1766" s="88">
        <v>173.42</v>
      </c>
      <c r="M1766" s="87">
        <v>44879</v>
      </c>
      <c r="N1766" s="88">
        <v>27.5</v>
      </c>
      <c r="Q1766" s="87">
        <v>44879</v>
      </c>
      <c r="R1766" s="88">
        <v>17.350000000000001</v>
      </c>
      <c r="S1766" s="87">
        <v>44879</v>
      </c>
      <c r="T1766" s="88">
        <v>7.89</v>
      </c>
      <c r="W1766" s="87">
        <v>45078</v>
      </c>
      <c r="X1766" s="88">
        <v>51.57</v>
      </c>
      <c r="Y1766" s="87">
        <v>44914</v>
      </c>
      <c r="Z1766" s="88">
        <v>28.17</v>
      </c>
      <c r="AA1766" s="87">
        <v>45057</v>
      </c>
      <c r="AB1766" s="88">
        <v>86.37</v>
      </c>
    </row>
    <row r="1767" spans="3:28">
      <c r="C1767" s="87">
        <v>44914</v>
      </c>
      <c r="D1767" s="88">
        <v>106.22</v>
      </c>
      <c r="E1767" s="87">
        <v>44880</v>
      </c>
      <c r="F1767" s="88">
        <v>109.9</v>
      </c>
      <c r="I1767" s="87">
        <v>44935</v>
      </c>
      <c r="J1767" s="88">
        <v>33.5</v>
      </c>
      <c r="K1767" s="87">
        <v>44880</v>
      </c>
      <c r="L1767" s="88">
        <v>174.23</v>
      </c>
      <c r="M1767" s="87">
        <v>44880</v>
      </c>
      <c r="N1767" s="88">
        <v>27.34</v>
      </c>
      <c r="Q1767" s="87">
        <v>44880</v>
      </c>
      <c r="R1767" s="88">
        <v>17.53</v>
      </c>
      <c r="S1767" s="87">
        <v>44880</v>
      </c>
      <c r="T1767" s="88">
        <v>7.99</v>
      </c>
      <c r="W1767" s="87">
        <v>45079</v>
      </c>
      <c r="X1767" s="88">
        <v>52</v>
      </c>
      <c r="Y1767" s="87">
        <v>44915</v>
      </c>
      <c r="Z1767" s="88">
        <v>27.87</v>
      </c>
      <c r="AA1767" s="87">
        <v>45058</v>
      </c>
      <c r="AB1767" s="88">
        <v>85.85</v>
      </c>
    </row>
    <row r="1768" spans="3:28">
      <c r="C1768" s="87">
        <v>44915</v>
      </c>
      <c r="D1768" s="88">
        <v>106.29</v>
      </c>
      <c r="E1768" s="87">
        <v>44881</v>
      </c>
      <c r="F1768" s="88">
        <v>109.83</v>
      </c>
      <c r="I1768" s="87">
        <v>44936</v>
      </c>
      <c r="J1768" s="88">
        <v>33.880000000000003</v>
      </c>
      <c r="K1768" s="87">
        <v>44881</v>
      </c>
      <c r="L1768" s="88">
        <v>172.86</v>
      </c>
      <c r="M1768" s="87">
        <v>44881</v>
      </c>
      <c r="N1768" s="88">
        <v>27.21</v>
      </c>
      <c r="Q1768" s="87">
        <v>44881</v>
      </c>
      <c r="R1768" s="88">
        <v>17.510000000000002</v>
      </c>
      <c r="S1768" s="87">
        <v>44881</v>
      </c>
      <c r="T1768" s="88">
        <v>7.92</v>
      </c>
      <c r="W1768" s="87">
        <v>45082</v>
      </c>
      <c r="X1768" s="88">
        <v>52.32</v>
      </c>
      <c r="Y1768" s="87">
        <v>44916</v>
      </c>
      <c r="Z1768" s="88">
        <v>27.59</v>
      </c>
      <c r="AA1768" s="87">
        <v>45061</v>
      </c>
      <c r="AB1768" s="88">
        <v>86.93</v>
      </c>
    </row>
    <row r="1769" spans="3:28">
      <c r="C1769" s="87">
        <v>44916</v>
      </c>
      <c r="D1769" s="88">
        <v>103.89</v>
      </c>
      <c r="E1769" s="87">
        <v>44882</v>
      </c>
      <c r="F1769" s="88">
        <v>110.14</v>
      </c>
      <c r="I1769" s="87">
        <v>44938</v>
      </c>
      <c r="J1769" s="88">
        <v>33.9</v>
      </c>
      <c r="K1769" s="87">
        <v>44882</v>
      </c>
      <c r="L1769" s="88">
        <v>169.09</v>
      </c>
      <c r="M1769" s="87">
        <v>44882</v>
      </c>
      <c r="N1769" s="88">
        <v>27.26</v>
      </c>
      <c r="Q1769" s="87">
        <v>44882</v>
      </c>
      <c r="R1769" s="88">
        <v>17.2</v>
      </c>
      <c r="S1769" s="87">
        <v>44882</v>
      </c>
      <c r="T1769" s="88">
        <v>7.67</v>
      </c>
      <c r="W1769" s="87">
        <v>45083</v>
      </c>
      <c r="X1769" s="88">
        <v>52</v>
      </c>
      <c r="Y1769" s="87">
        <v>44917</v>
      </c>
      <c r="Z1769" s="88">
        <v>28.4</v>
      </c>
      <c r="AA1769" s="87">
        <v>45062</v>
      </c>
      <c r="AB1769" s="88">
        <v>90</v>
      </c>
    </row>
    <row r="1770" spans="3:28">
      <c r="C1770" s="87">
        <v>44917</v>
      </c>
      <c r="D1770" s="88">
        <v>105.07</v>
      </c>
      <c r="E1770" s="87">
        <v>44883</v>
      </c>
      <c r="F1770" s="88">
        <v>109.03</v>
      </c>
      <c r="I1770" s="87">
        <v>44939</v>
      </c>
      <c r="J1770" s="88">
        <v>33.25</v>
      </c>
      <c r="K1770" s="87">
        <v>44883</v>
      </c>
      <c r="L1770" s="88">
        <v>171.54</v>
      </c>
      <c r="M1770" s="87">
        <v>44883</v>
      </c>
      <c r="N1770" s="88">
        <v>27.18</v>
      </c>
      <c r="Q1770" s="87">
        <v>44883</v>
      </c>
      <c r="R1770" s="88">
        <v>17.239999999999998</v>
      </c>
      <c r="S1770" s="87">
        <v>44883</v>
      </c>
      <c r="T1770" s="88">
        <v>7.46</v>
      </c>
      <c r="W1770" s="87">
        <v>45084</v>
      </c>
      <c r="X1770" s="88">
        <v>52.95</v>
      </c>
      <c r="Y1770" s="87">
        <v>44918</v>
      </c>
      <c r="Z1770" s="88">
        <v>29.75</v>
      </c>
      <c r="AA1770" s="87">
        <v>45063</v>
      </c>
      <c r="AB1770" s="88">
        <v>91.05</v>
      </c>
    </row>
    <row r="1771" spans="3:28">
      <c r="C1771" s="87">
        <v>44918</v>
      </c>
      <c r="D1771" s="88">
        <v>103.53</v>
      </c>
      <c r="E1771" s="87">
        <v>44886</v>
      </c>
      <c r="F1771" s="88">
        <v>109.31</v>
      </c>
      <c r="I1771" s="87">
        <v>44942</v>
      </c>
      <c r="J1771" s="88">
        <v>33.5</v>
      </c>
      <c r="K1771" s="87">
        <v>44886</v>
      </c>
      <c r="L1771" s="88">
        <v>171</v>
      </c>
      <c r="M1771" s="87">
        <v>44886</v>
      </c>
      <c r="N1771" s="88">
        <v>27.14</v>
      </c>
      <c r="Q1771" s="87">
        <v>44886</v>
      </c>
      <c r="R1771" s="88">
        <v>17.23</v>
      </c>
      <c r="S1771" s="87">
        <v>44886</v>
      </c>
      <c r="T1771" s="88">
        <v>7.55</v>
      </c>
      <c r="W1771" s="87">
        <v>45085</v>
      </c>
      <c r="X1771" s="88">
        <v>52.84</v>
      </c>
      <c r="Y1771" s="87">
        <v>44921</v>
      </c>
      <c r="Z1771" s="88">
        <v>29.08</v>
      </c>
      <c r="AA1771" s="87">
        <v>45064</v>
      </c>
      <c r="AB1771" s="88">
        <v>92.19</v>
      </c>
    </row>
    <row r="1772" spans="3:28">
      <c r="C1772" s="87">
        <v>44921</v>
      </c>
      <c r="D1772" s="88">
        <v>101.86</v>
      </c>
      <c r="E1772" s="87">
        <v>44887</v>
      </c>
      <c r="F1772" s="88">
        <v>108.96</v>
      </c>
      <c r="I1772" s="87">
        <v>44943</v>
      </c>
      <c r="J1772" s="88">
        <v>31.32</v>
      </c>
      <c r="K1772" s="87">
        <v>44887</v>
      </c>
      <c r="L1772" s="88">
        <v>171.77</v>
      </c>
      <c r="M1772" s="87">
        <v>44887</v>
      </c>
      <c r="N1772" s="88">
        <v>27.38</v>
      </c>
      <c r="Q1772" s="87">
        <v>44887</v>
      </c>
      <c r="R1772" s="88">
        <v>17.28</v>
      </c>
      <c r="S1772" s="87">
        <v>44887</v>
      </c>
      <c r="T1772" s="88">
        <v>7.94</v>
      </c>
      <c r="W1772" s="87">
        <v>45086</v>
      </c>
      <c r="X1772" s="88">
        <v>53.09</v>
      </c>
      <c r="Y1772" s="87">
        <v>44922</v>
      </c>
      <c r="Z1772" s="88">
        <v>27.8</v>
      </c>
      <c r="AA1772" s="87">
        <v>45065</v>
      </c>
      <c r="AB1772" s="88">
        <v>93.62</v>
      </c>
    </row>
    <row r="1773" spans="3:28">
      <c r="C1773" s="87">
        <v>44922</v>
      </c>
      <c r="D1773" s="88">
        <v>101.21</v>
      </c>
      <c r="E1773" s="87">
        <v>44888</v>
      </c>
      <c r="F1773" s="88">
        <v>108.02</v>
      </c>
      <c r="I1773" s="87">
        <v>44944</v>
      </c>
      <c r="J1773" s="88">
        <v>31.2</v>
      </c>
      <c r="K1773" s="87">
        <v>44888</v>
      </c>
      <c r="L1773" s="88">
        <v>170.25</v>
      </c>
      <c r="M1773" s="87">
        <v>44888</v>
      </c>
      <c r="N1773" s="88">
        <v>27.25</v>
      </c>
      <c r="Q1773" s="87">
        <v>44888</v>
      </c>
      <c r="R1773" s="88">
        <v>17.190000000000001</v>
      </c>
      <c r="S1773" s="87">
        <v>44888</v>
      </c>
      <c r="T1773" s="88">
        <v>7.69</v>
      </c>
      <c r="W1773" s="87">
        <v>45089</v>
      </c>
      <c r="X1773" s="88">
        <v>52</v>
      </c>
      <c r="Y1773" s="87">
        <v>44923</v>
      </c>
      <c r="Z1773" s="88">
        <v>27.63</v>
      </c>
      <c r="AA1773" s="87">
        <v>45068</v>
      </c>
      <c r="AB1773" s="88">
        <v>100.54</v>
      </c>
    </row>
    <row r="1774" spans="3:28">
      <c r="C1774" s="87">
        <v>44923</v>
      </c>
      <c r="D1774" s="88">
        <v>99.01</v>
      </c>
      <c r="E1774" s="87">
        <v>44889</v>
      </c>
      <c r="F1774" s="88">
        <v>108.25</v>
      </c>
      <c r="I1774" s="87">
        <v>44945</v>
      </c>
      <c r="J1774" s="88">
        <v>30.13</v>
      </c>
      <c r="K1774" s="87">
        <v>44889</v>
      </c>
      <c r="L1774" s="88">
        <v>171.01</v>
      </c>
      <c r="M1774" s="87">
        <v>44889</v>
      </c>
      <c r="N1774" s="88">
        <v>27.78</v>
      </c>
      <c r="Q1774" s="87">
        <v>44889</v>
      </c>
      <c r="R1774" s="88">
        <v>17.29</v>
      </c>
      <c r="S1774" s="87">
        <v>44889</v>
      </c>
      <c r="T1774" s="88">
        <v>7.66</v>
      </c>
      <c r="W1774" s="87">
        <v>45090</v>
      </c>
      <c r="X1774" s="88">
        <v>52</v>
      </c>
      <c r="Y1774" s="87">
        <v>44924</v>
      </c>
      <c r="Z1774" s="88">
        <v>27.27</v>
      </c>
      <c r="AA1774" s="87">
        <v>45069</v>
      </c>
      <c r="AB1774" s="88">
        <v>98.68</v>
      </c>
    </row>
    <row r="1775" spans="3:28">
      <c r="C1775" s="87">
        <v>44924</v>
      </c>
      <c r="D1775" s="88">
        <v>99.18</v>
      </c>
      <c r="E1775" s="87">
        <v>44890</v>
      </c>
      <c r="F1775" s="88">
        <v>109.48</v>
      </c>
      <c r="I1775" s="87">
        <v>44946</v>
      </c>
      <c r="J1775" s="88">
        <v>29.5</v>
      </c>
      <c r="K1775" s="87">
        <v>44890</v>
      </c>
      <c r="L1775" s="88">
        <v>171.33</v>
      </c>
      <c r="M1775" s="87">
        <v>44890</v>
      </c>
      <c r="N1775" s="88">
        <v>27.45</v>
      </c>
      <c r="Q1775" s="87">
        <v>44890</v>
      </c>
      <c r="R1775" s="88">
        <v>17.010000000000002</v>
      </c>
      <c r="S1775" s="87">
        <v>44890</v>
      </c>
      <c r="T1775" s="88">
        <v>7.65</v>
      </c>
      <c r="W1775" s="87">
        <v>45091</v>
      </c>
      <c r="X1775" s="88">
        <v>52.49</v>
      </c>
      <c r="Y1775" s="87">
        <v>44925</v>
      </c>
      <c r="Z1775" s="88">
        <v>28.17</v>
      </c>
      <c r="AA1775" s="87">
        <v>45070</v>
      </c>
      <c r="AB1775" s="88">
        <v>102.73</v>
      </c>
    </row>
    <row r="1776" spans="3:28">
      <c r="C1776" s="87">
        <v>44925</v>
      </c>
      <c r="D1776" s="88">
        <v>99.54</v>
      </c>
      <c r="E1776" s="87">
        <v>44893</v>
      </c>
      <c r="F1776" s="88">
        <v>107.12</v>
      </c>
      <c r="I1776" s="87">
        <v>44949</v>
      </c>
      <c r="J1776" s="88">
        <v>29.96</v>
      </c>
      <c r="K1776" s="87">
        <v>44893</v>
      </c>
      <c r="L1776" s="88">
        <v>165.62</v>
      </c>
      <c r="M1776" s="87">
        <v>44893</v>
      </c>
      <c r="N1776" s="88">
        <v>25.4</v>
      </c>
      <c r="Q1776" s="87">
        <v>44893</v>
      </c>
      <c r="R1776" s="88">
        <v>16.37</v>
      </c>
      <c r="S1776" s="87">
        <v>44893</v>
      </c>
      <c r="T1776" s="88">
        <v>7.3</v>
      </c>
      <c r="W1776" s="87">
        <v>45092</v>
      </c>
      <c r="X1776" s="88">
        <v>52.98</v>
      </c>
      <c r="Y1776" s="87">
        <v>44928</v>
      </c>
      <c r="Z1776" s="88">
        <v>28.76</v>
      </c>
      <c r="AA1776" s="87">
        <v>45071</v>
      </c>
      <c r="AB1776" s="88">
        <v>99.02</v>
      </c>
    </row>
    <row r="1777" spans="3:28">
      <c r="C1777" s="87">
        <v>44928</v>
      </c>
      <c r="D1777" s="88">
        <v>100.7</v>
      </c>
      <c r="E1777" s="87">
        <v>44894</v>
      </c>
      <c r="F1777" s="88">
        <v>108.08</v>
      </c>
      <c r="I1777" s="87">
        <v>44950</v>
      </c>
      <c r="J1777" s="88">
        <v>30.44</v>
      </c>
      <c r="K1777" s="87">
        <v>44894</v>
      </c>
      <c r="L1777" s="88">
        <v>167.4</v>
      </c>
      <c r="M1777" s="87">
        <v>44894</v>
      </c>
      <c r="N1777" s="88">
        <v>25.28</v>
      </c>
      <c r="Q1777" s="87">
        <v>44894</v>
      </c>
      <c r="R1777" s="88">
        <v>16.48</v>
      </c>
      <c r="S1777" s="87">
        <v>44894</v>
      </c>
      <c r="T1777" s="88">
        <v>7.4</v>
      </c>
      <c r="W1777" s="87">
        <v>45093</v>
      </c>
      <c r="X1777" s="88">
        <v>53.71</v>
      </c>
      <c r="Y1777" s="87">
        <v>44929</v>
      </c>
      <c r="Z1777" s="88">
        <v>28.89</v>
      </c>
      <c r="AA1777" s="87">
        <v>45072</v>
      </c>
      <c r="AB1777" s="88">
        <v>97.98</v>
      </c>
    </row>
    <row r="1778" spans="3:28">
      <c r="C1778" s="87">
        <v>44929</v>
      </c>
      <c r="D1778" s="88">
        <v>99.76</v>
      </c>
      <c r="E1778" s="87">
        <v>44895</v>
      </c>
      <c r="F1778" s="88">
        <v>106.5</v>
      </c>
      <c r="I1778" s="87">
        <v>44951</v>
      </c>
      <c r="J1778" s="88">
        <v>30.48</v>
      </c>
      <c r="K1778" s="87">
        <v>44895</v>
      </c>
      <c r="L1778" s="88">
        <v>165.54</v>
      </c>
      <c r="M1778" s="87">
        <v>44895</v>
      </c>
      <c r="N1778" s="88">
        <v>25.37</v>
      </c>
      <c r="Q1778" s="87">
        <v>44895</v>
      </c>
      <c r="R1778" s="88">
        <v>16.27</v>
      </c>
      <c r="S1778" s="87">
        <v>44895</v>
      </c>
      <c r="T1778" s="88">
        <v>7.35</v>
      </c>
      <c r="W1778" s="87">
        <v>45096</v>
      </c>
      <c r="X1778" s="88">
        <v>52</v>
      </c>
      <c r="Y1778" s="87">
        <v>44930</v>
      </c>
      <c r="Z1778" s="88">
        <v>28.66</v>
      </c>
      <c r="AA1778" s="87">
        <v>45075</v>
      </c>
      <c r="AB1778" s="88">
        <v>100.81</v>
      </c>
    </row>
    <row r="1779" spans="3:28">
      <c r="C1779" s="87">
        <v>44930</v>
      </c>
      <c r="D1779" s="88">
        <v>98.86</v>
      </c>
      <c r="E1779" s="87">
        <v>44896</v>
      </c>
      <c r="F1779" s="88">
        <v>108.69</v>
      </c>
      <c r="I1779" s="87">
        <v>44952</v>
      </c>
      <c r="J1779" s="88">
        <v>32.25</v>
      </c>
      <c r="K1779" s="87">
        <v>44896</v>
      </c>
      <c r="L1779" s="88">
        <v>166.36</v>
      </c>
      <c r="M1779" s="87">
        <v>44896</v>
      </c>
      <c r="N1779" s="88">
        <v>24.99</v>
      </c>
      <c r="Q1779" s="87">
        <v>44896</v>
      </c>
      <c r="R1779" s="88">
        <v>16.309999999999999</v>
      </c>
      <c r="S1779" s="87">
        <v>44896</v>
      </c>
      <c r="T1779" s="88">
        <v>7.34</v>
      </c>
      <c r="W1779" s="87">
        <v>45097</v>
      </c>
      <c r="X1779" s="88">
        <v>51.77</v>
      </c>
      <c r="Y1779" s="87">
        <v>44932</v>
      </c>
      <c r="Z1779" s="88">
        <v>28</v>
      </c>
      <c r="AA1779" s="87">
        <v>45076</v>
      </c>
      <c r="AB1779" s="88">
        <v>97.72</v>
      </c>
    </row>
    <row r="1780" spans="3:28">
      <c r="C1780" s="87">
        <v>44931</v>
      </c>
      <c r="D1780" s="88">
        <v>97.98</v>
      </c>
      <c r="E1780" s="87">
        <v>44897</v>
      </c>
      <c r="F1780" s="88">
        <v>108.65</v>
      </c>
      <c r="I1780" s="87">
        <v>44953</v>
      </c>
      <c r="J1780" s="88">
        <v>31.49</v>
      </c>
      <c r="K1780" s="87">
        <v>44897</v>
      </c>
      <c r="L1780" s="88">
        <v>165.71</v>
      </c>
      <c r="M1780" s="87">
        <v>44897</v>
      </c>
      <c r="N1780" s="88">
        <v>24.49</v>
      </c>
      <c r="Q1780" s="87">
        <v>44897</v>
      </c>
      <c r="R1780" s="88">
        <v>16.100000000000001</v>
      </c>
      <c r="S1780" s="87">
        <v>44897</v>
      </c>
      <c r="T1780" s="88">
        <v>7.23</v>
      </c>
      <c r="W1780" s="87">
        <v>45098</v>
      </c>
      <c r="X1780" s="88">
        <v>50.31</v>
      </c>
      <c r="Y1780" s="87">
        <v>44935</v>
      </c>
      <c r="Z1780" s="88">
        <v>28.49</v>
      </c>
      <c r="AA1780" s="87">
        <v>45077</v>
      </c>
      <c r="AB1780" s="88">
        <v>91.01</v>
      </c>
    </row>
    <row r="1781" spans="3:28">
      <c r="C1781" s="87">
        <v>44932</v>
      </c>
      <c r="D1781" s="88">
        <v>96.43</v>
      </c>
      <c r="E1781" s="87">
        <v>44900</v>
      </c>
      <c r="F1781" s="88">
        <v>107.77</v>
      </c>
      <c r="I1781" s="87">
        <v>44956</v>
      </c>
      <c r="J1781" s="88">
        <v>31</v>
      </c>
      <c r="K1781" s="87">
        <v>44900</v>
      </c>
      <c r="L1781" s="88">
        <v>161.25</v>
      </c>
      <c r="M1781" s="87">
        <v>44900</v>
      </c>
      <c r="N1781" s="88">
        <v>23.68</v>
      </c>
      <c r="Q1781" s="87">
        <v>44900</v>
      </c>
      <c r="R1781" s="88">
        <v>15.8</v>
      </c>
      <c r="S1781" s="87">
        <v>44900</v>
      </c>
      <c r="T1781" s="88">
        <v>7.04</v>
      </c>
      <c r="W1781" s="87">
        <v>45099</v>
      </c>
      <c r="X1781" s="88">
        <v>51.17</v>
      </c>
      <c r="Y1781" s="87">
        <v>44936</v>
      </c>
      <c r="Z1781" s="88">
        <v>29.61</v>
      </c>
      <c r="AA1781" s="87">
        <v>45078</v>
      </c>
      <c r="AB1781" s="88">
        <v>91.53</v>
      </c>
    </row>
    <row r="1782" spans="3:28">
      <c r="C1782" s="87">
        <v>44935</v>
      </c>
      <c r="D1782" s="88">
        <v>95.05</v>
      </c>
      <c r="E1782" s="87">
        <v>44901</v>
      </c>
      <c r="F1782" s="88">
        <v>108.25</v>
      </c>
      <c r="I1782" s="87">
        <v>44957</v>
      </c>
      <c r="J1782" s="88">
        <v>31.89</v>
      </c>
      <c r="K1782" s="87">
        <v>44901</v>
      </c>
      <c r="L1782" s="88">
        <v>160.07</v>
      </c>
      <c r="M1782" s="87">
        <v>44901</v>
      </c>
      <c r="N1782" s="88">
        <v>23.56</v>
      </c>
      <c r="Q1782" s="87">
        <v>44901</v>
      </c>
      <c r="R1782" s="88">
        <v>15.75</v>
      </c>
      <c r="S1782" s="87">
        <v>44901</v>
      </c>
      <c r="T1782" s="88">
        <v>7.16</v>
      </c>
      <c r="W1782" s="87">
        <v>45100</v>
      </c>
      <c r="X1782" s="88">
        <v>52.76</v>
      </c>
      <c r="Y1782" s="87">
        <v>44937</v>
      </c>
      <c r="Z1782" s="88">
        <v>28.5</v>
      </c>
      <c r="AA1782" s="87">
        <v>45079</v>
      </c>
      <c r="AB1782" s="88">
        <v>90.35</v>
      </c>
    </row>
    <row r="1783" spans="3:28">
      <c r="C1783" s="87">
        <v>44936</v>
      </c>
      <c r="D1783" s="88">
        <v>95.15</v>
      </c>
      <c r="E1783" s="87">
        <v>44902</v>
      </c>
      <c r="F1783" s="88">
        <v>107.76</v>
      </c>
      <c r="I1783" s="87">
        <v>44958</v>
      </c>
      <c r="J1783" s="88">
        <v>32.01</v>
      </c>
      <c r="K1783" s="87">
        <v>44902</v>
      </c>
      <c r="L1783" s="88">
        <v>161.31</v>
      </c>
      <c r="M1783" s="87">
        <v>44902</v>
      </c>
      <c r="N1783" s="88">
        <v>24.05</v>
      </c>
      <c r="Q1783" s="87">
        <v>44902</v>
      </c>
      <c r="R1783" s="88">
        <v>16.079999999999998</v>
      </c>
      <c r="S1783" s="87">
        <v>44902</v>
      </c>
      <c r="T1783" s="88">
        <v>7.09</v>
      </c>
      <c r="W1783" s="87">
        <v>45103</v>
      </c>
      <c r="X1783" s="88">
        <v>53.29</v>
      </c>
      <c r="Y1783" s="87">
        <v>44938</v>
      </c>
      <c r="Z1783" s="88">
        <v>28.47</v>
      </c>
      <c r="AA1783" s="87">
        <v>45082</v>
      </c>
      <c r="AB1783" s="88">
        <v>91</v>
      </c>
    </row>
    <row r="1784" spans="3:28">
      <c r="C1784" s="87">
        <v>44937</v>
      </c>
      <c r="D1784" s="88">
        <v>94.52</v>
      </c>
      <c r="E1784" s="87">
        <v>44903</v>
      </c>
      <c r="F1784" s="88">
        <v>108.28</v>
      </c>
      <c r="I1784" s="87">
        <v>44959</v>
      </c>
      <c r="J1784" s="88">
        <v>32</v>
      </c>
      <c r="K1784" s="87">
        <v>44903</v>
      </c>
      <c r="L1784" s="88">
        <v>158.33000000000001</v>
      </c>
      <c r="M1784" s="87">
        <v>44903</v>
      </c>
      <c r="N1784" s="88">
        <v>23.75</v>
      </c>
      <c r="Q1784" s="87">
        <v>44903</v>
      </c>
      <c r="R1784" s="88">
        <v>15.86</v>
      </c>
      <c r="S1784" s="87">
        <v>44903</v>
      </c>
      <c r="T1784" s="88">
        <v>7.08</v>
      </c>
      <c r="W1784" s="87">
        <v>45104</v>
      </c>
      <c r="X1784" s="88">
        <v>50.91</v>
      </c>
      <c r="Y1784" s="87">
        <v>44939</v>
      </c>
      <c r="Z1784" s="88">
        <v>28.92</v>
      </c>
      <c r="AA1784" s="87">
        <v>45083</v>
      </c>
      <c r="AB1784" s="88">
        <v>92.32</v>
      </c>
    </row>
    <row r="1785" spans="3:28">
      <c r="C1785" s="87">
        <v>44938</v>
      </c>
      <c r="D1785" s="88">
        <v>94.11</v>
      </c>
      <c r="E1785" s="87">
        <v>44904</v>
      </c>
      <c r="F1785" s="88">
        <v>110.7</v>
      </c>
      <c r="I1785" s="87">
        <v>44960</v>
      </c>
      <c r="J1785" s="88">
        <v>32</v>
      </c>
      <c r="K1785" s="87">
        <v>44904</v>
      </c>
      <c r="L1785" s="88">
        <v>159.22</v>
      </c>
      <c r="M1785" s="87">
        <v>44904</v>
      </c>
      <c r="N1785" s="88">
        <v>23.57</v>
      </c>
      <c r="Q1785" s="87">
        <v>44904</v>
      </c>
      <c r="R1785" s="88">
        <v>15.66</v>
      </c>
      <c r="S1785" s="87">
        <v>44904</v>
      </c>
      <c r="T1785" s="88">
        <v>7.34</v>
      </c>
      <c r="W1785" s="87">
        <v>45110</v>
      </c>
      <c r="X1785" s="88">
        <v>54.39</v>
      </c>
      <c r="Y1785" s="87">
        <v>44942</v>
      </c>
      <c r="Z1785" s="88">
        <v>28.99</v>
      </c>
      <c r="AA1785" s="87">
        <v>45084</v>
      </c>
      <c r="AB1785" s="88">
        <v>92.75</v>
      </c>
    </row>
    <row r="1786" spans="3:28">
      <c r="C1786" s="87">
        <v>44939</v>
      </c>
      <c r="D1786" s="88">
        <v>93.33</v>
      </c>
      <c r="E1786" s="87">
        <v>44907</v>
      </c>
      <c r="F1786" s="88">
        <v>110.27</v>
      </c>
      <c r="I1786" s="87">
        <v>44963</v>
      </c>
      <c r="J1786" s="88">
        <v>32.32</v>
      </c>
      <c r="K1786" s="87">
        <v>44907</v>
      </c>
      <c r="L1786" s="88">
        <v>154.25</v>
      </c>
      <c r="M1786" s="87">
        <v>44907</v>
      </c>
      <c r="N1786" s="88">
        <v>23.39</v>
      </c>
      <c r="Q1786" s="87">
        <v>44907</v>
      </c>
      <c r="R1786" s="88">
        <v>15.51</v>
      </c>
      <c r="S1786" s="87">
        <v>44907</v>
      </c>
      <c r="T1786" s="88">
        <v>7.58</v>
      </c>
      <c r="W1786" s="87">
        <v>45111</v>
      </c>
      <c r="X1786" s="88">
        <v>54</v>
      </c>
      <c r="Y1786" s="87">
        <v>44943</v>
      </c>
      <c r="Z1786" s="88">
        <v>28.75</v>
      </c>
      <c r="AA1786" s="87">
        <v>45085</v>
      </c>
      <c r="AB1786" s="88">
        <v>95.17</v>
      </c>
    </row>
    <row r="1787" spans="3:28">
      <c r="C1787" s="87">
        <v>44942</v>
      </c>
      <c r="D1787" s="88">
        <v>92.88</v>
      </c>
      <c r="E1787" s="87">
        <v>44908</v>
      </c>
      <c r="F1787" s="88">
        <v>110.96</v>
      </c>
      <c r="I1787" s="87">
        <v>44964</v>
      </c>
      <c r="J1787" s="88">
        <v>32.99</v>
      </c>
      <c r="K1787" s="87">
        <v>44908</v>
      </c>
      <c r="L1787" s="88">
        <v>155.08000000000001</v>
      </c>
      <c r="M1787" s="87">
        <v>44908</v>
      </c>
      <c r="N1787" s="88">
        <v>23.46</v>
      </c>
      <c r="Q1787" s="87">
        <v>44908</v>
      </c>
      <c r="R1787" s="88">
        <v>15.64</v>
      </c>
      <c r="S1787" s="87">
        <v>44908</v>
      </c>
      <c r="T1787" s="88">
        <v>7.67</v>
      </c>
      <c r="W1787" s="87">
        <v>45112</v>
      </c>
      <c r="X1787" s="88">
        <v>55.25</v>
      </c>
      <c r="Y1787" s="87">
        <v>44944</v>
      </c>
      <c r="Z1787" s="88">
        <v>29.43</v>
      </c>
      <c r="AA1787" s="87">
        <v>45086</v>
      </c>
      <c r="AB1787" s="88">
        <v>94.91</v>
      </c>
    </row>
    <row r="1788" spans="3:28">
      <c r="C1788" s="87">
        <v>44943</v>
      </c>
      <c r="D1788" s="88">
        <v>89.04</v>
      </c>
      <c r="E1788" s="87">
        <v>44909</v>
      </c>
      <c r="F1788" s="88">
        <v>110.56</v>
      </c>
      <c r="I1788" s="87">
        <v>44965</v>
      </c>
      <c r="J1788" s="88">
        <v>32.01</v>
      </c>
      <c r="K1788" s="87">
        <v>44909</v>
      </c>
      <c r="L1788" s="88">
        <v>153.34</v>
      </c>
      <c r="M1788" s="87">
        <v>44909</v>
      </c>
      <c r="N1788" s="88">
        <v>23.37</v>
      </c>
      <c r="Q1788" s="87">
        <v>44909</v>
      </c>
      <c r="R1788" s="88">
        <v>15.63</v>
      </c>
      <c r="S1788" s="87">
        <v>44909</v>
      </c>
      <c r="T1788" s="88">
        <v>7.94</v>
      </c>
      <c r="W1788" s="87">
        <v>45113</v>
      </c>
      <c r="X1788" s="88">
        <v>55.47</v>
      </c>
      <c r="Y1788" s="87">
        <v>44945</v>
      </c>
      <c r="Z1788" s="88">
        <v>28.46</v>
      </c>
      <c r="AA1788" s="87">
        <v>45089</v>
      </c>
      <c r="AB1788" s="88">
        <v>93.83</v>
      </c>
    </row>
    <row r="1789" spans="3:28">
      <c r="C1789" s="87">
        <v>44944</v>
      </c>
      <c r="D1789" s="88">
        <v>90.12</v>
      </c>
      <c r="E1789" s="87">
        <v>44910</v>
      </c>
      <c r="F1789" s="88">
        <v>105.97</v>
      </c>
      <c r="I1789" s="87">
        <v>44966</v>
      </c>
      <c r="J1789" s="88">
        <v>32.96</v>
      </c>
      <c r="K1789" s="87">
        <v>44910</v>
      </c>
      <c r="L1789" s="88">
        <v>149.21</v>
      </c>
      <c r="M1789" s="87">
        <v>44910</v>
      </c>
      <c r="N1789" s="88">
        <v>22.9</v>
      </c>
      <c r="Q1789" s="87">
        <v>44910</v>
      </c>
      <c r="R1789" s="88">
        <v>15.43</v>
      </c>
      <c r="S1789" s="87">
        <v>44910</v>
      </c>
      <c r="T1789" s="88">
        <v>7.9</v>
      </c>
      <c r="W1789" s="87">
        <v>45114</v>
      </c>
      <c r="X1789" s="88">
        <v>54.09</v>
      </c>
      <c r="Y1789" s="87">
        <v>44946</v>
      </c>
      <c r="Z1789" s="88">
        <v>28.5</v>
      </c>
      <c r="AA1789" s="87">
        <v>45090</v>
      </c>
      <c r="AB1789" s="88">
        <v>93.83</v>
      </c>
    </row>
    <row r="1790" spans="3:28">
      <c r="C1790" s="87">
        <v>44945</v>
      </c>
      <c r="D1790" s="88">
        <v>89.62</v>
      </c>
      <c r="E1790" s="87">
        <v>44911</v>
      </c>
      <c r="F1790" s="88">
        <v>105.34</v>
      </c>
      <c r="I1790" s="87">
        <v>44967</v>
      </c>
      <c r="J1790" s="88">
        <v>32.9</v>
      </c>
      <c r="K1790" s="87">
        <v>44911</v>
      </c>
      <c r="L1790" s="88">
        <v>145.41</v>
      </c>
      <c r="M1790" s="87">
        <v>44911</v>
      </c>
      <c r="N1790" s="88">
        <v>22.81</v>
      </c>
      <c r="Q1790" s="87">
        <v>44911</v>
      </c>
      <c r="R1790" s="88">
        <v>15.36</v>
      </c>
      <c r="S1790" s="87">
        <v>44911</v>
      </c>
      <c r="T1790" s="88">
        <v>7.53</v>
      </c>
      <c r="W1790" s="87">
        <v>45117</v>
      </c>
      <c r="X1790" s="88">
        <v>54.99</v>
      </c>
      <c r="Y1790" s="87">
        <v>44949</v>
      </c>
      <c r="Z1790" s="88">
        <v>28.84</v>
      </c>
      <c r="AA1790" s="87">
        <v>45091</v>
      </c>
      <c r="AB1790" s="88">
        <v>91.5</v>
      </c>
    </row>
    <row r="1791" spans="3:28">
      <c r="C1791" s="87">
        <v>44946</v>
      </c>
      <c r="D1791" s="88">
        <v>88.3</v>
      </c>
      <c r="E1791" s="87">
        <v>44914</v>
      </c>
      <c r="F1791" s="88">
        <v>104.98</v>
      </c>
      <c r="I1791" s="87">
        <v>44971</v>
      </c>
      <c r="J1791" s="88">
        <v>32.26</v>
      </c>
      <c r="K1791" s="87">
        <v>44914</v>
      </c>
      <c r="L1791" s="88">
        <v>143.28</v>
      </c>
      <c r="M1791" s="87">
        <v>44914</v>
      </c>
      <c r="N1791" s="88">
        <v>22.29</v>
      </c>
      <c r="Q1791" s="87">
        <v>44914</v>
      </c>
      <c r="R1791" s="88">
        <v>15.14</v>
      </c>
      <c r="S1791" s="87">
        <v>44914</v>
      </c>
      <c r="T1791" s="88">
        <v>7.2</v>
      </c>
      <c r="W1791" s="87">
        <v>45118</v>
      </c>
      <c r="X1791" s="88">
        <v>54.44</v>
      </c>
      <c r="Y1791" s="87">
        <v>44950</v>
      </c>
      <c r="Z1791" s="88">
        <v>28.55</v>
      </c>
      <c r="AA1791" s="87">
        <v>45092</v>
      </c>
      <c r="AB1791" s="88">
        <v>90</v>
      </c>
    </row>
    <row r="1792" spans="3:28">
      <c r="C1792" s="87">
        <v>44949</v>
      </c>
      <c r="D1792" s="88">
        <v>88.27</v>
      </c>
      <c r="E1792" s="87">
        <v>44915</v>
      </c>
      <c r="F1792" s="88">
        <v>105.5</v>
      </c>
      <c r="I1792" s="87">
        <v>44972</v>
      </c>
      <c r="J1792" s="88">
        <v>32.340000000000003</v>
      </c>
      <c r="K1792" s="87">
        <v>44915</v>
      </c>
      <c r="L1792" s="88">
        <v>132.54</v>
      </c>
      <c r="M1792" s="87">
        <v>44915</v>
      </c>
      <c r="N1792" s="88">
        <v>22.75</v>
      </c>
      <c r="Q1792" s="87">
        <v>44915</v>
      </c>
      <c r="R1792" s="88">
        <v>14.01</v>
      </c>
      <c r="S1792" s="87">
        <v>44915</v>
      </c>
      <c r="T1792" s="88">
        <v>6.82</v>
      </c>
      <c r="W1792" s="87">
        <v>45119</v>
      </c>
      <c r="X1792" s="88">
        <v>54.69</v>
      </c>
      <c r="Y1792" s="87">
        <v>44951</v>
      </c>
      <c r="Z1792" s="88">
        <v>28.66</v>
      </c>
      <c r="AA1792" s="87">
        <v>45093</v>
      </c>
      <c r="AB1792" s="88">
        <v>88.16</v>
      </c>
    </row>
    <row r="1793" spans="3:28">
      <c r="C1793" s="87">
        <v>44950</v>
      </c>
      <c r="D1793" s="88">
        <v>88.67</v>
      </c>
      <c r="E1793" s="87">
        <v>44916</v>
      </c>
      <c r="F1793" s="88">
        <v>101.27</v>
      </c>
      <c r="I1793" s="87">
        <v>44973</v>
      </c>
      <c r="J1793" s="88">
        <v>32.5</v>
      </c>
      <c r="K1793" s="87">
        <v>44916</v>
      </c>
      <c r="L1793" s="88">
        <v>123.04</v>
      </c>
      <c r="M1793" s="87">
        <v>44916</v>
      </c>
      <c r="N1793" s="88">
        <v>22.08</v>
      </c>
      <c r="Q1793" s="87">
        <v>44916</v>
      </c>
      <c r="R1793" s="88">
        <v>12.96</v>
      </c>
      <c r="S1793" s="87">
        <v>44916</v>
      </c>
      <c r="T1793" s="88">
        <v>6.84</v>
      </c>
      <c r="W1793" s="87">
        <v>45120</v>
      </c>
      <c r="X1793" s="88">
        <v>52.65</v>
      </c>
      <c r="Y1793" s="87">
        <v>44952</v>
      </c>
      <c r="Z1793" s="88">
        <v>28.62</v>
      </c>
      <c r="AA1793" s="87">
        <v>45096</v>
      </c>
      <c r="AB1793" s="88">
        <v>88.16</v>
      </c>
    </row>
    <row r="1794" spans="3:28">
      <c r="C1794" s="87">
        <v>44951</v>
      </c>
      <c r="D1794" s="88">
        <v>89.74</v>
      </c>
      <c r="E1794" s="87">
        <v>44917</v>
      </c>
      <c r="F1794" s="88">
        <v>103.93</v>
      </c>
      <c r="I1794" s="87">
        <v>44974</v>
      </c>
      <c r="J1794" s="88">
        <v>32.25</v>
      </c>
      <c r="K1794" s="87">
        <v>44917</v>
      </c>
      <c r="L1794" s="88">
        <v>131.83000000000001</v>
      </c>
      <c r="M1794" s="87">
        <v>44917</v>
      </c>
      <c r="N1794" s="88">
        <v>22.45</v>
      </c>
      <c r="Q1794" s="87">
        <v>44917</v>
      </c>
      <c r="R1794" s="88">
        <v>13.23</v>
      </c>
      <c r="S1794" s="87">
        <v>44917</v>
      </c>
      <c r="T1794" s="88">
        <v>7.19</v>
      </c>
      <c r="W1794" s="87">
        <v>45121</v>
      </c>
      <c r="X1794" s="88">
        <v>52.6</v>
      </c>
      <c r="Y1794" s="87">
        <v>44953</v>
      </c>
      <c r="Z1794" s="88">
        <v>28.68</v>
      </c>
      <c r="AA1794" s="87">
        <v>45097</v>
      </c>
      <c r="AB1794" s="88">
        <v>87.3</v>
      </c>
    </row>
    <row r="1795" spans="3:28">
      <c r="C1795" s="87">
        <v>44952</v>
      </c>
      <c r="D1795" s="88">
        <v>95.61</v>
      </c>
      <c r="E1795" s="87">
        <v>44918</v>
      </c>
      <c r="F1795" s="88">
        <v>102.57</v>
      </c>
      <c r="I1795" s="87">
        <v>44977</v>
      </c>
      <c r="J1795" s="88">
        <v>32.5</v>
      </c>
      <c r="K1795" s="87">
        <v>44918</v>
      </c>
      <c r="L1795" s="88">
        <v>130.53</v>
      </c>
      <c r="M1795" s="87">
        <v>44918</v>
      </c>
      <c r="N1795" s="88">
        <v>21.67</v>
      </c>
      <c r="Q1795" s="87">
        <v>44918</v>
      </c>
      <c r="R1795" s="88">
        <v>12.63</v>
      </c>
      <c r="S1795" s="87">
        <v>44918</v>
      </c>
      <c r="T1795" s="88">
        <v>7.09</v>
      </c>
      <c r="W1795" s="87">
        <v>45124</v>
      </c>
      <c r="X1795" s="88">
        <v>52.44</v>
      </c>
      <c r="Y1795" s="87">
        <v>44956</v>
      </c>
      <c r="Z1795" s="88">
        <v>27.91</v>
      </c>
      <c r="AA1795" s="87">
        <v>45098</v>
      </c>
      <c r="AB1795" s="88">
        <v>82.03</v>
      </c>
    </row>
    <row r="1796" spans="3:28">
      <c r="C1796" s="87">
        <v>44953</v>
      </c>
      <c r="D1796" s="88">
        <v>93</v>
      </c>
      <c r="E1796" s="87">
        <v>44921</v>
      </c>
      <c r="F1796" s="88">
        <v>102.86</v>
      </c>
      <c r="I1796" s="87">
        <v>44978</v>
      </c>
      <c r="J1796" s="88">
        <v>32.99</v>
      </c>
      <c r="K1796" s="87">
        <v>44921</v>
      </c>
      <c r="L1796" s="88">
        <v>139.99</v>
      </c>
      <c r="M1796" s="87">
        <v>44921</v>
      </c>
      <c r="N1796" s="88">
        <v>22.01</v>
      </c>
      <c r="Q1796" s="87">
        <v>44921</v>
      </c>
      <c r="R1796" s="88">
        <v>13.32</v>
      </c>
      <c r="S1796" s="87">
        <v>44921</v>
      </c>
      <c r="T1796" s="88">
        <v>7.2</v>
      </c>
      <c r="W1796" s="87">
        <v>45125</v>
      </c>
      <c r="X1796" s="88">
        <v>52.05</v>
      </c>
      <c r="Y1796" s="87">
        <v>44957</v>
      </c>
      <c r="Z1796" s="88">
        <v>28.3</v>
      </c>
      <c r="AA1796" s="87">
        <v>45099</v>
      </c>
      <c r="AB1796" s="88">
        <v>83.53</v>
      </c>
    </row>
    <row r="1797" spans="3:28">
      <c r="C1797" s="87">
        <v>44956</v>
      </c>
      <c r="D1797" s="88">
        <v>91.65</v>
      </c>
      <c r="E1797" s="87">
        <v>44922</v>
      </c>
      <c r="F1797" s="88">
        <v>100.49</v>
      </c>
      <c r="I1797" s="87">
        <v>44979</v>
      </c>
      <c r="J1797" s="88">
        <v>33</v>
      </c>
      <c r="K1797" s="87">
        <v>44922</v>
      </c>
      <c r="L1797" s="88">
        <v>139.49</v>
      </c>
      <c r="M1797" s="87">
        <v>44922</v>
      </c>
      <c r="N1797" s="88">
        <v>21.74</v>
      </c>
      <c r="Q1797" s="87">
        <v>44922</v>
      </c>
      <c r="R1797" s="88">
        <v>13</v>
      </c>
      <c r="S1797" s="87">
        <v>44922</v>
      </c>
      <c r="T1797" s="88">
        <v>7.04</v>
      </c>
      <c r="W1797" s="87">
        <v>45126</v>
      </c>
      <c r="X1797" s="88">
        <v>52.99</v>
      </c>
      <c r="Y1797" s="87">
        <v>44958</v>
      </c>
      <c r="Z1797" s="88">
        <v>28.34</v>
      </c>
      <c r="AA1797" s="87">
        <v>45100</v>
      </c>
      <c r="AB1797" s="88">
        <v>84.7</v>
      </c>
    </row>
    <row r="1798" spans="3:28">
      <c r="C1798" s="87">
        <v>44957</v>
      </c>
      <c r="D1798" s="88">
        <v>92.48</v>
      </c>
      <c r="E1798" s="87">
        <v>44923</v>
      </c>
      <c r="F1798" s="88">
        <v>97.47</v>
      </c>
      <c r="I1798" s="87">
        <v>44980</v>
      </c>
      <c r="J1798" s="88">
        <v>32.950000000000003</v>
      </c>
      <c r="K1798" s="87">
        <v>44923</v>
      </c>
      <c r="L1798" s="88">
        <v>136.09</v>
      </c>
      <c r="M1798" s="87">
        <v>44923</v>
      </c>
      <c r="N1798" s="88">
        <v>21.36</v>
      </c>
      <c r="Q1798" s="87">
        <v>44923</v>
      </c>
      <c r="R1798" s="88">
        <v>13.02</v>
      </c>
      <c r="S1798" s="87">
        <v>44923</v>
      </c>
      <c r="T1798" s="88">
        <v>6.89</v>
      </c>
      <c r="W1798" s="87">
        <v>45127</v>
      </c>
      <c r="X1798" s="88">
        <v>53</v>
      </c>
      <c r="Y1798" s="87">
        <v>44959</v>
      </c>
      <c r="Z1798" s="88">
        <v>28.92</v>
      </c>
      <c r="AA1798" s="87">
        <v>45103</v>
      </c>
      <c r="AB1798" s="88">
        <v>86.05</v>
      </c>
    </row>
    <row r="1799" spans="3:28">
      <c r="C1799" s="87">
        <v>44958</v>
      </c>
      <c r="D1799" s="88">
        <v>93.02</v>
      </c>
      <c r="E1799" s="87">
        <v>44924</v>
      </c>
      <c r="F1799" s="88">
        <v>98.78</v>
      </c>
      <c r="I1799" s="87">
        <v>44981</v>
      </c>
      <c r="J1799" s="88">
        <v>32.94</v>
      </c>
      <c r="K1799" s="87">
        <v>44924</v>
      </c>
      <c r="L1799" s="88">
        <v>140.16</v>
      </c>
      <c r="M1799" s="87">
        <v>44924</v>
      </c>
      <c r="N1799" s="88">
        <v>22.21</v>
      </c>
      <c r="Q1799" s="87">
        <v>44924</v>
      </c>
      <c r="R1799" s="88">
        <v>12.9</v>
      </c>
      <c r="S1799" s="87">
        <v>44924</v>
      </c>
      <c r="T1799" s="88">
        <v>6.96</v>
      </c>
      <c r="W1799" s="87">
        <v>45128</v>
      </c>
      <c r="X1799" s="88">
        <v>52.19</v>
      </c>
      <c r="Y1799" s="87">
        <v>44960</v>
      </c>
      <c r="Z1799" s="88">
        <v>29.23</v>
      </c>
      <c r="AA1799" s="87">
        <v>45104</v>
      </c>
      <c r="AB1799" s="88">
        <v>84.02</v>
      </c>
    </row>
    <row r="1800" spans="3:28">
      <c r="C1800" s="87">
        <v>44959</v>
      </c>
      <c r="D1800" s="88">
        <v>92.53</v>
      </c>
      <c r="E1800" s="87">
        <v>44925</v>
      </c>
      <c r="F1800" s="88">
        <v>100.75</v>
      </c>
      <c r="I1800" s="87">
        <v>44984</v>
      </c>
      <c r="J1800" s="88">
        <v>33</v>
      </c>
      <c r="K1800" s="87">
        <v>44925</v>
      </c>
      <c r="L1800" s="88">
        <v>143.56</v>
      </c>
      <c r="M1800" s="87">
        <v>44925</v>
      </c>
      <c r="N1800" s="88">
        <v>22.57</v>
      </c>
      <c r="Q1800" s="87">
        <v>44925</v>
      </c>
      <c r="R1800" s="88">
        <v>12.97</v>
      </c>
      <c r="S1800" s="87">
        <v>44925</v>
      </c>
      <c r="T1800" s="88">
        <v>6.95</v>
      </c>
      <c r="W1800" s="87">
        <v>45131</v>
      </c>
      <c r="X1800" s="88">
        <v>52.05</v>
      </c>
      <c r="Y1800" s="87">
        <v>44963</v>
      </c>
      <c r="Z1800" s="88">
        <v>29</v>
      </c>
      <c r="AA1800" s="87">
        <v>45110</v>
      </c>
      <c r="AB1800" s="88">
        <v>88.01</v>
      </c>
    </row>
    <row r="1801" spans="3:28">
      <c r="C1801" s="87">
        <v>44960</v>
      </c>
      <c r="D1801" s="88">
        <v>91.55</v>
      </c>
      <c r="E1801" s="87">
        <v>44928</v>
      </c>
      <c r="F1801" s="88">
        <v>104.95</v>
      </c>
      <c r="I1801" s="87">
        <v>44985</v>
      </c>
      <c r="J1801" s="88">
        <v>34.950000000000003</v>
      </c>
      <c r="K1801" s="87">
        <v>44928</v>
      </c>
      <c r="L1801" s="88">
        <v>151.82</v>
      </c>
      <c r="M1801" s="87">
        <v>44928</v>
      </c>
      <c r="N1801" s="88">
        <v>21.87</v>
      </c>
      <c r="Q1801" s="87">
        <v>44928</v>
      </c>
      <c r="R1801" s="88">
        <v>13.56</v>
      </c>
      <c r="S1801" s="87">
        <v>44928</v>
      </c>
      <c r="T1801" s="88">
        <v>7.06</v>
      </c>
      <c r="W1801" s="87">
        <v>45132</v>
      </c>
      <c r="X1801" s="88">
        <v>52.06</v>
      </c>
      <c r="Y1801" s="87">
        <v>44964</v>
      </c>
      <c r="Z1801" s="88">
        <v>29.7</v>
      </c>
      <c r="AA1801" s="87">
        <v>45111</v>
      </c>
      <c r="AB1801" s="88">
        <v>86.25</v>
      </c>
    </row>
    <row r="1802" spans="3:28">
      <c r="C1802" s="87">
        <v>44963</v>
      </c>
      <c r="D1802" s="88">
        <v>92.5</v>
      </c>
      <c r="E1802" s="87">
        <v>44929</v>
      </c>
      <c r="F1802" s="88">
        <v>104.23</v>
      </c>
      <c r="I1802" s="87">
        <v>44986</v>
      </c>
      <c r="J1802" s="88">
        <v>34</v>
      </c>
      <c r="K1802" s="87">
        <v>44929</v>
      </c>
      <c r="L1802" s="88">
        <v>151.22999999999999</v>
      </c>
      <c r="M1802" s="87">
        <v>44929</v>
      </c>
      <c r="N1802" s="88">
        <v>21.25</v>
      </c>
      <c r="Q1802" s="87">
        <v>44929</v>
      </c>
      <c r="R1802" s="88">
        <v>13.26</v>
      </c>
      <c r="S1802" s="87">
        <v>44929</v>
      </c>
      <c r="T1802" s="88">
        <v>7.04</v>
      </c>
      <c r="W1802" s="87">
        <v>45133</v>
      </c>
      <c r="X1802" s="88">
        <v>54.03</v>
      </c>
      <c r="Y1802" s="87">
        <v>44965</v>
      </c>
      <c r="Z1802" s="88">
        <v>30.19</v>
      </c>
      <c r="AA1802" s="87">
        <v>45113</v>
      </c>
      <c r="AB1802" s="88">
        <v>86</v>
      </c>
    </row>
    <row r="1803" spans="3:28">
      <c r="C1803" s="87">
        <v>44964</v>
      </c>
      <c r="D1803" s="88">
        <v>94.03</v>
      </c>
      <c r="E1803" s="87">
        <v>44930</v>
      </c>
      <c r="F1803" s="88">
        <v>102.99</v>
      </c>
      <c r="I1803" s="87">
        <v>44987</v>
      </c>
      <c r="J1803" s="88">
        <v>34.17</v>
      </c>
      <c r="K1803" s="87">
        <v>44930</v>
      </c>
      <c r="L1803" s="88">
        <v>150.04</v>
      </c>
      <c r="M1803" s="87">
        <v>44930</v>
      </c>
      <c r="N1803" s="88">
        <v>21.36</v>
      </c>
      <c r="Q1803" s="87">
        <v>44930</v>
      </c>
      <c r="R1803" s="88">
        <v>13.07</v>
      </c>
      <c r="S1803" s="87">
        <v>44930</v>
      </c>
      <c r="T1803" s="88">
        <v>6.94</v>
      </c>
      <c r="W1803" s="87">
        <v>45134</v>
      </c>
      <c r="X1803" s="88">
        <v>52.3</v>
      </c>
      <c r="Y1803" s="87">
        <v>44966</v>
      </c>
      <c r="Z1803" s="88">
        <v>31.72</v>
      </c>
      <c r="AA1803" s="87">
        <v>45114</v>
      </c>
      <c r="AB1803" s="88">
        <v>87.25</v>
      </c>
    </row>
    <row r="1804" spans="3:28">
      <c r="C1804" s="87">
        <v>44965</v>
      </c>
      <c r="D1804" s="88">
        <v>94.1</v>
      </c>
      <c r="E1804" s="87">
        <v>44931</v>
      </c>
      <c r="F1804" s="88">
        <v>102.38</v>
      </c>
      <c r="I1804" s="87">
        <v>44988</v>
      </c>
      <c r="J1804" s="88">
        <v>33.9</v>
      </c>
      <c r="K1804" s="87">
        <v>44931</v>
      </c>
      <c r="L1804" s="88">
        <v>150.84</v>
      </c>
      <c r="M1804" s="87">
        <v>44931</v>
      </c>
      <c r="N1804" s="88">
        <v>21.2</v>
      </c>
      <c r="Q1804" s="87">
        <v>44931</v>
      </c>
      <c r="R1804" s="88">
        <v>13.01</v>
      </c>
      <c r="S1804" s="87">
        <v>44931</v>
      </c>
      <c r="T1804" s="88">
        <v>6.91</v>
      </c>
      <c r="W1804" s="87">
        <v>45138</v>
      </c>
      <c r="X1804" s="88">
        <v>52.98</v>
      </c>
      <c r="Y1804" s="87">
        <v>44967</v>
      </c>
      <c r="Z1804" s="88">
        <v>31.5</v>
      </c>
      <c r="AA1804" s="87">
        <v>45117</v>
      </c>
      <c r="AB1804" s="88">
        <v>90.19</v>
      </c>
    </row>
    <row r="1805" spans="3:28">
      <c r="C1805" s="87">
        <v>44966</v>
      </c>
      <c r="D1805" s="88">
        <v>96.64</v>
      </c>
      <c r="E1805" s="87">
        <v>44932</v>
      </c>
      <c r="F1805" s="88">
        <v>100.99</v>
      </c>
      <c r="I1805" s="87">
        <v>44991</v>
      </c>
      <c r="J1805" s="88">
        <v>34.49</v>
      </c>
      <c r="K1805" s="87">
        <v>44932</v>
      </c>
      <c r="L1805" s="88">
        <v>161.87</v>
      </c>
      <c r="M1805" s="87">
        <v>44932</v>
      </c>
      <c r="N1805" s="88">
        <v>21.76</v>
      </c>
      <c r="Q1805" s="87">
        <v>44932</v>
      </c>
      <c r="R1805" s="88">
        <v>13.81</v>
      </c>
      <c r="S1805" s="87">
        <v>44932</v>
      </c>
      <c r="T1805" s="88">
        <v>6.92</v>
      </c>
      <c r="W1805" s="87">
        <v>45139</v>
      </c>
      <c r="X1805" s="88">
        <v>53.31</v>
      </c>
      <c r="Y1805" s="87">
        <v>44971</v>
      </c>
      <c r="Z1805" s="88">
        <v>30.16</v>
      </c>
      <c r="AA1805" s="87">
        <v>45118</v>
      </c>
      <c r="AB1805" s="88">
        <v>91.5</v>
      </c>
    </row>
    <row r="1806" spans="3:28">
      <c r="C1806" s="87">
        <v>44967</v>
      </c>
      <c r="D1806" s="88">
        <v>94.96</v>
      </c>
      <c r="E1806" s="87">
        <v>44935</v>
      </c>
      <c r="F1806" s="88">
        <v>99.47</v>
      </c>
      <c r="I1806" s="87">
        <v>44992</v>
      </c>
      <c r="J1806" s="88">
        <v>33.51</v>
      </c>
      <c r="K1806" s="87">
        <v>44935</v>
      </c>
      <c r="L1806" s="88">
        <v>166.37</v>
      </c>
      <c r="M1806" s="87">
        <v>44935</v>
      </c>
      <c r="N1806" s="88">
        <v>20.79</v>
      </c>
      <c r="Q1806" s="87">
        <v>44935</v>
      </c>
      <c r="R1806" s="88">
        <v>13.75</v>
      </c>
      <c r="S1806" s="87">
        <v>44935</v>
      </c>
      <c r="T1806" s="88">
        <v>6.88</v>
      </c>
      <c r="W1806" s="87">
        <v>45140</v>
      </c>
      <c r="X1806" s="88">
        <v>53.1</v>
      </c>
      <c r="Y1806" s="87">
        <v>44972</v>
      </c>
      <c r="Z1806" s="88">
        <v>30.07</v>
      </c>
      <c r="AA1806" s="87">
        <v>45119</v>
      </c>
      <c r="AB1806" s="88">
        <v>89.62</v>
      </c>
    </row>
    <row r="1807" spans="3:28">
      <c r="C1807" s="87">
        <v>44970</v>
      </c>
      <c r="D1807" s="88">
        <v>94.43</v>
      </c>
      <c r="E1807" s="87">
        <v>44936</v>
      </c>
      <c r="F1807" s="88">
        <v>100.94</v>
      </c>
      <c r="I1807" s="87">
        <v>44993</v>
      </c>
      <c r="J1807" s="88">
        <v>33.5</v>
      </c>
      <c r="K1807" s="87">
        <v>44936</v>
      </c>
      <c r="L1807" s="88">
        <v>166.5</v>
      </c>
      <c r="M1807" s="87">
        <v>44936</v>
      </c>
      <c r="N1807" s="88">
        <v>21.29</v>
      </c>
      <c r="Q1807" s="87">
        <v>44936</v>
      </c>
      <c r="R1807" s="88">
        <v>14.11</v>
      </c>
      <c r="S1807" s="87">
        <v>44936</v>
      </c>
      <c r="T1807" s="88">
        <v>7.19</v>
      </c>
      <c r="W1807" s="87">
        <v>45141</v>
      </c>
      <c r="X1807" s="88">
        <v>54.41</v>
      </c>
      <c r="Y1807" s="87">
        <v>44973</v>
      </c>
      <c r="Z1807" s="88">
        <v>29.65</v>
      </c>
      <c r="AA1807" s="87">
        <v>45120</v>
      </c>
      <c r="AB1807" s="88">
        <v>91</v>
      </c>
    </row>
    <row r="1808" spans="3:28">
      <c r="C1808" s="87">
        <v>44971</v>
      </c>
      <c r="D1808" s="88">
        <v>94.45</v>
      </c>
      <c r="E1808" s="87">
        <v>44937</v>
      </c>
      <c r="F1808" s="88">
        <v>99.19</v>
      </c>
      <c r="I1808" s="87">
        <v>44994</v>
      </c>
      <c r="J1808" s="88">
        <v>33.520000000000003</v>
      </c>
      <c r="K1808" s="87">
        <v>44937</v>
      </c>
      <c r="L1808" s="88">
        <v>168.07</v>
      </c>
      <c r="M1808" s="87">
        <v>44937</v>
      </c>
      <c r="N1808" s="88">
        <v>20.57</v>
      </c>
      <c r="Q1808" s="87">
        <v>44937</v>
      </c>
      <c r="R1808" s="88">
        <v>14</v>
      </c>
      <c r="S1808" s="87">
        <v>44937</v>
      </c>
      <c r="T1808" s="88">
        <v>7.19</v>
      </c>
      <c r="W1808" s="87">
        <v>45142</v>
      </c>
      <c r="X1808" s="88">
        <v>54.11</v>
      </c>
      <c r="Y1808" s="87">
        <v>44974</v>
      </c>
      <c r="Z1808" s="88">
        <v>29.97</v>
      </c>
      <c r="AA1808" s="87">
        <v>45125</v>
      </c>
      <c r="AB1808" s="88">
        <v>87.35</v>
      </c>
    </row>
    <row r="1809" spans="3:28">
      <c r="C1809" s="87">
        <v>44972</v>
      </c>
      <c r="D1809" s="88">
        <v>92.4</v>
      </c>
      <c r="E1809" s="87">
        <v>44938</v>
      </c>
      <c r="F1809" s="88">
        <v>99.17</v>
      </c>
      <c r="I1809" s="87">
        <v>44995</v>
      </c>
      <c r="J1809" s="88">
        <v>34.67</v>
      </c>
      <c r="K1809" s="87">
        <v>44938</v>
      </c>
      <c r="L1809" s="88">
        <v>167.27</v>
      </c>
      <c r="M1809" s="87">
        <v>44938</v>
      </c>
      <c r="N1809" s="88">
        <v>21.44</v>
      </c>
      <c r="Q1809" s="87">
        <v>44938</v>
      </c>
      <c r="R1809" s="88">
        <v>14.02</v>
      </c>
      <c r="S1809" s="87">
        <v>44938</v>
      </c>
      <c r="T1809" s="88">
        <v>7.01</v>
      </c>
      <c r="W1809" s="87">
        <v>45145</v>
      </c>
      <c r="X1809" s="88">
        <v>53.51</v>
      </c>
      <c r="Y1809" s="87">
        <v>44977</v>
      </c>
      <c r="Z1809" s="88">
        <v>30.25</v>
      </c>
      <c r="AA1809" s="87">
        <v>45126</v>
      </c>
      <c r="AB1809" s="88">
        <v>85</v>
      </c>
    </row>
    <row r="1810" spans="3:28">
      <c r="C1810" s="87">
        <v>44973</v>
      </c>
      <c r="D1810" s="88">
        <v>96.63</v>
      </c>
      <c r="E1810" s="87">
        <v>44939</v>
      </c>
      <c r="F1810" s="88">
        <v>98.58</v>
      </c>
      <c r="I1810" s="87">
        <v>44998</v>
      </c>
      <c r="J1810" s="88">
        <v>34.520000000000003</v>
      </c>
      <c r="K1810" s="87">
        <v>44939</v>
      </c>
      <c r="L1810" s="88">
        <v>162.97</v>
      </c>
      <c r="M1810" s="87">
        <v>44939</v>
      </c>
      <c r="N1810" s="88">
        <v>20.95</v>
      </c>
      <c r="Q1810" s="87">
        <v>44939</v>
      </c>
      <c r="R1810" s="88">
        <v>13.5</v>
      </c>
      <c r="S1810" s="87">
        <v>44939</v>
      </c>
      <c r="T1810" s="88">
        <v>6.9</v>
      </c>
      <c r="W1810" s="87">
        <v>45146</v>
      </c>
      <c r="X1810" s="88">
        <v>52.66</v>
      </c>
      <c r="Y1810" s="87">
        <v>44978</v>
      </c>
      <c r="Z1810" s="88">
        <v>30.29</v>
      </c>
      <c r="AA1810" s="87">
        <v>45127</v>
      </c>
      <c r="AB1810" s="88">
        <v>86.34</v>
      </c>
    </row>
    <row r="1811" spans="3:28">
      <c r="C1811" s="87">
        <v>44974</v>
      </c>
      <c r="D1811" s="88">
        <v>97.09</v>
      </c>
      <c r="E1811" s="87">
        <v>44942</v>
      </c>
      <c r="F1811" s="88">
        <v>97.15</v>
      </c>
      <c r="I1811" s="87">
        <v>44999</v>
      </c>
      <c r="J1811" s="88">
        <v>34.630000000000003</v>
      </c>
      <c r="K1811" s="87">
        <v>44942</v>
      </c>
      <c r="L1811" s="88">
        <v>156.30000000000001</v>
      </c>
      <c r="M1811" s="87">
        <v>44942</v>
      </c>
      <c r="N1811" s="88">
        <v>20.260000000000002</v>
      </c>
      <c r="Q1811" s="87">
        <v>44942</v>
      </c>
      <c r="R1811" s="88">
        <v>12.94</v>
      </c>
      <c r="S1811" s="87">
        <v>44942</v>
      </c>
      <c r="T1811" s="88">
        <v>6.9</v>
      </c>
      <c r="W1811" s="87">
        <v>45147</v>
      </c>
      <c r="X1811" s="88">
        <v>53.05</v>
      </c>
      <c r="Y1811" s="87">
        <v>44979</v>
      </c>
      <c r="Z1811" s="88">
        <v>30.29</v>
      </c>
      <c r="AA1811" s="87">
        <v>45128</v>
      </c>
      <c r="AB1811" s="88">
        <v>86.9</v>
      </c>
    </row>
    <row r="1812" spans="3:28">
      <c r="C1812" s="87">
        <v>44977</v>
      </c>
      <c r="D1812" s="88">
        <v>95.33</v>
      </c>
      <c r="E1812" s="87">
        <v>44943</v>
      </c>
      <c r="F1812" s="88">
        <v>94.57</v>
      </c>
      <c r="I1812" s="87">
        <v>45000</v>
      </c>
      <c r="J1812" s="88">
        <v>34.799999999999997</v>
      </c>
      <c r="K1812" s="87">
        <v>44943</v>
      </c>
      <c r="L1812" s="88">
        <v>149.11000000000001</v>
      </c>
      <c r="M1812" s="87">
        <v>44943</v>
      </c>
      <c r="N1812" s="88">
        <v>19.54</v>
      </c>
      <c r="Q1812" s="87">
        <v>44943</v>
      </c>
      <c r="R1812" s="88">
        <v>12.18</v>
      </c>
      <c r="S1812" s="87">
        <v>44943</v>
      </c>
      <c r="T1812" s="88">
        <v>6.49</v>
      </c>
      <c r="W1812" s="87">
        <v>45148</v>
      </c>
      <c r="X1812" s="88">
        <v>55.03</v>
      </c>
      <c r="Y1812" s="87">
        <v>44980</v>
      </c>
      <c r="Z1812" s="88">
        <v>30</v>
      </c>
      <c r="AA1812" s="87">
        <v>45131</v>
      </c>
      <c r="AB1812" s="88">
        <v>87.74</v>
      </c>
    </row>
    <row r="1813" spans="3:28">
      <c r="C1813" s="87">
        <v>44978</v>
      </c>
      <c r="D1813" s="88">
        <v>95.96</v>
      </c>
      <c r="E1813" s="87">
        <v>44944</v>
      </c>
      <c r="F1813" s="88">
        <v>96.55</v>
      </c>
      <c r="I1813" s="87">
        <v>45001</v>
      </c>
      <c r="J1813" s="88">
        <v>35.04</v>
      </c>
      <c r="K1813" s="87">
        <v>44944</v>
      </c>
      <c r="L1813" s="88">
        <v>151.37</v>
      </c>
      <c r="M1813" s="87">
        <v>44944</v>
      </c>
      <c r="N1813" s="88">
        <v>19.98</v>
      </c>
      <c r="Q1813" s="87">
        <v>44944</v>
      </c>
      <c r="R1813" s="88">
        <v>12.43</v>
      </c>
      <c r="S1813" s="87">
        <v>44944</v>
      </c>
      <c r="T1813" s="88">
        <v>6.77</v>
      </c>
      <c r="W1813" s="87">
        <v>45149</v>
      </c>
      <c r="X1813" s="88">
        <v>56.49</v>
      </c>
      <c r="Y1813" s="87">
        <v>44981</v>
      </c>
      <c r="Z1813" s="88">
        <v>29.79</v>
      </c>
      <c r="AA1813" s="87">
        <v>45132</v>
      </c>
      <c r="AB1813" s="88">
        <v>88</v>
      </c>
    </row>
    <row r="1814" spans="3:28">
      <c r="C1814" s="87">
        <v>44979</v>
      </c>
      <c r="D1814" s="88">
        <v>95.78</v>
      </c>
      <c r="E1814" s="87">
        <v>44945</v>
      </c>
      <c r="F1814" s="88">
        <v>94.95</v>
      </c>
      <c r="I1814" s="87">
        <v>45002</v>
      </c>
      <c r="J1814" s="88">
        <v>35.450000000000003</v>
      </c>
      <c r="K1814" s="87">
        <v>44945</v>
      </c>
      <c r="L1814" s="88">
        <v>152.71</v>
      </c>
      <c r="M1814" s="87">
        <v>44945</v>
      </c>
      <c r="N1814" s="88">
        <v>19.739999999999998</v>
      </c>
      <c r="Q1814" s="87">
        <v>44945</v>
      </c>
      <c r="R1814" s="88">
        <v>12.51</v>
      </c>
      <c r="S1814" s="87">
        <v>44945</v>
      </c>
      <c r="T1814" s="88">
        <v>6.97</v>
      </c>
      <c r="W1814" s="87">
        <v>45153</v>
      </c>
      <c r="X1814" s="88">
        <v>56.01</v>
      </c>
      <c r="Y1814" s="87">
        <v>44984</v>
      </c>
      <c r="Z1814" s="88">
        <v>30.25</v>
      </c>
      <c r="AA1814" s="87">
        <v>45133</v>
      </c>
      <c r="AB1814" s="88">
        <v>90</v>
      </c>
    </row>
    <row r="1815" spans="3:28">
      <c r="C1815" s="87">
        <v>44980</v>
      </c>
      <c r="D1815" s="88">
        <v>95.03</v>
      </c>
      <c r="E1815" s="87">
        <v>44946</v>
      </c>
      <c r="F1815" s="88">
        <v>94.01</v>
      </c>
      <c r="I1815" s="87">
        <v>45005</v>
      </c>
      <c r="J1815" s="88">
        <v>35.72</v>
      </c>
      <c r="K1815" s="87">
        <v>44946</v>
      </c>
      <c r="L1815" s="88">
        <v>149.61000000000001</v>
      </c>
      <c r="M1815" s="87">
        <v>44946</v>
      </c>
      <c r="N1815" s="88">
        <v>19.34</v>
      </c>
      <c r="Q1815" s="87">
        <v>44946</v>
      </c>
      <c r="R1815" s="88">
        <v>12.23</v>
      </c>
      <c r="S1815" s="87">
        <v>44946</v>
      </c>
      <c r="T1815" s="88">
        <v>6.86</v>
      </c>
      <c r="W1815" s="87">
        <v>45154</v>
      </c>
      <c r="X1815" s="88">
        <v>55.51</v>
      </c>
      <c r="Y1815" s="87">
        <v>44985</v>
      </c>
      <c r="Z1815" s="88">
        <v>29.43</v>
      </c>
      <c r="AA1815" s="87">
        <v>45134</v>
      </c>
      <c r="AB1815" s="88">
        <v>90.9</v>
      </c>
    </row>
    <row r="1816" spans="3:28">
      <c r="C1816" s="87">
        <v>44981</v>
      </c>
      <c r="D1816" s="88">
        <v>94.57</v>
      </c>
      <c r="E1816" s="87">
        <v>44949</v>
      </c>
      <c r="F1816" s="88">
        <v>92.11</v>
      </c>
      <c r="I1816" s="87">
        <v>45006</v>
      </c>
      <c r="J1816" s="88">
        <v>31.68</v>
      </c>
      <c r="K1816" s="87">
        <v>44949</v>
      </c>
      <c r="L1816" s="88">
        <v>148.13</v>
      </c>
      <c r="M1816" s="87">
        <v>44949</v>
      </c>
      <c r="N1816" s="88">
        <v>19.55</v>
      </c>
      <c r="Q1816" s="87">
        <v>44949</v>
      </c>
      <c r="R1816" s="88">
        <v>12.25</v>
      </c>
      <c r="S1816" s="87">
        <v>44949</v>
      </c>
      <c r="T1816" s="88">
        <v>6.85</v>
      </c>
      <c r="W1816" s="87">
        <v>45155</v>
      </c>
      <c r="X1816" s="88">
        <v>59.65</v>
      </c>
      <c r="Y1816" s="87">
        <v>44986</v>
      </c>
      <c r="Z1816" s="88">
        <v>29.43</v>
      </c>
      <c r="AA1816" s="87">
        <v>45138</v>
      </c>
      <c r="AB1816" s="88">
        <v>92.88</v>
      </c>
    </row>
    <row r="1817" spans="3:28">
      <c r="C1817" s="87">
        <v>44984</v>
      </c>
      <c r="D1817" s="88">
        <v>94.04</v>
      </c>
      <c r="E1817" s="87">
        <v>44950</v>
      </c>
      <c r="F1817" s="88">
        <v>92.3</v>
      </c>
      <c r="I1817" s="87">
        <v>45007</v>
      </c>
      <c r="J1817" s="88">
        <v>31.56</v>
      </c>
      <c r="K1817" s="87">
        <v>44950</v>
      </c>
      <c r="L1817" s="88">
        <v>151.84</v>
      </c>
      <c r="M1817" s="87">
        <v>44950</v>
      </c>
      <c r="N1817" s="88">
        <v>20.5</v>
      </c>
      <c r="Q1817" s="87">
        <v>44950</v>
      </c>
      <c r="R1817" s="88">
        <v>12.49</v>
      </c>
      <c r="S1817" s="87">
        <v>44950</v>
      </c>
      <c r="T1817" s="88">
        <v>6.98</v>
      </c>
      <c r="W1817" s="87">
        <v>45156</v>
      </c>
      <c r="X1817" s="88">
        <v>59.57</v>
      </c>
      <c r="Y1817" s="87">
        <v>44987</v>
      </c>
      <c r="Z1817" s="88">
        <v>29.15</v>
      </c>
      <c r="AA1817" s="87">
        <v>45139</v>
      </c>
      <c r="AB1817" s="88">
        <v>93</v>
      </c>
    </row>
    <row r="1818" spans="3:28">
      <c r="C1818" s="87">
        <v>44985</v>
      </c>
      <c r="D1818" s="88">
        <v>94.93</v>
      </c>
      <c r="E1818" s="87">
        <v>44951</v>
      </c>
      <c r="F1818" s="88">
        <v>96.57</v>
      </c>
      <c r="I1818" s="87">
        <v>45009</v>
      </c>
      <c r="J1818" s="88">
        <v>31.01</v>
      </c>
      <c r="K1818" s="87">
        <v>44951</v>
      </c>
      <c r="L1818" s="88">
        <v>156.57</v>
      </c>
      <c r="M1818" s="87">
        <v>44951</v>
      </c>
      <c r="N1818" s="88">
        <v>20.95</v>
      </c>
      <c r="Q1818" s="87">
        <v>44951</v>
      </c>
      <c r="R1818" s="88">
        <v>12.66</v>
      </c>
      <c r="S1818" s="87">
        <v>44951</v>
      </c>
      <c r="T1818" s="88">
        <v>7.22</v>
      </c>
      <c r="W1818" s="87">
        <v>45159</v>
      </c>
      <c r="X1818" s="88">
        <v>59.02</v>
      </c>
      <c r="Y1818" s="87">
        <v>44988</v>
      </c>
      <c r="Z1818" s="88">
        <v>29.2</v>
      </c>
      <c r="AA1818" s="87">
        <v>45140</v>
      </c>
      <c r="AB1818" s="88">
        <v>94</v>
      </c>
    </row>
    <row r="1819" spans="3:28">
      <c r="C1819" s="87">
        <v>44986</v>
      </c>
      <c r="D1819" s="88">
        <v>95</v>
      </c>
      <c r="E1819" s="87">
        <v>44952</v>
      </c>
      <c r="F1819" s="88">
        <v>101.76</v>
      </c>
      <c r="I1819" s="87">
        <v>45012</v>
      </c>
      <c r="J1819" s="88">
        <v>30.72</v>
      </c>
      <c r="K1819" s="87">
        <v>44952</v>
      </c>
      <c r="L1819" s="88">
        <v>168.31</v>
      </c>
      <c r="M1819" s="87">
        <v>44952</v>
      </c>
      <c r="N1819" s="88">
        <v>22.52</v>
      </c>
      <c r="Q1819" s="87">
        <v>44952</v>
      </c>
      <c r="R1819" s="88">
        <v>13.66</v>
      </c>
      <c r="S1819" s="87">
        <v>44952</v>
      </c>
      <c r="T1819" s="88">
        <v>7.23</v>
      </c>
      <c r="W1819" s="87">
        <v>45160</v>
      </c>
      <c r="X1819" s="88">
        <v>59.28</v>
      </c>
      <c r="Y1819" s="87">
        <v>44991</v>
      </c>
      <c r="Z1819" s="88">
        <v>28.37</v>
      </c>
      <c r="AA1819" s="87">
        <v>45141</v>
      </c>
      <c r="AB1819" s="88">
        <v>95</v>
      </c>
    </row>
    <row r="1820" spans="3:28">
      <c r="C1820" s="87">
        <v>44987</v>
      </c>
      <c r="D1820" s="88">
        <v>97.1</v>
      </c>
      <c r="E1820" s="87">
        <v>44953</v>
      </c>
      <c r="F1820" s="88">
        <v>100.73</v>
      </c>
      <c r="I1820" s="87">
        <v>45013</v>
      </c>
      <c r="J1820" s="88">
        <v>29.57</v>
      </c>
      <c r="K1820" s="87">
        <v>44953</v>
      </c>
      <c r="L1820" s="88">
        <v>168.2</v>
      </c>
      <c r="M1820" s="87">
        <v>44953</v>
      </c>
      <c r="N1820" s="88">
        <v>21.65</v>
      </c>
      <c r="Q1820" s="87">
        <v>44953</v>
      </c>
      <c r="R1820" s="88">
        <v>13.61</v>
      </c>
      <c r="S1820" s="87">
        <v>44953</v>
      </c>
      <c r="T1820" s="88">
        <v>6.95</v>
      </c>
      <c r="W1820" s="87">
        <v>45161</v>
      </c>
      <c r="X1820" s="88">
        <v>59.85</v>
      </c>
      <c r="Y1820" s="87">
        <v>44992</v>
      </c>
      <c r="Z1820" s="88">
        <v>28.49</v>
      </c>
      <c r="AA1820" s="87">
        <v>45142</v>
      </c>
      <c r="AB1820" s="88">
        <v>95.08</v>
      </c>
    </row>
    <row r="1821" spans="3:28">
      <c r="C1821" s="87">
        <v>44988</v>
      </c>
      <c r="D1821" s="88">
        <v>100.14</v>
      </c>
      <c r="E1821" s="87">
        <v>44956</v>
      </c>
      <c r="F1821" s="88">
        <v>98.55</v>
      </c>
      <c r="I1821" s="87">
        <v>45014</v>
      </c>
      <c r="J1821" s="88">
        <v>29.27</v>
      </c>
      <c r="K1821" s="87">
        <v>44956</v>
      </c>
      <c r="L1821" s="88">
        <v>172.66</v>
      </c>
      <c r="M1821" s="87">
        <v>44956</v>
      </c>
      <c r="N1821" s="88">
        <v>20.78</v>
      </c>
      <c r="Q1821" s="87">
        <v>44956</v>
      </c>
      <c r="R1821" s="88">
        <v>13.66</v>
      </c>
      <c r="S1821" s="87">
        <v>44956</v>
      </c>
      <c r="T1821" s="88">
        <v>6.99</v>
      </c>
      <c r="W1821" s="87">
        <v>45162</v>
      </c>
      <c r="X1821" s="88">
        <v>60.5</v>
      </c>
      <c r="Y1821" s="87">
        <v>44993</v>
      </c>
      <c r="Z1821" s="88">
        <v>28.3</v>
      </c>
      <c r="AA1821" s="87">
        <v>45145</v>
      </c>
      <c r="AB1821" s="88">
        <v>95.08</v>
      </c>
    </row>
    <row r="1822" spans="3:28">
      <c r="C1822" s="87">
        <v>44991</v>
      </c>
      <c r="D1822" s="88">
        <v>99.54</v>
      </c>
      <c r="E1822" s="87">
        <v>44957</v>
      </c>
      <c r="F1822" s="88">
        <v>101.59</v>
      </c>
      <c r="I1822" s="87">
        <v>45015</v>
      </c>
      <c r="J1822" s="88">
        <v>30.01</v>
      </c>
      <c r="K1822" s="87">
        <v>44957</v>
      </c>
      <c r="L1822" s="88">
        <v>169.03</v>
      </c>
      <c r="M1822" s="87">
        <v>44957</v>
      </c>
      <c r="N1822" s="88">
        <v>21.36</v>
      </c>
      <c r="Q1822" s="87">
        <v>44957</v>
      </c>
      <c r="R1822" s="88">
        <v>13.65</v>
      </c>
      <c r="S1822" s="87">
        <v>44957</v>
      </c>
      <c r="T1822" s="88">
        <v>7.14</v>
      </c>
      <c r="W1822" s="87">
        <v>45163</v>
      </c>
      <c r="X1822" s="88">
        <v>61.01</v>
      </c>
      <c r="Y1822" s="87">
        <v>44994</v>
      </c>
      <c r="Z1822" s="88">
        <v>27.99</v>
      </c>
      <c r="AA1822" s="87">
        <v>45146</v>
      </c>
      <c r="AB1822" s="88">
        <v>90.5</v>
      </c>
    </row>
    <row r="1823" spans="3:28">
      <c r="C1823" s="87">
        <v>44992</v>
      </c>
      <c r="D1823" s="88">
        <v>98.19</v>
      </c>
      <c r="E1823" s="87">
        <v>44958</v>
      </c>
      <c r="F1823" s="88">
        <v>101.81</v>
      </c>
      <c r="I1823" s="87">
        <v>45016</v>
      </c>
      <c r="J1823" s="88">
        <v>29.48</v>
      </c>
      <c r="K1823" s="87">
        <v>44958</v>
      </c>
      <c r="L1823" s="88">
        <v>169.42</v>
      </c>
      <c r="M1823" s="87">
        <v>44958</v>
      </c>
      <c r="N1823" s="88">
        <v>21.75</v>
      </c>
      <c r="Q1823" s="87">
        <v>44958</v>
      </c>
      <c r="R1823" s="88">
        <v>13.69</v>
      </c>
      <c r="S1823" s="87">
        <v>44958</v>
      </c>
      <c r="T1823" s="88">
        <v>6.96</v>
      </c>
      <c r="W1823" s="87">
        <v>45166</v>
      </c>
      <c r="X1823" s="88">
        <v>63.07</v>
      </c>
      <c r="Y1823" s="87">
        <v>44995</v>
      </c>
      <c r="Z1823" s="88">
        <v>27.12</v>
      </c>
      <c r="AA1823" s="87">
        <v>45147</v>
      </c>
      <c r="AB1823" s="88">
        <v>93</v>
      </c>
    </row>
    <row r="1824" spans="3:28">
      <c r="C1824" s="87">
        <v>44993</v>
      </c>
      <c r="D1824" s="88">
        <v>97.77</v>
      </c>
      <c r="E1824" s="87">
        <v>44959</v>
      </c>
      <c r="F1824" s="88">
        <v>101.22</v>
      </c>
      <c r="I1824" s="87">
        <v>45020</v>
      </c>
      <c r="J1824" s="88">
        <v>29.01</v>
      </c>
      <c r="K1824" s="87">
        <v>44959</v>
      </c>
      <c r="L1824" s="88">
        <v>169.37</v>
      </c>
      <c r="M1824" s="87">
        <v>44959</v>
      </c>
      <c r="N1824" s="88">
        <v>21.51</v>
      </c>
      <c r="Q1824" s="87">
        <v>44959</v>
      </c>
      <c r="R1824" s="88">
        <v>13.6</v>
      </c>
      <c r="S1824" s="87">
        <v>44959</v>
      </c>
      <c r="T1824" s="88">
        <v>6.97</v>
      </c>
      <c r="W1824" s="87">
        <v>45167</v>
      </c>
      <c r="X1824" s="88">
        <v>62.11</v>
      </c>
      <c r="Y1824" s="87">
        <v>44998</v>
      </c>
      <c r="Z1824" s="88">
        <v>27.23</v>
      </c>
      <c r="AA1824" s="87">
        <v>45148</v>
      </c>
      <c r="AB1824" s="88">
        <v>93</v>
      </c>
    </row>
    <row r="1825" spans="3:28">
      <c r="C1825" s="87">
        <v>44994</v>
      </c>
      <c r="D1825" s="88">
        <v>98.16</v>
      </c>
      <c r="E1825" s="87">
        <v>44960</v>
      </c>
      <c r="F1825" s="88">
        <v>101.17</v>
      </c>
      <c r="I1825" s="87">
        <v>45021</v>
      </c>
      <c r="J1825" s="88">
        <v>28.22</v>
      </c>
      <c r="K1825" s="87">
        <v>44960</v>
      </c>
      <c r="L1825" s="88">
        <v>166.68</v>
      </c>
      <c r="M1825" s="87">
        <v>44960</v>
      </c>
      <c r="N1825" s="88">
        <v>21.37</v>
      </c>
      <c r="Q1825" s="87">
        <v>44960</v>
      </c>
      <c r="R1825" s="88">
        <v>13.4</v>
      </c>
      <c r="S1825" s="87">
        <v>44960</v>
      </c>
      <c r="T1825" s="88">
        <v>6.81</v>
      </c>
      <c r="W1825" s="87">
        <v>45168</v>
      </c>
      <c r="X1825" s="88">
        <v>61</v>
      </c>
      <c r="Y1825" s="87">
        <v>44999</v>
      </c>
      <c r="Z1825" s="88">
        <v>27.49</v>
      </c>
      <c r="AA1825" s="87">
        <v>45149</v>
      </c>
      <c r="AB1825" s="88">
        <v>91.5</v>
      </c>
    </row>
    <row r="1826" spans="3:28">
      <c r="C1826" s="87">
        <v>44995</v>
      </c>
      <c r="D1826" s="88">
        <v>99.45</v>
      </c>
      <c r="E1826" s="87">
        <v>44963</v>
      </c>
      <c r="F1826" s="88">
        <v>103.55</v>
      </c>
      <c r="I1826" s="87">
        <v>45022</v>
      </c>
      <c r="J1826" s="88">
        <v>28.96</v>
      </c>
      <c r="K1826" s="87">
        <v>44963</v>
      </c>
      <c r="L1826" s="88">
        <v>168.15</v>
      </c>
      <c r="M1826" s="87">
        <v>44963</v>
      </c>
      <c r="N1826" s="88">
        <v>21.67</v>
      </c>
      <c r="Q1826" s="87">
        <v>44963</v>
      </c>
      <c r="R1826" s="88">
        <v>13.64</v>
      </c>
      <c r="S1826" s="87">
        <v>44963</v>
      </c>
      <c r="T1826" s="88">
        <v>6.86</v>
      </c>
      <c r="W1826" s="87">
        <v>45169</v>
      </c>
      <c r="X1826" s="88">
        <v>59.15</v>
      </c>
      <c r="Y1826" s="87">
        <v>45000</v>
      </c>
      <c r="Z1826" s="88">
        <v>27.69</v>
      </c>
      <c r="AA1826" s="87">
        <v>45153</v>
      </c>
      <c r="AB1826" s="88">
        <v>94.36</v>
      </c>
    </row>
    <row r="1827" spans="3:28">
      <c r="C1827" s="87">
        <v>44998</v>
      </c>
      <c r="D1827" s="88">
        <v>99.13</v>
      </c>
      <c r="E1827" s="87">
        <v>44964</v>
      </c>
      <c r="F1827" s="88">
        <v>103.5</v>
      </c>
      <c r="I1827" s="87">
        <v>45023</v>
      </c>
      <c r="J1827" s="88">
        <v>28.6</v>
      </c>
      <c r="K1827" s="87">
        <v>44964</v>
      </c>
      <c r="L1827" s="88">
        <v>166.67</v>
      </c>
      <c r="M1827" s="87">
        <v>44964</v>
      </c>
      <c r="N1827" s="88">
        <v>21.45</v>
      </c>
      <c r="Q1827" s="87">
        <v>44964</v>
      </c>
      <c r="R1827" s="88">
        <v>13.23</v>
      </c>
      <c r="S1827" s="87">
        <v>44964</v>
      </c>
      <c r="T1827" s="88">
        <v>6.92</v>
      </c>
      <c r="W1827" s="87">
        <v>45170</v>
      </c>
      <c r="X1827" s="88">
        <v>59.25</v>
      </c>
      <c r="Y1827" s="87">
        <v>45001</v>
      </c>
      <c r="Z1827" s="88">
        <v>27.09</v>
      </c>
      <c r="AA1827" s="87">
        <v>45154</v>
      </c>
      <c r="AB1827" s="88">
        <v>93.98</v>
      </c>
    </row>
    <row r="1828" spans="3:28">
      <c r="C1828" s="87">
        <v>44999</v>
      </c>
      <c r="D1828" s="88">
        <v>98.62</v>
      </c>
      <c r="E1828" s="87">
        <v>44965</v>
      </c>
      <c r="F1828" s="88">
        <v>102.41</v>
      </c>
      <c r="I1828" s="87">
        <v>45026</v>
      </c>
      <c r="J1828" s="88">
        <v>28.78</v>
      </c>
      <c r="K1828" s="87">
        <v>44965</v>
      </c>
      <c r="L1828" s="88">
        <v>167.43</v>
      </c>
      <c r="M1828" s="87">
        <v>44965</v>
      </c>
      <c r="N1828" s="88">
        <v>21.58</v>
      </c>
      <c r="Q1828" s="87">
        <v>44965</v>
      </c>
      <c r="R1828" s="88">
        <v>13.26</v>
      </c>
      <c r="S1828" s="87">
        <v>44965</v>
      </c>
      <c r="T1828" s="88">
        <v>6.98</v>
      </c>
      <c r="W1828" s="87">
        <v>45173</v>
      </c>
      <c r="X1828" s="88">
        <v>60</v>
      </c>
      <c r="Y1828" s="87">
        <v>45002</v>
      </c>
      <c r="Z1828" s="88">
        <v>26.75</v>
      </c>
      <c r="AA1828" s="87">
        <v>45155</v>
      </c>
      <c r="AB1828" s="88">
        <v>94</v>
      </c>
    </row>
    <row r="1829" spans="3:28">
      <c r="C1829" s="87">
        <v>45000</v>
      </c>
      <c r="D1829" s="88">
        <v>100.47</v>
      </c>
      <c r="E1829" s="87">
        <v>44966</v>
      </c>
      <c r="F1829" s="88">
        <v>106.05</v>
      </c>
      <c r="I1829" s="87">
        <v>45027</v>
      </c>
      <c r="J1829" s="88">
        <v>28.72</v>
      </c>
      <c r="K1829" s="87">
        <v>44966</v>
      </c>
      <c r="L1829" s="88">
        <v>174.99</v>
      </c>
      <c r="M1829" s="87">
        <v>44966</v>
      </c>
      <c r="N1829" s="88">
        <v>22.44</v>
      </c>
      <c r="Q1829" s="87">
        <v>44966</v>
      </c>
      <c r="R1829" s="88">
        <v>13.66</v>
      </c>
      <c r="S1829" s="87">
        <v>44966</v>
      </c>
      <c r="T1829" s="88">
        <v>7.05</v>
      </c>
      <c r="W1829" s="87">
        <v>45174</v>
      </c>
      <c r="X1829" s="88">
        <v>60</v>
      </c>
      <c r="Y1829" s="87">
        <v>45005</v>
      </c>
      <c r="Z1829" s="88">
        <v>27.01</v>
      </c>
      <c r="AA1829" s="87">
        <v>45156</v>
      </c>
      <c r="AB1829" s="88">
        <v>92.02</v>
      </c>
    </row>
    <row r="1830" spans="3:28">
      <c r="C1830" s="87">
        <v>45001</v>
      </c>
      <c r="D1830" s="88">
        <v>99.8</v>
      </c>
      <c r="E1830" s="87">
        <v>44967</v>
      </c>
      <c r="F1830" s="88">
        <v>103.53</v>
      </c>
      <c r="I1830" s="87">
        <v>45028</v>
      </c>
      <c r="J1830" s="88">
        <v>28.11</v>
      </c>
      <c r="K1830" s="87">
        <v>44967</v>
      </c>
      <c r="L1830" s="88">
        <v>170.72</v>
      </c>
      <c r="M1830" s="87">
        <v>44967</v>
      </c>
      <c r="N1830" s="88">
        <v>22.17</v>
      </c>
      <c r="Q1830" s="87">
        <v>44967</v>
      </c>
      <c r="R1830" s="88">
        <v>13.35</v>
      </c>
      <c r="S1830" s="87">
        <v>44967</v>
      </c>
      <c r="T1830" s="88">
        <v>6.9</v>
      </c>
      <c r="W1830" s="87">
        <v>45175</v>
      </c>
      <c r="X1830" s="88">
        <v>61.57</v>
      </c>
      <c r="Y1830" s="87">
        <v>45006</v>
      </c>
      <c r="Z1830" s="88">
        <v>27.71</v>
      </c>
      <c r="AA1830" s="87">
        <v>45159</v>
      </c>
      <c r="AB1830" s="88">
        <v>90.09</v>
      </c>
    </row>
    <row r="1831" spans="3:28">
      <c r="C1831" s="87">
        <v>45002</v>
      </c>
      <c r="D1831" s="88">
        <v>99.76</v>
      </c>
      <c r="E1831" s="87">
        <v>44970</v>
      </c>
      <c r="F1831" s="88">
        <v>103.32</v>
      </c>
      <c r="I1831" s="87">
        <v>45029</v>
      </c>
      <c r="J1831" s="88">
        <v>28.05</v>
      </c>
      <c r="K1831" s="87">
        <v>44970</v>
      </c>
      <c r="L1831" s="88">
        <v>167.6</v>
      </c>
      <c r="M1831" s="87">
        <v>44970</v>
      </c>
      <c r="N1831" s="88">
        <v>22.49</v>
      </c>
      <c r="Q1831" s="87">
        <v>44970</v>
      </c>
      <c r="R1831" s="88">
        <v>13.3</v>
      </c>
      <c r="S1831" s="87">
        <v>44970</v>
      </c>
      <c r="T1831" s="88">
        <v>6.83</v>
      </c>
      <c r="W1831" s="87">
        <v>45176</v>
      </c>
      <c r="X1831" s="88">
        <v>60.91</v>
      </c>
      <c r="Y1831" s="87">
        <v>45007</v>
      </c>
      <c r="Z1831" s="88">
        <v>26.61</v>
      </c>
      <c r="AA1831" s="87">
        <v>45160</v>
      </c>
      <c r="AB1831" s="88">
        <v>88.78</v>
      </c>
    </row>
    <row r="1832" spans="3:28">
      <c r="C1832" s="87">
        <v>45005</v>
      </c>
      <c r="D1832" s="88">
        <v>95.2</v>
      </c>
      <c r="E1832" s="87">
        <v>44971</v>
      </c>
      <c r="F1832" s="88">
        <v>101.47</v>
      </c>
      <c r="I1832" s="87">
        <v>45033</v>
      </c>
      <c r="J1832" s="88">
        <v>28.28</v>
      </c>
      <c r="K1832" s="87">
        <v>44971</v>
      </c>
      <c r="L1832" s="88">
        <v>162.44</v>
      </c>
      <c r="M1832" s="87">
        <v>44971</v>
      </c>
      <c r="N1832" s="88">
        <v>21.69</v>
      </c>
      <c r="Q1832" s="87">
        <v>44971</v>
      </c>
      <c r="R1832" s="88">
        <v>13.07</v>
      </c>
      <c r="S1832" s="87">
        <v>44971</v>
      </c>
      <c r="T1832" s="88">
        <v>6.84</v>
      </c>
      <c r="W1832" s="87">
        <v>45180</v>
      </c>
      <c r="X1832" s="88">
        <v>59.99</v>
      </c>
      <c r="Y1832" s="87">
        <v>45009</v>
      </c>
      <c r="Z1832" s="88">
        <v>26.99</v>
      </c>
      <c r="AA1832" s="87">
        <v>45161</v>
      </c>
      <c r="AB1832" s="88">
        <v>89</v>
      </c>
    </row>
    <row r="1833" spans="3:28">
      <c r="C1833" s="87">
        <v>45006</v>
      </c>
      <c r="D1833" s="88">
        <v>94.05</v>
      </c>
      <c r="E1833" s="87">
        <v>44972</v>
      </c>
      <c r="F1833" s="88">
        <v>103.33</v>
      </c>
      <c r="I1833" s="87">
        <v>45034</v>
      </c>
      <c r="J1833" s="88">
        <v>28.45</v>
      </c>
      <c r="K1833" s="87">
        <v>44972</v>
      </c>
      <c r="L1833" s="88">
        <v>162.97999999999999</v>
      </c>
      <c r="M1833" s="87">
        <v>44972</v>
      </c>
      <c r="N1833" s="88">
        <v>22.1</v>
      </c>
      <c r="Q1833" s="87">
        <v>44972</v>
      </c>
      <c r="R1833" s="88">
        <v>13.19</v>
      </c>
      <c r="S1833" s="87">
        <v>44972</v>
      </c>
      <c r="T1833" s="88">
        <v>6.83</v>
      </c>
      <c r="W1833" s="87">
        <v>45181</v>
      </c>
      <c r="X1833" s="88">
        <v>58.25</v>
      </c>
      <c r="Y1833" s="87">
        <v>45012</v>
      </c>
      <c r="Z1833" s="88">
        <v>27.05</v>
      </c>
      <c r="AA1833" s="87">
        <v>45162</v>
      </c>
      <c r="AB1833" s="88">
        <v>87</v>
      </c>
    </row>
    <row r="1834" spans="3:28">
      <c r="C1834" s="87">
        <v>45007</v>
      </c>
      <c r="D1834" s="88">
        <v>92.92</v>
      </c>
      <c r="E1834" s="87">
        <v>44973</v>
      </c>
      <c r="F1834" s="88">
        <v>103.87</v>
      </c>
      <c r="I1834" s="87">
        <v>45035</v>
      </c>
      <c r="J1834" s="88">
        <v>28.5</v>
      </c>
      <c r="K1834" s="87">
        <v>44973</v>
      </c>
      <c r="L1834" s="88">
        <v>162.59</v>
      </c>
      <c r="M1834" s="87">
        <v>44973</v>
      </c>
      <c r="N1834" s="88">
        <v>22.15</v>
      </c>
      <c r="Q1834" s="87">
        <v>44973</v>
      </c>
      <c r="R1834" s="88">
        <v>13.2</v>
      </c>
      <c r="S1834" s="87">
        <v>44973</v>
      </c>
      <c r="T1834" s="88">
        <v>6.67</v>
      </c>
      <c r="W1834" s="87">
        <v>45182</v>
      </c>
      <c r="X1834" s="88">
        <v>58</v>
      </c>
      <c r="Y1834" s="87">
        <v>45013</v>
      </c>
      <c r="Z1834" s="88">
        <v>27.19</v>
      </c>
      <c r="AA1834" s="87">
        <v>45166</v>
      </c>
      <c r="AB1834" s="88">
        <v>86</v>
      </c>
    </row>
    <row r="1835" spans="3:28">
      <c r="C1835" s="87">
        <v>45009</v>
      </c>
      <c r="D1835" s="88">
        <v>92.62</v>
      </c>
      <c r="E1835" s="87">
        <v>44974</v>
      </c>
      <c r="F1835" s="88">
        <v>103.01</v>
      </c>
      <c r="I1835" s="87">
        <v>45036</v>
      </c>
      <c r="J1835" s="88">
        <v>29.63</v>
      </c>
      <c r="K1835" s="87">
        <v>44974</v>
      </c>
      <c r="L1835" s="88">
        <v>160.41999999999999</v>
      </c>
      <c r="M1835" s="87">
        <v>44974</v>
      </c>
      <c r="N1835" s="88">
        <v>22.09</v>
      </c>
      <c r="Q1835" s="87">
        <v>44974</v>
      </c>
      <c r="R1835" s="88">
        <v>13.15</v>
      </c>
      <c r="S1835" s="87">
        <v>44974</v>
      </c>
      <c r="T1835" s="88">
        <v>6.61</v>
      </c>
      <c r="W1835" s="87">
        <v>45183</v>
      </c>
      <c r="X1835" s="88">
        <v>57.85</v>
      </c>
      <c r="Y1835" s="87">
        <v>45014</v>
      </c>
      <c r="Z1835" s="88">
        <v>27</v>
      </c>
      <c r="AA1835" s="87">
        <v>45167</v>
      </c>
      <c r="AB1835" s="88">
        <v>83.02</v>
      </c>
    </row>
    <row r="1836" spans="3:28">
      <c r="C1836" s="87">
        <v>45012</v>
      </c>
      <c r="D1836" s="88">
        <v>92.75</v>
      </c>
      <c r="E1836" s="87">
        <v>44977</v>
      </c>
      <c r="F1836" s="88">
        <v>102.19</v>
      </c>
      <c r="I1836" s="87">
        <v>45042</v>
      </c>
      <c r="J1836" s="88">
        <v>29.81</v>
      </c>
      <c r="K1836" s="87">
        <v>44977</v>
      </c>
      <c r="L1836" s="88">
        <v>158.85</v>
      </c>
      <c r="M1836" s="87">
        <v>44977</v>
      </c>
      <c r="N1836" s="88">
        <v>21.98</v>
      </c>
      <c r="Q1836" s="87">
        <v>44977</v>
      </c>
      <c r="R1836" s="88">
        <v>12.99</v>
      </c>
      <c r="S1836" s="87">
        <v>44977</v>
      </c>
      <c r="T1836" s="88">
        <v>6.26</v>
      </c>
      <c r="W1836" s="87">
        <v>45184</v>
      </c>
      <c r="X1836" s="88">
        <v>58.51</v>
      </c>
      <c r="Y1836" s="87">
        <v>45016</v>
      </c>
      <c r="Z1836" s="88">
        <v>26.46</v>
      </c>
      <c r="AA1836" s="87">
        <v>45168</v>
      </c>
      <c r="AB1836" s="88">
        <v>82.5</v>
      </c>
    </row>
    <row r="1837" spans="3:28">
      <c r="C1837" s="87">
        <v>45013</v>
      </c>
      <c r="D1837" s="88">
        <v>92.74</v>
      </c>
      <c r="E1837" s="87">
        <v>44978</v>
      </c>
      <c r="F1837" s="88">
        <v>102.47</v>
      </c>
      <c r="I1837" s="87">
        <v>45043</v>
      </c>
      <c r="J1837" s="88">
        <v>29.6</v>
      </c>
      <c r="K1837" s="87">
        <v>44978</v>
      </c>
      <c r="L1837" s="88">
        <v>163.84</v>
      </c>
      <c r="M1837" s="87">
        <v>44978</v>
      </c>
      <c r="N1837" s="88">
        <v>22.36</v>
      </c>
      <c r="Q1837" s="87">
        <v>44978</v>
      </c>
      <c r="R1837" s="88">
        <v>13.26</v>
      </c>
      <c r="S1837" s="87">
        <v>44978</v>
      </c>
      <c r="T1837" s="88">
        <v>6.32</v>
      </c>
      <c r="W1837" s="87">
        <v>45187</v>
      </c>
      <c r="X1837" s="88">
        <v>58.51</v>
      </c>
      <c r="Y1837" s="87">
        <v>45019</v>
      </c>
      <c r="Z1837" s="88">
        <v>26.39</v>
      </c>
      <c r="AA1837" s="87">
        <v>45169</v>
      </c>
      <c r="AB1837" s="88">
        <v>80.5</v>
      </c>
    </row>
    <row r="1838" spans="3:28">
      <c r="C1838" s="87">
        <v>45014</v>
      </c>
      <c r="D1838" s="88">
        <v>92.96</v>
      </c>
      <c r="E1838" s="87">
        <v>44979</v>
      </c>
      <c r="F1838" s="88">
        <v>110.15</v>
      </c>
      <c r="I1838" s="87">
        <v>45044</v>
      </c>
      <c r="J1838" s="88">
        <v>29.71</v>
      </c>
      <c r="K1838" s="87">
        <v>44979</v>
      </c>
      <c r="L1838" s="88">
        <v>165.26</v>
      </c>
      <c r="M1838" s="87">
        <v>44979</v>
      </c>
      <c r="N1838" s="88">
        <v>24.03</v>
      </c>
      <c r="Q1838" s="87">
        <v>44979</v>
      </c>
      <c r="R1838" s="88">
        <v>13.23</v>
      </c>
      <c r="S1838" s="87">
        <v>44979</v>
      </c>
      <c r="T1838" s="88">
        <v>6.44</v>
      </c>
      <c r="W1838" s="87">
        <v>45188</v>
      </c>
      <c r="X1838" s="88">
        <v>58</v>
      </c>
      <c r="Y1838" s="87">
        <v>45020</v>
      </c>
      <c r="Z1838" s="88">
        <v>26.46</v>
      </c>
      <c r="AA1838" s="87">
        <v>45170</v>
      </c>
      <c r="AB1838" s="88">
        <v>79.13</v>
      </c>
    </row>
    <row r="1839" spans="3:28">
      <c r="C1839" s="87">
        <v>45015</v>
      </c>
      <c r="D1839" s="88">
        <v>93.93</v>
      </c>
      <c r="E1839" s="87">
        <v>44980</v>
      </c>
      <c r="F1839" s="88">
        <v>108.92</v>
      </c>
      <c r="I1839" s="87">
        <v>45048</v>
      </c>
      <c r="J1839" s="88">
        <v>29.52</v>
      </c>
      <c r="K1839" s="87">
        <v>44980</v>
      </c>
      <c r="L1839" s="88">
        <v>163.12</v>
      </c>
      <c r="M1839" s="87">
        <v>44980</v>
      </c>
      <c r="N1839" s="88">
        <v>23.78</v>
      </c>
      <c r="Q1839" s="87">
        <v>44980</v>
      </c>
      <c r="R1839" s="88">
        <v>12.99</v>
      </c>
      <c r="S1839" s="87">
        <v>44980</v>
      </c>
      <c r="T1839" s="88">
        <v>6.3</v>
      </c>
      <c r="W1839" s="87">
        <v>45189</v>
      </c>
      <c r="X1839" s="88">
        <v>57</v>
      </c>
      <c r="Y1839" s="87">
        <v>45021</v>
      </c>
      <c r="Z1839" s="88">
        <v>26.97</v>
      </c>
      <c r="AA1839" s="87">
        <v>45173</v>
      </c>
      <c r="AB1839" s="88">
        <v>77.88</v>
      </c>
    </row>
    <row r="1840" spans="3:28">
      <c r="C1840" s="87">
        <v>45016</v>
      </c>
      <c r="D1840" s="88">
        <v>95.2</v>
      </c>
      <c r="E1840" s="87">
        <v>44981</v>
      </c>
      <c r="F1840" s="88">
        <v>107.7</v>
      </c>
      <c r="I1840" s="87">
        <v>45049</v>
      </c>
      <c r="J1840" s="88">
        <v>29.45</v>
      </c>
      <c r="K1840" s="87">
        <v>44981</v>
      </c>
      <c r="L1840" s="88">
        <v>165.86</v>
      </c>
      <c r="M1840" s="87">
        <v>44981</v>
      </c>
      <c r="N1840" s="88">
        <v>24.72</v>
      </c>
      <c r="Q1840" s="87">
        <v>44981</v>
      </c>
      <c r="R1840" s="88">
        <v>12.7</v>
      </c>
      <c r="S1840" s="87">
        <v>44981</v>
      </c>
      <c r="T1840" s="88">
        <v>6.26</v>
      </c>
      <c r="W1840" s="87">
        <v>45190</v>
      </c>
      <c r="X1840" s="88">
        <v>58.53</v>
      </c>
      <c r="Y1840" s="87">
        <v>45022</v>
      </c>
      <c r="Z1840" s="88">
        <v>27.01</v>
      </c>
      <c r="AA1840" s="87">
        <v>45174</v>
      </c>
      <c r="AB1840" s="88">
        <v>77.88</v>
      </c>
    </row>
    <row r="1841" spans="3:28">
      <c r="C1841" s="87">
        <v>45019</v>
      </c>
      <c r="D1841" s="88">
        <v>95.35</v>
      </c>
      <c r="E1841" s="87">
        <v>44984</v>
      </c>
      <c r="F1841" s="88">
        <v>113.1</v>
      </c>
      <c r="I1841" s="87">
        <v>45050</v>
      </c>
      <c r="J1841" s="88">
        <v>29.73</v>
      </c>
      <c r="K1841" s="87">
        <v>44984</v>
      </c>
      <c r="L1841" s="88">
        <v>167.76</v>
      </c>
      <c r="M1841" s="87">
        <v>44984</v>
      </c>
      <c r="N1841" s="88">
        <v>25.09</v>
      </c>
      <c r="Q1841" s="87">
        <v>44984</v>
      </c>
      <c r="R1841" s="88">
        <v>12.73</v>
      </c>
      <c r="S1841" s="87">
        <v>44984</v>
      </c>
      <c r="T1841" s="88">
        <v>6.51</v>
      </c>
      <c r="W1841" s="87">
        <v>45191</v>
      </c>
      <c r="X1841" s="88">
        <v>58.53</v>
      </c>
      <c r="Y1841" s="87">
        <v>45023</v>
      </c>
      <c r="Z1841" s="88">
        <v>26.64</v>
      </c>
      <c r="AA1841" s="87">
        <v>45175</v>
      </c>
      <c r="AB1841" s="88">
        <v>79.39</v>
      </c>
    </row>
    <row r="1842" spans="3:28">
      <c r="C1842" s="87">
        <v>45020</v>
      </c>
      <c r="D1842" s="88">
        <v>94.98</v>
      </c>
      <c r="E1842" s="87">
        <v>44985</v>
      </c>
      <c r="F1842" s="88">
        <v>113.02</v>
      </c>
      <c r="I1842" s="87">
        <v>45051</v>
      </c>
      <c r="J1842" s="88">
        <v>30.43</v>
      </c>
      <c r="K1842" s="87">
        <v>44985</v>
      </c>
      <c r="L1842" s="88">
        <v>161.19999999999999</v>
      </c>
      <c r="M1842" s="87">
        <v>44985</v>
      </c>
      <c r="N1842" s="88">
        <v>24.85</v>
      </c>
      <c r="Q1842" s="87">
        <v>44985</v>
      </c>
      <c r="R1842" s="88">
        <v>12.48</v>
      </c>
      <c r="S1842" s="87">
        <v>44985</v>
      </c>
      <c r="T1842" s="88">
        <v>6.24</v>
      </c>
      <c r="W1842" s="87">
        <v>45194</v>
      </c>
      <c r="X1842" s="88">
        <v>58</v>
      </c>
      <c r="Y1842" s="87">
        <v>45027</v>
      </c>
      <c r="Z1842" s="88">
        <v>26.8</v>
      </c>
      <c r="AA1842" s="87">
        <v>45176</v>
      </c>
      <c r="AB1842" s="88">
        <v>79</v>
      </c>
    </row>
    <row r="1843" spans="3:28">
      <c r="C1843" s="87">
        <v>45021</v>
      </c>
      <c r="D1843" s="88">
        <v>95.28</v>
      </c>
      <c r="E1843" s="87">
        <v>44986</v>
      </c>
      <c r="F1843" s="88">
        <v>111.75</v>
      </c>
      <c r="I1843" s="87">
        <v>45054</v>
      </c>
      <c r="J1843" s="88">
        <v>31.56</v>
      </c>
      <c r="K1843" s="87">
        <v>44986</v>
      </c>
      <c r="L1843" s="88">
        <v>162.62</v>
      </c>
      <c r="M1843" s="87">
        <v>44986</v>
      </c>
      <c r="N1843" s="88">
        <v>24.22</v>
      </c>
      <c r="Q1843" s="87">
        <v>44986</v>
      </c>
      <c r="R1843" s="88">
        <v>12.41</v>
      </c>
      <c r="S1843" s="87">
        <v>44986</v>
      </c>
      <c r="T1843" s="88">
        <v>6.27</v>
      </c>
      <c r="W1843" s="87">
        <v>45195</v>
      </c>
      <c r="X1843" s="88">
        <v>59</v>
      </c>
      <c r="Y1843" s="87">
        <v>45028</v>
      </c>
      <c r="Z1843" s="88">
        <v>26.63</v>
      </c>
      <c r="AA1843" s="87">
        <v>45177</v>
      </c>
      <c r="AB1843" s="88">
        <v>79</v>
      </c>
    </row>
    <row r="1844" spans="3:28">
      <c r="C1844" s="87">
        <v>45022</v>
      </c>
      <c r="D1844" s="88">
        <v>96.55</v>
      </c>
      <c r="E1844" s="87">
        <v>44987</v>
      </c>
      <c r="F1844" s="88">
        <v>115.1</v>
      </c>
      <c r="I1844" s="87">
        <v>45055</v>
      </c>
      <c r="J1844" s="88">
        <v>31.8</v>
      </c>
      <c r="K1844" s="87">
        <v>44987</v>
      </c>
      <c r="L1844" s="88">
        <v>160.37</v>
      </c>
      <c r="M1844" s="87">
        <v>44987</v>
      </c>
      <c r="N1844" s="88">
        <v>23.81</v>
      </c>
      <c r="Q1844" s="87">
        <v>44987</v>
      </c>
      <c r="R1844" s="88">
        <v>12.21</v>
      </c>
      <c r="S1844" s="87">
        <v>44987</v>
      </c>
      <c r="T1844" s="88">
        <v>6.14</v>
      </c>
      <c r="W1844" s="87">
        <v>45196</v>
      </c>
      <c r="X1844" s="88">
        <v>59.5</v>
      </c>
      <c r="Y1844" s="87">
        <v>45029</v>
      </c>
      <c r="Z1844" s="88">
        <v>26.6</v>
      </c>
      <c r="AA1844" s="87">
        <v>45182</v>
      </c>
      <c r="AB1844" s="88">
        <v>79</v>
      </c>
    </row>
    <row r="1845" spans="3:28">
      <c r="C1845" s="87">
        <v>45023</v>
      </c>
      <c r="D1845" s="88">
        <v>96.73</v>
      </c>
      <c r="E1845" s="87">
        <v>44988</v>
      </c>
      <c r="F1845" s="88">
        <v>116.69</v>
      </c>
      <c r="I1845" s="87">
        <v>45056</v>
      </c>
      <c r="J1845" s="88">
        <v>31.73</v>
      </c>
      <c r="K1845" s="87">
        <v>44988</v>
      </c>
      <c r="L1845" s="88">
        <v>168.32</v>
      </c>
      <c r="M1845" s="87">
        <v>44988</v>
      </c>
      <c r="N1845" s="88">
        <v>24.29</v>
      </c>
      <c r="Q1845" s="87">
        <v>44988</v>
      </c>
      <c r="R1845" s="88">
        <v>12.67</v>
      </c>
      <c r="S1845" s="87">
        <v>44988</v>
      </c>
      <c r="T1845" s="88">
        <v>6.24</v>
      </c>
      <c r="W1845" s="87">
        <v>45197</v>
      </c>
      <c r="X1845" s="88">
        <v>58.08</v>
      </c>
      <c r="Y1845" s="87">
        <v>45033</v>
      </c>
      <c r="Z1845" s="88">
        <v>26.01</v>
      </c>
      <c r="AA1845" s="87">
        <v>45184</v>
      </c>
      <c r="AB1845" s="88">
        <v>81.99</v>
      </c>
    </row>
    <row r="1846" spans="3:28">
      <c r="C1846" s="87">
        <v>45026</v>
      </c>
      <c r="D1846" s="88">
        <v>96.46</v>
      </c>
      <c r="E1846" s="87">
        <v>44991</v>
      </c>
      <c r="F1846" s="88">
        <v>115.85</v>
      </c>
      <c r="I1846" s="87">
        <v>45057</v>
      </c>
      <c r="J1846" s="88">
        <v>31.14</v>
      </c>
      <c r="K1846" s="87">
        <v>44991</v>
      </c>
      <c r="L1846" s="88">
        <v>166.1</v>
      </c>
      <c r="M1846" s="87">
        <v>44991</v>
      </c>
      <c r="N1846" s="88">
        <v>24.52</v>
      </c>
      <c r="Q1846" s="87">
        <v>44991</v>
      </c>
      <c r="R1846" s="88">
        <v>12.8</v>
      </c>
      <c r="S1846" s="87">
        <v>44991</v>
      </c>
      <c r="T1846" s="88">
        <v>6.3</v>
      </c>
      <c r="W1846" s="87">
        <v>45201</v>
      </c>
      <c r="X1846" s="88">
        <v>60.1</v>
      </c>
      <c r="Y1846" s="87">
        <v>45034</v>
      </c>
      <c r="Z1846" s="88">
        <v>23.95</v>
      </c>
      <c r="AA1846" s="87">
        <v>45189</v>
      </c>
      <c r="AB1846" s="88">
        <v>77.260000000000005</v>
      </c>
    </row>
    <row r="1847" spans="3:28">
      <c r="C1847" s="87">
        <v>45027</v>
      </c>
      <c r="D1847" s="88">
        <v>96.13</v>
      </c>
      <c r="E1847" s="87">
        <v>44992</v>
      </c>
      <c r="F1847" s="88">
        <v>115.17</v>
      </c>
      <c r="I1847" s="87">
        <v>45058</v>
      </c>
      <c r="J1847" s="88">
        <v>31.01</v>
      </c>
      <c r="K1847" s="87">
        <v>44992</v>
      </c>
      <c r="L1847" s="88">
        <v>165.19</v>
      </c>
      <c r="M1847" s="87">
        <v>44992</v>
      </c>
      <c r="N1847" s="88">
        <v>25.51</v>
      </c>
      <c r="Q1847" s="87">
        <v>44992</v>
      </c>
      <c r="R1847" s="88">
        <v>12.66</v>
      </c>
      <c r="S1847" s="87">
        <v>44992</v>
      </c>
      <c r="T1847" s="88">
        <v>6.23</v>
      </c>
      <c r="W1847" s="87">
        <v>45202</v>
      </c>
      <c r="X1847" s="88">
        <v>61.07</v>
      </c>
      <c r="Y1847" s="87">
        <v>45035</v>
      </c>
      <c r="Z1847" s="88">
        <v>22.26</v>
      </c>
      <c r="AA1847" s="87">
        <v>45190</v>
      </c>
      <c r="AB1847" s="88">
        <v>79.150000000000006</v>
      </c>
    </row>
    <row r="1848" spans="3:28">
      <c r="C1848" s="87">
        <v>45028</v>
      </c>
      <c r="D1848" s="88">
        <v>97.47</v>
      </c>
      <c r="E1848" s="87">
        <v>44993</v>
      </c>
      <c r="F1848" s="88">
        <v>115.42</v>
      </c>
      <c r="I1848" s="87">
        <v>45061</v>
      </c>
      <c r="J1848" s="88">
        <v>31.5</v>
      </c>
      <c r="K1848" s="87">
        <v>44993</v>
      </c>
      <c r="L1848" s="88">
        <v>166.16</v>
      </c>
      <c r="M1848" s="87">
        <v>44993</v>
      </c>
      <c r="N1848" s="88">
        <v>25.06</v>
      </c>
      <c r="Q1848" s="87">
        <v>44993</v>
      </c>
      <c r="R1848" s="88">
        <v>12.67</v>
      </c>
      <c r="S1848" s="87">
        <v>44993</v>
      </c>
      <c r="T1848" s="88">
        <v>6.14</v>
      </c>
      <c r="W1848" s="87">
        <v>45203</v>
      </c>
      <c r="X1848" s="88">
        <v>60.98</v>
      </c>
      <c r="Y1848" s="87">
        <v>45036</v>
      </c>
      <c r="Z1848" s="88">
        <v>22.48</v>
      </c>
      <c r="AA1848" s="87">
        <v>45194</v>
      </c>
      <c r="AB1848" s="88">
        <v>76.84</v>
      </c>
    </row>
    <row r="1849" spans="3:28">
      <c r="C1849" s="87">
        <v>45029</v>
      </c>
      <c r="D1849" s="88">
        <v>99.01</v>
      </c>
      <c r="E1849" s="87">
        <v>44994</v>
      </c>
      <c r="F1849" s="88">
        <v>115.6</v>
      </c>
      <c r="I1849" s="87">
        <v>45062</v>
      </c>
      <c r="J1849" s="88">
        <v>31.5</v>
      </c>
      <c r="K1849" s="87">
        <v>44994</v>
      </c>
      <c r="L1849" s="88">
        <v>172.78</v>
      </c>
      <c r="M1849" s="87">
        <v>44994</v>
      </c>
      <c r="N1849" s="88">
        <v>25.94</v>
      </c>
      <c r="Q1849" s="87">
        <v>44994</v>
      </c>
      <c r="R1849" s="88">
        <v>13.09</v>
      </c>
      <c r="S1849" s="87">
        <v>44994</v>
      </c>
      <c r="T1849" s="88">
        <v>6.3</v>
      </c>
      <c r="W1849" s="87">
        <v>45204</v>
      </c>
      <c r="X1849" s="88">
        <v>62.42</v>
      </c>
      <c r="Y1849" s="87">
        <v>45042</v>
      </c>
      <c r="Z1849" s="88">
        <v>22.25</v>
      </c>
      <c r="AA1849" s="87">
        <v>45195</v>
      </c>
      <c r="AB1849" s="88">
        <v>75.92</v>
      </c>
    </row>
    <row r="1850" spans="3:28">
      <c r="C1850" s="87">
        <v>45033</v>
      </c>
      <c r="D1850" s="88">
        <v>98.27</v>
      </c>
      <c r="E1850" s="87">
        <v>44995</v>
      </c>
      <c r="F1850" s="88">
        <v>115.62</v>
      </c>
      <c r="I1850" s="87">
        <v>45063</v>
      </c>
      <c r="J1850" s="88">
        <v>31.49</v>
      </c>
      <c r="K1850" s="87">
        <v>44995</v>
      </c>
      <c r="L1850" s="88">
        <v>171.94</v>
      </c>
      <c r="M1850" s="87">
        <v>44995</v>
      </c>
      <c r="N1850" s="88">
        <v>25.71</v>
      </c>
      <c r="Q1850" s="87">
        <v>44995</v>
      </c>
      <c r="R1850" s="88">
        <v>13.28</v>
      </c>
      <c r="S1850" s="87">
        <v>44995</v>
      </c>
      <c r="T1850" s="88">
        <v>6.51</v>
      </c>
      <c r="W1850" s="87">
        <v>45205</v>
      </c>
      <c r="X1850" s="88">
        <v>61.2</v>
      </c>
      <c r="Y1850" s="87">
        <v>45043</v>
      </c>
      <c r="Z1850" s="88">
        <v>22.27</v>
      </c>
      <c r="AA1850" s="87">
        <v>45196</v>
      </c>
      <c r="AB1850" s="88">
        <v>81.61</v>
      </c>
    </row>
    <row r="1851" spans="3:28">
      <c r="C1851" s="87">
        <v>45034</v>
      </c>
      <c r="D1851" s="88">
        <v>98.92</v>
      </c>
      <c r="E1851" s="87">
        <v>44998</v>
      </c>
      <c r="F1851" s="88">
        <v>115.84</v>
      </c>
      <c r="I1851" s="87">
        <v>45064</v>
      </c>
      <c r="J1851" s="88">
        <v>30.66</v>
      </c>
      <c r="K1851" s="87">
        <v>44998</v>
      </c>
      <c r="L1851" s="88">
        <v>168.54</v>
      </c>
      <c r="M1851" s="87">
        <v>44998</v>
      </c>
      <c r="N1851" s="88">
        <v>25.82</v>
      </c>
      <c r="Q1851" s="87">
        <v>44998</v>
      </c>
      <c r="R1851" s="88">
        <v>13.07</v>
      </c>
      <c r="S1851" s="87">
        <v>44998</v>
      </c>
      <c r="T1851" s="88">
        <v>6.42</v>
      </c>
      <c r="W1851" s="87">
        <v>45208</v>
      </c>
      <c r="X1851" s="88">
        <v>61.13</v>
      </c>
      <c r="Y1851" s="87">
        <v>45044</v>
      </c>
      <c r="Z1851" s="88">
        <v>22.37</v>
      </c>
      <c r="AA1851" s="87">
        <v>45197</v>
      </c>
      <c r="AB1851" s="88">
        <v>83.29</v>
      </c>
    </row>
    <row r="1852" spans="3:28">
      <c r="C1852" s="87">
        <v>45035</v>
      </c>
      <c r="D1852" s="88">
        <v>98.1</v>
      </c>
      <c r="E1852" s="87">
        <v>44999</v>
      </c>
      <c r="F1852" s="88">
        <v>116.56</v>
      </c>
      <c r="I1852" s="87">
        <v>45065</v>
      </c>
      <c r="J1852" s="88">
        <v>30.22</v>
      </c>
      <c r="K1852" s="87">
        <v>44999</v>
      </c>
      <c r="L1852" s="88">
        <v>167.67</v>
      </c>
      <c r="M1852" s="87">
        <v>44999</v>
      </c>
      <c r="N1852" s="88">
        <v>25.67</v>
      </c>
      <c r="Q1852" s="87">
        <v>44999</v>
      </c>
      <c r="R1852" s="88">
        <v>13.14</v>
      </c>
      <c r="S1852" s="87">
        <v>44999</v>
      </c>
      <c r="T1852" s="88">
        <v>6.47</v>
      </c>
      <c r="W1852" s="87">
        <v>45209</v>
      </c>
      <c r="X1852" s="88">
        <v>61.81</v>
      </c>
      <c r="Y1852" s="87">
        <v>45048</v>
      </c>
      <c r="Z1852" s="88">
        <v>22.23</v>
      </c>
      <c r="AA1852" s="87">
        <v>45201</v>
      </c>
      <c r="AB1852" s="88">
        <v>79.650000000000006</v>
      </c>
    </row>
    <row r="1853" spans="3:28">
      <c r="C1853" s="87">
        <v>45036</v>
      </c>
      <c r="D1853" s="88">
        <v>99.22</v>
      </c>
      <c r="E1853" s="87">
        <v>45000</v>
      </c>
      <c r="F1853" s="88">
        <v>117.04</v>
      </c>
      <c r="I1853" s="87">
        <v>45068</v>
      </c>
      <c r="J1853" s="88">
        <v>30.5</v>
      </c>
      <c r="K1853" s="87">
        <v>45000</v>
      </c>
      <c r="L1853" s="88">
        <v>168.2</v>
      </c>
      <c r="M1853" s="87">
        <v>45000</v>
      </c>
      <c r="N1853" s="88">
        <v>27.41</v>
      </c>
      <c r="Q1853" s="87">
        <v>45000</v>
      </c>
      <c r="R1853" s="88">
        <v>13.28</v>
      </c>
      <c r="S1853" s="87">
        <v>45000</v>
      </c>
      <c r="T1853" s="88">
        <v>6.32</v>
      </c>
      <c r="W1853" s="87">
        <v>45210</v>
      </c>
      <c r="X1853" s="88">
        <v>63.19</v>
      </c>
      <c r="Y1853" s="87">
        <v>45049</v>
      </c>
      <c r="Z1853" s="88">
        <v>22.46</v>
      </c>
      <c r="AA1853" s="87">
        <v>45202</v>
      </c>
      <c r="AB1853" s="88">
        <v>80.5</v>
      </c>
    </row>
    <row r="1854" spans="3:28">
      <c r="C1854" s="87">
        <v>45042</v>
      </c>
      <c r="D1854" s="88">
        <v>98.78</v>
      </c>
      <c r="E1854" s="87">
        <v>45001</v>
      </c>
      <c r="F1854" s="88">
        <v>117.27</v>
      </c>
      <c r="I1854" s="87">
        <v>45069</v>
      </c>
      <c r="J1854" s="88">
        <v>30.68</v>
      </c>
      <c r="K1854" s="87">
        <v>45001</v>
      </c>
      <c r="L1854" s="88">
        <v>169.7</v>
      </c>
      <c r="M1854" s="87">
        <v>45001</v>
      </c>
      <c r="N1854" s="88">
        <v>27.02</v>
      </c>
      <c r="Q1854" s="87">
        <v>45001</v>
      </c>
      <c r="R1854" s="88">
        <v>13.28</v>
      </c>
      <c r="S1854" s="87">
        <v>45001</v>
      </c>
      <c r="T1854" s="88">
        <v>6.43</v>
      </c>
      <c r="W1854" s="87">
        <v>45211</v>
      </c>
      <c r="X1854" s="88">
        <v>63.5</v>
      </c>
      <c r="Y1854" s="87">
        <v>45050</v>
      </c>
      <c r="Z1854" s="88">
        <v>22.44</v>
      </c>
      <c r="AA1854" s="87">
        <v>45204</v>
      </c>
      <c r="AB1854" s="88">
        <v>79.87</v>
      </c>
    </row>
    <row r="1855" spans="3:28">
      <c r="C1855" s="87">
        <v>45043</v>
      </c>
      <c r="D1855" s="88">
        <v>97.62</v>
      </c>
      <c r="E1855" s="87">
        <v>45002</v>
      </c>
      <c r="F1855" s="88">
        <v>116.15</v>
      </c>
      <c r="I1855" s="87">
        <v>45070</v>
      </c>
      <c r="J1855" s="88">
        <v>30.04</v>
      </c>
      <c r="K1855" s="87">
        <v>45002</v>
      </c>
      <c r="L1855" s="88">
        <v>169.39</v>
      </c>
      <c r="M1855" s="87">
        <v>45002</v>
      </c>
      <c r="N1855" s="88">
        <v>26.66</v>
      </c>
      <c r="Q1855" s="87">
        <v>45002</v>
      </c>
      <c r="R1855" s="88">
        <v>13.27</v>
      </c>
      <c r="S1855" s="87">
        <v>45002</v>
      </c>
      <c r="T1855" s="88">
        <v>6.4</v>
      </c>
      <c r="W1855" s="87">
        <v>45212</v>
      </c>
      <c r="X1855" s="88">
        <v>66.27</v>
      </c>
      <c r="Y1855" s="87">
        <v>45051</v>
      </c>
      <c r="Z1855" s="88">
        <v>22.48</v>
      </c>
      <c r="AA1855" s="87">
        <v>45205</v>
      </c>
      <c r="AB1855" s="88">
        <v>80.08</v>
      </c>
    </row>
    <row r="1856" spans="3:28">
      <c r="C1856" s="87">
        <v>45044</v>
      </c>
      <c r="D1856" s="88">
        <v>99.31</v>
      </c>
      <c r="E1856" s="87">
        <v>45005</v>
      </c>
      <c r="F1856" s="88">
        <v>106.53</v>
      </c>
      <c r="I1856" s="87">
        <v>45071</v>
      </c>
      <c r="J1856" s="88">
        <v>30.65</v>
      </c>
      <c r="K1856" s="87">
        <v>45005</v>
      </c>
      <c r="L1856" s="88">
        <v>169.03</v>
      </c>
      <c r="M1856" s="87">
        <v>45005</v>
      </c>
      <c r="N1856" s="88">
        <v>25.52</v>
      </c>
      <c r="Q1856" s="87">
        <v>45005</v>
      </c>
      <c r="R1856" s="88">
        <v>13.11</v>
      </c>
      <c r="S1856" s="87">
        <v>45005</v>
      </c>
      <c r="T1856" s="88">
        <v>6.3</v>
      </c>
      <c r="W1856" s="87">
        <v>45215</v>
      </c>
      <c r="X1856" s="88">
        <v>65.790000000000006</v>
      </c>
      <c r="Y1856" s="87">
        <v>45054</v>
      </c>
      <c r="Z1856" s="88">
        <v>22.45</v>
      </c>
      <c r="AA1856" s="87">
        <v>45208</v>
      </c>
      <c r="AB1856" s="88">
        <v>80.5</v>
      </c>
    </row>
    <row r="1857" spans="3:28">
      <c r="C1857" s="87">
        <v>45048</v>
      </c>
      <c r="D1857" s="88">
        <v>98.5</v>
      </c>
      <c r="E1857" s="87">
        <v>45006</v>
      </c>
      <c r="F1857" s="88">
        <v>106.37</v>
      </c>
      <c r="I1857" s="87">
        <v>45072</v>
      </c>
      <c r="J1857" s="88">
        <v>30.69</v>
      </c>
      <c r="K1857" s="87">
        <v>45006</v>
      </c>
      <c r="L1857" s="88">
        <v>170.18</v>
      </c>
      <c r="M1857" s="87">
        <v>45006</v>
      </c>
      <c r="N1857" s="88">
        <v>25.73</v>
      </c>
      <c r="Q1857" s="87">
        <v>45006</v>
      </c>
      <c r="R1857" s="88">
        <v>13.22</v>
      </c>
      <c r="S1857" s="87">
        <v>45006</v>
      </c>
      <c r="T1857" s="88">
        <v>6.4</v>
      </c>
      <c r="W1857" s="87">
        <v>45216</v>
      </c>
      <c r="X1857" s="88">
        <v>65.27</v>
      </c>
      <c r="Y1857" s="87">
        <v>45055</v>
      </c>
      <c r="Z1857" s="88">
        <v>22.11</v>
      </c>
      <c r="AA1857" s="87">
        <v>45209</v>
      </c>
      <c r="AB1857" s="88">
        <v>86.32</v>
      </c>
    </row>
    <row r="1858" spans="3:28">
      <c r="C1858" s="87">
        <v>45049</v>
      </c>
      <c r="D1858" s="88">
        <v>98.01</v>
      </c>
      <c r="E1858" s="87">
        <v>45007</v>
      </c>
      <c r="F1858" s="88">
        <v>106.72</v>
      </c>
      <c r="I1858" s="87">
        <v>45075</v>
      </c>
      <c r="J1858" s="88">
        <v>30.48</v>
      </c>
      <c r="K1858" s="87">
        <v>45007</v>
      </c>
      <c r="L1858" s="88">
        <v>167.18</v>
      </c>
      <c r="M1858" s="87">
        <v>45007</v>
      </c>
      <c r="N1858" s="88">
        <v>24.91</v>
      </c>
      <c r="Q1858" s="87">
        <v>45007</v>
      </c>
      <c r="R1858" s="88">
        <v>12.92</v>
      </c>
      <c r="S1858" s="87">
        <v>45007</v>
      </c>
      <c r="T1858" s="88">
        <v>6.39</v>
      </c>
      <c r="W1858" s="87">
        <v>45217</v>
      </c>
      <c r="X1858" s="88">
        <v>63.9</v>
      </c>
      <c r="Y1858" s="87">
        <v>45056</v>
      </c>
      <c r="Z1858" s="88">
        <v>22.2</v>
      </c>
      <c r="AA1858" s="87">
        <v>45210</v>
      </c>
      <c r="AB1858" s="88">
        <v>89</v>
      </c>
    </row>
    <row r="1859" spans="3:28">
      <c r="C1859" s="87">
        <v>45050</v>
      </c>
      <c r="D1859" s="88">
        <v>98.44</v>
      </c>
      <c r="E1859" s="87">
        <v>45009</v>
      </c>
      <c r="F1859" s="88">
        <v>105.87</v>
      </c>
      <c r="I1859" s="87">
        <v>45076</v>
      </c>
      <c r="J1859" s="88">
        <v>28.96</v>
      </c>
      <c r="K1859" s="87">
        <v>45009</v>
      </c>
      <c r="L1859" s="88">
        <v>166.35</v>
      </c>
      <c r="M1859" s="87">
        <v>45009</v>
      </c>
      <c r="N1859" s="88">
        <v>24.58</v>
      </c>
      <c r="Q1859" s="87">
        <v>45009</v>
      </c>
      <c r="R1859" s="88">
        <v>12.74</v>
      </c>
      <c r="S1859" s="87">
        <v>45009</v>
      </c>
      <c r="T1859" s="88">
        <v>6.24</v>
      </c>
      <c r="W1859" s="87">
        <v>45218</v>
      </c>
      <c r="X1859" s="88">
        <v>64.069999999999993</v>
      </c>
      <c r="Y1859" s="87">
        <v>45057</v>
      </c>
      <c r="Z1859" s="88">
        <v>22.42</v>
      </c>
      <c r="AA1859" s="87">
        <v>45211</v>
      </c>
      <c r="AB1859" s="88">
        <v>89.39</v>
      </c>
    </row>
    <row r="1860" spans="3:28">
      <c r="C1860" s="87">
        <v>45051</v>
      </c>
      <c r="D1860" s="88">
        <v>98.33</v>
      </c>
      <c r="E1860" s="87">
        <v>45012</v>
      </c>
      <c r="F1860" s="88">
        <v>106.8</v>
      </c>
      <c r="I1860" s="87">
        <v>45077</v>
      </c>
      <c r="J1860" s="88">
        <v>28.84</v>
      </c>
      <c r="K1860" s="87">
        <v>45012</v>
      </c>
      <c r="L1860" s="88">
        <v>165.74</v>
      </c>
      <c r="M1860" s="87">
        <v>45012</v>
      </c>
      <c r="N1860" s="88">
        <v>24.89</v>
      </c>
      <c r="Q1860" s="87">
        <v>45012</v>
      </c>
      <c r="R1860" s="88">
        <v>12.48</v>
      </c>
      <c r="S1860" s="87">
        <v>45012</v>
      </c>
      <c r="T1860" s="88">
        <v>6.25</v>
      </c>
      <c r="W1860" s="87">
        <v>45219</v>
      </c>
      <c r="X1860" s="88">
        <v>63.47</v>
      </c>
      <c r="Y1860" s="87">
        <v>45058</v>
      </c>
      <c r="Z1860" s="88">
        <v>22.75</v>
      </c>
      <c r="AA1860" s="87">
        <v>45212</v>
      </c>
      <c r="AB1860" s="88">
        <v>89.4</v>
      </c>
    </row>
    <row r="1861" spans="3:28">
      <c r="C1861" s="87">
        <v>45054</v>
      </c>
      <c r="D1861" s="88">
        <v>97.95</v>
      </c>
      <c r="E1861" s="87">
        <v>45013</v>
      </c>
      <c r="F1861" s="88">
        <v>106.71</v>
      </c>
      <c r="I1861" s="87">
        <v>45078</v>
      </c>
      <c r="J1861" s="88">
        <v>29</v>
      </c>
      <c r="K1861" s="87">
        <v>45013</v>
      </c>
      <c r="L1861" s="88">
        <v>168.01</v>
      </c>
      <c r="M1861" s="87">
        <v>45013</v>
      </c>
      <c r="N1861" s="88">
        <v>25.47</v>
      </c>
      <c r="Q1861" s="87">
        <v>45013</v>
      </c>
      <c r="R1861" s="88">
        <v>12.63</v>
      </c>
      <c r="S1861" s="87">
        <v>45013</v>
      </c>
      <c r="T1861" s="88">
        <v>6.26</v>
      </c>
      <c r="W1861" s="87">
        <v>45222</v>
      </c>
      <c r="X1861" s="88">
        <v>64.09</v>
      </c>
      <c r="Y1861" s="87">
        <v>45061</v>
      </c>
      <c r="Z1861" s="88">
        <v>22.41</v>
      </c>
      <c r="AA1861" s="87">
        <v>45215</v>
      </c>
      <c r="AB1861" s="88">
        <v>89</v>
      </c>
    </row>
    <row r="1862" spans="3:28">
      <c r="C1862" s="87">
        <v>45055</v>
      </c>
      <c r="D1862" s="88">
        <v>95.99</v>
      </c>
      <c r="E1862" s="87">
        <v>45014</v>
      </c>
      <c r="F1862" s="88">
        <v>106.22</v>
      </c>
      <c r="I1862" s="87">
        <v>45079</v>
      </c>
      <c r="J1862" s="88">
        <v>29.14</v>
      </c>
      <c r="K1862" s="87">
        <v>45014</v>
      </c>
      <c r="L1862" s="88">
        <v>169.46</v>
      </c>
      <c r="M1862" s="87">
        <v>45014</v>
      </c>
      <c r="N1862" s="88">
        <v>25.41</v>
      </c>
      <c r="Q1862" s="87">
        <v>45014</v>
      </c>
      <c r="R1862" s="88">
        <v>12.46</v>
      </c>
      <c r="S1862" s="87">
        <v>45014</v>
      </c>
      <c r="T1862" s="88">
        <v>6.3</v>
      </c>
      <c r="W1862" s="87">
        <v>45223</v>
      </c>
      <c r="X1862" s="88">
        <v>64.61</v>
      </c>
      <c r="Y1862" s="87">
        <v>45062</v>
      </c>
      <c r="Z1862" s="88">
        <v>22.8</v>
      </c>
      <c r="AA1862" s="87">
        <v>45216</v>
      </c>
      <c r="AB1862" s="88">
        <v>90.31</v>
      </c>
    </row>
    <row r="1863" spans="3:28">
      <c r="C1863" s="87">
        <v>45056</v>
      </c>
      <c r="D1863" s="88">
        <v>94.79</v>
      </c>
      <c r="E1863" s="87">
        <v>45015</v>
      </c>
      <c r="F1863" s="88">
        <v>105.66</v>
      </c>
      <c r="I1863" s="87">
        <v>45082</v>
      </c>
      <c r="J1863" s="88">
        <v>29.33</v>
      </c>
      <c r="K1863" s="87">
        <v>45015</v>
      </c>
      <c r="L1863" s="88">
        <v>169.07</v>
      </c>
      <c r="M1863" s="87">
        <v>45015</v>
      </c>
      <c r="N1863" s="88">
        <v>25.85</v>
      </c>
      <c r="Q1863" s="87">
        <v>45015</v>
      </c>
      <c r="R1863" s="88">
        <v>12.26</v>
      </c>
      <c r="S1863" s="87">
        <v>45015</v>
      </c>
      <c r="T1863" s="88">
        <v>6.28</v>
      </c>
      <c r="W1863" s="87">
        <v>45224</v>
      </c>
      <c r="X1863" s="88">
        <v>65.260000000000005</v>
      </c>
      <c r="Y1863" s="87">
        <v>45063</v>
      </c>
      <c r="Z1863" s="88">
        <v>22.49</v>
      </c>
      <c r="AA1863" s="87">
        <v>45217</v>
      </c>
      <c r="AB1863" s="88">
        <v>90.02</v>
      </c>
    </row>
    <row r="1864" spans="3:28">
      <c r="C1864" s="87">
        <v>45057</v>
      </c>
      <c r="D1864" s="88">
        <v>94.11</v>
      </c>
      <c r="E1864" s="87">
        <v>45016</v>
      </c>
      <c r="F1864" s="88">
        <v>106.56</v>
      </c>
      <c r="I1864" s="87">
        <v>45083</v>
      </c>
      <c r="J1864" s="88">
        <v>29.6</v>
      </c>
      <c r="K1864" s="87">
        <v>45016</v>
      </c>
      <c r="L1864" s="88">
        <v>170.25</v>
      </c>
      <c r="M1864" s="87">
        <v>45016</v>
      </c>
      <c r="N1864" s="88">
        <v>25.98</v>
      </c>
      <c r="Q1864" s="87">
        <v>45016</v>
      </c>
      <c r="R1864" s="88">
        <v>12.14</v>
      </c>
      <c r="S1864" s="87">
        <v>45016</v>
      </c>
      <c r="T1864" s="88">
        <v>6.21</v>
      </c>
      <c r="W1864" s="87">
        <v>45226</v>
      </c>
      <c r="X1864" s="88">
        <v>65.849999999999994</v>
      </c>
      <c r="Y1864" s="87">
        <v>45064</v>
      </c>
      <c r="Z1864" s="88">
        <v>22.33</v>
      </c>
      <c r="AA1864" s="87">
        <v>45218</v>
      </c>
      <c r="AB1864" s="88">
        <v>90</v>
      </c>
    </row>
    <row r="1865" spans="3:28">
      <c r="C1865" s="87">
        <v>45058</v>
      </c>
      <c r="D1865" s="88">
        <v>94.09</v>
      </c>
      <c r="E1865" s="87">
        <v>45019</v>
      </c>
      <c r="F1865" s="88">
        <v>105.99</v>
      </c>
      <c r="I1865" s="87">
        <v>45084</v>
      </c>
      <c r="J1865" s="88">
        <v>29.25</v>
      </c>
      <c r="K1865" s="87">
        <v>45019</v>
      </c>
      <c r="L1865" s="88">
        <v>169.89</v>
      </c>
      <c r="M1865" s="87">
        <v>45019</v>
      </c>
      <c r="N1865" s="88">
        <v>25.3</v>
      </c>
      <c r="Q1865" s="87">
        <v>45019</v>
      </c>
      <c r="R1865" s="88">
        <v>12.23</v>
      </c>
      <c r="S1865" s="87">
        <v>45019</v>
      </c>
      <c r="T1865" s="88">
        <v>6.21</v>
      </c>
      <c r="W1865" s="87">
        <v>45229</v>
      </c>
      <c r="X1865" s="88">
        <v>66</v>
      </c>
      <c r="Y1865" s="87">
        <v>45065</v>
      </c>
      <c r="Z1865" s="88">
        <v>22.5</v>
      </c>
      <c r="AA1865" s="87">
        <v>45219</v>
      </c>
      <c r="AB1865" s="88">
        <v>89</v>
      </c>
    </row>
    <row r="1866" spans="3:28">
      <c r="C1866" s="87">
        <v>45061</v>
      </c>
      <c r="D1866" s="88">
        <v>93.73</v>
      </c>
      <c r="E1866" s="87">
        <v>45020</v>
      </c>
      <c r="F1866" s="88">
        <v>106.14</v>
      </c>
      <c r="I1866" s="87">
        <v>45085</v>
      </c>
      <c r="J1866" s="88">
        <v>28.86</v>
      </c>
      <c r="K1866" s="87">
        <v>45020</v>
      </c>
      <c r="L1866" s="88">
        <v>170.12</v>
      </c>
      <c r="M1866" s="87">
        <v>45020</v>
      </c>
      <c r="N1866" s="88">
        <v>25.45</v>
      </c>
      <c r="Q1866" s="87">
        <v>45020</v>
      </c>
      <c r="R1866" s="88">
        <v>12.23</v>
      </c>
      <c r="S1866" s="87">
        <v>45020</v>
      </c>
      <c r="T1866" s="88">
        <v>6.23</v>
      </c>
      <c r="W1866" s="87">
        <v>45230</v>
      </c>
      <c r="X1866" s="88">
        <v>64.099999999999994</v>
      </c>
      <c r="Y1866" s="87">
        <v>45068</v>
      </c>
      <c r="Z1866" s="88">
        <v>22.38</v>
      </c>
      <c r="AA1866" s="87">
        <v>45222</v>
      </c>
      <c r="AB1866" s="88">
        <v>89</v>
      </c>
    </row>
    <row r="1867" spans="3:28">
      <c r="C1867" s="87">
        <v>45062</v>
      </c>
      <c r="D1867" s="88">
        <v>93.6</v>
      </c>
      <c r="E1867" s="87">
        <v>45021</v>
      </c>
      <c r="F1867" s="88">
        <v>105.99</v>
      </c>
      <c r="I1867" s="87">
        <v>45086</v>
      </c>
      <c r="J1867" s="88">
        <v>28.99</v>
      </c>
      <c r="K1867" s="87">
        <v>45021</v>
      </c>
      <c r="L1867" s="88">
        <v>171.02</v>
      </c>
      <c r="M1867" s="87">
        <v>45021</v>
      </c>
      <c r="N1867" s="88">
        <v>25.53</v>
      </c>
      <c r="Q1867" s="87">
        <v>45021</v>
      </c>
      <c r="R1867" s="88">
        <v>12.26</v>
      </c>
      <c r="S1867" s="87">
        <v>45021</v>
      </c>
      <c r="T1867" s="88">
        <v>6.3</v>
      </c>
      <c r="W1867" s="87">
        <v>45231</v>
      </c>
      <c r="X1867" s="88">
        <v>65.5</v>
      </c>
      <c r="Y1867" s="87">
        <v>45069</v>
      </c>
      <c r="Z1867" s="88">
        <v>22.33</v>
      </c>
      <c r="AA1867" s="87">
        <v>45223</v>
      </c>
      <c r="AB1867" s="88">
        <v>89</v>
      </c>
    </row>
    <row r="1868" spans="3:28">
      <c r="C1868" s="87">
        <v>45063</v>
      </c>
      <c r="D1868" s="88">
        <v>93.07</v>
      </c>
      <c r="E1868" s="87">
        <v>45022</v>
      </c>
      <c r="F1868" s="88">
        <v>106.08</v>
      </c>
      <c r="I1868" s="87">
        <v>45089</v>
      </c>
      <c r="J1868" s="88">
        <v>29</v>
      </c>
      <c r="K1868" s="87">
        <v>45022</v>
      </c>
      <c r="L1868" s="88">
        <v>172.14</v>
      </c>
      <c r="M1868" s="87">
        <v>45022</v>
      </c>
      <c r="N1868" s="88">
        <v>26.66</v>
      </c>
      <c r="Q1868" s="87">
        <v>45022</v>
      </c>
      <c r="R1868" s="88">
        <v>12.48</v>
      </c>
      <c r="S1868" s="87">
        <v>45022</v>
      </c>
      <c r="T1868" s="88">
        <v>6.43</v>
      </c>
      <c r="W1868" s="87">
        <v>45232</v>
      </c>
      <c r="X1868" s="88">
        <v>68</v>
      </c>
      <c r="Y1868" s="87">
        <v>45070</v>
      </c>
      <c r="Z1868" s="88">
        <v>22.43</v>
      </c>
      <c r="AA1868" s="87">
        <v>45224</v>
      </c>
      <c r="AB1868" s="88">
        <v>86.18</v>
      </c>
    </row>
    <row r="1869" spans="3:28">
      <c r="C1869" s="87">
        <v>45064</v>
      </c>
      <c r="D1869" s="88">
        <v>92.52</v>
      </c>
      <c r="E1869" s="87">
        <v>45023</v>
      </c>
      <c r="F1869" s="88">
        <v>105.94</v>
      </c>
      <c r="I1869" s="87">
        <v>45090</v>
      </c>
      <c r="J1869" s="88">
        <v>29</v>
      </c>
      <c r="K1869" s="87">
        <v>45023</v>
      </c>
      <c r="L1869" s="88">
        <v>170.93</v>
      </c>
      <c r="M1869" s="87">
        <v>45023</v>
      </c>
      <c r="N1869" s="88">
        <v>26.46</v>
      </c>
      <c r="Q1869" s="87">
        <v>45023</v>
      </c>
      <c r="R1869" s="88">
        <v>12.35</v>
      </c>
      <c r="S1869" s="87">
        <v>45023</v>
      </c>
      <c r="T1869" s="88">
        <v>6.25</v>
      </c>
      <c r="W1869" s="87">
        <v>45233</v>
      </c>
      <c r="X1869" s="88">
        <v>67.5</v>
      </c>
      <c r="Y1869" s="87">
        <v>45071</v>
      </c>
      <c r="Z1869" s="88">
        <v>22.24</v>
      </c>
      <c r="AA1869" s="87">
        <v>45225</v>
      </c>
      <c r="AB1869" s="88">
        <v>86.83</v>
      </c>
    </row>
    <row r="1870" spans="3:28">
      <c r="C1870" s="87">
        <v>45065</v>
      </c>
      <c r="D1870" s="88">
        <v>92.97</v>
      </c>
      <c r="E1870" s="87">
        <v>45026</v>
      </c>
      <c r="F1870" s="88">
        <v>105.24</v>
      </c>
      <c r="I1870" s="87">
        <v>45091</v>
      </c>
      <c r="J1870" s="88">
        <v>29</v>
      </c>
      <c r="K1870" s="87">
        <v>45026</v>
      </c>
      <c r="L1870" s="88">
        <v>170.98</v>
      </c>
      <c r="M1870" s="87">
        <v>45026</v>
      </c>
      <c r="N1870" s="88">
        <v>26.04</v>
      </c>
      <c r="Q1870" s="87">
        <v>45026</v>
      </c>
      <c r="R1870" s="88">
        <v>12.19</v>
      </c>
      <c r="S1870" s="87">
        <v>45026</v>
      </c>
      <c r="T1870" s="88">
        <v>6.24</v>
      </c>
      <c r="W1870" s="87">
        <v>45236</v>
      </c>
      <c r="X1870" s="88">
        <v>72.56</v>
      </c>
      <c r="Y1870" s="87">
        <v>45072</v>
      </c>
      <c r="Z1870" s="88">
        <v>22.85</v>
      </c>
      <c r="AA1870" s="87">
        <v>45226</v>
      </c>
      <c r="AB1870" s="88">
        <v>86</v>
      </c>
    </row>
    <row r="1871" spans="3:28">
      <c r="C1871" s="87">
        <v>45068</v>
      </c>
      <c r="D1871" s="88">
        <v>91.53</v>
      </c>
      <c r="E1871" s="87">
        <v>45027</v>
      </c>
      <c r="F1871" s="88">
        <v>104.62</v>
      </c>
      <c r="I1871" s="87">
        <v>45092</v>
      </c>
      <c r="J1871" s="88">
        <v>28.95</v>
      </c>
      <c r="K1871" s="87">
        <v>45027</v>
      </c>
      <c r="L1871" s="88">
        <v>171.23</v>
      </c>
      <c r="M1871" s="87">
        <v>45027</v>
      </c>
      <c r="N1871" s="88">
        <v>26.5</v>
      </c>
      <c r="Q1871" s="87">
        <v>45027</v>
      </c>
      <c r="R1871" s="88">
        <v>12.3</v>
      </c>
      <c r="S1871" s="87">
        <v>45027</v>
      </c>
      <c r="T1871" s="88">
        <v>6.25</v>
      </c>
      <c r="W1871" s="87">
        <v>45237</v>
      </c>
      <c r="X1871" s="88">
        <v>71.02</v>
      </c>
      <c r="Y1871" s="87">
        <v>45075</v>
      </c>
      <c r="Z1871" s="88">
        <v>22.8</v>
      </c>
      <c r="AA1871" s="87">
        <v>45229</v>
      </c>
      <c r="AB1871" s="88">
        <v>86.85</v>
      </c>
    </row>
    <row r="1872" spans="3:28">
      <c r="C1872" s="87">
        <v>45069</v>
      </c>
      <c r="D1872" s="88">
        <v>91.04</v>
      </c>
      <c r="E1872" s="87">
        <v>45028</v>
      </c>
      <c r="F1872" s="88">
        <v>106</v>
      </c>
      <c r="I1872" s="87">
        <v>45093</v>
      </c>
      <c r="J1872" s="88">
        <v>28.95</v>
      </c>
      <c r="K1872" s="87">
        <v>45028</v>
      </c>
      <c r="L1872" s="88">
        <v>171.43</v>
      </c>
      <c r="M1872" s="87">
        <v>45028</v>
      </c>
      <c r="N1872" s="88">
        <v>26.62</v>
      </c>
      <c r="Q1872" s="87">
        <v>45028</v>
      </c>
      <c r="R1872" s="88">
        <v>12.4</v>
      </c>
      <c r="S1872" s="87">
        <v>45028</v>
      </c>
      <c r="T1872" s="88">
        <v>6.25</v>
      </c>
      <c r="W1872" s="87">
        <v>45238</v>
      </c>
      <c r="X1872" s="88">
        <v>72.95</v>
      </c>
      <c r="Y1872" s="87">
        <v>45076</v>
      </c>
      <c r="Z1872" s="88">
        <v>22.96</v>
      </c>
      <c r="AA1872" s="87">
        <v>45230</v>
      </c>
      <c r="AB1872" s="88">
        <v>87.34</v>
      </c>
    </row>
    <row r="1873" spans="3:28">
      <c r="C1873" s="87">
        <v>45070</v>
      </c>
      <c r="D1873" s="88">
        <v>91.37</v>
      </c>
      <c r="E1873" s="87">
        <v>45029</v>
      </c>
      <c r="F1873" s="88">
        <v>106.44</v>
      </c>
      <c r="I1873" s="87">
        <v>45096</v>
      </c>
      <c r="J1873" s="88">
        <v>28.47</v>
      </c>
      <c r="K1873" s="87">
        <v>45029</v>
      </c>
      <c r="L1873" s="88">
        <v>172.37</v>
      </c>
      <c r="M1873" s="87">
        <v>45029</v>
      </c>
      <c r="N1873" s="88">
        <v>26.52</v>
      </c>
      <c r="Q1873" s="87">
        <v>45029</v>
      </c>
      <c r="R1873" s="88">
        <v>12.34</v>
      </c>
      <c r="S1873" s="87">
        <v>45029</v>
      </c>
      <c r="T1873" s="88">
        <v>6.25</v>
      </c>
      <c r="W1873" s="87">
        <v>45240</v>
      </c>
      <c r="X1873" s="88">
        <v>77</v>
      </c>
      <c r="Y1873" s="87">
        <v>45077</v>
      </c>
      <c r="Z1873" s="88">
        <v>22.44</v>
      </c>
      <c r="AA1873" s="87">
        <v>45231</v>
      </c>
      <c r="AB1873" s="88">
        <v>87.89</v>
      </c>
    </row>
    <row r="1874" spans="3:28">
      <c r="C1874" s="87">
        <v>45071</v>
      </c>
      <c r="D1874" s="88">
        <v>91.05</v>
      </c>
      <c r="E1874" s="87">
        <v>45033</v>
      </c>
      <c r="F1874" s="88">
        <v>106.31</v>
      </c>
      <c r="I1874" s="87">
        <v>45097</v>
      </c>
      <c r="J1874" s="88">
        <v>28.31</v>
      </c>
      <c r="K1874" s="87">
        <v>45033</v>
      </c>
      <c r="L1874" s="88">
        <v>171.92</v>
      </c>
      <c r="M1874" s="87">
        <v>45033</v>
      </c>
      <c r="N1874" s="88">
        <v>26.3</v>
      </c>
      <c r="Q1874" s="87">
        <v>45033</v>
      </c>
      <c r="R1874" s="88">
        <v>12.3</v>
      </c>
      <c r="S1874" s="87">
        <v>45033</v>
      </c>
      <c r="T1874" s="88">
        <v>6.25</v>
      </c>
      <c r="W1874" s="87">
        <v>45243</v>
      </c>
      <c r="X1874" s="88">
        <v>78</v>
      </c>
      <c r="Y1874" s="87">
        <v>45078</v>
      </c>
      <c r="Z1874" s="88">
        <v>22.61</v>
      </c>
      <c r="AA1874" s="87">
        <v>45232</v>
      </c>
      <c r="AB1874" s="88">
        <v>91.24</v>
      </c>
    </row>
    <row r="1875" spans="3:28">
      <c r="C1875" s="87">
        <v>45072</v>
      </c>
      <c r="D1875" s="88">
        <v>90.01</v>
      </c>
      <c r="E1875" s="87">
        <v>45034</v>
      </c>
      <c r="F1875" s="88">
        <v>108.02</v>
      </c>
      <c r="I1875" s="87">
        <v>45098</v>
      </c>
      <c r="J1875" s="88">
        <v>27.52</v>
      </c>
      <c r="K1875" s="87">
        <v>45034</v>
      </c>
      <c r="L1875" s="88">
        <v>171.8</v>
      </c>
      <c r="M1875" s="87">
        <v>45034</v>
      </c>
      <c r="N1875" s="88">
        <v>26.26</v>
      </c>
      <c r="Q1875" s="87">
        <v>45034</v>
      </c>
      <c r="R1875" s="88">
        <v>12.27</v>
      </c>
      <c r="S1875" s="87">
        <v>45034</v>
      </c>
      <c r="T1875" s="88">
        <v>6.25</v>
      </c>
      <c r="W1875" s="87">
        <v>45244</v>
      </c>
      <c r="X1875" s="88">
        <v>81.400000000000006</v>
      </c>
      <c r="Y1875" s="87">
        <v>45079</v>
      </c>
      <c r="Z1875" s="88">
        <v>22.7</v>
      </c>
      <c r="AA1875" s="87">
        <v>45233</v>
      </c>
      <c r="AB1875" s="88">
        <v>89.37</v>
      </c>
    </row>
    <row r="1876" spans="3:28">
      <c r="C1876" s="87">
        <v>45075</v>
      </c>
      <c r="D1876" s="88">
        <v>89.97</v>
      </c>
      <c r="E1876" s="87">
        <v>45035</v>
      </c>
      <c r="F1876" s="88">
        <v>107.96</v>
      </c>
      <c r="I1876" s="87">
        <v>45099</v>
      </c>
      <c r="J1876" s="88">
        <v>27.4</v>
      </c>
      <c r="K1876" s="87">
        <v>45035</v>
      </c>
      <c r="L1876" s="88">
        <v>171.92</v>
      </c>
      <c r="M1876" s="87">
        <v>45035</v>
      </c>
      <c r="N1876" s="88">
        <v>26.32</v>
      </c>
      <c r="Q1876" s="87">
        <v>45035</v>
      </c>
      <c r="R1876" s="88">
        <v>12.55</v>
      </c>
      <c r="S1876" s="87">
        <v>45035</v>
      </c>
      <c r="T1876" s="88">
        <v>6.25</v>
      </c>
      <c r="W1876" s="87">
        <v>45245</v>
      </c>
      <c r="X1876" s="88">
        <v>79.209999999999994</v>
      </c>
      <c r="Y1876" s="87">
        <v>45082</v>
      </c>
      <c r="Z1876" s="88">
        <v>23.23</v>
      </c>
      <c r="AA1876" s="87">
        <v>45236</v>
      </c>
      <c r="AB1876" s="88">
        <v>90.32</v>
      </c>
    </row>
    <row r="1877" spans="3:28">
      <c r="C1877" s="87">
        <v>45076</v>
      </c>
      <c r="D1877" s="88">
        <v>90.16</v>
      </c>
      <c r="E1877" s="87">
        <v>45036</v>
      </c>
      <c r="F1877" s="88">
        <v>110.29</v>
      </c>
      <c r="I1877" s="87">
        <v>45100</v>
      </c>
      <c r="J1877" s="88">
        <v>28.8</v>
      </c>
      <c r="K1877" s="87">
        <v>45036</v>
      </c>
      <c r="L1877" s="88">
        <v>174.17</v>
      </c>
      <c r="M1877" s="87">
        <v>45036</v>
      </c>
      <c r="N1877" s="88">
        <v>26.79</v>
      </c>
      <c r="Q1877" s="87">
        <v>45036</v>
      </c>
      <c r="R1877" s="88">
        <v>13.52</v>
      </c>
      <c r="S1877" s="87">
        <v>45036</v>
      </c>
      <c r="T1877" s="88">
        <v>6.35</v>
      </c>
      <c r="W1877" s="87">
        <v>45246</v>
      </c>
      <c r="X1877" s="88">
        <v>82.58</v>
      </c>
      <c r="Y1877" s="87">
        <v>45083</v>
      </c>
      <c r="Z1877" s="88">
        <v>23.12</v>
      </c>
      <c r="AA1877" s="87">
        <v>45237</v>
      </c>
      <c r="AB1877" s="88">
        <v>89.15</v>
      </c>
    </row>
    <row r="1878" spans="3:28">
      <c r="C1878" s="87">
        <v>45077</v>
      </c>
      <c r="D1878" s="88">
        <v>88.91</v>
      </c>
      <c r="E1878" s="87">
        <v>45042</v>
      </c>
      <c r="F1878" s="88">
        <v>113.56</v>
      </c>
      <c r="I1878" s="87">
        <v>45103</v>
      </c>
      <c r="J1878" s="88">
        <v>29.45</v>
      </c>
      <c r="K1878" s="87">
        <v>45042</v>
      </c>
      <c r="L1878" s="88">
        <v>177.28</v>
      </c>
      <c r="M1878" s="87">
        <v>45042</v>
      </c>
      <c r="N1878" s="88">
        <v>26.97</v>
      </c>
      <c r="Q1878" s="87">
        <v>45042</v>
      </c>
      <c r="R1878" s="88">
        <v>14.22</v>
      </c>
      <c r="S1878" s="87">
        <v>45042</v>
      </c>
      <c r="T1878" s="88">
        <v>6.3</v>
      </c>
      <c r="W1878" s="87">
        <v>45247</v>
      </c>
      <c r="X1878" s="88">
        <v>82.06</v>
      </c>
      <c r="Y1878" s="87">
        <v>45084</v>
      </c>
      <c r="Z1878" s="88">
        <v>23.37</v>
      </c>
      <c r="AA1878" s="87">
        <v>45238</v>
      </c>
      <c r="AB1878" s="88">
        <v>90.33</v>
      </c>
    </row>
    <row r="1879" spans="3:28">
      <c r="C1879" s="87">
        <v>45078</v>
      </c>
      <c r="D1879" s="88">
        <v>88</v>
      </c>
      <c r="E1879" s="87">
        <v>45043</v>
      </c>
      <c r="F1879" s="88">
        <v>115.94</v>
      </c>
      <c r="I1879" s="87">
        <v>45104</v>
      </c>
      <c r="J1879" s="88">
        <v>30.22</v>
      </c>
      <c r="K1879" s="87">
        <v>45043</v>
      </c>
      <c r="L1879" s="88">
        <v>174.01</v>
      </c>
      <c r="M1879" s="87">
        <v>45043</v>
      </c>
      <c r="N1879" s="88">
        <v>27.61</v>
      </c>
      <c r="Q1879" s="87">
        <v>45043</v>
      </c>
      <c r="R1879" s="88">
        <v>13.91</v>
      </c>
      <c r="S1879" s="87">
        <v>45043</v>
      </c>
      <c r="T1879" s="88">
        <v>6.3</v>
      </c>
      <c r="W1879" s="87">
        <v>45250</v>
      </c>
      <c r="X1879" s="88">
        <v>80.05</v>
      </c>
      <c r="Y1879" s="87">
        <v>45085</v>
      </c>
      <c r="Z1879" s="88">
        <v>23</v>
      </c>
      <c r="AA1879" s="87">
        <v>45240</v>
      </c>
      <c r="AB1879" s="88">
        <v>90.05</v>
      </c>
    </row>
    <row r="1880" spans="3:28">
      <c r="C1880" s="87">
        <v>45079</v>
      </c>
      <c r="D1880" s="88">
        <v>87.44</v>
      </c>
      <c r="E1880" s="87">
        <v>45044</v>
      </c>
      <c r="F1880" s="88">
        <v>122.72</v>
      </c>
      <c r="I1880" s="87">
        <v>45110</v>
      </c>
      <c r="J1880" s="88">
        <v>31.5</v>
      </c>
      <c r="K1880" s="87">
        <v>45044</v>
      </c>
      <c r="L1880" s="88">
        <v>176.79</v>
      </c>
      <c r="M1880" s="87">
        <v>45044</v>
      </c>
      <c r="N1880" s="88">
        <v>27.7</v>
      </c>
      <c r="Q1880" s="87">
        <v>45044</v>
      </c>
      <c r="R1880" s="88">
        <v>14.68</v>
      </c>
      <c r="S1880" s="87">
        <v>45044</v>
      </c>
      <c r="T1880" s="88">
        <v>6.22</v>
      </c>
      <c r="Y1880" s="87">
        <v>45086</v>
      </c>
      <c r="Z1880" s="88">
        <v>23.44</v>
      </c>
      <c r="AA1880" s="87">
        <v>45243</v>
      </c>
      <c r="AB1880" s="88">
        <v>92.5</v>
      </c>
    </row>
    <row r="1881" spans="3:28">
      <c r="C1881" s="87">
        <v>45082</v>
      </c>
      <c r="D1881" s="88">
        <v>88.83</v>
      </c>
      <c r="E1881" s="87">
        <v>45048</v>
      </c>
      <c r="F1881" s="88">
        <v>128.46</v>
      </c>
      <c r="I1881" s="87">
        <v>45111</v>
      </c>
      <c r="J1881" s="88">
        <v>30.51</v>
      </c>
      <c r="K1881" s="87">
        <v>45048</v>
      </c>
      <c r="L1881" s="88">
        <v>171.59</v>
      </c>
      <c r="M1881" s="87">
        <v>45048</v>
      </c>
      <c r="N1881" s="88">
        <v>28.41</v>
      </c>
      <c r="Q1881" s="87">
        <v>45048</v>
      </c>
      <c r="R1881" s="88">
        <v>14.26</v>
      </c>
      <c r="S1881" s="87">
        <v>45048</v>
      </c>
      <c r="T1881" s="88">
        <v>6.25</v>
      </c>
      <c r="Y1881" s="87">
        <v>45089</v>
      </c>
      <c r="Z1881" s="88">
        <v>23.15</v>
      </c>
      <c r="AA1881" s="87">
        <v>45244</v>
      </c>
      <c r="AB1881" s="88">
        <v>97.54</v>
      </c>
    </row>
    <row r="1882" spans="3:28">
      <c r="C1882" s="87">
        <v>45083</v>
      </c>
      <c r="D1882" s="88">
        <v>88.51</v>
      </c>
      <c r="E1882" s="87">
        <v>45049</v>
      </c>
      <c r="F1882" s="88">
        <v>129.26</v>
      </c>
      <c r="I1882" s="87">
        <v>45112</v>
      </c>
      <c r="J1882" s="88">
        <v>29.66</v>
      </c>
      <c r="K1882" s="87">
        <v>45049</v>
      </c>
      <c r="L1882" s="88">
        <v>169.4</v>
      </c>
      <c r="M1882" s="87">
        <v>45049</v>
      </c>
      <c r="N1882" s="88">
        <v>28.77</v>
      </c>
      <c r="Q1882" s="87">
        <v>45049</v>
      </c>
      <c r="R1882" s="88">
        <v>13.91</v>
      </c>
      <c r="S1882" s="87">
        <v>45049</v>
      </c>
      <c r="T1882" s="88">
        <v>6.38</v>
      </c>
      <c r="Y1882" s="87">
        <v>45090</v>
      </c>
      <c r="Z1882" s="88">
        <v>22.5</v>
      </c>
      <c r="AA1882" s="87">
        <v>45245</v>
      </c>
      <c r="AB1882" s="88">
        <v>96.1</v>
      </c>
    </row>
    <row r="1883" spans="3:28">
      <c r="C1883" s="87">
        <v>45084</v>
      </c>
      <c r="D1883" s="88">
        <v>87.49</v>
      </c>
      <c r="E1883" s="87">
        <v>45050</v>
      </c>
      <c r="F1883" s="88">
        <v>129.63999999999999</v>
      </c>
      <c r="I1883" s="87">
        <v>45113</v>
      </c>
      <c r="J1883" s="88">
        <v>30</v>
      </c>
      <c r="K1883" s="87">
        <v>45050</v>
      </c>
      <c r="L1883" s="88">
        <v>168.85</v>
      </c>
      <c r="M1883" s="87">
        <v>45050</v>
      </c>
      <c r="N1883" s="88">
        <v>28.66</v>
      </c>
      <c r="Q1883" s="87">
        <v>45050</v>
      </c>
      <c r="R1883" s="88">
        <v>14</v>
      </c>
      <c r="S1883" s="87">
        <v>45050</v>
      </c>
      <c r="T1883" s="88">
        <v>6.24</v>
      </c>
      <c r="Y1883" s="87">
        <v>45091</v>
      </c>
      <c r="Z1883" s="88">
        <v>22.87</v>
      </c>
      <c r="AA1883" s="87">
        <v>45246</v>
      </c>
      <c r="AB1883" s="88">
        <v>96.8</v>
      </c>
    </row>
    <row r="1884" spans="3:28">
      <c r="C1884" s="87">
        <v>45085</v>
      </c>
      <c r="D1884" s="88">
        <v>86.29</v>
      </c>
      <c r="E1884" s="87">
        <v>45051</v>
      </c>
      <c r="F1884" s="88">
        <v>129.72</v>
      </c>
      <c r="I1884" s="87">
        <v>45114</v>
      </c>
      <c r="J1884" s="88">
        <v>30</v>
      </c>
      <c r="K1884" s="87">
        <v>45051</v>
      </c>
      <c r="L1884" s="88">
        <v>170</v>
      </c>
      <c r="M1884" s="87">
        <v>45051</v>
      </c>
      <c r="N1884" s="88">
        <v>28.62</v>
      </c>
      <c r="Q1884" s="87">
        <v>45051</v>
      </c>
      <c r="R1884" s="88">
        <v>14</v>
      </c>
      <c r="S1884" s="87">
        <v>45051</v>
      </c>
      <c r="T1884" s="88">
        <v>6.1</v>
      </c>
      <c r="Y1884" s="87">
        <v>45092</v>
      </c>
      <c r="Z1884" s="88">
        <v>22.4</v>
      </c>
      <c r="AA1884" s="87">
        <v>45247</v>
      </c>
      <c r="AB1884" s="88">
        <v>102.43</v>
      </c>
    </row>
    <row r="1885" spans="3:28">
      <c r="C1885" s="87">
        <v>45086</v>
      </c>
      <c r="D1885" s="88">
        <v>86.09</v>
      </c>
      <c r="E1885" s="87">
        <v>45054</v>
      </c>
      <c r="F1885" s="88">
        <v>128.44</v>
      </c>
      <c r="I1885" s="87">
        <v>45117</v>
      </c>
      <c r="J1885" s="88">
        <v>31.84</v>
      </c>
      <c r="K1885" s="87">
        <v>45054</v>
      </c>
      <c r="L1885" s="88">
        <v>170.19</v>
      </c>
      <c r="M1885" s="87">
        <v>45054</v>
      </c>
      <c r="N1885" s="88">
        <v>27.9</v>
      </c>
      <c r="Q1885" s="87">
        <v>45054</v>
      </c>
      <c r="R1885" s="88">
        <v>14.16</v>
      </c>
      <c r="S1885" s="87">
        <v>45054</v>
      </c>
      <c r="T1885" s="88">
        <v>5.81</v>
      </c>
      <c r="Y1885" s="87">
        <v>45093</v>
      </c>
      <c r="Z1885" s="88">
        <v>22.24</v>
      </c>
      <c r="AA1885" s="87">
        <v>45250</v>
      </c>
      <c r="AB1885" s="88">
        <v>110.11</v>
      </c>
    </row>
    <row r="1886" spans="3:28">
      <c r="C1886" s="87">
        <v>45089</v>
      </c>
      <c r="D1886" s="88">
        <v>85.01</v>
      </c>
      <c r="E1886" s="87">
        <v>45055</v>
      </c>
      <c r="F1886" s="88">
        <v>130.25</v>
      </c>
      <c r="I1886" s="87">
        <v>45118</v>
      </c>
      <c r="J1886" s="88">
        <v>32.29</v>
      </c>
      <c r="K1886" s="87">
        <v>45055</v>
      </c>
      <c r="L1886" s="88">
        <v>168.46</v>
      </c>
      <c r="M1886" s="87">
        <v>45055</v>
      </c>
      <c r="N1886" s="88">
        <v>27.9</v>
      </c>
      <c r="Q1886" s="87">
        <v>45055</v>
      </c>
      <c r="R1886" s="88">
        <v>13.87</v>
      </c>
      <c r="S1886" s="87">
        <v>45055</v>
      </c>
      <c r="T1886" s="88">
        <v>5.8</v>
      </c>
      <c r="Y1886" s="87">
        <v>45096</v>
      </c>
      <c r="Z1886" s="88">
        <v>21.7</v>
      </c>
    </row>
    <row r="1887" spans="3:28">
      <c r="C1887" s="87">
        <v>45090</v>
      </c>
      <c r="D1887" s="88">
        <v>86.07</v>
      </c>
      <c r="E1887" s="87">
        <v>45056</v>
      </c>
      <c r="F1887" s="88">
        <v>118.5</v>
      </c>
      <c r="I1887" s="87">
        <v>45119</v>
      </c>
      <c r="J1887" s="88">
        <v>32.75</v>
      </c>
      <c r="K1887" s="87">
        <v>45056</v>
      </c>
      <c r="L1887" s="88">
        <v>167.81</v>
      </c>
      <c r="M1887" s="87">
        <v>45056</v>
      </c>
      <c r="N1887" s="88">
        <v>27.89</v>
      </c>
      <c r="Q1887" s="87">
        <v>45056</v>
      </c>
      <c r="R1887" s="88">
        <v>13.63</v>
      </c>
      <c r="S1887" s="87">
        <v>45056</v>
      </c>
      <c r="T1887" s="88">
        <v>5.82</v>
      </c>
      <c r="Y1887" s="87">
        <v>45097</v>
      </c>
      <c r="Z1887" s="88">
        <v>22.01</v>
      </c>
    </row>
    <row r="1888" spans="3:28">
      <c r="C1888" s="87">
        <v>45091</v>
      </c>
      <c r="D1888" s="88">
        <v>87.56</v>
      </c>
      <c r="E1888" s="87">
        <v>45057</v>
      </c>
      <c r="F1888" s="88">
        <v>119.71</v>
      </c>
      <c r="I1888" s="87">
        <v>45120</v>
      </c>
      <c r="J1888" s="88">
        <v>32.79</v>
      </c>
      <c r="K1888" s="87">
        <v>45057</v>
      </c>
      <c r="L1888" s="88">
        <v>168.7</v>
      </c>
      <c r="M1888" s="87">
        <v>45057</v>
      </c>
      <c r="N1888" s="88">
        <v>28</v>
      </c>
      <c r="Q1888" s="87">
        <v>45057</v>
      </c>
      <c r="R1888" s="88">
        <v>13.86</v>
      </c>
      <c r="S1888" s="87">
        <v>45057</v>
      </c>
      <c r="T1888" s="88">
        <v>5.68</v>
      </c>
      <c r="Y1888" s="87">
        <v>45098</v>
      </c>
      <c r="Z1888" s="88">
        <v>21.95</v>
      </c>
    </row>
    <row r="1889" spans="3:26">
      <c r="C1889" s="87">
        <v>45092</v>
      </c>
      <c r="D1889" s="88">
        <v>87.03</v>
      </c>
      <c r="E1889" s="87">
        <v>45058</v>
      </c>
      <c r="F1889" s="88">
        <v>119.2</v>
      </c>
      <c r="I1889" s="87">
        <v>45121</v>
      </c>
      <c r="J1889" s="88">
        <v>32.25</v>
      </c>
      <c r="K1889" s="87">
        <v>45058</v>
      </c>
      <c r="L1889" s="88">
        <v>169.24</v>
      </c>
      <c r="M1889" s="87">
        <v>45058</v>
      </c>
      <c r="N1889" s="88">
        <v>28.11</v>
      </c>
      <c r="Q1889" s="87">
        <v>45058</v>
      </c>
      <c r="R1889" s="88">
        <v>13.88</v>
      </c>
      <c r="S1889" s="87">
        <v>45058</v>
      </c>
      <c r="T1889" s="88">
        <v>5.69</v>
      </c>
      <c r="Y1889" s="87">
        <v>45099</v>
      </c>
      <c r="Z1889" s="88">
        <v>22.09</v>
      </c>
    </row>
    <row r="1890" spans="3:26">
      <c r="C1890" s="87">
        <v>45093</v>
      </c>
      <c r="D1890" s="88">
        <v>85.72</v>
      </c>
      <c r="E1890" s="87">
        <v>45061</v>
      </c>
      <c r="F1890" s="88">
        <v>121.08</v>
      </c>
      <c r="I1890" s="87">
        <v>45124</v>
      </c>
      <c r="J1890" s="88">
        <v>32.5</v>
      </c>
      <c r="K1890" s="87">
        <v>45061</v>
      </c>
      <c r="L1890" s="88">
        <v>167.93</v>
      </c>
      <c r="M1890" s="87">
        <v>45061</v>
      </c>
      <c r="N1890" s="88">
        <v>28.4</v>
      </c>
      <c r="Q1890" s="87">
        <v>45061</v>
      </c>
      <c r="R1890" s="88">
        <v>13.69</v>
      </c>
      <c r="S1890" s="87">
        <v>45061</v>
      </c>
      <c r="T1890" s="88">
        <v>5.55</v>
      </c>
      <c r="Y1890" s="87">
        <v>45100</v>
      </c>
      <c r="Z1890" s="88">
        <v>22.07</v>
      </c>
    </row>
    <row r="1891" spans="3:26">
      <c r="C1891" s="87">
        <v>45096</v>
      </c>
      <c r="D1891" s="88">
        <v>82.96</v>
      </c>
      <c r="E1891" s="87">
        <v>45062</v>
      </c>
      <c r="F1891" s="88">
        <v>125.11</v>
      </c>
      <c r="I1891" s="87">
        <v>45125</v>
      </c>
      <c r="J1891" s="88">
        <v>32.340000000000003</v>
      </c>
      <c r="K1891" s="87">
        <v>45062</v>
      </c>
      <c r="L1891" s="88">
        <v>168.89</v>
      </c>
      <c r="M1891" s="87">
        <v>45062</v>
      </c>
      <c r="N1891" s="88">
        <v>27.97</v>
      </c>
      <c r="Q1891" s="87">
        <v>45062</v>
      </c>
      <c r="R1891" s="88">
        <v>13.83</v>
      </c>
      <c r="S1891" s="87">
        <v>45062</v>
      </c>
      <c r="T1891" s="88">
        <v>5.62</v>
      </c>
      <c r="Y1891" s="87">
        <v>45103</v>
      </c>
      <c r="Z1891" s="88">
        <v>22.37</v>
      </c>
    </row>
    <row r="1892" spans="3:26">
      <c r="C1892" s="87">
        <v>45097</v>
      </c>
      <c r="D1892" s="88">
        <v>83.72</v>
      </c>
      <c r="E1892" s="87">
        <v>45063</v>
      </c>
      <c r="F1892" s="88">
        <v>124</v>
      </c>
      <c r="I1892" s="87">
        <v>45126</v>
      </c>
      <c r="J1892" s="88">
        <v>33.46</v>
      </c>
      <c r="K1892" s="87">
        <v>45063</v>
      </c>
      <c r="L1892" s="88">
        <v>168.91</v>
      </c>
      <c r="M1892" s="87">
        <v>45063</v>
      </c>
      <c r="N1892" s="88">
        <v>27.53</v>
      </c>
      <c r="Q1892" s="87">
        <v>45063</v>
      </c>
      <c r="R1892" s="88">
        <v>13.79</v>
      </c>
      <c r="S1892" s="87">
        <v>45063</v>
      </c>
      <c r="T1892" s="88">
        <v>5.57</v>
      </c>
      <c r="Y1892" s="87">
        <v>45104</v>
      </c>
      <c r="Z1892" s="88">
        <v>22.63</v>
      </c>
    </row>
    <row r="1893" spans="3:26">
      <c r="C1893" s="87">
        <v>45098</v>
      </c>
      <c r="D1893" s="88">
        <v>83.27</v>
      </c>
      <c r="E1893" s="87">
        <v>45064</v>
      </c>
      <c r="F1893" s="88">
        <v>120.04</v>
      </c>
      <c r="I1893" s="87">
        <v>45127</v>
      </c>
      <c r="J1893" s="88">
        <v>33.78</v>
      </c>
      <c r="K1893" s="87">
        <v>45064</v>
      </c>
      <c r="L1893" s="88">
        <v>168.88</v>
      </c>
      <c r="M1893" s="87">
        <v>45064</v>
      </c>
      <c r="N1893" s="88">
        <v>27</v>
      </c>
      <c r="Q1893" s="87">
        <v>45064</v>
      </c>
      <c r="R1893" s="88">
        <v>13.96</v>
      </c>
      <c r="S1893" s="87">
        <v>45064</v>
      </c>
      <c r="T1893" s="88">
        <v>5.57</v>
      </c>
      <c r="Y1893" s="87">
        <v>45110</v>
      </c>
      <c r="Z1893" s="88">
        <v>24.02</v>
      </c>
    </row>
    <row r="1894" spans="3:26">
      <c r="C1894" s="87">
        <v>45099</v>
      </c>
      <c r="D1894" s="88">
        <v>83.33</v>
      </c>
      <c r="E1894" s="87">
        <v>45065</v>
      </c>
      <c r="F1894" s="88">
        <v>118.41</v>
      </c>
      <c r="I1894" s="87">
        <v>45128</v>
      </c>
      <c r="J1894" s="88">
        <v>34.65</v>
      </c>
      <c r="K1894" s="87">
        <v>45065</v>
      </c>
      <c r="L1894" s="88">
        <v>169.67</v>
      </c>
      <c r="M1894" s="87">
        <v>45065</v>
      </c>
      <c r="N1894" s="88">
        <v>27.19</v>
      </c>
      <c r="Q1894" s="87">
        <v>45065</v>
      </c>
      <c r="R1894" s="88">
        <v>13.83</v>
      </c>
      <c r="S1894" s="87">
        <v>45065</v>
      </c>
      <c r="T1894" s="88">
        <v>5.63</v>
      </c>
      <c r="Y1894" s="87">
        <v>45112</v>
      </c>
      <c r="Z1894" s="88">
        <v>23.19</v>
      </c>
    </row>
    <row r="1895" spans="3:26">
      <c r="C1895" s="87">
        <v>45100</v>
      </c>
      <c r="D1895" s="88">
        <v>82.99</v>
      </c>
      <c r="E1895" s="87">
        <v>45068</v>
      </c>
      <c r="F1895" s="88">
        <v>115.02</v>
      </c>
      <c r="I1895" s="87">
        <v>45131</v>
      </c>
      <c r="J1895" s="88">
        <v>33.81</v>
      </c>
      <c r="K1895" s="87">
        <v>45068</v>
      </c>
      <c r="L1895" s="88">
        <v>168.11</v>
      </c>
      <c r="M1895" s="87">
        <v>45068</v>
      </c>
      <c r="N1895" s="88">
        <v>26.99</v>
      </c>
      <c r="Q1895" s="87">
        <v>45068</v>
      </c>
      <c r="R1895" s="88">
        <v>13.69</v>
      </c>
      <c r="S1895" s="87">
        <v>45068</v>
      </c>
      <c r="T1895" s="88">
        <v>5.55</v>
      </c>
      <c r="Y1895" s="87">
        <v>45113</v>
      </c>
      <c r="Z1895" s="88">
        <v>23.39</v>
      </c>
    </row>
    <row r="1896" spans="3:26">
      <c r="C1896" s="87">
        <v>45103</v>
      </c>
      <c r="D1896" s="88">
        <v>86.87</v>
      </c>
      <c r="E1896" s="87">
        <v>45069</v>
      </c>
      <c r="F1896" s="88">
        <v>115.06</v>
      </c>
      <c r="I1896" s="87">
        <v>45132</v>
      </c>
      <c r="J1896" s="88">
        <v>34.979999999999997</v>
      </c>
      <c r="K1896" s="87">
        <v>45069</v>
      </c>
      <c r="L1896" s="88">
        <v>168.33</v>
      </c>
      <c r="M1896" s="87">
        <v>45069</v>
      </c>
      <c r="N1896" s="88">
        <v>26.93</v>
      </c>
      <c r="Q1896" s="87">
        <v>45069</v>
      </c>
      <c r="R1896" s="88">
        <v>13.69</v>
      </c>
      <c r="S1896" s="87">
        <v>45069</v>
      </c>
      <c r="T1896" s="88">
        <v>5.55</v>
      </c>
      <c r="Y1896" s="87">
        <v>45114</v>
      </c>
      <c r="Z1896" s="88">
        <v>23.47</v>
      </c>
    </row>
    <row r="1897" spans="3:26">
      <c r="C1897" s="87">
        <v>45104</v>
      </c>
      <c r="D1897" s="88">
        <v>86.37</v>
      </c>
      <c r="E1897" s="87">
        <v>45070</v>
      </c>
      <c r="F1897" s="88">
        <v>115.56</v>
      </c>
      <c r="I1897" s="87">
        <v>45133</v>
      </c>
      <c r="J1897" s="88">
        <v>35.01</v>
      </c>
      <c r="K1897" s="87">
        <v>45070</v>
      </c>
      <c r="L1897" s="88">
        <v>168.16</v>
      </c>
      <c r="M1897" s="87">
        <v>45070</v>
      </c>
      <c r="N1897" s="88">
        <v>26.58</v>
      </c>
      <c r="Q1897" s="87">
        <v>45070</v>
      </c>
      <c r="R1897" s="88">
        <v>13.77</v>
      </c>
      <c r="S1897" s="87">
        <v>45070</v>
      </c>
      <c r="T1897" s="88">
        <v>5.53</v>
      </c>
      <c r="Y1897" s="87">
        <v>45117</v>
      </c>
      <c r="Z1897" s="88">
        <v>23.32</v>
      </c>
    </row>
    <row r="1898" spans="3:26">
      <c r="C1898" s="87">
        <v>45110</v>
      </c>
      <c r="D1898" s="88">
        <v>92.85</v>
      </c>
      <c r="E1898" s="87">
        <v>45071</v>
      </c>
      <c r="F1898" s="88">
        <v>116.08</v>
      </c>
      <c r="I1898" s="87">
        <v>45134</v>
      </c>
      <c r="J1898" s="88">
        <v>35.5</v>
      </c>
      <c r="K1898" s="87">
        <v>45071</v>
      </c>
      <c r="L1898" s="88">
        <v>168.49</v>
      </c>
      <c r="M1898" s="87">
        <v>45071</v>
      </c>
      <c r="N1898" s="88">
        <v>26.49</v>
      </c>
      <c r="Q1898" s="87">
        <v>45071</v>
      </c>
      <c r="R1898" s="88">
        <v>14.1</v>
      </c>
      <c r="S1898" s="87">
        <v>45071</v>
      </c>
      <c r="T1898" s="88">
        <v>5.49</v>
      </c>
      <c r="Y1898" s="87">
        <v>45118</v>
      </c>
      <c r="Z1898" s="88">
        <v>23.53</v>
      </c>
    </row>
    <row r="1899" spans="3:26">
      <c r="C1899" s="87">
        <v>45111</v>
      </c>
      <c r="D1899" s="88">
        <v>96.43</v>
      </c>
      <c r="E1899" s="87">
        <v>45072</v>
      </c>
      <c r="F1899" s="88">
        <v>115.5</v>
      </c>
      <c r="I1899" s="87">
        <v>45138</v>
      </c>
      <c r="J1899" s="88">
        <v>36.19</v>
      </c>
      <c r="K1899" s="87">
        <v>45072</v>
      </c>
      <c r="L1899" s="88">
        <v>162.88999999999999</v>
      </c>
      <c r="M1899" s="87">
        <v>45072</v>
      </c>
      <c r="N1899" s="88">
        <v>27.84</v>
      </c>
      <c r="Q1899" s="87">
        <v>45072</v>
      </c>
      <c r="R1899" s="88">
        <v>13.96</v>
      </c>
      <c r="S1899" s="87">
        <v>45072</v>
      </c>
      <c r="T1899" s="88">
        <v>5.27</v>
      </c>
      <c r="Y1899" s="87">
        <v>45119</v>
      </c>
      <c r="Z1899" s="88">
        <v>23.74</v>
      </c>
    </row>
    <row r="1900" spans="3:26">
      <c r="C1900" s="87">
        <v>45112</v>
      </c>
      <c r="D1900" s="88">
        <v>97.19</v>
      </c>
      <c r="E1900" s="87">
        <v>45075</v>
      </c>
      <c r="F1900" s="88">
        <v>115.51</v>
      </c>
      <c r="I1900" s="87">
        <v>45139</v>
      </c>
      <c r="J1900" s="88">
        <v>35.5</v>
      </c>
      <c r="K1900" s="87">
        <v>45075</v>
      </c>
      <c r="L1900" s="88">
        <v>162.97</v>
      </c>
      <c r="M1900" s="87">
        <v>45075</v>
      </c>
      <c r="N1900" s="88">
        <v>27.62</v>
      </c>
      <c r="Q1900" s="87">
        <v>45075</v>
      </c>
      <c r="R1900" s="88">
        <v>13.9</v>
      </c>
      <c r="S1900" s="87">
        <v>45075</v>
      </c>
      <c r="T1900" s="88">
        <v>5.23</v>
      </c>
      <c r="Y1900" s="87">
        <v>45120</v>
      </c>
      <c r="Z1900" s="88">
        <v>23.78</v>
      </c>
    </row>
    <row r="1901" spans="3:26">
      <c r="C1901" s="87">
        <v>45113</v>
      </c>
      <c r="D1901" s="88">
        <v>98.99</v>
      </c>
      <c r="E1901" s="87">
        <v>45076</v>
      </c>
      <c r="F1901" s="88">
        <v>114.63</v>
      </c>
      <c r="I1901" s="87">
        <v>45140</v>
      </c>
      <c r="J1901" s="88">
        <v>35.99</v>
      </c>
      <c r="K1901" s="87">
        <v>45076</v>
      </c>
      <c r="L1901" s="88">
        <v>165.99</v>
      </c>
      <c r="M1901" s="87">
        <v>45076</v>
      </c>
      <c r="N1901" s="88">
        <v>28.04</v>
      </c>
      <c r="Q1901" s="87">
        <v>45076</v>
      </c>
      <c r="R1901" s="88">
        <v>14.15</v>
      </c>
      <c r="S1901" s="87">
        <v>45076</v>
      </c>
      <c r="T1901" s="88">
        <v>5.45</v>
      </c>
      <c r="Y1901" s="87">
        <v>45121</v>
      </c>
      <c r="Z1901" s="88">
        <v>23.71</v>
      </c>
    </row>
    <row r="1902" spans="3:26">
      <c r="C1902" s="87">
        <v>45114</v>
      </c>
      <c r="D1902" s="88">
        <v>98.43</v>
      </c>
      <c r="E1902" s="87">
        <v>45077</v>
      </c>
      <c r="F1902" s="88">
        <v>116.29</v>
      </c>
      <c r="I1902" s="87">
        <v>45141</v>
      </c>
      <c r="J1902" s="88">
        <v>36.11</v>
      </c>
      <c r="K1902" s="87">
        <v>45077</v>
      </c>
      <c r="L1902" s="88">
        <v>165.1</v>
      </c>
      <c r="M1902" s="87">
        <v>45077</v>
      </c>
      <c r="N1902" s="88">
        <v>28.17</v>
      </c>
      <c r="Q1902" s="87">
        <v>45077</v>
      </c>
      <c r="R1902" s="88">
        <v>14.01</v>
      </c>
      <c r="S1902" s="87">
        <v>45077</v>
      </c>
      <c r="T1902" s="88">
        <v>5.28</v>
      </c>
      <c r="Y1902" s="87">
        <v>45124</v>
      </c>
      <c r="Z1902" s="88">
        <v>23.78</v>
      </c>
    </row>
    <row r="1903" spans="3:26">
      <c r="C1903" s="87">
        <v>45117</v>
      </c>
      <c r="D1903" s="88">
        <v>98.5</v>
      </c>
      <c r="E1903" s="87">
        <v>45078</v>
      </c>
      <c r="F1903" s="88">
        <v>114.8</v>
      </c>
      <c r="I1903" s="87">
        <v>45142</v>
      </c>
      <c r="J1903" s="88">
        <v>36</v>
      </c>
      <c r="K1903" s="87">
        <v>45078</v>
      </c>
      <c r="L1903" s="88">
        <v>165.79</v>
      </c>
      <c r="M1903" s="87">
        <v>45078</v>
      </c>
      <c r="N1903" s="88">
        <v>27.86</v>
      </c>
      <c r="Q1903" s="87">
        <v>45078</v>
      </c>
      <c r="R1903" s="88">
        <v>14.22</v>
      </c>
      <c r="S1903" s="87">
        <v>45078</v>
      </c>
      <c r="T1903" s="88">
        <v>5.3</v>
      </c>
      <c r="Y1903" s="87">
        <v>45125</v>
      </c>
      <c r="Z1903" s="88">
        <v>23.65</v>
      </c>
    </row>
    <row r="1904" spans="3:26">
      <c r="C1904" s="87">
        <v>45118</v>
      </c>
      <c r="D1904" s="88">
        <v>103.6</v>
      </c>
      <c r="E1904" s="87">
        <v>45079</v>
      </c>
      <c r="F1904" s="88">
        <v>119.84</v>
      </c>
      <c r="I1904" s="87">
        <v>45145</v>
      </c>
      <c r="J1904" s="88">
        <v>36</v>
      </c>
      <c r="K1904" s="87">
        <v>45079</v>
      </c>
      <c r="L1904" s="88">
        <v>164.85</v>
      </c>
      <c r="M1904" s="87">
        <v>45079</v>
      </c>
      <c r="N1904" s="88">
        <v>28.39</v>
      </c>
      <c r="Q1904" s="87">
        <v>45079</v>
      </c>
      <c r="R1904" s="88">
        <v>14.06</v>
      </c>
      <c r="S1904" s="87">
        <v>45079</v>
      </c>
      <c r="T1904" s="88">
        <v>5.24</v>
      </c>
      <c r="Y1904" s="87">
        <v>45126</v>
      </c>
      <c r="Z1904" s="88">
        <v>23.46</v>
      </c>
    </row>
    <row r="1905" spans="3:26">
      <c r="C1905" s="87">
        <v>45119</v>
      </c>
      <c r="D1905" s="88">
        <v>110.47</v>
      </c>
      <c r="E1905" s="87">
        <v>45082</v>
      </c>
      <c r="F1905" s="88">
        <v>117.39</v>
      </c>
      <c r="I1905" s="87">
        <v>45146</v>
      </c>
      <c r="J1905" s="88">
        <v>35.01</v>
      </c>
      <c r="K1905" s="87">
        <v>45082</v>
      </c>
      <c r="L1905" s="88">
        <v>167.84</v>
      </c>
      <c r="M1905" s="87">
        <v>45082</v>
      </c>
      <c r="N1905" s="88">
        <v>28.69</v>
      </c>
      <c r="Q1905" s="87">
        <v>45082</v>
      </c>
      <c r="R1905" s="88">
        <v>14.36</v>
      </c>
      <c r="S1905" s="87">
        <v>45082</v>
      </c>
      <c r="T1905" s="88">
        <v>5.2</v>
      </c>
      <c r="Y1905" s="87">
        <v>45127</v>
      </c>
      <c r="Z1905" s="88">
        <v>24.46</v>
      </c>
    </row>
    <row r="1906" spans="3:26">
      <c r="C1906" s="87">
        <v>45120</v>
      </c>
      <c r="D1906" s="88">
        <v>109.42</v>
      </c>
      <c r="E1906" s="87">
        <v>45083</v>
      </c>
      <c r="F1906" s="88">
        <v>117.06</v>
      </c>
      <c r="I1906" s="87">
        <v>45147</v>
      </c>
      <c r="J1906" s="88">
        <v>36</v>
      </c>
      <c r="K1906" s="87">
        <v>45083</v>
      </c>
      <c r="L1906" s="88">
        <v>175.78</v>
      </c>
      <c r="M1906" s="87">
        <v>45083</v>
      </c>
      <c r="N1906" s="88">
        <v>28.7</v>
      </c>
      <c r="Q1906" s="87">
        <v>45083</v>
      </c>
      <c r="R1906" s="88">
        <v>15.06</v>
      </c>
      <c r="S1906" s="87">
        <v>45083</v>
      </c>
      <c r="T1906" s="88">
        <v>5.24</v>
      </c>
      <c r="Y1906" s="87">
        <v>45128</v>
      </c>
      <c r="Z1906" s="88">
        <v>25.47</v>
      </c>
    </row>
    <row r="1907" spans="3:26">
      <c r="C1907" s="87">
        <v>45121</v>
      </c>
      <c r="D1907" s="88">
        <v>111.59</v>
      </c>
      <c r="E1907" s="87">
        <v>45084</v>
      </c>
      <c r="F1907" s="88">
        <v>116.57</v>
      </c>
      <c r="I1907" s="87">
        <v>45148</v>
      </c>
      <c r="J1907" s="88">
        <v>34.85</v>
      </c>
      <c r="K1907" s="87">
        <v>45084</v>
      </c>
      <c r="L1907" s="88">
        <v>172.02</v>
      </c>
      <c r="M1907" s="87">
        <v>45084</v>
      </c>
      <c r="N1907" s="88">
        <v>29.08</v>
      </c>
      <c r="Q1907" s="87">
        <v>45084</v>
      </c>
      <c r="R1907" s="88">
        <v>14.79</v>
      </c>
      <c r="S1907" s="87">
        <v>45084</v>
      </c>
      <c r="T1907" s="88">
        <v>6.2</v>
      </c>
      <c r="Y1907" s="87">
        <v>45131</v>
      </c>
      <c r="Z1907" s="88">
        <v>26.08</v>
      </c>
    </row>
    <row r="1908" spans="3:26">
      <c r="C1908" s="87">
        <v>45124</v>
      </c>
      <c r="D1908" s="88">
        <v>110.65</v>
      </c>
      <c r="E1908" s="87">
        <v>45085</v>
      </c>
      <c r="F1908" s="88">
        <v>115.69</v>
      </c>
      <c r="I1908" s="87">
        <v>45149</v>
      </c>
      <c r="J1908" s="88">
        <v>35.799999999999997</v>
      </c>
      <c r="K1908" s="87">
        <v>45085</v>
      </c>
      <c r="L1908" s="88">
        <v>169.34</v>
      </c>
      <c r="M1908" s="87">
        <v>45085</v>
      </c>
      <c r="N1908" s="88">
        <v>28.57</v>
      </c>
      <c r="Q1908" s="87">
        <v>45085</v>
      </c>
      <c r="R1908" s="88">
        <v>14.47</v>
      </c>
      <c r="S1908" s="87">
        <v>45085</v>
      </c>
      <c r="T1908" s="88">
        <v>5.69</v>
      </c>
      <c r="Y1908" s="87">
        <v>45132</v>
      </c>
      <c r="Z1908" s="88">
        <v>26.41</v>
      </c>
    </row>
    <row r="1909" spans="3:26">
      <c r="C1909" s="87">
        <v>45125</v>
      </c>
      <c r="D1909" s="88">
        <v>112.72</v>
      </c>
      <c r="E1909" s="87">
        <v>45086</v>
      </c>
      <c r="F1909" s="88">
        <v>115.84</v>
      </c>
      <c r="I1909" s="87">
        <v>45153</v>
      </c>
      <c r="J1909" s="88">
        <v>35.82</v>
      </c>
      <c r="K1909" s="87">
        <v>45086</v>
      </c>
      <c r="L1909" s="88">
        <v>170.15</v>
      </c>
      <c r="M1909" s="87">
        <v>45086</v>
      </c>
      <c r="N1909" s="88">
        <v>28.57</v>
      </c>
      <c r="Q1909" s="87">
        <v>45086</v>
      </c>
      <c r="R1909" s="88">
        <v>14.45</v>
      </c>
      <c r="S1909" s="87">
        <v>45086</v>
      </c>
      <c r="T1909" s="88">
        <v>5.94</v>
      </c>
      <c r="Y1909" s="87">
        <v>45133</v>
      </c>
      <c r="Z1909" s="88">
        <v>28.05</v>
      </c>
    </row>
    <row r="1910" spans="3:26">
      <c r="C1910" s="87">
        <v>45126</v>
      </c>
      <c r="D1910" s="88">
        <v>113.21</v>
      </c>
      <c r="E1910" s="87">
        <v>45089</v>
      </c>
      <c r="F1910" s="88">
        <v>115.35</v>
      </c>
      <c r="I1910" s="87">
        <v>45154</v>
      </c>
      <c r="J1910" s="88">
        <v>36.08</v>
      </c>
      <c r="K1910" s="87">
        <v>45089</v>
      </c>
      <c r="L1910" s="88">
        <v>172.26</v>
      </c>
      <c r="M1910" s="87">
        <v>45089</v>
      </c>
      <c r="N1910" s="88">
        <v>28.58</v>
      </c>
      <c r="Q1910" s="87">
        <v>45089</v>
      </c>
      <c r="R1910" s="88">
        <v>14.67</v>
      </c>
      <c r="S1910" s="87">
        <v>45089</v>
      </c>
      <c r="T1910" s="88">
        <v>5.93</v>
      </c>
      <c r="Y1910" s="87">
        <v>45134</v>
      </c>
      <c r="Z1910" s="88">
        <v>28.89</v>
      </c>
    </row>
    <row r="1911" spans="3:26">
      <c r="C1911" s="87">
        <v>45127</v>
      </c>
      <c r="D1911" s="88">
        <v>113.81</v>
      </c>
      <c r="E1911" s="87">
        <v>45090</v>
      </c>
      <c r="F1911" s="88">
        <v>114.93</v>
      </c>
      <c r="I1911" s="87">
        <v>45155</v>
      </c>
      <c r="J1911" s="88">
        <v>36.32</v>
      </c>
      <c r="K1911" s="87">
        <v>45090</v>
      </c>
      <c r="L1911" s="88">
        <v>169.93</v>
      </c>
      <c r="M1911" s="87">
        <v>45090</v>
      </c>
      <c r="N1911" s="88">
        <v>28.31</v>
      </c>
      <c r="Q1911" s="87">
        <v>45090</v>
      </c>
      <c r="R1911" s="88">
        <v>14.51</v>
      </c>
      <c r="S1911" s="87">
        <v>45090</v>
      </c>
      <c r="T1911" s="88">
        <v>5.98</v>
      </c>
      <c r="Y1911" s="87">
        <v>45138</v>
      </c>
      <c r="Z1911" s="88">
        <v>29.23</v>
      </c>
    </row>
    <row r="1912" spans="3:26">
      <c r="C1912" s="87">
        <v>45128</v>
      </c>
      <c r="D1912" s="88">
        <v>118.34</v>
      </c>
      <c r="E1912" s="87">
        <v>45091</v>
      </c>
      <c r="F1912" s="88">
        <v>114.53</v>
      </c>
      <c r="I1912" s="87">
        <v>45156</v>
      </c>
      <c r="J1912" s="88">
        <v>36.200000000000003</v>
      </c>
      <c r="K1912" s="87">
        <v>45091</v>
      </c>
      <c r="L1912" s="88">
        <v>170.58</v>
      </c>
      <c r="M1912" s="87">
        <v>45091</v>
      </c>
      <c r="N1912" s="88">
        <v>28.41</v>
      </c>
      <c r="Q1912" s="87">
        <v>45091</v>
      </c>
      <c r="R1912" s="88">
        <v>14.22</v>
      </c>
      <c r="S1912" s="87">
        <v>45091</v>
      </c>
      <c r="T1912" s="88">
        <v>6.33</v>
      </c>
      <c r="Y1912" s="87">
        <v>45139</v>
      </c>
      <c r="Z1912" s="88">
        <v>29.31</v>
      </c>
    </row>
    <row r="1913" spans="3:26">
      <c r="C1913" s="87">
        <v>45131</v>
      </c>
      <c r="D1913" s="88">
        <v>120.67</v>
      </c>
      <c r="E1913" s="87">
        <v>45092</v>
      </c>
      <c r="F1913" s="88">
        <v>114.55</v>
      </c>
      <c r="I1913" s="87">
        <v>45159</v>
      </c>
      <c r="J1913" s="88">
        <v>36.32</v>
      </c>
      <c r="K1913" s="87">
        <v>45092</v>
      </c>
      <c r="L1913" s="88">
        <v>170.22</v>
      </c>
      <c r="M1913" s="87">
        <v>45092</v>
      </c>
      <c r="N1913" s="88">
        <v>27.84</v>
      </c>
      <c r="Q1913" s="87">
        <v>45092</v>
      </c>
      <c r="R1913" s="88">
        <v>14.25</v>
      </c>
      <c r="S1913" s="87">
        <v>45092</v>
      </c>
      <c r="T1913" s="88">
        <v>5.99</v>
      </c>
      <c r="Y1913" s="87">
        <v>45140</v>
      </c>
      <c r="Z1913" s="88">
        <v>29.04</v>
      </c>
    </row>
    <row r="1914" spans="3:26">
      <c r="C1914" s="87">
        <v>45132</v>
      </c>
      <c r="D1914" s="88">
        <v>121.17</v>
      </c>
      <c r="E1914" s="87">
        <v>45093</v>
      </c>
      <c r="F1914" s="88">
        <v>114.52</v>
      </c>
      <c r="I1914" s="87">
        <v>45160</v>
      </c>
      <c r="J1914" s="88">
        <v>36.25</v>
      </c>
      <c r="K1914" s="87">
        <v>45093</v>
      </c>
      <c r="L1914" s="88">
        <v>171.61</v>
      </c>
      <c r="M1914" s="87">
        <v>45093</v>
      </c>
      <c r="N1914" s="88">
        <v>28.27</v>
      </c>
      <c r="Q1914" s="87">
        <v>45093</v>
      </c>
      <c r="R1914" s="88">
        <v>14.14</v>
      </c>
      <c r="S1914" s="87">
        <v>45093</v>
      </c>
      <c r="T1914" s="88">
        <v>5.93</v>
      </c>
      <c r="Y1914" s="87">
        <v>45141</v>
      </c>
      <c r="Z1914" s="88">
        <v>28.88</v>
      </c>
    </row>
    <row r="1915" spans="3:26">
      <c r="C1915" s="87">
        <v>45133</v>
      </c>
      <c r="D1915" s="88">
        <v>123.25</v>
      </c>
      <c r="E1915" s="87">
        <v>45096</v>
      </c>
      <c r="F1915" s="88">
        <v>111.72</v>
      </c>
      <c r="I1915" s="87">
        <v>45161</v>
      </c>
      <c r="J1915" s="88">
        <v>37.130000000000003</v>
      </c>
      <c r="K1915" s="87">
        <v>45096</v>
      </c>
      <c r="L1915" s="88">
        <v>167.78</v>
      </c>
      <c r="M1915" s="87">
        <v>45096</v>
      </c>
      <c r="N1915" s="88">
        <v>27.51</v>
      </c>
      <c r="Q1915" s="87">
        <v>45096</v>
      </c>
      <c r="R1915" s="88">
        <v>13.93</v>
      </c>
      <c r="S1915" s="87">
        <v>45096</v>
      </c>
      <c r="T1915" s="88">
        <v>5.75</v>
      </c>
      <c r="Y1915" s="87">
        <v>45142</v>
      </c>
      <c r="Z1915" s="88">
        <v>29.42</v>
      </c>
    </row>
    <row r="1916" spans="3:26">
      <c r="C1916" s="87">
        <v>45134</v>
      </c>
      <c r="D1916" s="88">
        <v>124.97</v>
      </c>
      <c r="E1916" s="87">
        <v>45097</v>
      </c>
      <c r="F1916" s="88">
        <v>110.74</v>
      </c>
      <c r="I1916" s="87">
        <v>45162</v>
      </c>
      <c r="J1916" s="88">
        <v>38.19</v>
      </c>
      <c r="K1916" s="87">
        <v>45097</v>
      </c>
      <c r="L1916" s="88">
        <v>165.64</v>
      </c>
      <c r="M1916" s="87">
        <v>45097</v>
      </c>
      <c r="N1916" s="88">
        <v>27.31</v>
      </c>
      <c r="Q1916" s="87">
        <v>45097</v>
      </c>
      <c r="R1916" s="88">
        <v>13.72</v>
      </c>
      <c r="S1916" s="87">
        <v>45097</v>
      </c>
      <c r="T1916" s="88">
        <v>5.66</v>
      </c>
      <c r="Y1916" s="87">
        <v>45145</v>
      </c>
      <c r="Z1916" s="88">
        <v>30.36</v>
      </c>
    </row>
    <row r="1917" spans="3:26">
      <c r="C1917" s="87">
        <v>45138</v>
      </c>
      <c r="D1917" s="88">
        <v>131.87</v>
      </c>
      <c r="E1917" s="87">
        <v>45098</v>
      </c>
      <c r="F1917" s="88">
        <v>110.15</v>
      </c>
      <c r="I1917" s="87">
        <v>45163</v>
      </c>
      <c r="J1917" s="88">
        <v>41.05</v>
      </c>
      <c r="K1917" s="87">
        <v>45098</v>
      </c>
      <c r="L1917" s="88">
        <v>162.79</v>
      </c>
      <c r="M1917" s="87">
        <v>45098</v>
      </c>
      <c r="N1917" s="88">
        <v>27.17</v>
      </c>
      <c r="Q1917" s="87">
        <v>45098</v>
      </c>
      <c r="R1917" s="88">
        <v>13.39</v>
      </c>
      <c r="S1917" s="87">
        <v>45098</v>
      </c>
      <c r="T1917" s="88">
        <v>5.65</v>
      </c>
      <c r="Y1917" s="87">
        <v>45146</v>
      </c>
      <c r="Z1917" s="88">
        <v>29.5</v>
      </c>
    </row>
    <row r="1918" spans="3:26">
      <c r="C1918" s="87">
        <v>45139</v>
      </c>
      <c r="D1918" s="88">
        <v>131.30000000000001</v>
      </c>
      <c r="E1918" s="87">
        <v>45099</v>
      </c>
      <c r="F1918" s="88">
        <v>110.54</v>
      </c>
      <c r="I1918" s="87">
        <v>45166</v>
      </c>
      <c r="J1918" s="88">
        <v>43.7</v>
      </c>
      <c r="K1918" s="87">
        <v>45099</v>
      </c>
      <c r="L1918" s="88">
        <v>163.41</v>
      </c>
      <c r="M1918" s="87">
        <v>45099</v>
      </c>
      <c r="N1918" s="88">
        <v>27.05</v>
      </c>
      <c r="Q1918" s="87">
        <v>45099</v>
      </c>
      <c r="R1918" s="88">
        <v>13.36</v>
      </c>
      <c r="S1918" s="87">
        <v>45099</v>
      </c>
      <c r="T1918" s="88">
        <v>5.66</v>
      </c>
      <c r="Y1918" s="87">
        <v>45147</v>
      </c>
      <c r="Z1918" s="88">
        <v>31.49</v>
      </c>
    </row>
    <row r="1919" spans="3:26">
      <c r="C1919" s="87">
        <v>45140</v>
      </c>
      <c r="D1919" s="88">
        <v>132.31</v>
      </c>
      <c r="E1919" s="87">
        <v>45100</v>
      </c>
      <c r="F1919" s="88">
        <v>109.74</v>
      </c>
      <c r="I1919" s="87">
        <v>45167</v>
      </c>
      <c r="J1919" s="88">
        <v>43.01</v>
      </c>
      <c r="K1919" s="87">
        <v>45100</v>
      </c>
      <c r="L1919" s="88">
        <v>165.34</v>
      </c>
      <c r="M1919" s="87">
        <v>45100</v>
      </c>
      <c r="N1919" s="88">
        <v>27.13</v>
      </c>
      <c r="Q1919" s="87">
        <v>45100</v>
      </c>
      <c r="R1919" s="88">
        <v>13.16</v>
      </c>
      <c r="S1919" s="87">
        <v>45100</v>
      </c>
      <c r="T1919" s="88">
        <v>5.24</v>
      </c>
      <c r="Y1919" s="87">
        <v>45148</v>
      </c>
      <c r="Z1919" s="88">
        <v>30.88</v>
      </c>
    </row>
    <row r="1920" spans="3:26">
      <c r="C1920" s="87">
        <v>45141</v>
      </c>
      <c r="D1920" s="88">
        <v>128.1</v>
      </c>
      <c r="E1920" s="87">
        <v>45103</v>
      </c>
      <c r="F1920" s="88">
        <v>117.06</v>
      </c>
      <c r="I1920" s="87">
        <v>45168</v>
      </c>
      <c r="J1920" s="88">
        <v>42.81</v>
      </c>
      <c r="K1920" s="87">
        <v>45103</v>
      </c>
      <c r="L1920" s="88">
        <v>173.05</v>
      </c>
      <c r="M1920" s="87">
        <v>45103</v>
      </c>
      <c r="N1920" s="88">
        <v>28.66</v>
      </c>
      <c r="Q1920" s="87">
        <v>45103</v>
      </c>
      <c r="R1920" s="88">
        <v>13.69</v>
      </c>
      <c r="S1920" s="87">
        <v>45103</v>
      </c>
      <c r="T1920" s="88">
        <v>5.86</v>
      </c>
      <c r="Y1920" s="87">
        <v>45149</v>
      </c>
      <c r="Z1920" s="88">
        <v>31.9</v>
      </c>
    </row>
    <row r="1921" spans="3:26">
      <c r="C1921" s="87">
        <v>45142</v>
      </c>
      <c r="D1921" s="88">
        <v>129.5</v>
      </c>
      <c r="E1921" s="87">
        <v>45104</v>
      </c>
      <c r="F1921" s="88">
        <v>117.54</v>
      </c>
      <c r="I1921" s="87">
        <v>45169</v>
      </c>
      <c r="J1921" s="88">
        <v>41.91</v>
      </c>
      <c r="K1921" s="87">
        <v>45104</v>
      </c>
      <c r="L1921" s="88">
        <v>171.63</v>
      </c>
      <c r="M1921" s="87">
        <v>45104</v>
      </c>
      <c r="N1921" s="88">
        <v>28.33</v>
      </c>
      <c r="Q1921" s="87">
        <v>45104</v>
      </c>
      <c r="R1921" s="88">
        <v>13.56</v>
      </c>
      <c r="S1921" s="87">
        <v>45104</v>
      </c>
      <c r="T1921" s="88">
        <v>6.01</v>
      </c>
      <c r="Y1921" s="87">
        <v>45153</v>
      </c>
      <c r="Z1921" s="88">
        <v>32.380000000000003</v>
      </c>
    </row>
    <row r="1922" spans="3:26">
      <c r="C1922" s="87">
        <v>45145</v>
      </c>
      <c r="D1922" s="88">
        <v>134.22999999999999</v>
      </c>
      <c r="E1922" s="87">
        <v>45110</v>
      </c>
      <c r="F1922" s="88">
        <v>126.36</v>
      </c>
      <c r="I1922" s="87">
        <v>45170</v>
      </c>
      <c r="J1922" s="88">
        <v>42.58</v>
      </c>
      <c r="K1922" s="87">
        <v>45110</v>
      </c>
      <c r="L1922" s="88">
        <v>184.5</v>
      </c>
      <c r="M1922" s="87">
        <v>45110</v>
      </c>
      <c r="N1922" s="88">
        <v>30.45</v>
      </c>
      <c r="Q1922" s="87">
        <v>45110</v>
      </c>
      <c r="R1922" s="88">
        <v>14.58</v>
      </c>
      <c r="S1922" s="87">
        <v>45110</v>
      </c>
      <c r="T1922" s="88">
        <v>6.87</v>
      </c>
      <c r="Y1922" s="87">
        <v>45154</v>
      </c>
      <c r="Z1922" s="88">
        <v>31.09</v>
      </c>
    </row>
    <row r="1923" spans="3:26">
      <c r="C1923" s="87">
        <v>45146</v>
      </c>
      <c r="D1923" s="88">
        <v>132.53</v>
      </c>
      <c r="E1923" s="87">
        <v>45111</v>
      </c>
      <c r="F1923" s="88">
        <v>128.31</v>
      </c>
      <c r="I1923" s="87">
        <v>45173</v>
      </c>
      <c r="J1923" s="88">
        <v>37.5</v>
      </c>
      <c r="K1923" s="87">
        <v>45111</v>
      </c>
      <c r="L1923" s="88">
        <v>198.34</v>
      </c>
      <c r="M1923" s="87">
        <v>45111</v>
      </c>
      <c r="N1923" s="88">
        <v>30.12</v>
      </c>
      <c r="Q1923" s="87">
        <v>45111</v>
      </c>
      <c r="R1923" s="88">
        <v>15.31</v>
      </c>
      <c r="S1923" s="87">
        <v>45111</v>
      </c>
      <c r="T1923" s="88">
        <v>6.5</v>
      </c>
      <c r="Y1923" s="87">
        <v>45155</v>
      </c>
      <c r="Z1923" s="88">
        <v>31.73</v>
      </c>
    </row>
    <row r="1924" spans="3:26">
      <c r="C1924" s="87">
        <v>45147</v>
      </c>
      <c r="D1924" s="88">
        <v>133.91</v>
      </c>
      <c r="E1924" s="87">
        <v>45112</v>
      </c>
      <c r="F1924" s="88">
        <v>128.46</v>
      </c>
      <c r="I1924" s="87">
        <v>45174</v>
      </c>
      <c r="J1924" s="88">
        <v>36.68</v>
      </c>
      <c r="K1924" s="87">
        <v>45112</v>
      </c>
      <c r="L1924" s="88">
        <v>205.73</v>
      </c>
      <c r="M1924" s="87">
        <v>45112</v>
      </c>
      <c r="N1924" s="88">
        <v>30.85</v>
      </c>
      <c r="Q1924" s="87">
        <v>45112</v>
      </c>
      <c r="R1924" s="88">
        <v>15.75</v>
      </c>
      <c r="S1924" s="87">
        <v>45112</v>
      </c>
      <c r="T1924" s="88">
        <v>6.42</v>
      </c>
      <c r="Y1924" s="87">
        <v>45156</v>
      </c>
      <c r="Z1924" s="88">
        <v>31.85</v>
      </c>
    </row>
    <row r="1925" spans="3:26">
      <c r="C1925" s="87">
        <v>45148</v>
      </c>
      <c r="D1925" s="88">
        <v>130.71</v>
      </c>
      <c r="E1925" s="87">
        <v>45113</v>
      </c>
      <c r="F1925" s="88">
        <v>131.41999999999999</v>
      </c>
      <c r="I1925" s="87">
        <v>45175</v>
      </c>
      <c r="J1925" s="88">
        <v>37</v>
      </c>
      <c r="K1925" s="87">
        <v>45113</v>
      </c>
      <c r="L1925" s="88">
        <v>199.4</v>
      </c>
      <c r="M1925" s="87">
        <v>45113</v>
      </c>
      <c r="N1925" s="88">
        <v>31.07</v>
      </c>
      <c r="Q1925" s="87">
        <v>45113</v>
      </c>
      <c r="R1925" s="88">
        <v>15.63</v>
      </c>
      <c r="S1925" s="87">
        <v>45113</v>
      </c>
      <c r="T1925" s="88">
        <v>6.48</v>
      </c>
      <c r="Y1925" s="87">
        <v>45159</v>
      </c>
      <c r="Z1925" s="88">
        <v>31</v>
      </c>
    </row>
    <row r="1926" spans="3:26">
      <c r="C1926" s="87">
        <v>45149</v>
      </c>
      <c r="D1926" s="88">
        <v>132.37</v>
      </c>
      <c r="E1926" s="87">
        <v>45114</v>
      </c>
      <c r="F1926" s="88">
        <v>132.38</v>
      </c>
      <c r="I1926" s="87">
        <v>45176</v>
      </c>
      <c r="J1926" s="88">
        <v>36.479999999999997</v>
      </c>
      <c r="K1926" s="87">
        <v>45114</v>
      </c>
      <c r="L1926" s="88">
        <v>202.2</v>
      </c>
      <c r="M1926" s="87">
        <v>45114</v>
      </c>
      <c r="N1926" s="88">
        <v>31.03</v>
      </c>
      <c r="Q1926" s="87">
        <v>45114</v>
      </c>
      <c r="R1926" s="88">
        <v>15.88</v>
      </c>
      <c r="S1926" s="87">
        <v>45114</v>
      </c>
      <c r="T1926" s="88">
        <v>6.49</v>
      </c>
      <c r="Y1926" s="87">
        <v>45160</v>
      </c>
      <c r="Z1926" s="88">
        <v>30.46</v>
      </c>
    </row>
    <row r="1927" spans="3:26">
      <c r="C1927" s="87">
        <v>45153</v>
      </c>
      <c r="D1927" s="88">
        <v>132.47999999999999</v>
      </c>
      <c r="E1927" s="87">
        <v>45117</v>
      </c>
      <c r="F1927" s="88">
        <v>134.12</v>
      </c>
      <c r="I1927" s="87">
        <v>45177</v>
      </c>
      <c r="J1927" s="88">
        <v>36.729999999999997</v>
      </c>
      <c r="K1927" s="87">
        <v>45117</v>
      </c>
      <c r="L1927" s="88">
        <v>213.45</v>
      </c>
      <c r="M1927" s="87">
        <v>45117</v>
      </c>
      <c r="N1927" s="88">
        <v>31.06</v>
      </c>
      <c r="Q1927" s="87">
        <v>45117</v>
      </c>
      <c r="R1927" s="88">
        <v>16.28</v>
      </c>
      <c r="S1927" s="87">
        <v>45117</v>
      </c>
      <c r="T1927" s="88">
        <v>6.68</v>
      </c>
      <c r="Y1927" s="87">
        <v>45161</v>
      </c>
      <c r="Z1927" s="88">
        <v>29.63</v>
      </c>
    </row>
    <row r="1928" spans="3:26">
      <c r="C1928" s="87">
        <v>45154</v>
      </c>
      <c r="D1928" s="88">
        <v>132.16999999999999</v>
      </c>
      <c r="E1928" s="87">
        <v>45118</v>
      </c>
      <c r="F1928" s="88">
        <v>134.41</v>
      </c>
      <c r="I1928" s="87">
        <v>45180</v>
      </c>
      <c r="J1928" s="88">
        <v>36.229999999999997</v>
      </c>
      <c r="K1928" s="87">
        <v>45118</v>
      </c>
      <c r="L1928" s="88">
        <v>212.21</v>
      </c>
      <c r="M1928" s="87">
        <v>45118</v>
      </c>
      <c r="N1928" s="88">
        <v>31.92</v>
      </c>
      <c r="Q1928" s="87">
        <v>45118</v>
      </c>
      <c r="R1928" s="88">
        <v>16.95</v>
      </c>
      <c r="S1928" s="87">
        <v>45118</v>
      </c>
      <c r="T1928" s="88">
        <v>6.65</v>
      </c>
      <c r="Y1928" s="87">
        <v>45162</v>
      </c>
      <c r="Z1928" s="88">
        <v>29.96</v>
      </c>
    </row>
    <row r="1929" spans="3:26">
      <c r="C1929" s="87">
        <v>45155</v>
      </c>
      <c r="D1929" s="88">
        <v>130.91999999999999</v>
      </c>
      <c r="E1929" s="87">
        <v>45119</v>
      </c>
      <c r="F1929" s="88">
        <v>134.96</v>
      </c>
      <c r="I1929" s="87">
        <v>45181</v>
      </c>
      <c r="J1929" s="88">
        <v>35.799999999999997</v>
      </c>
      <c r="K1929" s="87">
        <v>45119</v>
      </c>
      <c r="L1929" s="88">
        <v>210.41</v>
      </c>
      <c r="M1929" s="87">
        <v>45119</v>
      </c>
      <c r="N1929" s="88">
        <v>32.119999999999997</v>
      </c>
      <c r="Q1929" s="87">
        <v>45119</v>
      </c>
      <c r="R1929" s="88">
        <v>17.149999999999999</v>
      </c>
      <c r="S1929" s="87">
        <v>45119</v>
      </c>
      <c r="T1929" s="88">
        <v>6.73</v>
      </c>
      <c r="Y1929" s="87">
        <v>45163</v>
      </c>
      <c r="Z1929" s="88">
        <v>29.82</v>
      </c>
    </row>
    <row r="1930" spans="3:26">
      <c r="C1930" s="87">
        <v>45156</v>
      </c>
      <c r="D1930" s="88">
        <v>130.03</v>
      </c>
      <c r="E1930" s="87">
        <v>45120</v>
      </c>
      <c r="F1930" s="88">
        <v>131.31</v>
      </c>
      <c r="I1930" s="87">
        <v>45182</v>
      </c>
      <c r="J1930" s="88">
        <v>35.979999999999997</v>
      </c>
      <c r="K1930" s="87">
        <v>45120</v>
      </c>
      <c r="L1930" s="88">
        <v>210.45</v>
      </c>
      <c r="M1930" s="87">
        <v>45120</v>
      </c>
      <c r="N1930" s="88">
        <v>31.38</v>
      </c>
      <c r="Q1930" s="87">
        <v>45120</v>
      </c>
      <c r="R1930" s="88">
        <v>17.21</v>
      </c>
      <c r="S1930" s="87">
        <v>45120</v>
      </c>
      <c r="T1930" s="88">
        <v>6.88</v>
      </c>
      <c r="Y1930" s="87">
        <v>45166</v>
      </c>
      <c r="Z1930" s="88">
        <v>30.15</v>
      </c>
    </row>
    <row r="1931" spans="3:26">
      <c r="C1931" s="87">
        <v>45159</v>
      </c>
      <c r="D1931" s="88">
        <v>128.75</v>
      </c>
      <c r="E1931" s="87">
        <v>45121</v>
      </c>
      <c r="F1931" s="88">
        <v>130.94999999999999</v>
      </c>
      <c r="I1931" s="87">
        <v>45183</v>
      </c>
      <c r="J1931" s="88">
        <v>37.06</v>
      </c>
      <c r="K1931" s="87">
        <v>45121</v>
      </c>
      <c r="L1931" s="88">
        <v>207.83</v>
      </c>
      <c r="M1931" s="87">
        <v>45121</v>
      </c>
      <c r="N1931" s="88">
        <v>31.18</v>
      </c>
      <c r="Q1931" s="87">
        <v>45121</v>
      </c>
      <c r="R1931" s="88">
        <v>16.920000000000002</v>
      </c>
      <c r="S1931" s="87">
        <v>45121</v>
      </c>
      <c r="T1931" s="88">
        <v>6.65</v>
      </c>
      <c r="Y1931" s="87">
        <v>45167</v>
      </c>
      <c r="Z1931" s="88">
        <v>30.03</v>
      </c>
    </row>
    <row r="1932" spans="3:26">
      <c r="C1932" s="87">
        <v>45160</v>
      </c>
      <c r="D1932" s="88">
        <v>124.03</v>
      </c>
      <c r="E1932" s="87">
        <v>45124</v>
      </c>
      <c r="F1932" s="88">
        <v>132.9</v>
      </c>
      <c r="I1932" s="87">
        <v>45184</v>
      </c>
      <c r="J1932" s="88">
        <v>36.549999999999997</v>
      </c>
      <c r="K1932" s="87">
        <v>45124</v>
      </c>
      <c r="L1932" s="88">
        <v>206.94</v>
      </c>
      <c r="M1932" s="87">
        <v>45124</v>
      </c>
      <c r="N1932" s="88">
        <v>31.23</v>
      </c>
      <c r="Q1932" s="87">
        <v>45124</v>
      </c>
      <c r="R1932" s="88">
        <v>17.03</v>
      </c>
      <c r="S1932" s="87">
        <v>45124</v>
      </c>
      <c r="T1932" s="88">
        <v>6.55</v>
      </c>
      <c r="Y1932" s="87">
        <v>45168</v>
      </c>
      <c r="Z1932" s="88">
        <v>29.52</v>
      </c>
    </row>
    <row r="1933" spans="3:26">
      <c r="C1933" s="87">
        <v>45161</v>
      </c>
      <c r="D1933" s="88">
        <v>124.08</v>
      </c>
      <c r="E1933" s="87">
        <v>45125</v>
      </c>
      <c r="F1933" s="88">
        <v>135.02000000000001</v>
      </c>
      <c r="I1933" s="87">
        <v>45187</v>
      </c>
      <c r="J1933" s="88">
        <v>36.42</v>
      </c>
      <c r="K1933" s="87">
        <v>45125</v>
      </c>
      <c r="L1933" s="88">
        <v>204.51</v>
      </c>
      <c r="M1933" s="87">
        <v>45125</v>
      </c>
      <c r="N1933" s="88">
        <v>30.74</v>
      </c>
      <c r="Q1933" s="87">
        <v>45125</v>
      </c>
      <c r="R1933" s="88">
        <v>16.64</v>
      </c>
      <c r="S1933" s="87">
        <v>45125</v>
      </c>
      <c r="T1933" s="88">
        <v>6.32</v>
      </c>
      <c r="Y1933" s="87">
        <v>45169</v>
      </c>
      <c r="Z1933" s="88">
        <v>29.7</v>
      </c>
    </row>
    <row r="1934" spans="3:26">
      <c r="C1934" s="87">
        <v>45162</v>
      </c>
      <c r="D1934" s="88">
        <v>126.07</v>
      </c>
      <c r="E1934" s="87">
        <v>45126</v>
      </c>
      <c r="F1934" s="88">
        <v>142.81</v>
      </c>
      <c r="I1934" s="87">
        <v>45188</v>
      </c>
      <c r="J1934" s="88">
        <v>36.24</v>
      </c>
      <c r="K1934" s="87">
        <v>45126</v>
      </c>
      <c r="L1934" s="88">
        <v>202.38</v>
      </c>
      <c r="M1934" s="87">
        <v>45126</v>
      </c>
      <c r="N1934" s="88">
        <v>30.09</v>
      </c>
      <c r="Q1934" s="87">
        <v>45126</v>
      </c>
      <c r="R1934" s="88">
        <v>16.260000000000002</v>
      </c>
      <c r="S1934" s="87">
        <v>45126</v>
      </c>
      <c r="T1934" s="88">
        <v>6.18</v>
      </c>
      <c r="Y1934" s="87">
        <v>45170</v>
      </c>
      <c r="Z1934" s="88">
        <v>30.84</v>
      </c>
    </row>
    <row r="1935" spans="3:26">
      <c r="C1935" s="87">
        <v>45163</v>
      </c>
      <c r="D1935" s="88">
        <v>126.95</v>
      </c>
      <c r="E1935" s="87">
        <v>45127</v>
      </c>
      <c r="F1935" s="88">
        <v>146.79</v>
      </c>
      <c r="I1935" s="87">
        <v>45189</v>
      </c>
      <c r="J1935" s="88">
        <v>36.32</v>
      </c>
      <c r="K1935" s="87">
        <v>45127</v>
      </c>
      <c r="L1935" s="88">
        <v>207.12</v>
      </c>
      <c r="M1935" s="87">
        <v>45127</v>
      </c>
      <c r="N1935" s="88">
        <v>30.57</v>
      </c>
      <c r="Q1935" s="87">
        <v>45127</v>
      </c>
      <c r="R1935" s="88">
        <v>16.440000000000001</v>
      </c>
      <c r="S1935" s="87">
        <v>45127</v>
      </c>
      <c r="T1935" s="88">
        <v>6.16</v>
      </c>
      <c r="Y1935" s="87">
        <v>45173</v>
      </c>
      <c r="Z1935" s="88">
        <v>31.45</v>
      </c>
    </row>
    <row r="1936" spans="3:26">
      <c r="C1936" s="87">
        <v>45166</v>
      </c>
      <c r="D1936" s="88">
        <v>125.69</v>
      </c>
      <c r="E1936" s="87">
        <v>45128</v>
      </c>
      <c r="F1936" s="88">
        <v>153.32</v>
      </c>
      <c r="I1936" s="87">
        <v>45190</v>
      </c>
      <c r="J1936" s="88">
        <v>36.4</v>
      </c>
      <c r="K1936" s="87">
        <v>45128</v>
      </c>
      <c r="L1936" s="88">
        <v>206.46</v>
      </c>
      <c r="M1936" s="87">
        <v>45128</v>
      </c>
      <c r="N1936" s="88">
        <v>31.22</v>
      </c>
      <c r="Q1936" s="87">
        <v>45128</v>
      </c>
      <c r="R1936" s="88">
        <v>16.5</v>
      </c>
      <c r="S1936" s="87">
        <v>45128</v>
      </c>
      <c r="T1936" s="88">
        <v>6.26</v>
      </c>
      <c r="Y1936" s="87">
        <v>45174</v>
      </c>
      <c r="Z1936" s="88">
        <v>31.6</v>
      </c>
    </row>
    <row r="1937" spans="3:26">
      <c r="C1937" s="87">
        <v>45167</v>
      </c>
      <c r="D1937" s="88">
        <v>124.54</v>
      </c>
      <c r="E1937" s="87">
        <v>45131</v>
      </c>
      <c r="F1937" s="88">
        <v>155.91</v>
      </c>
      <c r="I1937" s="87">
        <v>45191</v>
      </c>
      <c r="J1937" s="88">
        <v>36.17</v>
      </c>
      <c r="K1937" s="87">
        <v>45131</v>
      </c>
      <c r="L1937" s="88">
        <v>212.08</v>
      </c>
      <c r="M1937" s="87">
        <v>45131</v>
      </c>
      <c r="N1937" s="88">
        <v>31</v>
      </c>
      <c r="Q1937" s="87">
        <v>45131</v>
      </c>
      <c r="R1937" s="88">
        <v>16.600000000000001</v>
      </c>
      <c r="S1937" s="87">
        <v>45131</v>
      </c>
      <c r="T1937" s="88">
        <v>6.1</v>
      </c>
      <c r="Y1937" s="87">
        <v>45175</v>
      </c>
      <c r="Z1937" s="88">
        <v>30.99</v>
      </c>
    </row>
    <row r="1938" spans="3:26">
      <c r="C1938" s="87">
        <v>45168</v>
      </c>
      <c r="D1938" s="88">
        <v>122.43</v>
      </c>
      <c r="E1938" s="87">
        <v>45132</v>
      </c>
      <c r="F1938" s="88">
        <v>156.54</v>
      </c>
      <c r="I1938" s="87">
        <v>45194</v>
      </c>
      <c r="J1938" s="88">
        <v>36.36</v>
      </c>
      <c r="K1938" s="87">
        <v>45132</v>
      </c>
      <c r="L1938" s="88">
        <v>213.18</v>
      </c>
      <c r="M1938" s="87">
        <v>45132</v>
      </c>
      <c r="N1938" s="88">
        <v>30.92</v>
      </c>
      <c r="Q1938" s="87">
        <v>45132</v>
      </c>
      <c r="R1938" s="88">
        <v>16.63</v>
      </c>
      <c r="S1938" s="87">
        <v>45132</v>
      </c>
      <c r="T1938" s="88">
        <v>6.25</v>
      </c>
      <c r="Y1938" s="87">
        <v>45176</v>
      </c>
      <c r="Z1938" s="88">
        <v>30.73</v>
      </c>
    </row>
    <row r="1939" spans="3:26">
      <c r="C1939" s="87">
        <v>45169</v>
      </c>
      <c r="D1939" s="88">
        <v>116.98</v>
      </c>
      <c r="E1939" s="87">
        <v>45133</v>
      </c>
      <c r="F1939" s="88">
        <v>158.09</v>
      </c>
      <c r="I1939" s="87">
        <v>45195</v>
      </c>
      <c r="J1939" s="88">
        <v>36.5</v>
      </c>
      <c r="K1939" s="87">
        <v>45133</v>
      </c>
      <c r="L1939" s="88">
        <v>225.45</v>
      </c>
      <c r="M1939" s="87">
        <v>45133</v>
      </c>
      <c r="N1939" s="88">
        <v>31.11</v>
      </c>
      <c r="Q1939" s="87">
        <v>45133</v>
      </c>
      <c r="R1939" s="88">
        <v>16.93</v>
      </c>
      <c r="S1939" s="87">
        <v>45133</v>
      </c>
      <c r="T1939" s="88">
        <v>6.3</v>
      </c>
      <c r="Y1939" s="87">
        <v>45177</v>
      </c>
      <c r="Z1939" s="88">
        <v>30.22</v>
      </c>
    </row>
    <row r="1940" spans="3:26">
      <c r="C1940" s="87">
        <v>45170</v>
      </c>
      <c r="D1940" s="88">
        <v>115.79</v>
      </c>
      <c r="E1940" s="87">
        <v>45134</v>
      </c>
      <c r="F1940" s="88">
        <v>149.63</v>
      </c>
      <c r="I1940" s="87">
        <v>45196</v>
      </c>
      <c r="J1940" s="88">
        <v>36.82</v>
      </c>
      <c r="K1940" s="87">
        <v>45134</v>
      </c>
      <c r="L1940" s="88">
        <v>228.51</v>
      </c>
      <c r="M1940" s="87">
        <v>45134</v>
      </c>
      <c r="N1940" s="88">
        <v>31.12</v>
      </c>
      <c r="Q1940" s="87">
        <v>45134</v>
      </c>
      <c r="R1940" s="88">
        <v>16.920000000000002</v>
      </c>
      <c r="S1940" s="87">
        <v>45134</v>
      </c>
      <c r="T1940" s="88">
        <v>6.16</v>
      </c>
      <c r="Y1940" s="87">
        <v>45180</v>
      </c>
      <c r="Z1940" s="88">
        <v>30.5</v>
      </c>
    </row>
    <row r="1941" spans="3:26">
      <c r="C1941" s="87">
        <v>45173</v>
      </c>
      <c r="D1941" s="88">
        <v>116.13</v>
      </c>
      <c r="E1941" s="87">
        <v>45138</v>
      </c>
      <c r="F1941" s="88">
        <v>151.86000000000001</v>
      </c>
      <c r="I1941" s="87">
        <v>45197</v>
      </c>
      <c r="J1941" s="88">
        <v>36.229999999999997</v>
      </c>
      <c r="K1941" s="87">
        <v>45138</v>
      </c>
      <c r="L1941" s="88">
        <v>234.81</v>
      </c>
      <c r="M1941" s="87">
        <v>45138</v>
      </c>
      <c r="N1941" s="88">
        <v>32.61</v>
      </c>
      <c r="Q1941" s="87">
        <v>45138</v>
      </c>
      <c r="R1941" s="88">
        <v>17.22</v>
      </c>
      <c r="S1941" s="87">
        <v>45138</v>
      </c>
      <c r="T1941" s="88">
        <v>6.17</v>
      </c>
      <c r="Y1941" s="87">
        <v>45181</v>
      </c>
      <c r="Z1941" s="88">
        <v>29.83</v>
      </c>
    </row>
    <row r="1942" spans="3:26">
      <c r="C1942" s="87">
        <v>45174</v>
      </c>
      <c r="D1942" s="88">
        <v>115.64</v>
      </c>
      <c r="E1942" s="87">
        <v>45139</v>
      </c>
      <c r="F1942" s="88">
        <v>153.37</v>
      </c>
      <c r="I1942" s="87">
        <v>45201</v>
      </c>
      <c r="J1942" s="88">
        <v>36.5</v>
      </c>
      <c r="K1942" s="87">
        <v>45139</v>
      </c>
      <c r="L1942" s="88">
        <v>242.46</v>
      </c>
      <c r="M1942" s="87">
        <v>45139</v>
      </c>
      <c r="N1942" s="88">
        <v>32.99</v>
      </c>
      <c r="Q1942" s="87">
        <v>45139</v>
      </c>
      <c r="R1942" s="88">
        <v>17.760000000000002</v>
      </c>
      <c r="S1942" s="87">
        <v>45139</v>
      </c>
      <c r="T1942" s="88">
        <v>6.31</v>
      </c>
      <c r="Y1942" s="87">
        <v>45182</v>
      </c>
      <c r="Z1942" s="88">
        <v>29.88</v>
      </c>
    </row>
    <row r="1943" spans="3:26">
      <c r="C1943" s="87">
        <v>45175</v>
      </c>
      <c r="D1943" s="88">
        <v>115.87</v>
      </c>
      <c r="E1943" s="87">
        <v>45140</v>
      </c>
      <c r="F1943" s="88">
        <v>151.72999999999999</v>
      </c>
      <c r="I1943" s="87">
        <v>45202</v>
      </c>
      <c r="J1943" s="88">
        <v>36.5</v>
      </c>
      <c r="K1943" s="87">
        <v>45140</v>
      </c>
      <c r="L1943" s="88">
        <v>255.12</v>
      </c>
      <c r="M1943" s="87">
        <v>45140</v>
      </c>
      <c r="N1943" s="88">
        <v>33.39</v>
      </c>
      <c r="Q1943" s="87">
        <v>45140</v>
      </c>
      <c r="R1943" s="88">
        <v>18.399999999999999</v>
      </c>
      <c r="S1943" s="87">
        <v>45140</v>
      </c>
      <c r="T1943" s="88">
        <v>6.3</v>
      </c>
      <c r="Y1943" s="87">
        <v>45183</v>
      </c>
      <c r="Z1943" s="88">
        <v>29.79</v>
      </c>
    </row>
    <row r="1944" spans="3:26">
      <c r="C1944" s="87">
        <v>45176</v>
      </c>
      <c r="D1944" s="88">
        <v>117</v>
      </c>
      <c r="E1944" s="87">
        <v>45141</v>
      </c>
      <c r="F1944" s="88">
        <v>145.83000000000001</v>
      </c>
      <c r="I1944" s="87">
        <v>45203</v>
      </c>
      <c r="J1944" s="88">
        <v>36.99</v>
      </c>
      <c r="K1944" s="87">
        <v>45141</v>
      </c>
      <c r="L1944" s="88">
        <v>253.74</v>
      </c>
      <c r="M1944" s="87">
        <v>45141</v>
      </c>
      <c r="N1944" s="88">
        <v>33.380000000000003</v>
      </c>
      <c r="Q1944" s="87">
        <v>45141</v>
      </c>
      <c r="R1944" s="88">
        <v>17.760000000000002</v>
      </c>
      <c r="S1944" s="87">
        <v>45141</v>
      </c>
      <c r="T1944" s="88">
        <v>6.22</v>
      </c>
      <c r="Y1944" s="87">
        <v>45184</v>
      </c>
      <c r="Z1944" s="88">
        <v>29.25</v>
      </c>
    </row>
    <row r="1945" spans="3:26">
      <c r="C1945" s="87">
        <v>45177</v>
      </c>
      <c r="D1945" s="88">
        <v>119.87</v>
      </c>
      <c r="E1945" s="87">
        <v>45142</v>
      </c>
      <c r="F1945" s="88">
        <v>143.38</v>
      </c>
      <c r="I1945" s="87">
        <v>45204</v>
      </c>
      <c r="J1945" s="88">
        <v>37.06</v>
      </c>
      <c r="K1945" s="87">
        <v>45142</v>
      </c>
      <c r="L1945" s="88">
        <v>262.51</v>
      </c>
      <c r="M1945" s="87">
        <v>45142</v>
      </c>
      <c r="N1945" s="88">
        <v>32.869999999999997</v>
      </c>
      <c r="Q1945" s="87">
        <v>45142</v>
      </c>
      <c r="R1945" s="88">
        <v>18.579999999999998</v>
      </c>
      <c r="S1945" s="87">
        <v>45142</v>
      </c>
      <c r="T1945" s="88">
        <v>6.15</v>
      </c>
      <c r="Y1945" s="87">
        <v>45187</v>
      </c>
      <c r="Z1945" s="88">
        <v>29.3</v>
      </c>
    </row>
    <row r="1946" spans="3:26">
      <c r="C1946" s="87">
        <v>45180</v>
      </c>
      <c r="D1946" s="88">
        <v>120.08</v>
      </c>
      <c r="E1946" s="87">
        <v>45145</v>
      </c>
      <c r="F1946" s="88">
        <v>140.32</v>
      </c>
      <c r="I1946" s="87">
        <v>45205</v>
      </c>
      <c r="J1946" s="88">
        <v>37.07</v>
      </c>
      <c r="K1946" s="87">
        <v>45145</v>
      </c>
      <c r="L1946" s="88">
        <v>261.3</v>
      </c>
      <c r="M1946" s="87">
        <v>45145</v>
      </c>
      <c r="N1946" s="88">
        <v>32.57</v>
      </c>
      <c r="Q1946" s="87">
        <v>45145</v>
      </c>
      <c r="R1946" s="88">
        <v>18.010000000000002</v>
      </c>
      <c r="S1946" s="87">
        <v>45145</v>
      </c>
      <c r="T1946" s="88">
        <v>6.11</v>
      </c>
      <c r="Y1946" s="87">
        <v>45188</v>
      </c>
      <c r="Z1946" s="88">
        <v>29.24</v>
      </c>
    </row>
    <row r="1947" spans="3:26">
      <c r="C1947" s="87">
        <v>45181</v>
      </c>
      <c r="D1947" s="88">
        <v>119.02</v>
      </c>
      <c r="E1947" s="87">
        <v>45146</v>
      </c>
      <c r="F1947" s="88">
        <v>141.58000000000001</v>
      </c>
      <c r="I1947" s="87">
        <v>45208</v>
      </c>
      <c r="J1947" s="88">
        <v>37.200000000000003</v>
      </c>
      <c r="K1947" s="87">
        <v>45146</v>
      </c>
      <c r="L1947" s="88">
        <v>243.27</v>
      </c>
      <c r="M1947" s="87">
        <v>45146</v>
      </c>
      <c r="N1947" s="88">
        <v>30.68</v>
      </c>
      <c r="Q1947" s="87">
        <v>45146</v>
      </c>
      <c r="R1947" s="88">
        <v>16.77</v>
      </c>
      <c r="S1947" s="87">
        <v>45146</v>
      </c>
      <c r="T1947" s="88">
        <v>6.02</v>
      </c>
      <c r="Y1947" s="87">
        <v>45190</v>
      </c>
      <c r="Z1947" s="88">
        <v>29.17</v>
      </c>
    </row>
    <row r="1948" spans="3:26">
      <c r="C1948" s="87">
        <v>45182</v>
      </c>
      <c r="D1948" s="88">
        <v>119.49</v>
      </c>
      <c r="E1948" s="87">
        <v>45147</v>
      </c>
      <c r="F1948" s="88">
        <v>146.43</v>
      </c>
      <c r="I1948" s="87">
        <v>45209</v>
      </c>
      <c r="J1948" s="88">
        <v>37.5</v>
      </c>
      <c r="K1948" s="87">
        <v>45147</v>
      </c>
      <c r="L1948" s="88">
        <v>244.46</v>
      </c>
      <c r="M1948" s="87">
        <v>45147</v>
      </c>
      <c r="N1948" s="88">
        <v>31.8</v>
      </c>
      <c r="Q1948" s="87">
        <v>45147</v>
      </c>
      <c r="R1948" s="88">
        <v>17.079999999999998</v>
      </c>
      <c r="S1948" s="87">
        <v>45147</v>
      </c>
      <c r="T1948" s="88">
        <v>5.99</v>
      </c>
      <c r="Y1948" s="87">
        <v>45191</v>
      </c>
      <c r="Z1948" s="88">
        <v>29.05</v>
      </c>
    </row>
    <row r="1949" spans="3:26">
      <c r="C1949" s="87">
        <v>45183</v>
      </c>
      <c r="D1949" s="88">
        <v>119.07</v>
      </c>
      <c r="E1949" s="87">
        <v>45148</v>
      </c>
      <c r="F1949" s="88">
        <v>149.04</v>
      </c>
      <c r="I1949" s="87">
        <v>45210</v>
      </c>
      <c r="J1949" s="88">
        <v>37.53</v>
      </c>
      <c r="K1949" s="87">
        <v>45148</v>
      </c>
      <c r="L1949" s="88">
        <v>243.54</v>
      </c>
      <c r="M1949" s="87">
        <v>45148</v>
      </c>
      <c r="N1949" s="88">
        <v>32.130000000000003</v>
      </c>
      <c r="Q1949" s="87">
        <v>45148</v>
      </c>
      <c r="R1949" s="88">
        <v>16.63</v>
      </c>
      <c r="S1949" s="87">
        <v>45148</v>
      </c>
      <c r="T1949" s="88">
        <v>5.86</v>
      </c>
      <c r="Y1949" s="87">
        <v>45194</v>
      </c>
      <c r="Z1949" s="88">
        <v>28.8</v>
      </c>
    </row>
    <row r="1950" spans="3:26">
      <c r="C1950" s="87">
        <v>45184</v>
      </c>
      <c r="D1950" s="88">
        <v>117.19</v>
      </c>
      <c r="E1950" s="87">
        <v>45149</v>
      </c>
      <c r="F1950" s="88">
        <v>150.30000000000001</v>
      </c>
      <c r="I1950" s="87">
        <v>45211</v>
      </c>
      <c r="J1950" s="88">
        <v>38</v>
      </c>
      <c r="K1950" s="87">
        <v>45149</v>
      </c>
      <c r="L1950" s="88">
        <v>242.94</v>
      </c>
      <c r="M1950" s="87">
        <v>45149</v>
      </c>
      <c r="N1950" s="88">
        <v>31.95</v>
      </c>
      <c r="Q1950" s="87">
        <v>45149</v>
      </c>
      <c r="R1950" s="88">
        <v>16.670000000000002</v>
      </c>
      <c r="S1950" s="87">
        <v>45149</v>
      </c>
      <c r="T1950" s="88">
        <v>5.85</v>
      </c>
      <c r="Y1950" s="87">
        <v>45195</v>
      </c>
      <c r="Z1950" s="88">
        <v>28.81</v>
      </c>
    </row>
    <row r="1951" spans="3:26">
      <c r="C1951" s="87">
        <v>45187</v>
      </c>
      <c r="D1951" s="88">
        <v>116.38</v>
      </c>
      <c r="E1951" s="87">
        <v>45153</v>
      </c>
      <c r="F1951" s="88">
        <v>150.12</v>
      </c>
      <c r="I1951" s="87">
        <v>45212</v>
      </c>
      <c r="J1951" s="88">
        <v>38.53</v>
      </c>
      <c r="K1951" s="87">
        <v>45153</v>
      </c>
      <c r="L1951" s="88">
        <v>241.58</v>
      </c>
      <c r="M1951" s="87">
        <v>45153</v>
      </c>
      <c r="N1951" s="88">
        <v>31.39</v>
      </c>
      <c r="Q1951" s="87">
        <v>45153</v>
      </c>
      <c r="R1951" s="88">
        <v>16.62</v>
      </c>
      <c r="S1951" s="87">
        <v>45153</v>
      </c>
      <c r="T1951" s="88">
        <v>5.87</v>
      </c>
      <c r="Y1951" s="87">
        <v>45196</v>
      </c>
      <c r="Z1951" s="88">
        <v>28.7</v>
      </c>
    </row>
    <row r="1952" spans="3:26">
      <c r="C1952" s="87">
        <v>45188</v>
      </c>
      <c r="D1952" s="88">
        <v>116.94</v>
      </c>
      <c r="E1952" s="87">
        <v>45154</v>
      </c>
      <c r="F1952" s="88">
        <v>149.83000000000001</v>
      </c>
      <c r="I1952" s="87">
        <v>45215</v>
      </c>
      <c r="J1952" s="88">
        <v>38.64</v>
      </c>
      <c r="K1952" s="87">
        <v>45154</v>
      </c>
      <c r="L1952" s="88">
        <v>239.28</v>
      </c>
      <c r="M1952" s="87">
        <v>45154</v>
      </c>
      <c r="N1952" s="88">
        <v>30.8</v>
      </c>
      <c r="Q1952" s="87">
        <v>45154</v>
      </c>
      <c r="R1952" s="88">
        <v>16.170000000000002</v>
      </c>
      <c r="S1952" s="87">
        <v>45154</v>
      </c>
      <c r="T1952" s="88">
        <v>5.79</v>
      </c>
      <c r="Y1952" s="87">
        <v>45197</v>
      </c>
      <c r="Z1952" s="88">
        <v>28.58</v>
      </c>
    </row>
    <row r="1953" spans="3:26">
      <c r="C1953" s="87">
        <v>45189</v>
      </c>
      <c r="D1953" s="88">
        <v>116.37</v>
      </c>
      <c r="E1953" s="87">
        <v>45155</v>
      </c>
      <c r="F1953" s="88">
        <v>150.87</v>
      </c>
      <c r="I1953" s="87">
        <v>45216</v>
      </c>
      <c r="J1953" s="88">
        <v>38.51</v>
      </c>
      <c r="K1953" s="87">
        <v>45155</v>
      </c>
      <c r="L1953" s="88">
        <v>253.73</v>
      </c>
      <c r="M1953" s="87">
        <v>45155</v>
      </c>
      <c r="N1953" s="88">
        <v>30.93</v>
      </c>
      <c r="Q1953" s="87">
        <v>45155</v>
      </c>
      <c r="R1953" s="88">
        <v>16.71</v>
      </c>
      <c r="S1953" s="87">
        <v>45155</v>
      </c>
      <c r="T1953" s="88">
        <v>5.82</v>
      </c>
      <c r="Y1953" s="87">
        <v>45201</v>
      </c>
      <c r="Z1953" s="88">
        <v>28.49</v>
      </c>
    </row>
    <row r="1954" spans="3:26">
      <c r="C1954" s="87">
        <v>45190</v>
      </c>
      <c r="D1954" s="88">
        <v>116.98</v>
      </c>
      <c r="E1954" s="87">
        <v>45156</v>
      </c>
      <c r="F1954" s="88">
        <v>149.09</v>
      </c>
      <c r="I1954" s="87">
        <v>45217</v>
      </c>
      <c r="J1954" s="88">
        <v>38.5</v>
      </c>
      <c r="K1954" s="87">
        <v>45156</v>
      </c>
      <c r="L1954" s="88">
        <v>249.62</v>
      </c>
      <c r="M1954" s="87">
        <v>45156</v>
      </c>
      <c r="N1954" s="88">
        <v>30.38</v>
      </c>
      <c r="Q1954" s="87">
        <v>45156</v>
      </c>
      <c r="R1954" s="88">
        <v>16.21</v>
      </c>
      <c r="S1954" s="87">
        <v>45156</v>
      </c>
      <c r="T1954" s="88">
        <v>5.67</v>
      </c>
      <c r="Y1954" s="87">
        <v>45202</v>
      </c>
      <c r="Z1954" s="88">
        <v>28.8</v>
      </c>
    </row>
    <row r="1955" spans="3:26">
      <c r="C1955" s="87">
        <v>45191</v>
      </c>
      <c r="D1955" s="88">
        <v>117.04</v>
      </c>
      <c r="E1955" s="87">
        <v>45159</v>
      </c>
      <c r="F1955" s="88">
        <v>143.77000000000001</v>
      </c>
      <c r="I1955" s="87">
        <v>45218</v>
      </c>
      <c r="J1955" s="88">
        <v>38.9</v>
      </c>
      <c r="K1955" s="87">
        <v>45159</v>
      </c>
      <c r="L1955" s="88">
        <v>244.13</v>
      </c>
      <c r="M1955" s="87">
        <v>45159</v>
      </c>
      <c r="N1955" s="88">
        <v>30.15</v>
      </c>
      <c r="Q1955" s="87">
        <v>45159</v>
      </c>
      <c r="R1955" s="88">
        <v>15.64</v>
      </c>
      <c r="S1955" s="87">
        <v>45159</v>
      </c>
      <c r="T1955" s="88">
        <v>5.61</v>
      </c>
      <c r="Y1955" s="87">
        <v>45203</v>
      </c>
      <c r="Z1955" s="88">
        <v>28.02</v>
      </c>
    </row>
    <row r="1956" spans="3:26">
      <c r="C1956" s="87">
        <v>45194</v>
      </c>
      <c r="D1956" s="88">
        <v>117.01</v>
      </c>
      <c r="E1956" s="87">
        <v>45160</v>
      </c>
      <c r="F1956" s="88">
        <v>143.58000000000001</v>
      </c>
      <c r="I1956" s="87">
        <v>45219</v>
      </c>
      <c r="J1956" s="88">
        <v>39.56</v>
      </c>
      <c r="K1956" s="87">
        <v>45160</v>
      </c>
      <c r="L1956" s="88">
        <v>243.64</v>
      </c>
      <c r="M1956" s="87">
        <v>45160</v>
      </c>
      <c r="N1956" s="88">
        <v>30.09</v>
      </c>
      <c r="Q1956" s="87">
        <v>45160</v>
      </c>
      <c r="R1956" s="88">
        <v>15.62</v>
      </c>
      <c r="S1956" s="87">
        <v>45160</v>
      </c>
      <c r="T1956" s="88">
        <v>5.59</v>
      </c>
      <c r="Y1956" s="87">
        <v>45204</v>
      </c>
      <c r="Z1956" s="88">
        <v>27.82</v>
      </c>
    </row>
    <row r="1957" spans="3:26">
      <c r="C1957" s="87">
        <v>45195</v>
      </c>
      <c r="D1957" s="88">
        <v>115.92</v>
      </c>
      <c r="E1957" s="87">
        <v>45161</v>
      </c>
      <c r="F1957" s="88">
        <v>143.57</v>
      </c>
      <c r="I1957" s="87">
        <v>45222</v>
      </c>
      <c r="J1957" s="88">
        <v>40</v>
      </c>
      <c r="K1957" s="87">
        <v>45161</v>
      </c>
      <c r="L1957" s="88">
        <v>244.76</v>
      </c>
      <c r="M1957" s="87">
        <v>45161</v>
      </c>
      <c r="N1957" s="88">
        <v>29.52</v>
      </c>
      <c r="Q1957" s="87">
        <v>45161</v>
      </c>
      <c r="R1957" s="88">
        <v>15.7</v>
      </c>
      <c r="S1957" s="87">
        <v>45161</v>
      </c>
      <c r="T1957" s="88">
        <v>5.46</v>
      </c>
      <c r="Y1957" s="87">
        <v>45205</v>
      </c>
      <c r="Z1957" s="88">
        <v>28.11</v>
      </c>
    </row>
    <row r="1958" spans="3:26">
      <c r="C1958" s="87">
        <v>45196</v>
      </c>
      <c r="D1958" s="88">
        <v>115.83</v>
      </c>
      <c r="E1958" s="87">
        <v>45162</v>
      </c>
      <c r="F1958" s="88">
        <v>146.34</v>
      </c>
      <c r="I1958" s="87">
        <v>45223</v>
      </c>
      <c r="J1958" s="88">
        <v>39.5</v>
      </c>
      <c r="K1958" s="87">
        <v>45162</v>
      </c>
      <c r="L1958" s="88">
        <v>244.96</v>
      </c>
      <c r="M1958" s="87">
        <v>45162</v>
      </c>
      <c r="N1958" s="88">
        <v>29.57</v>
      </c>
      <c r="Q1958" s="87">
        <v>45162</v>
      </c>
      <c r="R1958" s="88">
        <v>15.6</v>
      </c>
      <c r="S1958" s="87">
        <v>45162</v>
      </c>
      <c r="T1958" s="88">
        <v>5.44</v>
      </c>
      <c r="Y1958" s="87">
        <v>45208</v>
      </c>
      <c r="Z1958" s="88">
        <v>27.99</v>
      </c>
    </row>
    <row r="1959" spans="3:26">
      <c r="C1959" s="87">
        <v>45197</v>
      </c>
      <c r="D1959" s="88">
        <v>114.61</v>
      </c>
      <c r="E1959" s="87">
        <v>45163</v>
      </c>
      <c r="F1959" s="88">
        <v>146.86000000000001</v>
      </c>
      <c r="I1959" s="87">
        <v>45224</v>
      </c>
      <c r="J1959" s="88">
        <v>40.299999999999997</v>
      </c>
      <c r="K1959" s="87">
        <v>45163</v>
      </c>
      <c r="L1959" s="88">
        <v>238.55</v>
      </c>
      <c r="M1959" s="87">
        <v>45163</v>
      </c>
      <c r="N1959" s="88">
        <v>29.89</v>
      </c>
      <c r="Q1959" s="87">
        <v>45163</v>
      </c>
      <c r="R1959" s="88">
        <v>15.41</v>
      </c>
      <c r="S1959" s="87">
        <v>45163</v>
      </c>
      <c r="T1959" s="88">
        <v>5.29</v>
      </c>
      <c r="Y1959" s="87">
        <v>45209</v>
      </c>
      <c r="Z1959" s="88">
        <v>27.89</v>
      </c>
    </row>
    <row r="1960" spans="3:26">
      <c r="C1960" s="87">
        <v>45201</v>
      </c>
      <c r="D1960" s="88">
        <v>116.63</v>
      </c>
      <c r="E1960" s="87">
        <v>45166</v>
      </c>
      <c r="F1960" s="88">
        <v>146.44999999999999</v>
      </c>
      <c r="I1960" s="87">
        <v>45225</v>
      </c>
      <c r="J1960" s="88">
        <v>40.299999999999997</v>
      </c>
      <c r="K1960" s="87">
        <v>45166</v>
      </c>
      <c r="L1960" s="88">
        <v>239.3</v>
      </c>
      <c r="M1960" s="87">
        <v>45166</v>
      </c>
      <c r="N1960" s="88">
        <v>29.93</v>
      </c>
      <c r="Q1960" s="87">
        <v>45166</v>
      </c>
      <c r="R1960" s="88">
        <v>15.26</v>
      </c>
      <c r="S1960" s="87">
        <v>45166</v>
      </c>
      <c r="T1960" s="88">
        <v>5.28</v>
      </c>
      <c r="Y1960" s="87">
        <v>45210</v>
      </c>
      <c r="Z1960" s="88">
        <v>27.93</v>
      </c>
    </row>
    <row r="1961" spans="3:26">
      <c r="C1961" s="87">
        <v>45202</v>
      </c>
      <c r="D1961" s="88">
        <v>117.29</v>
      </c>
      <c r="E1961" s="87">
        <v>45167</v>
      </c>
      <c r="F1961" s="88">
        <v>146.94</v>
      </c>
      <c r="I1961" s="87">
        <v>45226</v>
      </c>
      <c r="J1961" s="88">
        <v>41.55</v>
      </c>
      <c r="K1961" s="87">
        <v>45167</v>
      </c>
      <c r="L1961" s="88">
        <v>237.17</v>
      </c>
      <c r="M1961" s="87">
        <v>45167</v>
      </c>
      <c r="N1961" s="88">
        <v>29.38</v>
      </c>
      <c r="Q1961" s="87">
        <v>45167</v>
      </c>
      <c r="R1961" s="88">
        <v>15.03</v>
      </c>
      <c r="S1961" s="87">
        <v>45167</v>
      </c>
      <c r="T1961" s="88">
        <v>5.28</v>
      </c>
      <c r="Y1961" s="87">
        <v>45211</v>
      </c>
      <c r="Z1961" s="88">
        <v>28</v>
      </c>
    </row>
    <row r="1962" spans="3:26">
      <c r="C1962" s="87">
        <v>45203</v>
      </c>
      <c r="D1962" s="88">
        <v>119.39</v>
      </c>
      <c r="E1962" s="87">
        <v>45168</v>
      </c>
      <c r="F1962" s="88">
        <v>146.46</v>
      </c>
      <c r="I1962" s="87">
        <v>45229</v>
      </c>
      <c r="J1962" s="88">
        <v>41</v>
      </c>
      <c r="K1962" s="87">
        <v>45168</v>
      </c>
      <c r="L1962" s="88">
        <v>231.75</v>
      </c>
      <c r="M1962" s="87">
        <v>45168</v>
      </c>
      <c r="N1962" s="88">
        <v>29.03</v>
      </c>
      <c r="Q1962" s="87">
        <v>45168</v>
      </c>
      <c r="R1962" s="88">
        <v>14.54</v>
      </c>
      <c r="S1962" s="87">
        <v>45168</v>
      </c>
      <c r="T1962" s="88">
        <v>5.25</v>
      </c>
      <c r="Y1962" s="87">
        <v>45212</v>
      </c>
      <c r="Z1962" s="88">
        <v>28.83</v>
      </c>
    </row>
    <row r="1963" spans="3:26">
      <c r="C1963" s="87">
        <v>45204</v>
      </c>
      <c r="D1963" s="88">
        <v>120.15</v>
      </c>
      <c r="E1963" s="87">
        <v>45169</v>
      </c>
      <c r="F1963" s="88">
        <v>139.09</v>
      </c>
      <c r="I1963" s="87">
        <v>45230</v>
      </c>
      <c r="J1963" s="88">
        <v>42.01</v>
      </c>
      <c r="K1963" s="87">
        <v>45169</v>
      </c>
      <c r="L1963" s="88">
        <v>219.08</v>
      </c>
      <c r="M1963" s="87">
        <v>45169</v>
      </c>
      <c r="N1963" s="88">
        <v>27.15</v>
      </c>
      <c r="Q1963" s="87">
        <v>45169</v>
      </c>
      <c r="R1963" s="88">
        <v>13.55</v>
      </c>
      <c r="S1963" s="87">
        <v>45169</v>
      </c>
      <c r="T1963" s="88">
        <v>4.99</v>
      </c>
      <c r="Y1963" s="87">
        <v>45215</v>
      </c>
      <c r="Z1963" s="88">
        <v>28.55</v>
      </c>
    </row>
    <row r="1964" spans="3:26">
      <c r="C1964" s="87">
        <v>45205</v>
      </c>
      <c r="D1964" s="88">
        <v>120.92</v>
      </c>
      <c r="E1964" s="87">
        <v>45170</v>
      </c>
      <c r="F1964" s="88">
        <v>141.65</v>
      </c>
      <c r="I1964" s="87">
        <v>45231</v>
      </c>
      <c r="J1964" s="88">
        <v>43.02</v>
      </c>
      <c r="K1964" s="87">
        <v>45170</v>
      </c>
      <c r="L1964" s="88">
        <v>221.67</v>
      </c>
      <c r="M1964" s="87">
        <v>45170</v>
      </c>
      <c r="N1964" s="88">
        <v>27.05</v>
      </c>
      <c r="Q1964" s="87">
        <v>45170</v>
      </c>
      <c r="R1964" s="88">
        <v>13.73</v>
      </c>
      <c r="S1964" s="87">
        <v>45170</v>
      </c>
      <c r="T1964" s="88">
        <v>5.0199999999999996</v>
      </c>
      <c r="Y1964" s="87">
        <v>45216</v>
      </c>
      <c r="Z1964" s="88">
        <v>28.57</v>
      </c>
    </row>
    <row r="1965" spans="3:26">
      <c r="C1965" s="87">
        <v>45208</v>
      </c>
      <c r="D1965" s="88">
        <v>121.24</v>
      </c>
      <c r="E1965" s="87">
        <v>45173</v>
      </c>
      <c r="F1965" s="88">
        <v>142.11000000000001</v>
      </c>
      <c r="I1965" s="87">
        <v>45232</v>
      </c>
      <c r="J1965" s="88">
        <v>42.8</v>
      </c>
      <c r="K1965" s="87">
        <v>45173</v>
      </c>
      <c r="L1965" s="88">
        <v>235.07</v>
      </c>
      <c r="M1965" s="87">
        <v>45173</v>
      </c>
      <c r="N1965" s="88">
        <v>27.62</v>
      </c>
      <c r="Q1965" s="87">
        <v>45173</v>
      </c>
      <c r="R1965" s="88">
        <v>14.45</v>
      </c>
      <c r="S1965" s="87">
        <v>45173</v>
      </c>
      <c r="T1965" s="88">
        <v>5.07</v>
      </c>
      <c r="Y1965" s="87">
        <v>45217</v>
      </c>
      <c r="Z1965" s="88">
        <v>28.5</v>
      </c>
    </row>
    <row r="1966" spans="3:26">
      <c r="C1966" s="87">
        <v>45209</v>
      </c>
      <c r="D1966" s="88">
        <v>124.78</v>
      </c>
      <c r="E1966" s="87">
        <v>45174</v>
      </c>
      <c r="F1966" s="88">
        <v>140.87</v>
      </c>
      <c r="I1966" s="87">
        <v>45233</v>
      </c>
      <c r="J1966" s="88">
        <v>43.24</v>
      </c>
      <c r="K1966" s="87">
        <v>45174</v>
      </c>
      <c r="L1966" s="88">
        <v>228.86</v>
      </c>
      <c r="M1966" s="87">
        <v>45174</v>
      </c>
      <c r="N1966" s="88">
        <v>28.36</v>
      </c>
      <c r="Q1966" s="87">
        <v>45174</v>
      </c>
      <c r="R1966" s="88">
        <v>14.31</v>
      </c>
      <c r="S1966" s="87">
        <v>45174</v>
      </c>
      <c r="T1966" s="88">
        <v>5.05</v>
      </c>
      <c r="Y1966" s="87">
        <v>45218</v>
      </c>
      <c r="Z1966" s="88">
        <v>28.6</v>
      </c>
    </row>
    <row r="1967" spans="3:26">
      <c r="C1967" s="87">
        <v>45210</v>
      </c>
      <c r="D1967" s="88">
        <v>125.49</v>
      </c>
      <c r="E1967" s="87">
        <v>45175</v>
      </c>
      <c r="F1967" s="88">
        <v>143.41999999999999</v>
      </c>
      <c r="I1967" s="87">
        <v>45236</v>
      </c>
      <c r="J1967" s="88">
        <v>44.52</v>
      </c>
      <c r="K1967" s="87">
        <v>45175</v>
      </c>
      <c r="L1967" s="88">
        <v>236.05</v>
      </c>
      <c r="M1967" s="87">
        <v>45175</v>
      </c>
      <c r="N1967" s="88">
        <v>29.11</v>
      </c>
      <c r="Q1967" s="87">
        <v>45175</v>
      </c>
      <c r="R1967" s="88">
        <v>14.71</v>
      </c>
      <c r="S1967" s="87">
        <v>45175</v>
      </c>
      <c r="T1967" s="88">
        <v>5.12</v>
      </c>
      <c r="Y1967" s="87">
        <v>45219</v>
      </c>
      <c r="Z1967" s="88">
        <v>30.64</v>
      </c>
    </row>
    <row r="1968" spans="3:26">
      <c r="C1968" s="87">
        <v>45211</v>
      </c>
      <c r="D1968" s="88">
        <v>124.64</v>
      </c>
      <c r="E1968" s="87">
        <v>45176</v>
      </c>
      <c r="F1968" s="88">
        <v>141.43</v>
      </c>
      <c r="I1968" s="87">
        <v>45237</v>
      </c>
      <c r="J1968" s="88">
        <v>45.5</v>
      </c>
      <c r="K1968" s="87">
        <v>45176</v>
      </c>
      <c r="L1968" s="88">
        <v>235.85</v>
      </c>
      <c r="M1968" s="87">
        <v>45176</v>
      </c>
      <c r="N1968" s="88">
        <v>28.88</v>
      </c>
      <c r="Q1968" s="87">
        <v>45176</v>
      </c>
      <c r="R1968" s="88">
        <v>14.61</v>
      </c>
      <c r="S1968" s="87">
        <v>45176</v>
      </c>
      <c r="T1968" s="88">
        <v>5.0999999999999996</v>
      </c>
      <c r="Y1968" s="87">
        <v>45222</v>
      </c>
      <c r="Z1968" s="88">
        <v>31</v>
      </c>
    </row>
    <row r="1969" spans="3:26">
      <c r="C1969" s="87">
        <v>45212</v>
      </c>
      <c r="D1969" s="88">
        <v>128.38999999999999</v>
      </c>
      <c r="E1969" s="87">
        <v>45177</v>
      </c>
      <c r="F1969" s="88">
        <v>141.08000000000001</v>
      </c>
      <c r="I1969" s="87">
        <v>45238</v>
      </c>
      <c r="J1969" s="88">
        <v>46.84</v>
      </c>
      <c r="K1969" s="87">
        <v>45177</v>
      </c>
      <c r="L1969" s="88">
        <v>237.38</v>
      </c>
      <c r="M1969" s="87">
        <v>45177</v>
      </c>
      <c r="N1969" s="88">
        <v>28.71</v>
      </c>
      <c r="Q1969" s="87">
        <v>45177</v>
      </c>
      <c r="R1969" s="88">
        <v>14.61</v>
      </c>
      <c r="S1969" s="87">
        <v>45177</v>
      </c>
      <c r="T1969" s="88">
        <v>5.13</v>
      </c>
      <c r="Y1969" s="87">
        <v>45223</v>
      </c>
      <c r="Z1969" s="88">
        <v>31.28</v>
      </c>
    </row>
    <row r="1970" spans="3:26">
      <c r="C1970" s="87">
        <v>45215</v>
      </c>
      <c r="D1970" s="88">
        <v>127.42</v>
      </c>
      <c r="E1970" s="87">
        <v>45180</v>
      </c>
      <c r="F1970" s="88">
        <v>138.55000000000001</v>
      </c>
      <c r="I1970" s="87">
        <v>45240</v>
      </c>
      <c r="J1970" s="88">
        <v>47.11</v>
      </c>
      <c r="K1970" s="87">
        <v>45180</v>
      </c>
      <c r="L1970" s="88">
        <v>237.6</v>
      </c>
      <c r="M1970" s="87">
        <v>45180</v>
      </c>
      <c r="N1970" s="88">
        <v>28.32</v>
      </c>
      <c r="Q1970" s="87">
        <v>45180</v>
      </c>
      <c r="R1970" s="88">
        <v>14.51</v>
      </c>
      <c r="S1970" s="87">
        <v>45180</v>
      </c>
      <c r="T1970" s="88">
        <v>5</v>
      </c>
      <c r="Y1970" s="87">
        <v>45224</v>
      </c>
      <c r="Z1970" s="88">
        <v>32.29</v>
      </c>
    </row>
    <row r="1971" spans="3:26">
      <c r="C1971" s="87">
        <v>45216</v>
      </c>
      <c r="D1971" s="88">
        <v>128.32</v>
      </c>
      <c r="E1971" s="87">
        <v>45181</v>
      </c>
      <c r="F1971" s="88">
        <v>141.72</v>
      </c>
      <c r="I1971" s="87">
        <v>45243</v>
      </c>
      <c r="J1971" s="88">
        <v>47.97</v>
      </c>
      <c r="K1971" s="87">
        <v>45181</v>
      </c>
      <c r="L1971" s="88">
        <v>236.96</v>
      </c>
      <c r="M1971" s="87">
        <v>45181</v>
      </c>
      <c r="N1971" s="88">
        <v>28.28</v>
      </c>
      <c r="Q1971" s="87">
        <v>45181</v>
      </c>
      <c r="R1971" s="88">
        <v>14.27</v>
      </c>
      <c r="S1971" s="87">
        <v>45181</v>
      </c>
      <c r="T1971" s="88">
        <v>4.96</v>
      </c>
      <c r="Y1971" s="87">
        <v>45225</v>
      </c>
      <c r="Z1971" s="88">
        <v>31.64</v>
      </c>
    </row>
    <row r="1972" spans="3:26">
      <c r="C1972" s="87">
        <v>45217</v>
      </c>
      <c r="D1972" s="88">
        <v>129.68</v>
      </c>
      <c r="E1972" s="87">
        <v>45182</v>
      </c>
      <c r="F1972" s="88">
        <v>141.52000000000001</v>
      </c>
      <c r="I1972" s="87">
        <v>45244</v>
      </c>
      <c r="J1972" s="88">
        <v>46.84</v>
      </c>
      <c r="K1972" s="87">
        <v>45182</v>
      </c>
      <c r="L1972" s="88">
        <v>238.02</v>
      </c>
      <c r="M1972" s="87">
        <v>45182</v>
      </c>
      <c r="N1972" s="88">
        <v>28.43</v>
      </c>
      <c r="Q1972" s="87">
        <v>45182</v>
      </c>
      <c r="R1972" s="88">
        <v>14.21</v>
      </c>
      <c r="S1972" s="87">
        <v>45182</v>
      </c>
      <c r="T1972" s="88">
        <v>4.96</v>
      </c>
      <c r="Y1972" s="87">
        <v>45226</v>
      </c>
      <c r="Z1972" s="88">
        <v>31.51</v>
      </c>
    </row>
    <row r="1973" spans="3:26">
      <c r="C1973" s="87">
        <v>45218</v>
      </c>
      <c r="D1973" s="88">
        <v>132.65</v>
      </c>
      <c r="E1973" s="87">
        <v>45183</v>
      </c>
      <c r="F1973" s="88">
        <v>141.91999999999999</v>
      </c>
      <c r="I1973" s="87">
        <v>45245</v>
      </c>
      <c r="J1973" s="88">
        <v>46.6</v>
      </c>
      <c r="K1973" s="87">
        <v>45183</v>
      </c>
      <c r="L1973" s="88">
        <v>239.42</v>
      </c>
      <c r="M1973" s="87">
        <v>45183</v>
      </c>
      <c r="N1973" s="88">
        <v>28.53</v>
      </c>
      <c r="Q1973" s="87">
        <v>45183</v>
      </c>
      <c r="R1973" s="88">
        <v>14.2</v>
      </c>
      <c r="S1973" s="87">
        <v>45183</v>
      </c>
      <c r="T1973" s="88">
        <v>4.92</v>
      </c>
      <c r="Y1973" s="87">
        <v>45229</v>
      </c>
      <c r="Z1973" s="88">
        <v>31.58</v>
      </c>
    </row>
    <row r="1974" spans="3:26">
      <c r="C1974" s="87">
        <v>45219</v>
      </c>
      <c r="D1974" s="88">
        <v>132.94999999999999</v>
      </c>
      <c r="E1974" s="87">
        <v>45184</v>
      </c>
      <c r="F1974" s="88">
        <v>139.38999999999999</v>
      </c>
      <c r="I1974" s="87">
        <v>45246</v>
      </c>
      <c r="J1974" s="88">
        <v>47.08</v>
      </c>
      <c r="K1974" s="87">
        <v>45184</v>
      </c>
      <c r="L1974" s="88">
        <v>242.42</v>
      </c>
      <c r="M1974" s="87">
        <v>45184</v>
      </c>
      <c r="N1974" s="88">
        <v>29.42</v>
      </c>
      <c r="Q1974" s="87">
        <v>45184</v>
      </c>
      <c r="R1974" s="88">
        <v>14.33</v>
      </c>
      <c r="S1974" s="87">
        <v>45184</v>
      </c>
      <c r="T1974" s="88">
        <v>4.9800000000000004</v>
      </c>
      <c r="Y1974" s="87">
        <v>45230</v>
      </c>
      <c r="Z1974" s="88">
        <v>31.53</v>
      </c>
    </row>
    <row r="1975" spans="3:26">
      <c r="C1975" s="87">
        <v>45222</v>
      </c>
      <c r="D1975" s="88">
        <v>133.58000000000001</v>
      </c>
      <c r="E1975" s="87">
        <v>45187</v>
      </c>
      <c r="F1975" s="88">
        <v>140.5</v>
      </c>
      <c r="I1975" s="87">
        <v>45247</v>
      </c>
      <c r="J1975" s="88">
        <v>46.75</v>
      </c>
      <c r="K1975" s="87">
        <v>45187</v>
      </c>
      <c r="L1975" s="88">
        <v>243.9</v>
      </c>
      <c r="M1975" s="87">
        <v>45187</v>
      </c>
      <c r="N1975" s="88">
        <v>28.97</v>
      </c>
      <c r="Q1975" s="87">
        <v>45187</v>
      </c>
      <c r="R1975" s="88">
        <v>14.78</v>
      </c>
      <c r="S1975" s="87">
        <v>45187</v>
      </c>
      <c r="T1975" s="88">
        <v>4.9800000000000004</v>
      </c>
      <c r="Y1975" s="87">
        <v>45231</v>
      </c>
      <c r="Z1975" s="88">
        <v>31.86</v>
      </c>
    </row>
    <row r="1976" spans="3:26">
      <c r="C1976" s="87">
        <v>45223</v>
      </c>
      <c r="D1976" s="88">
        <v>133.34</v>
      </c>
      <c r="E1976" s="87">
        <v>45188</v>
      </c>
      <c r="F1976" s="88">
        <v>142.74</v>
      </c>
      <c r="I1976" s="87">
        <v>45250</v>
      </c>
      <c r="J1976" s="88">
        <v>46.5</v>
      </c>
      <c r="K1976" s="87">
        <v>45188</v>
      </c>
      <c r="L1976" s="88">
        <v>245.28</v>
      </c>
      <c r="M1976" s="87">
        <v>45188</v>
      </c>
      <c r="N1976" s="88">
        <v>28.65</v>
      </c>
      <c r="Q1976" s="87">
        <v>45188</v>
      </c>
      <c r="R1976" s="88">
        <v>14.96</v>
      </c>
      <c r="S1976" s="87">
        <v>45188</v>
      </c>
      <c r="T1976" s="88">
        <v>4.9800000000000004</v>
      </c>
      <c r="Y1976" s="87">
        <v>45232</v>
      </c>
      <c r="Z1976" s="88">
        <v>31.24</v>
      </c>
    </row>
    <row r="1977" spans="3:26">
      <c r="C1977" s="87">
        <v>45224</v>
      </c>
      <c r="D1977" s="88">
        <v>133.61000000000001</v>
      </c>
      <c r="E1977" s="87">
        <v>45189</v>
      </c>
      <c r="F1977" s="88">
        <v>143.44999999999999</v>
      </c>
      <c r="K1977" s="87">
        <v>45189</v>
      </c>
      <c r="L1977" s="88">
        <v>243.42</v>
      </c>
      <c r="M1977" s="87">
        <v>45189</v>
      </c>
      <c r="N1977" s="88">
        <v>28.51</v>
      </c>
      <c r="Q1977" s="87">
        <v>45189</v>
      </c>
      <c r="R1977" s="88">
        <v>14.81</v>
      </c>
      <c r="S1977" s="87">
        <v>45189</v>
      </c>
      <c r="T1977" s="88">
        <v>5</v>
      </c>
      <c r="Y1977" s="87">
        <v>45233</v>
      </c>
      <c r="Z1977" s="88">
        <v>32.4</v>
      </c>
    </row>
    <row r="1978" spans="3:26">
      <c r="C1978" s="87">
        <v>45225</v>
      </c>
      <c r="D1978" s="88">
        <v>136</v>
      </c>
      <c r="E1978" s="87">
        <v>45190</v>
      </c>
      <c r="F1978" s="88">
        <v>146.08000000000001</v>
      </c>
      <c r="K1978" s="87">
        <v>45190</v>
      </c>
      <c r="L1978" s="88">
        <v>248.19</v>
      </c>
      <c r="M1978" s="87">
        <v>45190</v>
      </c>
      <c r="N1978" s="88">
        <v>29.78</v>
      </c>
      <c r="Q1978" s="87">
        <v>45190</v>
      </c>
      <c r="R1978" s="88">
        <v>15.07</v>
      </c>
      <c r="S1978" s="87">
        <v>45190</v>
      </c>
      <c r="T1978" s="88">
        <v>5.05</v>
      </c>
      <c r="Y1978" s="87">
        <v>45236</v>
      </c>
      <c r="Z1978" s="88">
        <v>33.06</v>
      </c>
    </row>
    <row r="1979" spans="3:26">
      <c r="C1979" s="87">
        <v>45226</v>
      </c>
      <c r="D1979" s="88">
        <v>137.57</v>
      </c>
      <c r="E1979" s="87">
        <v>45191</v>
      </c>
      <c r="F1979" s="88">
        <v>146.88999999999999</v>
      </c>
      <c r="K1979" s="87">
        <v>45191</v>
      </c>
      <c r="L1979" s="88">
        <v>251.8</v>
      </c>
      <c r="M1979" s="87">
        <v>45191</v>
      </c>
      <c r="N1979" s="88">
        <v>29.25</v>
      </c>
      <c r="Q1979" s="87">
        <v>45191</v>
      </c>
      <c r="R1979" s="88">
        <v>15.21</v>
      </c>
      <c r="S1979" s="87">
        <v>45191</v>
      </c>
      <c r="T1979" s="88">
        <v>5.0199999999999996</v>
      </c>
      <c r="Y1979" s="87">
        <v>45237</v>
      </c>
      <c r="Z1979" s="88">
        <v>32.1</v>
      </c>
    </row>
    <row r="1980" spans="3:26">
      <c r="C1980" s="87">
        <v>45229</v>
      </c>
      <c r="D1980" s="88">
        <v>135.83000000000001</v>
      </c>
      <c r="E1980" s="87">
        <v>45194</v>
      </c>
      <c r="F1980" s="88">
        <v>145.91</v>
      </c>
      <c r="K1980" s="87">
        <v>45194</v>
      </c>
      <c r="L1980" s="88">
        <v>254.57</v>
      </c>
      <c r="M1980" s="87">
        <v>45194</v>
      </c>
      <c r="N1980" s="88">
        <v>29.58</v>
      </c>
      <c r="Q1980" s="87">
        <v>45194</v>
      </c>
      <c r="R1980" s="88">
        <v>15.24</v>
      </c>
      <c r="S1980" s="87">
        <v>45194</v>
      </c>
      <c r="T1980" s="88">
        <v>5.0599999999999996</v>
      </c>
      <c r="Y1980" s="87">
        <v>45238</v>
      </c>
      <c r="Z1980" s="88">
        <v>32.19</v>
      </c>
    </row>
    <row r="1981" spans="3:26">
      <c r="C1981" s="87">
        <v>45230</v>
      </c>
      <c r="D1981" s="88">
        <v>137.43</v>
      </c>
      <c r="E1981" s="87">
        <v>45195</v>
      </c>
      <c r="F1981" s="88">
        <v>146.01</v>
      </c>
      <c r="K1981" s="87">
        <v>45195</v>
      </c>
      <c r="L1981" s="88">
        <v>265.69</v>
      </c>
      <c r="M1981" s="87">
        <v>45195</v>
      </c>
      <c r="N1981" s="88">
        <v>29.48</v>
      </c>
      <c r="Q1981" s="87">
        <v>45195</v>
      </c>
      <c r="R1981" s="88">
        <v>15.43</v>
      </c>
      <c r="S1981" s="87">
        <v>45195</v>
      </c>
      <c r="T1981" s="88">
        <v>5.07</v>
      </c>
      <c r="Y1981" s="87">
        <v>45240</v>
      </c>
      <c r="Z1981" s="88">
        <v>33.159999999999997</v>
      </c>
    </row>
    <row r="1982" spans="3:26">
      <c r="C1982" s="87">
        <v>45231</v>
      </c>
      <c r="D1982" s="88">
        <v>137.01</v>
      </c>
      <c r="E1982" s="87">
        <v>45196</v>
      </c>
      <c r="F1982" s="88">
        <v>144.21</v>
      </c>
      <c r="K1982" s="87">
        <v>45196</v>
      </c>
      <c r="L1982" s="88">
        <v>262.39</v>
      </c>
      <c r="M1982" s="87">
        <v>45196</v>
      </c>
      <c r="N1982" s="88">
        <v>30.18</v>
      </c>
      <c r="Q1982" s="87">
        <v>45196</v>
      </c>
      <c r="R1982" s="88">
        <v>15.29</v>
      </c>
      <c r="S1982" s="87">
        <v>45196</v>
      </c>
      <c r="T1982" s="88">
        <v>5.03</v>
      </c>
      <c r="Y1982" s="87">
        <v>45243</v>
      </c>
      <c r="Z1982" s="88">
        <v>33.76</v>
      </c>
    </row>
    <row r="1983" spans="3:26">
      <c r="C1983" s="87">
        <v>45232</v>
      </c>
      <c r="D1983" s="88">
        <v>135.15</v>
      </c>
      <c r="E1983" s="87">
        <v>45197</v>
      </c>
      <c r="F1983" s="88">
        <v>143.6</v>
      </c>
      <c r="K1983" s="87">
        <v>45197</v>
      </c>
      <c r="L1983" s="88">
        <v>254.54</v>
      </c>
      <c r="M1983" s="87">
        <v>45197</v>
      </c>
      <c r="N1983" s="88">
        <v>29.94</v>
      </c>
      <c r="Q1983" s="87">
        <v>45197</v>
      </c>
      <c r="R1983" s="88">
        <v>15.22</v>
      </c>
      <c r="S1983" s="87">
        <v>45197</v>
      </c>
      <c r="T1983" s="88">
        <v>5</v>
      </c>
      <c r="Y1983" s="87">
        <v>45244</v>
      </c>
      <c r="Z1983" s="88">
        <v>33.97</v>
      </c>
    </row>
    <row r="1984" spans="3:26">
      <c r="C1984" s="87">
        <v>45233</v>
      </c>
      <c r="D1984" s="88">
        <v>141.6</v>
      </c>
      <c r="E1984" s="87">
        <v>45201</v>
      </c>
      <c r="F1984" s="88">
        <v>144.5</v>
      </c>
      <c r="K1984" s="87">
        <v>45201</v>
      </c>
      <c r="L1984" s="88">
        <v>259.97000000000003</v>
      </c>
      <c r="M1984" s="87">
        <v>45201</v>
      </c>
      <c r="N1984" s="88">
        <v>29.7</v>
      </c>
      <c r="Q1984" s="87">
        <v>45201</v>
      </c>
      <c r="R1984" s="88">
        <v>15.43</v>
      </c>
      <c r="S1984" s="87">
        <v>45201</v>
      </c>
      <c r="T1984" s="88">
        <v>5.01</v>
      </c>
      <c r="Y1984" s="87">
        <v>45245</v>
      </c>
      <c r="Z1984" s="88">
        <v>34.11</v>
      </c>
    </row>
    <row r="1985" spans="3:26">
      <c r="C1985" s="87">
        <v>45236</v>
      </c>
      <c r="D1985" s="88">
        <v>141.84</v>
      </c>
      <c r="E1985" s="87">
        <v>45202</v>
      </c>
      <c r="F1985" s="88">
        <v>144</v>
      </c>
      <c r="K1985" s="87">
        <v>45202</v>
      </c>
      <c r="L1985" s="88">
        <v>255.46</v>
      </c>
      <c r="M1985" s="87">
        <v>45202</v>
      </c>
      <c r="N1985" s="88">
        <v>29.83</v>
      </c>
      <c r="Q1985" s="87">
        <v>45202</v>
      </c>
      <c r="R1985" s="88">
        <v>15.59</v>
      </c>
      <c r="S1985" s="87">
        <v>45202</v>
      </c>
      <c r="T1985" s="88">
        <v>4.9800000000000004</v>
      </c>
      <c r="Y1985" s="87">
        <v>45246</v>
      </c>
      <c r="Z1985" s="88">
        <v>34.06</v>
      </c>
    </row>
    <row r="1986" spans="3:26">
      <c r="C1986" s="87">
        <v>45237</v>
      </c>
      <c r="D1986" s="88">
        <v>142.69999999999999</v>
      </c>
      <c r="E1986" s="87">
        <v>45203</v>
      </c>
      <c r="F1986" s="88">
        <v>147.29</v>
      </c>
      <c r="K1986" s="87">
        <v>45203</v>
      </c>
      <c r="L1986" s="88">
        <v>259.52999999999997</v>
      </c>
      <c r="M1986" s="87">
        <v>45203</v>
      </c>
      <c r="N1986" s="88">
        <v>30.26</v>
      </c>
      <c r="Q1986" s="87">
        <v>45203</v>
      </c>
      <c r="R1986" s="88">
        <v>15.89</v>
      </c>
      <c r="S1986" s="87">
        <v>45203</v>
      </c>
      <c r="T1986" s="88">
        <v>4.9400000000000004</v>
      </c>
      <c r="Y1986" s="87">
        <v>45247</v>
      </c>
      <c r="Z1986" s="88">
        <v>34.409999999999997</v>
      </c>
    </row>
    <row r="1987" spans="3:26">
      <c r="C1987" s="87">
        <v>45238</v>
      </c>
      <c r="D1987" s="88">
        <v>145.69999999999999</v>
      </c>
      <c r="E1987" s="87">
        <v>45204</v>
      </c>
      <c r="F1987" s="88">
        <v>148.44999999999999</v>
      </c>
      <c r="K1987" s="87">
        <v>45204</v>
      </c>
      <c r="L1987" s="88">
        <v>257.54000000000002</v>
      </c>
      <c r="M1987" s="87">
        <v>45204</v>
      </c>
      <c r="N1987" s="88">
        <v>32.35</v>
      </c>
      <c r="Q1987" s="87">
        <v>45204</v>
      </c>
      <c r="R1987" s="88">
        <v>15.7</v>
      </c>
      <c r="S1987" s="87">
        <v>45204</v>
      </c>
      <c r="T1987" s="88">
        <v>5.05</v>
      </c>
      <c r="Y1987" s="87">
        <v>45250</v>
      </c>
      <c r="Z1987" s="88">
        <v>35.51</v>
      </c>
    </row>
    <row r="1988" spans="3:26">
      <c r="C1988" s="87">
        <v>45240</v>
      </c>
      <c r="D1988" s="88">
        <v>149.62</v>
      </c>
      <c r="E1988" s="87">
        <v>45205</v>
      </c>
      <c r="F1988" s="88">
        <v>148.44</v>
      </c>
      <c r="K1988" s="87">
        <v>45205</v>
      </c>
      <c r="L1988" s="88">
        <v>257.97000000000003</v>
      </c>
      <c r="M1988" s="87">
        <v>45205</v>
      </c>
      <c r="N1988" s="88">
        <v>31.95</v>
      </c>
      <c r="Q1988" s="87">
        <v>45205</v>
      </c>
      <c r="R1988" s="88">
        <v>15.68</v>
      </c>
      <c r="S1988" s="87">
        <v>45205</v>
      </c>
      <c r="T1988" s="88">
        <v>5.0599999999999996</v>
      </c>
    </row>
    <row r="1989" spans="3:26">
      <c r="C1989" s="87">
        <v>45243</v>
      </c>
      <c r="D1989" s="88">
        <v>147.79</v>
      </c>
      <c r="E1989" s="87">
        <v>45208</v>
      </c>
      <c r="F1989" s="88">
        <v>150.82</v>
      </c>
      <c r="K1989" s="87">
        <v>45208</v>
      </c>
      <c r="L1989" s="88">
        <v>265.07</v>
      </c>
      <c r="M1989" s="87">
        <v>45208</v>
      </c>
      <c r="N1989" s="88">
        <v>32.25</v>
      </c>
      <c r="Q1989" s="87">
        <v>45208</v>
      </c>
      <c r="R1989" s="88">
        <v>15.76</v>
      </c>
      <c r="S1989" s="87">
        <v>45208</v>
      </c>
      <c r="T1989" s="88">
        <v>5.01</v>
      </c>
    </row>
    <row r="1990" spans="3:26">
      <c r="C1990" s="87">
        <v>45244</v>
      </c>
      <c r="D1990" s="88">
        <v>145.58000000000001</v>
      </c>
      <c r="E1990" s="87">
        <v>45209</v>
      </c>
      <c r="F1990" s="88">
        <v>152.66999999999999</v>
      </c>
      <c r="K1990" s="87">
        <v>45209</v>
      </c>
      <c r="L1990" s="88">
        <v>284.95</v>
      </c>
      <c r="M1990" s="87">
        <v>45209</v>
      </c>
      <c r="N1990" s="88">
        <v>32.75</v>
      </c>
      <c r="Q1990" s="87">
        <v>45209</v>
      </c>
      <c r="R1990" s="88">
        <v>16.43</v>
      </c>
      <c r="S1990" s="87">
        <v>45209</v>
      </c>
      <c r="T1990" s="88">
        <v>5.0999999999999996</v>
      </c>
    </row>
    <row r="1991" spans="3:26">
      <c r="C1991" s="87">
        <v>45245</v>
      </c>
      <c r="D1991" s="88">
        <v>145.62</v>
      </c>
      <c r="E1991" s="87">
        <v>45210</v>
      </c>
      <c r="F1991" s="88">
        <v>153.05000000000001</v>
      </c>
      <c r="K1991" s="87">
        <v>45210</v>
      </c>
      <c r="L1991" s="88">
        <v>286.37</v>
      </c>
      <c r="M1991" s="87">
        <v>45210</v>
      </c>
      <c r="N1991" s="88">
        <v>33.020000000000003</v>
      </c>
      <c r="Q1991" s="87">
        <v>45210</v>
      </c>
      <c r="R1991" s="88">
        <v>16.46</v>
      </c>
      <c r="S1991" s="87">
        <v>45210</v>
      </c>
      <c r="T1991" s="88">
        <v>5.07</v>
      </c>
    </row>
    <row r="1992" spans="3:26">
      <c r="C1992" s="87">
        <v>45246</v>
      </c>
      <c r="D1992" s="88">
        <v>145.61000000000001</v>
      </c>
      <c r="E1992" s="87">
        <v>45211</v>
      </c>
      <c r="F1992" s="88">
        <v>154.76</v>
      </c>
      <c r="K1992" s="87">
        <v>45211</v>
      </c>
      <c r="L1992" s="88">
        <v>292.39</v>
      </c>
      <c r="M1992" s="87">
        <v>45211</v>
      </c>
      <c r="N1992" s="88">
        <v>32.840000000000003</v>
      </c>
      <c r="Q1992" s="87">
        <v>45211</v>
      </c>
      <c r="R1992" s="88">
        <v>16.23</v>
      </c>
      <c r="S1992" s="87">
        <v>45211</v>
      </c>
      <c r="T1992" s="88">
        <v>5.0199999999999996</v>
      </c>
    </row>
    <row r="1993" spans="3:26">
      <c r="C1993" s="87">
        <v>45247</v>
      </c>
      <c r="D1993" s="88">
        <v>144.29</v>
      </c>
      <c r="E1993" s="87">
        <v>45212</v>
      </c>
      <c r="F1993" s="88">
        <v>157.07</v>
      </c>
      <c r="K1993" s="87">
        <v>45212</v>
      </c>
      <c r="L1993" s="88">
        <v>288.72000000000003</v>
      </c>
      <c r="M1993" s="87">
        <v>45212</v>
      </c>
      <c r="N1993" s="88">
        <v>33.42</v>
      </c>
      <c r="Q1993" s="87">
        <v>45212</v>
      </c>
      <c r="R1993" s="88">
        <v>16.09</v>
      </c>
      <c r="S1993" s="87">
        <v>45212</v>
      </c>
      <c r="T1993" s="88">
        <v>5.08</v>
      </c>
    </row>
    <row r="1994" spans="3:26">
      <c r="C1994" s="87">
        <v>45250</v>
      </c>
      <c r="D1994" s="88">
        <v>145.99</v>
      </c>
      <c r="E1994" s="87">
        <v>45215</v>
      </c>
      <c r="F1994" s="88">
        <v>155.97</v>
      </c>
      <c r="K1994" s="87">
        <v>45215</v>
      </c>
      <c r="L1994" s="88">
        <v>286.29000000000002</v>
      </c>
      <c r="M1994" s="87">
        <v>45215</v>
      </c>
      <c r="N1994" s="88">
        <v>34.71</v>
      </c>
      <c r="Q1994" s="87">
        <v>45215</v>
      </c>
      <c r="R1994" s="88">
        <v>16.329999999999998</v>
      </c>
      <c r="S1994" s="87">
        <v>45215</v>
      </c>
      <c r="T1994" s="88">
        <v>5.25</v>
      </c>
    </row>
    <row r="1995" spans="3:26">
      <c r="E1995" s="87">
        <v>45216</v>
      </c>
      <c r="F1995" s="88">
        <v>154.13</v>
      </c>
      <c r="K1995" s="87">
        <v>45216</v>
      </c>
      <c r="L1995" s="88">
        <v>283.57</v>
      </c>
      <c r="M1995" s="87">
        <v>45216</v>
      </c>
      <c r="N1995" s="88">
        <v>35.58</v>
      </c>
      <c r="Q1995" s="87">
        <v>45216</v>
      </c>
      <c r="R1995" s="88">
        <v>16.149999999999999</v>
      </c>
      <c r="S1995" s="87">
        <v>45216</v>
      </c>
      <c r="T1995" s="88">
        <v>5.31</v>
      </c>
    </row>
    <row r="1996" spans="3:26">
      <c r="E1996" s="87">
        <v>45217</v>
      </c>
      <c r="F1996" s="88">
        <v>156.41</v>
      </c>
      <c r="K1996" s="87">
        <v>45217</v>
      </c>
      <c r="L1996" s="88">
        <v>283.48</v>
      </c>
      <c r="M1996" s="87">
        <v>45217</v>
      </c>
      <c r="N1996" s="88">
        <v>34.46</v>
      </c>
      <c r="Q1996" s="87">
        <v>45217</v>
      </c>
      <c r="R1996" s="88">
        <v>16.87</v>
      </c>
      <c r="S1996" s="87">
        <v>45217</v>
      </c>
      <c r="T1996" s="88">
        <v>5.31</v>
      </c>
    </row>
    <row r="1997" spans="3:26">
      <c r="E1997" s="87">
        <v>45218</v>
      </c>
      <c r="F1997" s="88">
        <v>158.75</v>
      </c>
      <c r="K1997" s="87">
        <v>45218</v>
      </c>
      <c r="L1997" s="88">
        <v>286.73</v>
      </c>
      <c r="M1997" s="87">
        <v>45218</v>
      </c>
      <c r="N1997" s="88">
        <v>34.93</v>
      </c>
      <c r="Q1997" s="87">
        <v>45218</v>
      </c>
      <c r="R1997" s="88">
        <v>17.47</v>
      </c>
      <c r="S1997" s="87">
        <v>45218</v>
      </c>
      <c r="T1997" s="88">
        <v>5.41</v>
      </c>
    </row>
    <row r="1998" spans="3:26">
      <c r="E1998" s="87">
        <v>45219</v>
      </c>
      <c r="F1998" s="88">
        <v>158.37</v>
      </c>
      <c r="K1998" s="87">
        <v>45219</v>
      </c>
      <c r="L1998" s="88">
        <v>287.25</v>
      </c>
      <c r="M1998" s="87">
        <v>45219</v>
      </c>
      <c r="N1998" s="88">
        <v>35.119999999999997</v>
      </c>
      <c r="Q1998" s="87">
        <v>45219</v>
      </c>
      <c r="R1998" s="88">
        <v>18.13</v>
      </c>
      <c r="S1998" s="87">
        <v>45219</v>
      </c>
      <c r="T1998" s="88">
        <v>5.28</v>
      </c>
    </row>
    <row r="1999" spans="3:26">
      <c r="E1999" s="87">
        <v>45222</v>
      </c>
      <c r="F1999" s="88">
        <v>157.61000000000001</v>
      </c>
      <c r="K1999" s="87">
        <v>45222</v>
      </c>
      <c r="L1999" s="88">
        <v>282.38</v>
      </c>
      <c r="M1999" s="87">
        <v>45222</v>
      </c>
      <c r="N1999" s="88">
        <v>34.700000000000003</v>
      </c>
      <c r="Q1999" s="87">
        <v>45222</v>
      </c>
      <c r="R1999" s="88">
        <v>18.16</v>
      </c>
      <c r="S1999" s="87">
        <v>45222</v>
      </c>
      <c r="T1999" s="88">
        <v>5.21</v>
      </c>
    </row>
    <row r="2000" spans="3:26">
      <c r="E2000" s="87">
        <v>45223</v>
      </c>
      <c r="F2000" s="88">
        <v>157.80000000000001</v>
      </c>
      <c r="K2000" s="87">
        <v>45223</v>
      </c>
      <c r="L2000" s="88">
        <v>284.64</v>
      </c>
      <c r="M2000" s="87">
        <v>45223</v>
      </c>
      <c r="N2000" s="88">
        <v>34.78</v>
      </c>
      <c r="Q2000" s="87">
        <v>45223</v>
      </c>
      <c r="R2000" s="88">
        <v>18.64</v>
      </c>
      <c r="S2000" s="87">
        <v>45223</v>
      </c>
      <c r="T2000" s="88">
        <v>5.21</v>
      </c>
    </row>
    <row r="2001" spans="5:20">
      <c r="E2001" s="87">
        <v>45224</v>
      </c>
      <c r="F2001" s="88">
        <v>157.37</v>
      </c>
      <c r="K2001" s="87">
        <v>45224</v>
      </c>
      <c r="L2001" s="88">
        <v>283.35000000000002</v>
      </c>
      <c r="M2001" s="87">
        <v>45224</v>
      </c>
      <c r="N2001" s="88">
        <v>35.22</v>
      </c>
      <c r="Q2001" s="87">
        <v>45224</v>
      </c>
      <c r="R2001" s="88">
        <v>18.64</v>
      </c>
      <c r="S2001" s="87">
        <v>45224</v>
      </c>
      <c r="T2001" s="88">
        <v>5.19</v>
      </c>
    </row>
    <row r="2002" spans="5:20">
      <c r="E2002" s="87">
        <v>45225</v>
      </c>
      <c r="F2002" s="88">
        <v>158.47999999999999</v>
      </c>
      <c r="K2002" s="87">
        <v>45225</v>
      </c>
      <c r="L2002" s="88">
        <v>280.81</v>
      </c>
      <c r="M2002" s="87">
        <v>45225</v>
      </c>
      <c r="N2002" s="88">
        <v>35.56</v>
      </c>
      <c r="Q2002" s="87">
        <v>45225</v>
      </c>
      <c r="R2002" s="88">
        <v>18.260000000000002</v>
      </c>
      <c r="S2002" s="87">
        <v>45225</v>
      </c>
      <c r="T2002" s="88">
        <v>5.16</v>
      </c>
    </row>
    <row r="2003" spans="5:20">
      <c r="E2003" s="87">
        <v>45226</v>
      </c>
      <c r="F2003" s="88">
        <v>160.06</v>
      </c>
      <c r="K2003" s="87">
        <v>45226</v>
      </c>
      <c r="L2003" s="88">
        <v>281.32</v>
      </c>
      <c r="M2003" s="87">
        <v>45226</v>
      </c>
      <c r="N2003" s="88">
        <v>35.69</v>
      </c>
      <c r="Q2003" s="87">
        <v>45226</v>
      </c>
      <c r="R2003" s="88">
        <v>18.350000000000001</v>
      </c>
      <c r="S2003" s="87">
        <v>45226</v>
      </c>
      <c r="T2003" s="88">
        <v>5.13</v>
      </c>
    </row>
    <row r="2004" spans="5:20">
      <c r="E2004" s="87">
        <v>45229</v>
      </c>
      <c r="F2004" s="88">
        <v>163.13</v>
      </c>
      <c r="K2004" s="87">
        <v>45229</v>
      </c>
      <c r="L2004" s="88">
        <v>283.52</v>
      </c>
      <c r="M2004" s="87">
        <v>45229</v>
      </c>
      <c r="N2004" s="88">
        <v>36.049999999999997</v>
      </c>
      <c r="Q2004" s="87">
        <v>45229</v>
      </c>
      <c r="R2004" s="88">
        <v>19.3</v>
      </c>
      <c r="S2004" s="87">
        <v>45229</v>
      </c>
      <c r="T2004" s="88">
        <v>5.1100000000000003</v>
      </c>
    </row>
    <row r="2005" spans="5:20">
      <c r="E2005" s="87">
        <v>45230</v>
      </c>
      <c r="F2005" s="88">
        <v>167.61</v>
      </c>
      <c r="K2005" s="87">
        <v>45230</v>
      </c>
      <c r="L2005" s="88">
        <v>299.39</v>
      </c>
      <c r="M2005" s="87">
        <v>45230</v>
      </c>
      <c r="N2005" s="88">
        <v>35.9</v>
      </c>
      <c r="Q2005" s="87">
        <v>45230</v>
      </c>
      <c r="R2005" s="88">
        <v>20.69</v>
      </c>
      <c r="S2005" s="87">
        <v>45230</v>
      </c>
      <c r="T2005" s="88">
        <v>5.07</v>
      </c>
    </row>
    <row r="2006" spans="5:20">
      <c r="E2006" s="87">
        <v>45231</v>
      </c>
      <c r="F2006" s="88">
        <v>167</v>
      </c>
      <c r="K2006" s="87">
        <v>45231</v>
      </c>
      <c r="L2006" s="88">
        <v>296.10000000000002</v>
      </c>
      <c r="M2006" s="87">
        <v>45231</v>
      </c>
      <c r="N2006" s="88">
        <v>36.159999999999997</v>
      </c>
      <c r="Q2006" s="87">
        <v>45231</v>
      </c>
      <c r="R2006" s="88">
        <v>21.57</v>
      </c>
      <c r="S2006" s="87">
        <v>45231</v>
      </c>
      <c r="T2006" s="88">
        <v>5.12</v>
      </c>
    </row>
    <row r="2007" spans="5:20">
      <c r="E2007" s="87">
        <v>45232</v>
      </c>
      <c r="F2007" s="88">
        <v>166.46</v>
      </c>
      <c r="K2007" s="87">
        <v>45232</v>
      </c>
      <c r="L2007" s="88">
        <v>293.12</v>
      </c>
      <c r="M2007" s="87">
        <v>45232</v>
      </c>
      <c r="N2007" s="88">
        <v>36.700000000000003</v>
      </c>
      <c r="Q2007" s="87">
        <v>45232</v>
      </c>
      <c r="R2007" s="88">
        <v>21.57</v>
      </c>
      <c r="S2007" s="87">
        <v>45232</v>
      </c>
      <c r="T2007" s="88">
        <v>5.77</v>
      </c>
    </row>
    <row r="2008" spans="5:20">
      <c r="E2008" s="87">
        <v>45233</v>
      </c>
      <c r="F2008" s="88">
        <v>156.06</v>
      </c>
      <c r="K2008" s="87">
        <v>45233</v>
      </c>
      <c r="L2008" s="88">
        <v>296.45999999999998</v>
      </c>
      <c r="M2008" s="87">
        <v>45233</v>
      </c>
      <c r="N2008" s="88">
        <v>36.1</v>
      </c>
      <c r="Q2008" s="87">
        <v>45233</v>
      </c>
      <c r="R2008" s="88">
        <v>22.65</v>
      </c>
      <c r="S2008" s="87">
        <v>45233</v>
      </c>
      <c r="T2008" s="88">
        <v>5.68</v>
      </c>
    </row>
    <row r="2009" spans="5:20">
      <c r="E2009" s="87">
        <v>45236</v>
      </c>
      <c r="F2009" s="88">
        <v>156.72999999999999</v>
      </c>
      <c r="K2009" s="87">
        <v>45236</v>
      </c>
      <c r="L2009" s="88">
        <v>294.83</v>
      </c>
      <c r="M2009" s="87">
        <v>45236</v>
      </c>
      <c r="N2009" s="88">
        <v>36.68</v>
      </c>
      <c r="Q2009" s="87">
        <v>45236</v>
      </c>
      <c r="R2009" s="88">
        <v>23.3</v>
      </c>
      <c r="S2009" s="87">
        <v>45236</v>
      </c>
      <c r="T2009" s="88">
        <v>5.64</v>
      </c>
    </row>
    <row r="2010" spans="5:20">
      <c r="E2010" s="87">
        <v>45237</v>
      </c>
      <c r="F2010" s="88">
        <v>157.91</v>
      </c>
      <c r="K2010" s="87">
        <v>45237</v>
      </c>
      <c r="L2010" s="88">
        <v>282.31</v>
      </c>
      <c r="M2010" s="87">
        <v>45237</v>
      </c>
      <c r="N2010" s="88">
        <v>36.299999999999997</v>
      </c>
      <c r="Q2010" s="87">
        <v>45237</v>
      </c>
      <c r="R2010" s="88">
        <v>21.67</v>
      </c>
      <c r="S2010" s="87">
        <v>45237</v>
      </c>
      <c r="T2010" s="88">
        <v>5.46</v>
      </c>
    </row>
    <row r="2011" spans="5:20">
      <c r="E2011" s="87">
        <v>45238</v>
      </c>
      <c r="F2011" s="88">
        <v>159.82</v>
      </c>
      <c r="K2011" s="87">
        <v>45238</v>
      </c>
      <c r="L2011" s="88">
        <v>289.89999999999998</v>
      </c>
      <c r="M2011" s="87">
        <v>45238</v>
      </c>
      <c r="N2011" s="88">
        <v>36.630000000000003</v>
      </c>
      <c r="Q2011" s="87">
        <v>45238</v>
      </c>
      <c r="R2011" s="88">
        <v>22.68</v>
      </c>
      <c r="S2011" s="87">
        <v>45238</v>
      </c>
      <c r="T2011" s="88">
        <v>5.38</v>
      </c>
    </row>
    <row r="2012" spans="5:20">
      <c r="E2012" s="87">
        <v>45240</v>
      </c>
      <c r="F2012" s="88">
        <v>159.82</v>
      </c>
      <c r="K2012" s="87">
        <v>45240</v>
      </c>
      <c r="L2012" s="88">
        <v>294.62</v>
      </c>
      <c r="M2012" s="87">
        <v>45240</v>
      </c>
      <c r="N2012" s="88">
        <v>37.15</v>
      </c>
      <c r="Q2012" s="87">
        <v>45240</v>
      </c>
      <c r="R2012" s="88">
        <v>23.18</v>
      </c>
      <c r="S2012" s="87">
        <v>45240</v>
      </c>
      <c r="T2012" s="88">
        <v>5.36</v>
      </c>
    </row>
    <row r="2013" spans="5:20">
      <c r="E2013" s="87">
        <v>45243</v>
      </c>
      <c r="F2013" s="88">
        <v>160.52000000000001</v>
      </c>
      <c r="K2013" s="87">
        <v>45243</v>
      </c>
      <c r="L2013" s="88">
        <v>292.42</v>
      </c>
      <c r="M2013" s="87">
        <v>45243</v>
      </c>
      <c r="N2013" s="88">
        <v>38.28</v>
      </c>
      <c r="Q2013" s="87">
        <v>45243</v>
      </c>
      <c r="R2013" s="88">
        <v>23.09</v>
      </c>
      <c r="S2013" s="87">
        <v>45243</v>
      </c>
      <c r="T2013" s="88">
        <v>5.46</v>
      </c>
    </row>
    <row r="2014" spans="5:20">
      <c r="E2014" s="87">
        <v>45244</v>
      </c>
      <c r="F2014" s="88">
        <v>158.04</v>
      </c>
      <c r="K2014" s="87">
        <v>45244</v>
      </c>
      <c r="L2014" s="88">
        <v>293.12</v>
      </c>
      <c r="M2014" s="87">
        <v>45244</v>
      </c>
      <c r="N2014" s="88">
        <v>38.93</v>
      </c>
      <c r="Q2014" s="87">
        <v>45244</v>
      </c>
      <c r="R2014" s="88">
        <v>23.65</v>
      </c>
      <c r="S2014" s="87">
        <v>45244</v>
      </c>
      <c r="T2014" s="88">
        <v>5.6</v>
      </c>
    </row>
    <row r="2015" spans="5:20">
      <c r="E2015" s="87">
        <v>45245</v>
      </c>
      <c r="F2015" s="88">
        <v>158</v>
      </c>
      <c r="K2015" s="87">
        <v>45245</v>
      </c>
      <c r="L2015" s="88">
        <v>306.83</v>
      </c>
      <c r="M2015" s="87">
        <v>45245</v>
      </c>
      <c r="N2015" s="88">
        <v>38.520000000000003</v>
      </c>
      <c r="Q2015" s="87">
        <v>45245</v>
      </c>
      <c r="R2015" s="88">
        <v>24.24</v>
      </c>
      <c r="S2015" s="87">
        <v>45245</v>
      </c>
      <c r="T2015" s="88">
        <v>5.7</v>
      </c>
    </row>
    <row r="2016" spans="5:20">
      <c r="E2016" s="87">
        <v>45246</v>
      </c>
      <c r="F2016" s="88">
        <v>158.91999999999999</v>
      </c>
      <c r="K2016" s="87">
        <v>45246</v>
      </c>
      <c r="L2016" s="88">
        <v>305.72000000000003</v>
      </c>
      <c r="M2016" s="87">
        <v>45246</v>
      </c>
      <c r="N2016" s="88">
        <v>38.799999999999997</v>
      </c>
      <c r="Q2016" s="87">
        <v>45246</v>
      </c>
      <c r="R2016" s="88">
        <v>24.97</v>
      </c>
      <c r="S2016" s="87">
        <v>45246</v>
      </c>
      <c r="T2016" s="88">
        <v>5.76</v>
      </c>
    </row>
    <row r="2017" spans="5:20">
      <c r="E2017" s="87">
        <v>45247</v>
      </c>
      <c r="F2017" s="88">
        <v>158.84</v>
      </c>
      <c r="K2017" s="87">
        <v>45247</v>
      </c>
      <c r="L2017" s="88">
        <v>298.60000000000002</v>
      </c>
      <c r="M2017" s="87">
        <v>45247</v>
      </c>
      <c r="N2017" s="88">
        <v>39.07</v>
      </c>
      <c r="Q2017" s="87">
        <v>45247</v>
      </c>
      <c r="R2017" s="88">
        <v>24.63</v>
      </c>
      <c r="S2017" s="87">
        <v>45247</v>
      </c>
      <c r="T2017" s="88">
        <v>5.9</v>
      </c>
    </row>
    <row r="2018" spans="5:20">
      <c r="E2018" s="87">
        <v>45250</v>
      </c>
      <c r="F2018" s="88">
        <v>161.43</v>
      </c>
      <c r="K2018" s="87">
        <v>45250</v>
      </c>
      <c r="L2018" s="88">
        <v>297.08999999999997</v>
      </c>
      <c r="M2018" s="87">
        <v>45250</v>
      </c>
      <c r="N2018" s="88">
        <v>38.5</v>
      </c>
      <c r="Q2018" s="87">
        <v>45250</v>
      </c>
      <c r="R2018" s="88">
        <v>24.75</v>
      </c>
      <c r="S2018" s="87">
        <v>45250</v>
      </c>
      <c r="T2018" s="88">
        <v>6.25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315F5-7DA1-4040-9D60-16D8ED5A2013}">
  <sheetPr>
    <tabColor theme="9"/>
  </sheetPr>
  <dimension ref="A1:AK1522"/>
  <sheetViews>
    <sheetView topLeftCell="M1" workbookViewId="0">
      <selection activeCell="G991" sqref="G991"/>
    </sheetView>
  </sheetViews>
  <sheetFormatPr baseColWidth="10" defaultRowHeight="16" outlineLevelRow="1"/>
  <sheetData>
    <row r="1" spans="1:36" s="1" customFormat="1">
      <c r="A1" s="86" t="s">
        <v>131</v>
      </c>
      <c r="B1" s="89" t="s">
        <v>134</v>
      </c>
      <c r="C1" s="93"/>
      <c r="D1" s="89" t="s">
        <v>136</v>
      </c>
      <c r="E1" s="89"/>
      <c r="F1" s="89" t="s">
        <v>138</v>
      </c>
      <c r="G1" s="89"/>
      <c r="H1" s="89" t="s">
        <v>140</v>
      </c>
      <c r="I1" s="89"/>
      <c r="J1" s="89" t="s">
        <v>142</v>
      </c>
      <c r="K1" s="89"/>
      <c r="L1" s="89" t="s">
        <v>143</v>
      </c>
      <c r="M1" s="89"/>
      <c r="N1" s="89" t="s">
        <v>146</v>
      </c>
      <c r="O1" s="89"/>
      <c r="P1" s="89" t="s">
        <v>148</v>
      </c>
      <c r="Q1" s="89"/>
      <c r="R1" s="89" t="s">
        <v>150</v>
      </c>
      <c r="S1" s="89"/>
      <c r="T1" s="89" t="s">
        <v>152</v>
      </c>
      <c r="U1" s="89"/>
      <c r="V1" s="89" t="s">
        <v>154</v>
      </c>
      <c r="W1" s="89"/>
      <c r="X1" s="89" t="s">
        <v>156</v>
      </c>
      <c r="Y1" s="89"/>
      <c r="Z1" s="89" t="s">
        <v>158</v>
      </c>
      <c r="AA1" s="89"/>
      <c r="AB1" s="89" t="s">
        <v>160</v>
      </c>
      <c r="AD1" s="85" t="s">
        <v>164</v>
      </c>
      <c r="AF1" s="89" t="s">
        <v>167</v>
      </c>
      <c r="AH1" s="89" t="s">
        <v>169</v>
      </c>
      <c r="AJ1" s="89" t="s">
        <v>171</v>
      </c>
    </row>
    <row r="2" spans="1:36" hidden="1" outlineLevel="1">
      <c r="A2" s="87">
        <v>43010</v>
      </c>
      <c r="B2">
        <f>VLOOKUP($A2,'STOCK PRICES'!$C$2:$D$1994,2,1)</f>
        <v>72.400000000000006</v>
      </c>
      <c r="C2" s="90"/>
      <c r="D2">
        <f>VLOOKUP($A2,'STOCK PRICES'!$E$2:$F$2018,2,1)</f>
        <v>186.92</v>
      </c>
      <c r="F2">
        <f>VLOOKUP($A2,'STOCK PRICES'!$G$2:$H$1679,2,1)</f>
        <v>24.7</v>
      </c>
      <c r="H2">
        <f>VLOOKUP($A2,'STOCK PRICES'!$I$2:$J$1976,2,1)</f>
        <v>33.1</v>
      </c>
      <c r="J2">
        <f>VLOOKUP($A2,'STOCK PRICES'!$K$2:$L$2018,2,1)</f>
        <v>408.04</v>
      </c>
      <c r="L2">
        <f>VLOOKUP($A2,'STOCK PRICES'!$M$2:$N$2018,2,1)</f>
        <v>82.97</v>
      </c>
      <c r="N2" t="e">
        <f>VLOOKUP($A2,'STOCK PRICES'!$O$2:$P$538,2,1)</f>
        <v>#N/A</v>
      </c>
      <c r="P2">
        <f>VLOOKUP($A2,'STOCK PRICES'!$Q$2:$R$2018,2,1)</f>
        <v>47.03</v>
      </c>
      <c r="R2">
        <f>VLOOKUP($A2,'STOCK PRICES'!$S$2:$T$2018,2,1)</f>
        <v>8.9499999999999993</v>
      </c>
      <c r="T2">
        <f>VLOOKUP($A2,'STOCK PRICES'!$U$2:$V$1210,2,1)</f>
        <v>111.98</v>
      </c>
      <c r="V2">
        <f>VLOOKUP($A2,'STOCK PRICES'!$W$2:$X$1879,2,1)</f>
        <v>88</v>
      </c>
      <c r="X2">
        <f>VLOOKUP($A2,'STOCK PRICES'!$Y$2:$Z$1987,2,1)</f>
        <v>62.98</v>
      </c>
      <c r="Z2">
        <f>VLOOKUP($A2,'STOCK PRICES'!$AA$2:$AB$1885,2,1)</f>
        <v>289</v>
      </c>
      <c r="AB2" t="e">
        <f>VLOOKUP($A2,'STOCK PRICES'!$AC$2:$AD$532,2,1)</f>
        <v>#N/A</v>
      </c>
    </row>
    <row r="3" spans="1:36" hidden="1" outlineLevel="1">
      <c r="A3" s="87">
        <v>43011</v>
      </c>
      <c r="B3">
        <f>VLOOKUP($A3,'STOCK PRICES'!$C$2:$D$1994,2,1)</f>
        <v>69.91</v>
      </c>
      <c r="C3" s="90"/>
      <c r="D3">
        <f>VLOOKUP($A3,'STOCK PRICES'!$E$2:$F$2018,2,1)</f>
        <v>185.88</v>
      </c>
      <c r="F3">
        <f>VLOOKUP($A3,'STOCK PRICES'!$G$2:$H$1679,2,1)</f>
        <v>23.6</v>
      </c>
      <c r="H3">
        <f>VLOOKUP($A3,'STOCK PRICES'!$I$2:$J$1976,2,1)</f>
        <v>33</v>
      </c>
      <c r="J3">
        <f>VLOOKUP($A3,'STOCK PRICES'!$K$2:$L$2018,2,1)</f>
        <v>395.91</v>
      </c>
      <c r="L3">
        <f>VLOOKUP($A3,'STOCK PRICES'!$M$2:$N$2018,2,1)</f>
        <v>78.87</v>
      </c>
      <c r="N3" t="e">
        <f>VLOOKUP($A3,'STOCK PRICES'!$O$2:$P$538,2,1)</f>
        <v>#N/A</v>
      </c>
      <c r="P3">
        <f>VLOOKUP($A3,'STOCK PRICES'!$Q$2:$R$2018,2,1)</f>
        <v>46.15</v>
      </c>
      <c r="R3">
        <f>VLOOKUP($A3,'STOCK PRICES'!$S$2:$T$2018,2,1)</f>
        <v>8.56</v>
      </c>
      <c r="T3">
        <f>VLOOKUP($A3,'STOCK PRICES'!$U$2:$V$1210,2,1)</f>
        <v>111</v>
      </c>
      <c r="V3">
        <f>VLOOKUP($A3,'STOCK PRICES'!$W$2:$X$1879,2,1)</f>
        <v>85</v>
      </c>
      <c r="X3">
        <f>VLOOKUP($A3,'STOCK PRICES'!$Y$2:$Z$1987,2,1)</f>
        <v>60.01</v>
      </c>
      <c r="Z3">
        <f>VLOOKUP($A3,'STOCK PRICES'!$AA$2:$AB$1885,2,1)</f>
        <v>290</v>
      </c>
      <c r="AB3" t="e">
        <f>VLOOKUP($A3,'STOCK PRICES'!$AC$2:$AD$532,2,1)</f>
        <v>#N/A</v>
      </c>
    </row>
    <row r="4" spans="1:36" hidden="1" outlineLevel="1">
      <c r="A4" s="87">
        <v>43012</v>
      </c>
      <c r="B4">
        <f>VLOOKUP($A4,'STOCK PRICES'!$C$2:$D$1994,2,1)</f>
        <v>69.47</v>
      </c>
      <c r="C4" s="90"/>
      <c r="D4">
        <f>VLOOKUP($A4,'STOCK PRICES'!$E$2:$F$2018,2,1)</f>
        <v>187.11</v>
      </c>
      <c r="F4">
        <f>VLOOKUP($A4,'STOCK PRICES'!$G$2:$H$1679,2,1)</f>
        <v>23.6</v>
      </c>
      <c r="H4">
        <f>VLOOKUP($A4,'STOCK PRICES'!$I$2:$J$1976,2,1)</f>
        <v>32.369999999999997</v>
      </c>
      <c r="J4">
        <f>VLOOKUP($A4,'STOCK PRICES'!$K$2:$L$2018,2,1)</f>
        <v>379.2</v>
      </c>
      <c r="L4">
        <f>VLOOKUP($A4,'STOCK PRICES'!$M$2:$N$2018,2,1)</f>
        <v>74.930000000000007</v>
      </c>
      <c r="N4" t="e">
        <f>VLOOKUP($A4,'STOCK PRICES'!$O$2:$P$538,2,1)</f>
        <v>#N/A</v>
      </c>
      <c r="P4">
        <f>VLOOKUP($A4,'STOCK PRICES'!$Q$2:$R$2018,2,1)</f>
        <v>44.21</v>
      </c>
      <c r="R4">
        <f>VLOOKUP($A4,'STOCK PRICES'!$S$2:$T$2018,2,1)</f>
        <v>8.33</v>
      </c>
      <c r="T4">
        <f>VLOOKUP($A4,'STOCK PRICES'!$U$2:$V$1210,2,1)</f>
        <v>111</v>
      </c>
      <c r="V4">
        <f>VLOOKUP($A4,'STOCK PRICES'!$W$2:$X$1879,2,1)</f>
        <v>85</v>
      </c>
      <c r="X4">
        <f>VLOOKUP($A4,'STOCK PRICES'!$Y$2:$Z$1987,2,1)</f>
        <v>59.9</v>
      </c>
      <c r="Z4">
        <f>VLOOKUP($A4,'STOCK PRICES'!$AA$2:$AB$1885,2,1)</f>
        <v>289</v>
      </c>
      <c r="AB4" t="e">
        <f>VLOOKUP($A4,'STOCK PRICES'!$AC$2:$AD$532,2,1)</f>
        <v>#N/A</v>
      </c>
    </row>
    <row r="5" spans="1:36" hidden="1" outlineLevel="1">
      <c r="A5" s="87">
        <v>43013</v>
      </c>
      <c r="B5">
        <f>VLOOKUP($A5,'STOCK PRICES'!$C$2:$D$1994,2,1)</f>
        <v>68.5</v>
      </c>
      <c r="C5" s="90"/>
      <c r="D5">
        <f>VLOOKUP($A5,'STOCK PRICES'!$E$2:$F$2018,2,1)</f>
        <v>186.15</v>
      </c>
      <c r="F5">
        <f>VLOOKUP($A5,'STOCK PRICES'!$G$2:$H$1679,2,1)</f>
        <v>23.5</v>
      </c>
      <c r="H5">
        <f>VLOOKUP($A5,'STOCK PRICES'!$I$2:$J$1976,2,1)</f>
        <v>32.4</v>
      </c>
      <c r="J5">
        <f>VLOOKUP($A5,'STOCK PRICES'!$K$2:$L$2018,2,1)</f>
        <v>369.86</v>
      </c>
      <c r="L5">
        <f>VLOOKUP($A5,'STOCK PRICES'!$M$2:$N$2018,2,1)</f>
        <v>74</v>
      </c>
      <c r="N5" t="e">
        <f>VLOOKUP($A5,'STOCK PRICES'!$O$2:$P$538,2,1)</f>
        <v>#N/A</v>
      </c>
      <c r="P5">
        <f>VLOOKUP($A5,'STOCK PRICES'!$Q$2:$R$2018,2,1)</f>
        <v>42.94</v>
      </c>
      <c r="R5">
        <f>VLOOKUP($A5,'STOCK PRICES'!$S$2:$T$2018,2,1)</f>
        <v>8.27</v>
      </c>
      <c r="T5">
        <f>VLOOKUP($A5,'STOCK PRICES'!$U$2:$V$1210,2,1)</f>
        <v>114.41</v>
      </c>
      <c r="V5">
        <f>VLOOKUP($A5,'STOCK PRICES'!$W$2:$X$1879,2,1)</f>
        <v>85</v>
      </c>
      <c r="X5">
        <f>VLOOKUP($A5,'STOCK PRICES'!$Y$2:$Z$1987,2,1)</f>
        <v>60</v>
      </c>
      <c r="Z5">
        <f>VLOOKUP($A5,'STOCK PRICES'!$AA$2:$AB$1885,2,1)</f>
        <v>289</v>
      </c>
      <c r="AB5" t="e">
        <f>VLOOKUP($A5,'STOCK PRICES'!$AC$2:$AD$532,2,1)</f>
        <v>#N/A</v>
      </c>
    </row>
    <row r="6" spans="1:36" hidden="1" outlineLevel="1">
      <c r="A6" s="87">
        <v>43014</v>
      </c>
      <c r="B6">
        <f>VLOOKUP($A6,'STOCK PRICES'!$C$2:$D$1994,2,1)</f>
        <v>70</v>
      </c>
      <c r="C6" s="90"/>
      <c r="D6">
        <f>VLOOKUP($A6,'STOCK PRICES'!$E$2:$F$2018,2,1)</f>
        <v>189.98</v>
      </c>
      <c r="F6">
        <f>VLOOKUP($A6,'STOCK PRICES'!$G$2:$H$1679,2,1)</f>
        <v>23.5</v>
      </c>
      <c r="H6">
        <f>VLOOKUP($A6,'STOCK PRICES'!$I$2:$J$1976,2,1)</f>
        <v>33</v>
      </c>
      <c r="J6">
        <f>VLOOKUP($A6,'STOCK PRICES'!$K$2:$L$2018,2,1)</f>
        <v>368.9</v>
      </c>
      <c r="L6">
        <f>VLOOKUP($A6,'STOCK PRICES'!$M$2:$N$2018,2,1)</f>
        <v>77.180000000000007</v>
      </c>
      <c r="N6" t="e">
        <f>VLOOKUP($A6,'STOCK PRICES'!$O$2:$P$538,2,1)</f>
        <v>#N/A</v>
      </c>
      <c r="P6">
        <f>VLOOKUP($A6,'STOCK PRICES'!$Q$2:$R$2018,2,1)</f>
        <v>44.42</v>
      </c>
      <c r="R6">
        <f>VLOOKUP($A6,'STOCK PRICES'!$S$2:$T$2018,2,1)</f>
        <v>8.61</v>
      </c>
      <c r="T6">
        <f>VLOOKUP($A6,'STOCK PRICES'!$U$2:$V$1210,2,1)</f>
        <v>119.94</v>
      </c>
      <c r="V6">
        <f>VLOOKUP($A6,'STOCK PRICES'!$W$2:$X$1879,2,1)</f>
        <v>84.87</v>
      </c>
      <c r="X6">
        <f>VLOOKUP($A6,'STOCK PRICES'!$Y$2:$Z$1987,2,1)</f>
        <v>61.23</v>
      </c>
      <c r="Z6">
        <f>VLOOKUP($A6,'STOCK PRICES'!$AA$2:$AB$1885,2,1)</f>
        <v>289</v>
      </c>
      <c r="AB6" t="e">
        <f>VLOOKUP($A6,'STOCK PRICES'!$AC$2:$AD$532,2,1)</f>
        <v>#N/A</v>
      </c>
    </row>
    <row r="7" spans="1:36" hidden="1" outlineLevel="1">
      <c r="A7" s="87">
        <v>43017</v>
      </c>
      <c r="B7">
        <f>VLOOKUP($A7,'STOCK PRICES'!$C$2:$D$1994,2,1)</f>
        <v>69.45</v>
      </c>
      <c r="C7" s="90"/>
      <c r="D7">
        <f>VLOOKUP($A7,'STOCK PRICES'!$E$2:$F$2018,2,1)</f>
        <v>191.46</v>
      </c>
      <c r="F7">
        <f>VLOOKUP($A7,'STOCK PRICES'!$G$2:$H$1679,2,1)</f>
        <v>23.5</v>
      </c>
      <c r="H7">
        <f>VLOOKUP($A7,'STOCK PRICES'!$I$2:$J$1976,2,1)</f>
        <v>33.299999999999997</v>
      </c>
      <c r="J7">
        <f>VLOOKUP($A7,'STOCK PRICES'!$K$2:$L$2018,2,1)</f>
        <v>350.46</v>
      </c>
      <c r="L7">
        <f>VLOOKUP($A7,'STOCK PRICES'!$M$2:$N$2018,2,1)</f>
        <v>75.92</v>
      </c>
      <c r="N7" t="e">
        <f>VLOOKUP($A7,'STOCK PRICES'!$O$2:$P$538,2,1)</f>
        <v>#N/A</v>
      </c>
      <c r="P7">
        <f>VLOOKUP($A7,'STOCK PRICES'!$Q$2:$R$2018,2,1)</f>
        <v>43.52</v>
      </c>
      <c r="R7">
        <f>VLOOKUP($A7,'STOCK PRICES'!$S$2:$T$2018,2,1)</f>
        <v>8.25</v>
      </c>
      <c r="T7">
        <f>VLOOKUP($A7,'STOCK PRICES'!$U$2:$V$1210,2,1)</f>
        <v>118</v>
      </c>
      <c r="V7">
        <f>VLOOKUP($A7,'STOCK PRICES'!$W$2:$X$1879,2,1)</f>
        <v>81.099999999999994</v>
      </c>
      <c r="X7">
        <f>VLOOKUP($A7,'STOCK PRICES'!$Y$2:$Z$1987,2,1)</f>
        <v>61.48</v>
      </c>
      <c r="Z7">
        <f>VLOOKUP($A7,'STOCK PRICES'!$AA$2:$AB$1885,2,1)</f>
        <v>287.06</v>
      </c>
      <c r="AB7" t="e">
        <f>VLOOKUP($A7,'STOCK PRICES'!$AC$2:$AD$532,2,1)</f>
        <v>#N/A</v>
      </c>
    </row>
    <row r="8" spans="1:36" hidden="1" outlineLevel="1">
      <c r="A8" s="87">
        <v>43018</v>
      </c>
      <c r="B8">
        <f>VLOOKUP($A8,'STOCK PRICES'!$C$2:$D$1994,2,1)</f>
        <v>69.45</v>
      </c>
      <c r="C8" s="90"/>
      <c r="D8">
        <f>VLOOKUP($A8,'STOCK PRICES'!$E$2:$F$2018,2,1)</f>
        <v>190.78</v>
      </c>
      <c r="F8">
        <f>VLOOKUP($A8,'STOCK PRICES'!$G$2:$H$1679,2,1)</f>
        <v>24.49</v>
      </c>
      <c r="H8">
        <f>VLOOKUP($A8,'STOCK PRICES'!$I$2:$J$1976,2,1)</f>
        <v>33.25</v>
      </c>
      <c r="J8">
        <f>VLOOKUP($A8,'STOCK PRICES'!$K$2:$L$2018,2,1)</f>
        <v>339.63</v>
      </c>
      <c r="L8">
        <f>VLOOKUP($A8,'STOCK PRICES'!$M$2:$N$2018,2,1)</f>
        <v>73.790000000000006</v>
      </c>
      <c r="N8" t="e">
        <f>VLOOKUP($A8,'STOCK PRICES'!$O$2:$P$538,2,1)</f>
        <v>#N/A</v>
      </c>
      <c r="P8">
        <f>VLOOKUP($A8,'STOCK PRICES'!$Q$2:$R$2018,2,1)</f>
        <v>42.52</v>
      </c>
      <c r="R8">
        <f>VLOOKUP($A8,'STOCK PRICES'!$S$2:$T$2018,2,1)</f>
        <v>8.16</v>
      </c>
      <c r="T8">
        <f>VLOOKUP($A8,'STOCK PRICES'!$U$2:$V$1210,2,1)</f>
        <v>115</v>
      </c>
      <c r="V8">
        <f>VLOOKUP($A8,'STOCK PRICES'!$W$2:$X$1879,2,1)</f>
        <v>79.88</v>
      </c>
      <c r="X8">
        <f>VLOOKUP($A8,'STOCK PRICES'!$Y$2:$Z$1987,2,1)</f>
        <v>61.29</v>
      </c>
      <c r="Z8">
        <f>VLOOKUP($A8,'STOCK PRICES'!$AA$2:$AB$1885,2,1)</f>
        <v>279.70999999999998</v>
      </c>
      <c r="AB8" t="e">
        <f>VLOOKUP($A8,'STOCK PRICES'!$AC$2:$AD$532,2,1)</f>
        <v>#N/A</v>
      </c>
    </row>
    <row r="9" spans="1:36" hidden="1" outlineLevel="1">
      <c r="A9" s="87">
        <v>43019</v>
      </c>
      <c r="B9">
        <f>VLOOKUP($A9,'STOCK PRICES'!$C$2:$D$1994,2,1)</f>
        <v>68.25</v>
      </c>
      <c r="C9" s="90"/>
      <c r="D9">
        <f>VLOOKUP($A9,'STOCK PRICES'!$E$2:$F$2018,2,1)</f>
        <v>190.78</v>
      </c>
      <c r="F9">
        <f>VLOOKUP($A9,'STOCK PRICES'!$G$2:$H$1679,2,1)</f>
        <v>24.49</v>
      </c>
      <c r="H9">
        <f>VLOOKUP($A9,'STOCK PRICES'!$I$2:$J$1976,2,1)</f>
        <v>33.5</v>
      </c>
      <c r="J9">
        <f>VLOOKUP($A9,'STOCK PRICES'!$K$2:$L$2018,2,1)</f>
        <v>328.88</v>
      </c>
      <c r="L9">
        <f>VLOOKUP($A9,'STOCK PRICES'!$M$2:$N$2018,2,1)</f>
        <v>73.14</v>
      </c>
      <c r="N9" t="e">
        <f>VLOOKUP($A9,'STOCK PRICES'!$O$2:$P$538,2,1)</f>
        <v>#N/A</v>
      </c>
      <c r="P9">
        <f>VLOOKUP($A9,'STOCK PRICES'!$Q$2:$R$2018,2,1)</f>
        <v>42.62</v>
      </c>
      <c r="R9">
        <f>VLOOKUP($A9,'STOCK PRICES'!$S$2:$T$2018,2,1)</f>
        <v>7.98</v>
      </c>
      <c r="T9">
        <f>VLOOKUP($A9,'STOCK PRICES'!$U$2:$V$1210,2,1)</f>
        <v>115</v>
      </c>
      <c r="V9">
        <f>VLOOKUP($A9,'STOCK PRICES'!$W$2:$X$1879,2,1)</f>
        <v>79.88</v>
      </c>
      <c r="X9">
        <f>VLOOKUP($A9,'STOCK PRICES'!$Y$2:$Z$1987,2,1)</f>
        <v>60.68</v>
      </c>
      <c r="Z9">
        <f>VLOOKUP($A9,'STOCK PRICES'!$AA$2:$AB$1885,2,1)</f>
        <v>280</v>
      </c>
      <c r="AB9" t="e">
        <f>VLOOKUP($A9,'STOCK PRICES'!$AC$2:$AD$532,2,1)</f>
        <v>#N/A</v>
      </c>
    </row>
    <row r="10" spans="1:36" hidden="1" outlineLevel="1">
      <c r="A10" s="87">
        <v>43020</v>
      </c>
      <c r="B10">
        <f>VLOOKUP($A10,'STOCK PRICES'!$C$2:$D$1994,2,1)</f>
        <v>67.010000000000005</v>
      </c>
      <c r="C10" s="90"/>
      <c r="D10">
        <f>VLOOKUP($A10,'STOCK PRICES'!$E$2:$F$2018,2,1)</f>
        <v>190.51</v>
      </c>
      <c r="F10">
        <f>VLOOKUP($A10,'STOCK PRICES'!$G$2:$H$1679,2,1)</f>
        <v>24.49</v>
      </c>
      <c r="H10">
        <f>VLOOKUP($A10,'STOCK PRICES'!$I$2:$J$1976,2,1)</f>
        <v>32.81</v>
      </c>
      <c r="J10">
        <f>VLOOKUP($A10,'STOCK PRICES'!$K$2:$L$2018,2,1)</f>
        <v>334.19</v>
      </c>
      <c r="L10">
        <f>VLOOKUP($A10,'STOCK PRICES'!$M$2:$N$2018,2,1)</f>
        <v>69.63</v>
      </c>
      <c r="N10" t="e">
        <f>VLOOKUP($A10,'STOCK PRICES'!$O$2:$P$538,2,1)</f>
        <v>#N/A</v>
      </c>
      <c r="P10">
        <f>VLOOKUP($A10,'STOCK PRICES'!$Q$2:$R$2018,2,1)</f>
        <v>41.26</v>
      </c>
      <c r="R10">
        <f>VLOOKUP($A10,'STOCK PRICES'!$S$2:$T$2018,2,1)</f>
        <v>7.67</v>
      </c>
      <c r="T10">
        <f>VLOOKUP($A10,'STOCK PRICES'!$U$2:$V$1210,2,1)</f>
        <v>116.79</v>
      </c>
      <c r="V10">
        <f>VLOOKUP($A10,'STOCK PRICES'!$W$2:$X$1879,2,1)</f>
        <v>75.900000000000006</v>
      </c>
      <c r="X10">
        <f>VLOOKUP($A10,'STOCK PRICES'!$Y$2:$Z$1987,2,1)</f>
        <v>58.19</v>
      </c>
      <c r="Z10">
        <f>VLOOKUP($A10,'STOCK PRICES'!$AA$2:$AB$1885,2,1)</f>
        <v>278.01</v>
      </c>
      <c r="AB10" t="e">
        <f>VLOOKUP($A10,'STOCK PRICES'!$AC$2:$AD$532,2,1)</f>
        <v>#N/A</v>
      </c>
    </row>
    <row r="11" spans="1:36" hidden="1" outlineLevel="1">
      <c r="A11" s="87">
        <v>43021</v>
      </c>
      <c r="B11">
        <f>VLOOKUP($A11,'STOCK PRICES'!$C$2:$D$1994,2,1)</f>
        <v>67</v>
      </c>
      <c r="C11" s="90"/>
      <c r="D11">
        <f>VLOOKUP($A11,'STOCK PRICES'!$E$2:$F$2018,2,1)</f>
        <v>189.74</v>
      </c>
      <c r="F11">
        <f>VLOOKUP($A11,'STOCK PRICES'!$G$2:$H$1679,2,1)</f>
        <v>25.52</v>
      </c>
      <c r="H11">
        <f>VLOOKUP($A11,'STOCK PRICES'!$I$2:$J$1976,2,1)</f>
        <v>32.5</v>
      </c>
      <c r="J11">
        <f>VLOOKUP($A11,'STOCK PRICES'!$K$2:$L$2018,2,1)</f>
        <v>335.63</v>
      </c>
      <c r="L11">
        <f>VLOOKUP($A11,'STOCK PRICES'!$M$2:$N$2018,2,1)</f>
        <v>66.31</v>
      </c>
      <c r="N11" t="e">
        <f>VLOOKUP($A11,'STOCK PRICES'!$O$2:$P$538,2,1)</f>
        <v>#N/A</v>
      </c>
      <c r="P11">
        <f>VLOOKUP($A11,'STOCK PRICES'!$Q$2:$R$2018,2,1)</f>
        <v>39.53</v>
      </c>
      <c r="R11">
        <f>VLOOKUP($A11,'STOCK PRICES'!$S$2:$T$2018,2,1)</f>
        <v>7.16</v>
      </c>
      <c r="T11">
        <f>VLOOKUP($A11,'STOCK PRICES'!$U$2:$V$1210,2,1)</f>
        <v>111</v>
      </c>
      <c r="V11">
        <f>VLOOKUP($A11,'STOCK PRICES'!$W$2:$X$1879,2,1)</f>
        <v>75.900000000000006</v>
      </c>
      <c r="X11">
        <f>VLOOKUP($A11,'STOCK PRICES'!$Y$2:$Z$1987,2,1)</f>
        <v>55.97</v>
      </c>
      <c r="Z11">
        <f>VLOOKUP($A11,'STOCK PRICES'!$AA$2:$AB$1885,2,1)</f>
        <v>273.86</v>
      </c>
      <c r="AB11" t="e">
        <f>VLOOKUP($A11,'STOCK PRICES'!$AC$2:$AD$532,2,1)</f>
        <v>#N/A</v>
      </c>
    </row>
    <row r="12" spans="1:36" hidden="1" outlineLevel="1">
      <c r="A12" s="87">
        <v>43024</v>
      </c>
      <c r="B12">
        <f>VLOOKUP($A12,'STOCK PRICES'!$C$2:$D$1994,2,1)</f>
        <v>68</v>
      </c>
      <c r="C12" s="90"/>
      <c r="D12">
        <f>VLOOKUP($A12,'STOCK PRICES'!$E$2:$F$2018,2,1)</f>
        <v>191</v>
      </c>
      <c r="F12">
        <f>VLOOKUP($A12,'STOCK PRICES'!$G$2:$H$1679,2,1)</f>
        <v>25.75</v>
      </c>
      <c r="H12">
        <f>VLOOKUP($A12,'STOCK PRICES'!$I$2:$J$1976,2,1)</f>
        <v>33.49</v>
      </c>
      <c r="J12">
        <f>VLOOKUP($A12,'STOCK PRICES'!$K$2:$L$2018,2,1)</f>
        <v>352.41</v>
      </c>
      <c r="L12">
        <f>VLOOKUP($A12,'STOCK PRICES'!$M$2:$N$2018,2,1)</f>
        <v>69.430000000000007</v>
      </c>
      <c r="N12" t="e">
        <f>VLOOKUP($A12,'STOCK PRICES'!$O$2:$P$538,2,1)</f>
        <v>#N/A</v>
      </c>
      <c r="P12">
        <f>VLOOKUP($A12,'STOCK PRICES'!$Q$2:$R$2018,2,1)</f>
        <v>41.49</v>
      </c>
      <c r="R12">
        <f>VLOOKUP($A12,'STOCK PRICES'!$S$2:$T$2018,2,1)</f>
        <v>7.68</v>
      </c>
      <c r="T12">
        <f>VLOOKUP($A12,'STOCK PRICES'!$U$2:$V$1210,2,1)</f>
        <v>115</v>
      </c>
      <c r="V12">
        <f>VLOOKUP($A12,'STOCK PRICES'!$W$2:$X$1879,2,1)</f>
        <v>75</v>
      </c>
      <c r="X12">
        <f>VLOOKUP($A12,'STOCK PRICES'!$Y$2:$Z$1987,2,1)</f>
        <v>58.21</v>
      </c>
      <c r="Z12">
        <f>VLOOKUP($A12,'STOCK PRICES'!$AA$2:$AB$1885,2,1)</f>
        <v>278.45</v>
      </c>
      <c r="AB12" t="e">
        <f>VLOOKUP($A12,'STOCK PRICES'!$AC$2:$AD$532,2,1)</f>
        <v>#N/A</v>
      </c>
    </row>
    <row r="13" spans="1:36" hidden="1" outlineLevel="1">
      <c r="A13" s="87">
        <v>43025</v>
      </c>
      <c r="B13">
        <f>VLOOKUP($A13,'STOCK PRICES'!$C$2:$D$1994,2,1)</f>
        <v>67.5</v>
      </c>
      <c r="C13" s="90"/>
      <c r="D13">
        <f>VLOOKUP($A13,'STOCK PRICES'!$E$2:$F$2018,2,1)</f>
        <v>191.98</v>
      </c>
      <c r="F13">
        <f>VLOOKUP($A13,'STOCK PRICES'!$G$2:$H$1679,2,1)</f>
        <v>24.5</v>
      </c>
      <c r="H13">
        <f>VLOOKUP($A13,'STOCK PRICES'!$I$2:$J$1976,2,1)</f>
        <v>33.049999999999997</v>
      </c>
      <c r="J13">
        <f>VLOOKUP($A13,'STOCK PRICES'!$K$2:$L$2018,2,1)</f>
        <v>344.17</v>
      </c>
      <c r="L13">
        <f>VLOOKUP($A13,'STOCK PRICES'!$M$2:$N$2018,2,1)</f>
        <v>70</v>
      </c>
      <c r="N13" t="e">
        <f>VLOOKUP($A13,'STOCK PRICES'!$O$2:$P$538,2,1)</f>
        <v>#N/A</v>
      </c>
      <c r="P13">
        <f>VLOOKUP($A13,'STOCK PRICES'!$Q$2:$R$2018,2,1)</f>
        <v>41.52</v>
      </c>
      <c r="R13">
        <f>VLOOKUP($A13,'STOCK PRICES'!$S$2:$T$2018,2,1)</f>
        <v>7.63</v>
      </c>
      <c r="T13">
        <f>VLOOKUP($A13,'STOCK PRICES'!$U$2:$V$1210,2,1)</f>
        <v>116.5</v>
      </c>
      <c r="V13">
        <f>VLOOKUP($A13,'STOCK PRICES'!$W$2:$X$1879,2,1)</f>
        <v>76.680000000000007</v>
      </c>
      <c r="X13">
        <f>VLOOKUP($A13,'STOCK PRICES'!$Y$2:$Z$1987,2,1)</f>
        <v>58.7</v>
      </c>
      <c r="Z13">
        <f>VLOOKUP($A13,'STOCK PRICES'!$AA$2:$AB$1885,2,1)</f>
        <v>279.93</v>
      </c>
      <c r="AB13" t="e">
        <f>VLOOKUP($A13,'STOCK PRICES'!$AC$2:$AD$532,2,1)</f>
        <v>#N/A</v>
      </c>
    </row>
    <row r="14" spans="1:36" hidden="1" outlineLevel="1">
      <c r="A14" s="87">
        <v>43026</v>
      </c>
      <c r="B14">
        <f>VLOOKUP($A14,'STOCK PRICES'!$C$2:$D$1994,2,1)</f>
        <v>68.099999999999994</v>
      </c>
      <c r="C14" s="90"/>
      <c r="D14">
        <f>VLOOKUP($A14,'STOCK PRICES'!$E$2:$F$2018,2,1)</f>
        <v>192.82</v>
      </c>
      <c r="F14">
        <f>VLOOKUP($A14,'STOCK PRICES'!$G$2:$H$1679,2,1)</f>
        <v>24</v>
      </c>
      <c r="H14">
        <f>VLOOKUP($A14,'STOCK PRICES'!$I$2:$J$1976,2,1)</f>
        <v>32.71</v>
      </c>
      <c r="J14">
        <f>VLOOKUP($A14,'STOCK PRICES'!$K$2:$L$2018,2,1)</f>
        <v>345.1</v>
      </c>
      <c r="L14">
        <f>VLOOKUP($A14,'STOCK PRICES'!$M$2:$N$2018,2,1)</f>
        <v>70.760000000000005</v>
      </c>
      <c r="N14" t="e">
        <f>VLOOKUP($A14,'STOCK PRICES'!$O$2:$P$538,2,1)</f>
        <v>#N/A</v>
      </c>
      <c r="P14">
        <f>VLOOKUP($A14,'STOCK PRICES'!$Q$2:$R$2018,2,1)</f>
        <v>41.17</v>
      </c>
      <c r="R14">
        <f>VLOOKUP($A14,'STOCK PRICES'!$S$2:$T$2018,2,1)</f>
        <v>7.45</v>
      </c>
      <c r="T14">
        <f>VLOOKUP($A14,'STOCK PRICES'!$U$2:$V$1210,2,1)</f>
        <v>115.44</v>
      </c>
      <c r="V14">
        <f>VLOOKUP($A14,'STOCK PRICES'!$W$2:$X$1879,2,1)</f>
        <v>77</v>
      </c>
      <c r="X14">
        <f>VLOOKUP($A14,'STOCK PRICES'!$Y$2:$Z$1987,2,1)</f>
        <v>58.7</v>
      </c>
      <c r="Z14">
        <f>VLOOKUP($A14,'STOCK PRICES'!$AA$2:$AB$1885,2,1)</f>
        <v>281.99</v>
      </c>
      <c r="AB14" t="e">
        <f>VLOOKUP($A14,'STOCK PRICES'!$AC$2:$AD$532,2,1)</f>
        <v>#N/A</v>
      </c>
    </row>
    <row r="15" spans="1:36" hidden="1" outlineLevel="1">
      <c r="A15" s="87">
        <v>43027</v>
      </c>
      <c r="B15">
        <f>VLOOKUP($A15,'STOCK PRICES'!$C$2:$D$1994,2,1)</f>
        <v>69.41</v>
      </c>
      <c r="C15" s="90"/>
      <c r="D15">
        <f>VLOOKUP($A15,'STOCK PRICES'!$E$2:$F$2018,2,1)</f>
        <v>192.01</v>
      </c>
      <c r="F15">
        <f>VLOOKUP($A15,'STOCK PRICES'!$G$2:$H$1679,2,1)</f>
        <v>24</v>
      </c>
      <c r="H15">
        <f>VLOOKUP($A15,'STOCK PRICES'!$I$2:$J$1976,2,1)</f>
        <v>32.5</v>
      </c>
      <c r="J15">
        <f>VLOOKUP($A15,'STOCK PRICES'!$K$2:$L$2018,2,1)</f>
        <v>362.35</v>
      </c>
      <c r="L15">
        <f>VLOOKUP($A15,'STOCK PRICES'!$M$2:$N$2018,2,1)</f>
        <v>71.97</v>
      </c>
      <c r="N15" t="e">
        <f>VLOOKUP($A15,'STOCK PRICES'!$O$2:$P$538,2,1)</f>
        <v>#N/A</v>
      </c>
      <c r="P15">
        <f>VLOOKUP($A15,'STOCK PRICES'!$Q$2:$R$2018,2,1)</f>
        <v>43.03</v>
      </c>
      <c r="R15">
        <f>VLOOKUP($A15,'STOCK PRICES'!$S$2:$T$2018,2,1)</f>
        <v>7.91</v>
      </c>
      <c r="T15">
        <f>VLOOKUP($A15,'STOCK PRICES'!$U$2:$V$1210,2,1)</f>
        <v>119.14</v>
      </c>
      <c r="V15">
        <f>VLOOKUP($A15,'STOCK PRICES'!$W$2:$X$1879,2,1)</f>
        <v>77</v>
      </c>
      <c r="X15">
        <f>VLOOKUP($A15,'STOCK PRICES'!$Y$2:$Z$1987,2,1)</f>
        <v>60.67</v>
      </c>
      <c r="Z15">
        <f>VLOOKUP($A15,'STOCK PRICES'!$AA$2:$AB$1885,2,1)</f>
        <v>293.76</v>
      </c>
      <c r="AB15" t="e">
        <f>VLOOKUP($A15,'STOCK PRICES'!$AC$2:$AD$532,2,1)</f>
        <v>#N/A</v>
      </c>
    </row>
    <row r="16" spans="1:36" hidden="1" outlineLevel="1">
      <c r="A16" s="87">
        <v>43028</v>
      </c>
      <c r="B16">
        <f>VLOOKUP($A16,'STOCK PRICES'!$C$2:$D$1994,2,1)</f>
        <v>69.41</v>
      </c>
      <c r="C16" s="90"/>
      <c r="D16">
        <f>VLOOKUP($A16,'STOCK PRICES'!$E$2:$F$2018,2,1)</f>
        <v>193.69</v>
      </c>
      <c r="F16">
        <f>VLOOKUP($A16,'STOCK PRICES'!$G$2:$H$1679,2,1)</f>
        <v>24</v>
      </c>
      <c r="H16">
        <f>VLOOKUP($A16,'STOCK PRICES'!$I$2:$J$1976,2,1)</f>
        <v>32.75</v>
      </c>
      <c r="J16">
        <f>VLOOKUP($A16,'STOCK PRICES'!$K$2:$L$2018,2,1)</f>
        <v>380.28</v>
      </c>
      <c r="L16">
        <f>VLOOKUP($A16,'STOCK PRICES'!$M$2:$N$2018,2,1)</f>
        <v>72.989999999999995</v>
      </c>
      <c r="N16" t="e">
        <f>VLOOKUP($A16,'STOCK PRICES'!$O$2:$P$538,2,1)</f>
        <v>#N/A</v>
      </c>
      <c r="P16">
        <f>VLOOKUP($A16,'STOCK PRICES'!$Q$2:$R$2018,2,1)</f>
        <v>43.33</v>
      </c>
      <c r="R16">
        <f>VLOOKUP($A16,'STOCK PRICES'!$S$2:$T$2018,2,1)</f>
        <v>8.0299999999999994</v>
      </c>
      <c r="T16">
        <f>VLOOKUP($A16,'STOCK PRICES'!$U$2:$V$1210,2,1)</f>
        <v>117.47</v>
      </c>
      <c r="V16">
        <f>VLOOKUP($A16,'STOCK PRICES'!$W$2:$X$1879,2,1)</f>
        <v>76.900000000000006</v>
      </c>
      <c r="X16">
        <f>VLOOKUP($A16,'STOCK PRICES'!$Y$2:$Z$1987,2,1)</f>
        <v>59.86</v>
      </c>
      <c r="Z16">
        <f>VLOOKUP($A16,'STOCK PRICES'!$AA$2:$AB$1885,2,1)</f>
        <v>301.8</v>
      </c>
      <c r="AB16" t="e">
        <f>VLOOKUP($A16,'STOCK PRICES'!$AC$2:$AD$532,2,1)</f>
        <v>#N/A</v>
      </c>
    </row>
    <row r="17" spans="1:28" hidden="1" outlineLevel="1">
      <c r="A17" s="87">
        <v>43031</v>
      </c>
      <c r="B17">
        <f>VLOOKUP($A17,'STOCK PRICES'!$C$2:$D$1994,2,1)</f>
        <v>69.5</v>
      </c>
      <c r="C17" s="90"/>
      <c r="D17">
        <f>VLOOKUP($A17,'STOCK PRICES'!$E$2:$F$2018,2,1)</f>
        <v>193.99</v>
      </c>
      <c r="F17">
        <f>VLOOKUP($A17,'STOCK PRICES'!$G$2:$H$1679,2,1)</f>
        <v>24</v>
      </c>
      <c r="H17">
        <f>VLOOKUP($A17,'STOCK PRICES'!$I$2:$J$1976,2,1)</f>
        <v>32.69</v>
      </c>
      <c r="J17">
        <f>VLOOKUP($A17,'STOCK PRICES'!$K$2:$L$2018,2,1)</f>
        <v>367.01</v>
      </c>
      <c r="L17">
        <f>VLOOKUP($A17,'STOCK PRICES'!$M$2:$N$2018,2,1)</f>
        <v>71.010000000000005</v>
      </c>
      <c r="N17" t="e">
        <f>VLOOKUP($A17,'STOCK PRICES'!$O$2:$P$538,2,1)</f>
        <v>#N/A</v>
      </c>
      <c r="P17">
        <f>VLOOKUP($A17,'STOCK PRICES'!$Q$2:$R$2018,2,1)</f>
        <v>42.12</v>
      </c>
      <c r="R17">
        <f>VLOOKUP($A17,'STOCK PRICES'!$S$2:$T$2018,2,1)</f>
        <v>8.1300000000000008</v>
      </c>
      <c r="T17">
        <f>VLOOKUP($A17,'STOCK PRICES'!$U$2:$V$1210,2,1)</f>
        <v>113.25</v>
      </c>
      <c r="V17">
        <f>VLOOKUP($A17,'STOCK PRICES'!$W$2:$X$1879,2,1)</f>
        <v>75.88</v>
      </c>
      <c r="X17">
        <f>VLOOKUP($A17,'STOCK PRICES'!$Y$2:$Z$1987,2,1)</f>
        <v>60.98</v>
      </c>
      <c r="Z17">
        <f>VLOOKUP($A17,'STOCK PRICES'!$AA$2:$AB$1885,2,1)</f>
        <v>300</v>
      </c>
      <c r="AB17" t="e">
        <f>VLOOKUP($A17,'STOCK PRICES'!$AC$2:$AD$532,2,1)</f>
        <v>#N/A</v>
      </c>
    </row>
    <row r="18" spans="1:28" hidden="1" outlineLevel="1">
      <c r="A18" s="87">
        <v>43032</v>
      </c>
      <c r="B18">
        <f>VLOOKUP($A18,'STOCK PRICES'!$C$2:$D$1994,2,1)</f>
        <v>67.64</v>
      </c>
      <c r="C18" s="90"/>
      <c r="D18">
        <f>VLOOKUP($A18,'STOCK PRICES'!$E$2:$F$2018,2,1)</f>
        <v>190.83</v>
      </c>
      <c r="F18">
        <f>VLOOKUP($A18,'STOCK PRICES'!$G$2:$H$1679,2,1)</f>
        <v>24</v>
      </c>
      <c r="H18">
        <f>VLOOKUP($A18,'STOCK PRICES'!$I$2:$J$1976,2,1)</f>
        <v>32.979999999999997</v>
      </c>
      <c r="J18">
        <f>VLOOKUP($A18,'STOCK PRICES'!$K$2:$L$2018,2,1)</f>
        <v>353.8</v>
      </c>
      <c r="L18">
        <f>VLOOKUP($A18,'STOCK PRICES'!$M$2:$N$2018,2,1)</f>
        <v>70.760000000000005</v>
      </c>
      <c r="N18" t="e">
        <f>VLOOKUP($A18,'STOCK PRICES'!$O$2:$P$538,2,1)</f>
        <v>#N/A</v>
      </c>
      <c r="P18">
        <f>VLOOKUP($A18,'STOCK PRICES'!$Q$2:$R$2018,2,1)</f>
        <v>41.52</v>
      </c>
      <c r="R18">
        <f>VLOOKUP($A18,'STOCK PRICES'!$S$2:$T$2018,2,1)</f>
        <v>8.17</v>
      </c>
      <c r="T18">
        <f>VLOOKUP($A18,'STOCK PRICES'!$U$2:$V$1210,2,1)</f>
        <v>111</v>
      </c>
      <c r="V18">
        <f>VLOOKUP($A18,'STOCK PRICES'!$W$2:$X$1879,2,1)</f>
        <v>75.88</v>
      </c>
      <c r="X18">
        <f>VLOOKUP($A18,'STOCK PRICES'!$Y$2:$Z$1987,2,1)</f>
        <v>61</v>
      </c>
      <c r="Z18">
        <f>VLOOKUP($A18,'STOCK PRICES'!$AA$2:$AB$1885,2,1)</f>
        <v>297.79000000000002</v>
      </c>
      <c r="AB18" t="e">
        <f>VLOOKUP($A18,'STOCK PRICES'!$AC$2:$AD$532,2,1)</f>
        <v>#N/A</v>
      </c>
    </row>
    <row r="19" spans="1:28" hidden="1" outlineLevel="1">
      <c r="A19" s="87">
        <v>43033</v>
      </c>
      <c r="B19">
        <f>VLOOKUP($A19,'STOCK PRICES'!$C$2:$D$1994,2,1)</f>
        <v>67.599999999999994</v>
      </c>
      <c r="C19" s="90"/>
      <c r="D19">
        <f>VLOOKUP($A19,'STOCK PRICES'!$E$2:$F$2018,2,1)</f>
        <v>191.48</v>
      </c>
      <c r="F19">
        <f>VLOOKUP($A19,'STOCK PRICES'!$G$2:$H$1679,2,1)</f>
        <v>24</v>
      </c>
      <c r="H19">
        <f>VLOOKUP($A19,'STOCK PRICES'!$I$2:$J$1976,2,1)</f>
        <v>32.5</v>
      </c>
      <c r="J19">
        <f>VLOOKUP($A19,'STOCK PRICES'!$K$2:$L$2018,2,1)</f>
        <v>361.7</v>
      </c>
      <c r="L19">
        <f>VLOOKUP($A19,'STOCK PRICES'!$M$2:$N$2018,2,1)</f>
        <v>71.06</v>
      </c>
      <c r="N19" t="e">
        <f>VLOOKUP($A19,'STOCK PRICES'!$O$2:$P$538,2,1)</f>
        <v>#N/A</v>
      </c>
      <c r="P19">
        <f>VLOOKUP($A19,'STOCK PRICES'!$Q$2:$R$2018,2,1)</f>
        <v>41.94</v>
      </c>
      <c r="R19">
        <f>VLOOKUP($A19,'STOCK PRICES'!$S$2:$T$2018,2,1)</f>
        <v>8.42</v>
      </c>
      <c r="T19">
        <f>VLOOKUP($A19,'STOCK PRICES'!$U$2:$V$1210,2,1)</f>
        <v>111</v>
      </c>
      <c r="V19">
        <f>VLOOKUP($A19,'STOCK PRICES'!$W$2:$X$1879,2,1)</f>
        <v>75.88</v>
      </c>
      <c r="X19">
        <f>VLOOKUP($A19,'STOCK PRICES'!$Y$2:$Z$1987,2,1)</f>
        <v>60.21</v>
      </c>
      <c r="Z19">
        <f>VLOOKUP($A19,'STOCK PRICES'!$AA$2:$AB$1885,2,1)</f>
        <v>300.16000000000003</v>
      </c>
      <c r="AB19" t="e">
        <f>VLOOKUP($A19,'STOCK PRICES'!$AC$2:$AD$532,2,1)</f>
        <v>#N/A</v>
      </c>
    </row>
    <row r="20" spans="1:28" hidden="1" outlineLevel="1">
      <c r="A20" s="87">
        <v>43034</v>
      </c>
      <c r="B20">
        <f>VLOOKUP($A20,'STOCK PRICES'!$C$2:$D$1994,2,1)</f>
        <v>66.69</v>
      </c>
      <c r="C20" s="90"/>
      <c r="D20">
        <f>VLOOKUP($A20,'STOCK PRICES'!$E$2:$F$2018,2,1)</f>
        <v>190.07</v>
      </c>
      <c r="F20">
        <f>VLOOKUP($A20,'STOCK PRICES'!$G$2:$H$1679,2,1)</f>
        <v>23</v>
      </c>
      <c r="H20">
        <f>VLOOKUP($A20,'STOCK PRICES'!$I$2:$J$1976,2,1)</f>
        <v>32.950000000000003</v>
      </c>
      <c r="J20">
        <f>VLOOKUP($A20,'STOCK PRICES'!$K$2:$L$2018,2,1)</f>
        <v>354.03</v>
      </c>
      <c r="L20">
        <f>VLOOKUP($A20,'STOCK PRICES'!$M$2:$N$2018,2,1)</f>
        <v>71</v>
      </c>
      <c r="N20" t="e">
        <f>VLOOKUP($A20,'STOCK PRICES'!$O$2:$P$538,2,1)</f>
        <v>#N/A</v>
      </c>
      <c r="P20">
        <f>VLOOKUP($A20,'STOCK PRICES'!$Q$2:$R$2018,2,1)</f>
        <v>41.52</v>
      </c>
      <c r="R20">
        <f>VLOOKUP($A20,'STOCK PRICES'!$S$2:$T$2018,2,1)</f>
        <v>8.11</v>
      </c>
      <c r="T20">
        <f>VLOOKUP($A20,'STOCK PRICES'!$U$2:$V$1210,2,1)</f>
        <v>113.33</v>
      </c>
      <c r="V20">
        <f>VLOOKUP($A20,'STOCK PRICES'!$W$2:$X$1879,2,1)</f>
        <v>72.5</v>
      </c>
      <c r="X20">
        <f>VLOOKUP($A20,'STOCK PRICES'!$Y$2:$Z$1987,2,1)</f>
        <v>58.15</v>
      </c>
      <c r="Z20">
        <f>VLOOKUP($A20,'STOCK PRICES'!$AA$2:$AB$1885,2,1)</f>
        <v>307.11</v>
      </c>
      <c r="AB20" t="e">
        <f>VLOOKUP($A20,'STOCK PRICES'!$AC$2:$AD$532,2,1)</f>
        <v>#N/A</v>
      </c>
    </row>
    <row r="21" spans="1:28" hidden="1" outlineLevel="1">
      <c r="A21" s="87">
        <v>43035</v>
      </c>
      <c r="B21">
        <f>VLOOKUP($A21,'STOCK PRICES'!$C$2:$D$1994,2,1)</f>
        <v>65.66</v>
      </c>
      <c r="C21" s="90"/>
      <c r="D21">
        <f>VLOOKUP($A21,'STOCK PRICES'!$E$2:$F$2018,2,1)</f>
        <v>188.95</v>
      </c>
      <c r="F21">
        <f>VLOOKUP($A21,'STOCK PRICES'!$G$2:$H$1679,2,1)</f>
        <v>23</v>
      </c>
      <c r="H21">
        <f>VLOOKUP($A21,'STOCK PRICES'!$I$2:$J$1976,2,1)</f>
        <v>32.799999999999997</v>
      </c>
      <c r="J21">
        <f>VLOOKUP($A21,'STOCK PRICES'!$K$2:$L$2018,2,1)</f>
        <v>348.29</v>
      </c>
      <c r="L21">
        <f>VLOOKUP($A21,'STOCK PRICES'!$M$2:$N$2018,2,1)</f>
        <v>70.17</v>
      </c>
      <c r="N21" t="e">
        <f>VLOOKUP($A21,'STOCK PRICES'!$O$2:$P$538,2,1)</f>
        <v>#N/A</v>
      </c>
      <c r="P21">
        <f>VLOOKUP($A21,'STOCK PRICES'!$Q$2:$R$2018,2,1)</f>
        <v>43.59</v>
      </c>
      <c r="R21">
        <f>VLOOKUP($A21,'STOCK PRICES'!$S$2:$T$2018,2,1)</f>
        <v>7.6</v>
      </c>
      <c r="T21">
        <f>VLOOKUP($A21,'STOCK PRICES'!$U$2:$V$1210,2,1)</f>
        <v>115.8</v>
      </c>
      <c r="V21">
        <f>VLOOKUP($A21,'STOCK PRICES'!$W$2:$X$1879,2,1)</f>
        <v>68.959999999999994</v>
      </c>
      <c r="X21">
        <f>VLOOKUP($A21,'STOCK PRICES'!$Y$2:$Z$1987,2,1)</f>
        <v>55.78</v>
      </c>
      <c r="Z21">
        <f>VLOOKUP($A21,'STOCK PRICES'!$AA$2:$AB$1885,2,1)</f>
        <v>310.42</v>
      </c>
      <c r="AB21" t="e">
        <f>VLOOKUP($A21,'STOCK PRICES'!$AC$2:$AD$532,2,1)</f>
        <v>#N/A</v>
      </c>
    </row>
    <row r="22" spans="1:28" hidden="1" outlineLevel="1">
      <c r="A22" s="87">
        <v>43038</v>
      </c>
      <c r="B22">
        <f>VLOOKUP($A22,'STOCK PRICES'!$C$2:$D$1994,2,1)</f>
        <v>65.25</v>
      </c>
      <c r="C22" s="90"/>
      <c r="D22">
        <f>VLOOKUP($A22,'STOCK PRICES'!$E$2:$F$2018,2,1)</f>
        <v>182.76</v>
      </c>
      <c r="F22">
        <f>VLOOKUP($A22,'STOCK PRICES'!$G$2:$H$1679,2,1)</f>
        <v>23</v>
      </c>
      <c r="H22">
        <f>VLOOKUP($A22,'STOCK PRICES'!$I$2:$J$1976,2,1)</f>
        <v>32.51</v>
      </c>
      <c r="J22">
        <f>VLOOKUP($A22,'STOCK PRICES'!$K$2:$L$2018,2,1)</f>
        <v>333.32</v>
      </c>
      <c r="L22">
        <f>VLOOKUP($A22,'STOCK PRICES'!$M$2:$N$2018,2,1)</f>
        <v>69.400000000000006</v>
      </c>
      <c r="N22" t="e">
        <f>VLOOKUP($A22,'STOCK PRICES'!$O$2:$P$538,2,1)</f>
        <v>#N/A</v>
      </c>
      <c r="P22">
        <f>VLOOKUP($A22,'STOCK PRICES'!$Q$2:$R$2018,2,1)</f>
        <v>41.49</v>
      </c>
      <c r="R22">
        <f>VLOOKUP($A22,'STOCK PRICES'!$S$2:$T$2018,2,1)</f>
        <v>7.37</v>
      </c>
      <c r="T22">
        <f>VLOOKUP($A22,'STOCK PRICES'!$U$2:$V$1210,2,1)</f>
        <v>112.25</v>
      </c>
      <c r="V22">
        <f>VLOOKUP($A22,'STOCK PRICES'!$W$2:$X$1879,2,1)</f>
        <v>66.069999999999993</v>
      </c>
      <c r="X22">
        <f>VLOOKUP($A22,'STOCK PRICES'!$Y$2:$Z$1987,2,1)</f>
        <v>53.91</v>
      </c>
      <c r="Z22">
        <f>VLOOKUP($A22,'STOCK PRICES'!$AA$2:$AB$1885,2,1)</f>
        <v>310.07</v>
      </c>
      <c r="AB22" t="e">
        <f>VLOOKUP($A22,'STOCK PRICES'!$AC$2:$AD$532,2,1)</f>
        <v>#N/A</v>
      </c>
    </row>
    <row r="23" spans="1:28" hidden="1" outlineLevel="1">
      <c r="A23" s="87">
        <v>43039</v>
      </c>
      <c r="B23">
        <f>VLOOKUP($A23,'STOCK PRICES'!$C$2:$D$1994,2,1)</f>
        <v>65.52</v>
      </c>
      <c r="C23" s="90"/>
      <c r="D23">
        <f>VLOOKUP($A23,'STOCK PRICES'!$E$2:$F$2018,2,1)</f>
        <v>179.09</v>
      </c>
      <c r="F23">
        <f>VLOOKUP($A23,'STOCK PRICES'!$G$2:$H$1679,2,1)</f>
        <v>22.95</v>
      </c>
      <c r="H23">
        <f>VLOOKUP($A23,'STOCK PRICES'!$I$2:$J$1976,2,1)</f>
        <v>32.51</v>
      </c>
      <c r="J23">
        <f>VLOOKUP($A23,'STOCK PRICES'!$K$2:$L$2018,2,1)</f>
        <v>333.04</v>
      </c>
      <c r="L23">
        <f>VLOOKUP($A23,'STOCK PRICES'!$M$2:$N$2018,2,1)</f>
        <v>67.45</v>
      </c>
      <c r="N23" t="e">
        <f>VLOOKUP($A23,'STOCK PRICES'!$O$2:$P$538,2,1)</f>
        <v>#N/A</v>
      </c>
      <c r="P23">
        <f>VLOOKUP($A23,'STOCK PRICES'!$Q$2:$R$2018,2,1)</f>
        <v>40.53</v>
      </c>
      <c r="R23">
        <f>VLOOKUP($A23,'STOCK PRICES'!$S$2:$T$2018,2,1)</f>
        <v>7.15</v>
      </c>
      <c r="T23">
        <f>VLOOKUP($A23,'STOCK PRICES'!$U$2:$V$1210,2,1)</f>
        <v>111</v>
      </c>
      <c r="V23">
        <f>VLOOKUP($A23,'STOCK PRICES'!$W$2:$X$1879,2,1)</f>
        <v>66.61</v>
      </c>
      <c r="X23">
        <f>VLOOKUP($A23,'STOCK PRICES'!$Y$2:$Z$1987,2,1)</f>
        <v>52.29</v>
      </c>
      <c r="Z23">
        <f>VLOOKUP($A23,'STOCK PRICES'!$AA$2:$AB$1885,2,1)</f>
        <v>307.7</v>
      </c>
      <c r="AB23" t="e">
        <f>VLOOKUP($A23,'STOCK PRICES'!$AC$2:$AD$532,2,1)</f>
        <v>#N/A</v>
      </c>
    </row>
    <row r="24" spans="1:28" hidden="1" outlineLevel="1">
      <c r="A24" s="87">
        <v>43040</v>
      </c>
      <c r="B24">
        <f>VLOOKUP($A24,'STOCK PRICES'!$C$2:$D$1994,2,1)</f>
        <v>66.34</v>
      </c>
      <c r="C24" s="90"/>
      <c r="D24">
        <f>VLOOKUP($A24,'STOCK PRICES'!$E$2:$F$2018,2,1)</f>
        <v>181.77</v>
      </c>
      <c r="F24">
        <f>VLOOKUP($A24,'STOCK PRICES'!$G$2:$H$1679,2,1)</f>
        <v>22.95</v>
      </c>
      <c r="H24">
        <f>VLOOKUP($A24,'STOCK PRICES'!$I$2:$J$1976,2,1)</f>
        <v>32.520000000000003</v>
      </c>
      <c r="J24">
        <f>VLOOKUP($A24,'STOCK PRICES'!$K$2:$L$2018,2,1)</f>
        <v>342.64</v>
      </c>
      <c r="L24">
        <f>VLOOKUP($A24,'STOCK PRICES'!$M$2:$N$2018,2,1)</f>
        <v>68.989999999999995</v>
      </c>
      <c r="N24" t="e">
        <f>VLOOKUP($A24,'STOCK PRICES'!$O$2:$P$538,2,1)</f>
        <v>#N/A</v>
      </c>
      <c r="P24">
        <f>VLOOKUP($A24,'STOCK PRICES'!$Q$2:$R$2018,2,1)</f>
        <v>41.73</v>
      </c>
      <c r="R24">
        <f>VLOOKUP($A24,'STOCK PRICES'!$S$2:$T$2018,2,1)</f>
        <v>7.34</v>
      </c>
      <c r="T24">
        <f>VLOOKUP($A24,'STOCK PRICES'!$U$2:$V$1210,2,1)</f>
        <v>111</v>
      </c>
      <c r="V24">
        <f>VLOOKUP($A24,'STOCK PRICES'!$W$2:$X$1879,2,1)</f>
        <v>69</v>
      </c>
      <c r="X24">
        <f>VLOOKUP($A24,'STOCK PRICES'!$Y$2:$Z$1987,2,1)</f>
        <v>54.9</v>
      </c>
      <c r="Z24">
        <f>VLOOKUP($A24,'STOCK PRICES'!$AA$2:$AB$1885,2,1)</f>
        <v>305.99</v>
      </c>
      <c r="AB24" t="e">
        <f>VLOOKUP($A24,'STOCK PRICES'!$AC$2:$AD$532,2,1)</f>
        <v>#N/A</v>
      </c>
    </row>
    <row r="25" spans="1:28" hidden="1" outlineLevel="1">
      <c r="A25" s="87">
        <v>43041</v>
      </c>
      <c r="B25">
        <f>VLOOKUP($A25,'STOCK PRICES'!$C$2:$D$1994,2,1)</f>
        <v>67</v>
      </c>
      <c r="C25" s="90"/>
      <c r="D25">
        <f>VLOOKUP($A25,'STOCK PRICES'!$E$2:$F$2018,2,1)</f>
        <v>181.79</v>
      </c>
      <c r="F25">
        <f>VLOOKUP($A25,'STOCK PRICES'!$G$2:$H$1679,2,1)</f>
        <v>22.95</v>
      </c>
      <c r="H25">
        <f>VLOOKUP($A25,'STOCK PRICES'!$I$2:$J$1976,2,1)</f>
        <v>32.5</v>
      </c>
      <c r="J25">
        <f>VLOOKUP($A25,'STOCK PRICES'!$K$2:$L$2018,2,1)</f>
        <v>338.24</v>
      </c>
      <c r="L25">
        <f>VLOOKUP($A25,'STOCK PRICES'!$M$2:$N$2018,2,1)</f>
        <v>68.72</v>
      </c>
      <c r="N25" t="e">
        <f>VLOOKUP($A25,'STOCK PRICES'!$O$2:$P$538,2,1)</f>
        <v>#N/A</v>
      </c>
      <c r="P25">
        <f>VLOOKUP($A25,'STOCK PRICES'!$Q$2:$R$2018,2,1)</f>
        <v>41.36</v>
      </c>
      <c r="R25">
        <f>VLOOKUP($A25,'STOCK PRICES'!$S$2:$T$2018,2,1)</f>
        <v>7.23</v>
      </c>
      <c r="T25">
        <f>VLOOKUP($A25,'STOCK PRICES'!$U$2:$V$1210,2,1)</f>
        <v>110.5</v>
      </c>
      <c r="V25">
        <f>VLOOKUP($A25,'STOCK PRICES'!$W$2:$X$1879,2,1)</f>
        <v>70</v>
      </c>
      <c r="X25">
        <f>VLOOKUP($A25,'STOCK PRICES'!$Y$2:$Z$1987,2,1)</f>
        <v>57.64</v>
      </c>
      <c r="Z25">
        <f>VLOOKUP($A25,'STOCK PRICES'!$AA$2:$AB$1885,2,1)</f>
        <v>299.99</v>
      </c>
      <c r="AB25" t="e">
        <f>VLOOKUP($A25,'STOCK PRICES'!$AC$2:$AD$532,2,1)</f>
        <v>#N/A</v>
      </c>
    </row>
    <row r="26" spans="1:28" hidden="1" outlineLevel="1">
      <c r="A26" s="87">
        <v>43042</v>
      </c>
      <c r="B26">
        <f>VLOOKUP($A26,'STOCK PRICES'!$C$2:$D$1994,2,1)</f>
        <v>66.989999999999995</v>
      </c>
      <c r="C26" s="90"/>
      <c r="D26">
        <f>VLOOKUP($A26,'STOCK PRICES'!$E$2:$F$2018,2,1)</f>
        <v>181.83</v>
      </c>
      <c r="F26">
        <f>VLOOKUP($A26,'STOCK PRICES'!$G$2:$H$1679,2,1)</f>
        <v>22.95</v>
      </c>
      <c r="H26">
        <f>VLOOKUP($A26,'STOCK PRICES'!$I$2:$J$1976,2,1)</f>
        <v>32.5</v>
      </c>
      <c r="J26">
        <f>VLOOKUP($A26,'STOCK PRICES'!$K$2:$L$2018,2,1)</f>
        <v>354.91</v>
      </c>
      <c r="L26">
        <f>VLOOKUP($A26,'STOCK PRICES'!$M$2:$N$2018,2,1)</f>
        <v>69.900000000000006</v>
      </c>
      <c r="N26" t="e">
        <f>VLOOKUP($A26,'STOCK PRICES'!$O$2:$P$538,2,1)</f>
        <v>#N/A</v>
      </c>
      <c r="P26">
        <f>VLOOKUP($A26,'STOCK PRICES'!$Q$2:$R$2018,2,1)</f>
        <v>42</v>
      </c>
      <c r="R26">
        <f>VLOOKUP($A26,'STOCK PRICES'!$S$2:$T$2018,2,1)</f>
        <v>7.26</v>
      </c>
      <c r="T26">
        <f>VLOOKUP($A26,'STOCK PRICES'!$U$2:$V$1210,2,1)</f>
        <v>116.01</v>
      </c>
      <c r="V26">
        <f>VLOOKUP($A26,'STOCK PRICES'!$W$2:$X$1879,2,1)</f>
        <v>68</v>
      </c>
      <c r="X26">
        <f>VLOOKUP($A26,'STOCK PRICES'!$Y$2:$Z$1987,2,1)</f>
        <v>57.93</v>
      </c>
      <c r="Z26">
        <f>VLOOKUP($A26,'STOCK PRICES'!$AA$2:$AB$1885,2,1)</f>
        <v>302.39</v>
      </c>
      <c r="AB26" t="e">
        <f>VLOOKUP($A26,'STOCK PRICES'!$AC$2:$AD$532,2,1)</f>
        <v>#N/A</v>
      </c>
    </row>
    <row r="27" spans="1:28" hidden="1" outlineLevel="1">
      <c r="A27" s="87">
        <v>43045</v>
      </c>
      <c r="B27">
        <f>VLOOKUP($A27,'STOCK PRICES'!$C$2:$D$1994,2,1)</f>
        <v>66.900000000000006</v>
      </c>
      <c r="C27" s="90"/>
      <c r="D27">
        <f>VLOOKUP($A27,'STOCK PRICES'!$E$2:$F$2018,2,1)</f>
        <v>180.52</v>
      </c>
      <c r="F27">
        <f>VLOOKUP($A27,'STOCK PRICES'!$G$2:$H$1679,2,1)</f>
        <v>23.5</v>
      </c>
      <c r="H27">
        <f>VLOOKUP($A27,'STOCK PRICES'!$I$2:$J$1976,2,1)</f>
        <v>33</v>
      </c>
      <c r="J27">
        <f>VLOOKUP($A27,'STOCK PRICES'!$K$2:$L$2018,2,1)</f>
        <v>345.93</v>
      </c>
      <c r="L27">
        <f>VLOOKUP($A27,'STOCK PRICES'!$M$2:$N$2018,2,1)</f>
        <v>70.13</v>
      </c>
      <c r="N27" t="e">
        <f>VLOOKUP($A27,'STOCK PRICES'!$O$2:$P$538,2,1)</f>
        <v>#N/A</v>
      </c>
      <c r="P27">
        <f>VLOOKUP($A27,'STOCK PRICES'!$Q$2:$R$2018,2,1)</f>
        <v>41.47</v>
      </c>
      <c r="R27">
        <f>VLOOKUP($A27,'STOCK PRICES'!$S$2:$T$2018,2,1)</f>
        <v>7</v>
      </c>
      <c r="T27">
        <f>VLOOKUP($A27,'STOCK PRICES'!$U$2:$V$1210,2,1)</f>
        <v>116</v>
      </c>
      <c r="V27">
        <f>VLOOKUP($A27,'STOCK PRICES'!$W$2:$X$1879,2,1)</f>
        <v>68</v>
      </c>
      <c r="X27">
        <f>VLOOKUP($A27,'STOCK PRICES'!$Y$2:$Z$1987,2,1)</f>
        <v>57.83</v>
      </c>
      <c r="Z27">
        <f>VLOOKUP($A27,'STOCK PRICES'!$AA$2:$AB$1885,2,1)</f>
        <v>304.79000000000002</v>
      </c>
      <c r="AB27" t="e">
        <f>VLOOKUP($A27,'STOCK PRICES'!$AC$2:$AD$532,2,1)</f>
        <v>#N/A</v>
      </c>
    </row>
    <row r="28" spans="1:28" hidden="1" outlineLevel="1">
      <c r="A28" s="87">
        <v>43046</v>
      </c>
      <c r="B28">
        <f>VLOOKUP($A28,'STOCK PRICES'!$C$2:$D$1994,2,1)</f>
        <v>66.5</v>
      </c>
      <c r="C28" s="90"/>
      <c r="D28">
        <f>VLOOKUP($A28,'STOCK PRICES'!$E$2:$F$2018,2,1)</f>
        <v>179.66</v>
      </c>
      <c r="F28">
        <f>VLOOKUP($A28,'STOCK PRICES'!$G$2:$H$1679,2,1)</f>
        <v>23.5</v>
      </c>
      <c r="H28">
        <f>VLOOKUP($A28,'STOCK PRICES'!$I$2:$J$1976,2,1)</f>
        <v>33.25</v>
      </c>
      <c r="J28">
        <f>VLOOKUP($A28,'STOCK PRICES'!$K$2:$L$2018,2,1)</f>
        <v>347.92</v>
      </c>
      <c r="L28">
        <f>VLOOKUP($A28,'STOCK PRICES'!$M$2:$N$2018,2,1)</f>
        <v>69.97</v>
      </c>
      <c r="N28" t="e">
        <f>VLOOKUP($A28,'STOCK PRICES'!$O$2:$P$538,2,1)</f>
        <v>#N/A</v>
      </c>
      <c r="P28">
        <f>VLOOKUP($A28,'STOCK PRICES'!$Q$2:$R$2018,2,1)</f>
        <v>42.85</v>
      </c>
      <c r="R28">
        <f>VLOOKUP($A28,'STOCK PRICES'!$S$2:$T$2018,2,1)</f>
        <v>7.04</v>
      </c>
      <c r="T28">
        <f>VLOOKUP($A28,'STOCK PRICES'!$U$2:$V$1210,2,1)</f>
        <v>113</v>
      </c>
      <c r="V28">
        <f>VLOOKUP($A28,'STOCK PRICES'!$W$2:$X$1879,2,1)</f>
        <v>64.599999999999994</v>
      </c>
      <c r="X28">
        <f>VLOOKUP($A28,'STOCK PRICES'!$Y$2:$Z$1987,2,1)</f>
        <v>57.98</v>
      </c>
      <c r="Z28">
        <f>VLOOKUP($A28,'STOCK PRICES'!$AA$2:$AB$1885,2,1)</f>
        <v>291.70999999999998</v>
      </c>
      <c r="AB28" t="e">
        <f>VLOOKUP($A28,'STOCK PRICES'!$AC$2:$AD$532,2,1)</f>
        <v>#N/A</v>
      </c>
    </row>
    <row r="29" spans="1:28" hidden="1" outlineLevel="1">
      <c r="A29" s="87">
        <v>43047</v>
      </c>
      <c r="B29">
        <f>VLOOKUP($A29,'STOCK PRICES'!$C$2:$D$1994,2,1)</f>
        <v>67</v>
      </c>
      <c r="C29" s="90"/>
      <c r="D29">
        <f>VLOOKUP($A29,'STOCK PRICES'!$E$2:$F$2018,2,1)</f>
        <v>180.44</v>
      </c>
      <c r="F29">
        <f>VLOOKUP($A29,'STOCK PRICES'!$G$2:$H$1679,2,1)</f>
        <v>23.7</v>
      </c>
      <c r="H29">
        <f>VLOOKUP($A29,'STOCK PRICES'!$I$2:$J$1976,2,1)</f>
        <v>33</v>
      </c>
      <c r="J29">
        <f>VLOOKUP($A29,'STOCK PRICES'!$K$2:$L$2018,2,1)</f>
        <v>353.11</v>
      </c>
      <c r="L29">
        <f>VLOOKUP($A29,'STOCK PRICES'!$M$2:$N$2018,2,1)</f>
        <v>70.02</v>
      </c>
      <c r="N29" t="e">
        <f>VLOOKUP($A29,'STOCK PRICES'!$O$2:$P$538,2,1)</f>
        <v>#N/A</v>
      </c>
      <c r="P29">
        <f>VLOOKUP($A29,'STOCK PRICES'!$Q$2:$R$2018,2,1)</f>
        <v>42.9</v>
      </c>
      <c r="R29">
        <f>VLOOKUP($A29,'STOCK PRICES'!$S$2:$T$2018,2,1)</f>
        <v>7.03</v>
      </c>
      <c r="T29">
        <f>VLOOKUP($A29,'STOCK PRICES'!$U$2:$V$1210,2,1)</f>
        <v>113</v>
      </c>
      <c r="V29">
        <f>VLOOKUP($A29,'STOCK PRICES'!$W$2:$X$1879,2,1)</f>
        <v>61.57</v>
      </c>
      <c r="X29">
        <f>VLOOKUP($A29,'STOCK PRICES'!$Y$2:$Z$1987,2,1)</f>
        <v>57.6</v>
      </c>
      <c r="Z29">
        <f>VLOOKUP($A29,'STOCK PRICES'!$AA$2:$AB$1885,2,1)</f>
        <v>293.86</v>
      </c>
      <c r="AB29" t="e">
        <f>VLOOKUP($A29,'STOCK PRICES'!$AC$2:$AD$532,2,1)</f>
        <v>#N/A</v>
      </c>
    </row>
    <row r="30" spans="1:28" hidden="1" outlineLevel="1">
      <c r="A30" s="87">
        <v>43048</v>
      </c>
      <c r="B30">
        <f>VLOOKUP($A30,'STOCK PRICES'!$C$2:$D$1994,2,1)</f>
        <v>67.180000000000007</v>
      </c>
      <c r="C30" s="90"/>
      <c r="D30">
        <f>VLOOKUP($A30,'STOCK PRICES'!$E$2:$F$2018,2,1)</f>
        <v>179.44</v>
      </c>
      <c r="F30">
        <f>VLOOKUP($A30,'STOCK PRICES'!$G$2:$H$1679,2,1)</f>
        <v>23.85</v>
      </c>
      <c r="H30">
        <f>VLOOKUP($A30,'STOCK PRICES'!$I$2:$J$1976,2,1)</f>
        <v>33.299999999999997</v>
      </c>
      <c r="J30">
        <f>VLOOKUP($A30,'STOCK PRICES'!$K$2:$L$2018,2,1)</f>
        <v>357.57</v>
      </c>
      <c r="L30">
        <f>VLOOKUP($A30,'STOCK PRICES'!$M$2:$N$2018,2,1)</f>
        <v>72.42</v>
      </c>
      <c r="N30" t="e">
        <f>VLOOKUP($A30,'STOCK PRICES'!$O$2:$P$538,2,1)</f>
        <v>#N/A</v>
      </c>
      <c r="P30">
        <f>VLOOKUP($A30,'STOCK PRICES'!$Q$2:$R$2018,2,1)</f>
        <v>44.45</v>
      </c>
      <c r="R30">
        <f>VLOOKUP($A30,'STOCK PRICES'!$S$2:$T$2018,2,1)</f>
        <v>7.1</v>
      </c>
      <c r="T30">
        <f>VLOOKUP($A30,'STOCK PRICES'!$U$2:$V$1210,2,1)</f>
        <v>113.67</v>
      </c>
      <c r="V30">
        <f>VLOOKUP($A30,'STOCK PRICES'!$W$2:$X$1879,2,1)</f>
        <v>62.07</v>
      </c>
      <c r="X30">
        <f>VLOOKUP($A30,'STOCK PRICES'!$Y$2:$Z$1987,2,1)</f>
        <v>58.01</v>
      </c>
      <c r="Z30">
        <f>VLOOKUP($A30,'STOCK PRICES'!$AA$2:$AB$1885,2,1)</f>
        <v>299</v>
      </c>
      <c r="AB30" t="e">
        <f>VLOOKUP($A30,'STOCK PRICES'!$AC$2:$AD$532,2,1)</f>
        <v>#N/A</v>
      </c>
    </row>
    <row r="31" spans="1:28" hidden="1" outlineLevel="1">
      <c r="A31" s="87">
        <v>43049</v>
      </c>
      <c r="B31">
        <f>VLOOKUP($A31,'STOCK PRICES'!$C$2:$D$1994,2,1)</f>
        <v>68.8</v>
      </c>
      <c r="C31" s="90"/>
      <c r="D31">
        <f>VLOOKUP($A31,'STOCK PRICES'!$E$2:$F$2018,2,1)</f>
        <v>176.94</v>
      </c>
      <c r="F31">
        <f>VLOOKUP($A31,'STOCK PRICES'!$G$2:$H$1679,2,1)</f>
        <v>23.85</v>
      </c>
      <c r="H31">
        <f>VLOOKUP($A31,'STOCK PRICES'!$I$2:$J$1976,2,1)</f>
        <v>33</v>
      </c>
      <c r="J31">
        <f>VLOOKUP($A31,'STOCK PRICES'!$K$2:$L$2018,2,1)</f>
        <v>342.85</v>
      </c>
      <c r="L31">
        <f>VLOOKUP($A31,'STOCK PRICES'!$M$2:$N$2018,2,1)</f>
        <v>71.97</v>
      </c>
      <c r="N31" t="e">
        <f>VLOOKUP($A31,'STOCK PRICES'!$O$2:$P$538,2,1)</f>
        <v>#N/A</v>
      </c>
      <c r="P31">
        <f>VLOOKUP($A31,'STOCK PRICES'!$Q$2:$R$2018,2,1)</f>
        <v>43.35</v>
      </c>
      <c r="R31">
        <f>VLOOKUP($A31,'STOCK PRICES'!$S$2:$T$2018,2,1)</f>
        <v>7.4</v>
      </c>
      <c r="T31">
        <f>VLOOKUP($A31,'STOCK PRICES'!$U$2:$V$1210,2,1)</f>
        <v>113.67</v>
      </c>
      <c r="V31">
        <f>VLOOKUP($A31,'STOCK PRICES'!$W$2:$X$1879,2,1)</f>
        <v>61</v>
      </c>
      <c r="X31">
        <f>VLOOKUP($A31,'STOCK PRICES'!$Y$2:$Z$1987,2,1)</f>
        <v>58</v>
      </c>
      <c r="Z31">
        <f>VLOOKUP($A31,'STOCK PRICES'!$AA$2:$AB$1885,2,1)</f>
        <v>304</v>
      </c>
      <c r="AB31" t="e">
        <f>VLOOKUP($A31,'STOCK PRICES'!$AC$2:$AD$532,2,1)</f>
        <v>#N/A</v>
      </c>
    </row>
    <row r="32" spans="1:28" hidden="1" outlineLevel="1">
      <c r="A32" s="87">
        <v>43052</v>
      </c>
      <c r="B32">
        <f>VLOOKUP($A32,'STOCK PRICES'!$C$2:$D$1994,2,1)</f>
        <v>68.72</v>
      </c>
      <c r="C32" s="90"/>
      <c r="D32">
        <f>VLOOKUP($A32,'STOCK PRICES'!$E$2:$F$2018,2,1)</f>
        <v>175.34</v>
      </c>
      <c r="F32">
        <f>VLOOKUP($A32,'STOCK PRICES'!$G$2:$H$1679,2,1)</f>
        <v>23.85</v>
      </c>
      <c r="H32">
        <f>VLOOKUP($A32,'STOCK PRICES'!$I$2:$J$1976,2,1)</f>
        <v>33</v>
      </c>
      <c r="J32">
        <f>VLOOKUP($A32,'STOCK PRICES'!$K$2:$L$2018,2,1)</f>
        <v>340.97</v>
      </c>
      <c r="L32">
        <f>VLOOKUP($A32,'STOCK PRICES'!$M$2:$N$2018,2,1)</f>
        <v>69.88</v>
      </c>
      <c r="N32" t="e">
        <f>VLOOKUP($A32,'STOCK PRICES'!$O$2:$P$538,2,1)</f>
        <v>#N/A</v>
      </c>
      <c r="P32">
        <f>VLOOKUP($A32,'STOCK PRICES'!$Q$2:$R$2018,2,1)</f>
        <v>44</v>
      </c>
      <c r="R32">
        <f>VLOOKUP($A32,'STOCK PRICES'!$S$2:$T$2018,2,1)</f>
        <v>7.4</v>
      </c>
      <c r="T32">
        <f>VLOOKUP($A32,'STOCK PRICES'!$U$2:$V$1210,2,1)</f>
        <v>111</v>
      </c>
      <c r="V32">
        <f>VLOOKUP($A32,'STOCK PRICES'!$W$2:$X$1879,2,1)</f>
        <v>61.25</v>
      </c>
      <c r="X32">
        <f>VLOOKUP($A32,'STOCK PRICES'!$Y$2:$Z$1987,2,1)</f>
        <v>57.2</v>
      </c>
      <c r="Z32">
        <f>VLOOKUP($A32,'STOCK PRICES'!$AA$2:$AB$1885,2,1)</f>
        <v>307.45</v>
      </c>
      <c r="AB32" t="e">
        <f>VLOOKUP($A32,'STOCK PRICES'!$AC$2:$AD$532,2,1)</f>
        <v>#N/A</v>
      </c>
    </row>
    <row r="33" spans="1:28" hidden="1" outlineLevel="1">
      <c r="A33" s="87">
        <v>43053</v>
      </c>
      <c r="B33">
        <f>VLOOKUP($A33,'STOCK PRICES'!$C$2:$D$1994,2,1)</f>
        <v>68.28</v>
      </c>
      <c r="C33" s="90"/>
      <c r="D33">
        <f>VLOOKUP($A33,'STOCK PRICES'!$E$2:$F$2018,2,1)</f>
        <v>173.14</v>
      </c>
      <c r="F33">
        <f>VLOOKUP($A33,'STOCK PRICES'!$G$2:$H$1679,2,1)</f>
        <v>23.85</v>
      </c>
      <c r="H33">
        <f>VLOOKUP($A33,'STOCK PRICES'!$I$2:$J$1976,2,1)</f>
        <v>33</v>
      </c>
      <c r="J33">
        <f>VLOOKUP($A33,'STOCK PRICES'!$K$2:$L$2018,2,1)</f>
        <v>331.56</v>
      </c>
      <c r="L33">
        <f>VLOOKUP($A33,'STOCK PRICES'!$M$2:$N$2018,2,1)</f>
        <v>69.41</v>
      </c>
      <c r="N33" t="e">
        <f>VLOOKUP($A33,'STOCK PRICES'!$O$2:$P$538,2,1)</f>
        <v>#N/A</v>
      </c>
      <c r="P33">
        <f>VLOOKUP($A33,'STOCK PRICES'!$Q$2:$R$2018,2,1)</f>
        <v>42.95</v>
      </c>
      <c r="R33">
        <f>VLOOKUP($A33,'STOCK PRICES'!$S$2:$T$2018,2,1)</f>
        <v>7.41</v>
      </c>
      <c r="T33">
        <f>VLOOKUP($A33,'STOCK PRICES'!$U$2:$V$1210,2,1)</f>
        <v>110</v>
      </c>
      <c r="V33">
        <f>VLOOKUP($A33,'STOCK PRICES'!$W$2:$X$1879,2,1)</f>
        <v>61.7</v>
      </c>
      <c r="X33">
        <f>VLOOKUP($A33,'STOCK PRICES'!$Y$2:$Z$1987,2,1)</f>
        <v>57.5</v>
      </c>
      <c r="Z33">
        <f>VLOOKUP($A33,'STOCK PRICES'!$AA$2:$AB$1885,2,1)</f>
        <v>305</v>
      </c>
      <c r="AB33" t="e">
        <f>VLOOKUP($A33,'STOCK PRICES'!$AC$2:$AD$532,2,1)</f>
        <v>#N/A</v>
      </c>
    </row>
    <row r="34" spans="1:28" hidden="1" outlineLevel="1">
      <c r="A34" s="87">
        <v>43054</v>
      </c>
      <c r="B34">
        <f>VLOOKUP($A34,'STOCK PRICES'!$C$2:$D$1994,2,1)</f>
        <v>66.75</v>
      </c>
      <c r="C34" s="90"/>
      <c r="D34">
        <f>VLOOKUP($A34,'STOCK PRICES'!$E$2:$F$2018,2,1)</f>
        <v>171.23</v>
      </c>
      <c r="F34">
        <f>VLOOKUP($A34,'STOCK PRICES'!$G$2:$H$1679,2,1)</f>
        <v>23.5</v>
      </c>
      <c r="H34">
        <f>VLOOKUP($A34,'STOCK PRICES'!$I$2:$J$1976,2,1)</f>
        <v>33.020000000000003</v>
      </c>
      <c r="J34">
        <f>VLOOKUP($A34,'STOCK PRICES'!$K$2:$L$2018,2,1)</f>
        <v>336.28</v>
      </c>
      <c r="L34">
        <f>VLOOKUP($A34,'STOCK PRICES'!$M$2:$N$2018,2,1)</f>
        <v>69.92</v>
      </c>
      <c r="N34" t="e">
        <f>VLOOKUP($A34,'STOCK PRICES'!$O$2:$P$538,2,1)</f>
        <v>#N/A</v>
      </c>
      <c r="P34">
        <f>VLOOKUP($A34,'STOCK PRICES'!$Q$2:$R$2018,2,1)</f>
        <v>42.4</v>
      </c>
      <c r="R34">
        <f>VLOOKUP($A34,'STOCK PRICES'!$S$2:$T$2018,2,1)</f>
        <v>7.27</v>
      </c>
      <c r="T34">
        <f>VLOOKUP($A34,'STOCK PRICES'!$U$2:$V$1210,2,1)</f>
        <v>110</v>
      </c>
      <c r="V34">
        <f>VLOOKUP($A34,'STOCK PRICES'!$W$2:$X$1879,2,1)</f>
        <v>62.5</v>
      </c>
      <c r="X34">
        <f>VLOOKUP($A34,'STOCK PRICES'!$Y$2:$Z$1987,2,1)</f>
        <v>57</v>
      </c>
      <c r="Z34">
        <f>VLOOKUP($A34,'STOCK PRICES'!$AA$2:$AB$1885,2,1)</f>
        <v>307.95</v>
      </c>
      <c r="AB34" t="e">
        <f>VLOOKUP($A34,'STOCK PRICES'!$AC$2:$AD$532,2,1)</f>
        <v>#N/A</v>
      </c>
    </row>
    <row r="35" spans="1:28" hidden="1" outlineLevel="1">
      <c r="A35" s="87">
        <v>43055</v>
      </c>
      <c r="B35">
        <f>VLOOKUP($A35,'STOCK PRICES'!$C$2:$D$1994,2,1)</f>
        <v>68</v>
      </c>
      <c r="C35" s="90"/>
      <c r="D35">
        <f>VLOOKUP($A35,'STOCK PRICES'!$E$2:$F$2018,2,1)</f>
        <v>172.6</v>
      </c>
      <c r="F35">
        <f>VLOOKUP($A35,'STOCK PRICES'!$G$2:$H$1679,2,1)</f>
        <v>23</v>
      </c>
      <c r="H35">
        <f>VLOOKUP($A35,'STOCK PRICES'!$I$2:$J$1976,2,1)</f>
        <v>33.85</v>
      </c>
      <c r="J35">
        <f>VLOOKUP($A35,'STOCK PRICES'!$K$2:$L$2018,2,1)</f>
        <v>337.75</v>
      </c>
      <c r="L35">
        <f>VLOOKUP($A35,'STOCK PRICES'!$M$2:$N$2018,2,1)</f>
        <v>72.75</v>
      </c>
      <c r="N35" t="e">
        <f>VLOOKUP($A35,'STOCK PRICES'!$O$2:$P$538,2,1)</f>
        <v>#N/A</v>
      </c>
      <c r="P35">
        <f>VLOOKUP($A35,'STOCK PRICES'!$Q$2:$R$2018,2,1)</f>
        <v>42.4</v>
      </c>
      <c r="R35">
        <f>VLOOKUP($A35,'STOCK PRICES'!$S$2:$T$2018,2,1)</f>
        <v>7.36</v>
      </c>
      <c r="T35">
        <f>VLOOKUP($A35,'STOCK PRICES'!$U$2:$V$1210,2,1)</f>
        <v>110</v>
      </c>
      <c r="V35">
        <f>VLOOKUP($A35,'STOCK PRICES'!$W$2:$X$1879,2,1)</f>
        <v>62.49</v>
      </c>
      <c r="X35">
        <f>VLOOKUP($A35,'STOCK PRICES'!$Y$2:$Z$1987,2,1)</f>
        <v>57.06</v>
      </c>
      <c r="Z35">
        <f>VLOOKUP($A35,'STOCK PRICES'!$AA$2:$AB$1885,2,1)</f>
        <v>293.68</v>
      </c>
      <c r="AB35" t="e">
        <f>VLOOKUP($A35,'STOCK PRICES'!$AC$2:$AD$532,2,1)</f>
        <v>#N/A</v>
      </c>
    </row>
    <row r="36" spans="1:28" hidden="1" outlineLevel="1">
      <c r="A36" s="87">
        <v>43056</v>
      </c>
      <c r="B36">
        <f>VLOOKUP($A36,'STOCK PRICES'!$C$2:$D$1994,2,1)</f>
        <v>68</v>
      </c>
      <c r="C36" s="90"/>
      <c r="D36">
        <f>VLOOKUP($A36,'STOCK PRICES'!$E$2:$F$2018,2,1)</f>
        <v>171.99</v>
      </c>
      <c r="F36">
        <f>VLOOKUP($A36,'STOCK PRICES'!$G$2:$H$1679,2,1)</f>
        <v>23</v>
      </c>
      <c r="H36">
        <f>VLOOKUP($A36,'STOCK PRICES'!$I$2:$J$1976,2,1)</f>
        <v>33.99</v>
      </c>
      <c r="J36">
        <f>VLOOKUP($A36,'STOCK PRICES'!$K$2:$L$2018,2,1)</f>
        <v>328.46</v>
      </c>
      <c r="L36">
        <f>VLOOKUP($A36,'STOCK PRICES'!$M$2:$N$2018,2,1)</f>
        <v>72.66</v>
      </c>
      <c r="N36" t="e">
        <f>VLOOKUP($A36,'STOCK PRICES'!$O$2:$P$538,2,1)</f>
        <v>#N/A</v>
      </c>
      <c r="P36">
        <f>VLOOKUP($A36,'STOCK PRICES'!$Q$2:$R$2018,2,1)</f>
        <v>42.38</v>
      </c>
      <c r="R36">
        <f>VLOOKUP($A36,'STOCK PRICES'!$S$2:$T$2018,2,1)</f>
        <v>7.43</v>
      </c>
      <c r="T36">
        <f>VLOOKUP($A36,'STOCK PRICES'!$U$2:$V$1210,2,1)</f>
        <v>110</v>
      </c>
      <c r="V36">
        <f>VLOOKUP($A36,'STOCK PRICES'!$W$2:$X$1879,2,1)</f>
        <v>62.49</v>
      </c>
      <c r="X36">
        <f>VLOOKUP($A36,'STOCK PRICES'!$Y$2:$Z$1987,2,1)</f>
        <v>56.89</v>
      </c>
      <c r="Z36">
        <f>VLOOKUP($A36,'STOCK PRICES'!$AA$2:$AB$1885,2,1)</f>
        <v>300</v>
      </c>
      <c r="AB36" t="e">
        <f>VLOOKUP($A36,'STOCK PRICES'!$AC$2:$AD$532,2,1)</f>
        <v>#N/A</v>
      </c>
    </row>
    <row r="37" spans="1:28" hidden="1" outlineLevel="1">
      <c r="A37" s="87">
        <v>43059</v>
      </c>
      <c r="B37">
        <f>VLOOKUP($A37,'STOCK PRICES'!$C$2:$D$1994,2,1)</f>
        <v>68</v>
      </c>
      <c r="C37" s="90"/>
      <c r="D37">
        <f>VLOOKUP($A37,'STOCK PRICES'!$E$2:$F$2018,2,1)</f>
        <v>170.44</v>
      </c>
      <c r="F37">
        <f>VLOOKUP($A37,'STOCK PRICES'!$G$2:$H$1679,2,1)</f>
        <v>23</v>
      </c>
      <c r="H37">
        <f>VLOOKUP($A37,'STOCK PRICES'!$I$2:$J$1976,2,1)</f>
        <v>33.99</v>
      </c>
      <c r="J37">
        <f>VLOOKUP($A37,'STOCK PRICES'!$K$2:$L$2018,2,1)</f>
        <v>312.73</v>
      </c>
      <c r="L37">
        <f>VLOOKUP($A37,'STOCK PRICES'!$M$2:$N$2018,2,1)</f>
        <v>71.569999999999993</v>
      </c>
      <c r="N37" t="e">
        <f>VLOOKUP($A37,'STOCK PRICES'!$O$2:$P$538,2,1)</f>
        <v>#N/A</v>
      </c>
      <c r="P37">
        <f>VLOOKUP($A37,'STOCK PRICES'!$Q$2:$R$2018,2,1)</f>
        <v>41.1</v>
      </c>
      <c r="R37">
        <f>VLOOKUP($A37,'STOCK PRICES'!$S$2:$T$2018,2,1)</f>
        <v>7.21</v>
      </c>
      <c r="T37">
        <f>VLOOKUP($A37,'STOCK PRICES'!$U$2:$V$1210,2,1)</f>
        <v>109</v>
      </c>
      <c r="V37">
        <f>VLOOKUP($A37,'STOCK PRICES'!$W$2:$X$1879,2,1)</f>
        <v>59.37</v>
      </c>
      <c r="X37">
        <f>VLOOKUP($A37,'STOCK PRICES'!$Y$2:$Z$1987,2,1)</f>
        <v>54.98</v>
      </c>
      <c r="Z37">
        <f>VLOOKUP($A37,'STOCK PRICES'!$AA$2:$AB$1885,2,1)</f>
        <v>291.13</v>
      </c>
      <c r="AB37" t="e">
        <f>VLOOKUP($A37,'STOCK PRICES'!$AC$2:$AD$532,2,1)</f>
        <v>#N/A</v>
      </c>
    </row>
    <row r="38" spans="1:28" hidden="1" outlineLevel="1">
      <c r="A38" s="87">
        <v>43060</v>
      </c>
      <c r="B38">
        <f>VLOOKUP($A38,'STOCK PRICES'!$C$2:$D$1994,2,1)</f>
        <v>68</v>
      </c>
      <c r="C38" s="90"/>
      <c r="D38">
        <f>VLOOKUP($A38,'STOCK PRICES'!$E$2:$F$2018,2,1)</f>
        <v>171.56</v>
      </c>
      <c r="F38">
        <f>VLOOKUP($A38,'STOCK PRICES'!$G$2:$H$1679,2,1)</f>
        <v>23</v>
      </c>
      <c r="H38">
        <f>VLOOKUP($A38,'STOCK PRICES'!$I$2:$J$1976,2,1)</f>
        <v>33.99</v>
      </c>
      <c r="J38">
        <f>VLOOKUP($A38,'STOCK PRICES'!$K$2:$L$2018,2,1)</f>
        <v>314.79000000000002</v>
      </c>
      <c r="L38">
        <f>VLOOKUP($A38,'STOCK PRICES'!$M$2:$N$2018,2,1)</f>
        <v>72.239999999999995</v>
      </c>
      <c r="N38" t="e">
        <f>VLOOKUP($A38,'STOCK PRICES'!$O$2:$P$538,2,1)</f>
        <v>#N/A</v>
      </c>
      <c r="P38">
        <f>VLOOKUP($A38,'STOCK PRICES'!$Q$2:$R$2018,2,1)</f>
        <v>41.51</v>
      </c>
      <c r="R38">
        <f>VLOOKUP($A38,'STOCK PRICES'!$S$2:$T$2018,2,1)</f>
        <v>7.1</v>
      </c>
      <c r="T38">
        <f>VLOOKUP($A38,'STOCK PRICES'!$U$2:$V$1210,2,1)</f>
        <v>109</v>
      </c>
      <c r="V38">
        <f>VLOOKUP($A38,'STOCK PRICES'!$W$2:$X$1879,2,1)</f>
        <v>60</v>
      </c>
      <c r="X38">
        <f>VLOOKUP($A38,'STOCK PRICES'!$Y$2:$Z$1987,2,1)</f>
        <v>54.3</v>
      </c>
      <c r="Z38">
        <f>VLOOKUP($A38,'STOCK PRICES'!$AA$2:$AB$1885,2,1)</f>
        <v>291.13</v>
      </c>
      <c r="AB38" t="e">
        <f>VLOOKUP($A38,'STOCK PRICES'!$AC$2:$AD$532,2,1)</f>
        <v>#N/A</v>
      </c>
    </row>
    <row r="39" spans="1:28" hidden="1" outlineLevel="1">
      <c r="A39" s="87">
        <v>43061</v>
      </c>
      <c r="B39">
        <f>VLOOKUP($A39,'STOCK PRICES'!$C$2:$D$1994,2,1)</f>
        <v>68</v>
      </c>
      <c r="C39" s="90"/>
      <c r="D39">
        <f>VLOOKUP($A39,'STOCK PRICES'!$E$2:$F$2018,2,1)</f>
        <v>171.44</v>
      </c>
      <c r="F39">
        <f>VLOOKUP($A39,'STOCK PRICES'!$G$2:$H$1679,2,1)</f>
        <v>23</v>
      </c>
      <c r="H39">
        <f>VLOOKUP($A39,'STOCK PRICES'!$I$2:$J$1976,2,1)</f>
        <v>33.85</v>
      </c>
      <c r="J39">
        <f>VLOOKUP($A39,'STOCK PRICES'!$K$2:$L$2018,2,1)</f>
        <v>308.73</v>
      </c>
      <c r="L39">
        <f>VLOOKUP($A39,'STOCK PRICES'!$M$2:$N$2018,2,1)</f>
        <v>72.61</v>
      </c>
      <c r="N39" t="e">
        <f>VLOOKUP($A39,'STOCK PRICES'!$O$2:$P$538,2,1)</f>
        <v>#N/A</v>
      </c>
      <c r="P39">
        <f>VLOOKUP($A39,'STOCK PRICES'!$Q$2:$R$2018,2,1)</f>
        <v>41.35</v>
      </c>
      <c r="R39">
        <f>VLOOKUP($A39,'STOCK PRICES'!$S$2:$T$2018,2,1)</f>
        <v>7.07</v>
      </c>
      <c r="T39">
        <f>VLOOKUP($A39,'STOCK PRICES'!$U$2:$V$1210,2,1)</f>
        <v>109</v>
      </c>
      <c r="V39">
        <f>VLOOKUP($A39,'STOCK PRICES'!$W$2:$X$1879,2,1)</f>
        <v>61.97</v>
      </c>
      <c r="X39">
        <f>VLOOKUP($A39,'STOCK PRICES'!$Y$2:$Z$1987,2,1)</f>
        <v>54.02</v>
      </c>
      <c r="Z39">
        <f>VLOOKUP($A39,'STOCK PRICES'!$AA$2:$AB$1885,2,1)</f>
        <v>298.22000000000003</v>
      </c>
      <c r="AB39" t="e">
        <f>VLOOKUP($A39,'STOCK PRICES'!$AC$2:$AD$532,2,1)</f>
        <v>#N/A</v>
      </c>
    </row>
    <row r="40" spans="1:28" hidden="1" outlineLevel="1">
      <c r="A40" s="87">
        <v>43062</v>
      </c>
      <c r="B40">
        <f>VLOOKUP($A40,'STOCK PRICES'!$C$2:$D$1994,2,1)</f>
        <v>68</v>
      </c>
      <c r="C40" s="90"/>
      <c r="D40">
        <f>VLOOKUP($A40,'STOCK PRICES'!$E$2:$F$2018,2,1)</f>
        <v>170.15</v>
      </c>
      <c r="F40">
        <f>VLOOKUP($A40,'STOCK PRICES'!$G$2:$H$1679,2,1)</f>
        <v>23</v>
      </c>
      <c r="H40">
        <f>VLOOKUP($A40,'STOCK PRICES'!$I$2:$J$1976,2,1)</f>
        <v>33.75</v>
      </c>
      <c r="J40">
        <f>VLOOKUP($A40,'STOCK PRICES'!$K$2:$L$2018,2,1)</f>
        <v>294.7</v>
      </c>
      <c r="L40">
        <f>VLOOKUP($A40,'STOCK PRICES'!$M$2:$N$2018,2,1)</f>
        <v>71.03</v>
      </c>
      <c r="N40" t="e">
        <f>VLOOKUP($A40,'STOCK PRICES'!$O$2:$P$538,2,1)</f>
        <v>#N/A</v>
      </c>
      <c r="P40">
        <f>VLOOKUP($A40,'STOCK PRICES'!$Q$2:$R$2018,2,1)</f>
        <v>40.380000000000003</v>
      </c>
      <c r="R40">
        <f>VLOOKUP($A40,'STOCK PRICES'!$S$2:$T$2018,2,1)</f>
        <v>8.07</v>
      </c>
      <c r="T40">
        <f>VLOOKUP($A40,'STOCK PRICES'!$U$2:$V$1210,2,1)</f>
        <v>109</v>
      </c>
      <c r="V40">
        <f>VLOOKUP($A40,'STOCK PRICES'!$W$2:$X$1879,2,1)</f>
        <v>61.01</v>
      </c>
      <c r="X40">
        <f>VLOOKUP($A40,'STOCK PRICES'!$Y$2:$Z$1987,2,1)</f>
        <v>54</v>
      </c>
      <c r="Z40">
        <f>VLOOKUP($A40,'STOCK PRICES'!$AA$2:$AB$1885,2,1)</f>
        <v>302.49</v>
      </c>
      <c r="AB40" t="e">
        <f>VLOOKUP($A40,'STOCK PRICES'!$AC$2:$AD$532,2,1)</f>
        <v>#N/A</v>
      </c>
    </row>
    <row r="41" spans="1:28" hidden="1" outlineLevel="1">
      <c r="A41" s="87">
        <v>43063</v>
      </c>
      <c r="B41">
        <f>VLOOKUP($A41,'STOCK PRICES'!$C$2:$D$1994,2,1)</f>
        <v>68</v>
      </c>
      <c r="C41" s="90"/>
      <c r="D41">
        <f>VLOOKUP($A41,'STOCK PRICES'!$E$2:$F$2018,2,1)</f>
        <v>167.07</v>
      </c>
      <c r="F41">
        <f>VLOOKUP($A41,'STOCK PRICES'!$G$2:$H$1679,2,1)</f>
        <v>22</v>
      </c>
      <c r="H41">
        <f>VLOOKUP($A41,'STOCK PRICES'!$I$2:$J$1976,2,1)</f>
        <v>33.75</v>
      </c>
      <c r="J41">
        <f>VLOOKUP($A41,'STOCK PRICES'!$K$2:$L$2018,2,1)</f>
        <v>304.97000000000003</v>
      </c>
      <c r="L41">
        <f>VLOOKUP($A41,'STOCK PRICES'!$M$2:$N$2018,2,1)</f>
        <v>71.09</v>
      </c>
      <c r="N41" t="e">
        <f>VLOOKUP($A41,'STOCK PRICES'!$O$2:$P$538,2,1)</f>
        <v>#N/A</v>
      </c>
      <c r="P41">
        <f>VLOOKUP($A41,'STOCK PRICES'!$Q$2:$R$2018,2,1)</f>
        <v>40.99</v>
      </c>
      <c r="R41">
        <f>VLOOKUP($A41,'STOCK PRICES'!$S$2:$T$2018,2,1)</f>
        <v>7.82</v>
      </c>
      <c r="T41">
        <f>VLOOKUP($A41,'STOCK PRICES'!$U$2:$V$1210,2,1)</f>
        <v>105.11</v>
      </c>
      <c r="V41">
        <f>VLOOKUP($A41,'STOCK PRICES'!$W$2:$X$1879,2,1)</f>
        <v>61</v>
      </c>
      <c r="X41">
        <f>VLOOKUP($A41,'STOCK PRICES'!$Y$2:$Z$1987,2,1)</f>
        <v>54.25</v>
      </c>
      <c r="Z41">
        <f>VLOOKUP($A41,'STOCK PRICES'!$AA$2:$AB$1885,2,1)</f>
        <v>295</v>
      </c>
      <c r="AB41" t="e">
        <f>VLOOKUP($A41,'STOCK PRICES'!$AC$2:$AD$532,2,1)</f>
        <v>#N/A</v>
      </c>
    </row>
    <row r="42" spans="1:28" hidden="1" outlineLevel="1">
      <c r="A42" s="87">
        <v>43066</v>
      </c>
      <c r="B42">
        <f>VLOOKUP($A42,'STOCK PRICES'!$C$2:$D$1994,2,1)</f>
        <v>68</v>
      </c>
      <c r="C42" s="90"/>
      <c r="D42">
        <f>VLOOKUP($A42,'STOCK PRICES'!$E$2:$F$2018,2,1)</f>
        <v>169.97</v>
      </c>
      <c r="F42">
        <f>VLOOKUP($A42,'STOCK PRICES'!$G$2:$H$1679,2,1)</f>
        <v>22</v>
      </c>
      <c r="H42">
        <f>VLOOKUP($A42,'STOCK PRICES'!$I$2:$J$1976,2,1)</f>
        <v>33.65</v>
      </c>
      <c r="J42">
        <f>VLOOKUP($A42,'STOCK PRICES'!$K$2:$L$2018,2,1)</f>
        <v>303.36</v>
      </c>
      <c r="L42">
        <f>VLOOKUP($A42,'STOCK PRICES'!$M$2:$N$2018,2,1)</f>
        <v>71.650000000000006</v>
      </c>
      <c r="N42" t="e">
        <f>VLOOKUP($A42,'STOCK PRICES'!$O$2:$P$538,2,1)</f>
        <v>#N/A</v>
      </c>
      <c r="P42">
        <f>VLOOKUP($A42,'STOCK PRICES'!$Q$2:$R$2018,2,1)</f>
        <v>40.86</v>
      </c>
      <c r="R42">
        <f>VLOOKUP($A42,'STOCK PRICES'!$S$2:$T$2018,2,1)</f>
        <v>7.65</v>
      </c>
      <c r="T42">
        <f>VLOOKUP($A42,'STOCK PRICES'!$U$2:$V$1210,2,1)</f>
        <v>107.65</v>
      </c>
      <c r="V42">
        <f>VLOOKUP($A42,'STOCK PRICES'!$W$2:$X$1879,2,1)</f>
        <v>61.18</v>
      </c>
      <c r="X42">
        <f>VLOOKUP($A42,'STOCK PRICES'!$Y$2:$Z$1987,2,1)</f>
        <v>52.94</v>
      </c>
      <c r="Z42">
        <f>VLOOKUP($A42,'STOCK PRICES'!$AA$2:$AB$1885,2,1)</f>
        <v>290</v>
      </c>
      <c r="AB42" t="e">
        <f>VLOOKUP($A42,'STOCK PRICES'!$AC$2:$AD$532,2,1)</f>
        <v>#N/A</v>
      </c>
    </row>
    <row r="43" spans="1:28" hidden="1" outlineLevel="1">
      <c r="A43" s="87">
        <v>43067</v>
      </c>
      <c r="B43">
        <f>VLOOKUP($A43,'STOCK PRICES'!$C$2:$D$1994,2,1)</f>
        <v>67.8</v>
      </c>
      <c r="C43" s="90"/>
      <c r="D43">
        <f>VLOOKUP($A43,'STOCK PRICES'!$E$2:$F$2018,2,1)</f>
        <v>171.34</v>
      </c>
      <c r="F43">
        <f>VLOOKUP($A43,'STOCK PRICES'!$G$2:$H$1679,2,1)</f>
        <v>23</v>
      </c>
      <c r="H43">
        <f>VLOOKUP($A43,'STOCK PRICES'!$I$2:$J$1976,2,1)</f>
        <v>33.130000000000003</v>
      </c>
      <c r="J43">
        <f>VLOOKUP($A43,'STOCK PRICES'!$K$2:$L$2018,2,1)</f>
        <v>292.55</v>
      </c>
      <c r="L43">
        <f>VLOOKUP($A43,'STOCK PRICES'!$M$2:$N$2018,2,1)</f>
        <v>71.81</v>
      </c>
      <c r="N43" t="e">
        <f>VLOOKUP($A43,'STOCK PRICES'!$O$2:$P$538,2,1)</f>
        <v>#N/A</v>
      </c>
      <c r="P43">
        <f>VLOOKUP($A43,'STOCK PRICES'!$Q$2:$R$2018,2,1)</f>
        <v>40.479999999999997</v>
      </c>
      <c r="R43">
        <f>VLOOKUP($A43,'STOCK PRICES'!$S$2:$T$2018,2,1)</f>
        <v>7.28</v>
      </c>
      <c r="T43">
        <f>VLOOKUP($A43,'STOCK PRICES'!$U$2:$V$1210,2,1)</f>
        <v>105</v>
      </c>
      <c r="V43">
        <f>VLOOKUP($A43,'STOCK PRICES'!$W$2:$X$1879,2,1)</f>
        <v>61.67</v>
      </c>
      <c r="X43">
        <f>VLOOKUP($A43,'STOCK PRICES'!$Y$2:$Z$1987,2,1)</f>
        <v>53</v>
      </c>
      <c r="Z43">
        <f>VLOOKUP($A43,'STOCK PRICES'!$AA$2:$AB$1885,2,1)</f>
        <v>294.99</v>
      </c>
      <c r="AB43" t="e">
        <f>VLOOKUP($A43,'STOCK PRICES'!$AC$2:$AD$532,2,1)</f>
        <v>#N/A</v>
      </c>
    </row>
    <row r="44" spans="1:28" hidden="1" outlineLevel="1">
      <c r="A44" s="87">
        <v>43068</v>
      </c>
      <c r="B44">
        <f>VLOOKUP($A44,'STOCK PRICES'!$C$2:$D$1994,2,1)</f>
        <v>67.86</v>
      </c>
      <c r="C44" s="90"/>
      <c r="D44">
        <f>VLOOKUP($A44,'STOCK PRICES'!$E$2:$F$2018,2,1)</f>
        <v>168.56</v>
      </c>
      <c r="F44">
        <f>VLOOKUP($A44,'STOCK PRICES'!$G$2:$H$1679,2,1)</f>
        <v>23</v>
      </c>
      <c r="H44">
        <f>VLOOKUP($A44,'STOCK PRICES'!$I$2:$J$1976,2,1)</f>
        <v>33.1</v>
      </c>
      <c r="J44">
        <f>VLOOKUP($A44,'STOCK PRICES'!$K$2:$L$2018,2,1)</f>
        <v>290.08</v>
      </c>
      <c r="L44">
        <f>VLOOKUP($A44,'STOCK PRICES'!$M$2:$N$2018,2,1)</f>
        <v>70.7</v>
      </c>
      <c r="N44" t="e">
        <f>VLOOKUP($A44,'STOCK PRICES'!$O$2:$P$538,2,1)</f>
        <v>#N/A</v>
      </c>
      <c r="P44">
        <f>VLOOKUP($A44,'STOCK PRICES'!$Q$2:$R$2018,2,1)</f>
        <v>40.840000000000003</v>
      </c>
      <c r="R44">
        <f>VLOOKUP($A44,'STOCK PRICES'!$S$2:$T$2018,2,1)</f>
        <v>7.41</v>
      </c>
      <c r="T44">
        <f>VLOOKUP($A44,'STOCK PRICES'!$U$2:$V$1210,2,1)</f>
        <v>109.27</v>
      </c>
      <c r="V44">
        <f>VLOOKUP($A44,'STOCK PRICES'!$W$2:$X$1879,2,1)</f>
        <v>61.5</v>
      </c>
      <c r="X44">
        <f>VLOOKUP($A44,'STOCK PRICES'!$Y$2:$Z$1987,2,1)</f>
        <v>51.5</v>
      </c>
      <c r="Z44">
        <f>VLOOKUP($A44,'STOCK PRICES'!$AA$2:$AB$1885,2,1)</f>
        <v>291.10000000000002</v>
      </c>
      <c r="AB44" t="e">
        <f>VLOOKUP($A44,'STOCK PRICES'!$AC$2:$AD$532,2,1)</f>
        <v>#N/A</v>
      </c>
    </row>
    <row r="45" spans="1:28" hidden="1" outlineLevel="1">
      <c r="A45" s="87">
        <v>43069</v>
      </c>
      <c r="B45">
        <f>VLOOKUP($A45,'STOCK PRICES'!$C$2:$D$1994,2,1)</f>
        <v>66.510000000000005</v>
      </c>
      <c r="C45" s="90"/>
      <c r="D45">
        <f>VLOOKUP($A45,'STOCK PRICES'!$E$2:$F$2018,2,1)</f>
        <v>175.53</v>
      </c>
      <c r="F45">
        <f>VLOOKUP($A45,'STOCK PRICES'!$G$2:$H$1679,2,1)</f>
        <v>23</v>
      </c>
      <c r="H45">
        <f>VLOOKUP($A45,'STOCK PRICES'!$I$2:$J$1976,2,1)</f>
        <v>33.18</v>
      </c>
      <c r="J45">
        <f>VLOOKUP($A45,'STOCK PRICES'!$K$2:$L$2018,2,1)</f>
        <v>287.92</v>
      </c>
      <c r="L45">
        <f>VLOOKUP($A45,'STOCK PRICES'!$M$2:$N$2018,2,1)</f>
        <v>71.12</v>
      </c>
      <c r="N45" t="e">
        <f>VLOOKUP($A45,'STOCK PRICES'!$O$2:$P$538,2,1)</f>
        <v>#N/A</v>
      </c>
      <c r="P45">
        <f>VLOOKUP($A45,'STOCK PRICES'!$Q$2:$R$2018,2,1)</f>
        <v>40.25</v>
      </c>
      <c r="R45">
        <f>VLOOKUP($A45,'STOCK PRICES'!$S$2:$T$2018,2,1)</f>
        <v>7.54</v>
      </c>
      <c r="T45">
        <f>VLOOKUP($A45,'STOCK PRICES'!$U$2:$V$1210,2,1)</f>
        <v>113</v>
      </c>
      <c r="V45">
        <f>VLOOKUP($A45,'STOCK PRICES'!$W$2:$X$1879,2,1)</f>
        <v>61.5</v>
      </c>
      <c r="X45">
        <f>VLOOKUP($A45,'STOCK PRICES'!$Y$2:$Z$1987,2,1)</f>
        <v>51.39</v>
      </c>
      <c r="Z45">
        <f>VLOOKUP($A45,'STOCK PRICES'!$AA$2:$AB$1885,2,1)</f>
        <v>300.37</v>
      </c>
      <c r="AB45" t="e">
        <f>VLOOKUP($A45,'STOCK PRICES'!$AC$2:$AD$532,2,1)</f>
        <v>#N/A</v>
      </c>
    </row>
    <row r="46" spans="1:28" hidden="1" outlineLevel="1">
      <c r="A46" s="87">
        <v>43073</v>
      </c>
      <c r="B46">
        <f>VLOOKUP($A46,'STOCK PRICES'!$C$2:$D$1994,2,1)</f>
        <v>66</v>
      </c>
      <c r="C46" s="90"/>
      <c r="D46">
        <f>VLOOKUP($A46,'STOCK PRICES'!$E$2:$F$2018,2,1)</f>
        <v>176.93</v>
      </c>
      <c r="F46">
        <f>VLOOKUP($A46,'STOCK PRICES'!$G$2:$H$1679,2,1)</f>
        <v>23</v>
      </c>
      <c r="H46">
        <f>VLOOKUP($A46,'STOCK PRICES'!$I$2:$J$1976,2,1)</f>
        <v>33.18</v>
      </c>
      <c r="J46">
        <f>VLOOKUP($A46,'STOCK PRICES'!$K$2:$L$2018,2,1)</f>
        <v>295.93</v>
      </c>
      <c r="L46">
        <f>VLOOKUP($A46,'STOCK PRICES'!$M$2:$N$2018,2,1)</f>
        <v>72.010000000000005</v>
      </c>
      <c r="N46" t="e">
        <f>VLOOKUP($A46,'STOCK PRICES'!$O$2:$P$538,2,1)</f>
        <v>#N/A</v>
      </c>
      <c r="P46">
        <f>VLOOKUP($A46,'STOCK PRICES'!$Q$2:$R$2018,2,1)</f>
        <v>40.74</v>
      </c>
      <c r="R46">
        <f>VLOOKUP($A46,'STOCK PRICES'!$S$2:$T$2018,2,1)</f>
        <v>7.23</v>
      </c>
      <c r="T46">
        <f>VLOOKUP($A46,'STOCK PRICES'!$U$2:$V$1210,2,1)</f>
        <v>108.67</v>
      </c>
      <c r="V46">
        <f>VLOOKUP($A46,'STOCK PRICES'!$W$2:$X$1879,2,1)</f>
        <v>60.85</v>
      </c>
      <c r="X46">
        <f>VLOOKUP($A46,'STOCK PRICES'!$Y$2:$Z$1987,2,1)</f>
        <v>52</v>
      </c>
      <c r="Z46">
        <f>VLOOKUP($A46,'STOCK PRICES'!$AA$2:$AB$1885,2,1)</f>
        <v>302.43</v>
      </c>
      <c r="AB46" t="e">
        <f>VLOOKUP($A46,'STOCK PRICES'!$AC$2:$AD$532,2,1)</f>
        <v>#N/A</v>
      </c>
    </row>
    <row r="47" spans="1:28" hidden="1" outlineLevel="1">
      <c r="A47" s="87">
        <v>43074</v>
      </c>
      <c r="B47">
        <f>VLOOKUP($A47,'STOCK PRICES'!$C$2:$D$1994,2,1)</f>
        <v>66</v>
      </c>
      <c r="C47" s="90"/>
      <c r="D47">
        <f>VLOOKUP($A47,'STOCK PRICES'!$E$2:$F$2018,2,1)</f>
        <v>173.45</v>
      </c>
      <c r="F47">
        <f>VLOOKUP($A47,'STOCK PRICES'!$G$2:$H$1679,2,1)</f>
        <v>23</v>
      </c>
      <c r="H47">
        <f>VLOOKUP($A47,'STOCK PRICES'!$I$2:$J$1976,2,1)</f>
        <v>33.18</v>
      </c>
      <c r="J47">
        <f>VLOOKUP($A47,'STOCK PRICES'!$K$2:$L$2018,2,1)</f>
        <v>290.12</v>
      </c>
      <c r="L47">
        <f>VLOOKUP($A47,'STOCK PRICES'!$M$2:$N$2018,2,1)</f>
        <v>71.89</v>
      </c>
      <c r="N47" t="e">
        <f>VLOOKUP($A47,'STOCK PRICES'!$O$2:$P$538,2,1)</f>
        <v>#N/A</v>
      </c>
      <c r="P47">
        <f>VLOOKUP($A47,'STOCK PRICES'!$Q$2:$R$2018,2,1)</f>
        <v>40.39</v>
      </c>
      <c r="R47">
        <f>VLOOKUP($A47,'STOCK PRICES'!$S$2:$T$2018,2,1)</f>
        <v>7.31</v>
      </c>
      <c r="T47">
        <f>VLOOKUP($A47,'STOCK PRICES'!$U$2:$V$1210,2,1)</f>
        <v>110</v>
      </c>
      <c r="V47">
        <f>VLOOKUP($A47,'STOCK PRICES'!$W$2:$X$1879,2,1)</f>
        <v>61.5</v>
      </c>
      <c r="X47">
        <f>VLOOKUP($A47,'STOCK PRICES'!$Y$2:$Z$1987,2,1)</f>
        <v>52.76</v>
      </c>
      <c r="Z47">
        <f>VLOOKUP($A47,'STOCK PRICES'!$AA$2:$AB$1885,2,1)</f>
        <v>304.99</v>
      </c>
      <c r="AB47" t="e">
        <f>VLOOKUP($A47,'STOCK PRICES'!$AC$2:$AD$532,2,1)</f>
        <v>#N/A</v>
      </c>
    </row>
    <row r="48" spans="1:28" hidden="1" outlineLevel="1">
      <c r="A48" s="87">
        <v>43075</v>
      </c>
      <c r="B48">
        <f>VLOOKUP($A48,'STOCK PRICES'!$C$2:$D$1994,2,1)</f>
        <v>66.989999999999995</v>
      </c>
      <c r="C48" s="90"/>
      <c r="D48">
        <f>VLOOKUP($A48,'STOCK PRICES'!$E$2:$F$2018,2,1)</f>
        <v>171.55</v>
      </c>
      <c r="F48">
        <f>VLOOKUP($A48,'STOCK PRICES'!$G$2:$H$1679,2,1)</f>
        <v>23</v>
      </c>
      <c r="H48">
        <f>VLOOKUP($A48,'STOCK PRICES'!$I$2:$J$1976,2,1)</f>
        <v>33.1</v>
      </c>
      <c r="J48">
        <f>VLOOKUP($A48,'STOCK PRICES'!$K$2:$L$2018,2,1)</f>
        <v>292.44</v>
      </c>
      <c r="L48">
        <f>VLOOKUP($A48,'STOCK PRICES'!$M$2:$N$2018,2,1)</f>
        <v>71.5</v>
      </c>
      <c r="N48" t="e">
        <f>VLOOKUP($A48,'STOCK PRICES'!$O$2:$P$538,2,1)</f>
        <v>#N/A</v>
      </c>
      <c r="P48">
        <f>VLOOKUP($A48,'STOCK PRICES'!$Q$2:$R$2018,2,1)</f>
        <v>40.58</v>
      </c>
      <c r="R48">
        <f>VLOOKUP($A48,'STOCK PRICES'!$S$2:$T$2018,2,1)</f>
        <v>7.33</v>
      </c>
      <c r="T48">
        <f>VLOOKUP($A48,'STOCK PRICES'!$U$2:$V$1210,2,1)</f>
        <v>108</v>
      </c>
      <c r="V48">
        <f>VLOOKUP($A48,'STOCK PRICES'!$W$2:$X$1879,2,1)</f>
        <v>61.18</v>
      </c>
      <c r="X48">
        <f>VLOOKUP($A48,'STOCK PRICES'!$Y$2:$Z$1987,2,1)</f>
        <v>52.76</v>
      </c>
      <c r="Z48">
        <f>VLOOKUP($A48,'STOCK PRICES'!$AA$2:$AB$1885,2,1)</f>
        <v>308.5</v>
      </c>
      <c r="AB48" t="e">
        <f>VLOOKUP($A48,'STOCK PRICES'!$AC$2:$AD$532,2,1)</f>
        <v>#N/A</v>
      </c>
    </row>
    <row r="49" spans="1:28" hidden="1" outlineLevel="1">
      <c r="A49" s="87">
        <v>43076</v>
      </c>
      <c r="B49">
        <f>VLOOKUP($A49,'STOCK PRICES'!$C$2:$D$1994,2,1)</f>
        <v>64.599999999999994</v>
      </c>
      <c r="C49" s="90"/>
      <c r="D49">
        <f>VLOOKUP($A49,'STOCK PRICES'!$E$2:$F$2018,2,1)</f>
        <v>163.4</v>
      </c>
      <c r="F49">
        <f>VLOOKUP($A49,'STOCK PRICES'!$G$2:$H$1679,2,1)</f>
        <v>23</v>
      </c>
      <c r="H49">
        <f>VLOOKUP($A49,'STOCK PRICES'!$I$2:$J$1976,2,1)</f>
        <v>33</v>
      </c>
      <c r="J49">
        <f>VLOOKUP($A49,'STOCK PRICES'!$K$2:$L$2018,2,1)</f>
        <v>277.82</v>
      </c>
      <c r="L49">
        <f>VLOOKUP($A49,'STOCK PRICES'!$M$2:$N$2018,2,1)</f>
        <v>68.12</v>
      </c>
      <c r="N49" t="e">
        <f>VLOOKUP($A49,'STOCK PRICES'!$O$2:$P$538,2,1)</f>
        <v>#N/A</v>
      </c>
      <c r="P49">
        <f>VLOOKUP($A49,'STOCK PRICES'!$Q$2:$R$2018,2,1)</f>
        <v>38.56</v>
      </c>
      <c r="R49">
        <f>VLOOKUP($A49,'STOCK PRICES'!$S$2:$T$2018,2,1)</f>
        <v>7.08</v>
      </c>
      <c r="T49">
        <f>VLOOKUP($A49,'STOCK PRICES'!$U$2:$V$1210,2,1)</f>
        <v>102.6</v>
      </c>
      <c r="V49">
        <f>VLOOKUP($A49,'STOCK PRICES'!$W$2:$X$1879,2,1)</f>
        <v>58.83</v>
      </c>
      <c r="X49">
        <f>VLOOKUP($A49,'STOCK PRICES'!$Y$2:$Z$1987,2,1)</f>
        <v>51.01</v>
      </c>
      <c r="Z49">
        <f>VLOOKUP($A49,'STOCK PRICES'!$AA$2:$AB$1885,2,1)</f>
        <v>304.89999999999998</v>
      </c>
      <c r="AB49" t="e">
        <f>VLOOKUP($A49,'STOCK PRICES'!$AC$2:$AD$532,2,1)</f>
        <v>#N/A</v>
      </c>
    </row>
    <row r="50" spans="1:28" hidden="1" outlineLevel="1">
      <c r="A50" s="87">
        <v>43077</v>
      </c>
      <c r="B50">
        <f>VLOOKUP($A50,'STOCK PRICES'!$C$2:$D$1994,2,1)</f>
        <v>65.17</v>
      </c>
      <c r="C50" s="90"/>
      <c r="D50">
        <f>VLOOKUP($A50,'STOCK PRICES'!$E$2:$F$2018,2,1)</f>
        <v>168.18</v>
      </c>
      <c r="F50">
        <f>VLOOKUP($A50,'STOCK PRICES'!$G$2:$H$1679,2,1)</f>
        <v>23</v>
      </c>
      <c r="H50">
        <f>VLOOKUP($A50,'STOCK PRICES'!$I$2:$J$1976,2,1)</f>
        <v>33.25</v>
      </c>
      <c r="J50">
        <f>VLOOKUP($A50,'STOCK PRICES'!$K$2:$L$2018,2,1)</f>
        <v>265.64</v>
      </c>
      <c r="L50">
        <f>VLOOKUP($A50,'STOCK PRICES'!$M$2:$N$2018,2,1)</f>
        <v>69.650000000000006</v>
      </c>
      <c r="N50" t="e">
        <f>VLOOKUP($A50,'STOCK PRICES'!$O$2:$P$538,2,1)</f>
        <v>#N/A</v>
      </c>
      <c r="P50">
        <f>VLOOKUP($A50,'STOCK PRICES'!$Q$2:$R$2018,2,1)</f>
        <v>36.950000000000003</v>
      </c>
      <c r="R50">
        <f>VLOOKUP($A50,'STOCK PRICES'!$S$2:$T$2018,2,1)</f>
        <v>7.1</v>
      </c>
      <c r="T50">
        <f>VLOOKUP($A50,'STOCK PRICES'!$U$2:$V$1210,2,1)</f>
        <v>103</v>
      </c>
      <c r="V50">
        <f>VLOOKUP($A50,'STOCK PRICES'!$W$2:$X$1879,2,1)</f>
        <v>59</v>
      </c>
      <c r="X50">
        <f>VLOOKUP($A50,'STOCK PRICES'!$Y$2:$Z$1987,2,1)</f>
        <v>50.13</v>
      </c>
      <c r="Z50">
        <f>VLOOKUP($A50,'STOCK PRICES'!$AA$2:$AB$1885,2,1)</f>
        <v>291.3</v>
      </c>
      <c r="AB50" t="e">
        <f>VLOOKUP($A50,'STOCK PRICES'!$AC$2:$AD$532,2,1)</f>
        <v>#N/A</v>
      </c>
    </row>
    <row r="51" spans="1:28" hidden="1" outlineLevel="1">
      <c r="A51" s="87">
        <v>43080</v>
      </c>
      <c r="B51">
        <f>VLOOKUP($A51,'STOCK PRICES'!$C$2:$D$1994,2,1)</f>
        <v>64.239999999999995</v>
      </c>
      <c r="C51" s="90"/>
      <c r="D51">
        <f>VLOOKUP($A51,'STOCK PRICES'!$E$2:$F$2018,2,1)</f>
        <v>167.99</v>
      </c>
      <c r="F51">
        <f>VLOOKUP($A51,'STOCK PRICES'!$G$2:$H$1679,2,1)</f>
        <v>23</v>
      </c>
      <c r="H51">
        <f>VLOOKUP($A51,'STOCK PRICES'!$I$2:$J$1976,2,1)</f>
        <v>32.9</v>
      </c>
      <c r="J51">
        <f>VLOOKUP($A51,'STOCK PRICES'!$K$2:$L$2018,2,1)</f>
        <v>252.36</v>
      </c>
      <c r="L51">
        <f>VLOOKUP($A51,'STOCK PRICES'!$M$2:$N$2018,2,1)</f>
        <v>67.010000000000005</v>
      </c>
      <c r="N51" t="e">
        <f>VLOOKUP($A51,'STOCK PRICES'!$O$2:$P$538,2,1)</f>
        <v>#N/A</v>
      </c>
      <c r="P51">
        <f>VLOOKUP($A51,'STOCK PRICES'!$Q$2:$R$2018,2,1)</f>
        <v>35.11</v>
      </c>
      <c r="R51">
        <f>VLOOKUP($A51,'STOCK PRICES'!$S$2:$T$2018,2,1)</f>
        <v>6.72</v>
      </c>
      <c r="T51">
        <f>VLOOKUP($A51,'STOCK PRICES'!$U$2:$V$1210,2,1)</f>
        <v>99</v>
      </c>
      <c r="V51">
        <f>VLOOKUP($A51,'STOCK PRICES'!$W$2:$X$1879,2,1)</f>
        <v>59</v>
      </c>
      <c r="X51">
        <f>VLOOKUP($A51,'STOCK PRICES'!$Y$2:$Z$1987,2,1)</f>
        <v>49.75</v>
      </c>
      <c r="Z51">
        <f>VLOOKUP($A51,'STOCK PRICES'!$AA$2:$AB$1885,2,1)</f>
        <v>299.8</v>
      </c>
      <c r="AB51" t="e">
        <f>VLOOKUP($A51,'STOCK PRICES'!$AC$2:$AD$532,2,1)</f>
        <v>#N/A</v>
      </c>
    </row>
    <row r="52" spans="1:28" hidden="1" outlineLevel="1">
      <c r="A52" s="87">
        <v>43081</v>
      </c>
      <c r="B52">
        <f>VLOOKUP($A52,'STOCK PRICES'!$C$2:$D$1994,2,1)</f>
        <v>64</v>
      </c>
      <c r="C52" s="90"/>
      <c r="D52">
        <f>VLOOKUP($A52,'STOCK PRICES'!$E$2:$F$2018,2,1)</f>
        <v>167.24</v>
      </c>
      <c r="F52">
        <f>VLOOKUP($A52,'STOCK PRICES'!$G$2:$H$1679,2,1)</f>
        <v>23</v>
      </c>
      <c r="H52">
        <f>VLOOKUP($A52,'STOCK PRICES'!$I$2:$J$1976,2,1)</f>
        <v>32.549999999999997</v>
      </c>
      <c r="J52">
        <f>VLOOKUP($A52,'STOCK PRICES'!$K$2:$L$2018,2,1)</f>
        <v>245.19</v>
      </c>
      <c r="L52">
        <f>VLOOKUP($A52,'STOCK PRICES'!$M$2:$N$2018,2,1)</f>
        <v>66.760000000000005</v>
      </c>
      <c r="N52" t="e">
        <f>VLOOKUP($A52,'STOCK PRICES'!$O$2:$P$538,2,1)</f>
        <v>#N/A</v>
      </c>
      <c r="P52">
        <f>VLOOKUP($A52,'STOCK PRICES'!$Q$2:$R$2018,2,1)</f>
        <v>34.71</v>
      </c>
      <c r="R52">
        <f>VLOOKUP($A52,'STOCK PRICES'!$S$2:$T$2018,2,1)</f>
        <v>6.78</v>
      </c>
      <c r="T52">
        <f>VLOOKUP($A52,'STOCK PRICES'!$U$2:$V$1210,2,1)</f>
        <v>97.9</v>
      </c>
      <c r="V52">
        <f>VLOOKUP($A52,'STOCK PRICES'!$W$2:$X$1879,2,1)</f>
        <v>59.04</v>
      </c>
      <c r="X52">
        <f>VLOOKUP($A52,'STOCK PRICES'!$Y$2:$Z$1987,2,1)</f>
        <v>49.91</v>
      </c>
      <c r="Z52">
        <f>VLOOKUP($A52,'STOCK PRICES'!$AA$2:$AB$1885,2,1)</f>
        <v>285.29000000000002</v>
      </c>
      <c r="AB52" t="e">
        <f>VLOOKUP($A52,'STOCK PRICES'!$AC$2:$AD$532,2,1)</f>
        <v>#N/A</v>
      </c>
    </row>
    <row r="53" spans="1:28" hidden="1" outlineLevel="1">
      <c r="A53" s="87">
        <v>43082</v>
      </c>
      <c r="B53">
        <f>VLOOKUP($A53,'STOCK PRICES'!$C$2:$D$1994,2,1)</f>
        <v>64.489999999999995</v>
      </c>
      <c r="C53" s="90"/>
      <c r="D53">
        <f>VLOOKUP($A53,'STOCK PRICES'!$E$2:$F$2018,2,1)</f>
        <v>166.04</v>
      </c>
      <c r="F53">
        <f>VLOOKUP($A53,'STOCK PRICES'!$G$2:$H$1679,2,1)</f>
        <v>23</v>
      </c>
      <c r="H53">
        <f>VLOOKUP($A53,'STOCK PRICES'!$I$2:$J$1976,2,1)</f>
        <v>32.549999999999997</v>
      </c>
      <c r="J53">
        <f>VLOOKUP($A53,'STOCK PRICES'!$K$2:$L$2018,2,1)</f>
        <v>250.16</v>
      </c>
      <c r="L53">
        <f>VLOOKUP($A53,'STOCK PRICES'!$M$2:$N$2018,2,1)</f>
        <v>67.47</v>
      </c>
      <c r="N53" t="e">
        <f>VLOOKUP($A53,'STOCK PRICES'!$O$2:$P$538,2,1)</f>
        <v>#N/A</v>
      </c>
      <c r="P53">
        <f>VLOOKUP($A53,'STOCK PRICES'!$Q$2:$R$2018,2,1)</f>
        <v>35.04</v>
      </c>
      <c r="R53">
        <f>VLOOKUP($A53,'STOCK PRICES'!$S$2:$T$2018,2,1)</f>
        <v>6.86</v>
      </c>
      <c r="T53">
        <f>VLOOKUP($A53,'STOCK PRICES'!$U$2:$V$1210,2,1)</f>
        <v>99.16</v>
      </c>
      <c r="V53">
        <f>VLOOKUP($A53,'STOCK PRICES'!$W$2:$X$1879,2,1)</f>
        <v>60.51</v>
      </c>
      <c r="X53">
        <f>VLOOKUP($A53,'STOCK PRICES'!$Y$2:$Z$1987,2,1)</f>
        <v>49.92</v>
      </c>
      <c r="Z53">
        <f>VLOOKUP($A53,'STOCK PRICES'!$AA$2:$AB$1885,2,1)</f>
        <v>297.5</v>
      </c>
      <c r="AB53" t="e">
        <f>VLOOKUP($A53,'STOCK PRICES'!$AC$2:$AD$532,2,1)</f>
        <v>#N/A</v>
      </c>
    </row>
    <row r="54" spans="1:28" hidden="1" outlineLevel="1">
      <c r="A54" s="87">
        <v>43083</v>
      </c>
      <c r="B54">
        <f>VLOOKUP($A54,'STOCK PRICES'!$C$2:$D$1994,2,1)</f>
        <v>61.93</v>
      </c>
      <c r="C54" s="90"/>
      <c r="D54">
        <f>VLOOKUP($A54,'STOCK PRICES'!$E$2:$F$2018,2,1)</f>
        <v>165.07</v>
      </c>
      <c r="F54">
        <f>VLOOKUP($A54,'STOCK PRICES'!$G$2:$H$1679,2,1)</f>
        <v>23</v>
      </c>
      <c r="H54">
        <f>VLOOKUP($A54,'STOCK PRICES'!$I$2:$J$1976,2,1)</f>
        <v>32.43</v>
      </c>
      <c r="J54">
        <f>VLOOKUP($A54,'STOCK PRICES'!$K$2:$L$2018,2,1)</f>
        <v>237.8</v>
      </c>
      <c r="L54">
        <f>VLOOKUP($A54,'STOCK PRICES'!$M$2:$N$2018,2,1)</f>
        <v>64.91</v>
      </c>
      <c r="N54" t="e">
        <f>VLOOKUP($A54,'STOCK PRICES'!$O$2:$P$538,2,1)</f>
        <v>#N/A</v>
      </c>
      <c r="P54">
        <f>VLOOKUP($A54,'STOCK PRICES'!$Q$2:$R$2018,2,1)</f>
        <v>34.409999999999997</v>
      </c>
      <c r="R54">
        <f>VLOOKUP($A54,'STOCK PRICES'!$S$2:$T$2018,2,1)</f>
        <v>6.88</v>
      </c>
      <c r="T54">
        <f>VLOOKUP($A54,'STOCK PRICES'!$U$2:$V$1210,2,1)</f>
        <v>99</v>
      </c>
      <c r="V54">
        <f>VLOOKUP($A54,'STOCK PRICES'!$W$2:$X$1879,2,1)</f>
        <v>59.1</v>
      </c>
      <c r="X54">
        <f>VLOOKUP($A54,'STOCK PRICES'!$Y$2:$Z$1987,2,1)</f>
        <v>48.23</v>
      </c>
      <c r="Z54">
        <f>VLOOKUP($A54,'STOCK PRICES'!$AA$2:$AB$1885,2,1)</f>
        <v>282.63</v>
      </c>
      <c r="AB54" t="e">
        <f>VLOOKUP($A54,'STOCK PRICES'!$AC$2:$AD$532,2,1)</f>
        <v>#N/A</v>
      </c>
    </row>
    <row r="55" spans="1:28" hidden="1" outlineLevel="1">
      <c r="A55" s="87">
        <v>43084</v>
      </c>
      <c r="B55">
        <f>VLOOKUP($A55,'STOCK PRICES'!$C$2:$D$1994,2,1)</f>
        <v>62.95</v>
      </c>
      <c r="C55" s="90"/>
      <c r="D55">
        <f>VLOOKUP($A55,'STOCK PRICES'!$E$2:$F$2018,2,1)</f>
        <v>164.99</v>
      </c>
      <c r="F55">
        <f>VLOOKUP($A55,'STOCK PRICES'!$G$2:$H$1679,2,1)</f>
        <v>23</v>
      </c>
      <c r="H55">
        <f>VLOOKUP($A55,'STOCK PRICES'!$I$2:$J$1976,2,1)</f>
        <v>33</v>
      </c>
      <c r="J55">
        <f>VLOOKUP($A55,'STOCK PRICES'!$K$2:$L$2018,2,1)</f>
        <v>237.49</v>
      </c>
      <c r="L55">
        <f>VLOOKUP($A55,'STOCK PRICES'!$M$2:$N$2018,2,1)</f>
        <v>66.14</v>
      </c>
      <c r="N55" t="e">
        <f>VLOOKUP($A55,'STOCK PRICES'!$O$2:$P$538,2,1)</f>
        <v>#N/A</v>
      </c>
      <c r="P55">
        <f>VLOOKUP($A55,'STOCK PRICES'!$Q$2:$R$2018,2,1)</f>
        <v>34.479999999999997</v>
      </c>
      <c r="R55">
        <f>VLOOKUP($A55,'STOCK PRICES'!$S$2:$T$2018,2,1)</f>
        <v>7.03</v>
      </c>
      <c r="T55">
        <f>VLOOKUP($A55,'STOCK PRICES'!$U$2:$V$1210,2,1)</f>
        <v>99</v>
      </c>
      <c r="V55">
        <f>VLOOKUP($A55,'STOCK PRICES'!$W$2:$X$1879,2,1)</f>
        <v>60</v>
      </c>
      <c r="X55">
        <f>VLOOKUP($A55,'STOCK PRICES'!$Y$2:$Z$1987,2,1)</f>
        <v>48.79</v>
      </c>
      <c r="Z55">
        <f>VLOOKUP($A55,'STOCK PRICES'!$AA$2:$AB$1885,2,1)</f>
        <v>296.05</v>
      </c>
      <c r="AB55" t="e">
        <f>VLOOKUP($A55,'STOCK PRICES'!$AC$2:$AD$532,2,1)</f>
        <v>#N/A</v>
      </c>
    </row>
    <row r="56" spans="1:28" hidden="1" outlineLevel="1">
      <c r="A56" s="87">
        <v>43087</v>
      </c>
      <c r="B56">
        <f>VLOOKUP($A56,'STOCK PRICES'!$C$2:$D$1994,2,1)</f>
        <v>63.51</v>
      </c>
      <c r="C56" s="90"/>
      <c r="D56">
        <f>VLOOKUP($A56,'STOCK PRICES'!$E$2:$F$2018,2,1)</f>
        <v>164.36</v>
      </c>
      <c r="F56">
        <f>VLOOKUP($A56,'STOCK PRICES'!$G$2:$H$1679,2,1)</f>
        <v>23</v>
      </c>
      <c r="H56">
        <f>VLOOKUP($A56,'STOCK PRICES'!$I$2:$J$1976,2,1)</f>
        <v>33.03</v>
      </c>
      <c r="J56">
        <f>VLOOKUP($A56,'STOCK PRICES'!$K$2:$L$2018,2,1)</f>
        <v>230.39</v>
      </c>
      <c r="L56">
        <f>VLOOKUP($A56,'STOCK PRICES'!$M$2:$N$2018,2,1)</f>
        <v>65.5</v>
      </c>
      <c r="N56" t="e">
        <f>VLOOKUP($A56,'STOCK PRICES'!$O$2:$P$538,2,1)</f>
        <v>#N/A</v>
      </c>
      <c r="P56">
        <f>VLOOKUP($A56,'STOCK PRICES'!$Q$2:$R$2018,2,1)</f>
        <v>34.229999999999997</v>
      </c>
      <c r="R56">
        <f>VLOOKUP($A56,'STOCK PRICES'!$S$2:$T$2018,2,1)</f>
        <v>6.95</v>
      </c>
      <c r="T56">
        <f>VLOOKUP($A56,'STOCK PRICES'!$U$2:$V$1210,2,1)</f>
        <v>99</v>
      </c>
      <c r="V56">
        <f>VLOOKUP($A56,'STOCK PRICES'!$W$2:$X$1879,2,1)</f>
        <v>59</v>
      </c>
      <c r="X56">
        <f>VLOOKUP($A56,'STOCK PRICES'!$Y$2:$Z$1987,2,1)</f>
        <v>48</v>
      </c>
      <c r="Z56">
        <f>VLOOKUP($A56,'STOCK PRICES'!$AA$2:$AB$1885,2,1)</f>
        <v>296</v>
      </c>
      <c r="AB56" t="e">
        <f>VLOOKUP($A56,'STOCK PRICES'!$AC$2:$AD$532,2,1)</f>
        <v>#N/A</v>
      </c>
    </row>
    <row r="57" spans="1:28" hidden="1" outlineLevel="1">
      <c r="A57" s="87">
        <v>43088</v>
      </c>
      <c r="B57">
        <f>VLOOKUP($A57,'STOCK PRICES'!$C$2:$D$1994,2,1)</f>
        <v>63.82</v>
      </c>
      <c r="C57" s="90"/>
      <c r="D57">
        <f>VLOOKUP($A57,'STOCK PRICES'!$E$2:$F$2018,2,1)</f>
        <v>166.42</v>
      </c>
      <c r="F57">
        <f>VLOOKUP($A57,'STOCK PRICES'!$G$2:$H$1679,2,1)</f>
        <v>23</v>
      </c>
      <c r="H57">
        <f>VLOOKUP($A57,'STOCK PRICES'!$I$2:$J$1976,2,1)</f>
        <v>32.840000000000003</v>
      </c>
      <c r="J57">
        <f>VLOOKUP($A57,'STOCK PRICES'!$K$2:$L$2018,2,1)</f>
        <v>219.48</v>
      </c>
      <c r="L57">
        <f>VLOOKUP($A57,'STOCK PRICES'!$M$2:$N$2018,2,1)</f>
        <v>63.05</v>
      </c>
      <c r="N57" t="e">
        <f>VLOOKUP($A57,'STOCK PRICES'!$O$2:$P$538,2,1)</f>
        <v>#N/A</v>
      </c>
      <c r="P57">
        <f>VLOOKUP($A57,'STOCK PRICES'!$Q$2:$R$2018,2,1)</f>
        <v>32.54</v>
      </c>
      <c r="R57">
        <f>VLOOKUP($A57,'STOCK PRICES'!$S$2:$T$2018,2,1)</f>
        <v>6.85</v>
      </c>
      <c r="T57">
        <f>VLOOKUP($A57,'STOCK PRICES'!$U$2:$V$1210,2,1)</f>
        <v>100</v>
      </c>
      <c r="V57">
        <f>VLOOKUP($A57,'STOCK PRICES'!$W$2:$X$1879,2,1)</f>
        <v>59</v>
      </c>
      <c r="X57">
        <f>VLOOKUP($A57,'STOCK PRICES'!$Y$2:$Z$1987,2,1)</f>
        <v>45.6</v>
      </c>
      <c r="Z57">
        <f>VLOOKUP($A57,'STOCK PRICES'!$AA$2:$AB$1885,2,1)</f>
        <v>290.17</v>
      </c>
      <c r="AB57" t="e">
        <f>VLOOKUP($A57,'STOCK PRICES'!$AC$2:$AD$532,2,1)</f>
        <v>#N/A</v>
      </c>
    </row>
    <row r="58" spans="1:28" hidden="1" outlineLevel="1">
      <c r="A58" s="87">
        <v>43089</v>
      </c>
      <c r="B58">
        <f>VLOOKUP($A58,'STOCK PRICES'!$C$2:$D$1994,2,1)</f>
        <v>64</v>
      </c>
      <c r="C58" s="90"/>
      <c r="D58">
        <f>VLOOKUP($A58,'STOCK PRICES'!$E$2:$F$2018,2,1)</f>
        <v>174.03</v>
      </c>
      <c r="F58">
        <f>VLOOKUP($A58,'STOCK PRICES'!$G$2:$H$1679,2,1)</f>
        <v>23</v>
      </c>
      <c r="H58">
        <f>VLOOKUP($A58,'STOCK PRICES'!$I$2:$J$1976,2,1)</f>
        <v>33</v>
      </c>
      <c r="J58">
        <f>VLOOKUP($A58,'STOCK PRICES'!$K$2:$L$2018,2,1)</f>
        <v>213.51</v>
      </c>
      <c r="L58">
        <f>VLOOKUP($A58,'STOCK PRICES'!$M$2:$N$2018,2,1)</f>
        <v>63.56</v>
      </c>
      <c r="N58" t="e">
        <f>VLOOKUP($A58,'STOCK PRICES'!$O$2:$P$538,2,1)</f>
        <v>#N/A</v>
      </c>
      <c r="P58">
        <f>VLOOKUP($A58,'STOCK PRICES'!$Q$2:$R$2018,2,1)</f>
        <v>32.26</v>
      </c>
      <c r="R58">
        <f>VLOOKUP($A58,'STOCK PRICES'!$S$2:$T$2018,2,1)</f>
        <v>6.84</v>
      </c>
      <c r="T58">
        <f>VLOOKUP($A58,'STOCK PRICES'!$U$2:$V$1210,2,1)</f>
        <v>100</v>
      </c>
      <c r="V58">
        <f>VLOOKUP($A58,'STOCK PRICES'!$W$2:$X$1879,2,1)</f>
        <v>59</v>
      </c>
      <c r="X58">
        <f>VLOOKUP($A58,'STOCK PRICES'!$Y$2:$Z$1987,2,1)</f>
        <v>43.99</v>
      </c>
      <c r="Z58">
        <f>VLOOKUP($A58,'STOCK PRICES'!$AA$2:$AB$1885,2,1)</f>
        <v>290</v>
      </c>
      <c r="AB58" t="e">
        <f>VLOOKUP($A58,'STOCK PRICES'!$AC$2:$AD$532,2,1)</f>
        <v>#N/A</v>
      </c>
    </row>
    <row r="59" spans="1:28" hidden="1" outlineLevel="1">
      <c r="A59" s="87">
        <v>43090</v>
      </c>
      <c r="B59">
        <f>VLOOKUP($A59,'STOCK PRICES'!$C$2:$D$1994,2,1)</f>
        <v>63.95</v>
      </c>
      <c r="C59" s="90"/>
      <c r="D59">
        <f>VLOOKUP($A59,'STOCK PRICES'!$E$2:$F$2018,2,1)</f>
        <v>179.86</v>
      </c>
      <c r="F59">
        <f>VLOOKUP($A59,'STOCK PRICES'!$G$2:$H$1679,2,1)</f>
        <v>23</v>
      </c>
      <c r="H59">
        <f>VLOOKUP($A59,'STOCK PRICES'!$I$2:$J$1976,2,1)</f>
        <v>33.47</v>
      </c>
      <c r="J59">
        <f>VLOOKUP($A59,'STOCK PRICES'!$K$2:$L$2018,2,1)</f>
        <v>219.92</v>
      </c>
      <c r="L59">
        <f>VLOOKUP($A59,'STOCK PRICES'!$M$2:$N$2018,2,1)</f>
        <v>65.5</v>
      </c>
      <c r="N59" t="e">
        <f>VLOOKUP($A59,'STOCK PRICES'!$O$2:$P$538,2,1)</f>
        <v>#N/A</v>
      </c>
      <c r="P59">
        <f>VLOOKUP($A59,'STOCK PRICES'!$Q$2:$R$2018,2,1)</f>
        <v>33.049999999999997</v>
      </c>
      <c r="R59">
        <f>VLOOKUP($A59,'STOCK PRICES'!$S$2:$T$2018,2,1)</f>
        <v>6.85</v>
      </c>
      <c r="T59">
        <f>VLOOKUP($A59,'STOCK PRICES'!$U$2:$V$1210,2,1)</f>
        <v>104.8</v>
      </c>
      <c r="V59">
        <f>VLOOKUP($A59,'STOCK PRICES'!$W$2:$X$1879,2,1)</f>
        <v>59.02</v>
      </c>
      <c r="X59">
        <f>VLOOKUP($A59,'STOCK PRICES'!$Y$2:$Z$1987,2,1)</f>
        <v>44.03</v>
      </c>
      <c r="Z59">
        <f>VLOOKUP($A59,'STOCK PRICES'!$AA$2:$AB$1885,2,1)</f>
        <v>288.70999999999998</v>
      </c>
      <c r="AB59" t="e">
        <f>VLOOKUP($A59,'STOCK PRICES'!$AC$2:$AD$532,2,1)</f>
        <v>#N/A</v>
      </c>
    </row>
    <row r="60" spans="1:28" hidden="1" outlineLevel="1">
      <c r="A60" s="87">
        <v>43091</v>
      </c>
      <c r="B60">
        <f>VLOOKUP($A60,'STOCK PRICES'!$C$2:$D$1994,2,1)</f>
        <v>65</v>
      </c>
      <c r="C60" s="90"/>
      <c r="D60">
        <f>VLOOKUP($A60,'STOCK PRICES'!$E$2:$F$2018,2,1)</f>
        <v>182.8</v>
      </c>
      <c r="F60">
        <f>VLOOKUP($A60,'STOCK PRICES'!$G$2:$H$1679,2,1)</f>
        <v>23</v>
      </c>
      <c r="H60">
        <f>VLOOKUP($A60,'STOCK PRICES'!$I$2:$J$1976,2,1)</f>
        <v>34</v>
      </c>
      <c r="J60">
        <f>VLOOKUP($A60,'STOCK PRICES'!$K$2:$L$2018,2,1)</f>
        <v>230.7</v>
      </c>
      <c r="L60">
        <f>VLOOKUP($A60,'STOCK PRICES'!$M$2:$N$2018,2,1)</f>
        <v>68.77</v>
      </c>
      <c r="N60" t="e">
        <f>VLOOKUP($A60,'STOCK PRICES'!$O$2:$P$538,2,1)</f>
        <v>#N/A</v>
      </c>
      <c r="P60">
        <f>VLOOKUP($A60,'STOCK PRICES'!$Q$2:$R$2018,2,1)</f>
        <v>34.659999999999997</v>
      </c>
      <c r="R60">
        <f>VLOOKUP($A60,'STOCK PRICES'!$S$2:$T$2018,2,1)</f>
        <v>7.24</v>
      </c>
      <c r="T60">
        <f>VLOOKUP($A60,'STOCK PRICES'!$U$2:$V$1210,2,1)</f>
        <v>107.25</v>
      </c>
      <c r="V60">
        <f>VLOOKUP($A60,'STOCK PRICES'!$W$2:$X$1879,2,1)</f>
        <v>60.11</v>
      </c>
      <c r="X60">
        <f>VLOOKUP($A60,'STOCK PRICES'!$Y$2:$Z$1987,2,1)</f>
        <v>46.21</v>
      </c>
      <c r="Z60">
        <f>VLOOKUP($A60,'STOCK PRICES'!$AA$2:$AB$1885,2,1)</f>
        <v>292</v>
      </c>
      <c r="AB60" t="e">
        <f>VLOOKUP($A60,'STOCK PRICES'!$AC$2:$AD$532,2,1)</f>
        <v>#N/A</v>
      </c>
    </row>
    <row r="61" spans="1:28" hidden="1" outlineLevel="1">
      <c r="A61" s="87">
        <v>43095</v>
      </c>
      <c r="B61">
        <f>VLOOKUP($A61,'STOCK PRICES'!$C$2:$D$1994,2,1)</f>
        <v>64.959999999999994</v>
      </c>
      <c r="C61" s="90"/>
      <c r="D61">
        <f>VLOOKUP($A61,'STOCK PRICES'!$E$2:$F$2018,2,1)</f>
        <v>179.11</v>
      </c>
      <c r="F61">
        <f>VLOOKUP($A61,'STOCK PRICES'!$G$2:$H$1679,2,1)</f>
        <v>23</v>
      </c>
      <c r="H61">
        <f>VLOOKUP($A61,'STOCK PRICES'!$I$2:$J$1976,2,1)</f>
        <v>34.29</v>
      </c>
      <c r="J61">
        <f>VLOOKUP($A61,'STOCK PRICES'!$K$2:$L$2018,2,1)</f>
        <v>230.28</v>
      </c>
      <c r="L61">
        <f>VLOOKUP($A61,'STOCK PRICES'!$M$2:$N$2018,2,1)</f>
        <v>69.989999999999995</v>
      </c>
      <c r="N61" t="e">
        <f>VLOOKUP($A61,'STOCK PRICES'!$O$2:$P$538,2,1)</f>
        <v>#N/A</v>
      </c>
      <c r="P61">
        <f>VLOOKUP($A61,'STOCK PRICES'!$Q$2:$R$2018,2,1)</f>
        <v>34.520000000000003</v>
      </c>
      <c r="R61">
        <f>VLOOKUP($A61,'STOCK PRICES'!$S$2:$T$2018,2,1)</f>
        <v>7.15</v>
      </c>
      <c r="T61">
        <f>VLOOKUP($A61,'STOCK PRICES'!$U$2:$V$1210,2,1)</f>
        <v>112</v>
      </c>
      <c r="V61">
        <f>VLOOKUP($A61,'STOCK PRICES'!$W$2:$X$1879,2,1)</f>
        <v>59.86</v>
      </c>
      <c r="X61">
        <f>VLOOKUP($A61,'STOCK PRICES'!$Y$2:$Z$1987,2,1)</f>
        <v>48.25</v>
      </c>
      <c r="Z61">
        <f>VLOOKUP($A61,'STOCK PRICES'!$AA$2:$AB$1885,2,1)</f>
        <v>292</v>
      </c>
      <c r="AB61" t="e">
        <f>VLOOKUP($A61,'STOCK PRICES'!$AC$2:$AD$532,2,1)</f>
        <v>#N/A</v>
      </c>
    </row>
    <row r="62" spans="1:28" hidden="1" outlineLevel="1">
      <c r="A62" s="87">
        <v>43096</v>
      </c>
      <c r="B62">
        <f>VLOOKUP($A62,'STOCK PRICES'!$C$2:$D$1994,2,1)</f>
        <v>67.48</v>
      </c>
      <c r="C62" s="90"/>
      <c r="D62">
        <f>VLOOKUP($A62,'STOCK PRICES'!$E$2:$F$2018,2,1)</f>
        <v>182.18</v>
      </c>
      <c r="F62">
        <f>VLOOKUP($A62,'STOCK PRICES'!$G$2:$H$1679,2,1)</f>
        <v>23</v>
      </c>
      <c r="H62">
        <f>VLOOKUP($A62,'STOCK PRICES'!$I$2:$J$1976,2,1)</f>
        <v>34.299999999999997</v>
      </c>
      <c r="J62">
        <f>VLOOKUP($A62,'STOCK PRICES'!$K$2:$L$2018,2,1)</f>
        <v>229.86</v>
      </c>
      <c r="L62">
        <f>VLOOKUP($A62,'STOCK PRICES'!$M$2:$N$2018,2,1)</f>
        <v>70.510000000000005</v>
      </c>
      <c r="N62" t="e">
        <f>VLOOKUP($A62,'STOCK PRICES'!$O$2:$P$538,2,1)</f>
        <v>#N/A</v>
      </c>
      <c r="P62">
        <f>VLOOKUP($A62,'STOCK PRICES'!$Q$2:$R$2018,2,1)</f>
        <v>35.01</v>
      </c>
      <c r="R62">
        <f>VLOOKUP($A62,'STOCK PRICES'!$S$2:$T$2018,2,1)</f>
        <v>7.17</v>
      </c>
      <c r="T62">
        <f>VLOOKUP($A62,'STOCK PRICES'!$U$2:$V$1210,2,1)</f>
        <v>117.01</v>
      </c>
      <c r="V62">
        <f>VLOOKUP($A62,'STOCK PRICES'!$W$2:$X$1879,2,1)</f>
        <v>61.18</v>
      </c>
      <c r="X62">
        <f>VLOOKUP($A62,'STOCK PRICES'!$Y$2:$Z$1987,2,1)</f>
        <v>50.66</v>
      </c>
      <c r="Z62">
        <f>VLOOKUP($A62,'STOCK PRICES'!$AA$2:$AB$1885,2,1)</f>
        <v>289.99</v>
      </c>
      <c r="AB62" t="e">
        <f>VLOOKUP($A62,'STOCK PRICES'!$AC$2:$AD$532,2,1)</f>
        <v>#N/A</v>
      </c>
    </row>
    <row r="63" spans="1:28" hidden="1" outlineLevel="1">
      <c r="A63" s="87">
        <v>43097</v>
      </c>
      <c r="B63">
        <f>VLOOKUP($A63,'STOCK PRICES'!$C$2:$D$1994,2,1)</f>
        <v>67.959999999999994</v>
      </c>
      <c r="C63" s="90"/>
      <c r="D63">
        <f>VLOOKUP($A63,'STOCK PRICES'!$E$2:$F$2018,2,1)</f>
        <v>185.49</v>
      </c>
      <c r="F63">
        <f>VLOOKUP($A63,'STOCK PRICES'!$G$2:$H$1679,2,1)</f>
        <v>23</v>
      </c>
      <c r="H63">
        <f>VLOOKUP($A63,'STOCK PRICES'!$I$2:$J$1976,2,1)</f>
        <v>33.85</v>
      </c>
      <c r="J63">
        <f>VLOOKUP($A63,'STOCK PRICES'!$K$2:$L$2018,2,1)</f>
        <v>241.35</v>
      </c>
      <c r="L63">
        <f>VLOOKUP($A63,'STOCK PRICES'!$M$2:$N$2018,2,1)</f>
        <v>70.81</v>
      </c>
      <c r="N63" t="e">
        <f>VLOOKUP($A63,'STOCK PRICES'!$O$2:$P$538,2,1)</f>
        <v>#N/A</v>
      </c>
      <c r="P63">
        <f>VLOOKUP($A63,'STOCK PRICES'!$Q$2:$R$2018,2,1)</f>
        <v>36.119999999999997</v>
      </c>
      <c r="R63">
        <f>VLOOKUP($A63,'STOCK PRICES'!$S$2:$T$2018,2,1)</f>
        <v>7.4</v>
      </c>
      <c r="T63">
        <f>VLOOKUP($A63,'STOCK PRICES'!$U$2:$V$1210,2,1)</f>
        <v>119</v>
      </c>
      <c r="V63">
        <f>VLOOKUP($A63,'STOCK PRICES'!$W$2:$X$1879,2,1)</f>
        <v>64.23</v>
      </c>
      <c r="X63">
        <f>VLOOKUP($A63,'STOCK PRICES'!$Y$2:$Z$1987,2,1)</f>
        <v>51.96</v>
      </c>
      <c r="Z63">
        <f>VLOOKUP($A63,'STOCK PRICES'!$AA$2:$AB$1885,2,1)</f>
        <v>290.49</v>
      </c>
      <c r="AB63" t="e">
        <f>VLOOKUP($A63,'STOCK PRICES'!$AC$2:$AD$532,2,1)</f>
        <v>#N/A</v>
      </c>
    </row>
    <row r="64" spans="1:28" hidden="1" outlineLevel="1">
      <c r="A64" s="87">
        <v>43098</v>
      </c>
      <c r="B64">
        <f>VLOOKUP($A64,'STOCK PRICES'!$C$2:$D$1994,2,1)</f>
        <v>67.099999999999994</v>
      </c>
      <c r="C64" s="90"/>
      <c r="D64">
        <f>VLOOKUP($A64,'STOCK PRICES'!$E$2:$F$2018,2,1)</f>
        <v>187.97</v>
      </c>
      <c r="F64">
        <f>VLOOKUP($A64,'STOCK PRICES'!$G$2:$H$1679,2,1)</f>
        <v>23.85</v>
      </c>
      <c r="H64">
        <f>VLOOKUP($A64,'STOCK PRICES'!$I$2:$J$1976,2,1)</f>
        <v>34.5</v>
      </c>
      <c r="J64">
        <f>VLOOKUP($A64,'STOCK PRICES'!$K$2:$L$2018,2,1)</f>
        <v>234.12</v>
      </c>
      <c r="L64">
        <f>VLOOKUP($A64,'STOCK PRICES'!$M$2:$N$2018,2,1)</f>
        <v>68.44</v>
      </c>
      <c r="N64" t="e">
        <f>VLOOKUP($A64,'STOCK PRICES'!$O$2:$P$538,2,1)</f>
        <v>#N/A</v>
      </c>
      <c r="P64">
        <f>VLOOKUP($A64,'STOCK PRICES'!$Q$2:$R$2018,2,1)</f>
        <v>35.18</v>
      </c>
      <c r="R64">
        <f>VLOOKUP($A64,'STOCK PRICES'!$S$2:$T$2018,2,1)</f>
        <v>7.15</v>
      </c>
      <c r="T64">
        <f>VLOOKUP($A64,'STOCK PRICES'!$U$2:$V$1210,2,1)</f>
        <v>124.95</v>
      </c>
      <c r="V64">
        <f>VLOOKUP($A64,'STOCK PRICES'!$W$2:$X$1879,2,1)</f>
        <v>66.25</v>
      </c>
      <c r="X64">
        <f>VLOOKUP($A64,'STOCK PRICES'!$Y$2:$Z$1987,2,1)</f>
        <v>51.97</v>
      </c>
      <c r="Z64">
        <f>VLOOKUP($A64,'STOCK PRICES'!$AA$2:$AB$1885,2,1)</f>
        <v>292.89</v>
      </c>
      <c r="AB64" t="e">
        <f>VLOOKUP($A64,'STOCK PRICES'!$AC$2:$AD$532,2,1)</f>
        <v>#N/A</v>
      </c>
    </row>
    <row r="65" spans="1:28" hidden="1" outlineLevel="1">
      <c r="A65" s="87">
        <v>43101</v>
      </c>
      <c r="B65">
        <f>VLOOKUP($A65,'STOCK PRICES'!$C$2:$D$1994,2,1)</f>
        <v>67.2</v>
      </c>
      <c r="C65" s="90"/>
      <c r="D65">
        <f>VLOOKUP($A65,'STOCK PRICES'!$E$2:$F$2018,2,1)</f>
        <v>190.06</v>
      </c>
      <c r="F65">
        <f>VLOOKUP($A65,'STOCK PRICES'!$G$2:$H$1679,2,1)</f>
        <v>24</v>
      </c>
      <c r="H65">
        <f>VLOOKUP($A65,'STOCK PRICES'!$I$2:$J$1976,2,1)</f>
        <v>34.99</v>
      </c>
      <c r="J65">
        <f>VLOOKUP($A65,'STOCK PRICES'!$K$2:$L$2018,2,1)</f>
        <v>239.81</v>
      </c>
      <c r="L65">
        <f>VLOOKUP($A65,'STOCK PRICES'!$M$2:$N$2018,2,1)</f>
        <v>67.98</v>
      </c>
      <c r="N65" t="e">
        <f>VLOOKUP($A65,'STOCK PRICES'!$O$2:$P$538,2,1)</f>
        <v>#N/A</v>
      </c>
      <c r="P65">
        <f>VLOOKUP($A65,'STOCK PRICES'!$Q$2:$R$2018,2,1)</f>
        <v>34.979999999999997</v>
      </c>
      <c r="R65">
        <f>VLOOKUP($A65,'STOCK PRICES'!$S$2:$T$2018,2,1)</f>
        <v>7.26</v>
      </c>
      <c r="T65">
        <f>VLOOKUP($A65,'STOCK PRICES'!$U$2:$V$1210,2,1)</f>
        <v>124.95</v>
      </c>
      <c r="V65">
        <f>VLOOKUP($A65,'STOCK PRICES'!$W$2:$X$1879,2,1)</f>
        <v>68.28</v>
      </c>
      <c r="X65">
        <f>VLOOKUP($A65,'STOCK PRICES'!$Y$2:$Z$1987,2,1)</f>
        <v>52</v>
      </c>
      <c r="Z65">
        <f>VLOOKUP($A65,'STOCK PRICES'!$AA$2:$AB$1885,2,1)</f>
        <v>290.2</v>
      </c>
      <c r="AB65" t="e">
        <f>VLOOKUP($A65,'STOCK PRICES'!$AC$2:$AD$532,2,1)</f>
        <v>#N/A</v>
      </c>
    </row>
    <row r="66" spans="1:28" hidden="1" outlineLevel="1">
      <c r="A66" s="87">
        <v>43102</v>
      </c>
      <c r="B66">
        <f>VLOOKUP($A66,'STOCK PRICES'!$C$2:$D$1994,2,1)</f>
        <v>70.56</v>
      </c>
      <c r="C66" s="90"/>
      <c r="D66">
        <f>VLOOKUP($A66,'STOCK PRICES'!$E$2:$F$2018,2,1)</f>
        <v>195.49</v>
      </c>
      <c r="F66">
        <f>VLOOKUP($A66,'STOCK PRICES'!$G$2:$H$1679,2,1)</f>
        <v>23.1</v>
      </c>
      <c r="H66">
        <f>VLOOKUP($A66,'STOCK PRICES'!$I$2:$J$1976,2,1)</f>
        <v>35.89</v>
      </c>
      <c r="J66">
        <f>VLOOKUP($A66,'STOCK PRICES'!$K$2:$L$2018,2,1)</f>
        <v>242.36</v>
      </c>
      <c r="L66">
        <f>VLOOKUP($A66,'STOCK PRICES'!$M$2:$N$2018,2,1)</f>
        <v>70.3</v>
      </c>
      <c r="N66" t="e">
        <f>VLOOKUP($A66,'STOCK PRICES'!$O$2:$P$538,2,1)</f>
        <v>#N/A</v>
      </c>
      <c r="P66">
        <f>VLOOKUP($A66,'STOCK PRICES'!$Q$2:$R$2018,2,1)</f>
        <v>36.1</v>
      </c>
      <c r="R66">
        <f>VLOOKUP($A66,'STOCK PRICES'!$S$2:$T$2018,2,1)</f>
        <v>7.28</v>
      </c>
      <c r="T66">
        <f>VLOOKUP($A66,'STOCK PRICES'!$U$2:$V$1210,2,1)</f>
        <v>124.95</v>
      </c>
      <c r="V66">
        <f>VLOOKUP($A66,'STOCK PRICES'!$W$2:$X$1879,2,1)</f>
        <v>69.7</v>
      </c>
      <c r="X66">
        <f>VLOOKUP($A66,'STOCK PRICES'!$Y$2:$Z$1987,2,1)</f>
        <v>51.85</v>
      </c>
      <c r="Z66">
        <f>VLOOKUP($A66,'STOCK PRICES'!$AA$2:$AB$1885,2,1)</f>
        <v>291.8</v>
      </c>
      <c r="AB66" t="e">
        <f>VLOOKUP($A66,'STOCK PRICES'!$AC$2:$AD$532,2,1)</f>
        <v>#N/A</v>
      </c>
    </row>
    <row r="67" spans="1:28" hidden="1" outlineLevel="1">
      <c r="A67" s="87">
        <v>43103</v>
      </c>
      <c r="B67">
        <f>VLOOKUP($A67,'STOCK PRICES'!$C$2:$D$1994,2,1)</f>
        <v>71.55</v>
      </c>
      <c r="C67" s="90"/>
      <c r="D67">
        <f>VLOOKUP($A67,'STOCK PRICES'!$E$2:$F$2018,2,1)</f>
        <v>196.08</v>
      </c>
      <c r="F67">
        <f>VLOOKUP($A67,'STOCK PRICES'!$G$2:$H$1679,2,1)</f>
        <v>23.1</v>
      </c>
      <c r="H67">
        <f>VLOOKUP($A67,'STOCK PRICES'!$I$2:$J$1976,2,1)</f>
        <v>35.82</v>
      </c>
      <c r="J67">
        <f>VLOOKUP($A67,'STOCK PRICES'!$K$2:$L$2018,2,1)</f>
        <v>245.46</v>
      </c>
      <c r="L67">
        <f>VLOOKUP($A67,'STOCK PRICES'!$M$2:$N$2018,2,1)</f>
        <v>71.349999999999994</v>
      </c>
      <c r="N67" t="e">
        <f>VLOOKUP($A67,'STOCK PRICES'!$O$2:$P$538,2,1)</f>
        <v>#N/A</v>
      </c>
      <c r="P67">
        <f>VLOOKUP($A67,'STOCK PRICES'!$Q$2:$R$2018,2,1)</f>
        <v>36.01</v>
      </c>
      <c r="R67">
        <f>VLOOKUP($A67,'STOCK PRICES'!$S$2:$T$2018,2,1)</f>
        <v>7.23</v>
      </c>
      <c r="T67">
        <f>VLOOKUP($A67,'STOCK PRICES'!$U$2:$V$1210,2,1)</f>
        <v>119.2</v>
      </c>
      <c r="V67">
        <f>VLOOKUP($A67,'STOCK PRICES'!$W$2:$X$1879,2,1)</f>
        <v>67.12</v>
      </c>
      <c r="X67">
        <f>VLOOKUP($A67,'STOCK PRICES'!$Y$2:$Z$1987,2,1)</f>
        <v>52.69</v>
      </c>
      <c r="Z67">
        <f>VLOOKUP($A67,'STOCK PRICES'!$AA$2:$AB$1885,2,1)</f>
        <v>290</v>
      </c>
      <c r="AB67" t="e">
        <f>VLOOKUP($A67,'STOCK PRICES'!$AC$2:$AD$532,2,1)</f>
        <v>#N/A</v>
      </c>
    </row>
    <row r="68" spans="1:28" hidden="1" outlineLevel="1">
      <c r="A68" s="87">
        <v>43104</v>
      </c>
      <c r="B68">
        <f>VLOOKUP($A68,'STOCK PRICES'!$C$2:$D$1994,2,1)</f>
        <v>71.55</v>
      </c>
      <c r="C68" s="90"/>
      <c r="D68">
        <f>VLOOKUP($A68,'STOCK PRICES'!$E$2:$F$2018,2,1)</f>
        <v>204.48</v>
      </c>
      <c r="F68">
        <f>VLOOKUP($A68,'STOCK PRICES'!$G$2:$H$1679,2,1)</f>
        <v>23.1</v>
      </c>
      <c r="H68">
        <f>VLOOKUP($A68,'STOCK PRICES'!$I$2:$J$1976,2,1)</f>
        <v>36.24</v>
      </c>
      <c r="J68">
        <f>VLOOKUP($A68,'STOCK PRICES'!$K$2:$L$2018,2,1)</f>
        <v>243.11</v>
      </c>
      <c r="L68">
        <f>VLOOKUP($A68,'STOCK PRICES'!$M$2:$N$2018,2,1)</f>
        <v>73.459999999999994</v>
      </c>
      <c r="N68" t="e">
        <f>VLOOKUP($A68,'STOCK PRICES'!$O$2:$P$538,2,1)</f>
        <v>#N/A</v>
      </c>
      <c r="P68">
        <f>VLOOKUP($A68,'STOCK PRICES'!$Q$2:$R$2018,2,1)</f>
        <v>35.630000000000003</v>
      </c>
      <c r="R68">
        <f>VLOOKUP($A68,'STOCK PRICES'!$S$2:$T$2018,2,1)</f>
        <v>7.59</v>
      </c>
      <c r="T68">
        <f>VLOOKUP($A68,'STOCK PRICES'!$U$2:$V$1210,2,1)</f>
        <v>124.99</v>
      </c>
      <c r="V68">
        <f>VLOOKUP($A68,'STOCK PRICES'!$W$2:$X$1879,2,1)</f>
        <v>68</v>
      </c>
      <c r="X68">
        <f>VLOOKUP($A68,'STOCK PRICES'!$Y$2:$Z$1987,2,1)</f>
        <v>53.5</v>
      </c>
      <c r="Z68">
        <f>VLOOKUP($A68,'STOCK PRICES'!$AA$2:$AB$1885,2,1)</f>
        <v>292.08999999999997</v>
      </c>
      <c r="AB68" t="e">
        <f>VLOOKUP($A68,'STOCK PRICES'!$AC$2:$AD$532,2,1)</f>
        <v>#N/A</v>
      </c>
    </row>
    <row r="69" spans="1:28" hidden="1" outlineLevel="1">
      <c r="A69" s="87">
        <v>43105</v>
      </c>
      <c r="B69">
        <f>VLOOKUP($A69,'STOCK PRICES'!$C$2:$D$1994,2,1)</f>
        <v>71.5</v>
      </c>
      <c r="C69" s="90"/>
      <c r="D69">
        <f>VLOOKUP($A69,'STOCK PRICES'!$E$2:$F$2018,2,1)</f>
        <v>210.42</v>
      </c>
      <c r="F69">
        <f>VLOOKUP($A69,'STOCK PRICES'!$G$2:$H$1679,2,1)</f>
        <v>23.44</v>
      </c>
      <c r="H69">
        <f>VLOOKUP($A69,'STOCK PRICES'!$I$2:$J$1976,2,1)</f>
        <v>36.49</v>
      </c>
      <c r="J69">
        <f>VLOOKUP($A69,'STOCK PRICES'!$K$2:$L$2018,2,1)</f>
        <v>248.77</v>
      </c>
      <c r="L69">
        <f>VLOOKUP($A69,'STOCK PRICES'!$M$2:$N$2018,2,1)</f>
        <v>77.010000000000005</v>
      </c>
      <c r="N69" t="e">
        <f>VLOOKUP($A69,'STOCK PRICES'!$O$2:$P$538,2,1)</f>
        <v>#N/A</v>
      </c>
      <c r="P69">
        <f>VLOOKUP($A69,'STOCK PRICES'!$Q$2:$R$2018,2,1)</f>
        <v>36.47</v>
      </c>
      <c r="R69">
        <f>VLOOKUP($A69,'STOCK PRICES'!$S$2:$T$2018,2,1)</f>
        <v>8.1999999999999993</v>
      </c>
      <c r="T69">
        <f>VLOOKUP($A69,'STOCK PRICES'!$U$2:$V$1210,2,1)</f>
        <v>119.03</v>
      </c>
      <c r="V69">
        <f>VLOOKUP($A69,'STOCK PRICES'!$W$2:$X$1879,2,1)</f>
        <v>67.209999999999994</v>
      </c>
      <c r="X69">
        <f>VLOOKUP($A69,'STOCK PRICES'!$Y$2:$Z$1987,2,1)</f>
        <v>54.09</v>
      </c>
      <c r="Z69">
        <f>VLOOKUP($A69,'STOCK PRICES'!$AA$2:$AB$1885,2,1)</f>
        <v>297</v>
      </c>
      <c r="AB69" t="e">
        <f>VLOOKUP($A69,'STOCK PRICES'!$AC$2:$AD$532,2,1)</f>
        <v>#N/A</v>
      </c>
    </row>
    <row r="70" spans="1:28" hidden="1" outlineLevel="1">
      <c r="A70" s="87">
        <v>43108</v>
      </c>
      <c r="B70">
        <f>VLOOKUP($A70,'STOCK PRICES'!$C$2:$D$1994,2,1)</f>
        <v>72</v>
      </c>
      <c r="C70" s="90"/>
      <c r="D70">
        <f>VLOOKUP($A70,'STOCK PRICES'!$E$2:$F$2018,2,1)</f>
        <v>215.01</v>
      </c>
      <c r="F70">
        <f>VLOOKUP($A70,'STOCK PRICES'!$G$2:$H$1679,2,1)</f>
        <v>23.7</v>
      </c>
      <c r="H70">
        <f>VLOOKUP($A70,'STOCK PRICES'!$I$2:$J$1976,2,1)</f>
        <v>36.6</v>
      </c>
      <c r="J70">
        <f>VLOOKUP($A70,'STOCK PRICES'!$K$2:$L$2018,2,1)</f>
        <v>254.13</v>
      </c>
      <c r="L70">
        <f>VLOOKUP($A70,'STOCK PRICES'!$M$2:$N$2018,2,1)</f>
        <v>77.22</v>
      </c>
      <c r="N70" t="e">
        <f>VLOOKUP($A70,'STOCK PRICES'!$O$2:$P$538,2,1)</f>
        <v>#N/A</v>
      </c>
      <c r="P70">
        <f>VLOOKUP($A70,'STOCK PRICES'!$Q$2:$R$2018,2,1)</f>
        <v>38.29</v>
      </c>
      <c r="R70">
        <f>VLOOKUP($A70,'STOCK PRICES'!$S$2:$T$2018,2,1)</f>
        <v>8.1300000000000008</v>
      </c>
      <c r="T70">
        <f>VLOOKUP($A70,'STOCK PRICES'!$U$2:$V$1210,2,1)</f>
        <v>114.55</v>
      </c>
      <c r="V70">
        <f>VLOOKUP($A70,'STOCK PRICES'!$W$2:$X$1879,2,1)</f>
        <v>68</v>
      </c>
      <c r="X70">
        <f>VLOOKUP($A70,'STOCK PRICES'!$Y$2:$Z$1987,2,1)</f>
        <v>54.92</v>
      </c>
      <c r="Z70">
        <f>VLOOKUP($A70,'STOCK PRICES'!$AA$2:$AB$1885,2,1)</f>
        <v>299.74</v>
      </c>
      <c r="AB70" t="e">
        <f>VLOOKUP($A70,'STOCK PRICES'!$AC$2:$AD$532,2,1)</f>
        <v>#N/A</v>
      </c>
    </row>
    <row r="71" spans="1:28" hidden="1" outlineLevel="1">
      <c r="A71" s="87">
        <v>43109</v>
      </c>
      <c r="B71">
        <f>VLOOKUP($A71,'STOCK PRICES'!$C$2:$D$1994,2,1)</f>
        <v>70.92</v>
      </c>
      <c r="C71" s="90"/>
      <c r="D71">
        <f>VLOOKUP($A71,'STOCK PRICES'!$E$2:$F$2018,2,1)</f>
        <v>210.38</v>
      </c>
      <c r="F71">
        <f>VLOOKUP($A71,'STOCK PRICES'!$G$2:$H$1679,2,1)</f>
        <v>23.7</v>
      </c>
      <c r="H71">
        <f>VLOOKUP($A71,'STOCK PRICES'!$I$2:$J$1976,2,1)</f>
        <v>36.47</v>
      </c>
      <c r="J71">
        <f>VLOOKUP($A71,'STOCK PRICES'!$K$2:$L$2018,2,1)</f>
        <v>254.71</v>
      </c>
      <c r="L71">
        <f>VLOOKUP($A71,'STOCK PRICES'!$M$2:$N$2018,2,1)</f>
        <v>76.39</v>
      </c>
      <c r="N71" t="e">
        <f>VLOOKUP($A71,'STOCK PRICES'!$O$2:$P$538,2,1)</f>
        <v>#N/A</v>
      </c>
      <c r="P71">
        <f>VLOOKUP($A71,'STOCK PRICES'!$Q$2:$R$2018,2,1)</f>
        <v>37.880000000000003</v>
      </c>
      <c r="R71">
        <f>VLOOKUP($A71,'STOCK PRICES'!$S$2:$T$2018,2,1)</f>
        <v>7.76</v>
      </c>
      <c r="T71">
        <f>VLOOKUP($A71,'STOCK PRICES'!$U$2:$V$1210,2,1)</f>
        <v>108.86</v>
      </c>
      <c r="V71">
        <f>VLOOKUP($A71,'STOCK PRICES'!$W$2:$X$1879,2,1)</f>
        <v>68.09</v>
      </c>
      <c r="X71">
        <f>VLOOKUP($A71,'STOCK PRICES'!$Y$2:$Z$1987,2,1)</f>
        <v>54.42</v>
      </c>
      <c r="Z71">
        <f>VLOOKUP($A71,'STOCK PRICES'!$AA$2:$AB$1885,2,1)</f>
        <v>305</v>
      </c>
      <c r="AB71" t="e">
        <f>VLOOKUP($A71,'STOCK PRICES'!$AC$2:$AD$532,2,1)</f>
        <v>#N/A</v>
      </c>
    </row>
    <row r="72" spans="1:28" hidden="1" outlineLevel="1">
      <c r="A72" s="87">
        <v>43110</v>
      </c>
      <c r="B72">
        <f>VLOOKUP($A72,'STOCK PRICES'!$C$2:$D$1994,2,1)</f>
        <v>72</v>
      </c>
      <c r="C72" s="90"/>
      <c r="D72">
        <f>VLOOKUP($A72,'STOCK PRICES'!$E$2:$F$2018,2,1)</f>
        <v>215.16</v>
      </c>
      <c r="F72">
        <f>VLOOKUP($A72,'STOCK PRICES'!$G$2:$H$1679,2,1)</f>
        <v>23.55</v>
      </c>
      <c r="H72">
        <f>VLOOKUP($A72,'STOCK PRICES'!$I$2:$J$1976,2,1)</f>
        <v>37</v>
      </c>
      <c r="J72">
        <f>VLOOKUP($A72,'STOCK PRICES'!$K$2:$L$2018,2,1)</f>
        <v>267.31</v>
      </c>
      <c r="L72">
        <f>VLOOKUP($A72,'STOCK PRICES'!$M$2:$N$2018,2,1)</f>
        <v>79.88</v>
      </c>
      <c r="N72" t="e">
        <f>VLOOKUP($A72,'STOCK PRICES'!$O$2:$P$538,2,1)</f>
        <v>#N/A</v>
      </c>
      <c r="P72">
        <f>VLOOKUP($A72,'STOCK PRICES'!$Q$2:$R$2018,2,1)</f>
        <v>39.700000000000003</v>
      </c>
      <c r="R72">
        <f>VLOOKUP($A72,'STOCK PRICES'!$S$2:$T$2018,2,1)</f>
        <v>8.15</v>
      </c>
      <c r="T72">
        <f>VLOOKUP($A72,'STOCK PRICES'!$U$2:$V$1210,2,1)</f>
        <v>105</v>
      </c>
      <c r="V72">
        <f>VLOOKUP($A72,'STOCK PRICES'!$W$2:$X$1879,2,1)</f>
        <v>71.48</v>
      </c>
      <c r="X72">
        <f>VLOOKUP($A72,'STOCK PRICES'!$Y$2:$Z$1987,2,1)</f>
        <v>55.93</v>
      </c>
      <c r="Z72">
        <f>VLOOKUP($A72,'STOCK PRICES'!$AA$2:$AB$1885,2,1)</f>
        <v>315.01</v>
      </c>
      <c r="AB72" t="e">
        <f>VLOOKUP($A72,'STOCK PRICES'!$AC$2:$AD$532,2,1)</f>
        <v>#N/A</v>
      </c>
    </row>
    <row r="73" spans="1:28" hidden="1" outlineLevel="1">
      <c r="A73" s="87">
        <v>43111</v>
      </c>
      <c r="B73">
        <f>VLOOKUP($A73,'STOCK PRICES'!$C$2:$D$1994,2,1)</f>
        <v>74.27</v>
      </c>
      <c r="C73" s="90"/>
      <c r="D73">
        <f>VLOOKUP($A73,'STOCK PRICES'!$E$2:$F$2018,2,1)</f>
        <v>213.91</v>
      </c>
      <c r="F73">
        <f>VLOOKUP($A73,'STOCK PRICES'!$G$2:$H$1679,2,1)</f>
        <v>22.5</v>
      </c>
      <c r="H73">
        <f>VLOOKUP($A73,'STOCK PRICES'!$I$2:$J$1976,2,1)</f>
        <v>36.53</v>
      </c>
      <c r="J73">
        <f>VLOOKUP($A73,'STOCK PRICES'!$K$2:$L$2018,2,1)</f>
        <v>262.89</v>
      </c>
      <c r="L73">
        <f>VLOOKUP($A73,'STOCK PRICES'!$M$2:$N$2018,2,1)</f>
        <v>81.02</v>
      </c>
      <c r="N73" t="e">
        <f>VLOOKUP($A73,'STOCK PRICES'!$O$2:$P$538,2,1)</f>
        <v>#N/A</v>
      </c>
      <c r="P73">
        <f>VLOOKUP($A73,'STOCK PRICES'!$Q$2:$R$2018,2,1)</f>
        <v>39.75</v>
      </c>
      <c r="R73">
        <f>VLOOKUP($A73,'STOCK PRICES'!$S$2:$T$2018,2,1)</f>
        <v>8.44</v>
      </c>
      <c r="T73">
        <f>VLOOKUP($A73,'STOCK PRICES'!$U$2:$V$1210,2,1)</f>
        <v>105.04</v>
      </c>
      <c r="V73">
        <f>VLOOKUP($A73,'STOCK PRICES'!$W$2:$X$1879,2,1)</f>
        <v>70.11</v>
      </c>
      <c r="X73">
        <f>VLOOKUP($A73,'STOCK PRICES'!$Y$2:$Z$1987,2,1)</f>
        <v>56</v>
      </c>
      <c r="Z73">
        <f>VLOOKUP($A73,'STOCK PRICES'!$AA$2:$AB$1885,2,1)</f>
        <v>320.14</v>
      </c>
      <c r="AB73" t="e">
        <f>VLOOKUP($A73,'STOCK PRICES'!$AC$2:$AD$532,2,1)</f>
        <v>#N/A</v>
      </c>
    </row>
    <row r="74" spans="1:28" hidden="1" outlineLevel="1">
      <c r="A74" s="87">
        <v>43112</v>
      </c>
      <c r="B74">
        <f>VLOOKUP($A74,'STOCK PRICES'!$C$2:$D$1994,2,1)</f>
        <v>75.180000000000007</v>
      </c>
      <c r="C74" s="90"/>
      <c r="D74">
        <f>VLOOKUP($A74,'STOCK PRICES'!$E$2:$F$2018,2,1)</f>
        <v>211.48</v>
      </c>
      <c r="F74">
        <f>VLOOKUP($A74,'STOCK PRICES'!$G$2:$H$1679,2,1)</f>
        <v>22.51</v>
      </c>
      <c r="H74">
        <f>VLOOKUP($A74,'STOCK PRICES'!$I$2:$J$1976,2,1)</f>
        <v>36.85</v>
      </c>
      <c r="J74">
        <f>VLOOKUP($A74,'STOCK PRICES'!$K$2:$L$2018,2,1)</f>
        <v>250.8</v>
      </c>
      <c r="L74">
        <f>VLOOKUP($A74,'STOCK PRICES'!$M$2:$N$2018,2,1)</f>
        <v>79.23</v>
      </c>
      <c r="N74" t="e">
        <f>VLOOKUP($A74,'STOCK PRICES'!$O$2:$P$538,2,1)</f>
        <v>#N/A</v>
      </c>
      <c r="P74">
        <f>VLOOKUP($A74,'STOCK PRICES'!$Q$2:$R$2018,2,1)</f>
        <v>38.42</v>
      </c>
      <c r="R74">
        <f>VLOOKUP($A74,'STOCK PRICES'!$S$2:$T$2018,2,1)</f>
        <v>7.99</v>
      </c>
      <c r="T74">
        <f>VLOOKUP($A74,'STOCK PRICES'!$U$2:$V$1210,2,1)</f>
        <v>105.04</v>
      </c>
      <c r="V74">
        <f>VLOOKUP($A74,'STOCK PRICES'!$W$2:$X$1879,2,1)</f>
        <v>70.11</v>
      </c>
      <c r="X74">
        <f>VLOOKUP($A74,'STOCK PRICES'!$Y$2:$Z$1987,2,1)</f>
        <v>55</v>
      </c>
      <c r="Z74">
        <f>VLOOKUP($A74,'STOCK PRICES'!$AA$2:$AB$1885,2,1)</f>
        <v>316</v>
      </c>
      <c r="AB74" t="e">
        <f>VLOOKUP($A74,'STOCK PRICES'!$AC$2:$AD$532,2,1)</f>
        <v>#N/A</v>
      </c>
    </row>
    <row r="75" spans="1:28" hidden="1" outlineLevel="1">
      <c r="A75" s="87">
        <v>43115</v>
      </c>
      <c r="B75">
        <f>VLOOKUP($A75,'STOCK PRICES'!$C$2:$D$1994,2,1)</f>
        <v>73.42</v>
      </c>
      <c r="C75" s="90"/>
      <c r="D75">
        <f>VLOOKUP($A75,'STOCK PRICES'!$E$2:$F$2018,2,1)</f>
        <v>206.56</v>
      </c>
      <c r="F75">
        <f>VLOOKUP($A75,'STOCK PRICES'!$G$2:$H$1679,2,1)</f>
        <v>22.51</v>
      </c>
      <c r="H75">
        <f>VLOOKUP($A75,'STOCK PRICES'!$I$2:$J$1976,2,1)</f>
        <v>37.01</v>
      </c>
      <c r="J75">
        <f>VLOOKUP($A75,'STOCK PRICES'!$K$2:$L$2018,2,1)</f>
        <v>241.99</v>
      </c>
      <c r="L75">
        <f>VLOOKUP($A75,'STOCK PRICES'!$M$2:$N$2018,2,1)</f>
        <v>78.34</v>
      </c>
      <c r="N75" t="e">
        <f>VLOOKUP($A75,'STOCK PRICES'!$O$2:$P$538,2,1)</f>
        <v>#N/A</v>
      </c>
      <c r="P75">
        <f>VLOOKUP($A75,'STOCK PRICES'!$Q$2:$R$2018,2,1)</f>
        <v>37.18</v>
      </c>
      <c r="R75">
        <f>VLOOKUP($A75,'STOCK PRICES'!$S$2:$T$2018,2,1)</f>
        <v>7.49</v>
      </c>
      <c r="T75">
        <f>VLOOKUP($A75,'STOCK PRICES'!$U$2:$V$1210,2,1)</f>
        <v>107.22</v>
      </c>
      <c r="V75">
        <f>VLOOKUP($A75,'STOCK PRICES'!$W$2:$X$1879,2,1)</f>
        <v>69</v>
      </c>
      <c r="X75">
        <f>VLOOKUP($A75,'STOCK PRICES'!$Y$2:$Z$1987,2,1)</f>
        <v>54.01</v>
      </c>
      <c r="Z75">
        <f>VLOOKUP($A75,'STOCK PRICES'!$AA$2:$AB$1885,2,1)</f>
        <v>318.33</v>
      </c>
      <c r="AB75" t="e">
        <f>VLOOKUP($A75,'STOCK PRICES'!$AC$2:$AD$532,2,1)</f>
        <v>#N/A</v>
      </c>
    </row>
    <row r="76" spans="1:28" hidden="1" outlineLevel="1">
      <c r="A76" s="87">
        <v>43116</v>
      </c>
      <c r="B76">
        <f>VLOOKUP($A76,'STOCK PRICES'!$C$2:$D$1994,2,1)</f>
        <v>73.56</v>
      </c>
      <c r="C76" s="90"/>
      <c r="D76">
        <f>VLOOKUP($A76,'STOCK PRICES'!$E$2:$F$2018,2,1)</f>
        <v>208.42</v>
      </c>
      <c r="F76">
        <f>VLOOKUP($A76,'STOCK PRICES'!$G$2:$H$1679,2,1)</f>
        <v>22.05</v>
      </c>
      <c r="H76">
        <f>VLOOKUP($A76,'STOCK PRICES'!$I$2:$J$1976,2,1)</f>
        <v>37.01</v>
      </c>
      <c r="J76">
        <f>VLOOKUP($A76,'STOCK PRICES'!$K$2:$L$2018,2,1)</f>
        <v>245.41</v>
      </c>
      <c r="L76">
        <f>VLOOKUP($A76,'STOCK PRICES'!$M$2:$N$2018,2,1)</f>
        <v>78.53</v>
      </c>
      <c r="N76" t="e">
        <f>VLOOKUP($A76,'STOCK PRICES'!$O$2:$P$538,2,1)</f>
        <v>#N/A</v>
      </c>
      <c r="P76">
        <f>VLOOKUP($A76,'STOCK PRICES'!$Q$2:$R$2018,2,1)</f>
        <v>37.479999999999997</v>
      </c>
      <c r="R76">
        <f>VLOOKUP($A76,'STOCK PRICES'!$S$2:$T$2018,2,1)</f>
        <v>7.56</v>
      </c>
      <c r="T76">
        <f>VLOOKUP($A76,'STOCK PRICES'!$U$2:$V$1210,2,1)</f>
        <v>102.12</v>
      </c>
      <c r="V76">
        <f>VLOOKUP($A76,'STOCK PRICES'!$W$2:$X$1879,2,1)</f>
        <v>70</v>
      </c>
      <c r="X76">
        <f>VLOOKUP($A76,'STOCK PRICES'!$Y$2:$Z$1987,2,1)</f>
        <v>55</v>
      </c>
      <c r="Z76">
        <f>VLOOKUP($A76,'STOCK PRICES'!$AA$2:$AB$1885,2,1)</f>
        <v>315.79000000000002</v>
      </c>
      <c r="AB76" t="e">
        <f>VLOOKUP($A76,'STOCK PRICES'!$AC$2:$AD$532,2,1)</f>
        <v>#N/A</v>
      </c>
    </row>
    <row r="77" spans="1:28" hidden="1" outlineLevel="1">
      <c r="A77" s="87">
        <v>43117</v>
      </c>
      <c r="B77">
        <f>VLOOKUP($A77,'STOCK PRICES'!$C$2:$D$1994,2,1)</f>
        <v>74.260000000000005</v>
      </c>
      <c r="C77" s="90"/>
      <c r="D77">
        <f>VLOOKUP($A77,'STOCK PRICES'!$E$2:$F$2018,2,1)</f>
        <v>209.83</v>
      </c>
      <c r="F77">
        <f>VLOOKUP($A77,'STOCK PRICES'!$G$2:$H$1679,2,1)</f>
        <v>22.05</v>
      </c>
      <c r="H77">
        <f>VLOOKUP($A77,'STOCK PRICES'!$I$2:$J$1976,2,1)</f>
        <v>37.26</v>
      </c>
      <c r="J77">
        <f>VLOOKUP($A77,'STOCK PRICES'!$K$2:$L$2018,2,1)</f>
        <v>249.4</v>
      </c>
      <c r="L77">
        <f>VLOOKUP($A77,'STOCK PRICES'!$M$2:$N$2018,2,1)</f>
        <v>79.5</v>
      </c>
      <c r="N77" t="e">
        <f>VLOOKUP($A77,'STOCK PRICES'!$O$2:$P$538,2,1)</f>
        <v>#N/A</v>
      </c>
      <c r="P77">
        <f>VLOOKUP($A77,'STOCK PRICES'!$Q$2:$R$2018,2,1)</f>
        <v>36.78</v>
      </c>
      <c r="R77">
        <f>VLOOKUP($A77,'STOCK PRICES'!$S$2:$T$2018,2,1)</f>
        <v>7.72</v>
      </c>
      <c r="T77">
        <f>VLOOKUP($A77,'STOCK PRICES'!$U$2:$V$1210,2,1)</f>
        <v>98.4</v>
      </c>
      <c r="V77">
        <f>VLOOKUP($A77,'STOCK PRICES'!$W$2:$X$1879,2,1)</f>
        <v>69</v>
      </c>
      <c r="X77">
        <f>VLOOKUP($A77,'STOCK PRICES'!$Y$2:$Z$1987,2,1)</f>
        <v>55</v>
      </c>
      <c r="Z77">
        <f>VLOOKUP($A77,'STOCK PRICES'!$AA$2:$AB$1885,2,1)</f>
        <v>316.56</v>
      </c>
      <c r="AB77" t="e">
        <f>VLOOKUP($A77,'STOCK PRICES'!$AC$2:$AD$532,2,1)</f>
        <v>#N/A</v>
      </c>
    </row>
    <row r="78" spans="1:28" hidden="1" outlineLevel="1">
      <c r="A78" s="87">
        <v>43118</v>
      </c>
      <c r="B78">
        <f>VLOOKUP($A78,'STOCK PRICES'!$C$2:$D$1994,2,1)</f>
        <v>74.709999999999994</v>
      </c>
      <c r="C78" s="90"/>
      <c r="D78">
        <f>VLOOKUP($A78,'STOCK PRICES'!$E$2:$F$2018,2,1)</f>
        <v>209.97</v>
      </c>
      <c r="F78">
        <f>VLOOKUP($A78,'STOCK PRICES'!$G$2:$H$1679,2,1)</f>
        <v>22.05</v>
      </c>
      <c r="H78">
        <f>VLOOKUP($A78,'STOCK PRICES'!$I$2:$J$1976,2,1)</f>
        <v>37.21</v>
      </c>
      <c r="J78">
        <f>VLOOKUP($A78,'STOCK PRICES'!$K$2:$L$2018,2,1)</f>
        <v>241.51</v>
      </c>
      <c r="L78">
        <f>VLOOKUP($A78,'STOCK PRICES'!$M$2:$N$2018,2,1)</f>
        <v>80.489999999999995</v>
      </c>
      <c r="N78" t="e">
        <f>VLOOKUP($A78,'STOCK PRICES'!$O$2:$P$538,2,1)</f>
        <v>#N/A</v>
      </c>
      <c r="P78">
        <f>VLOOKUP($A78,'STOCK PRICES'!$Q$2:$R$2018,2,1)</f>
        <v>36.56</v>
      </c>
      <c r="R78">
        <f>VLOOKUP($A78,'STOCK PRICES'!$S$2:$T$2018,2,1)</f>
        <v>7.97</v>
      </c>
      <c r="T78">
        <f>VLOOKUP($A78,'STOCK PRICES'!$U$2:$V$1210,2,1)</f>
        <v>93.58</v>
      </c>
      <c r="V78">
        <f>VLOOKUP($A78,'STOCK PRICES'!$W$2:$X$1879,2,1)</f>
        <v>72.099999999999994</v>
      </c>
      <c r="X78">
        <f>VLOOKUP($A78,'STOCK PRICES'!$Y$2:$Z$1987,2,1)</f>
        <v>56.6</v>
      </c>
      <c r="Z78">
        <f>VLOOKUP($A78,'STOCK PRICES'!$AA$2:$AB$1885,2,1)</f>
        <v>324.64999999999998</v>
      </c>
      <c r="AB78" t="e">
        <f>VLOOKUP($A78,'STOCK PRICES'!$AC$2:$AD$532,2,1)</f>
        <v>#N/A</v>
      </c>
    </row>
    <row r="79" spans="1:28" hidden="1" outlineLevel="1">
      <c r="A79" s="87">
        <v>43119</v>
      </c>
      <c r="B79">
        <f>VLOOKUP($A79,'STOCK PRICES'!$C$2:$D$1994,2,1)</f>
        <v>76.67</v>
      </c>
      <c r="C79" s="90"/>
      <c r="D79">
        <f>VLOOKUP($A79,'STOCK PRICES'!$E$2:$F$2018,2,1)</f>
        <v>213.89</v>
      </c>
      <c r="F79">
        <f>VLOOKUP($A79,'STOCK PRICES'!$G$2:$H$1679,2,1)</f>
        <v>21.9</v>
      </c>
      <c r="H79">
        <f>VLOOKUP($A79,'STOCK PRICES'!$I$2:$J$1976,2,1)</f>
        <v>38.049999999999997</v>
      </c>
      <c r="J79">
        <f>VLOOKUP($A79,'STOCK PRICES'!$K$2:$L$2018,2,1)</f>
        <v>238.28</v>
      </c>
      <c r="L79">
        <f>VLOOKUP($A79,'STOCK PRICES'!$M$2:$N$2018,2,1)</f>
        <v>83.01</v>
      </c>
      <c r="N79" t="e">
        <f>VLOOKUP($A79,'STOCK PRICES'!$O$2:$P$538,2,1)</f>
        <v>#N/A</v>
      </c>
      <c r="P79">
        <f>VLOOKUP($A79,'STOCK PRICES'!$Q$2:$R$2018,2,1)</f>
        <v>37.159999999999997</v>
      </c>
      <c r="R79">
        <f>VLOOKUP($A79,'STOCK PRICES'!$S$2:$T$2018,2,1)</f>
        <v>8.08</v>
      </c>
      <c r="T79">
        <f>VLOOKUP($A79,'STOCK PRICES'!$U$2:$V$1210,2,1)</f>
        <v>96.73</v>
      </c>
      <c r="V79">
        <f>VLOOKUP($A79,'STOCK PRICES'!$W$2:$X$1879,2,1)</f>
        <v>75.09</v>
      </c>
      <c r="X79">
        <f>VLOOKUP($A79,'STOCK PRICES'!$Y$2:$Z$1987,2,1)</f>
        <v>57.38</v>
      </c>
      <c r="Z79">
        <f>VLOOKUP($A79,'STOCK PRICES'!$AA$2:$AB$1885,2,1)</f>
        <v>340.83</v>
      </c>
      <c r="AB79" t="e">
        <f>VLOOKUP($A79,'STOCK PRICES'!$AC$2:$AD$532,2,1)</f>
        <v>#N/A</v>
      </c>
    </row>
    <row r="80" spans="1:28" hidden="1" outlineLevel="1">
      <c r="A80" s="87">
        <v>43122</v>
      </c>
      <c r="B80">
        <f>VLOOKUP($A80,'STOCK PRICES'!$C$2:$D$1994,2,1)</f>
        <v>76.83</v>
      </c>
      <c r="C80" s="90"/>
      <c r="D80">
        <f>VLOOKUP($A80,'STOCK PRICES'!$E$2:$F$2018,2,1)</f>
        <v>213.8</v>
      </c>
      <c r="F80">
        <f>VLOOKUP($A80,'STOCK PRICES'!$G$2:$H$1679,2,1)</f>
        <v>22.99</v>
      </c>
      <c r="H80">
        <f>VLOOKUP($A80,'STOCK PRICES'!$I$2:$J$1976,2,1)</f>
        <v>38.75</v>
      </c>
      <c r="J80">
        <f>VLOOKUP($A80,'STOCK PRICES'!$K$2:$L$2018,2,1)</f>
        <v>237.25</v>
      </c>
      <c r="L80">
        <f>VLOOKUP($A80,'STOCK PRICES'!$M$2:$N$2018,2,1)</f>
        <v>87.16</v>
      </c>
      <c r="N80" t="e">
        <f>VLOOKUP($A80,'STOCK PRICES'!$O$2:$P$538,2,1)</f>
        <v>#N/A</v>
      </c>
      <c r="P80">
        <f>VLOOKUP($A80,'STOCK PRICES'!$Q$2:$R$2018,2,1)</f>
        <v>38.130000000000003</v>
      </c>
      <c r="R80">
        <f>VLOOKUP($A80,'STOCK PRICES'!$S$2:$T$2018,2,1)</f>
        <v>8.1300000000000008</v>
      </c>
      <c r="T80">
        <f>VLOOKUP($A80,'STOCK PRICES'!$U$2:$V$1210,2,1)</f>
        <v>98.63</v>
      </c>
      <c r="V80">
        <f>VLOOKUP($A80,'STOCK PRICES'!$W$2:$X$1879,2,1)</f>
        <v>76.33</v>
      </c>
      <c r="X80">
        <f>VLOOKUP($A80,'STOCK PRICES'!$Y$2:$Z$1987,2,1)</f>
        <v>56.84</v>
      </c>
      <c r="Z80">
        <f>VLOOKUP($A80,'STOCK PRICES'!$AA$2:$AB$1885,2,1)</f>
        <v>357.8</v>
      </c>
      <c r="AB80" t="e">
        <f>VLOOKUP($A80,'STOCK PRICES'!$AC$2:$AD$532,2,1)</f>
        <v>#N/A</v>
      </c>
    </row>
    <row r="81" spans="1:28" hidden="1" outlineLevel="1">
      <c r="A81" s="87">
        <v>43123</v>
      </c>
      <c r="B81">
        <f>VLOOKUP($A81,'STOCK PRICES'!$C$2:$D$1994,2,1)</f>
        <v>76.83</v>
      </c>
      <c r="C81" s="90"/>
      <c r="D81">
        <f>VLOOKUP($A81,'STOCK PRICES'!$E$2:$F$2018,2,1)</f>
        <v>212.18</v>
      </c>
      <c r="F81">
        <f>VLOOKUP($A81,'STOCK PRICES'!$G$2:$H$1679,2,1)</f>
        <v>22.99</v>
      </c>
      <c r="H81">
        <f>VLOOKUP($A81,'STOCK PRICES'!$I$2:$J$1976,2,1)</f>
        <v>38.54</v>
      </c>
      <c r="J81">
        <f>VLOOKUP($A81,'STOCK PRICES'!$K$2:$L$2018,2,1)</f>
        <v>239.27</v>
      </c>
      <c r="L81">
        <f>VLOOKUP($A81,'STOCK PRICES'!$M$2:$N$2018,2,1)</f>
        <v>86.65</v>
      </c>
      <c r="N81" t="e">
        <f>VLOOKUP($A81,'STOCK PRICES'!$O$2:$P$538,2,1)</f>
        <v>#N/A</v>
      </c>
      <c r="P81">
        <f>VLOOKUP($A81,'STOCK PRICES'!$Q$2:$R$2018,2,1)</f>
        <v>40.03</v>
      </c>
      <c r="R81">
        <f>VLOOKUP($A81,'STOCK PRICES'!$S$2:$T$2018,2,1)</f>
        <v>8.1</v>
      </c>
      <c r="T81">
        <f>VLOOKUP($A81,'STOCK PRICES'!$U$2:$V$1210,2,1)</f>
        <v>97.34</v>
      </c>
      <c r="V81">
        <f>VLOOKUP($A81,'STOCK PRICES'!$W$2:$X$1879,2,1)</f>
        <v>76</v>
      </c>
      <c r="X81">
        <f>VLOOKUP($A81,'STOCK PRICES'!$Y$2:$Z$1987,2,1)</f>
        <v>56.14</v>
      </c>
      <c r="Z81">
        <f>VLOOKUP($A81,'STOCK PRICES'!$AA$2:$AB$1885,2,1)</f>
        <v>360.35</v>
      </c>
      <c r="AB81" t="e">
        <f>VLOOKUP($A81,'STOCK PRICES'!$AC$2:$AD$532,2,1)</f>
        <v>#N/A</v>
      </c>
    </row>
    <row r="82" spans="1:28" hidden="1" outlineLevel="1">
      <c r="A82" s="87">
        <v>43124</v>
      </c>
      <c r="B82">
        <f>VLOOKUP($A82,'STOCK PRICES'!$C$2:$D$1994,2,1)</f>
        <v>76</v>
      </c>
      <c r="C82" s="90"/>
      <c r="D82">
        <f>VLOOKUP($A82,'STOCK PRICES'!$E$2:$F$2018,2,1)</f>
        <v>213.14</v>
      </c>
      <c r="F82">
        <f>VLOOKUP($A82,'STOCK PRICES'!$G$2:$H$1679,2,1)</f>
        <v>24.13</v>
      </c>
      <c r="H82">
        <f>VLOOKUP($A82,'STOCK PRICES'!$I$2:$J$1976,2,1)</f>
        <v>39</v>
      </c>
      <c r="J82">
        <f>VLOOKUP($A82,'STOCK PRICES'!$K$2:$L$2018,2,1)</f>
        <v>250.44</v>
      </c>
      <c r="L82">
        <f>VLOOKUP($A82,'STOCK PRICES'!$M$2:$N$2018,2,1)</f>
        <v>87.4</v>
      </c>
      <c r="N82" t="e">
        <f>VLOOKUP($A82,'STOCK PRICES'!$O$2:$P$538,2,1)</f>
        <v>#N/A</v>
      </c>
      <c r="P82">
        <f>VLOOKUP($A82,'STOCK PRICES'!$Q$2:$R$2018,2,1)</f>
        <v>42.03</v>
      </c>
      <c r="R82">
        <f>VLOOKUP($A82,'STOCK PRICES'!$S$2:$T$2018,2,1)</f>
        <v>8.18</v>
      </c>
      <c r="T82">
        <f>VLOOKUP($A82,'STOCK PRICES'!$U$2:$V$1210,2,1)</f>
        <v>97.34</v>
      </c>
      <c r="V82">
        <f>VLOOKUP($A82,'STOCK PRICES'!$W$2:$X$1879,2,1)</f>
        <v>76.17</v>
      </c>
      <c r="X82">
        <f>VLOOKUP($A82,'STOCK PRICES'!$Y$2:$Z$1987,2,1)</f>
        <v>56.4</v>
      </c>
      <c r="Z82">
        <f>VLOOKUP($A82,'STOCK PRICES'!$AA$2:$AB$1885,2,1)</f>
        <v>359.7</v>
      </c>
      <c r="AB82" t="e">
        <f>VLOOKUP($A82,'STOCK PRICES'!$AC$2:$AD$532,2,1)</f>
        <v>#N/A</v>
      </c>
    </row>
    <row r="83" spans="1:28" hidden="1" outlineLevel="1">
      <c r="A83" s="87">
        <v>43125</v>
      </c>
      <c r="B83">
        <f>VLOOKUP($A83,'STOCK PRICES'!$C$2:$D$1994,2,1)</f>
        <v>74.25</v>
      </c>
      <c r="C83" s="90"/>
      <c r="D83">
        <f>VLOOKUP($A83,'STOCK PRICES'!$E$2:$F$2018,2,1)</f>
        <v>210.62</v>
      </c>
      <c r="F83">
        <f>VLOOKUP($A83,'STOCK PRICES'!$G$2:$H$1679,2,1)</f>
        <v>25.3</v>
      </c>
      <c r="H83">
        <f>VLOOKUP($A83,'STOCK PRICES'!$I$2:$J$1976,2,1)</f>
        <v>39.42</v>
      </c>
      <c r="J83">
        <f>VLOOKUP($A83,'STOCK PRICES'!$K$2:$L$2018,2,1)</f>
        <v>249.25</v>
      </c>
      <c r="L83">
        <f>VLOOKUP($A83,'STOCK PRICES'!$M$2:$N$2018,2,1)</f>
        <v>85.03</v>
      </c>
      <c r="N83" t="e">
        <f>VLOOKUP($A83,'STOCK PRICES'!$O$2:$P$538,2,1)</f>
        <v>#N/A</v>
      </c>
      <c r="P83">
        <f>VLOOKUP($A83,'STOCK PRICES'!$Q$2:$R$2018,2,1)</f>
        <v>43.09</v>
      </c>
      <c r="R83">
        <f>VLOOKUP($A83,'STOCK PRICES'!$S$2:$T$2018,2,1)</f>
        <v>8.4700000000000006</v>
      </c>
      <c r="T83">
        <f>VLOOKUP($A83,'STOCK PRICES'!$U$2:$V$1210,2,1)</f>
        <v>97.17</v>
      </c>
      <c r="V83">
        <f>VLOOKUP($A83,'STOCK PRICES'!$W$2:$X$1879,2,1)</f>
        <v>75.040000000000006</v>
      </c>
      <c r="X83">
        <f>VLOOKUP($A83,'STOCK PRICES'!$Y$2:$Z$1987,2,1)</f>
        <v>56.98</v>
      </c>
      <c r="Z83">
        <f>VLOOKUP($A83,'STOCK PRICES'!$AA$2:$AB$1885,2,1)</f>
        <v>357.94</v>
      </c>
      <c r="AB83" t="e">
        <f>VLOOKUP($A83,'STOCK PRICES'!$AC$2:$AD$532,2,1)</f>
        <v>#N/A</v>
      </c>
    </row>
    <row r="84" spans="1:28" hidden="1" outlineLevel="1">
      <c r="A84" s="87">
        <v>43126</v>
      </c>
      <c r="B84">
        <f>VLOOKUP($A84,'STOCK PRICES'!$C$2:$D$1994,2,1)</f>
        <v>74.55</v>
      </c>
      <c r="C84" s="90"/>
      <c r="D84">
        <f>VLOOKUP($A84,'STOCK PRICES'!$E$2:$F$2018,2,1)</f>
        <v>203.17</v>
      </c>
      <c r="F84">
        <f>VLOOKUP($A84,'STOCK PRICES'!$G$2:$H$1679,2,1)</f>
        <v>24.48</v>
      </c>
      <c r="H84">
        <f>VLOOKUP($A84,'STOCK PRICES'!$I$2:$J$1976,2,1)</f>
        <v>39.229999999999997</v>
      </c>
      <c r="J84">
        <f>VLOOKUP($A84,'STOCK PRICES'!$K$2:$L$2018,2,1)</f>
        <v>258.27</v>
      </c>
      <c r="L84">
        <f>VLOOKUP($A84,'STOCK PRICES'!$M$2:$N$2018,2,1)</f>
        <v>86.68</v>
      </c>
      <c r="N84" t="e">
        <f>VLOOKUP($A84,'STOCK PRICES'!$O$2:$P$538,2,1)</f>
        <v>#N/A</v>
      </c>
      <c r="P84">
        <f>VLOOKUP($A84,'STOCK PRICES'!$Q$2:$R$2018,2,1)</f>
        <v>42.41</v>
      </c>
      <c r="R84">
        <f>VLOOKUP($A84,'STOCK PRICES'!$S$2:$T$2018,2,1)</f>
        <v>8.48</v>
      </c>
      <c r="T84">
        <f>VLOOKUP($A84,'STOCK PRICES'!$U$2:$V$1210,2,1)</f>
        <v>99.9</v>
      </c>
      <c r="V84">
        <f>VLOOKUP($A84,'STOCK PRICES'!$W$2:$X$1879,2,1)</f>
        <v>76.260000000000005</v>
      </c>
      <c r="X84">
        <f>VLOOKUP($A84,'STOCK PRICES'!$Y$2:$Z$1987,2,1)</f>
        <v>56.98</v>
      </c>
      <c r="Z84">
        <f>VLOOKUP($A84,'STOCK PRICES'!$AA$2:$AB$1885,2,1)</f>
        <v>356.8</v>
      </c>
      <c r="AB84" t="e">
        <f>VLOOKUP($A84,'STOCK PRICES'!$AC$2:$AD$532,2,1)</f>
        <v>#N/A</v>
      </c>
    </row>
    <row r="85" spans="1:28" hidden="1" outlineLevel="1">
      <c r="A85" s="87">
        <v>43129</v>
      </c>
      <c r="B85">
        <f>VLOOKUP($A85,'STOCK PRICES'!$C$2:$D$1994,2,1)</f>
        <v>78.260000000000005</v>
      </c>
      <c r="C85" s="90"/>
      <c r="D85">
        <f>VLOOKUP($A85,'STOCK PRICES'!$E$2:$F$2018,2,1)</f>
        <v>208.75</v>
      </c>
      <c r="F85">
        <f>VLOOKUP($A85,'STOCK PRICES'!$G$2:$H$1679,2,1)</f>
        <v>25.7</v>
      </c>
      <c r="H85">
        <f>VLOOKUP($A85,'STOCK PRICES'!$I$2:$J$1976,2,1)</f>
        <v>40.340000000000003</v>
      </c>
      <c r="J85">
        <f>VLOOKUP($A85,'STOCK PRICES'!$K$2:$L$2018,2,1)</f>
        <v>259.95</v>
      </c>
      <c r="L85">
        <f>VLOOKUP($A85,'STOCK PRICES'!$M$2:$N$2018,2,1)</f>
        <v>82.59</v>
      </c>
      <c r="N85" t="e">
        <f>VLOOKUP($A85,'STOCK PRICES'!$O$2:$P$538,2,1)</f>
        <v>#N/A</v>
      </c>
      <c r="P85">
        <f>VLOOKUP($A85,'STOCK PRICES'!$Q$2:$R$2018,2,1)</f>
        <v>44.47</v>
      </c>
      <c r="R85">
        <f>VLOOKUP($A85,'STOCK PRICES'!$S$2:$T$2018,2,1)</f>
        <v>8.25</v>
      </c>
      <c r="T85">
        <f>VLOOKUP($A85,'STOCK PRICES'!$U$2:$V$1210,2,1)</f>
        <v>94.97</v>
      </c>
      <c r="V85">
        <f>VLOOKUP($A85,'STOCK PRICES'!$W$2:$X$1879,2,1)</f>
        <v>75.010000000000005</v>
      </c>
      <c r="X85">
        <f>VLOOKUP($A85,'STOCK PRICES'!$Y$2:$Z$1987,2,1)</f>
        <v>57.77</v>
      </c>
      <c r="Z85">
        <f>VLOOKUP($A85,'STOCK PRICES'!$AA$2:$AB$1885,2,1)</f>
        <v>338.96</v>
      </c>
      <c r="AB85" t="e">
        <f>VLOOKUP($A85,'STOCK PRICES'!$AC$2:$AD$532,2,1)</f>
        <v>#N/A</v>
      </c>
    </row>
    <row r="86" spans="1:28" hidden="1" outlineLevel="1">
      <c r="A86" s="87">
        <v>43130</v>
      </c>
      <c r="B86">
        <f>VLOOKUP($A86,'STOCK PRICES'!$C$2:$D$1994,2,1)</f>
        <v>77.25</v>
      </c>
      <c r="C86" s="90"/>
      <c r="D86">
        <f>VLOOKUP($A86,'STOCK PRICES'!$E$2:$F$2018,2,1)</f>
        <v>201.95</v>
      </c>
      <c r="F86">
        <f>VLOOKUP($A86,'STOCK PRICES'!$G$2:$H$1679,2,1)</f>
        <v>26</v>
      </c>
      <c r="H86">
        <f>VLOOKUP($A86,'STOCK PRICES'!$I$2:$J$1976,2,1)</f>
        <v>39.93</v>
      </c>
      <c r="J86">
        <f>VLOOKUP($A86,'STOCK PRICES'!$K$2:$L$2018,2,1)</f>
        <v>256.37</v>
      </c>
      <c r="L86">
        <f>VLOOKUP($A86,'STOCK PRICES'!$M$2:$N$2018,2,1)</f>
        <v>82.34</v>
      </c>
      <c r="N86" t="e">
        <f>VLOOKUP($A86,'STOCK PRICES'!$O$2:$P$538,2,1)</f>
        <v>#N/A</v>
      </c>
      <c r="P86">
        <f>VLOOKUP($A86,'STOCK PRICES'!$Q$2:$R$2018,2,1)</f>
        <v>42.25</v>
      </c>
      <c r="R86">
        <f>VLOOKUP($A86,'STOCK PRICES'!$S$2:$T$2018,2,1)</f>
        <v>8.0399999999999991</v>
      </c>
      <c r="T86">
        <f>VLOOKUP($A86,'STOCK PRICES'!$U$2:$V$1210,2,1)</f>
        <v>94.97</v>
      </c>
      <c r="V86">
        <f>VLOOKUP($A86,'STOCK PRICES'!$W$2:$X$1879,2,1)</f>
        <v>75.010000000000005</v>
      </c>
      <c r="X86">
        <f>VLOOKUP($A86,'STOCK PRICES'!$Y$2:$Z$1987,2,1)</f>
        <v>57</v>
      </c>
      <c r="Z86">
        <f>VLOOKUP($A86,'STOCK PRICES'!$AA$2:$AB$1885,2,1)</f>
        <v>346.99</v>
      </c>
      <c r="AB86" t="e">
        <f>VLOOKUP($A86,'STOCK PRICES'!$AC$2:$AD$532,2,1)</f>
        <v>#N/A</v>
      </c>
    </row>
    <row r="87" spans="1:28" hidden="1" outlineLevel="1">
      <c r="A87" s="87">
        <v>43131</v>
      </c>
      <c r="B87">
        <f>VLOOKUP($A87,'STOCK PRICES'!$C$2:$D$1994,2,1)</f>
        <v>76.900000000000006</v>
      </c>
      <c r="C87" s="90"/>
      <c r="D87">
        <f>VLOOKUP($A87,'STOCK PRICES'!$E$2:$F$2018,2,1)</f>
        <v>193.63</v>
      </c>
      <c r="F87">
        <f>VLOOKUP($A87,'STOCK PRICES'!$G$2:$H$1679,2,1)</f>
        <v>26.4</v>
      </c>
      <c r="H87">
        <f>VLOOKUP($A87,'STOCK PRICES'!$I$2:$J$1976,2,1)</f>
        <v>38.270000000000003</v>
      </c>
      <c r="J87">
        <f>VLOOKUP($A87,'STOCK PRICES'!$K$2:$L$2018,2,1)</f>
        <v>259.18</v>
      </c>
      <c r="L87">
        <f>VLOOKUP($A87,'STOCK PRICES'!$M$2:$N$2018,2,1)</f>
        <v>81.91</v>
      </c>
      <c r="N87" t="e">
        <f>VLOOKUP($A87,'STOCK PRICES'!$O$2:$P$538,2,1)</f>
        <v>#N/A</v>
      </c>
      <c r="P87">
        <f>VLOOKUP($A87,'STOCK PRICES'!$Q$2:$R$2018,2,1)</f>
        <v>40.65</v>
      </c>
      <c r="R87">
        <f>VLOOKUP($A87,'STOCK PRICES'!$S$2:$T$2018,2,1)</f>
        <v>8.1</v>
      </c>
      <c r="T87">
        <f>VLOOKUP($A87,'STOCK PRICES'!$U$2:$V$1210,2,1)</f>
        <v>93.75</v>
      </c>
      <c r="V87">
        <f>VLOOKUP($A87,'STOCK PRICES'!$W$2:$X$1879,2,1)</f>
        <v>75.010000000000005</v>
      </c>
      <c r="X87">
        <f>VLOOKUP($A87,'STOCK PRICES'!$Y$2:$Z$1987,2,1)</f>
        <v>57.45</v>
      </c>
      <c r="Z87">
        <f>VLOOKUP($A87,'STOCK PRICES'!$AA$2:$AB$1885,2,1)</f>
        <v>348.31</v>
      </c>
      <c r="AB87" t="e">
        <f>VLOOKUP($A87,'STOCK PRICES'!$AC$2:$AD$532,2,1)</f>
        <v>#N/A</v>
      </c>
    </row>
    <row r="88" spans="1:28" hidden="1" outlineLevel="1">
      <c r="A88" s="87">
        <v>43132</v>
      </c>
      <c r="B88">
        <f>VLOOKUP($A88,'STOCK PRICES'!$C$2:$D$1994,2,1)</f>
        <v>77.25</v>
      </c>
      <c r="C88" s="90"/>
      <c r="D88">
        <f>VLOOKUP($A88,'STOCK PRICES'!$E$2:$F$2018,2,1)</f>
        <v>190.82</v>
      </c>
      <c r="F88">
        <f>VLOOKUP($A88,'STOCK PRICES'!$G$2:$H$1679,2,1)</f>
        <v>25.99</v>
      </c>
      <c r="H88">
        <f>VLOOKUP($A88,'STOCK PRICES'!$I$2:$J$1976,2,1)</f>
        <v>38.020000000000003</v>
      </c>
      <c r="J88">
        <f>VLOOKUP($A88,'STOCK PRICES'!$K$2:$L$2018,2,1)</f>
        <v>262.10000000000002</v>
      </c>
      <c r="L88">
        <f>VLOOKUP($A88,'STOCK PRICES'!$M$2:$N$2018,2,1)</f>
        <v>80.92</v>
      </c>
      <c r="N88" t="e">
        <f>VLOOKUP($A88,'STOCK PRICES'!$O$2:$P$538,2,1)</f>
        <v>#N/A</v>
      </c>
      <c r="P88">
        <f>VLOOKUP($A88,'STOCK PRICES'!$Q$2:$R$2018,2,1)</f>
        <v>39.090000000000003</v>
      </c>
      <c r="R88">
        <f>VLOOKUP($A88,'STOCK PRICES'!$S$2:$T$2018,2,1)</f>
        <v>8.07</v>
      </c>
      <c r="T88">
        <f>VLOOKUP($A88,'STOCK PRICES'!$U$2:$V$1210,2,1)</f>
        <v>93.09</v>
      </c>
      <c r="V88">
        <f>VLOOKUP($A88,'STOCK PRICES'!$W$2:$X$1879,2,1)</f>
        <v>75.010000000000005</v>
      </c>
      <c r="X88">
        <f>VLOOKUP($A88,'STOCK PRICES'!$Y$2:$Z$1987,2,1)</f>
        <v>59.12</v>
      </c>
      <c r="Z88">
        <f>VLOOKUP($A88,'STOCK PRICES'!$AA$2:$AB$1885,2,1)</f>
        <v>348.97</v>
      </c>
      <c r="AB88" t="e">
        <f>VLOOKUP($A88,'STOCK PRICES'!$AC$2:$AD$532,2,1)</f>
        <v>#N/A</v>
      </c>
    </row>
    <row r="89" spans="1:28" hidden="1" outlineLevel="1">
      <c r="A89" s="87">
        <v>43133</v>
      </c>
      <c r="B89">
        <f>VLOOKUP($A89,'STOCK PRICES'!$C$2:$D$1994,2,1)</f>
        <v>77.25</v>
      </c>
      <c r="C89" s="90"/>
      <c r="D89">
        <f>VLOOKUP($A89,'STOCK PRICES'!$E$2:$F$2018,2,1)</f>
        <v>190.17</v>
      </c>
      <c r="F89">
        <f>VLOOKUP($A89,'STOCK PRICES'!$G$2:$H$1679,2,1)</f>
        <v>24.96</v>
      </c>
      <c r="H89">
        <f>VLOOKUP($A89,'STOCK PRICES'!$I$2:$J$1976,2,1)</f>
        <v>38.07</v>
      </c>
      <c r="J89">
        <f>VLOOKUP($A89,'STOCK PRICES'!$K$2:$L$2018,2,1)</f>
        <v>266.66000000000003</v>
      </c>
      <c r="L89">
        <f>VLOOKUP($A89,'STOCK PRICES'!$M$2:$N$2018,2,1)</f>
        <v>79.61</v>
      </c>
      <c r="N89" t="e">
        <f>VLOOKUP($A89,'STOCK PRICES'!$O$2:$P$538,2,1)</f>
        <v>#N/A</v>
      </c>
      <c r="P89">
        <f>VLOOKUP($A89,'STOCK PRICES'!$Q$2:$R$2018,2,1)</f>
        <v>39.880000000000003</v>
      </c>
      <c r="R89">
        <f>VLOOKUP($A89,'STOCK PRICES'!$S$2:$T$2018,2,1)</f>
        <v>8.27</v>
      </c>
      <c r="T89">
        <f>VLOOKUP($A89,'STOCK PRICES'!$U$2:$V$1210,2,1)</f>
        <v>93.09</v>
      </c>
      <c r="V89">
        <f>VLOOKUP($A89,'STOCK PRICES'!$W$2:$X$1879,2,1)</f>
        <v>76</v>
      </c>
      <c r="X89">
        <f>VLOOKUP($A89,'STOCK PRICES'!$Y$2:$Z$1987,2,1)</f>
        <v>59.02</v>
      </c>
      <c r="Z89">
        <f>VLOOKUP($A89,'STOCK PRICES'!$AA$2:$AB$1885,2,1)</f>
        <v>352</v>
      </c>
      <c r="AB89" t="e">
        <f>VLOOKUP($A89,'STOCK PRICES'!$AC$2:$AD$532,2,1)</f>
        <v>#N/A</v>
      </c>
    </row>
    <row r="90" spans="1:28" hidden="1" outlineLevel="1">
      <c r="A90" s="87">
        <v>43137</v>
      </c>
      <c r="B90">
        <f>VLOOKUP($A90,'STOCK PRICES'!$C$2:$D$1994,2,1)</f>
        <v>75.09</v>
      </c>
      <c r="C90" s="90"/>
      <c r="D90">
        <f>VLOOKUP($A90,'STOCK PRICES'!$E$2:$F$2018,2,1)</f>
        <v>189.51</v>
      </c>
      <c r="F90">
        <f>VLOOKUP($A90,'STOCK PRICES'!$G$2:$H$1679,2,1)</f>
        <v>24.3</v>
      </c>
      <c r="H90">
        <f>VLOOKUP($A90,'STOCK PRICES'!$I$2:$J$1976,2,1)</f>
        <v>38</v>
      </c>
      <c r="J90">
        <f>VLOOKUP($A90,'STOCK PRICES'!$K$2:$L$2018,2,1)</f>
        <v>263.14999999999998</v>
      </c>
      <c r="L90">
        <f>VLOOKUP($A90,'STOCK PRICES'!$M$2:$N$2018,2,1)</f>
        <v>78.75</v>
      </c>
      <c r="N90" t="e">
        <f>VLOOKUP($A90,'STOCK PRICES'!$O$2:$P$538,2,1)</f>
        <v>#N/A</v>
      </c>
      <c r="P90">
        <f>VLOOKUP($A90,'STOCK PRICES'!$Q$2:$R$2018,2,1)</f>
        <v>39.68</v>
      </c>
      <c r="R90">
        <f>VLOOKUP($A90,'STOCK PRICES'!$S$2:$T$2018,2,1)</f>
        <v>8.1199999999999992</v>
      </c>
      <c r="T90">
        <f>VLOOKUP($A90,'STOCK PRICES'!$U$2:$V$1210,2,1)</f>
        <v>90</v>
      </c>
      <c r="V90">
        <f>VLOOKUP($A90,'STOCK PRICES'!$W$2:$X$1879,2,1)</f>
        <v>76</v>
      </c>
      <c r="X90">
        <f>VLOOKUP($A90,'STOCK PRICES'!$Y$2:$Z$1987,2,1)</f>
        <v>57.15</v>
      </c>
      <c r="Z90">
        <f>VLOOKUP($A90,'STOCK PRICES'!$AA$2:$AB$1885,2,1)</f>
        <v>347</v>
      </c>
      <c r="AB90" t="e">
        <f>VLOOKUP($A90,'STOCK PRICES'!$AC$2:$AD$532,2,1)</f>
        <v>#N/A</v>
      </c>
    </row>
    <row r="91" spans="1:28" hidden="1" outlineLevel="1">
      <c r="A91" s="87">
        <v>43138</v>
      </c>
      <c r="B91">
        <f>VLOOKUP($A91,'STOCK PRICES'!$C$2:$D$1994,2,1)</f>
        <v>76.2</v>
      </c>
      <c r="C91" s="90"/>
      <c r="D91">
        <f>VLOOKUP($A91,'STOCK PRICES'!$E$2:$F$2018,2,1)</f>
        <v>194.24</v>
      </c>
      <c r="F91">
        <f>VLOOKUP($A91,'STOCK PRICES'!$G$2:$H$1679,2,1)</f>
        <v>24.99</v>
      </c>
      <c r="H91">
        <f>VLOOKUP($A91,'STOCK PRICES'!$I$2:$J$1976,2,1)</f>
        <v>38.270000000000003</v>
      </c>
      <c r="J91">
        <f>VLOOKUP($A91,'STOCK PRICES'!$K$2:$L$2018,2,1)</f>
        <v>262.27999999999997</v>
      </c>
      <c r="L91">
        <f>VLOOKUP($A91,'STOCK PRICES'!$M$2:$N$2018,2,1)</f>
        <v>79.13</v>
      </c>
      <c r="N91" t="e">
        <f>VLOOKUP($A91,'STOCK PRICES'!$O$2:$P$538,2,1)</f>
        <v>#N/A</v>
      </c>
      <c r="P91">
        <f>VLOOKUP($A91,'STOCK PRICES'!$Q$2:$R$2018,2,1)</f>
        <v>40.03</v>
      </c>
      <c r="R91">
        <f>VLOOKUP($A91,'STOCK PRICES'!$S$2:$T$2018,2,1)</f>
        <v>8.08</v>
      </c>
      <c r="T91">
        <f>VLOOKUP($A91,'STOCK PRICES'!$U$2:$V$1210,2,1)</f>
        <v>89</v>
      </c>
      <c r="V91">
        <f>VLOOKUP($A91,'STOCK PRICES'!$W$2:$X$1879,2,1)</f>
        <v>76</v>
      </c>
      <c r="X91">
        <f>VLOOKUP($A91,'STOCK PRICES'!$Y$2:$Z$1987,2,1)</f>
        <v>57.61</v>
      </c>
      <c r="Z91">
        <f>VLOOKUP($A91,'STOCK PRICES'!$AA$2:$AB$1885,2,1)</f>
        <v>340</v>
      </c>
      <c r="AB91" t="e">
        <f>VLOOKUP($A91,'STOCK PRICES'!$AC$2:$AD$532,2,1)</f>
        <v>#N/A</v>
      </c>
    </row>
    <row r="92" spans="1:28" hidden="1" outlineLevel="1">
      <c r="A92" s="87">
        <v>43139</v>
      </c>
      <c r="B92">
        <f>VLOOKUP($A92,'STOCK PRICES'!$C$2:$D$1994,2,1)</f>
        <v>76.989999999999995</v>
      </c>
      <c r="C92" s="90"/>
      <c r="D92">
        <f>VLOOKUP($A92,'STOCK PRICES'!$E$2:$F$2018,2,1)</f>
        <v>192.22</v>
      </c>
      <c r="F92">
        <f>VLOOKUP($A92,'STOCK PRICES'!$G$2:$H$1679,2,1)</f>
        <v>24.02</v>
      </c>
      <c r="H92">
        <f>VLOOKUP($A92,'STOCK PRICES'!$I$2:$J$1976,2,1)</f>
        <v>38</v>
      </c>
      <c r="J92">
        <f>VLOOKUP($A92,'STOCK PRICES'!$K$2:$L$2018,2,1)</f>
        <v>258.56</v>
      </c>
      <c r="L92">
        <f>VLOOKUP($A92,'STOCK PRICES'!$M$2:$N$2018,2,1)</f>
        <v>76.84</v>
      </c>
      <c r="N92" t="e">
        <f>VLOOKUP($A92,'STOCK PRICES'!$O$2:$P$538,2,1)</f>
        <v>#N/A</v>
      </c>
      <c r="P92">
        <f>VLOOKUP($A92,'STOCK PRICES'!$Q$2:$R$2018,2,1)</f>
        <v>39.83</v>
      </c>
      <c r="R92">
        <f>VLOOKUP($A92,'STOCK PRICES'!$S$2:$T$2018,2,1)</f>
        <v>8.0399999999999991</v>
      </c>
      <c r="T92">
        <f>VLOOKUP($A92,'STOCK PRICES'!$U$2:$V$1210,2,1)</f>
        <v>89.04</v>
      </c>
      <c r="V92">
        <f>VLOOKUP($A92,'STOCK PRICES'!$W$2:$X$1879,2,1)</f>
        <v>76</v>
      </c>
      <c r="X92">
        <f>VLOOKUP($A92,'STOCK PRICES'!$Y$2:$Z$1987,2,1)</f>
        <v>57.15</v>
      </c>
      <c r="Z92">
        <f>VLOOKUP($A92,'STOCK PRICES'!$AA$2:$AB$1885,2,1)</f>
        <v>339.2</v>
      </c>
      <c r="AB92" t="e">
        <f>VLOOKUP($A92,'STOCK PRICES'!$AC$2:$AD$532,2,1)</f>
        <v>#N/A</v>
      </c>
    </row>
    <row r="93" spans="1:28" hidden="1" outlineLevel="1">
      <c r="A93" s="87">
        <v>43140</v>
      </c>
      <c r="B93">
        <f>VLOOKUP($A93,'STOCK PRICES'!$C$2:$D$1994,2,1)</f>
        <v>76.25</v>
      </c>
      <c r="C93" s="90"/>
      <c r="D93">
        <f>VLOOKUP($A93,'STOCK PRICES'!$E$2:$F$2018,2,1)</f>
        <v>196.34</v>
      </c>
      <c r="F93">
        <f>VLOOKUP($A93,'STOCK PRICES'!$G$2:$H$1679,2,1)</f>
        <v>24.02</v>
      </c>
      <c r="H93">
        <f>VLOOKUP($A93,'STOCK PRICES'!$I$2:$J$1976,2,1)</f>
        <v>37.94</v>
      </c>
      <c r="J93">
        <f>VLOOKUP($A93,'STOCK PRICES'!$K$2:$L$2018,2,1)</f>
        <v>258.54000000000002</v>
      </c>
      <c r="L93">
        <f>VLOOKUP($A93,'STOCK PRICES'!$M$2:$N$2018,2,1)</f>
        <v>76.09</v>
      </c>
      <c r="N93" t="e">
        <f>VLOOKUP($A93,'STOCK PRICES'!$O$2:$P$538,2,1)</f>
        <v>#N/A</v>
      </c>
      <c r="P93">
        <f>VLOOKUP($A93,'STOCK PRICES'!$Q$2:$R$2018,2,1)</f>
        <v>39.46</v>
      </c>
      <c r="R93">
        <f>VLOOKUP($A93,'STOCK PRICES'!$S$2:$T$2018,2,1)</f>
        <v>7.99</v>
      </c>
      <c r="T93">
        <f>VLOOKUP($A93,'STOCK PRICES'!$U$2:$V$1210,2,1)</f>
        <v>88</v>
      </c>
      <c r="V93">
        <f>VLOOKUP($A93,'STOCK PRICES'!$W$2:$X$1879,2,1)</f>
        <v>76</v>
      </c>
      <c r="X93">
        <f>VLOOKUP($A93,'STOCK PRICES'!$Y$2:$Z$1987,2,1)</f>
        <v>58.28</v>
      </c>
      <c r="Z93">
        <f>VLOOKUP($A93,'STOCK PRICES'!$AA$2:$AB$1885,2,1)</f>
        <v>323.38</v>
      </c>
      <c r="AB93" t="e">
        <f>VLOOKUP($A93,'STOCK PRICES'!$AC$2:$AD$532,2,1)</f>
        <v>#N/A</v>
      </c>
    </row>
    <row r="94" spans="1:28" hidden="1" outlineLevel="1">
      <c r="A94" s="87">
        <v>43143</v>
      </c>
      <c r="B94">
        <f>VLOOKUP($A94,'STOCK PRICES'!$C$2:$D$1994,2,1)</f>
        <v>77</v>
      </c>
      <c r="C94" s="90"/>
      <c r="D94">
        <f>VLOOKUP($A94,'STOCK PRICES'!$E$2:$F$2018,2,1)</f>
        <v>189.59</v>
      </c>
      <c r="F94">
        <f>VLOOKUP($A94,'STOCK PRICES'!$G$2:$H$1679,2,1)</f>
        <v>24.02</v>
      </c>
      <c r="H94">
        <f>VLOOKUP($A94,'STOCK PRICES'!$I$2:$J$1976,2,1)</f>
        <v>38</v>
      </c>
      <c r="J94">
        <f>VLOOKUP($A94,'STOCK PRICES'!$K$2:$L$2018,2,1)</f>
        <v>265.87</v>
      </c>
      <c r="L94">
        <f>VLOOKUP($A94,'STOCK PRICES'!$M$2:$N$2018,2,1)</f>
        <v>75.48</v>
      </c>
      <c r="N94" t="e">
        <f>VLOOKUP($A94,'STOCK PRICES'!$O$2:$P$538,2,1)</f>
        <v>#N/A</v>
      </c>
      <c r="P94">
        <f>VLOOKUP($A94,'STOCK PRICES'!$Q$2:$R$2018,2,1)</f>
        <v>40.06</v>
      </c>
      <c r="R94">
        <f>VLOOKUP($A94,'STOCK PRICES'!$S$2:$T$2018,2,1)</f>
        <v>7.89</v>
      </c>
      <c r="T94">
        <f>VLOOKUP($A94,'STOCK PRICES'!$U$2:$V$1210,2,1)</f>
        <v>91</v>
      </c>
      <c r="V94">
        <f>VLOOKUP($A94,'STOCK PRICES'!$W$2:$X$1879,2,1)</f>
        <v>76</v>
      </c>
      <c r="X94">
        <f>VLOOKUP($A94,'STOCK PRICES'!$Y$2:$Z$1987,2,1)</f>
        <v>57.55</v>
      </c>
      <c r="Z94">
        <f>VLOOKUP($A94,'STOCK PRICES'!$AA$2:$AB$1885,2,1)</f>
        <v>314.5</v>
      </c>
      <c r="AB94" t="e">
        <f>VLOOKUP($A94,'STOCK PRICES'!$AC$2:$AD$532,2,1)</f>
        <v>#N/A</v>
      </c>
    </row>
    <row r="95" spans="1:28" hidden="1" outlineLevel="1">
      <c r="A95" s="87">
        <v>43144</v>
      </c>
      <c r="B95">
        <f>VLOOKUP($A95,'STOCK PRICES'!$C$2:$D$1994,2,1)</f>
        <v>76.599999999999994</v>
      </c>
      <c r="C95" s="90"/>
      <c r="D95">
        <f>VLOOKUP($A95,'STOCK PRICES'!$E$2:$F$2018,2,1)</f>
        <v>193.45</v>
      </c>
      <c r="F95">
        <f>VLOOKUP($A95,'STOCK PRICES'!$G$2:$H$1679,2,1)</f>
        <v>24.05</v>
      </c>
      <c r="H95">
        <f>VLOOKUP($A95,'STOCK PRICES'!$I$2:$J$1976,2,1)</f>
        <v>39.25</v>
      </c>
      <c r="J95">
        <f>VLOOKUP($A95,'STOCK PRICES'!$K$2:$L$2018,2,1)</f>
        <v>263.45</v>
      </c>
      <c r="L95">
        <f>VLOOKUP($A95,'STOCK PRICES'!$M$2:$N$2018,2,1)</f>
        <v>76.12</v>
      </c>
      <c r="N95" t="e">
        <f>VLOOKUP($A95,'STOCK PRICES'!$O$2:$P$538,2,1)</f>
        <v>#N/A</v>
      </c>
      <c r="P95">
        <f>VLOOKUP($A95,'STOCK PRICES'!$Q$2:$R$2018,2,1)</f>
        <v>40.229999999999997</v>
      </c>
      <c r="R95">
        <f>VLOOKUP($A95,'STOCK PRICES'!$S$2:$T$2018,2,1)</f>
        <v>7.97</v>
      </c>
      <c r="T95">
        <f>VLOOKUP($A95,'STOCK PRICES'!$U$2:$V$1210,2,1)</f>
        <v>89.99</v>
      </c>
      <c r="V95">
        <f>VLOOKUP($A95,'STOCK PRICES'!$W$2:$X$1879,2,1)</f>
        <v>76</v>
      </c>
      <c r="X95">
        <f>VLOOKUP($A95,'STOCK PRICES'!$Y$2:$Z$1987,2,1)</f>
        <v>57.95</v>
      </c>
      <c r="Z95">
        <f>VLOOKUP($A95,'STOCK PRICES'!$AA$2:$AB$1885,2,1)</f>
        <v>309</v>
      </c>
      <c r="AB95" t="e">
        <f>VLOOKUP($A95,'STOCK PRICES'!$AC$2:$AD$532,2,1)</f>
        <v>#N/A</v>
      </c>
    </row>
    <row r="96" spans="1:28" hidden="1" outlineLevel="1">
      <c r="A96" s="87">
        <v>43145</v>
      </c>
      <c r="B96">
        <f>VLOOKUP($A96,'STOCK PRICES'!$C$2:$D$1994,2,1)</f>
        <v>74</v>
      </c>
      <c r="C96" s="90"/>
      <c r="D96">
        <f>VLOOKUP($A96,'STOCK PRICES'!$E$2:$F$2018,2,1)</f>
        <v>196.97</v>
      </c>
      <c r="F96">
        <f>VLOOKUP($A96,'STOCK PRICES'!$G$2:$H$1679,2,1)</f>
        <v>24</v>
      </c>
      <c r="H96">
        <f>VLOOKUP($A96,'STOCK PRICES'!$I$2:$J$1976,2,1)</f>
        <v>38.51</v>
      </c>
      <c r="J96">
        <f>VLOOKUP($A96,'STOCK PRICES'!$K$2:$L$2018,2,1)</f>
        <v>257.39</v>
      </c>
      <c r="L96">
        <f>VLOOKUP($A96,'STOCK PRICES'!$M$2:$N$2018,2,1)</f>
        <v>74.069999999999993</v>
      </c>
      <c r="N96" t="e">
        <f>VLOOKUP($A96,'STOCK PRICES'!$O$2:$P$538,2,1)</f>
        <v>#N/A</v>
      </c>
      <c r="P96">
        <f>VLOOKUP($A96,'STOCK PRICES'!$Q$2:$R$2018,2,1)</f>
        <v>38.83</v>
      </c>
      <c r="R96">
        <f>VLOOKUP($A96,'STOCK PRICES'!$S$2:$T$2018,2,1)</f>
        <v>7.92</v>
      </c>
      <c r="T96">
        <f>VLOOKUP($A96,'STOCK PRICES'!$U$2:$V$1210,2,1)</f>
        <v>89.99</v>
      </c>
      <c r="V96">
        <f>VLOOKUP($A96,'STOCK PRICES'!$W$2:$X$1879,2,1)</f>
        <v>76.56</v>
      </c>
      <c r="X96">
        <f>VLOOKUP($A96,'STOCK PRICES'!$Y$2:$Z$1987,2,1)</f>
        <v>57.99</v>
      </c>
      <c r="Z96">
        <f>VLOOKUP($A96,'STOCK PRICES'!$AA$2:$AB$1885,2,1)</f>
        <v>309.22000000000003</v>
      </c>
      <c r="AB96" t="e">
        <f>VLOOKUP($A96,'STOCK PRICES'!$AC$2:$AD$532,2,1)</f>
        <v>#N/A</v>
      </c>
    </row>
    <row r="97" spans="1:28" hidden="1" outlineLevel="1">
      <c r="A97" s="87">
        <v>43146</v>
      </c>
      <c r="B97">
        <f>VLOOKUP($A97,'STOCK PRICES'!$C$2:$D$1994,2,1)</f>
        <v>76</v>
      </c>
      <c r="C97" s="90"/>
      <c r="D97">
        <f>VLOOKUP($A97,'STOCK PRICES'!$E$2:$F$2018,2,1)</f>
        <v>197.2</v>
      </c>
      <c r="F97">
        <f>VLOOKUP($A97,'STOCK PRICES'!$G$2:$H$1679,2,1)</f>
        <v>24</v>
      </c>
      <c r="H97">
        <f>VLOOKUP($A97,'STOCK PRICES'!$I$2:$J$1976,2,1)</f>
        <v>40.020000000000003</v>
      </c>
      <c r="J97">
        <f>VLOOKUP($A97,'STOCK PRICES'!$K$2:$L$2018,2,1)</f>
        <v>251.5</v>
      </c>
      <c r="L97">
        <f>VLOOKUP($A97,'STOCK PRICES'!$M$2:$N$2018,2,1)</f>
        <v>71.61</v>
      </c>
      <c r="N97" t="e">
        <f>VLOOKUP($A97,'STOCK PRICES'!$O$2:$P$538,2,1)</f>
        <v>#N/A</v>
      </c>
      <c r="P97">
        <f>VLOOKUP($A97,'STOCK PRICES'!$Q$2:$R$2018,2,1)</f>
        <v>37.99</v>
      </c>
      <c r="R97">
        <f>VLOOKUP($A97,'STOCK PRICES'!$S$2:$T$2018,2,1)</f>
        <v>7.66</v>
      </c>
      <c r="T97">
        <f>VLOOKUP($A97,'STOCK PRICES'!$U$2:$V$1210,2,1)</f>
        <v>89.99</v>
      </c>
      <c r="V97">
        <f>VLOOKUP($A97,'STOCK PRICES'!$W$2:$X$1879,2,1)</f>
        <v>78.5</v>
      </c>
      <c r="X97">
        <f>VLOOKUP($A97,'STOCK PRICES'!$Y$2:$Z$1987,2,1)</f>
        <v>58.36</v>
      </c>
      <c r="Z97">
        <f>VLOOKUP($A97,'STOCK PRICES'!$AA$2:$AB$1885,2,1)</f>
        <v>300.86</v>
      </c>
      <c r="AB97" t="e">
        <f>VLOOKUP($A97,'STOCK PRICES'!$AC$2:$AD$532,2,1)</f>
        <v>#N/A</v>
      </c>
    </row>
    <row r="98" spans="1:28" hidden="1" outlineLevel="1">
      <c r="A98" s="87">
        <v>43147</v>
      </c>
      <c r="B98">
        <f>VLOOKUP($A98,'STOCK PRICES'!$C$2:$D$1994,2,1)</f>
        <v>74.45</v>
      </c>
      <c r="C98" s="90"/>
      <c r="D98">
        <f>VLOOKUP($A98,'STOCK PRICES'!$E$2:$F$2018,2,1)</f>
        <v>203.55</v>
      </c>
      <c r="F98">
        <f>VLOOKUP($A98,'STOCK PRICES'!$G$2:$H$1679,2,1)</f>
        <v>24.88</v>
      </c>
      <c r="H98">
        <f>VLOOKUP($A98,'STOCK PRICES'!$I$2:$J$1976,2,1)</f>
        <v>40.93</v>
      </c>
      <c r="J98">
        <f>VLOOKUP($A98,'STOCK PRICES'!$K$2:$L$2018,2,1)</f>
        <v>256.07</v>
      </c>
      <c r="L98">
        <f>VLOOKUP($A98,'STOCK PRICES'!$M$2:$N$2018,2,1)</f>
        <v>69.760000000000005</v>
      </c>
      <c r="N98" t="e">
        <f>VLOOKUP($A98,'STOCK PRICES'!$O$2:$P$538,2,1)</f>
        <v>#N/A</v>
      </c>
      <c r="P98">
        <f>VLOOKUP($A98,'STOCK PRICES'!$Q$2:$R$2018,2,1)</f>
        <v>38.57</v>
      </c>
      <c r="R98">
        <f>VLOOKUP($A98,'STOCK PRICES'!$S$2:$T$2018,2,1)</f>
        <v>7.8</v>
      </c>
      <c r="T98">
        <f>VLOOKUP($A98,'STOCK PRICES'!$U$2:$V$1210,2,1)</f>
        <v>89.99</v>
      </c>
      <c r="V98">
        <f>VLOOKUP($A98,'STOCK PRICES'!$W$2:$X$1879,2,1)</f>
        <v>78.5</v>
      </c>
      <c r="X98">
        <f>VLOOKUP($A98,'STOCK PRICES'!$Y$2:$Z$1987,2,1)</f>
        <v>58</v>
      </c>
      <c r="Z98">
        <f>VLOOKUP($A98,'STOCK PRICES'!$AA$2:$AB$1885,2,1)</f>
        <v>307.89999999999998</v>
      </c>
      <c r="AB98" t="e">
        <f>VLOOKUP($A98,'STOCK PRICES'!$AC$2:$AD$532,2,1)</f>
        <v>#N/A</v>
      </c>
    </row>
    <row r="99" spans="1:28" hidden="1" outlineLevel="1">
      <c r="A99" s="87">
        <v>43150</v>
      </c>
      <c r="B99">
        <f>VLOOKUP($A99,'STOCK PRICES'!$C$2:$D$1994,2,1)</f>
        <v>74.45</v>
      </c>
      <c r="C99" s="90"/>
      <c r="D99">
        <f>VLOOKUP($A99,'STOCK PRICES'!$E$2:$F$2018,2,1)</f>
        <v>202.34</v>
      </c>
      <c r="F99">
        <f>VLOOKUP($A99,'STOCK PRICES'!$G$2:$H$1679,2,1)</f>
        <v>24</v>
      </c>
      <c r="H99">
        <f>VLOOKUP($A99,'STOCK PRICES'!$I$2:$J$1976,2,1)</f>
        <v>41.54</v>
      </c>
      <c r="J99">
        <f>VLOOKUP($A99,'STOCK PRICES'!$K$2:$L$2018,2,1)</f>
        <v>261.8</v>
      </c>
      <c r="L99">
        <f>VLOOKUP($A99,'STOCK PRICES'!$M$2:$N$2018,2,1)</f>
        <v>69.069999999999993</v>
      </c>
      <c r="N99" t="e">
        <f>VLOOKUP($A99,'STOCK PRICES'!$O$2:$P$538,2,1)</f>
        <v>#N/A</v>
      </c>
      <c r="P99">
        <f>VLOOKUP($A99,'STOCK PRICES'!$Q$2:$R$2018,2,1)</f>
        <v>38.47</v>
      </c>
      <c r="R99">
        <f>VLOOKUP($A99,'STOCK PRICES'!$S$2:$T$2018,2,1)</f>
        <v>7.72</v>
      </c>
      <c r="T99">
        <f>VLOOKUP($A99,'STOCK PRICES'!$U$2:$V$1210,2,1)</f>
        <v>89.99</v>
      </c>
      <c r="V99">
        <f>VLOOKUP($A99,'STOCK PRICES'!$W$2:$X$1879,2,1)</f>
        <v>78.5</v>
      </c>
      <c r="X99">
        <f>VLOOKUP($A99,'STOCK PRICES'!$Y$2:$Z$1987,2,1)</f>
        <v>56.97</v>
      </c>
      <c r="Z99">
        <f>VLOOKUP($A99,'STOCK PRICES'!$AA$2:$AB$1885,2,1)</f>
        <v>302.81</v>
      </c>
      <c r="AB99" t="e">
        <f>VLOOKUP($A99,'STOCK PRICES'!$AC$2:$AD$532,2,1)</f>
        <v>#N/A</v>
      </c>
    </row>
    <row r="100" spans="1:28" hidden="1" outlineLevel="1">
      <c r="A100" s="87">
        <v>43151</v>
      </c>
      <c r="B100">
        <f>VLOOKUP($A100,'STOCK PRICES'!$C$2:$D$1994,2,1)</f>
        <v>75</v>
      </c>
      <c r="C100" s="90"/>
      <c r="D100">
        <f>VLOOKUP($A100,'STOCK PRICES'!$E$2:$F$2018,2,1)</f>
        <v>200.72</v>
      </c>
      <c r="F100">
        <f>VLOOKUP($A100,'STOCK PRICES'!$G$2:$H$1679,2,1)</f>
        <v>23.88</v>
      </c>
      <c r="H100">
        <f>VLOOKUP($A100,'STOCK PRICES'!$I$2:$J$1976,2,1)</f>
        <v>41.62</v>
      </c>
      <c r="J100">
        <f>VLOOKUP($A100,'STOCK PRICES'!$K$2:$L$2018,2,1)</f>
        <v>260.39</v>
      </c>
      <c r="L100">
        <f>VLOOKUP($A100,'STOCK PRICES'!$M$2:$N$2018,2,1)</f>
        <v>66.39</v>
      </c>
      <c r="N100" t="e">
        <f>VLOOKUP($A100,'STOCK PRICES'!$O$2:$P$538,2,1)</f>
        <v>#N/A</v>
      </c>
      <c r="P100">
        <f>VLOOKUP($A100,'STOCK PRICES'!$Q$2:$R$2018,2,1)</f>
        <v>38.17</v>
      </c>
      <c r="R100">
        <f>VLOOKUP($A100,'STOCK PRICES'!$S$2:$T$2018,2,1)</f>
        <v>7.79</v>
      </c>
      <c r="T100">
        <f>VLOOKUP($A100,'STOCK PRICES'!$U$2:$V$1210,2,1)</f>
        <v>89.99</v>
      </c>
      <c r="V100">
        <f>VLOOKUP($A100,'STOCK PRICES'!$W$2:$X$1879,2,1)</f>
        <v>78.5</v>
      </c>
      <c r="X100">
        <f>VLOOKUP($A100,'STOCK PRICES'!$Y$2:$Z$1987,2,1)</f>
        <v>56.75</v>
      </c>
      <c r="Z100">
        <f>VLOOKUP($A100,'STOCK PRICES'!$AA$2:$AB$1885,2,1)</f>
        <v>312.36</v>
      </c>
      <c r="AB100" t="e">
        <f>VLOOKUP($A100,'STOCK PRICES'!$AC$2:$AD$532,2,1)</f>
        <v>#N/A</v>
      </c>
    </row>
    <row r="101" spans="1:28" hidden="1" outlineLevel="1">
      <c r="A101" s="87">
        <v>43152</v>
      </c>
      <c r="B101">
        <f>VLOOKUP($A101,'STOCK PRICES'!$C$2:$D$1994,2,1)</f>
        <v>75.06</v>
      </c>
      <c r="C101" s="90"/>
      <c r="D101">
        <f>VLOOKUP($A101,'STOCK PRICES'!$E$2:$F$2018,2,1)</f>
        <v>192.73</v>
      </c>
      <c r="F101">
        <f>VLOOKUP($A101,'STOCK PRICES'!$G$2:$H$1679,2,1)</f>
        <v>23.88</v>
      </c>
      <c r="H101">
        <f>VLOOKUP($A101,'STOCK PRICES'!$I$2:$J$1976,2,1)</f>
        <v>41.99</v>
      </c>
      <c r="J101">
        <f>VLOOKUP($A101,'STOCK PRICES'!$K$2:$L$2018,2,1)</f>
        <v>260.45999999999998</v>
      </c>
      <c r="L101">
        <f>VLOOKUP($A101,'STOCK PRICES'!$M$2:$N$2018,2,1)</f>
        <v>63.39</v>
      </c>
      <c r="N101" t="e">
        <f>VLOOKUP($A101,'STOCK PRICES'!$O$2:$P$538,2,1)</f>
        <v>#N/A</v>
      </c>
      <c r="P101">
        <f>VLOOKUP($A101,'STOCK PRICES'!$Q$2:$R$2018,2,1)</f>
        <v>37.99</v>
      </c>
      <c r="R101">
        <f>VLOOKUP($A101,'STOCK PRICES'!$S$2:$T$2018,2,1)</f>
        <v>7.91</v>
      </c>
      <c r="T101">
        <f>VLOOKUP($A101,'STOCK PRICES'!$U$2:$V$1210,2,1)</f>
        <v>89.99</v>
      </c>
      <c r="V101">
        <f>VLOOKUP($A101,'STOCK PRICES'!$W$2:$X$1879,2,1)</f>
        <v>78.5</v>
      </c>
      <c r="X101">
        <f>VLOOKUP($A101,'STOCK PRICES'!$Y$2:$Z$1987,2,1)</f>
        <v>56.5</v>
      </c>
      <c r="Z101">
        <f>VLOOKUP($A101,'STOCK PRICES'!$AA$2:$AB$1885,2,1)</f>
        <v>305</v>
      </c>
      <c r="AB101" t="e">
        <f>VLOOKUP($A101,'STOCK PRICES'!$AC$2:$AD$532,2,1)</f>
        <v>#N/A</v>
      </c>
    </row>
    <row r="102" spans="1:28" hidden="1" outlineLevel="1">
      <c r="A102" s="87">
        <v>43153</v>
      </c>
      <c r="B102">
        <f>VLOOKUP($A102,'STOCK PRICES'!$C$2:$D$1994,2,1)</f>
        <v>75.010000000000005</v>
      </c>
      <c r="C102" s="90"/>
      <c r="D102">
        <f>VLOOKUP($A102,'STOCK PRICES'!$E$2:$F$2018,2,1)</f>
        <v>198.07</v>
      </c>
      <c r="F102">
        <f>VLOOKUP($A102,'STOCK PRICES'!$G$2:$H$1679,2,1)</f>
        <v>23.88</v>
      </c>
      <c r="H102">
        <f>VLOOKUP($A102,'STOCK PRICES'!$I$2:$J$1976,2,1)</f>
        <v>41.51</v>
      </c>
      <c r="J102">
        <f>VLOOKUP($A102,'STOCK PRICES'!$K$2:$L$2018,2,1)</f>
        <v>261.82</v>
      </c>
      <c r="L102">
        <f>VLOOKUP($A102,'STOCK PRICES'!$M$2:$N$2018,2,1)</f>
        <v>65.319999999999993</v>
      </c>
      <c r="N102" t="e">
        <f>VLOOKUP($A102,'STOCK PRICES'!$O$2:$P$538,2,1)</f>
        <v>#N/A</v>
      </c>
      <c r="P102">
        <f>VLOOKUP($A102,'STOCK PRICES'!$Q$2:$R$2018,2,1)</f>
        <v>38.14</v>
      </c>
      <c r="R102">
        <f>VLOOKUP($A102,'STOCK PRICES'!$S$2:$T$2018,2,1)</f>
        <v>7.78</v>
      </c>
      <c r="T102">
        <f>VLOOKUP($A102,'STOCK PRICES'!$U$2:$V$1210,2,1)</f>
        <v>89.99</v>
      </c>
      <c r="V102">
        <f>VLOOKUP($A102,'STOCK PRICES'!$W$2:$X$1879,2,1)</f>
        <v>78.5</v>
      </c>
      <c r="X102">
        <f>VLOOKUP($A102,'STOCK PRICES'!$Y$2:$Z$1987,2,1)</f>
        <v>57.13</v>
      </c>
      <c r="Z102">
        <f>VLOOKUP($A102,'STOCK PRICES'!$AA$2:$AB$1885,2,1)</f>
        <v>304.89999999999998</v>
      </c>
      <c r="AB102" t="e">
        <f>VLOOKUP($A102,'STOCK PRICES'!$AC$2:$AD$532,2,1)</f>
        <v>#N/A</v>
      </c>
    </row>
    <row r="103" spans="1:28" hidden="1" outlineLevel="1">
      <c r="A103" s="87">
        <v>43154</v>
      </c>
      <c r="B103">
        <f>VLOOKUP($A103,'STOCK PRICES'!$C$2:$D$1994,2,1)</f>
        <v>75</v>
      </c>
      <c r="C103" s="90"/>
      <c r="D103">
        <f>VLOOKUP($A103,'STOCK PRICES'!$E$2:$F$2018,2,1)</f>
        <v>196.91</v>
      </c>
      <c r="F103">
        <f>VLOOKUP($A103,'STOCK PRICES'!$G$2:$H$1679,2,1)</f>
        <v>24</v>
      </c>
      <c r="H103">
        <f>VLOOKUP($A103,'STOCK PRICES'!$I$2:$J$1976,2,1)</f>
        <v>41.69</v>
      </c>
      <c r="J103">
        <f>VLOOKUP($A103,'STOCK PRICES'!$K$2:$L$2018,2,1)</f>
        <v>255.22</v>
      </c>
      <c r="L103">
        <f>VLOOKUP($A103,'STOCK PRICES'!$M$2:$N$2018,2,1)</f>
        <v>65.069999999999993</v>
      </c>
      <c r="N103" t="e">
        <f>VLOOKUP($A103,'STOCK PRICES'!$O$2:$P$538,2,1)</f>
        <v>#N/A</v>
      </c>
      <c r="P103">
        <f>VLOOKUP($A103,'STOCK PRICES'!$Q$2:$R$2018,2,1)</f>
        <v>37.29</v>
      </c>
      <c r="R103">
        <f>VLOOKUP($A103,'STOCK PRICES'!$S$2:$T$2018,2,1)</f>
        <v>8.15</v>
      </c>
      <c r="T103">
        <f>VLOOKUP($A103,'STOCK PRICES'!$U$2:$V$1210,2,1)</f>
        <v>90.84</v>
      </c>
      <c r="V103">
        <f>VLOOKUP($A103,'STOCK PRICES'!$W$2:$X$1879,2,1)</f>
        <v>78.5</v>
      </c>
      <c r="X103">
        <f>VLOOKUP($A103,'STOCK PRICES'!$Y$2:$Z$1987,2,1)</f>
        <v>56.99</v>
      </c>
      <c r="Z103">
        <f>VLOOKUP($A103,'STOCK PRICES'!$AA$2:$AB$1885,2,1)</f>
        <v>303.91000000000003</v>
      </c>
      <c r="AB103" t="e">
        <f>VLOOKUP($A103,'STOCK PRICES'!$AC$2:$AD$532,2,1)</f>
        <v>#N/A</v>
      </c>
    </row>
    <row r="104" spans="1:28" hidden="1" outlineLevel="1">
      <c r="A104" s="87">
        <v>43157</v>
      </c>
      <c r="B104">
        <f>VLOOKUP($A104,'STOCK PRICES'!$C$2:$D$1994,2,1)</f>
        <v>76.680000000000007</v>
      </c>
      <c r="C104" s="90"/>
      <c r="D104">
        <f>VLOOKUP($A104,'STOCK PRICES'!$E$2:$F$2018,2,1)</f>
        <v>194.39</v>
      </c>
      <c r="F104">
        <f>VLOOKUP($A104,'STOCK PRICES'!$G$2:$H$1679,2,1)</f>
        <v>24.32</v>
      </c>
      <c r="H104">
        <f>VLOOKUP($A104,'STOCK PRICES'!$I$2:$J$1976,2,1)</f>
        <v>41.82</v>
      </c>
      <c r="J104">
        <f>VLOOKUP($A104,'STOCK PRICES'!$K$2:$L$2018,2,1)</f>
        <v>248.09</v>
      </c>
      <c r="L104">
        <f>VLOOKUP($A104,'STOCK PRICES'!$M$2:$N$2018,2,1)</f>
        <v>65.27</v>
      </c>
      <c r="N104" t="e">
        <f>VLOOKUP($A104,'STOCK PRICES'!$O$2:$P$538,2,1)</f>
        <v>#N/A</v>
      </c>
      <c r="P104">
        <f>VLOOKUP($A104,'STOCK PRICES'!$Q$2:$R$2018,2,1)</f>
        <v>36.99</v>
      </c>
      <c r="R104">
        <f>VLOOKUP($A104,'STOCK PRICES'!$S$2:$T$2018,2,1)</f>
        <v>8.3800000000000008</v>
      </c>
      <c r="T104">
        <f>VLOOKUP($A104,'STOCK PRICES'!$U$2:$V$1210,2,1)</f>
        <v>86.38</v>
      </c>
      <c r="V104">
        <f>VLOOKUP($A104,'STOCK PRICES'!$W$2:$X$1879,2,1)</f>
        <v>74</v>
      </c>
      <c r="X104">
        <f>VLOOKUP($A104,'STOCK PRICES'!$Y$2:$Z$1987,2,1)</f>
        <v>56</v>
      </c>
      <c r="Z104">
        <f>VLOOKUP($A104,'STOCK PRICES'!$AA$2:$AB$1885,2,1)</f>
        <v>300</v>
      </c>
      <c r="AB104" t="e">
        <f>VLOOKUP($A104,'STOCK PRICES'!$AC$2:$AD$532,2,1)</f>
        <v>#N/A</v>
      </c>
    </row>
    <row r="105" spans="1:28" hidden="1" outlineLevel="1">
      <c r="A105" s="87">
        <v>43158</v>
      </c>
      <c r="B105">
        <f>VLOOKUP($A105,'STOCK PRICES'!$C$2:$D$1994,2,1)</f>
        <v>76.680000000000007</v>
      </c>
      <c r="C105" s="90"/>
      <c r="D105">
        <f>VLOOKUP($A105,'STOCK PRICES'!$E$2:$F$2018,2,1)</f>
        <v>190.71</v>
      </c>
      <c r="F105">
        <f>VLOOKUP($A105,'STOCK PRICES'!$G$2:$H$1679,2,1)</f>
        <v>24.2</v>
      </c>
      <c r="H105">
        <f>VLOOKUP($A105,'STOCK PRICES'!$I$2:$J$1976,2,1)</f>
        <v>41.19</v>
      </c>
      <c r="J105">
        <f>VLOOKUP($A105,'STOCK PRICES'!$K$2:$L$2018,2,1)</f>
        <v>246.68</v>
      </c>
      <c r="L105">
        <f>VLOOKUP($A105,'STOCK PRICES'!$M$2:$N$2018,2,1)</f>
        <v>66.739999999999995</v>
      </c>
      <c r="N105" t="e">
        <f>VLOOKUP($A105,'STOCK PRICES'!$O$2:$P$538,2,1)</f>
        <v>#N/A</v>
      </c>
      <c r="P105">
        <f>VLOOKUP($A105,'STOCK PRICES'!$Q$2:$R$2018,2,1)</f>
        <v>37.07</v>
      </c>
      <c r="R105">
        <f>VLOOKUP($A105,'STOCK PRICES'!$S$2:$T$2018,2,1)</f>
        <v>8.02</v>
      </c>
      <c r="T105">
        <f>VLOOKUP($A105,'STOCK PRICES'!$U$2:$V$1210,2,1)</f>
        <v>84.25</v>
      </c>
      <c r="V105">
        <f>VLOOKUP($A105,'STOCK PRICES'!$W$2:$X$1879,2,1)</f>
        <v>73.14</v>
      </c>
      <c r="X105">
        <f>VLOOKUP($A105,'STOCK PRICES'!$Y$2:$Z$1987,2,1)</f>
        <v>56</v>
      </c>
      <c r="Z105">
        <f>VLOOKUP($A105,'STOCK PRICES'!$AA$2:$AB$1885,2,1)</f>
        <v>300.60000000000002</v>
      </c>
      <c r="AB105" t="e">
        <f>VLOOKUP($A105,'STOCK PRICES'!$AC$2:$AD$532,2,1)</f>
        <v>#N/A</v>
      </c>
    </row>
    <row r="106" spans="1:28" hidden="1" outlineLevel="1">
      <c r="A106" s="87">
        <v>43159</v>
      </c>
      <c r="B106">
        <f>VLOOKUP($A106,'STOCK PRICES'!$C$2:$D$1994,2,1)</f>
        <v>75</v>
      </c>
      <c r="C106" s="90"/>
      <c r="D106">
        <f>VLOOKUP($A106,'STOCK PRICES'!$E$2:$F$2018,2,1)</f>
        <v>188.66</v>
      </c>
      <c r="F106">
        <f>VLOOKUP($A106,'STOCK PRICES'!$G$2:$H$1679,2,1)</f>
        <v>24</v>
      </c>
      <c r="H106">
        <f>VLOOKUP($A106,'STOCK PRICES'!$I$2:$J$1976,2,1)</f>
        <v>41.37</v>
      </c>
      <c r="J106">
        <f>VLOOKUP($A106,'STOCK PRICES'!$K$2:$L$2018,2,1)</f>
        <v>247.53</v>
      </c>
      <c r="L106">
        <f>VLOOKUP($A106,'STOCK PRICES'!$M$2:$N$2018,2,1)</f>
        <v>67.5</v>
      </c>
      <c r="N106" t="e">
        <f>VLOOKUP($A106,'STOCK PRICES'!$O$2:$P$538,2,1)</f>
        <v>#N/A</v>
      </c>
      <c r="P106">
        <f>VLOOKUP($A106,'STOCK PRICES'!$Q$2:$R$2018,2,1)</f>
        <v>37.39</v>
      </c>
      <c r="R106">
        <f>VLOOKUP($A106,'STOCK PRICES'!$S$2:$T$2018,2,1)</f>
        <v>8</v>
      </c>
      <c r="T106">
        <f>VLOOKUP($A106,'STOCK PRICES'!$U$2:$V$1210,2,1)</f>
        <v>84</v>
      </c>
      <c r="V106">
        <f>VLOOKUP($A106,'STOCK PRICES'!$W$2:$X$1879,2,1)</f>
        <v>73</v>
      </c>
      <c r="X106">
        <f>VLOOKUP($A106,'STOCK PRICES'!$Y$2:$Z$1987,2,1)</f>
        <v>57.01</v>
      </c>
      <c r="Z106">
        <f>VLOOKUP($A106,'STOCK PRICES'!$AA$2:$AB$1885,2,1)</f>
        <v>305.67</v>
      </c>
      <c r="AB106" t="e">
        <f>VLOOKUP($A106,'STOCK PRICES'!$AC$2:$AD$532,2,1)</f>
        <v>#N/A</v>
      </c>
    </row>
    <row r="107" spans="1:28" hidden="1" outlineLevel="1">
      <c r="A107" s="87">
        <v>43160</v>
      </c>
      <c r="B107">
        <f>VLOOKUP($A107,'STOCK PRICES'!$C$2:$D$1994,2,1)</f>
        <v>75</v>
      </c>
      <c r="C107" s="90"/>
      <c r="D107">
        <f>VLOOKUP($A107,'STOCK PRICES'!$E$2:$F$2018,2,1)</f>
        <v>188.81</v>
      </c>
      <c r="F107">
        <f>VLOOKUP($A107,'STOCK PRICES'!$G$2:$H$1679,2,1)</f>
        <v>24</v>
      </c>
      <c r="H107">
        <f>VLOOKUP($A107,'STOCK PRICES'!$I$2:$J$1976,2,1)</f>
        <v>42.43</v>
      </c>
      <c r="J107">
        <f>VLOOKUP($A107,'STOCK PRICES'!$K$2:$L$2018,2,1)</f>
        <v>249.71</v>
      </c>
      <c r="L107">
        <f>VLOOKUP($A107,'STOCK PRICES'!$M$2:$N$2018,2,1)</f>
        <v>70.87</v>
      </c>
      <c r="N107" t="e">
        <f>VLOOKUP($A107,'STOCK PRICES'!$O$2:$P$538,2,1)</f>
        <v>#N/A</v>
      </c>
      <c r="P107">
        <f>VLOOKUP($A107,'STOCK PRICES'!$Q$2:$R$2018,2,1)</f>
        <v>37.47</v>
      </c>
      <c r="R107">
        <f>VLOOKUP($A107,'STOCK PRICES'!$S$2:$T$2018,2,1)</f>
        <v>8.0299999999999994</v>
      </c>
      <c r="T107">
        <f>VLOOKUP($A107,'STOCK PRICES'!$U$2:$V$1210,2,1)</f>
        <v>84</v>
      </c>
      <c r="V107">
        <f>VLOOKUP($A107,'STOCK PRICES'!$W$2:$X$1879,2,1)</f>
        <v>73</v>
      </c>
      <c r="X107">
        <f>VLOOKUP($A107,'STOCK PRICES'!$Y$2:$Z$1987,2,1)</f>
        <v>57</v>
      </c>
      <c r="Z107">
        <f>VLOOKUP($A107,'STOCK PRICES'!$AA$2:$AB$1885,2,1)</f>
        <v>305</v>
      </c>
      <c r="AB107" t="e">
        <f>VLOOKUP($A107,'STOCK PRICES'!$AC$2:$AD$532,2,1)</f>
        <v>#N/A</v>
      </c>
    </row>
    <row r="108" spans="1:28" hidden="1" outlineLevel="1">
      <c r="A108" s="87">
        <v>43161</v>
      </c>
      <c r="B108">
        <f>VLOOKUP($A108,'STOCK PRICES'!$C$2:$D$1994,2,1)</f>
        <v>76.83</v>
      </c>
      <c r="C108" s="90"/>
      <c r="D108">
        <f>VLOOKUP($A108,'STOCK PRICES'!$E$2:$F$2018,2,1)</f>
        <v>189.37</v>
      </c>
      <c r="F108">
        <f>VLOOKUP($A108,'STOCK PRICES'!$G$2:$H$1679,2,1)</f>
        <v>24.19</v>
      </c>
      <c r="H108">
        <f>VLOOKUP($A108,'STOCK PRICES'!$I$2:$J$1976,2,1)</f>
        <v>41.99</v>
      </c>
      <c r="J108">
        <f>VLOOKUP($A108,'STOCK PRICES'!$K$2:$L$2018,2,1)</f>
        <v>251.48</v>
      </c>
      <c r="L108">
        <f>VLOOKUP($A108,'STOCK PRICES'!$M$2:$N$2018,2,1)</f>
        <v>74.41</v>
      </c>
      <c r="N108" t="e">
        <f>VLOOKUP($A108,'STOCK PRICES'!$O$2:$P$538,2,1)</f>
        <v>#N/A</v>
      </c>
      <c r="P108">
        <f>VLOOKUP($A108,'STOCK PRICES'!$Q$2:$R$2018,2,1)</f>
        <v>37.479999999999997</v>
      </c>
      <c r="R108">
        <f>VLOOKUP($A108,'STOCK PRICES'!$S$2:$T$2018,2,1)</f>
        <v>8.18</v>
      </c>
      <c r="T108">
        <f>VLOOKUP($A108,'STOCK PRICES'!$U$2:$V$1210,2,1)</f>
        <v>85.54</v>
      </c>
      <c r="V108">
        <f>VLOOKUP($A108,'STOCK PRICES'!$W$2:$X$1879,2,1)</f>
        <v>73.81</v>
      </c>
      <c r="X108">
        <f>VLOOKUP($A108,'STOCK PRICES'!$Y$2:$Z$1987,2,1)</f>
        <v>57</v>
      </c>
      <c r="Z108">
        <f>VLOOKUP($A108,'STOCK PRICES'!$AA$2:$AB$1885,2,1)</f>
        <v>305.61</v>
      </c>
      <c r="AB108" t="e">
        <f>VLOOKUP($A108,'STOCK PRICES'!$AC$2:$AD$532,2,1)</f>
        <v>#N/A</v>
      </c>
    </row>
    <row r="109" spans="1:28" hidden="1" outlineLevel="1">
      <c r="A109" s="87">
        <v>43164</v>
      </c>
      <c r="B109">
        <f>VLOOKUP($A109,'STOCK PRICES'!$C$2:$D$1994,2,1)</f>
        <v>78</v>
      </c>
      <c r="C109" s="90"/>
      <c r="D109">
        <f>VLOOKUP($A109,'STOCK PRICES'!$E$2:$F$2018,2,1)</f>
        <v>188.17</v>
      </c>
      <c r="F109">
        <f>VLOOKUP($A109,'STOCK PRICES'!$G$2:$H$1679,2,1)</f>
        <v>24.19</v>
      </c>
      <c r="H109">
        <f>VLOOKUP($A109,'STOCK PRICES'!$I$2:$J$1976,2,1)</f>
        <v>41.45</v>
      </c>
      <c r="J109">
        <f>VLOOKUP($A109,'STOCK PRICES'!$K$2:$L$2018,2,1)</f>
        <v>258.77</v>
      </c>
      <c r="L109">
        <f>VLOOKUP($A109,'STOCK PRICES'!$M$2:$N$2018,2,1)</f>
        <v>76.099999999999994</v>
      </c>
      <c r="N109" t="e">
        <f>VLOOKUP($A109,'STOCK PRICES'!$O$2:$P$538,2,1)</f>
        <v>#N/A</v>
      </c>
      <c r="P109">
        <f>VLOOKUP($A109,'STOCK PRICES'!$Q$2:$R$2018,2,1)</f>
        <v>37.89</v>
      </c>
      <c r="R109">
        <f>VLOOKUP($A109,'STOCK PRICES'!$S$2:$T$2018,2,1)</f>
        <v>8.15</v>
      </c>
      <c r="T109">
        <f>VLOOKUP($A109,'STOCK PRICES'!$U$2:$V$1210,2,1)</f>
        <v>86.67</v>
      </c>
      <c r="V109">
        <f>VLOOKUP($A109,'STOCK PRICES'!$W$2:$X$1879,2,1)</f>
        <v>73.81</v>
      </c>
      <c r="X109">
        <f>VLOOKUP($A109,'STOCK PRICES'!$Y$2:$Z$1987,2,1)</f>
        <v>56.55</v>
      </c>
      <c r="Z109">
        <f>VLOOKUP($A109,'STOCK PRICES'!$AA$2:$AB$1885,2,1)</f>
        <v>309.5</v>
      </c>
      <c r="AB109" t="e">
        <f>VLOOKUP($A109,'STOCK PRICES'!$AC$2:$AD$532,2,1)</f>
        <v>#N/A</v>
      </c>
    </row>
    <row r="110" spans="1:28" hidden="1" outlineLevel="1">
      <c r="A110" s="87">
        <v>43165</v>
      </c>
      <c r="B110">
        <f>VLOOKUP($A110,'STOCK PRICES'!$C$2:$D$1994,2,1)</f>
        <v>78</v>
      </c>
      <c r="C110" s="90"/>
      <c r="D110">
        <f>VLOOKUP($A110,'STOCK PRICES'!$E$2:$F$2018,2,1)</f>
        <v>188.47</v>
      </c>
      <c r="F110">
        <f>VLOOKUP($A110,'STOCK PRICES'!$G$2:$H$1679,2,1)</f>
        <v>23.26</v>
      </c>
      <c r="H110">
        <f>VLOOKUP($A110,'STOCK PRICES'!$I$2:$J$1976,2,1)</f>
        <v>41.4</v>
      </c>
      <c r="J110">
        <f>VLOOKUP($A110,'STOCK PRICES'!$K$2:$L$2018,2,1)</f>
        <v>261.27999999999997</v>
      </c>
      <c r="L110">
        <f>VLOOKUP($A110,'STOCK PRICES'!$M$2:$N$2018,2,1)</f>
        <v>76.42</v>
      </c>
      <c r="N110" t="e">
        <f>VLOOKUP($A110,'STOCK PRICES'!$O$2:$P$538,2,1)</f>
        <v>#N/A</v>
      </c>
      <c r="P110">
        <f>VLOOKUP($A110,'STOCK PRICES'!$Q$2:$R$2018,2,1)</f>
        <v>38.07</v>
      </c>
      <c r="R110">
        <f>VLOOKUP($A110,'STOCK PRICES'!$S$2:$T$2018,2,1)</f>
        <v>7.93</v>
      </c>
      <c r="T110">
        <f>VLOOKUP($A110,'STOCK PRICES'!$U$2:$V$1210,2,1)</f>
        <v>90</v>
      </c>
      <c r="V110">
        <f>VLOOKUP($A110,'STOCK PRICES'!$W$2:$X$1879,2,1)</f>
        <v>71.2</v>
      </c>
      <c r="X110">
        <f>VLOOKUP($A110,'STOCK PRICES'!$Y$2:$Z$1987,2,1)</f>
        <v>56.18</v>
      </c>
      <c r="Z110">
        <f>VLOOKUP($A110,'STOCK PRICES'!$AA$2:$AB$1885,2,1)</f>
        <v>308</v>
      </c>
      <c r="AB110" t="e">
        <f>VLOOKUP($A110,'STOCK PRICES'!$AC$2:$AD$532,2,1)</f>
        <v>#N/A</v>
      </c>
    </row>
    <row r="111" spans="1:28" hidden="1" outlineLevel="1">
      <c r="A111" s="87">
        <v>43166</v>
      </c>
      <c r="B111">
        <f>VLOOKUP($A111,'STOCK PRICES'!$C$2:$D$1994,2,1)</f>
        <v>77</v>
      </c>
      <c r="C111" s="90"/>
      <c r="D111">
        <f>VLOOKUP($A111,'STOCK PRICES'!$E$2:$F$2018,2,1)</f>
        <v>190.22</v>
      </c>
      <c r="F111">
        <f>VLOOKUP($A111,'STOCK PRICES'!$G$2:$H$1679,2,1)</f>
        <v>23.5</v>
      </c>
      <c r="H111">
        <f>VLOOKUP($A111,'STOCK PRICES'!$I$2:$J$1976,2,1)</f>
        <v>41.04</v>
      </c>
      <c r="J111">
        <f>VLOOKUP($A111,'STOCK PRICES'!$K$2:$L$2018,2,1)</f>
        <v>259.74</v>
      </c>
      <c r="L111">
        <f>VLOOKUP($A111,'STOCK PRICES'!$M$2:$N$2018,2,1)</f>
        <v>73.25</v>
      </c>
      <c r="N111" t="e">
        <f>VLOOKUP($A111,'STOCK PRICES'!$O$2:$P$538,2,1)</f>
        <v>#N/A</v>
      </c>
      <c r="P111">
        <f>VLOOKUP($A111,'STOCK PRICES'!$Q$2:$R$2018,2,1)</f>
        <v>38.99</v>
      </c>
      <c r="R111">
        <f>VLOOKUP($A111,'STOCK PRICES'!$S$2:$T$2018,2,1)</f>
        <v>7.95</v>
      </c>
      <c r="T111">
        <f>VLOOKUP($A111,'STOCK PRICES'!$U$2:$V$1210,2,1)</f>
        <v>90</v>
      </c>
      <c r="V111">
        <f>VLOOKUP($A111,'STOCK PRICES'!$W$2:$X$1879,2,1)</f>
        <v>71.2</v>
      </c>
      <c r="X111">
        <f>VLOOKUP($A111,'STOCK PRICES'!$Y$2:$Z$1987,2,1)</f>
        <v>55.4</v>
      </c>
      <c r="Z111">
        <f>VLOOKUP($A111,'STOCK PRICES'!$AA$2:$AB$1885,2,1)</f>
        <v>306.88</v>
      </c>
      <c r="AB111" t="e">
        <f>VLOOKUP($A111,'STOCK PRICES'!$AC$2:$AD$532,2,1)</f>
        <v>#N/A</v>
      </c>
    </row>
    <row r="112" spans="1:28" hidden="1" outlineLevel="1">
      <c r="A112" s="87">
        <v>43167</v>
      </c>
      <c r="B112">
        <f>VLOOKUP($A112,'STOCK PRICES'!$C$2:$D$1994,2,1)</f>
        <v>76.13</v>
      </c>
      <c r="C112" s="90"/>
      <c r="D112">
        <f>VLOOKUP($A112,'STOCK PRICES'!$E$2:$F$2018,2,1)</f>
        <v>189.62</v>
      </c>
      <c r="F112">
        <f>VLOOKUP($A112,'STOCK PRICES'!$G$2:$H$1679,2,1)</f>
        <v>23.5</v>
      </c>
      <c r="H112">
        <f>VLOOKUP($A112,'STOCK PRICES'!$I$2:$J$1976,2,1)</f>
        <v>41</v>
      </c>
      <c r="J112">
        <f>VLOOKUP($A112,'STOCK PRICES'!$K$2:$L$2018,2,1)</f>
        <v>258.2</v>
      </c>
      <c r="L112">
        <f>VLOOKUP($A112,'STOCK PRICES'!$M$2:$N$2018,2,1)</f>
        <v>73.31</v>
      </c>
      <c r="N112" t="e">
        <f>VLOOKUP($A112,'STOCK PRICES'!$O$2:$P$538,2,1)</f>
        <v>#N/A</v>
      </c>
      <c r="P112">
        <f>VLOOKUP($A112,'STOCK PRICES'!$Q$2:$R$2018,2,1)</f>
        <v>38.22</v>
      </c>
      <c r="R112">
        <f>VLOOKUP($A112,'STOCK PRICES'!$S$2:$T$2018,2,1)</f>
        <v>7.81</v>
      </c>
      <c r="T112">
        <f>VLOOKUP($A112,'STOCK PRICES'!$U$2:$V$1210,2,1)</f>
        <v>89.09</v>
      </c>
      <c r="V112">
        <f>VLOOKUP($A112,'STOCK PRICES'!$W$2:$X$1879,2,1)</f>
        <v>71.2</v>
      </c>
      <c r="X112">
        <f>VLOOKUP($A112,'STOCK PRICES'!$Y$2:$Z$1987,2,1)</f>
        <v>55</v>
      </c>
      <c r="Z112">
        <f>VLOOKUP($A112,'STOCK PRICES'!$AA$2:$AB$1885,2,1)</f>
        <v>306.92</v>
      </c>
      <c r="AB112" t="e">
        <f>VLOOKUP($A112,'STOCK PRICES'!$AC$2:$AD$532,2,1)</f>
        <v>#N/A</v>
      </c>
    </row>
    <row r="113" spans="1:28" hidden="1" outlineLevel="1">
      <c r="A113" s="87">
        <v>43168</v>
      </c>
      <c r="B113">
        <f>VLOOKUP($A113,'STOCK PRICES'!$C$2:$D$1994,2,1)</f>
        <v>75.8</v>
      </c>
      <c r="C113" s="90"/>
      <c r="D113">
        <f>VLOOKUP($A113,'STOCK PRICES'!$E$2:$F$2018,2,1)</f>
        <v>189.06</v>
      </c>
      <c r="F113">
        <f>VLOOKUP($A113,'STOCK PRICES'!$G$2:$H$1679,2,1)</f>
        <v>24</v>
      </c>
      <c r="H113">
        <f>VLOOKUP($A113,'STOCK PRICES'!$I$2:$J$1976,2,1)</f>
        <v>40</v>
      </c>
      <c r="J113">
        <f>VLOOKUP($A113,'STOCK PRICES'!$K$2:$L$2018,2,1)</f>
        <v>254.75</v>
      </c>
      <c r="L113">
        <f>VLOOKUP($A113,'STOCK PRICES'!$M$2:$N$2018,2,1)</f>
        <v>71.930000000000007</v>
      </c>
      <c r="N113" t="e">
        <f>VLOOKUP($A113,'STOCK PRICES'!$O$2:$P$538,2,1)</f>
        <v>#N/A</v>
      </c>
      <c r="P113">
        <f>VLOOKUP($A113,'STOCK PRICES'!$Q$2:$R$2018,2,1)</f>
        <v>37.72</v>
      </c>
      <c r="R113">
        <f>VLOOKUP($A113,'STOCK PRICES'!$S$2:$T$2018,2,1)</f>
        <v>7.69</v>
      </c>
      <c r="T113">
        <f>VLOOKUP($A113,'STOCK PRICES'!$U$2:$V$1210,2,1)</f>
        <v>89.09</v>
      </c>
      <c r="V113">
        <f>VLOOKUP($A113,'STOCK PRICES'!$W$2:$X$1879,2,1)</f>
        <v>70.209999999999994</v>
      </c>
      <c r="X113">
        <f>VLOOKUP($A113,'STOCK PRICES'!$Y$2:$Z$1987,2,1)</f>
        <v>55.47</v>
      </c>
      <c r="Z113">
        <f>VLOOKUP($A113,'STOCK PRICES'!$AA$2:$AB$1885,2,1)</f>
        <v>314.29000000000002</v>
      </c>
      <c r="AB113" t="e">
        <f>VLOOKUP($A113,'STOCK PRICES'!$AC$2:$AD$532,2,1)</f>
        <v>#N/A</v>
      </c>
    </row>
    <row r="114" spans="1:28" hidden="1" outlineLevel="1">
      <c r="A114" s="87">
        <v>43171</v>
      </c>
      <c r="B114">
        <f>VLOOKUP($A114,'STOCK PRICES'!$C$2:$D$1994,2,1)</f>
        <v>75.739999999999995</v>
      </c>
      <c r="C114" s="90"/>
      <c r="D114">
        <f>VLOOKUP($A114,'STOCK PRICES'!$E$2:$F$2018,2,1)</f>
        <v>192.35</v>
      </c>
      <c r="F114">
        <f>VLOOKUP($A114,'STOCK PRICES'!$G$2:$H$1679,2,1)</f>
        <v>23.75</v>
      </c>
      <c r="H114">
        <f>VLOOKUP($A114,'STOCK PRICES'!$I$2:$J$1976,2,1)</f>
        <v>41.04</v>
      </c>
      <c r="J114">
        <f>VLOOKUP($A114,'STOCK PRICES'!$K$2:$L$2018,2,1)</f>
        <v>256.44</v>
      </c>
      <c r="L114">
        <f>VLOOKUP($A114,'STOCK PRICES'!$M$2:$N$2018,2,1)</f>
        <v>72.290000000000006</v>
      </c>
      <c r="N114" t="e">
        <f>VLOOKUP($A114,'STOCK PRICES'!$O$2:$P$538,2,1)</f>
        <v>#N/A</v>
      </c>
      <c r="P114">
        <f>VLOOKUP($A114,'STOCK PRICES'!$Q$2:$R$2018,2,1)</f>
        <v>37.72</v>
      </c>
      <c r="R114">
        <f>VLOOKUP($A114,'STOCK PRICES'!$S$2:$T$2018,2,1)</f>
        <v>7.75</v>
      </c>
      <c r="T114">
        <f>VLOOKUP($A114,'STOCK PRICES'!$U$2:$V$1210,2,1)</f>
        <v>89.09</v>
      </c>
      <c r="V114">
        <f>VLOOKUP($A114,'STOCK PRICES'!$W$2:$X$1879,2,1)</f>
        <v>70.209999999999994</v>
      </c>
      <c r="X114">
        <f>VLOOKUP($A114,'STOCK PRICES'!$Y$2:$Z$1987,2,1)</f>
        <v>55.5</v>
      </c>
      <c r="Z114">
        <f>VLOOKUP($A114,'STOCK PRICES'!$AA$2:$AB$1885,2,1)</f>
        <v>315.33</v>
      </c>
      <c r="AB114" t="e">
        <f>VLOOKUP($A114,'STOCK PRICES'!$AC$2:$AD$532,2,1)</f>
        <v>#N/A</v>
      </c>
    </row>
    <row r="115" spans="1:28" hidden="1" outlineLevel="1">
      <c r="A115" s="87">
        <v>43172</v>
      </c>
      <c r="B115">
        <f>VLOOKUP($A115,'STOCK PRICES'!$C$2:$D$1994,2,1)</f>
        <v>76</v>
      </c>
      <c r="C115" s="90"/>
      <c r="D115">
        <f>VLOOKUP($A115,'STOCK PRICES'!$E$2:$F$2018,2,1)</f>
        <v>193.44</v>
      </c>
      <c r="F115">
        <f>VLOOKUP($A115,'STOCK PRICES'!$G$2:$H$1679,2,1)</f>
        <v>23.75</v>
      </c>
      <c r="H115">
        <f>VLOOKUP($A115,'STOCK PRICES'!$I$2:$J$1976,2,1)</f>
        <v>41.37</v>
      </c>
      <c r="J115">
        <f>VLOOKUP($A115,'STOCK PRICES'!$K$2:$L$2018,2,1)</f>
        <v>258.08</v>
      </c>
      <c r="L115">
        <f>VLOOKUP($A115,'STOCK PRICES'!$M$2:$N$2018,2,1)</f>
        <v>71.78</v>
      </c>
      <c r="N115" t="e">
        <f>VLOOKUP($A115,'STOCK PRICES'!$O$2:$P$538,2,1)</f>
        <v>#N/A</v>
      </c>
      <c r="P115">
        <f>VLOOKUP($A115,'STOCK PRICES'!$Q$2:$R$2018,2,1)</f>
        <v>37.840000000000003</v>
      </c>
      <c r="R115">
        <f>VLOOKUP($A115,'STOCK PRICES'!$S$2:$T$2018,2,1)</f>
        <v>7.81</v>
      </c>
      <c r="T115">
        <f>VLOOKUP($A115,'STOCK PRICES'!$U$2:$V$1210,2,1)</f>
        <v>91.42</v>
      </c>
      <c r="V115">
        <f>VLOOKUP($A115,'STOCK PRICES'!$W$2:$X$1879,2,1)</f>
        <v>70.209999999999994</v>
      </c>
      <c r="X115">
        <f>VLOOKUP($A115,'STOCK PRICES'!$Y$2:$Z$1987,2,1)</f>
        <v>54.5</v>
      </c>
      <c r="Z115">
        <f>VLOOKUP($A115,'STOCK PRICES'!$AA$2:$AB$1885,2,1)</f>
        <v>319.79000000000002</v>
      </c>
      <c r="AB115" t="e">
        <f>VLOOKUP($A115,'STOCK PRICES'!$AC$2:$AD$532,2,1)</f>
        <v>#N/A</v>
      </c>
    </row>
    <row r="116" spans="1:28" hidden="1" outlineLevel="1">
      <c r="A116" s="87">
        <v>43173</v>
      </c>
      <c r="B116">
        <f>VLOOKUP($A116,'STOCK PRICES'!$C$2:$D$1994,2,1)</f>
        <v>75.84</v>
      </c>
      <c r="C116" s="90"/>
      <c r="D116">
        <f>VLOOKUP($A116,'STOCK PRICES'!$E$2:$F$2018,2,1)</f>
        <v>193.15</v>
      </c>
      <c r="F116">
        <f>VLOOKUP($A116,'STOCK PRICES'!$G$2:$H$1679,2,1)</f>
        <v>23.69</v>
      </c>
      <c r="H116">
        <f>VLOOKUP($A116,'STOCK PRICES'!$I$2:$J$1976,2,1)</f>
        <v>38.28</v>
      </c>
      <c r="J116">
        <f>VLOOKUP($A116,'STOCK PRICES'!$K$2:$L$2018,2,1)</f>
        <v>257.02999999999997</v>
      </c>
      <c r="L116">
        <f>VLOOKUP($A116,'STOCK PRICES'!$M$2:$N$2018,2,1)</f>
        <v>71.39</v>
      </c>
      <c r="N116" t="e">
        <f>VLOOKUP($A116,'STOCK PRICES'!$O$2:$P$538,2,1)</f>
        <v>#N/A</v>
      </c>
      <c r="P116">
        <f>VLOOKUP($A116,'STOCK PRICES'!$Q$2:$R$2018,2,1)</f>
        <v>37.86</v>
      </c>
      <c r="R116">
        <f>VLOOKUP($A116,'STOCK PRICES'!$S$2:$T$2018,2,1)</f>
        <v>7.82</v>
      </c>
      <c r="T116">
        <f>VLOOKUP($A116,'STOCK PRICES'!$U$2:$V$1210,2,1)</f>
        <v>87.76</v>
      </c>
      <c r="V116">
        <f>VLOOKUP($A116,'STOCK PRICES'!$W$2:$X$1879,2,1)</f>
        <v>70.209999999999994</v>
      </c>
      <c r="X116">
        <f>VLOOKUP($A116,'STOCK PRICES'!$Y$2:$Z$1987,2,1)</f>
        <v>54.1</v>
      </c>
      <c r="Z116">
        <f>VLOOKUP($A116,'STOCK PRICES'!$AA$2:$AB$1885,2,1)</f>
        <v>315.01</v>
      </c>
      <c r="AB116" t="e">
        <f>VLOOKUP($A116,'STOCK PRICES'!$AC$2:$AD$532,2,1)</f>
        <v>#N/A</v>
      </c>
    </row>
    <row r="117" spans="1:28" hidden="1" outlineLevel="1">
      <c r="A117" s="87">
        <v>43174</v>
      </c>
      <c r="B117">
        <f>VLOOKUP($A117,'STOCK PRICES'!$C$2:$D$1994,2,1)</f>
        <v>76</v>
      </c>
      <c r="C117" s="90"/>
      <c r="D117">
        <f>VLOOKUP($A117,'STOCK PRICES'!$E$2:$F$2018,2,1)</f>
        <v>190.77</v>
      </c>
      <c r="F117">
        <f>VLOOKUP($A117,'STOCK PRICES'!$G$2:$H$1679,2,1)</f>
        <v>23.69</v>
      </c>
      <c r="H117">
        <f>VLOOKUP($A117,'STOCK PRICES'!$I$2:$J$1976,2,1)</f>
        <v>38.369999999999997</v>
      </c>
      <c r="J117">
        <f>VLOOKUP($A117,'STOCK PRICES'!$K$2:$L$2018,2,1)</f>
        <v>256.87</v>
      </c>
      <c r="L117">
        <f>VLOOKUP($A117,'STOCK PRICES'!$M$2:$N$2018,2,1)</f>
        <v>71.78</v>
      </c>
      <c r="N117" t="e">
        <f>VLOOKUP($A117,'STOCK PRICES'!$O$2:$P$538,2,1)</f>
        <v>#N/A</v>
      </c>
      <c r="P117">
        <f>VLOOKUP($A117,'STOCK PRICES'!$Q$2:$R$2018,2,1)</f>
        <v>39.18</v>
      </c>
      <c r="R117">
        <f>VLOOKUP($A117,'STOCK PRICES'!$S$2:$T$2018,2,1)</f>
        <v>8.25</v>
      </c>
      <c r="T117">
        <f>VLOOKUP($A117,'STOCK PRICES'!$U$2:$V$1210,2,1)</f>
        <v>87.76</v>
      </c>
      <c r="V117">
        <f>VLOOKUP($A117,'STOCK PRICES'!$W$2:$X$1879,2,1)</f>
        <v>70.209999999999994</v>
      </c>
      <c r="X117">
        <f>VLOOKUP($A117,'STOCK PRICES'!$Y$2:$Z$1987,2,1)</f>
        <v>53.2</v>
      </c>
      <c r="Z117">
        <f>VLOOKUP($A117,'STOCK PRICES'!$AA$2:$AB$1885,2,1)</f>
        <v>312.01</v>
      </c>
      <c r="AB117" t="e">
        <f>VLOOKUP($A117,'STOCK PRICES'!$AC$2:$AD$532,2,1)</f>
        <v>#N/A</v>
      </c>
    </row>
    <row r="118" spans="1:28" hidden="1" outlineLevel="1">
      <c r="A118" s="87">
        <v>43175</v>
      </c>
      <c r="B118">
        <f>VLOOKUP($A118,'STOCK PRICES'!$C$2:$D$1994,2,1)</f>
        <v>76.400000000000006</v>
      </c>
      <c r="C118" s="90"/>
      <c r="D118">
        <f>VLOOKUP($A118,'STOCK PRICES'!$E$2:$F$2018,2,1)</f>
        <v>188.93</v>
      </c>
      <c r="F118">
        <f>VLOOKUP($A118,'STOCK PRICES'!$G$2:$H$1679,2,1)</f>
        <v>24.7</v>
      </c>
      <c r="H118">
        <f>VLOOKUP($A118,'STOCK PRICES'!$I$2:$J$1976,2,1)</f>
        <v>38.99</v>
      </c>
      <c r="J118">
        <f>VLOOKUP($A118,'STOCK PRICES'!$K$2:$L$2018,2,1)</f>
        <v>255.47</v>
      </c>
      <c r="L118">
        <f>VLOOKUP($A118,'STOCK PRICES'!$M$2:$N$2018,2,1)</f>
        <v>70.55</v>
      </c>
      <c r="N118" t="e">
        <f>VLOOKUP($A118,'STOCK PRICES'!$O$2:$P$538,2,1)</f>
        <v>#N/A</v>
      </c>
      <c r="P118">
        <f>VLOOKUP($A118,'STOCK PRICES'!$Q$2:$R$2018,2,1)</f>
        <v>39.32</v>
      </c>
      <c r="R118">
        <f>VLOOKUP($A118,'STOCK PRICES'!$S$2:$T$2018,2,1)</f>
        <v>8.17</v>
      </c>
      <c r="T118">
        <f>VLOOKUP($A118,'STOCK PRICES'!$U$2:$V$1210,2,1)</f>
        <v>85.83</v>
      </c>
      <c r="V118">
        <f>VLOOKUP($A118,'STOCK PRICES'!$W$2:$X$1879,2,1)</f>
        <v>70.209999999999994</v>
      </c>
      <c r="X118">
        <f>VLOOKUP($A118,'STOCK PRICES'!$Y$2:$Z$1987,2,1)</f>
        <v>53.38</v>
      </c>
      <c r="Z118">
        <f>VLOOKUP($A118,'STOCK PRICES'!$AA$2:$AB$1885,2,1)</f>
        <v>318</v>
      </c>
      <c r="AB118" t="e">
        <f>VLOOKUP($A118,'STOCK PRICES'!$AC$2:$AD$532,2,1)</f>
        <v>#N/A</v>
      </c>
    </row>
    <row r="119" spans="1:28" hidden="1" outlineLevel="1">
      <c r="A119" s="87">
        <v>43178</v>
      </c>
      <c r="B119">
        <f>VLOOKUP($A119,'STOCK PRICES'!$C$2:$D$1994,2,1)</f>
        <v>75.25</v>
      </c>
      <c r="C119" s="90"/>
      <c r="D119">
        <f>VLOOKUP($A119,'STOCK PRICES'!$E$2:$F$2018,2,1)</f>
        <v>188.86</v>
      </c>
      <c r="F119">
        <f>VLOOKUP($A119,'STOCK PRICES'!$G$2:$H$1679,2,1)</f>
        <v>24.5</v>
      </c>
      <c r="H119">
        <f>VLOOKUP($A119,'STOCK PRICES'!$I$2:$J$1976,2,1)</f>
        <v>38.5</v>
      </c>
      <c r="J119">
        <f>VLOOKUP($A119,'STOCK PRICES'!$K$2:$L$2018,2,1)</f>
        <v>257.01</v>
      </c>
      <c r="L119">
        <f>VLOOKUP($A119,'STOCK PRICES'!$M$2:$N$2018,2,1)</f>
        <v>69.91</v>
      </c>
      <c r="N119" t="e">
        <f>VLOOKUP($A119,'STOCK PRICES'!$O$2:$P$538,2,1)</f>
        <v>#N/A</v>
      </c>
      <c r="P119">
        <f>VLOOKUP($A119,'STOCK PRICES'!$Q$2:$R$2018,2,1)</f>
        <v>39.79</v>
      </c>
      <c r="R119">
        <f>VLOOKUP($A119,'STOCK PRICES'!$S$2:$T$2018,2,1)</f>
        <v>8.1300000000000008</v>
      </c>
      <c r="T119">
        <f>VLOOKUP($A119,'STOCK PRICES'!$U$2:$V$1210,2,1)</f>
        <v>85.83</v>
      </c>
      <c r="V119">
        <f>VLOOKUP($A119,'STOCK PRICES'!$W$2:$X$1879,2,1)</f>
        <v>70.209999999999994</v>
      </c>
      <c r="X119">
        <f>VLOOKUP($A119,'STOCK PRICES'!$Y$2:$Z$1987,2,1)</f>
        <v>53.8</v>
      </c>
      <c r="Z119">
        <f>VLOOKUP($A119,'STOCK PRICES'!$AA$2:$AB$1885,2,1)</f>
        <v>317.99</v>
      </c>
      <c r="AB119" t="e">
        <f>VLOOKUP($A119,'STOCK PRICES'!$AC$2:$AD$532,2,1)</f>
        <v>#N/A</v>
      </c>
    </row>
    <row r="120" spans="1:28" hidden="1" outlineLevel="1">
      <c r="A120" s="87">
        <v>43179</v>
      </c>
      <c r="B120">
        <f>VLOOKUP($A120,'STOCK PRICES'!$C$2:$D$1994,2,1)</f>
        <v>76.650000000000006</v>
      </c>
      <c r="C120" s="90"/>
      <c r="D120">
        <f>VLOOKUP($A120,'STOCK PRICES'!$E$2:$F$2018,2,1)</f>
        <v>197.79</v>
      </c>
      <c r="F120">
        <f>VLOOKUP($A120,'STOCK PRICES'!$G$2:$H$1679,2,1)</f>
        <v>24.25</v>
      </c>
      <c r="H120">
        <f>VLOOKUP($A120,'STOCK PRICES'!$I$2:$J$1976,2,1)</f>
        <v>40.42</v>
      </c>
      <c r="J120">
        <f>VLOOKUP($A120,'STOCK PRICES'!$K$2:$L$2018,2,1)</f>
        <v>255.56</v>
      </c>
      <c r="L120">
        <f>VLOOKUP($A120,'STOCK PRICES'!$M$2:$N$2018,2,1)</f>
        <v>70.66</v>
      </c>
      <c r="N120" t="e">
        <f>VLOOKUP($A120,'STOCK PRICES'!$O$2:$P$538,2,1)</f>
        <v>#N/A</v>
      </c>
      <c r="P120">
        <f>VLOOKUP($A120,'STOCK PRICES'!$Q$2:$R$2018,2,1)</f>
        <v>39.5</v>
      </c>
      <c r="R120">
        <f>VLOOKUP($A120,'STOCK PRICES'!$S$2:$T$2018,2,1)</f>
        <v>8.1199999999999992</v>
      </c>
      <c r="T120">
        <f>VLOOKUP($A120,'STOCK PRICES'!$U$2:$V$1210,2,1)</f>
        <v>89.91</v>
      </c>
      <c r="V120">
        <f>VLOOKUP($A120,'STOCK PRICES'!$W$2:$X$1879,2,1)</f>
        <v>70</v>
      </c>
      <c r="X120">
        <f>VLOOKUP($A120,'STOCK PRICES'!$Y$2:$Z$1987,2,1)</f>
        <v>54.03</v>
      </c>
      <c r="Z120">
        <f>VLOOKUP($A120,'STOCK PRICES'!$AA$2:$AB$1885,2,1)</f>
        <v>313.58999999999997</v>
      </c>
      <c r="AB120" t="e">
        <f>VLOOKUP($A120,'STOCK PRICES'!$AC$2:$AD$532,2,1)</f>
        <v>#N/A</v>
      </c>
    </row>
    <row r="121" spans="1:28" hidden="1" outlineLevel="1">
      <c r="A121" s="87">
        <v>43180</v>
      </c>
      <c r="B121">
        <f>VLOOKUP($A121,'STOCK PRICES'!$C$2:$D$1994,2,1)</f>
        <v>78.45</v>
      </c>
      <c r="C121" s="90"/>
      <c r="D121">
        <f>VLOOKUP($A121,'STOCK PRICES'!$E$2:$F$2018,2,1)</f>
        <v>196.82</v>
      </c>
      <c r="F121">
        <f>VLOOKUP($A121,'STOCK PRICES'!$G$2:$H$1679,2,1)</f>
        <v>25.18</v>
      </c>
      <c r="H121">
        <f>VLOOKUP($A121,'STOCK PRICES'!$I$2:$J$1976,2,1)</f>
        <v>41.5</v>
      </c>
      <c r="J121">
        <f>VLOOKUP($A121,'STOCK PRICES'!$K$2:$L$2018,2,1)</f>
        <v>254.7</v>
      </c>
      <c r="L121">
        <f>VLOOKUP($A121,'STOCK PRICES'!$M$2:$N$2018,2,1)</f>
        <v>71</v>
      </c>
      <c r="N121" t="e">
        <f>VLOOKUP($A121,'STOCK PRICES'!$O$2:$P$538,2,1)</f>
        <v>#N/A</v>
      </c>
      <c r="P121">
        <f>VLOOKUP($A121,'STOCK PRICES'!$Q$2:$R$2018,2,1)</f>
        <v>39.04</v>
      </c>
      <c r="R121">
        <f>VLOOKUP($A121,'STOCK PRICES'!$S$2:$T$2018,2,1)</f>
        <v>8.1300000000000008</v>
      </c>
      <c r="T121">
        <f>VLOOKUP($A121,'STOCK PRICES'!$U$2:$V$1210,2,1)</f>
        <v>89.91</v>
      </c>
      <c r="V121">
        <f>VLOOKUP($A121,'STOCK PRICES'!$W$2:$X$1879,2,1)</f>
        <v>69</v>
      </c>
      <c r="X121">
        <f>VLOOKUP($A121,'STOCK PRICES'!$Y$2:$Z$1987,2,1)</f>
        <v>52.98</v>
      </c>
      <c r="Z121">
        <f>VLOOKUP($A121,'STOCK PRICES'!$AA$2:$AB$1885,2,1)</f>
        <v>306.33999999999997</v>
      </c>
      <c r="AB121" t="e">
        <f>VLOOKUP($A121,'STOCK PRICES'!$AC$2:$AD$532,2,1)</f>
        <v>#N/A</v>
      </c>
    </row>
    <row r="122" spans="1:28" hidden="1" outlineLevel="1">
      <c r="A122" s="87">
        <v>43181</v>
      </c>
      <c r="B122">
        <f>VLOOKUP($A122,'STOCK PRICES'!$C$2:$D$1994,2,1)</f>
        <v>80.13</v>
      </c>
      <c r="C122" s="90"/>
      <c r="D122">
        <f>VLOOKUP($A122,'STOCK PRICES'!$E$2:$F$2018,2,1)</f>
        <v>198.24</v>
      </c>
      <c r="F122">
        <f>VLOOKUP($A122,'STOCK PRICES'!$G$2:$H$1679,2,1)</f>
        <v>25</v>
      </c>
      <c r="H122">
        <f>VLOOKUP($A122,'STOCK PRICES'!$I$2:$J$1976,2,1)</f>
        <v>42.16</v>
      </c>
      <c r="J122">
        <f>VLOOKUP($A122,'STOCK PRICES'!$K$2:$L$2018,2,1)</f>
        <v>252.04</v>
      </c>
      <c r="L122">
        <f>VLOOKUP($A122,'STOCK PRICES'!$M$2:$N$2018,2,1)</f>
        <v>71.84</v>
      </c>
      <c r="N122" t="e">
        <f>VLOOKUP($A122,'STOCK PRICES'!$O$2:$P$538,2,1)</f>
        <v>#N/A</v>
      </c>
      <c r="P122">
        <f>VLOOKUP($A122,'STOCK PRICES'!$Q$2:$R$2018,2,1)</f>
        <v>38.75</v>
      </c>
      <c r="R122">
        <f>VLOOKUP($A122,'STOCK PRICES'!$S$2:$T$2018,2,1)</f>
        <v>8.18</v>
      </c>
      <c r="T122">
        <f>VLOOKUP($A122,'STOCK PRICES'!$U$2:$V$1210,2,1)</f>
        <v>89.75</v>
      </c>
      <c r="V122">
        <f>VLOOKUP($A122,'STOCK PRICES'!$W$2:$X$1879,2,1)</f>
        <v>69</v>
      </c>
      <c r="X122">
        <f>VLOOKUP($A122,'STOCK PRICES'!$Y$2:$Z$1987,2,1)</f>
        <v>52.21</v>
      </c>
      <c r="Z122">
        <f>VLOOKUP($A122,'STOCK PRICES'!$AA$2:$AB$1885,2,1)</f>
        <v>291.02999999999997</v>
      </c>
      <c r="AB122" t="e">
        <f>VLOOKUP($A122,'STOCK PRICES'!$AC$2:$AD$532,2,1)</f>
        <v>#N/A</v>
      </c>
    </row>
    <row r="123" spans="1:28" hidden="1" outlineLevel="1">
      <c r="A123" s="87">
        <v>43185</v>
      </c>
      <c r="B123">
        <f>VLOOKUP($A123,'STOCK PRICES'!$C$2:$D$1994,2,1)</f>
        <v>77.7</v>
      </c>
      <c r="C123" s="90"/>
      <c r="D123">
        <f>VLOOKUP($A123,'STOCK PRICES'!$E$2:$F$2018,2,1)</f>
        <v>201.87</v>
      </c>
      <c r="F123">
        <f>VLOOKUP($A123,'STOCK PRICES'!$G$2:$H$1679,2,1)</f>
        <v>25.51</v>
      </c>
      <c r="H123">
        <f>VLOOKUP($A123,'STOCK PRICES'!$I$2:$J$1976,2,1)</f>
        <v>41.97</v>
      </c>
      <c r="J123">
        <f>VLOOKUP($A123,'STOCK PRICES'!$K$2:$L$2018,2,1)</f>
        <v>253.36</v>
      </c>
      <c r="L123">
        <f>VLOOKUP($A123,'STOCK PRICES'!$M$2:$N$2018,2,1)</f>
        <v>71.91</v>
      </c>
      <c r="N123" t="e">
        <f>VLOOKUP($A123,'STOCK PRICES'!$O$2:$P$538,2,1)</f>
        <v>#N/A</v>
      </c>
      <c r="P123">
        <f>VLOOKUP($A123,'STOCK PRICES'!$Q$2:$R$2018,2,1)</f>
        <v>38.700000000000003</v>
      </c>
      <c r="R123">
        <f>VLOOKUP($A123,'STOCK PRICES'!$S$2:$T$2018,2,1)</f>
        <v>8.19</v>
      </c>
      <c r="T123">
        <f>VLOOKUP($A123,'STOCK PRICES'!$U$2:$V$1210,2,1)</f>
        <v>89.75</v>
      </c>
      <c r="V123">
        <f>VLOOKUP($A123,'STOCK PRICES'!$W$2:$X$1879,2,1)</f>
        <v>68</v>
      </c>
      <c r="X123">
        <f>VLOOKUP($A123,'STOCK PRICES'!$Y$2:$Z$1987,2,1)</f>
        <v>54.82</v>
      </c>
      <c r="Z123">
        <f>VLOOKUP($A123,'STOCK PRICES'!$AA$2:$AB$1885,2,1)</f>
        <v>287.60000000000002</v>
      </c>
      <c r="AB123" t="e">
        <f>VLOOKUP($A123,'STOCK PRICES'!$AC$2:$AD$532,2,1)</f>
        <v>#N/A</v>
      </c>
    </row>
    <row r="124" spans="1:28" hidden="1" outlineLevel="1">
      <c r="A124" s="87">
        <v>43186</v>
      </c>
      <c r="B124">
        <f>VLOOKUP($A124,'STOCK PRICES'!$C$2:$D$1994,2,1)</f>
        <v>78.510000000000005</v>
      </c>
      <c r="C124" s="90"/>
      <c r="D124">
        <f>VLOOKUP($A124,'STOCK PRICES'!$E$2:$F$2018,2,1)</f>
        <v>202.62</v>
      </c>
      <c r="F124">
        <f>VLOOKUP($A124,'STOCK PRICES'!$G$2:$H$1679,2,1)</f>
        <v>26.24</v>
      </c>
      <c r="H124">
        <f>VLOOKUP($A124,'STOCK PRICES'!$I$2:$J$1976,2,1)</f>
        <v>42</v>
      </c>
      <c r="J124">
        <f>VLOOKUP($A124,'STOCK PRICES'!$K$2:$L$2018,2,1)</f>
        <v>253.83</v>
      </c>
      <c r="L124">
        <f>VLOOKUP($A124,'STOCK PRICES'!$M$2:$N$2018,2,1)</f>
        <v>71.67</v>
      </c>
      <c r="N124" t="e">
        <f>VLOOKUP($A124,'STOCK PRICES'!$O$2:$P$538,2,1)</f>
        <v>#N/A</v>
      </c>
      <c r="P124">
        <f>VLOOKUP($A124,'STOCK PRICES'!$Q$2:$R$2018,2,1)</f>
        <v>38.840000000000003</v>
      </c>
      <c r="R124">
        <f>VLOOKUP($A124,'STOCK PRICES'!$S$2:$T$2018,2,1)</f>
        <v>8.98</v>
      </c>
      <c r="T124">
        <f>VLOOKUP($A124,'STOCK PRICES'!$U$2:$V$1210,2,1)</f>
        <v>91.49</v>
      </c>
      <c r="V124">
        <f>VLOOKUP($A124,'STOCK PRICES'!$W$2:$X$1879,2,1)</f>
        <v>68</v>
      </c>
      <c r="X124">
        <f>VLOOKUP($A124,'STOCK PRICES'!$Y$2:$Z$1987,2,1)</f>
        <v>55.54</v>
      </c>
      <c r="Z124">
        <f>VLOOKUP($A124,'STOCK PRICES'!$AA$2:$AB$1885,2,1)</f>
        <v>290</v>
      </c>
      <c r="AB124" t="e">
        <f>VLOOKUP($A124,'STOCK PRICES'!$AC$2:$AD$532,2,1)</f>
        <v>#N/A</v>
      </c>
    </row>
    <row r="125" spans="1:28" hidden="1" outlineLevel="1">
      <c r="A125" s="87">
        <v>43187</v>
      </c>
      <c r="B125">
        <f>VLOOKUP($A125,'STOCK PRICES'!$C$2:$D$1994,2,1)</f>
        <v>79.09</v>
      </c>
      <c r="C125" s="90"/>
      <c r="D125">
        <f>VLOOKUP($A125,'STOCK PRICES'!$E$2:$F$2018,2,1)</f>
        <v>201.78</v>
      </c>
      <c r="F125">
        <f>VLOOKUP($A125,'STOCK PRICES'!$G$2:$H$1679,2,1)</f>
        <v>27.11</v>
      </c>
      <c r="H125">
        <f>VLOOKUP($A125,'STOCK PRICES'!$I$2:$J$1976,2,1)</f>
        <v>41.5</v>
      </c>
      <c r="J125">
        <f>VLOOKUP($A125,'STOCK PRICES'!$K$2:$L$2018,2,1)</f>
        <v>253.42</v>
      </c>
      <c r="L125">
        <f>VLOOKUP($A125,'STOCK PRICES'!$M$2:$N$2018,2,1)</f>
        <v>72.09</v>
      </c>
      <c r="N125" t="e">
        <f>VLOOKUP($A125,'STOCK PRICES'!$O$2:$P$538,2,1)</f>
        <v>#N/A</v>
      </c>
      <c r="P125">
        <f>VLOOKUP($A125,'STOCK PRICES'!$Q$2:$R$2018,2,1)</f>
        <v>38.659999999999997</v>
      </c>
      <c r="R125">
        <f>VLOOKUP($A125,'STOCK PRICES'!$S$2:$T$2018,2,1)</f>
        <v>9.1199999999999992</v>
      </c>
      <c r="T125">
        <f>VLOOKUP($A125,'STOCK PRICES'!$U$2:$V$1210,2,1)</f>
        <v>90.59</v>
      </c>
      <c r="V125">
        <f>VLOOKUP($A125,'STOCK PRICES'!$W$2:$X$1879,2,1)</f>
        <v>67</v>
      </c>
      <c r="X125">
        <f>VLOOKUP($A125,'STOCK PRICES'!$Y$2:$Z$1987,2,1)</f>
        <v>56.25</v>
      </c>
      <c r="Z125">
        <f>VLOOKUP($A125,'STOCK PRICES'!$AA$2:$AB$1885,2,1)</f>
        <v>290.08</v>
      </c>
      <c r="AB125" t="e">
        <f>VLOOKUP($A125,'STOCK PRICES'!$AC$2:$AD$532,2,1)</f>
        <v>#N/A</v>
      </c>
    </row>
    <row r="126" spans="1:28" hidden="1" outlineLevel="1">
      <c r="A126" s="87">
        <v>43188</v>
      </c>
      <c r="B126">
        <f>VLOOKUP($A126,'STOCK PRICES'!$C$2:$D$1994,2,1)</f>
        <v>80.040000000000006</v>
      </c>
      <c r="C126" s="90"/>
      <c r="D126">
        <f>VLOOKUP($A126,'STOCK PRICES'!$E$2:$F$2018,2,1)</f>
        <v>205.82</v>
      </c>
      <c r="F126">
        <f>VLOOKUP($A126,'STOCK PRICES'!$G$2:$H$1679,2,1)</f>
        <v>25.55</v>
      </c>
      <c r="H126">
        <f>VLOOKUP($A126,'STOCK PRICES'!$I$2:$J$1976,2,1)</f>
        <v>42.31</v>
      </c>
      <c r="J126">
        <f>VLOOKUP($A126,'STOCK PRICES'!$K$2:$L$2018,2,1)</f>
        <v>253.51</v>
      </c>
      <c r="L126">
        <f>VLOOKUP($A126,'STOCK PRICES'!$M$2:$N$2018,2,1)</f>
        <v>72.2</v>
      </c>
      <c r="N126" t="e">
        <f>VLOOKUP($A126,'STOCK PRICES'!$O$2:$P$538,2,1)</f>
        <v>#N/A</v>
      </c>
      <c r="P126">
        <f>VLOOKUP($A126,'STOCK PRICES'!$Q$2:$R$2018,2,1)</f>
        <v>38.6</v>
      </c>
      <c r="R126">
        <f>VLOOKUP($A126,'STOCK PRICES'!$S$2:$T$2018,2,1)</f>
        <v>8.83</v>
      </c>
      <c r="T126">
        <f>VLOOKUP($A126,'STOCK PRICES'!$U$2:$V$1210,2,1)</f>
        <v>87.13</v>
      </c>
      <c r="V126">
        <f>VLOOKUP($A126,'STOCK PRICES'!$W$2:$X$1879,2,1)</f>
        <v>67</v>
      </c>
      <c r="X126">
        <f>VLOOKUP($A126,'STOCK PRICES'!$Y$2:$Z$1987,2,1)</f>
        <v>57.53</v>
      </c>
      <c r="Z126">
        <f>VLOOKUP($A126,'STOCK PRICES'!$AA$2:$AB$1885,2,1)</f>
        <v>291.5</v>
      </c>
      <c r="AB126" t="e">
        <f>VLOOKUP($A126,'STOCK PRICES'!$AC$2:$AD$532,2,1)</f>
        <v>#N/A</v>
      </c>
    </row>
    <row r="127" spans="1:28" hidden="1" outlineLevel="1">
      <c r="A127" s="87">
        <v>43189</v>
      </c>
      <c r="B127">
        <f>VLOOKUP($A127,'STOCK PRICES'!$C$2:$D$1994,2,1)</f>
        <v>79.64</v>
      </c>
      <c r="C127" s="90"/>
      <c r="D127">
        <f>VLOOKUP($A127,'STOCK PRICES'!$E$2:$F$2018,2,1)</f>
        <v>208.89</v>
      </c>
      <c r="F127">
        <f>VLOOKUP($A127,'STOCK PRICES'!$G$2:$H$1679,2,1)</f>
        <v>26.7</v>
      </c>
      <c r="H127">
        <f>VLOOKUP($A127,'STOCK PRICES'!$I$2:$J$1976,2,1)</f>
        <v>42.91</v>
      </c>
      <c r="J127">
        <f>VLOOKUP($A127,'STOCK PRICES'!$K$2:$L$2018,2,1)</f>
        <v>249.79</v>
      </c>
      <c r="L127">
        <f>VLOOKUP($A127,'STOCK PRICES'!$M$2:$N$2018,2,1)</f>
        <v>70.83</v>
      </c>
      <c r="N127" t="e">
        <f>VLOOKUP($A127,'STOCK PRICES'!$O$2:$P$538,2,1)</f>
        <v>#N/A</v>
      </c>
      <c r="P127">
        <f>VLOOKUP($A127,'STOCK PRICES'!$Q$2:$R$2018,2,1)</f>
        <v>38.17</v>
      </c>
      <c r="R127">
        <f>VLOOKUP($A127,'STOCK PRICES'!$S$2:$T$2018,2,1)</f>
        <v>8.65</v>
      </c>
      <c r="T127">
        <f>VLOOKUP($A127,'STOCK PRICES'!$U$2:$V$1210,2,1)</f>
        <v>87.13</v>
      </c>
      <c r="V127">
        <f>VLOOKUP($A127,'STOCK PRICES'!$W$2:$X$1879,2,1)</f>
        <v>70.349999999999994</v>
      </c>
      <c r="X127">
        <f>VLOOKUP($A127,'STOCK PRICES'!$Y$2:$Z$1987,2,1)</f>
        <v>58</v>
      </c>
      <c r="Z127">
        <f>VLOOKUP($A127,'STOCK PRICES'!$AA$2:$AB$1885,2,1)</f>
        <v>291.97000000000003</v>
      </c>
      <c r="AB127" t="e">
        <f>VLOOKUP($A127,'STOCK PRICES'!$AC$2:$AD$532,2,1)</f>
        <v>#N/A</v>
      </c>
    </row>
    <row r="128" spans="1:28" hidden="1" outlineLevel="1">
      <c r="A128" s="87">
        <v>43192</v>
      </c>
      <c r="B128">
        <f>VLOOKUP($A128,'STOCK PRICES'!$C$2:$D$1994,2,1)</f>
        <v>79.010000000000005</v>
      </c>
      <c r="C128" s="90"/>
      <c r="D128">
        <f>VLOOKUP($A128,'STOCK PRICES'!$E$2:$F$2018,2,1)</f>
        <v>203.33</v>
      </c>
      <c r="F128">
        <f>VLOOKUP($A128,'STOCK PRICES'!$G$2:$H$1679,2,1)</f>
        <v>25.4</v>
      </c>
      <c r="H128">
        <f>VLOOKUP($A128,'STOCK PRICES'!$I$2:$J$1976,2,1)</f>
        <v>42.47</v>
      </c>
      <c r="J128">
        <f>VLOOKUP($A128,'STOCK PRICES'!$K$2:$L$2018,2,1)</f>
        <v>250.61</v>
      </c>
      <c r="L128">
        <f>VLOOKUP($A128,'STOCK PRICES'!$M$2:$N$2018,2,1)</f>
        <v>74.37</v>
      </c>
      <c r="N128" t="e">
        <f>VLOOKUP($A128,'STOCK PRICES'!$O$2:$P$538,2,1)</f>
        <v>#N/A</v>
      </c>
      <c r="P128">
        <f>VLOOKUP($A128,'STOCK PRICES'!$Q$2:$R$2018,2,1)</f>
        <v>38.28</v>
      </c>
      <c r="R128">
        <f>VLOOKUP($A128,'STOCK PRICES'!$S$2:$T$2018,2,1)</f>
        <v>8.77</v>
      </c>
      <c r="T128">
        <f>VLOOKUP($A128,'STOCK PRICES'!$U$2:$V$1210,2,1)</f>
        <v>87.13</v>
      </c>
      <c r="V128">
        <f>VLOOKUP($A128,'STOCK PRICES'!$W$2:$X$1879,2,1)</f>
        <v>72</v>
      </c>
      <c r="X128">
        <f>VLOOKUP($A128,'STOCK PRICES'!$Y$2:$Z$1987,2,1)</f>
        <v>58</v>
      </c>
      <c r="Z128">
        <f>VLOOKUP($A128,'STOCK PRICES'!$AA$2:$AB$1885,2,1)</f>
        <v>295.39</v>
      </c>
      <c r="AB128" t="e">
        <f>VLOOKUP($A128,'STOCK PRICES'!$AC$2:$AD$532,2,1)</f>
        <v>#N/A</v>
      </c>
    </row>
    <row r="129" spans="1:28" hidden="1" outlineLevel="1">
      <c r="A129" s="87">
        <v>43193</v>
      </c>
      <c r="B129">
        <f>VLOOKUP($A129,'STOCK PRICES'!$C$2:$D$1994,2,1)</f>
        <v>78.55</v>
      </c>
      <c r="C129" s="90"/>
      <c r="D129">
        <f>VLOOKUP($A129,'STOCK PRICES'!$E$2:$F$2018,2,1)</f>
        <v>203.68</v>
      </c>
      <c r="F129">
        <f>VLOOKUP($A129,'STOCK PRICES'!$G$2:$H$1679,2,1)</f>
        <v>24.25</v>
      </c>
      <c r="H129">
        <f>VLOOKUP($A129,'STOCK PRICES'!$I$2:$J$1976,2,1)</f>
        <v>42.5</v>
      </c>
      <c r="J129">
        <f>VLOOKUP($A129,'STOCK PRICES'!$K$2:$L$2018,2,1)</f>
        <v>249.7</v>
      </c>
      <c r="L129">
        <f>VLOOKUP($A129,'STOCK PRICES'!$M$2:$N$2018,2,1)</f>
        <v>76.22</v>
      </c>
      <c r="N129" t="e">
        <f>VLOOKUP($A129,'STOCK PRICES'!$O$2:$P$538,2,1)</f>
        <v>#N/A</v>
      </c>
      <c r="P129">
        <f>VLOOKUP($A129,'STOCK PRICES'!$Q$2:$R$2018,2,1)</f>
        <v>38</v>
      </c>
      <c r="R129">
        <f>VLOOKUP($A129,'STOCK PRICES'!$S$2:$T$2018,2,1)</f>
        <v>9.02</v>
      </c>
      <c r="T129">
        <f>VLOOKUP($A129,'STOCK PRICES'!$U$2:$V$1210,2,1)</f>
        <v>86</v>
      </c>
      <c r="V129">
        <f>VLOOKUP($A129,'STOCK PRICES'!$W$2:$X$1879,2,1)</f>
        <v>72</v>
      </c>
      <c r="X129">
        <f>VLOOKUP($A129,'STOCK PRICES'!$Y$2:$Z$1987,2,1)</f>
        <v>58</v>
      </c>
      <c r="Z129">
        <f>VLOOKUP($A129,'STOCK PRICES'!$AA$2:$AB$1885,2,1)</f>
        <v>295.17</v>
      </c>
      <c r="AB129" t="e">
        <f>VLOOKUP($A129,'STOCK PRICES'!$AC$2:$AD$532,2,1)</f>
        <v>#N/A</v>
      </c>
    </row>
    <row r="130" spans="1:28" hidden="1" outlineLevel="1">
      <c r="A130" s="87">
        <v>43194</v>
      </c>
      <c r="B130">
        <f>VLOOKUP($A130,'STOCK PRICES'!$C$2:$D$1994,2,1)</f>
        <v>78</v>
      </c>
      <c r="C130" s="90"/>
      <c r="D130">
        <f>VLOOKUP($A130,'STOCK PRICES'!$E$2:$F$2018,2,1)</f>
        <v>206.33</v>
      </c>
      <c r="F130">
        <f>VLOOKUP($A130,'STOCK PRICES'!$G$2:$H$1679,2,1)</f>
        <v>24.49</v>
      </c>
      <c r="H130">
        <f>VLOOKUP($A130,'STOCK PRICES'!$I$2:$J$1976,2,1)</f>
        <v>43.54</v>
      </c>
      <c r="J130">
        <f>VLOOKUP($A130,'STOCK PRICES'!$K$2:$L$2018,2,1)</f>
        <v>262.18</v>
      </c>
      <c r="L130">
        <f>VLOOKUP($A130,'STOCK PRICES'!$M$2:$N$2018,2,1)</f>
        <v>77.02</v>
      </c>
      <c r="N130" t="e">
        <f>VLOOKUP($A130,'STOCK PRICES'!$O$2:$P$538,2,1)</f>
        <v>#N/A</v>
      </c>
      <c r="P130">
        <f>VLOOKUP($A130,'STOCK PRICES'!$Q$2:$R$2018,2,1)</f>
        <v>38.83</v>
      </c>
      <c r="R130">
        <f>VLOOKUP($A130,'STOCK PRICES'!$S$2:$T$2018,2,1)</f>
        <v>8.9600000000000009</v>
      </c>
      <c r="T130">
        <f>VLOOKUP($A130,'STOCK PRICES'!$U$2:$V$1210,2,1)</f>
        <v>86</v>
      </c>
      <c r="V130">
        <f>VLOOKUP($A130,'STOCK PRICES'!$W$2:$X$1879,2,1)</f>
        <v>69.89</v>
      </c>
      <c r="X130">
        <f>VLOOKUP($A130,'STOCK PRICES'!$Y$2:$Z$1987,2,1)</f>
        <v>58.24</v>
      </c>
      <c r="Z130">
        <f>VLOOKUP($A130,'STOCK PRICES'!$AA$2:$AB$1885,2,1)</f>
        <v>294.93</v>
      </c>
      <c r="AB130" t="e">
        <f>VLOOKUP($A130,'STOCK PRICES'!$AC$2:$AD$532,2,1)</f>
        <v>#N/A</v>
      </c>
    </row>
    <row r="131" spans="1:28" hidden="1" outlineLevel="1">
      <c r="A131" s="87">
        <v>43195</v>
      </c>
      <c r="B131">
        <f>VLOOKUP($A131,'STOCK PRICES'!$C$2:$D$1994,2,1)</f>
        <v>79.8</v>
      </c>
      <c r="C131" s="90"/>
      <c r="D131">
        <f>VLOOKUP($A131,'STOCK PRICES'!$E$2:$F$2018,2,1)</f>
        <v>211.43</v>
      </c>
      <c r="F131">
        <f>VLOOKUP($A131,'STOCK PRICES'!$G$2:$H$1679,2,1)</f>
        <v>24.43</v>
      </c>
      <c r="H131">
        <f>VLOOKUP($A131,'STOCK PRICES'!$I$2:$J$1976,2,1)</f>
        <v>44.65</v>
      </c>
      <c r="J131">
        <f>VLOOKUP($A131,'STOCK PRICES'!$K$2:$L$2018,2,1)</f>
        <v>268.26</v>
      </c>
      <c r="L131">
        <f>VLOOKUP($A131,'STOCK PRICES'!$M$2:$N$2018,2,1)</f>
        <v>78.540000000000006</v>
      </c>
      <c r="N131" t="e">
        <f>VLOOKUP($A131,'STOCK PRICES'!$O$2:$P$538,2,1)</f>
        <v>#N/A</v>
      </c>
      <c r="P131">
        <f>VLOOKUP($A131,'STOCK PRICES'!$Q$2:$R$2018,2,1)</f>
        <v>38.64</v>
      </c>
      <c r="R131">
        <f>VLOOKUP($A131,'STOCK PRICES'!$S$2:$T$2018,2,1)</f>
        <v>8.98</v>
      </c>
      <c r="T131">
        <f>VLOOKUP($A131,'STOCK PRICES'!$U$2:$V$1210,2,1)</f>
        <v>86</v>
      </c>
      <c r="V131">
        <f>VLOOKUP($A131,'STOCK PRICES'!$W$2:$X$1879,2,1)</f>
        <v>71.680000000000007</v>
      </c>
      <c r="X131">
        <f>VLOOKUP($A131,'STOCK PRICES'!$Y$2:$Z$1987,2,1)</f>
        <v>58.99</v>
      </c>
      <c r="Z131">
        <f>VLOOKUP($A131,'STOCK PRICES'!$AA$2:$AB$1885,2,1)</f>
        <v>297.89</v>
      </c>
      <c r="AB131" t="e">
        <f>VLOOKUP($A131,'STOCK PRICES'!$AC$2:$AD$532,2,1)</f>
        <v>#N/A</v>
      </c>
    </row>
    <row r="132" spans="1:28" hidden="1" outlineLevel="1">
      <c r="A132" s="87">
        <v>43196</v>
      </c>
      <c r="B132">
        <f>VLOOKUP($A132,'STOCK PRICES'!$C$2:$D$1994,2,1)</f>
        <v>79.47</v>
      </c>
      <c r="C132" s="90"/>
      <c r="D132">
        <f>VLOOKUP($A132,'STOCK PRICES'!$E$2:$F$2018,2,1)</f>
        <v>211.12</v>
      </c>
      <c r="F132">
        <f>VLOOKUP($A132,'STOCK PRICES'!$G$2:$H$1679,2,1)</f>
        <v>25.25</v>
      </c>
      <c r="H132">
        <f>VLOOKUP($A132,'STOCK PRICES'!$I$2:$J$1976,2,1)</f>
        <v>44.54</v>
      </c>
      <c r="J132">
        <f>VLOOKUP($A132,'STOCK PRICES'!$K$2:$L$2018,2,1)</f>
        <v>264.69</v>
      </c>
      <c r="L132">
        <f>VLOOKUP($A132,'STOCK PRICES'!$M$2:$N$2018,2,1)</f>
        <v>79.06</v>
      </c>
      <c r="N132" t="e">
        <f>VLOOKUP($A132,'STOCK PRICES'!$O$2:$P$538,2,1)</f>
        <v>#N/A</v>
      </c>
      <c r="P132">
        <f>VLOOKUP($A132,'STOCK PRICES'!$Q$2:$R$2018,2,1)</f>
        <v>38.51</v>
      </c>
      <c r="R132">
        <f>VLOOKUP($A132,'STOCK PRICES'!$S$2:$T$2018,2,1)</f>
        <v>8.86</v>
      </c>
      <c r="T132">
        <f>VLOOKUP($A132,'STOCK PRICES'!$U$2:$V$1210,2,1)</f>
        <v>86</v>
      </c>
      <c r="V132">
        <f>VLOOKUP($A132,'STOCK PRICES'!$W$2:$X$1879,2,1)</f>
        <v>71.680000000000007</v>
      </c>
      <c r="X132">
        <f>VLOOKUP($A132,'STOCK PRICES'!$Y$2:$Z$1987,2,1)</f>
        <v>58.06</v>
      </c>
      <c r="Z132">
        <f>VLOOKUP($A132,'STOCK PRICES'!$AA$2:$AB$1885,2,1)</f>
        <v>298</v>
      </c>
      <c r="AB132" t="e">
        <f>VLOOKUP($A132,'STOCK PRICES'!$AC$2:$AD$532,2,1)</f>
        <v>#N/A</v>
      </c>
    </row>
    <row r="133" spans="1:28" hidden="1" outlineLevel="1">
      <c r="A133" s="87">
        <v>43199</v>
      </c>
      <c r="B133">
        <f>VLOOKUP($A133,'STOCK PRICES'!$C$2:$D$1994,2,1)</f>
        <v>77.05</v>
      </c>
      <c r="C133" s="90"/>
      <c r="D133">
        <f>VLOOKUP($A133,'STOCK PRICES'!$E$2:$F$2018,2,1)</f>
        <v>211.71</v>
      </c>
      <c r="F133">
        <f>VLOOKUP($A133,'STOCK PRICES'!$G$2:$H$1679,2,1)</f>
        <v>24.75</v>
      </c>
      <c r="H133">
        <f>VLOOKUP($A133,'STOCK PRICES'!$I$2:$J$1976,2,1)</f>
        <v>44.2</v>
      </c>
      <c r="J133">
        <f>VLOOKUP($A133,'STOCK PRICES'!$K$2:$L$2018,2,1)</f>
        <v>265.05</v>
      </c>
      <c r="L133">
        <f>VLOOKUP($A133,'STOCK PRICES'!$M$2:$N$2018,2,1)</f>
        <v>78.55</v>
      </c>
      <c r="N133" t="e">
        <f>VLOOKUP($A133,'STOCK PRICES'!$O$2:$P$538,2,1)</f>
        <v>#N/A</v>
      </c>
      <c r="P133">
        <f>VLOOKUP($A133,'STOCK PRICES'!$Q$2:$R$2018,2,1)</f>
        <v>38.57</v>
      </c>
      <c r="R133">
        <f>VLOOKUP($A133,'STOCK PRICES'!$S$2:$T$2018,2,1)</f>
        <v>8.93</v>
      </c>
      <c r="T133">
        <f>VLOOKUP($A133,'STOCK PRICES'!$U$2:$V$1210,2,1)</f>
        <v>87.14</v>
      </c>
      <c r="V133">
        <f>VLOOKUP($A133,'STOCK PRICES'!$W$2:$X$1879,2,1)</f>
        <v>70.84</v>
      </c>
      <c r="X133">
        <f>VLOOKUP($A133,'STOCK PRICES'!$Y$2:$Z$1987,2,1)</f>
        <v>58.14</v>
      </c>
      <c r="Z133">
        <f>VLOOKUP($A133,'STOCK PRICES'!$AA$2:$AB$1885,2,1)</f>
        <v>311.77999999999997</v>
      </c>
      <c r="AB133" t="e">
        <f>VLOOKUP($A133,'STOCK PRICES'!$AC$2:$AD$532,2,1)</f>
        <v>#N/A</v>
      </c>
    </row>
    <row r="134" spans="1:28" hidden="1" outlineLevel="1">
      <c r="A134" s="87">
        <v>43200</v>
      </c>
      <c r="B134">
        <f>VLOOKUP($A134,'STOCK PRICES'!$C$2:$D$1994,2,1)</f>
        <v>78.42</v>
      </c>
      <c r="C134" s="90"/>
      <c r="D134">
        <f>VLOOKUP($A134,'STOCK PRICES'!$E$2:$F$2018,2,1)</f>
        <v>210.39</v>
      </c>
      <c r="F134">
        <f>VLOOKUP($A134,'STOCK PRICES'!$G$2:$H$1679,2,1)</f>
        <v>24.5</v>
      </c>
      <c r="H134">
        <f>VLOOKUP($A134,'STOCK PRICES'!$I$2:$J$1976,2,1)</f>
        <v>44</v>
      </c>
      <c r="J134">
        <f>VLOOKUP($A134,'STOCK PRICES'!$K$2:$L$2018,2,1)</f>
        <v>275.7</v>
      </c>
      <c r="L134">
        <f>VLOOKUP($A134,'STOCK PRICES'!$M$2:$N$2018,2,1)</f>
        <v>78.45</v>
      </c>
      <c r="N134" t="e">
        <f>VLOOKUP($A134,'STOCK PRICES'!$O$2:$P$538,2,1)</f>
        <v>#N/A</v>
      </c>
      <c r="P134">
        <f>VLOOKUP($A134,'STOCK PRICES'!$Q$2:$R$2018,2,1)</f>
        <v>39.51</v>
      </c>
      <c r="R134">
        <f>VLOOKUP($A134,'STOCK PRICES'!$S$2:$T$2018,2,1)</f>
        <v>8.77</v>
      </c>
      <c r="T134">
        <f>VLOOKUP($A134,'STOCK PRICES'!$U$2:$V$1210,2,1)</f>
        <v>91.33</v>
      </c>
      <c r="V134">
        <f>VLOOKUP($A134,'STOCK PRICES'!$W$2:$X$1879,2,1)</f>
        <v>71</v>
      </c>
      <c r="X134">
        <f>VLOOKUP($A134,'STOCK PRICES'!$Y$2:$Z$1987,2,1)</f>
        <v>58.13</v>
      </c>
      <c r="Z134">
        <f>VLOOKUP($A134,'STOCK PRICES'!$AA$2:$AB$1885,2,1)</f>
        <v>311</v>
      </c>
      <c r="AB134" t="e">
        <f>VLOOKUP($A134,'STOCK PRICES'!$AC$2:$AD$532,2,1)</f>
        <v>#N/A</v>
      </c>
    </row>
    <row r="135" spans="1:28" hidden="1" outlineLevel="1">
      <c r="A135" s="87">
        <v>43201</v>
      </c>
      <c r="B135">
        <f>VLOOKUP($A135,'STOCK PRICES'!$C$2:$D$1994,2,1)</f>
        <v>77.75</v>
      </c>
      <c r="C135" s="90"/>
      <c r="D135">
        <f>VLOOKUP($A135,'STOCK PRICES'!$E$2:$F$2018,2,1)</f>
        <v>206.37</v>
      </c>
      <c r="F135">
        <f>VLOOKUP($A135,'STOCK PRICES'!$G$2:$H$1679,2,1)</f>
        <v>24.25</v>
      </c>
      <c r="H135">
        <f>VLOOKUP($A135,'STOCK PRICES'!$I$2:$J$1976,2,1)</f>
        <v>44.53</v>
      </c>
      <c r="J135">
        <f>VLOOKUP($A135,'STOCK PRICES'!$K$2:$L$2018,2,1)</f>
        <v>270.38</v>
      </c>
      <c r="L135">
        <f>VLOOKUP($A135,'STOCK PRICES'!$M$2:$N$2018,2,1)</f>
        <v>77.790000000000006</v>
      </c>
      <c r="N135" t="e">
        <f>VLOOKUP($A135,'STOCK PRICES'!$O$2:$P$538,2,1)</f>
        <v>#N/A</v>
      </c>
      <c r="P135">
        <f>VLOOKUP($A135,'STOCK PRICES'!$Q$2:$R$2018,2,1)</f>
        <v>40.65</v>
      </c>
      <c r="R135">
        <f>VLOOKUP($A135,'STOCK PRICES'!$S$2:$T$2018,2,1)</f>
        <v>8.85</v>
      </c>
      <c r="T135">
        <f>VLOOKUP($A135,'STOCK PRICES'!$U$2:$V$1210,2,1)</f>
        <v>91.3</v>
      </c>
      <c r="V135">
        <f>VLOOKUP($A135,'STOCK PRICES'!$W$2:$X$1879,2,1)</f>
        <v>69.61</v>
      </c>
      <c r="X135">
        <f>VLOOKUP($A135,'STOCK PRICES'!$Y$2:$Z$1987,2,1)</f>
        <v>57.5</v>
      </c>
      <c r="Z135">
        <f>VLOOKUP($A135,'STOCK PRICES'!$AA$2:$AB$1885,2,1)</f>
        <v>306.14999999999998</v>
      </c>
      <c r="AB135" t="e">
        <f>VLOOKUP($A135,'STOCK PRICES'!$AC$2:$AD$532,2,1)</f>
        <v>#N/A</v>
      </c>
    </row>
    <row r="136" spans="1:28" hidden="1" outlineLevel="1">
      <c r="A136" s="87">
        <v>43202</v>
      </c>
      <c r="B136">
        <f>VLOOKUP($A136,'STOCK PRICES'!$C$2:$D$1994,2,1)</f>
        <v>77</v>
      </c>
      <c r="C136" s="90"/>
      <c r="D136">
        <f>VLOOKUP($A136,'STOCK PRICES'!$E$2:$F$2018,2,1)</f>
        <v>208.01</v>
      </c>
      <c r="F136">
        <f>VLOOKUP($A136,'STOCK PRICES'!$G$2:$H$1679,2,1)</f>
        <v>24.5</v>
      </c>
      <c r="H136">
        <f>VLOOKUP($A136,'STOCK PRICES'!$I$2:$J$1976,2,1)</f>
        <v>44.55</v>
      </c>
      <c r="J136">
        <f>VLOOKUP($A136,'STOCK PRICES'!$K$2:$L$2018,2,1)</f>
        <v>267.99</v>
      </c>
      <c r="L136">
        <f>VLOOKUP($A136,'STOCK PRICES'!$M$2:$N$2018,2,1)</f>
        <v>77.7</v>
      </c>
      <c r="N136" t="e">
        <f>VLOOKUP($A136,'STOCK PRICES'!$O$2:$P$538,2,1)</f>
        <v>#N/A</v>
      </c>
      <c r="P136">
        <f>VLOOKUP($A136,'STOCK PRICES'!$Q$2:$R$2018,2,1)</f>
        <v>40.51</v>
      </c>
      <c r="R136">
        <f>VLOOKUP($A136,'STOCK PRICES'!$S$2:$T$2018,2,1)</f>
        <v>9.06</v>
      </c>
      <c r="T136">
        <f>VLOOKUP($A136,'STOCK PRICES'!$U$2:$V$1210,2,1)</f>
        <v>92.4</v>
      </c>
      <c r="V136">
        <f>VLOOKUP($A136,'STOCK PRICES'!$W$2:$X$1879,2,1)</f>
        <v>70</v>
      </c>
      <c r="X136">
        <f>VLOOKUP($A136,'STOCK PRICES'!$Y$2:$Z$1987,2,1)</f>
        <v>56.66</v>
      </c>
      <c r="Z136">
        <f>VLOOKUP($A136,'STOCK PRICES'!$AA$2:$AB$1885,2,1)</f>
        <v>305.33</v>
      </c>
      <c r="AB136" t="e">
        <f>VLOOKUP($A136,'STOCK PRICES'!$AC$2:$AD$532,2,1)</f>
        <v>#N/A</v>
      </c>
    </row>
    <row r="137" spans="1:28" hidden="1" outlineLevel="1">
      <c r="A137" s="87">
        <v>43203</v>
      </c>
      <c r="B137">
        <f>VLOOKUP($A137,'STOCK PRICES'!$C$2:$D$1994,2,1)</f>
        <v>77.760000000000005</v>
      </c>
      <c r="C137" s="90"/>
      <c r="D137">
        <f>VLOOKUP($A137,'STOCK PRICES'!$E$2:$F$2018,2,1)</f>
        <v>204.51</v>
      </c>
      <c r="F137">
        <f>VLOOKUP($A137,'STOCK PRICES'!$G$2:$H$1679,2,1)</f>
        <v>24.49</v>
      </c>
      <c r="H137">
        <f>VLOOKUP($A137,'STOCK PRICES'!$I$2:$J$1976,2,1)</f>
        <v>44.98</v>
      </c>
      <c r="J137">
        <f>VLOOKUP($A137,'STOCK PRICES'!$K$2:$L$2018,2,1)</f>
        <v>267.52</v>
      </c>
      <c r="L137">
        <f>VLOOKUP($A137,'STOCK PRICES'!$M$2:$N$2018,2,1)</f>
        <v>76.010000000000005</v>
      </c>
      <c r="N137" t="e">
        <f>VLOOKUP($A137,'STOCK PRICES'!$O$2:$P$538,2,1)</f>
        <v>#N/A</v>
      </c>
      <c r="P137">
        <f>VLOOKUP($A137,'STOCK PRICES'!$Q$2:$R$2018,2,1)</f>
        <v>39.93</v>
      </c>
      <c r="R137">
        <f>VLOOKUP($A137,'STOCK PRICES'!$S$2:$T$2018,2,1)</f>
        <v>8.99</v>
      </c>
      <c r="T137">
        <f>VLOOKUP($A137,'STOCK PRICES'!$U$2:$V$1210,2,1)</f>
        <v>92.4</v>
      </c>
      <c r="V137">
        <f>VLOOKUP($A137,'STOCK PRICES'!$W$2:$X$1879,2,1)</f>
        <v>69.010000000000005</v>
      </c>
      <c r="X137">
        <f>VLOOKUP($A137,'STOCK PRICES'!$Y$2:$Z$1987,2,1)</f>
        <v>56.97</v>
      </c>
      <c r="Z137">
        <f>VLOOKUP($A137,'STOCK PRICES'!$AA$2:$AB$1885,2,1)</f>
        <v>302</v>
      </c>
      <c r="AB137" t="e">
        <f>VLOOKUP($A137,'STOCK PRICES'!$AC$2:$AD$532,2,1)</f>
        <v>#N/A</v>
      </c>
    </row>
    <row r="138" spans="1:28" hidden="1" outlineLevel="1">
      <c r="A138" s="87">
        <v>43206</v>
      </c>
      <c r="B138">
        <f>VLOOKUP($A138,'STOCK PRICES'!$C$2:$D$1994,2,1)</f>
        <v>78.989999999999995</v>
      </c>
      <c r="C138" s="90"/>
      <c r="D138">
        <f>VLOOKUP($A138,'STOCK PRICES'!$E$2:$F$2018,2,1)</f>
        <v>203.55</v>
      </c>
      <c r="F138">
        <f>VLOOKUP($A138,'STOCK PRICES'!$G$2:$H$1679,2,1)</f>
        <v>24</v>
      </c>
      <c r="H138">
        <f>VLOOKUP($A138,'STOCK PRICES'!$I$2:$J$1976,2,1)</f>
        <v>44.95</v>
      </c>
      <c r="J138">
        <f>VLOOKUP($A138,'STOCK PRICES'!$K$2:$L$2018,2,1)</f>
        <v>257.08999999999997</v>
      </c>
      <c r="L138">
        <f>VLOOKUP($A138,'STOCK PRICES'!$M$2:$N$2018,2,1)</f>
        <v>74.819999999999993</v>
      </c>
      <c r="N138" t="e">
        <f>VLOOKUP($A138,'STOCK PRICES'!$O$2:$P$538,2,1)</f>
        <v>#N/A</v>
      </c>
      <c r="P138">
        <f>VLOOKUP($A138,'STOCK PRICES'!$Q$2:$R$2018,2,1)</f>
        <v>38.840000000000003</v>
      </c>
      <c r="R138">
        <f>VLOOKUP($A138,'STOCK PRICES'!$S$2:$T$2018,2,1)</f>
        <v>8.84</v>
      </c>
      <c r="T138">
        <f>VLOOKUP($A138,'STOCK PRICES'!$U$2:$V$1210,2,1)</f>
        <v>88.48</v>
      </c>
      <c r="V138">
        <f>VLOOKUP($A138,'STOCK PRICES'!$W$2:$X$1879,2,1)</f>
        <v>68.5</v>
      </c>
      <c r="X138">
        <f>VLOOKUP($A138,'STOCK PRICES'!$Y$2:$Z$1987,2,1)</f>
        <v>56</v>
      </c>
      <c r="Z138">
        <f>VLOOKUP($A138,'STOCK PRICES'!$AA$2:$AB$1885,2,1)</f>
        <v>301.5</v>
      </c>
      <c r="AB138" t="e">
        <f>VLOOKUP($A138,'STOCK PRICES'!$AC$2:$AD$532,2,1)</f>
        <v>#N/A</v>
      </c>
    </row>
    <row r="139" spans="1:28" hidden="1" outlineLevel="1">
      <c r="A139" s="87">
        <v>43207</v>
      </c>
      <c r="B139">
        <f>VLOOKUP($A139,'STOCK PRICES'!$C$2:$D$1994,2,1)</f>
        <v>79.39</v>
      </c>
      <c r="C139" s="90"/>
      <c r="D139">
        <f>VLOOKUP($A139,'STOCK PRICES'!$E$2:$F$2018,2,1)</f>
        <v>201.63</v>
      </c>
      <c r="F139">
        <f>VLOOKUP($A139,'STOCK PRICES'!$G$2:$H$1679,2,1)</f>
        <v>24.25</v>
      </c>
      <c r="H139">
        <f>VLOOKUP($A139,'STOCK PRICES'!$I$2:$J$1976,2,1)</f>
        <v>45.79</v>
      </c>
      <c r="J139">
        <f>VLOOKUP($A139,'STOCK PRICES'!$K$2:$L$2018,2,1)</f>
        <v>253.48</v>
      </c>
      <c r="L139">
        <f>VLOOKUP($A139,'STOCK PRICES'!$M$2:$N$2018,2,1)</f>
        <v>75.790000000000006</v>
      </c>
      <c r="N139" t="e">
        <f>VLOOKUP($A139,'STOCK PRICES'!$O$2:$P$538,2,1)</f>
        <v>#N/A</v>
      </c>
      <c r="P139">
        <f>VLOOKUP($A139,'STOCK PRICES'!$Q$2:$R$2018,2,1)</f>
        <v>38.799999999999997</v>
      </c>
      <c r="R139">
        <f>VLOOKUP($A139,'STOCK PRICES'!$S$2:$T$2018,2,1)</f>
        <v>8.7899999999999991</v>
      </c>
      <c r="T139">
        <f>VLOOKUP($A139,'STOCK PRICES'!$U$2:$V$1210,2,1)</f>
        <v>85.81</v>
      </c>
      <c r="V139">
        <f>VLOOKUP($A139,'STOCK PRICES'!$W$2:$X$1879,2,1)</f>
        <v>68.95</v>
      </c>
      <c r="X139">
        <f>VLOOKUP($A139,'STOCK PRICES'!$Y$2:$Z$1987,2,1)</f>
        <v>55.82</v>
      </c>
      <c r="Z139">
        <f>VLOOKUP($A139,'STOCK PRICES'!$AA$2:$AB$1885,2,1)</f>
        <v>303.56</v>
      </c>
      <c r="AB139" t="e">
        <f>VLOOKUP($A139,'STOCK PRICES'!$AC$2:$AD$532,2,1)</f>
        <v>#N/A</v>
      </c>
    </row>
    <row r="140" spans="1:28" hidden="1" outlineLevel="1">
      <c r="A140" s="87">
        <v>43208</v>
      </c>
      <c r="B140">
        <f>VLOOKUP($A140,'STOCK PRICES'!$C$2:$D$1994,2,1)</f>
        <v>78.33</v>
      </c>
      <c r="C140" s="90"/>
      <c r="D140">
        <f>VLOOKUP($A140,'STOCK PRICES'!$E$2:$F$2018,2,1)</f>
        <v>201.3</v>
      </c>
      <c r="F140">
        <f>VLOOKUP($A140,'STOCK PRICES'!$G$2:$H$1679,2,1)</f>
        <v>24</v>
      </c>
      <c r="H140">
        <f>VLOOKUP($A140,'STOCK PRICES'!$I$2:$J$1976,2,1)</f>
        <v>45.99</v>
      </c>
      <c r="J140">
        <f>VLOOKUP($A140,'STOCK PRICES'!$K$2:$L$2018,2,1)</f>
        <v>253.35</v>
      </c>
      <c r="L140">
        <f>VLOOKUP($A140,'STOCK PRICES'!$M$2:$N$2018,2,1)</f>
        <v>75.14</v>
      </c>
      <c r="N140" t="e">
        <f>VLOOKUP($A140,'STOCK PRICES'!$O$2:$P$538,2,1)</f>
        <v>#N/A</v>
      </c>
      <c r="P140">
        <f>VLOOKUP($A140,'STOCK PRICES'!$Q$2:$R$2018,2,1)</f>
        <v>38.619999999999997</v>
      </c>
      <c r="R140">
        <f>VLOOKUP($A140,'STOCK PRICES'!$S$2:$T$2018,2,1)</f>
        <v>8.6999999999999993</v>
      </c>
      <c r="T140">
        <f>VLOOKUP($A140,'STOCK PRICES'!$U$2:$V$1210,2,1)</f>
        <v>85.81</v>
      </c>
      <c r="V140">
        <f>VLOOKUP($A140,'STOCK PRICES'!$W$2:$X$1879,2,1)</f>
        <v>68.95</v>
      </c>
      <c r="X140">
        <f>VLOOKUP($A140,'STOCK PRICES'!$Y$2:$Z$1987,2,1)</f>
        <v>54.34</v>
      </c>
      <c r="Z140">
        <f>VLOOKUP($A140,'STOCK PRICES'!$AA$2:$AB$1885,2,1)</f>
        <v>305.38</v>
      </c>
      <c r="AB140" t="e">
        <f>VLOOKUP($A140,'STOCK PRICES'!$AC$2:$AD$532,2,1)</f>
        <v>#N/A</v>
      </c>
    </row>
    <row r="141" spans="1:28" hidden="1" outlineLevel="1">
      <c r="A141" s="87">
        <v>43209</v>
      </c>
      <c r="B141">
        <f>VLOOKUP($A141,'STOCK PRICES'!$C$2:$D$1994,2,1)</f>
        <v>78.25</v>
      </c>
      <c r="C141" s="90"/>
      <c r="D141">
        <f>VLOOKUP($A141,'STOCK PRICES'!$E$2:$F$2018,2,1)</f>
        <v>200.03</v>
      </c>
      <c r="F141">
        <f>VLOOKUP($A141,'STOCK PRICES'!$G$2:$H$1679,2,1)</f>
        <v>24</v>
      </c>
      <c r="H141">
        <f>VLOOKUP($A141,'STOCK PRICES'!$I$2:$J$1976,2,1)</f>
        <v>45</v>
      </c>
      <c r="J141">
        <f>VLOOKUP($A141,'STOCK PRICES'!$K$2:$L$2018,2,1)</f>
        <v>253.39</v>
      </c>
      <c r="L141">
        <f>VLOOKUP($A141,'STOCK PRICES'!$M$2:$N$2018,2,1)</f>
        <v>72.650000000000006</v>
      </c>
      <c r="N141" t="e">
        <f>VLOOKUP($A141,'STOCK PRICES'!$O$2:$P$538,2,1)</f>
        <v>#N/A</v>
      </c>
      <c r="P141">
        <f>VLOOKUP($A141,'STOCK PRICES'!$Q$2:$R$2018,2,1)</f>
        <v>37.94</v>
      </c>
      <c r="R141">
        <f>VLOOKUP($A141,'STOCK PRICES'!$S$2:$T$2018,2,1)</f>
        <v>8.3699999999999992</v>
      </c>
      <c r="T141">
        <f>VLOOKUP($A141,'STOCK PRICES'!$U$2:$V$1210,2,1)</f>
        <v>85.81</v>
      </c>
      <c r="V141">
        <f>VLOOKUP($A141,'STOCK PRICES'!$W$2:$X$1879,2,1)</f>
        <v>68.95</v>
      </c>
      <c r="X141">
        <f>VLOOKUP($A141,'STOCK PRICES'!$Y$2:$Z$1987,2,1)</f>
        <v>54.25</v>
      </c>
      <c r="Z141">
        <f>VLOOKUP($A141,'STOCK PRICES'!$AA$2:$AB$1885,2,1)</f>
        <v>305</v>
      </c>
      <c r="AB141" t="e">
        <f>VLOOKUP($A141,'STOCK PRICES'!$AC$2:$AD$532,2,1)</f>
        <v>#N/A</v>
      </c>
    </row>
    <row r="142" spans="1:28" hidden="1" outlineLevel="1">
      <c r="A142" s="87">
        <v>43210</v>
      </c>
      <c r="B142">
        <f>VLOOKUP($A142,'STOCK PRICES'!$C$2:$D$1994,2,1)</f>
        <v>78.16</v>
      </c>
      <c r="C142" s="90"/>
      <c r="D142">
        <f>VLOOKUP($A142,'STOCK PRICES'!$E$2:$F$2018,2,1)</f>
        <v>195.65</v>
      </c>
      <c r="F142">
        <f>VLOOKUP($A142,'STOCK PRICES'!$G$2:$H$1679,2,1)</f>
        <v>24.95</v>
      </c>
      <c r="H142">
        <f>VLOOKUP($A142,'STOCK PRICES'!$I$2:$J$1976,2,1)</f>
        <v>44.95</v>
      </c>
      <c r="J142">
        <f>VLOOKUP($A142,'STOCK PRICES'!$K$2:$L$2018,2,1)</f>
        <v>251.68</v>
      </c>
      <c r="L142">
        <f>VLOOKUP($A142,'STOCK PRICES'!$M$2:$N$2018,2,1)</f>
        <v>72.66</v>
      </c>
      <c r="N142" t="e">
        <f>VLOOKUP($A142,'STOCK PRICES'!$O$2:$P$538,2,1)</f>
        <v>#N/A</v>
      </c>
      <c r="P142">
        <f>VLOOKUP($A142,'STOCK PRICES'!$Q$2:$R$2018,2,1)</f>
        <v>37.75</v>
      </c>
      <c r="R142">
        <f>VLOOKUP($A142,'STOCK PRICES'!$S$2:$T$2018,2,1)</f>
        <v>8.39</v>
      </c>
      <c r="T142">
        <f>VLOOKUP($A142,'STOCK PRICES'!$U$2:$V$1210,2,1)</f>
        <v>88</v>
      </c>
      <c r="V142">
        <f>VLOOKUP($A142,'STOCK PRICES'!$W$2:$X$1879,2,1)</f>
        <v>72.3</v>
      </c>
      <c r="X142">
        <f>VLOOKUP($A142,'STOCK PRICES'!$Y$2:$Z$1987,2,1)</f>
        <v>54</v>
      </c>
      <c r="Z142">
        <f>VLOOKUP($A142,'STOCK PRICES'!$AA$2:$AB$1885,2,1)</f>
        <v>305</v>
      </c>
      <c r="AB142" t="e">
        <f>VLOOKUP($A142,'STOCK PRICES'!$AC$2:$AD$532,2,1)</f>
        <v>#N/A</v>
      </c>
    </row>
    <row r="143" spans="1:28" hidden="1" outlineLevel="1">
      <c r="A143" s="87">
        <v>43213</v>
      </c>
      <c r="B143">
        <f>VLOOKUP($A143,'STOCK PRICES'!$C$2:$D$1994,2,1)</f>
        <v>78.099999999999994</v>
      </c>
      <c r="C143" s="90"/>
      <c r="D143">
        <f>VLOOKUP($A143,'STOCK PRICES'!$E$2:$F$2018,2,1)</f>
        <v>195.86</v>
      </c>
      <c r="F143">
        <f>VLOOKUP($A143,'STOCK PRICES'!$G$2:$H$1679,2,1)</f>
        <v>24.95</v>
      </c>
      <c r="H143">
        <f>VLOOKUP($A143,'STOCK PRICES'!$I$2:$J$1976,2,1)</f>
        <v>45.93</v>
      </c>
      <c r="J143">
        <f>VLOOKUP($A143,'STOCK PRICES'!$K$2:$L$2018,2,1)</f>
        <v>252.84</v>
      </c>
      <c r="L143">
        <f>VLOOKUP($A143,'STOCK PRICES'!$M$2:$N$2018,2,1)</f>
        <v>73.010000000000005</v>
      </c>
      <c r="N143" t="e">
        <f>VLOOKUP($A143,'STOCK PRICES'!$O$2:$P$538,2,1)</f>
        <v>#N/A</v>
      </c>
      <c r="P143">
        <f>VLOOKUP($A143,'STOCK PRICES'!$Q$2:$R$2018,2,1)</f>
        <v>37.659999999999997</v>
      </c>
      <c r="R143">
        <f>VLOOKUP($A143,'STOCK PRICES'!$S$2:$T$2018,2,1)</f>
        <v>8.35</v>
      </c>
      <c r="T143">
        <f>VLOOKUP($A143,'STOCK PRICES'!$U$2:$V$1210,2,1)</f>
        <v>88</v>
      </c>
      <c r="V143">
        <f>VLOOKUP($A143,'STOCK PRICES'!$W$2:$X$1879,2,1)</f>
        <v>72</v>
      </c>
      <c r="X143">
        <f>VLOOKUP($A143,'STOCK PRICES'!$Y$2:$Z$1987,2,1)</f>
        <v>55.5</v>
      </c>
      <c r="Z143">
        <f>VLOOKUP($A143,'STOCK PRICES'!$AA$2:$AB$1885,2,1)</f>
        <v>309</v>
      </c>
      <c r="AB143" t="e">
        <f>VLOOKUP($A143,'STOCK PRICES'!$AC$2:$AD$532,2,1)</f>
        <v>#N/A</v>
      </c>
    </row>
    <row r="144" spans="1:28" hidden="1" outlineLevel="1">
      <c r="A144" s="87">
        <v>43214</v>
      </c>
      <c r="B144">
        <f>VLOOKUP($A144,'STOCK PRICES'!$C$2:$D$1994,2,1)</f>
        <v>78.95</v>
      </c>
      <c r="C144" s="90"/>
      <c r="D144">
        <f>VLOOKUP($A144,'STOCK PRICES'!$E$2:$F$2018,2,1)</f>
        <v>199.59</v>
      </c>
      <c r="F144">
        <f>VLOOKUP($A144,'STOCK PRICES'!$G$2:$H$1679,2,1)</f>
        <v>24.25</v>
      </c>
      <c r="H144">
        <f>VLOOKUP($A144,'STOCK PRICES'!$I$2:$J$1976,2,1)</f>
        <v>47.25</v>
      </c>
      <c r="J144">
        <f>VLOOKUP($A144,'STOCK PRICES'!$K$2:$L$2018,2,1)</f>
        <v>256</v>
      </c>
      <c r="L144">
        <f>VLOOKUP($A144,'STOCK PRICES'!$M$2:$N$2018,2,1)</f>
        <v>73.400000000000006</v>
      </c>
      <c r="N144" t="e">
        <f>VLOOKUP($A144,'STOCK PRICES'!$O$2:$P$538,2,1)</f>
        <v>#N/A</v>
      </c>
      <c r="P144">
        <f>VLOOKUP($A144,'STOCK PRICES'!$Q$2:$R$2018,2,1)</f>
        <v>38.119999999999997</v>
      </c>
      <c r="R144">
        <f>VLOOKUP($A144,'STOCK PRICES'!$S$2:$T$2018,2,1)</f>
        <v>8.51</v>
      </c>
      <c r="T144">
        <f>VLOOKUP($A144,'STOCK PRICES'!$U$2:$V$1210,2,1)</f>
        <v>88</v>
      </c>
      <c r="V144">
        <f>VLOOKUP($A144,'STOCK PRICES'!$W$2:$X$1879,2,1)</f>
        <v>70</v>
      </c>
      <c r="X144">
        <f>VLOOKUP($A144,'STOCK PRICES'!$Y$2:$Z$1987,2,1)</f>
        <v>56.96</v>
      </c>
      <c r="Z144">
        <f>VLOOKUP($A144,'STOCK PRICES'!$AA$2:$AB$1885,2,1)</f>
        <v>310</v>
      </c>
      <c r="AB144" t="e">
        <f>VLOOKUP($A144,'STOCK PRICES'!$AC$2:$AD$532,2,1)</f>
        <v>#N/A</v>
      </c>
    </row>
    <row r="145" spans="1:28" hidden="1" outlineLevel="1">
      <c r="A145" s="87">
        <v>43215</v>
      </c>
      <c r="B145">
        <f>VLOOKUP($A145,'STOCK PRICES'!$C$2:$D$1994,2,1)</f>
        <v>78.95</v>
      </c>
      <c r="C145" s="90"/>
      <c r="D145">
        <f>VLOOKUP($A145,'STOCK PRICES'!$E$2:$F$2018,2,1)</f>
        <v>198.31</v>
      </c>
      <c r="F145">
        <f>VLOOKUP($A145,'STOCK PRICES'!$G$2:$H$1679,2,1)</f>
        <v>24.25</v>
      </c>
      <c r="H145">
        <f>VLOOKUP($A145,'STOCK PRICES'!$I$2:$J$1976,2,1)</f>
        <v>47.91</v>
      </c>
      <c r="J145">
        <f>VLOOKUP($A145,'STOCK PRICES'!$K$2:$L$2018,2,1)</f>
        <v>252.19</v>
      </c>
      <c r="L145">
        <f>VLOOKUP($A145,'STOCK PRICES'!$M$2:$N$2018,2,1)</f>
        <v>71.73</v>
      </c>
      <c r="N145" t="e">
        <f>VLOOKUP($A145,'STOCK PRICES'!$O$2:$P$538,2,1)</f>
        <v>#N/A</v>
      </c>
      <c r="P145">
        <f>VLOOKUP($A145,'STOCK PRICES'!$Q$2:$R$2018,2,1)</f>
        <v>38.42</v>
      </c>
      <c r="R145">
        <f>VLOOKUP($A145,'STOCK PRICES'!$S$2:$T$2018,2,1)</f>
        <v>8.4600000000000009</v>
      </c>
      <c r="T145">
        <f>VLOOKUP($A145,'STOCK PRICES'!$U$2:$V$1210,2,1)</f>
        <v>88</v>
      </c>
      <c r="V145">
        <f>VLOOKUP($A145,'STOCK PRICES'!$W$2:$X$1879,2,1)</f>
        <v>70</v>
      </c>
      <c r="X145">
        <f>VLOOKUP($A145,'STOCK PRICES'!$Y$2:$Z$1987,2,1)</f>
        <v>57.82</v>
      </c>
      <c r="Z145">
        <f>VLOOKUP($A145,'STOCK PRICES'!$AA$2:$AB$1885,2,1)</f>
        <v>306</v>
      </c>
      <c r="AB145" t="e">
        <f>VLOOKUP($A145,'STOCK PRICES'!$AC$2:$AD$532,2,1)</f>
        <v>#N/A</v>
      </c>
    </row>
    <row r="146" spans="1:28" hidden="1" outlineLevel="1">
      <c r="A146" s="87">
        <v>43216</v>
      </c>
      <c r="B146">
        <f>VLOOKUP($A146,'STOCK PRICES'!$C$2:$D$1994,2,1)</f>
        <v>78</v>
      </c>
      <c r="C146" s="90"/>
      <c r="D146">
        <f>VLOOKUP($A146,'STOCK PRICES'!$E$2:$F$2018,2,1)</f>
        <v>197.01</v>
      </c>
      <c r="F146">
        <f>VLOOKUP($A146,'STOCK PRICES'!$G$2:$H$1679,2,1)</f>
        <v>24.1</v>
      </c>
      <c r="H146">
        <f>VLOOKUP($A146,'STOCK PRICES'!$I$2:$J$1976,2,1)</f>
        <v>47.47</v>
      </c>
      <c r="J146">
        <f>VLOOKUP($A146,'STOCK PRICES'!$K$2:$L$2018,2,1)</f>
        <v>250.63</v>
      </c>
      <c r="L146">
        <f>VLOOKUP($A146,'STOCK PRICES'!$M$2:$N$2018,2,1)</f>
        <v>71.260000000000005</v>
      </c>
      <c r="N146" t="e">
        <f>VLOOKUP($A146,'STOCK PRICES'!$O$2:$P$538,2,1)</f>
        <v>#N/A</v>
      </c>
      <c r="P146">
        <f>VLOOKUP($A146,'STOCK PRICES'!$Q$2:$R$2018,2,1)</f>
        <v>37.99</v>
      </c>
      <c r="R146">
        <f>VLOOKUP($A146,'STOCK PRICES'!$S$2:$T$2018,2,1)</f>
        <v>8.3000000000000007</v>
      </c>
      <c r="T146">
        <f>VLOOKUP($A146,'STOCK PRICES'!$U$2:$V$1210,2,1)</f>
        <v>84.02</v>
      </c>
      <c r="V146">
        <f>VLOOKUP($A146,'STOCK PRICES'!$W$2:$X$1879,2,1)</f>
        <v>69.72</v>
      </c>
      <c r="X146">
        <f>VLOOKUP($A146,'STOCK PRICES'!$Y$2:$Z$1987,2,1)</f>
        <v>56.87</v>
      </c>
      <c r="Z146">
        <f>VLOOKUP($A146,'STOCK PRICES'!$AA$2:$AB$1885,2,1)</f>
        <v>300</v>
      </c>
      <c r="AB146" t="e">
        <f>VLOOKUP($A146,'STOCK PRICES'!$AC$2:$AD$532,2,1)</f>
        <v>#N/A</v>
      </c>
    </row>
    <row r="147" spans="1:28" hidden="1" outlineLevel="1">
      <c r="A147" s="87">
        <v>43217</v>
      </c>
      <c r="B147">
        <f>VLOOKUP($A147,'STOCK PRICES'!$C$2:$D$1994,2,1)</f>
        <v>79.099999999999994</v>
      </c>
      <c r="C147" s="90"/>
      <c r="D147">
        <f>VLOOKUP($A147,'STOCK PRICES'!$E$2:$F$2018,2,1)</f>
        <v>199.84</v>
      </c>
      <c r="F147">
        <f>VLOOKUP($A147,'STOCK PRICES'!$G$2:$H$1679,2,1)</f>
        <v>24.1</v>
      </c>
      <c r="H147">
        <f>VLOOKUP($A147,'STOCK PRICES'!$I$2:$J$1976,2,1)</f>
        <v>47.25</v>
      </c>
      <c r="J147">
        <f>VLOOKUP($A147,'STOCK PRICES'!$K$2:$L$2018,2,1)</f>
        <v>256.98</v>
      </c>
      <c r="L147">
        <f>VLOOKUP($A147,'STOCK PRICES'!$M$2:$N$2018,2,1)</f>
        <v>69.67</v>
      </c>
      <c r="N147" t="e">
        <f>VLOOKUP($A147,'STOCK PRICES'!$O$2:$P$538,2,1)</f>
        <v>#N/A</v>
      </c>
      <c r="P147">
        <f>VLOOKUP($A147,'STOCK PRICES'!$Q$2:$R$2018,2,1)</f>
        <v>39.880000000000003</v>
      </c>
      <c r="R147">
        <f>VLOOKUP($A147,'STOCK PRICES'!$S$2:$T$2018,2,1)</f>
        <v>8.1199999999999992</v>
      </c>
      <c r="T147">
        <f>VLOOKUP($A147,'STOCK PRICES'!$U$2:$V$1210,2,1)</f>
        <v>84.02</v>
      </c>
      <c r="V147">
        <f>VLOOKUP($A147,'STOCK PRICES'!$W$2:$X$1879,2,1)</f>
        <v>69.72</v>
      </c>
      <c r="X147">
        <f>VLOOKUP($A147,'STOCK PRICES'!$Y$2:$Z$1987,2,1)</f>
        <v>56.74</v>
      </c>
      <c r="Z147">
        <f>VLOOKUP($A147,'STOCK PRICES'!$AA$2:$AB$1885,2,1)</f>
        <v>307.89999999999998</v>
      </c>
      <c r="AB147" t="e">
        <f>VLOOKUP($A147,'STOCK PRICES'!$AC$2:$AD$532,2,1)</f>
        <v>#N/A</v>
      </c>
    </row>
    <row r="148" spans="1:28" hidden="1" outlineLevel="1">
      <c r="A148" s="87">
        <v>43220</v>
      </c>
      <c r="B148">
        <f>VLOOKUP($A148,'STOCK PRICES'!$C$2:$D$1994,2,1)</f>
        <v>79</v>
      </c>
      <c r="C148" s="90"/>
      <c r="D148">
        <f>VLOOKUP($A148,'STOCK PRICES'!$E$2:$F$2018,2,1)</f>
        <v>201.1</v>
      </c>
      <c r="F148">
        <f>VLOOKUP($A148,'STOCK PRICES'!$G$2:$H$1679,2,1)</f>
        <v>24.1</v>
      </c>
      <c r="H148">
        <f>VLOOKUP($A148,'STOCK PRICES'!$I$2:$J$1976,2,1)</f>
        <v>46.75</v>
      </c>
      <c r="J148">
        <f>VLOOKUP($A148,'STOCK PRICES'!$K$2:$L$2018,2,1)</f>
        <v>253.63</v>
      </c>
      <c r="L148">
        <f>VLOOKUP($A148,'STOCK PRICES'!$M$2:$N$2018,2,1)</f>
        <v>69.16</v>
      </c>
      <c r="N148" t="e">
        <f>VLOOKUP($A148,'STOCK PRICES'!$O$2:$P$538,2,1)</f>
        <v>#N/A</v>
      </c>
      <c r="P148">
        <f>VLOOKUP($A148,'STOCK PRICES'!$Q$2:$R$2018,2,1)</f>
        <v>40.869999999999997</v>
      </c>
      <c r="R148">
        <f>VLOOKUP($A148,'STOCK PRICES'!$S$2:$T$2018,2,1)</f>
        <v>7.98</v>
      </c>
      <c r="T148">
        <f>VLOOKUP($A148,'STOCK PRICES'!$U$2:$V$1210,2,1)</f>
        <v>84.02</v>
      </c>
      <c r="V148">
        <f>VLOOKUP($A148,'STOCK PRICES'!$W$2:$X$1879,2,1)</f>
        <v>69.72</v>
      </c>
      <c r="X148">
        <f>VLOOKUP($A148,'STOCK PRICES'!$Y$2:$Z$1987,2,1)</f>
        <v>56.8</v>
      </c>
      <c r="Z148">
        <f>VLOOKUP($A148,'STOCK PRICES'!$AA$2:$AB$1885,2,1)</f>
        <v>305</v>
      </c>
      <c r="AB148" t="e">
        <f>VLOOKUP($A148,'STOCK PRICES'!$AC$2:$AD$532,2,1)</f>
        <v>#N/A</v>
      </c>
    </row>
    <row r="149" spans="1:28" hidden="1" outlineLevel="1">
      <c r="A149" s="87">
        <v>43222</v>
      </c>
      <c r="B149">
        <f>VLOOKUP($A149,'STOCK PRICES'!$C$2:$D$1994,2,1)</f>
        <v>79</v>
      </c>
      <c r="C149" s="90"/>
      <c r="D149">
        <f>VLOOKUP($A149,'STOCK PRICES'!$E$2:$F$2018,2,1)</f>
        <v>196.98</v>
      </c>
      <c r="F149">
        <f>VLOOKUP($A149,'STOCK PRICES'!$G$2:$H$1679,2,1)</f>
        <v>24.25</v>
      </c>
      <c r="H149">
        <f>VLOOKUP($A149,'STOCK PRICES'!$I$2:$J$1976,2,1)</f>
        <v>46.75</v>
      </c>
      <c r="J149">
        <f>VLOOKUP($A149,'STOCK PRICES'!$K$2:$L$2018,2,1)</f>
        <v>248.94</v>
      </c>
      <c r="L149">
        <f>VLOOKUP($A149,'STOCK PRICES'!$M$2:$N$2018,2,1)</f>
        <v>68.790000000000006</v>
      </c>
      <c r="N149" t="e">
        <f>VLOOKUP($A149,'STOCK PRICES'!$O$2:$P$538,2,1)</f>
        <v>#N/A</v>
      </c>
      <c r="P149">
        <f>VLOOKUP($A149,'STOCK PRICES'!$Q$2:$R$2018,2,1)</f>
        <v>39.619999999999997</v>
      </c>
      <c r="R149">
        <f>VLOOKUP($A149,'STOCK PRICES'!$S$2:$T$2018,2,1)</f>
        <v>7.82</v>
      </c>
      <c r="T149">
        <f>VLOOKUP($A149,'STOCK PRICES'!$U$2:$V$1210,2,1)</f>
        <v>85.51</v>
      </c>
      <c r="V149">
        <f>VLOOKUP($A149,'STOCK PRICES'!$W$2:$X$1879,2,1)</f>
        <v>69.489999999999995</v>
      </c>
      <c r="X149">
        <f>VLOOKUP($A149,'STOCK PRICES'!$Y$2:$Z$1987,2,1)</f>
        <v>56.8</v>
      </c>
      <c r="Z149">
        <f>VLOOKUP($A149,'STOCK PRICES'!$AA$2:$AB$1885,2,1)</f>
        <v>309.49</v>
      </c>
      <c r="AB149" t="e">
        <f>VLOOKUP($A149,'STOCK PRICES'!$AC$2:$AD$532,2,1)</f>
        <v>#N/A</v>
      </c>
    </row>
    <row r="150" spans="1:28" hidden="1" outlineLevel="1">
      <c r="A150" s="87">
        <v>43223</v>
      </c>
      <c r="B150">
        <f>VLOOKUP($A150,'STOCK PRICES'!$C$2:$D$1994,2,1)</f>
        <v>79</v>
      </c>
      <c r="C150" s="90"/>
      <c r="D150">
        <f>VLOOKUP($A150,'STOCK PRICES'!$E$2:$F$2018,2,1)</f>
        <v>192.05</v>
      </c>
      <c r="F150">
        <f>VLOOKUP($A150,'STOCK PRICES'!$G$2:$H$1679,2,1)</f>
        <v>24.19</v>
      </c>
      <c r="H150">
        <f>VLOOKUP($A150,'STOCK PRICES'!$I$2:$J$1976,2,1)</f>
        <v>46.74</v>
      </c>
      <c r="J150">
        <f>VLOOKUP($A150,'STOCK PRICES'!$K$2:$L$2018,2,1)</f>
        <v>246.43</v>
      </c>
      <c r="L150">
        <f>VLOOKUP($A150,'STOCK PRICES'!$M$2:$N$2018,2,1)</f>
        <v>67.349999999999994</v>
      </c>
      <c r="N150" t="e">
        <f>VLOOKUP($A150,'STOCK PRICES'!$O$2:$P$538,2,1)</f>
        <v>#N/A</v>
      </c>
      <c r="P150">
        <f>VLOOKUP($A150,'STOCK PRICES'!$Q$2:$R$2018,2,1)</f>
        <v>38.700000000000003</v>
      </c>
      <c r="R150">
        <f>VLOOKUP($A150,'STOCK PRICES'!$S$2:$T$2018,2,1)</f>
        <v>7.54</v>
      </c>
      <c r="T150">
        <f>VLOOKUP($A150,'STOCK PRICES'!$U$2:$V$1210,2,1)</f>
        <v>87.36</v>
      </c>
      <c r="V150">
        <f>VLOOKUP($A150,'STOCK PRICES'!$W$2:$X$1879,2,1)</f>
        <v>68.900000000000006</v>
      </c>
      <c r="X150">
        <f>VLOOKUP($A150,'STOCK PRICES'!$Y$2:$Z$1987,2,1)</f>
        <v>56.49</v>
      </c>
      <c r="Z150">
        <f>VLOOKUP($A150,'STOCK PRICES'!$AA$2:$AB$1885,2,1)</f>
        <v>307.99</v>
      </c>
      <c r="AB150" t="e">
        <f>VLOOKUP($A150,'STOCK PRICES'!$AC$2:$AD$532,2,1)</f>
        <v>#N/A</v>
      </c>
    </row>
    <row r="151" spans="1:28" hidden="1" outlineLevel="1">
      <c r="A151" s="87">
        <v>43224</v>
      </c>
      <c r="B151">
        <f>VLOOKUP($A151,'STOCK PRICES'!$C$2:$D$1994,2,1)</f>
        <v>79</v>
      </c>
      <c r="C151" s="90"/>
      <c r="D151">
        <f>VLOOKUP($A151,'STOCK PRICES'!$E$2:$F$2018,2,1)</f>
        <v>186.1</v>
      </c>
      <c r="F151">
        <f>VLOOKUP($A151,'STOCK PRICES'!$G$2:$H$1679,2,1)</f>
        <v>24</v>
      </c>
      <c r="H151">
        <f>VLOOKUP($A151,'STOCK PRICES'!$I$2:$J$1976,2,1)</f>
        <v>47</v>
      </c>
      <c r="J151">
        <f>VLOOKUP($A151,'STOCK PRICES'!$K$2:$L$2018,2,1)</f>
        <v>245.55</v>
      </c>
      <c r="L151">
        <f>VLOOKUP($A151,'STOCK PRICES'!$M$2:$N$2018,2,1)</f>
        <v>67.989999999999995</v>
      </c>
      <c r="N151" t="e">
        <f>VLOOKUP($A151,'STOCK PRICES'!$O$2:$P$538,2,1)</f>
        <v>#N/A</v>
      </c>
      <c r="P151">
        <f>VLOOKUP($A151,'STOCK PRICES'!$Q$2:$R$2018,2,1)</f>
        <v>39.21</v>
      </c>
      <c r="R151">
        <f>VLOOKUP($A151,'STOCK PRICES'!$S$2:$T$2018,2,1)</f>
        <v>7.6</v>
      </c>
      <c r="T151">
        <f>VLOOKUP($A151,'STOCK PRICES'!$U$2:$V$1210,2,1)</f>
        <v>87.36</v>
      </c>
      <c r="V151">
        <f>VLOOKUP($A151,'STOCK PRICES'!$W$2:$X$1879,2,1)</f>
        <v>67</v>
      </c>
      <c r="X151">
        <f>VLOOKUP($A151,'STOCK PRICES'!$Y$2:$Z$1987,2,1)</f>
        <v>56.49</v>
      </c>
      <c r="Z151">
        <f>VLOOKUP($A151,'STOCK PRICES'!$AA$2:$AB$1885,2,1)</f>
        <v>305.83999999999997</v>
      </c>
      <c r="AB151" t="e">
        <f>VLOOKUP($A151,'STOCK PRICES'!$AC$2:$AD$532,2,1)</f>
        <v>#N/A</v>
      </c>
    </row>
    <row r="152" spans="1:28" hidden="1" outlineLevel="1">
      <c r="A152" s="87">
        <v>43227</v>
      </c>
      <c r="B152">
        <f>VLOOKUP($A152,'STOCK PRICES'!$C$2:$D$1994,2,1)</f>
        <v>79</v>
      </c>
      <c r="C152" s="90"/>
      <c r="D152">
        <f>VLOOKUP($A152,'STOCK PRICES'!$E$2:$F$2018,2,1)</f>
        <v>181.75</v>
      </c>
      <c r="F152">
        <f>VLOOKUP($A152,'STOCK PRICES'!$G$2:$H$1679,2,1)</f>
        <v>24.2</v>
      </c>
      <c r="H152">
        <f>VLOOKUP($A152,'STOCK PRICES'!$I$2:$J$1976,2,1)</f>
        <v>45.9</v>
      </c>
      <c r="J152">
        <f>VLOOKUP($A152,'STOCK PRICES'!$K$2:$L$2018,2,1)</f>
        <v>243.86</v>
      </c>
      <c r="L152">
        <f>VLOOKUP($A152,'STOCK PRICES'!$M$2:$N$2018,2,1)</f>
        <v>67.02</v>
      </c>
      <c r="N152" t="e">
        <f>VLOOKUP($A152,'STOCK PRICES'!$O$2:$P$538,2,1)</f>
        <v>#N/A</v>
      </c>
      <c r="P152">
        <f>VLOOKUP($A152,'STOCK PRICES'!$Q$2:$R$2018,2,1)</f>
        <v>39.090000000000003</v>
      </c>
      <c r="R152">
        <f>VLOOKUP($A152,'STOCK PRICES'!$S$2:$T$2018,2,1)</f>
        <v>7.61</v>
      </c>
      <c r="T152">
        <f>VLOOKUP($A152,'STOCK PRICES'!$U$2:$V$1210,2,1)</f>
        <v>88.5</v>
      </c>
      <c r="V152">
        <f>VLOOKUP($A152,'STOCK PRICES'!$W$2:$X$1879,2,1)</f>
        <v>67</v>
      </c>
      <c r="X152">
        <f>VLOOKUP($A152,'STOCK PRICES'!$Y$2:$Z$1987,2,1)</f>
        <v>56.9</v>
      </c>
      <c r="Z152">
        <f>VLOOKUP($A152,'STOCK PRICES'!$AA$2:$AB$1885,2,1)</f>
        <v>307.49</v>
      </c>
      <c r="AB152" t="e">
        <f>VLOOKUP($A152,'STOCK PRICES'!$AC$2:$AD$532,2,1)</f>
        <v>#N/A</v>
      </c>
    </row>
    <row r="153" spans="1:28" hidden="1" outlineLevel="1">
      <c r="A153" s="87">
        <v>43228</v>
      </c>
      <c r="B153">
        <f>VLOOKUP($A153,'STOCK PRICES'!$C$2:$D$1994,2,1)</f>
        <v>79.8</v>
      </c>
      <c r="C153" s="90"/>
      <c r="D153">
        <f>VLOOKUP($A153,'STOCK PRICES'!$E$2:$F$2018,2,1)</f>
        <v>180.15</v>
      </c>
      <c r="F153">
        <f>VLOOKUP($A153,'STOCK PRICES'!$G$2:$H$1679,2,1)</f>
        <v>24</v>
      </c>
      <c r="H153">
        <f>VLOOKUP($A153,'STOCK PRICES'!$I$2:$J$1976,2,1)</f>
        <v>44.39</v>
      </c>
      <c r="J153">
        <f>VLOOKUP($A153,'STOCK PRICES'!$K$2:$L$2018,2,1)</f>
        <v>240.96</v>
      </c>
      <c r="L153">
        <f>VLOOKUP($A153,'STOCK PRICES'!$M$2:$N$2018,2,1)</f>
        <v>66.08</v>
      </c>
      <c r="N153" t="e">
        <f>VLOOKUP($A153,'STOCK PRICES'!$O$2:$P$538,2,1)</f>
        <v>#N/A</v>
      </c>
      <c r="P153">
        <f>VLOOKUP($A153,'STOCK PRICES'!$Q$2:$R$2018,2,1)</f>
        <v>38.01</v>
      </c>
      <c r="R153">
        <f>VLOOKUP($A153,'STOCK PRICES'!$S$2:$T$2018,2,1)</f>
        <v>7.32</v>
      </c>
      <c r="T153">
        <f>VLOOKUP($A153,'STOCK PRICES'!$U$2:$V$1210,2,1)</f>
        <v>84.08</v>
      </c>
      <c r="V153">
        <f>VLOOKUP($A153,'STOCK PRICES'!$W$2:$X$1879,2,1)</f>
        <v>67</v>
      </c>
      <c r="X153">
        <f>VLOOKUP($A153,'STOCK PRICES'!$Y$2:$Z$1987,2,1)</f>
        <v>55.5</v>
      </c>
      <c r="Z153">
        <f>VLOOKUP($A153,'STOCK PRICES'!$AA$2:$AB$1885,2,1)</f>
        <v>308.51</v>
      </c>
      <c r="AB153" t="e">
        <f>VLOOKUP($A153,'STOCK PRICES'!$AC$2:$AD$532,2,1)</f>
        <v>#N/A</v>
      </c>
    </row>
    <row r="154" spans="1:28" hidden="1" outlineLevel="1">
      <c r="A154" s="87">
        <v>43229</v>
      </c>
      <c r="B154">
        <f>VLOOKUP($A154,'STOCK PRICES'!$C$2:$D$1994,2,1)</f>
        <v>80.180000000000007</v>
      </c>
      <c r="C154" s="90"/>
      <c r="D154">
        <f>VLOOKUP($A154,'STOCK PRICES'!$E$2:$F$2018,2,1)</f>
        <v>175.9</v>
      </c>
      <c r="F154">
        <f>VLOOKUP($A154,'STOCK PRICES'!$G$2:$H$1679,2,1)</f>
        <v>23.75</v>
      </c>
      <c r="H154">
        <f>VLOOKUP($A154,'STOCK PRICES'!$I$2:$J$1976,2,1)</f>
        <v>43.05</v>
      </c>
      <c r="J154">
        <f>VLOOKUP($A154,'STOCK PRICES'!$K$2:$L$2018,2,1)</f>
        <v>235.84</v>
      </c>
      <c r="L154">
        <f>VLOOKUP($A154,'STOCK PRICES'!$M$2:$N$2018,2,1)</f>
        <v>63.15</v>
      </c>
      <c r="N154" t="e">
        <f>VLOOKUP($A154,'STOCK PRICES'!$O$2:$P$538,2,1)</f>
        <v>#N/A</v>
      </c>
      <c r="P154">
        <f>VLOOKUP($A154,'STOCK PRICES'!$Q$2:$R$2018,2,1)</f>
        <v>37.340000000000003</v>
      </c>
      <c r="R154">
        <f>VLOOKUP($A154,'STOCK PRICES'!$S$2:$T$2018,2,1)</f>
        <v>7.27</v>
      </c>
      <c r="T154">
        <f>VLOOKUP($A154,'STOCK PRICES'!$U$2:$V$1210,2,1)</f>
        <v>80.010000000000005</v>
      </c>
      <c r="V154">
        <f>VLOOKUP($A154,'STOCK PRICES'!$W$2:$X$1879,2,1)</f>
        <v>65.989999999999995</v>
      </c>
      <c r="X154">
        <f>VLOOKUP($A154,'STOCK PRICES'!$Y$2:$Z$1987,2,1)</f>
        <v>54</v>
      </c>
      <c r="Z154">
        <f>VLOOKUP($A154,'STOCK PRICES'!$AA$2:$AB$1885,2,1)</f>
        <v>303</v>
      </c>
      <c r="AB154" t="e">
        <f>VLOOKUP($A154,'STOCK PRICES'!$AC$2:$AD$532,2,1)</f>
        <v>#N/A</v>
      </c>
    </row>
    <row r="155" spans="1:28" hidden="1" outlineLevel="1">
      <c r="A155" s="87">
        <v>43230</v>
      </c>
      <c r="B155">
        <f>VLOOKUP($A155,'STOCK PRICES'!$C$2:$D$1994,2,1)</f>
        <v>78.28</v>
      </c>
      <c r="C155" s="90"/>
      <c r="D155">
        <f>VLOOKUP($A155,'STOCK PRICES'!$E$2:$F$2018,2,1)</f>
        <v>174.45</v>
      </c>
      <c r="F155">
        <f>VLOOKUP($A155,'STOCK PRICES'!$G$2:$H$1679,2,1)</f>
        <v>24.02</v>
      </c>
      <c r="H155">
        <f>VLOOKUP($A155,'STOCK PRICES'!$I$2:$J$1976,2,1)</f>
        <v>43.74</v>
      </c>
      <c r="J155">
        <f>VLOOKUP($A155,'STOCK PRICES'!$K$2:$L$2018,2,1)</f>
        <v>235.66</v>
      </c>
      <c r="L155">
        <f>VLOOKUP($A155,'STOCK PRICES'!$M$2:$N$2018,2,1)</f>
        <v>66.3</v>
      </c>
      <c r="N155" t="e">
        <f>VLOOKUP($A155,'STOCK PRICES'!$O$2:$P$538,2,1)</f>
        <v>#N/A</v>
      </c>
      <c r="P155">
        <f>VLOOKUP($A155,'STOCK PRICES'!$Q$2:$R$2018,2,1)</f>
        <v>37.68</v>
      </c>
      <c r="R155">
        <f>VLOOKUP($A155,'STOCK PRICES'!$S$2:$T$2018,2,1)</f>
        <v>7.24</v>
      </c>
      <c r="T155">
        <f>VLOOKUP($A155,'STOCK PRICES'!$U$2:$V$1210,2,1)</f>
        <v>80.010000000000005</v>
      </c>
      <c r="V155">
        <f>VLOOKUP($A155,'STOCK PRICES'!$W$2:$X$1879,2,1)</f>
        <v>67</v>
      </c>
      <c r="X155">
        <f>VLOOKUP($A155,'STOCK PRICES'!$Y$2:$Z$1987,2,1)</f>
        <v>53.66</v>
      </c>
      <c r="Z155">
        <f>VLOOKUP($A155,'STOCK PRICES'!$AA$2:$AB$1885,2,1)</f>
        <v>302</v>
      </c>
      <c r="AB155" t="e">
        <f>VLOOKUP($A155,'STOCK PRICES'!$AC$2:$AD$532,2,1)</f>
        <v>#N/A</v>
      </c>
    </row>
    <row r="156" spans="1:28" hidden="1" outlineLevel="1">
      <c r="A156" s="87">
        <v>43231</v>
      </c>
      <c r="B156">
        <f>VLOOKUP($A156,'STOCK PRICES'!$C$2:$D$1994,2,1)</f>
        <v>77.010000000000005</v>
      </c>
      <c r="C156" s="90"/>
      <c r="D156">
        <f>VLOOKUP($A156,'STOCK PRICES'!$E$2:$F$2018,2,1)</f>
        <v>175.22</v>
      </c>
      <c r="F156">
        <f>VLOOKUP($A156,'STOCK PRICES'!$G$2:$H$1679,2,1)</f>
        <v>24.02</v>
      </c>
      <c r="H156">
        <f>VLOOKUP($A156,'STOCK PRICES'!$I$2:$J$1976,2,1)</f>
        <v>43.5</v>
      </c>
      <c r="J156">
        <f>VLOOKUP($A156,'STOCK PRICES'!$K$2:$L$2018,2,1)</f>
        <v>230.98</v>
      </c>
      <c r="L156">
        <f>VLOOKUP($A156,'STOCK PRICES'!$M$2:$N$2018,2,1)</f>
        <v>66.02</v>
      </c>
      <c r="N156" t="e">
        <f>VLOOKUP($A156,'STOCK PRICES'!$O$2:$P$538,2,1)</f>
        <v>#N/A</v>
      </c>
      <c r="P156">
        <f>VLOOKUP($A156,'STOCK PRICES'!$Q$2:$R$2018,2,1)</f>
        <v>37.409999999999997</v>
      </c>
      <c r="R156">
        <f>VLOOKUP($A156,'STOCK PRICES'!$S$2:$T$2018,2,1)</f>
        <v>7.21</v>
      </c>
      <c r="T156">
        <f>VLOOKUP($A156,'STOCK PRICES'!$U$2:$V$1210,2,1)</f>
        <v>83.01</v>
      </c>
      <c r="V156">
        <f>VLOOKUP($A156,'STOCK PRICES'!$W$2:$X$1879,2,1)</f>
        <v>67</v>
      </c>
      <c r="X156">
        <f>VLOOKUP($A156,'STOCK PRICES'!$Y$2:$Z$1987,2,1)</f>
        <v>53.5</v>
      </c>
      <c r="Z156">
        <f>VLOOKUP($A156,'STOCK PRICES'!$AA$2:$AB$1885,2,1)</f>
        <v>302</v>
      </c>
      <c r="AB156" t="e">
        <f>VLOOKUP($A156,'STOCK PRICES'!$AC$2:$AD$532,2,1)</f>
        <v>#N/A</v>
      </c>
    </row>
    <row r="157" spans="1:28" hidden="1" outlineLevel="1">
      <c r="A157" s="87">
        <v>43234</v>
      </c>
      <c r="B157">
        <f>VLOOKUP($A157,'STOCK PRICES'!$C$2:$D$1994,2,1)</f>
        <v>74.66</v>
      </c>
      <c r="C157" s="90"/>
      <c r="D157">
        <f>VLOOKUP($A157,'STOCK PRICES'!$E$2:$F$2018,2,1)</f>
        <v>171.84</v>
      </c>
      <c r="F157">
        <f>VLOOKUP($A157,'STOCK PRICES'!$G$2:$H$1679,2,1)</f>
        <v>23.5</v>
      </c>
      <c r="H157">
        <f>VLOOKUP($A157,'STOCK PRICES'!$I$2:$J$1976,2,1)</f>
        <v>44.17</v>
      </c>
      <c r="J157">
        <f>VLOOKUP($A157,'STOCK PRICES'!$K$2:$L$2018,2,1)</f>
        <v>219.44</v>
      </c>
      <c r="L157">
        <f>VLOOKUP($A157,'STOCK PRICES'!$M$2:$N$2018,2,1)</f>
        <v>64.3</v>
      </c>
      <c r="N157" t="e">
        <f>VLOOKUP($A157,'STOCK PRICES'!$O$2:$P$538,2,1)</f>
        <v>#N/A</v>
      </c>
      <c r="P157">
        <f>VLOOKUP($A157,'STOCK PRICES'!$Q$2:$R$2018,2,1)</f>
        <v>36.200000000000003</v>
      </c>
      <c r="R157">
        <f>VLOOKUP($A157,'STOCK PRICES'!$S$2:$T$2018,2,1)</f>
        <v>6.96</v>
      </c>
      <c r="T157">
        <f>VLOOKUP($A157,'STOCK PRICES'!$U$2:$V$1210,2,1)</f>
        <v>83.01</v>
      </c>
      <c r="V157">
        <f>VLOOKUP($A157,'STOCK PRICES'!$W$2:$X$1879,2,1)</f>
        <v>64.540000000000006</v>
      </c>
      <c r="X157">
        <f>VLOOKUP($A157,'STOCK PRICES'!$Y$2:$Z$1987,2,1)</f>
        <v>52.06</v>
      </c>
      <c r="Z157">
        <f>VLOOKUP($A157,'STOCK PRICES'!$AA$2:$AB$1885,2,1)</f>
        <v>295</v>
      </c>
      <c r="AB157" t="e">
        <f>VLOOKUP($A157,'STOCK PRICES'!$AC$2:$AD$532,2,1)</f>
        <v>#N/A</v>
      </c>
    </row>
    <row r="158" spans="1:28" hidden="1" outlineLevel="1">
      <c r="A158" s="87">
        <v>43235</v>
      </c>
      <c r="B158">
        <f>VLOOKUP($A158,'STOCK PRICES'!$C$2:$D$1994,2,1)</f>
        <v>72.7</v>
      </c>
      <c r="C158" s="90"/>
      <c r="D158">
        <f>VLOOKUP($A158,'STOCK PRICES'!$E$2:$F$2018,2,1)</f>
        <v>171.93</v>
      </c>
      <c r="F158">
        <f>VLOOKUP($A158,'STOCK PRICES'!$G$2:$H$1679,2,1)</f>
        <v>23.01</v>
      </c>
      <c r="H158">
        <f>VLOOKUP($A158,'STOCK PRICES'!$I$2:$J$1976,2,1)</f>
        <v>44.75</v>
      </c>
      <c r="J158">
        <f>VLOOKUP($A158,'STOCK PRICES'!$K$2:$L$2018,2,1)</f>
        <v>214.47</v>
      </c>
      <c r="L158">
        <f>VLOOKUP($A158,'STOCK PRICES'!$M$2:$N$2018,2,1)</f>
        <v>66.790000000000006</v>
      </c>
      <c r="N158" t="e">
        <f>VLOOKUP($A158,'STOCK PRICES'!$O$2:$P$538,2,1)</f>
        <v>#N/A</v>
      </c>
      <c r="P158">
        <f>VLOOKUP($A158,'STOCK PRICES'!$Q$2:$R$2018,2,1)</f>
        <v>36.869999999999997</v>
      </c>
      <c r="R158">
        <f>VLOOKUP($A158,'STOCK PRICES'!$S$2:$T$2018,2,1)</f>
        <v>7.05</v>
      </c>
      <c r="T158">
        <f>VLOOKUP($A158,'STOCK PRICES'!$U$2:$V$1210,2,1)</f>
        <v>86.59</v>
      </c>
      <c r="V158">
        <f>VLOOKUP($A158,'STOCK PRICES'!$W$2:$X$1879,2,1)</f>
        <v>61.32</v>
      </c>
      <c r="X158">
        <f>VLOOKUP($A158,'STOCK PRICES'!$Y$2:$Z$1987,2,1)</f>
        <v>50.89</v>
      </c>
      <c r="Z158">
        <f>VLOOKUP($A158,'STOCK PRICES'!$AA$2:$AB$1885,2,1)</f>
        <v>290</v>
      </c>
      <c r="AB158" t="e">
        <f>VLOOKUP($A158,'STOCK PRICES'!$AC$2:$AD$532,2,1)</f>
        <v>#N/A</v>
      </c>
    </row>
    <row r="159" spans="1:28" hidden="1" outlineLevel="1">
      <c r="A159" s="87">
        <v>43236</v>
      </c>
      <c r="B159">
        <f>VLOOKUP($A159,'STOCK PRICES'!$C$2:$D$1994,2,1)</f>
        <v>73.97</v>
      </c>
      <c r="C159" s="90"/>
      <c r="D159">
        <f>VLOOKUP($A159,'STOCK PRICES'!$E$2:$F$2018,2,1)</f>
        <v>169.38</v>
      </c>
      <c r="F159">
        <f>VLOOKUP($A159,'STOCK PRICES'!$G$2:$H$1679,2,1)</f>
        <v>23.01</v>
      </c>
      <c r="H159">
        <f>VLOOKUP($A159,'STOCK PRICES'!$I$2:$J$1976,2,1)</f>
        <v>44.01</v>
      </c>
      <c r="J159">
        <f>VLOOKUP($A159,'STOCK PRICES'!$K$2:$L$2018,2,1)</f>
        <v>211.53</v>
      </c>
      <c r="L159">
        <f>VLOOKUP($A159,'STOCK PRICES'!$M$2:$N$2018,2,1)</f>
        <v>65.67</v>
      </c>
      <c r="N159" t="e">
        <f>VLOOKUP($A159,'STOCK PRICES'!$O$2:$P$538,2,1)</f>
        <v>#N/A</v>
      </c>
      <c r="P159">
        <f>VLOOKUP($A159,'STOCK PRICES'!$Q$2:$R$2018,2,1)</f>
        <v>36.25</v>
      </c>
      <c r="R159">
        <f>VLOOKUP($A159,'STOCK PRICES'!$S$2:$T$2018,2,1)</f>
        <v>7.02</v>
      </c>
      <c r="T159">
        <f>VLOOKUP($A159,'STOCK PRICES'!$U$2:$V$1210,2,1)</f>
        <v>86.59</v>
      </c>
      <c r="V159">
        <f>VLOOKUP($A159,'STOCK PRICES'!$W$2:$X$1879,2,1)</f>
        <v>62</v>
      </c>
      <c r="X159">
        <f>VLOOKUP($A159,'STOCK PRICES'!$Y$2:$Z$1987,2,1)</f>
        <v>50.89</v>
      </c>
      <c r="Z159">
        <f>VLOOKUP($A159,'STOCK PRICES'!$AA$2:$AB$1885,2,1)</f>
        <v>290.01</v>
      </c>
      <c r="AB159" t="e">
        <f>VLOOKUP($A159,'STOCK PRICES'!$AC$2:$AD$532,2,1)</f>
        <v>#N/A</v>
      </c>
    </row>
    <row r="160" spans="1:28" hidden="1" outlineLevel="1">
      <c r="A160" s="87">
        <v>43237</v>
      </c>
      <c r="B160">
        <f>VLOOKUP($A160,'STOCK PRICES'!$C$2:$D$1994,2,1)</f>
        <v>74.03</v>
      </c>
      <c r="C160" s="90"/>
      <c r="D160">
        <f>VLOOKUP($A160,'STOCK PRICES'!$E$2:$F$2018,2,1)</f>
        <v>165.48</v>
      </c>
      <c r="F160">
        <f>VLOOKUP($A160,'STOCK PRICES'!$G$2:$H$1679,2,1)</f>
        <v>23.01</v>
      </c>
      <c r="H160">
        <f>VLOOKUP($A160,'STOCK PRICES'!$I$2:$J$1976,2,1)</f>
        <v>43.14</v>
      </c>
      <c r="J160">
        <f>VLOOKUP($A160,'STOCK PRICES'!$K$2:$L$2018,2,1)</f>
        <v>201.06</v>
      </c>
      <c r="L160">
        <f>VLOOKUP($A160,'STOCK PRICES'!$M$2:$N$2018,2,1)</f>
        <v>63.59</v>
      </c>
      <c r="N160" t="e">
        <f>VLOOKUP($A160,'STOCK PRICES'!$O$2:$P$538,2,1)</f>
        <v>#N/A</v>
      </c>
      <c r="P160">
        <f>VLOOKUP($A160,'STOCK PRICES'!$Q$2:$R$2018,2,1)</f>
        <v>35.86</v>
      </c>
      <c r="R160">
        <f>VLOOKUP($A160,'STOCK PRICES'!$S$2:$T$2018,2,1)</f>
        <v>6.91</v>
      </c>
      <c r="T160">
        <f>VLOOKUP($A160,'STOCK PRICES'!$U$2:$V$1210,2,1)</f>
        <v>86.59</v>
      </c>
      <c r="V160">
        <f>VLOOKUP($A160,'STOCK PRICES'!$W$2:$X$1879,2,1)</f>
        <v>61.5</v>
      </c>
      <c r="X160">
        <f>VLOOKUP($A160,'STOCK PRICES'!$Y$2:$Z$1987,2,1)</f>
        <v>50.89</v>
      </c>
      <c r="Z160">
        <f>VLOOKUP($A160,'STOCK PRICES'!$AA$2:$AB$1885,2,1)</f>
        <v>289.98</v>
      </c>
      <c r="AB160" t="e">
        <f>VLOOKUP($A160,'STOCK PRICES'!$AC$2:$AD$532,2,1)</f>
        <v>#N/A</v>
      </c>
    </row>
    <row r="161" spans="1:28" hidden="1" outlineLevel="1">
      <c r="A161" s="87">
        <v>43238</v>
      </c>
      <c r="B161">
        <f>VLOOKUP($A161,'STOCK PRICES'!$C$2:$D$1994,2,1)</f>
        <v>74.03</v>
      </c>
      <c r="C161" s="90"/>
      <c r="D161">
        <f>VLOOKUP($A161,'STOCK PRICES'!$E$2:$F$2018,2,1)</f>
        <v>166.54</v>
      </c>
      <c r="F161">
        <f>VLOOKUP($A161,'STOCK PRICES'!$G$2:$H$1679,2,1)</f>
        <v>23.25</v>
      </c>
      <c r="H161">
        <f>VLOOKUP($A161,'STOCK PRICES'!$I$2:$J$1976,2,1)</f>
        <v>43.75</v>
      </c>
      <c r="J161">
        <f>VLOOKUP($A161,'STOCK PRICES'!$K$2:$L$2018,2,1)</f>
        <v>197.35</v>
      </c>
      <c r="L161">
        <f>VLOOKUP($A161,'STOCK PRICES'!$M$2:$N$2018,2,1)</f>
        <v>63.54</v>
      </c>
      <c r="N161" t="e">
        <f>VLOOKUP($A161,'STOCK PRICES'!$O$2:$P$538,2,1)</f>
        <v>#N/A</v>
      </c>
      <c r="P161">
        <f>VLOOKUP($A161,'STOCK PRICES'!$Q$2:$R$2018,2,1)</f>
        <v>35.72</v>
      </c>
      <c r="R161">
        <f>VLOOKUP($A161,'STOCK PRICES'!$S$2:$T$2018,2,1)</f>
        <v>6.84</v>
      </c>
      <c r="T161">
        <f>VLOOKUP($A161,'STOCK PRICES'!$U$2:$V$1210,2,1)</f>
        <v>86.59</v>
      </c>
      <c r="V161">
        <f>VLOOKUP($A161,'STOCK PRICES'!$W$2:$X$1879,2,1)</f>
        <v>63.95</v>
      </c>
      <c r="X161">
        <f>VLOOKUP($A161,'STOCK PRICES'!$Y$2:$Z$1987,2,1)</f>
        <v>49.84</v>
      </c>
      <c r="Z161">
        <f>VLOOKUP($A161,'STOCK PRICES'!$AA$2:$AB$1885,2,1)</f>
        <v>289.98</v>
      </c>
      <c r="AB161" t="e">
        <f>VLOOKUP($A161,'STOCK PRICES'!$AC$2:$AD$532,2,1)</f>
        <v>#N/A</v>
      </c>
    </row>
    <row r="162" spans="1:28" hidden="1" outlineLevel="1">
      <c r="A162" s="87">
        <v>43241</v>
      </c>
      <c r="B162">
        <f>VLOOKUP($A162,'STOCK PRICES'!$C$2:$D$1994,2,1)</f>
        <v>73</v>
      </c>
      <c r="C162" s="90"/>
      <c r="D162">
        <f>VLOOKUP($A162,'STOCK PRICES'!$E$2:$F$2018,2,1)</f>
        <v>169.02</v>
      </c>
      <c r="F162">
        <f>VLOOKUP($A162,'STOCK PRICES'!$G$2:$H$1679,2,1)</f>
        <v>23.25</v>
      </c>
      <c r="H162">
        <f>VLOOKUP($A162,'STOCK PRICES'!$I$2:$J$1976,2,1)</f>
        <v>43</v>
      </c>
      <c r="J162">
        <f>VLOOKUP($A162,'STOCK PRICES'!$K$2:$L$2018,2,1)</f>
        <v>196.97</v>
      </c>
      <c r="L162">
        <f>VLOOKUP($A162,'STOCK PRICES'!$M$2:$N$2018,2,1)</f>
        <v>64.510000000000005</v>
      </c>
      <c r="N162" t="e">
        <f>VLOOKUP($A162,'STOCK PRICES'!$O$2:$P$538,2,1)</f>
        <v>#N/A</v>
      </c>
      <c r="P162">
        <f>VLOOKUP($A162,'STOCK PRICES'!$Q$2:$R$2018,2,1)</f>
        <v>35.08</v>
      </c>
      <c r="R162">
        <f>VLOOKUP($A162,'STOCK PRICES'!$S$2:$T$2018,2,1)</f>
        <v>6.69</v>
      </c>
      <c r="T162">
        <f>VLOOKUP($A162,'STOCK PRICES'!$U$2:$V$1210,2,1)</f>
        <v>86.59</v>
      </c>
      <c r="V162">
        <f>VLOOKUP($A162,'STOCK PRICES'!$W$2:$X$1879,2,1)</f>
        <v>61.1</v>
      </c>
      <c r="X162">
        <f>VLOOKUP($A162,'STOCK PRICES'!$Y$2:$Z$1987,2,1)</f>
        <v>50.3</v>
      </c>
      <c r="Z162">
        <f>VLOOKUP($A162,'STOCK PRICES'!$AA$2:$AB$1885,2,1)</f>
        <v>289.98</v>
      </c>
      <c r="AB162" t="e">
        <f>VLOOKUP($A162,'STOCK PRICES'!$AC$2:$AD$532,2,1)</f>
        <v>#N/A</v>
      </c>
    </row>
    <row r="163" spans="1:28" hidden="1" outlineLevel="1">
      <c r="A163" s="87">
        <v>43242</v>
      </c>
      <c r="B163">
        <f>VLOOKUP($A163,'STOCK PRICES'!$C$2:$D$1994,2,1)</f>
        <v>74.489999999999995</v>
      </c>
      <c r="C163" s="90"/>
      <c r="D163">
        <f>VLOOKUP($A163,'STOCK PRICES'!$E$2:$F$2018,2,1)</f>
        <v>172.76</v>
      </c>
      <c r="F163">
        <f>VLOOKUP($A163,'STOCK PRICES'!$G$2:$H$1679,2,1)</f>
        <v>23.25</v>
      </c>
      <c r="H163">
        <f>VLOOKUP($A163,'STOCK PRICES'!$I$2:$J$1976,2,1)</f>
        <v>44.51</v>
      </c>
      <c r="J163">
        <f>VLOOKUP($A163,'STOCK PRICES'!$K$2:$L$2018,2,1)</f>
        <v>205.83</v>
      </c>
      <c r="L163">
        <f>VLOOKUP($A163,'STOCK PRICES'!$M$2:$N$2018,2,1)</f>
        <v>67.040000000000006</v>
      </c>
      <c r="N163" t="e">
        <f>VLOOKUP($A163,'STOCK PRICES'!$O$2:$P$538,2,1)</f>
        <v>#N/A</v>
      </c>
      <c r="P163">
        <f>VLOOKUP($A163,'STOCK PRICES'!$Q$2:$R$2018,2,1)</f>
        <v>36.22</v>
      </c>
      <c r="R163">
        <f>VLOOKUP($A163,'STOCK PRICES'!$S$2:$T$2018,2,1)</f>
        <v>7.06</v>
      </c>
      <c r="T163">
        <f>VLOOKUP($A163,'STOCK PRICES'!$U$2:$V$1210,2,1)</f>
        <v>89.39</v>
      </c>
      <c r="V163">
        <f>VLOOKUP($A163,'STOCK PRICES'!$W$2:$X$1879,2,1)</f>
        <v>62</v>
      </c>
      <c r="X163">
        <f>VLOOKUP($A163,'STOCK PRICES'!$Y$2:$Z$1987,2,1)</f>
        <v>51.4</v>
      </c>
      <c r="Z163">
        <f>VLOOKUP($A163,'STOCK PRICES'!$AA$2:$AB$1885,2,1)</f>
        <v>290</v>
      </c>
      <c r="AB163" t="e">
        <f>VLOOKUP($A163,'STOCK PRICES'!$AC$2:$AD$532,2,1)</f>
        <v>#N/A</v>
      </c>
    </row>
    <row r="164" spans="1:28" hidden="1" outlineLevel="1">
      <c r="A164" s="87">
        <v>43243</v>
      </c>
      <c r="B164">
        <f>VLOOKUP($A164,'STOCK PRICES'!$C$2:$D$1994,2,1)</f>
        <v>75.900000000000006</v>
      </c>
      <c r="C164" s="90"/>
      <c r="D164">
        <f>VLOOKUP($A164,'STOCK PRICES'!$E$2:$F$2018,2,1)</f>
        <v>171.6</v>
      </c>
      <c r="F164">
        <f>VLOOKUP($A164,'STOCK PRICES'!$G$2:$H$1679,2,1)</f>
        <v>24.4</v>
      </c>
      <c r="H164">
        <f>VLOOKUP($A164,'STOCK PRICES'!$I$2:$J$1976,2,1)</f>
        <v>44.31</v>
      </c>
      <c r="J164">
        <f>VLOOKUP($A164,'STOCK PRICES'!$K$2:$L$2018,2,1)</f>
        <v>204.6</v>
      </c>
      <c r="L164">
        <f>VLOOKUP($A164,'STOCK PRICES'!$M$2:$N$2018,2,1)</f>
        <v>67.33</v>
      </c>
      <c r="N164" t="e">
        <f>VLOOKUP($A164,'STOCK PRICES'!$O$2:$P$538,2,1)</f>
        <v>#N/A</v>
      </c>
      <c r="P164">
        <f>VLOOKUP($A164,'STOCK PRICES'!$Q$2:$R$2018,2,1)</f>
        <v>36</v>
      </c>
      <c r="R164">
        <f>VLOOKUP($A164,'STOCK PRICES'!$S$2:$T$2018,2,1)</f>
        <v>7.15</v>
      </c>
      <c r="T164">
        <f>VLOOKUP($A164,'STOCK PRICES'!$U$2:$V$1210,2,1)</f>
        <v>89.39</v>
      </c>
      <c r="V164">
        <f>VLOOKUP($A164,'STOCK PRICES'!$W$2:$X$1879,2,1)</f>
        <v>60.56</v>
      </c>
      <c r="X164">
        <f>VLOOKUP($A164,'STOCK PRICES'!$Y$2:$Z$1987,2,1)</f>
        <v>48.95</v>
      </c>
      <c r="Z164">
        <f>VLOOKUP($A164,'STOCK PRICES'!$AA$2:$AB$1885,2,1)</f>
        <v>296.39999999999998</v>
      </c>
      <c r="AB164" t="e">
        <f>VLOOKUP($A164,'STOCK PRICES'!$AC$2:$AD$532,2,1)</f>
        <v>#N/A</v>
      </c>
    </row>
    <row r="165" spans="1:28" hidden="1" outlineLevel="1">
      <c r="A165" s="87">
        <v>43244</v>
      </c>
      <c r="B165">
        <f>VLOOKUP($A165,'STOCK PRICES'!$C$2:$D$1994,2,1)</f>
        <v>75.900000000000006</v>
      </c>
      <c r="C165" s="90"/>
      <c r="D165">
        <f>VLOOKUP($A165,'STOCK PRICES'!$E$2:$F$2018,2,1)</f>
        <v>171.27</v>
      </c>
      <c r="F165">
        <f>VLOOKUP($A165,'STOCK PRICES'!$G$2:$H$1679,2,1)</f>
        <v>24.4</v>
      </c>
      <c r="H165">
        <f>VLOOKUP($A165,'STOCK PRICES'!$I$2:$J$1976,2,1)</f>
        <v>44.5</v>
      </c>
      <c r="J165">
        <f>VLOOKUP($A165,'STOCK PRICES'!$K$2:$L$2018,2,1)</f>
        <v>199.59</v>
      </c>
      <c r="L165">
        <f>VLOOKUP($A165,'STOCK PRICES'!$M$2:$N$2018,2,1)</f>
        <v>67.23</v>
      </c>
      <c r="N165" t="e">
        <f>VLOOKUP($A165,'STOCK PRICES'!$O$2:$P$538,2,1)</f>
        <v>#N/A</v>
      </c>
      <c r="P165">
        <f>VLOOKUP($A165,'STOCK PRICES'!$Q$2:$R$2018,2,1)</f>
        <v>35.81</v>
      </c>
      <c r="R165">
        <f>VLOOKUP($A165,'STOCK PRICES'!$S$2:$T$2018,2,1)</f>
        <v>6.96</v>
      </c>
      <c r="T165">
        <f>VLOOKUP($A165,'STOCK PRICES'!$U$2:$V$1210,2,1)</f>
        <v>89.39</v>
      </c>
      <c r="V165">
        <f>VLOOKUP($A165,'STOCK PRICES'!$W$2:$X$1879,2,1)</f>
        <v>60.56</v>
      </c>
      <c r="X165">
        <f>VLOOKUP($A165,'STOCK PRICES'!$Y$2:$Z$1987,2,1)</f>
        <v>48.99</v>
      </c>
      <c r="Z165">
        <f>VLOOKUP($A165,'STOCK PRICES'!$AA$2:$AB$1885,2,1)</f>
        <v>294.7</v>
      </c>
      <c r="AB165" t="e">
        <f>VLOOKUP($A165,'STOCK PRICES'!$AC$2:$AD$532,2,1)</f>
        <v>#N/A</v>
      </c>
    </row>
    <row r="166" spans="1:28" hidden="1" outlineLevel="1">
      <c r="A166" s="87">
        <v>43245</v>
      </c>
      <c r="B166">
        <f>VLOOKUP($A166,'STOCK PRICES'!$C$2:$D$1994,2,1)</f>
        <v>73.459999999999994</v>
      </c>
      <c r="C166" s="90"/>
      <c r="D166">
        <f>VLOOKUP($A166,'STOCK PRICES'!$E$2:$F$2018,2,1)</f>
        <v>170.06</v>
      </c>
      <c r="F166">
        <f>VLOOKUP($A166,'STOCK PRICES'!$G$2:$H$1679,2,1)</f>
        <v>23.98</v>
      </c>
      <c r="H166">
        <f>VLOOKUP($A166,'STOCK PRICES'!$I$2:$J$1976,2,1)</f>
        <v>43.5</v>
      </c>
      <c r="J166">
        <f>VLOOKUP($A166,'STOCK PRICES'!$K$2:$L$2018,2,1)</f>
        <v>190</v>
      </c>
      <c r="L166">
        <f>VLOOKUP($A166,'STOCK PRICES'!$M$2:$N$2018,2,1)</f>
        <v>66.540000000000006</v>
      </c>
      <c r="N166" t="e">
        <f>VLOOKUP($A166,'STOCK PRICES'!$O$2:$P$538,2,1)</f>
        <v>#N/A</v>
      </c>
      <c r="P166">
        <f>VLOOKUP($A166,'STOCK PRICES'!$Q$2:$R$2018,2,1)</f>
        <v>35</v>
      </c>
      <c r="R166">
        <f>VLOOKUP($A166,'STOCK PRICES'!$S$2:$T$2018,2,1)</f>
        <v>6.87</v>
      </c>
      <c r="T166">
        <f>VLOOKUP($A166,'STOCK PRICES'!$U$2:$V$1210,2,1)</f>
        <v>91.9</v>
      </c>
      <c r="V166">
        <f>VLOOKUP($A166,'STOCK PRICES'!$W$2:$X$1879,2,1)</f>
        <v>60.18</v>
      </c>
      <c r="X166">
        <f>VLOOKUP($A166,'STOCK PRICES'!$Y$2:$Z$1987,2,1)</f>
        <v>48.31</v>
      </c>
      <c r="Z166">
        <f>VLOOKUP($A166,'STOCK PRICES'!$AA$2:$AB$1885,2,1)</f>
        <v>293.25</v>
      </c>
      <c r="AB166" t="e">
        <f>VLOOKUP($A166,'STOCK PRICES'!$AC$2:$AD$532,2,1)</f>
        <v>#N/A</v>
      </c>
    </row>
    <row r="167" spans="1:28" hidden="1" outlineLevel="1">
      <c r="A167" s="87">
        <v>43248</v>
      </c>
      <c r="B167">
        <f>VLOOKUP($A167,'STOCK PRICES'!$C$2:$D$1994,2,1)</f>
        <v>72.17</v>
      </c>
      <c r="C167" s="90"/>
      <c r="D167">
        <f>VLOOKUP($A167,'STOCK PRICES'!$E$2:$F$2018,2,1)</f>
        <v>169.39</v>
      </c>
      <c r="F167">
        <f>VLOOKUP($A167,'STOCK PRICES'!$G$2:$H$1679,2,1)</f>
        <v>23.98</v>
      </c>
      <c r="H167">
        <f>VLOOKUP($A167,'STOCK PRICES'!$I$2:$J$1976,2,1)</f>
        <v>44</v>
      </c>
      <c r="J167">
        <f>VLOOKUP($A167,'STOCK PRICES'!$K$2:$L$2018,2,1)</f>
        <v>194.36</v>
      </c>
      <c r="L167">
        <f>VLOOKUP($A167,'STOCK PRICES'!$M$2:$N$2018,2,1)</f>
        <v>65.010000000000005</v>
      </c>
      <c r="N167" t="e">
        <f>VLOOKUP($A167,'STOCK PRICES'!$O$2:$P$538,2,1)</f>
        <v>#N/A</v>
      </c>
      <c r="P167">
        <f>VLOOKUP($A167,'STOCK PRICES'!$Q$2:$R$2018,2,1)</f>
        <v>35.75</v>
      </c>
      <c r="R167">
        <f>VLOOKUP($A167,'STOCK PRICES'!$S$2:$T$2018,2,1)</f>
        <v>6.94</v>
      </c>
      <c r="T167">
        <f>VLOOKUP($A167,'STOCK PRICES'!$U$2:$V$1210,2,1)</f>
        <v>91.9</v>
      </c>
      <c r="V167">
        <f>VLOOKUP($A167,'STOCK PRICES'!$W$2:$X$1879,2,1)</f>
        <v>61.85</v>
      </c>
      <c r="X167">
        <f>VLOOKUP($A167,'STOCK PRICES'!$Y$2:$Z$1987,2,1)</f>
        <v>49.36</v>
      </c>
      <c r="Z167">
        <f>VLOOKUP($A167,'STOCK PRICES'!$AA$2:$AB$1885,2,1)</f>
        <v>294</v>
      </c>
      <c r="AB167" t="e">
        <f>VLOOKUP($A167,'STOCK PRICES'!$AC$2:$AD$532,2,1)</f>
        <v>#N/A</v>
      </c>
    </row>
    <row r="168" spans="1:28" hidden="1" outlineLevel="1">
      <c r="A168" s="87">
        <v>43249</v>
      </c>
      <c r="B168">
        <f>VLOOKUP($A168,'STOCK PRICES'!$C$2:$D$1994,2,1)</f>
        <v>74.5</v>
      </c>
      <c r="C168" s="90"/>
      <c r="D168">
        <f>VLOOKUP($A168,'STOCK PRICES'!$E$2:$F$2018,2,1)</f>
        <v>170.01</v>
      </c>
      <c r="F168">
        <f>VLOOKUP($A168,'STOCK PRICES'!$G$2:$H$1679,2,1)</f>
        <v>23.98</v>
      </c>
      <c r="H168">
        <f>VLOOKUP($A168,'STOCK PRICES'!$I$2:$J$1976,2,1)</f>
        <v>44.15</v>
      </c>
      <c r="J168">
        <f>VLOOKUP($A168,'STOCK PRICES'!$K$2:$L$2018,2,1)</f>
        <v>204.07</v>
      </c>
      <c r="L168">
        <f>VLOOKUP($A168,'STOCK PRICES'!$M$2:$N$2018,2,1)</f>
        <v>65.989999999999995</v>
      </c>
      <c r="N168" t="e">
        <f>VLOOKUP($A168,'STOCK PRICES'!$O$2:$P$538,2,1)</f>
        <v>#N/A</v>
      </c>
      <c r="P168">
        <f>VLOOKUP($A168,'STOCK PRICES'!$Q$2:$R$2018,2,1)</f>
        <v>36.659999999999997</v>
      </c>
      <c r="R168">
        <f>VLOOKUP($A168,'STOCK PRICES'!$S$2:$T$2018,2,1)</f>
        <v>7.03</v>
      </c>
      <c r="T168">
        <f>VLOOKUP($A168,'STOCK PRICES'!$U$2:$V$1210,2,1)</f>
        <v>91.9</v>
      </c>
      <c r="V168">
        <f>VLOOKUP($A168,'STOCK PRICES'!$W$2:$X$1879,2,1)</f>
        <v>61.85</v>
      </c>
      <c r="X168">
        <f>VLOOKUP($A168,'STOCK PRICES'!$Y$2:$Z$1987,2,1)</f>
        <v>49.78</v>
      </c>
      <c r="Z168">
        <f>VLOOKUP($A168,'STOCK PRICES'!$AA$2:$AB$1885,2,1)</f>
        <v>297.79000000000002</v>
      </c>
      <c r="AB168" t="e">
        <f>VLOOKUP($A168,'STOCK PRICES'!$AC$2:$AD$532,2,1)</f>
        <v>#N/A</v>
      </c>
    </row>
    <row r="169" spans="1:28" hidden="1" outlineLevel="1">
      <c r="A169" s="87">
        <v>43250</v>
      </c>
      <c r="B169">
        <f>VLOOKUP($A169,'STOCK PRICES'!$C$2:$D$1994,2,1)</f>
        <v>74.5</v>
      </c>
      <c r="C169" s="90"/>
      <c r="D169">
        <f>VLOOKUP($A169,'STOCK PRICES'!$E$2:$F$2018,2,1)</f>
        <v>168.84</v>
      </c>
      <c r="F169">
        <f>VLOOKUP($A169,'STOCK PRICES'!$G$2:$H$1679,2,1)</f>
        <v>24.75</v>
      </c>
      <c r="H169">
        <f>VLOOKUP($A169,'STOCK PRICES'!$I$2:$J$1976,2,1)</f>
        <v>43.44</v>
      </c>
      <c r="J169">
        <f>VLOOKUP($A169,'STOCK PRICES'!$K$2:$L$2018,2,1)</f>
        <v>214.27</v>
      </c>
      <c r="L169">
        <f>VLOOKUP($A169,'STOCK PRICES'!$M$2:$N$2018,2,1)</f>
        <v>65.819999999999993</v>
      </c>
      <c r="N169" t="e">
        <f>VLOOKUP($A169,'STOCK PRICES'!$O$2:$P$538,2,1)</f>
        <v>#N/A</v>
      </c>
      <c r="P169">
        <f>VLOOKUP($A169,'STOCK PRICES'!$Q$2:$R$2018,2,1)</f>
        <v>36.92</v>
      </c>
      <c r="R169">
        <f>VLOOKUP($A169,'STOCK PRICES'!$S$2:$T$2018,2,1)</f>
        <v>7.07</v>
      </c>
      <c r="T169">
        <f>VLOOKUP($A169,'STOCK PRICES'!$U$2:$V$1210,2,1)</f>
        <v>91.9</v>
      </c>
      <c r="V169">
        <f>VLOOKUP($A169,'STOCK PRICES'!$W$2:$X$1879,2,1)</f>
        <v>61.85</v>
      </c>
      <c r="X169">
        <f>VLOOKUP($A169,'STOCK PRICES'!$Y$2:$Z$1987,2,1)</f>
        <v>49.5</v>
      </c>
      <c r="Z169">
        <f>VLOOKUP($A169,'STOCK PRICES'!$AA$2:$AB$1885,2,1)</f>
        <v>297.45</v>
      </c>
      <c r="AB169" t="e">
        <f>VLOOKUP($A169,'STOCK PRICES'!$AC$2:$AD$532,2,1)</f>
        <v>#N/A</v>
      </c>
    </row>
    <row r="170" spans="1:28" hidden="1" outlineLevel="1">
      <c r="A170" s="87">
        <v>43251</v>
      </c>
      <c r="B170">
        <f>VLOOKUP($A170,'STOCK PRICES'!$C$2:$D$1994,2,1)</f>
        <v>74.989999999999995</v>
      </c>
      <c r="C170" s="90"/>
      <c r="D170">
        <f>VLOOKUP($A170,'STOCK PRICES'!$E$2:$F$2018,2,1)</f>
        <v>169.12</v>
      </c>
      <c r="F170">
        <f>VLOOKUP($A170,'STOCK PRICES'!$G$2:$H$1679,2,1)</f>
        <v>24.75</v>
      </c>
      <c r="H170">
        <f>VLOOKUP($A170,'STOCK PRICES'!$I$2:$J$1976,2,1)</f>
        <v>43.33</v>
      </c>
      <c r="J170">
        <f>VLOOKUP($A170,'STOCK PRICES'!$K$2:$L$2018,2,1)</f>
        <v>224.98</v>
      </c>
      <c r="L170">
        <f>VLOOKUP($A170,'STOCK PRICES'!$M$2:$N$2018,2,1)</f>
        <v>64.41</v>
      </c>
      <c r="N170" t="e">
        <f>VLOOKUP($A170,'STOCK PRICES'!$O$2:$P$538,2,1)</f>
        <v>#N/A</v>
      </c>
      <c r="P170">
        <f>VLOOKUP($A170,'STOCK PRICES'!$Q$2:$R$2018,2,1)</f>
        <v>37.03</v>
      </c>
      <c r="R170">
        <f>VLOOKUP($A170,'STOCK PRICES'!$S$2:$T$2018,2,1)</f>
        <v>7.15</v>
      </c>
      <c r="T170">
        <f>VLOOKUP($A170,'STOCK PRICES'!$U$2:$V$1210,2,1)</f>
        <v>91.7</v>
      </c>
      <c r="V170">
        <f>VLOOKUP($A170,'STOCK PRICES'!$W$2:$X$1879,2,1)</f>
        <v>61.9</v>
      </c>
      <c r="X170">
        <f>VLOOKUP($A170,'STOCK PRICES'!$Y$2:$Z$1987,2,1)</f>
        <v>49.45</v>
      </c>
      <c r="Z170">
        <f>VLOOKUP($A170,'STOCK PRICES'!$AA$2:$AB$1885,2,1)</f>
        <v>295.36</v>
      </c>
      <c r="AB170" t="e">
        <f>VLOOKUP($A170,'STOCK PRICES'!$AC$2:$AD$532,2,1)</f>
        <v>#N/A</v>
      </c>
    </row>
    <row r="171" spans="1:28" hidden="1" outlineLevel="1">
      <c r="A171" s="87">
        <v>43252</v>
      </c>
      <c r="B171">
        <f>VLOOKUP($A171,'STOCK PRICES'!$C$2:$D$1994,2,1)</f>
        <v>74.5</v>
      </c>
      <c r="C171" s="90"/>
      <c r="D171">
        <f>VLOOKUP($A171,'STOCK PRICES'!$E$2:$F$2018,2,1)</f>
        <v>169.09</v>
      </c>
      <c r="F171">
        <f>VLOOKUP($A171,'STOCK PRICES'!$G$2:$H$1679,2,1)</f>
        <v>24.75</v>
      </c>
      <c r="H171">
        <f>VLOOKUP($A171,'STOCK PRICES'!$I$2:$J$1976,2,1)</f>
        <v>43</v>
      </c>
      <c r="J171">
        <f>VLOOKUP($A171,'STOCK PRICES'!$K$2:$L$2018,2,1)</f>
        <v>236.22</v>
      </c>
      <c r="L171">
        <f>VLOOKUP($A171,'STOCK PRICES'!$M$2:$N$2018,2,1)</f>
        <v>64.510000000000005</v>
      </c>
      <c r="N171" t="e">
        <f>VLOOKUP($A171,'STOCK PRICES'!$O$2:$P$538,2,1)</f>
        <v>#N/A</v>
      </c>
      <c r="P171">
        <f>VLOOKUP($A171,'STOCK PRICES'!$Q$2:$R$2018,2,1)</f>
        <v>37.61</v>
      </c>
      <c r="R171">
        <f>VLOOKUP($A171,'STOCK PRICES'!$S$2:$T$2018,2,1)</f>
        <v>6.98</v>
      </c>
      <c r="T171">
        <f>VLOOKUP($A171,'STOCK PRICES'!$U$2:$V$1210,2,1)</f>
        <v>91.7</v>
      </c>
      <c r="V171">
        <f>VLOOKUP($A171,'STOCK PRICES'!$W$2:$X$1879,2,1)</f>
        <v>61.9</v>
      </c>
      <c r="X171">
        <f>VLOOKUP($A171,'STOCK PRICES'!$Y$2:$Z$1987,2,1)</f>
        <v>49.91</v>
      </c>
      <c r="Z171">
        <f>VLOOKUP($A171,'STOCK PRICES'!$AA$2:$AB$1885,2,1)</f>
        <v>301.8</v>
      </c>
      <c r="AB171" t="e">
        <f>VLOOKUP($A171,'STOCK PRICES'!$AC$2:$AD$532,2,1)</f>
        <v>#N/A</v>
      </c>
    </row>
    <row r="172" spans="1:28" hidden="1" outlineLevel="1">
      <c r="A172" s="87">
        <v>43255</v>
      </c>
      <c r="B172">
        <f>VLOOKUP($A172,'STOCK PRICES'!$C$2:$D$1994,2,1)</f>
        <v>72.45</v>
      </c>
      <c r="C172" s="90"/>
      <c r="D172">
        <f>VLOOKUP($A172,'STOCK PRICES'!$E$2:$F$2018,2,1)</f>
        <v>171.1</v>
      </c>
      <c r="F172">
        <f>VLOOKUP($A172,'STOCK PRICES'!$G$2:$H$1679,2,1)</f>
        <v>24</v>
      </c>
      <c r="H172">
        <f>VLOOKUP($A172,'STOCK PRICES'!$I$2:$J$1976,2,1)</f>
        <v>42.94</v>
      </c>
      <c r="J172">
        <f>VLOOKUP($A172,'STOCK PRICES'!$K$2:$L$2018,2,1)</f>
        <v>235.17</v>
      </c>
      <c r="L172">
        <f>VLOOKUP($A172,'STOCK PRICES'!$M$2:$N$2018,2,1)</f>
        <v>65.02</v>
      </c>
      <c r="N172" t="e">
        <f>VLOOKUP($A172,'STOCK PRICES'!$O$2:$P$538,2,1)</f>
        <v>#N/A</v>
      </c>
      <c r="P172">
        <f>VLOOKUP($A172,'STOCK PRICES'!$Q$2:$R$2018,2,1)</f>
        <v>38.229999999999997</v>
      </c>
      <c r="R172">
        <f>VLOOKUP($A172,'STOCK PRICES'!$S$2:$T$2018,2,1)</f>
        <v>7</v>
      </c>
      <c r="T172">
        <f>VLOOKUP($A172,'STOCK PRICES'!$U$2:$V$1210,2,1)</f>
        <v>87.12</v>
      </c>
      <c r="V172">
        <f>VLOOKUP($A172,'STOCK PRICES'!$W$2:$X$1879,2,1)</f>
        <v>61.9</v>
      </c>
      <c r="X172">
        <f>VLOOKUP($A172,'STOCK PRICES'!$Y$2:$Z$1987,2,1)</f>
        <v>49.33</v>
      </c>
      <c r="Z172">
        <f>VLOOKUP($A172,'STOCK PRICES'!$AA$2:$AB$1885,2,1)</f>
        <v>305</v>
      </c>
      <c r="AB172" t="e">
        <f>VLOOKUP($A172,'STOCK PRICES'!$AC$2:$AD$532,2,1)</f>
        <v>#N/A</v>
      </c>
    </row>
    <row r="173" spans="1:28" hidden="1" outlineLevel="1">
      <c r="A173" s="87">
        <v>43256</v>
      </c>
      <c r="B173">
        <f>VLOOKUP($A173,'STOCK PRICES'!$C$2:$D$1994,2,1)</f>
        <v>75.61</v>
      </c>
      <c r="C173" s="90"/>
      <c r="D173">
        <f>VLOOKUP($A173,'STOCK PRICES'!$E$2:$F$2018,2,1)</f>
        <v>173.18</v>
      </c>
      <c r="F173">
        <f>VLOOKUP($A173,'STOCK PRICES'!$G$2:$H$1679,2,1)</f>
        <v>23.6</v>
      </c>
      <c r="H173">
        <f>VLOOKUP($A173,'STOCK PRICES'!$I$2:$J$1976,2,1)</f>
        <v>44.05</v>
      </c>
      <c r="J173">
        <f>VLOOKUP($A173,'STOCK PRICES'!$K$2:$L$2018,2,1)</f>
        <v>238.25</v>
      </c>
      <c r="L173">
        <f>VLOOKUP($A173,'STOCK PRICES'!$M$2:$N$2018,2,1)</f>
        <v>65.19</v>
      </c>
      <c r="N173" t="e">
        <f>VLOOKUP($A173,'STOCK PRICES'!$O$2:$P$538,2,1)</f>
        <v>#N/A</v>
      </c>
      <c r="P173">
        <f>VLOOKUP($A173,'STOCK PRICES'!$Q$2:$R$2018,2,1)</f>
        <v>37.92</v>
      </c>
      <c r="R173">
        <f>VLOOKUP($A173,'STOCK PRICES'!$S$2:$T$2018,2,1)</f>
        <v>7.12</v>
      </c>
      <c r="T173">
        <f>VLOOKUP($A173,'STOCK PRICES'!$U$2:$V$1210,2,1)</f>
        <v>82.77</v>
      </c>
      <c r="V173">
        <f>VLOOKUP($A173,'STOCK PRICES'!$W$2:$X$1879,2,1)</f>
        <v>60.99</v>
      </c>
      <c r="X173">
        <f>VLOOKUP($A173,'STOCK PRICES'!$Y$2:$Z$1987,2,1)</f>
        <v>49.83</v>
      </c>
      <c r="Z173">
        <f>VLOOKUP($A173,'STOCK PRICES'!$AA$2:$AB$1885,2,1)</f>
        <v>306.95</v>
      </c>
      <c r="AB173" t="e">
        <f>VLOOKUP($A173,'STOCK PRICES'!$AC$2:$AD$532,2,1)</f>
        <v>#N/A</v>
      </c>
    </row>
    <row r="174" spans="1:28" hidden="1" outlineLevel="1">
      <c r="A174" s="87">
        <v>43257</v>
      </c>
      <c r="B174">
        <f>VLOOKUP($A174,'STOCK PRICES'!$C$2:$D$1994,2,1)</f>
        <v>78.010000000000005</v>
      </c>
      <c r="C174" s="90"/>
      <c r="D174">
        <f>VLOOKUP($A174,'STOCK PRICES'!$E$2:$F$2018,2,1)</f>
        <v>181.67</v>
      </c>
      <c r="F174">
        <f>VLOOKUP($A174,'STOCK PRICES'!$G$2:$H$1679,2,1)</f>
        <v>23.8</v>
      </c>
      <c r="H174">
        <f>VLOOKUP($A174,'STOCK PRICES'!$I$2:$J$1976,2,1)</f>
        <v>44.99</v>
      </c>
      <c r="J174">
        <f>VLOOKUP($A174,'STOCK PRICES'!$K$2:$L$2018,2,1)</f>
        <v>244.54</v>
      </c>
      <c r="L174">
        <f>VLOOKUP($A174,'STOCK PRICES'!$M$2:$N$2018,2,1)</f>
        <v>65.349999999999994</v>
      </c>
      <c r="N174" t="e">
        <f>VLOOKUP($A174,'STOCK PRICES'!$O$2:$P$538,2,1)</f>
        <v>#N/A</v>
      </c>
      <c r="P174">
        <f>VLOOKUP($A174,'STOCK PRICES'!$Q$2:$R$2018,2,1)</f>
        <v>38.08</v>
      </c>
      <c r="R174">
        <f>VLOOKUP($A174,'STOCK PRICES'!$S$2:$T$2018,2,1)</f>
        <v>7.11</v>
      </c>
      <c r="T174">
        <f>VLOOKUP($A174,'STOCK PRICES'!$U$2:$V$1210,2,1)</f>
        <v>85.85</v>
      </c>
      <c r="V174">
        <f>VLOOKUP($A174,'STOCK PRICES'!$W$2:$X$1879,2,1)</f>
        <v>60.99</v>
      </c>
      <c r="X174">
        <f>VLOOKUP($A174,'STOCK PRICES'!$Y$2:$Z$1987,2,1)</f>
        <v>50.98</v>
      </c>
      <c r="Z174">
        <f>VLOOKUP($A174,'STOCK PRICES'!$AA$2:$AB$1885,2,1)</f>
        <v>306</v>
      </c>
      <c r="AB174" t="e">
        <f>VLOOKUP($A174,'STOCK PRICES'!$AC$2:$AD$532,2,1)</f>
        <v>#N/A</v>
      </c>
    </row>
    <row r="175" spans="1:28" hidden="1" outlineLevel="1">
      <c r="A175" s="87">
        <v>43258</v>
      </c>
      <c r="B175">
        <f>VLOOKUP($A175,'STOCK PRICES'!$C$2:$D$1994,2,1)</f>
        <v>76.5</v>
      </c>
      <c r="C175" s="90"/>
      <c r="D175">
        <f>VLOOKUP($A175,'STOCK PRICES'!$E$2:$F$2018,2,1)</f>
        <v>182.47</v>
      </c>
      <c r="F175">
        <f>VLOOKUP($A175,'STOCK PRICES'!$G$2:$H$1679,2,1)</f>
        <v>23.8</v>
      </c>
      <c r="H175">
        <f>VLOOKUP($A175,'STOCK PRICES'!$I$2:$J$1976,2,1)</f>
        <v>43.92</v>
      </c>
      <c r="J175">
        <f>VLOOKUP($A175,'STOCK PRICES'!$K$2:$L$2018,2,1)</f>
        <v>237.19</v>
      </c>
      <c r="L175">
        <f>VLOOKUP($A175,'STOCK PRICES'!$M$2:$N$2018,2,1)</f>
        <v>64.760000000000005</v>
      </c>
      <c r="N175" t="e">
        <f>VLOOKUP($A175,'STOCK PRICES'!$O$2:$P$538,2,1)</f>
        <v>#N/A</v>
      </c>
      <c r="P175">
        <f>VLOOKUP($A175,'STOCK PRICES'!$Q$2:$R$2018,2,1)</f>
        <v>37.93</v>
      </c>
      <c r="R175">
        <f>VLOOKUP($A175,'STOCK PRICES'!$S$2:$T$2018,2,1)</f>
        <v>7.18</v>
      </c>
      <c r="T175">
        <f>VLOOKUP($A175,'STOCK PRICES'!$U$2:$V$1210,2,1)</f>
        <v>85.85</v>
      </c>
      <c r="V175">
        <f>VLOOKUP($A175,'STOCK PRICES'!$W$2:$X$1879,2,1)</f>
        <v>63.24</v>
      </c>
      <c r="X175">
        <f>VLOOKUP($A175,'STOCK PRICES'!$Y$2:$Z$1987,2,1)</f>
        <v>50.45</v>
      </c>
      <c r="Z175">
        <f>VLOOKUP($A175,'STOCK PRICES'!$AA$2:$AB$1885,2,1)</f>
        <v>303</v>
      </c>
      <c r="AB175" t="e">
        <f>VLOOKUP($A175,'STOCK PRICES'!$AC$2:$AD$532,2,1)</f>
        <v>#N/A</v>
      </c>
    </row>
    <row r="176" spans="1:28" hidden="1" outlineLevel="1">
      <c r="A176" s="87">
        <v>43262</v>
      </c>
      <c r="B176">
        <f>VLOOKUP($A176,'STOCK PRICES'!$C$2:$D$1994,2,1)</f>
        <v>77</v>
      </c>
      <c r="C176" s="90"/>
      <c r="D176">
        <f>VLOOKUP($A176,'STOCK PRICES'!$E$2:$F$2018,2,1)</f>
        <v>185.43</v>
      </c>
      <c r="F176">
        <f>VLOOKUP($A176,'STOCK PRICES'!$G$2:$H$1679,2,1)</f>
        <v>23.8</v>
      </c>
      <c r="H176">
        <f>VLOOKUP($A176,'STOCK PRICES'!$I$2:$J$1976,2,1)</f>
        <v>43.5</v>
      </c>
      <c r="J176">
        <f>VLOOKUP($A176,'STOCK PRICES'!$K$2:$L$2018,2,1)</f>
        <v>225.8</v>
      </c>
      <c r="L176">
        <f>VLOOKUP($A176,'STOCK PRICES'!$M$2:$N$2018,2,1)</f>
        <v>61.8</v>
      </c>
      <c r="N176" t="e">
        <f>VLOOKUP($A176,'STOCK PRICES'!$O$2:$P$538,2,1)</f>
        <v>#N/A</v>
      </c>
      <c r="P176">
        <f>VLOOKUP($A176,'STOCK PRICES'!$Q$2:$R$2018,2,1)</f>
        <v>36.590000000000003</v>
      </c>
      <c r="R176">
        <f>VLOOKUP($A176,'STOCK PRICES'!$S$2:$T$2018,2,1)</f>
        <v>7.05</v>
      </c>
      <c r="T176">
        <f>VLOOKUP($A176,'STOCK PRICES'!$U$2:$V$1210,2,1)</f>
        <v>85.85</v>
      </c>
      <c r="V176">
        <f>VLOOKUP($A176,'STOCK PRICES'!$W$2:$X$1879,2,1)</f>
        <v>61</v>
      </c>
      <c r="X176">
        <f>VLOOKUP($A176,'STOCK PRICES'!$Y$2:$Z$1987,2,1)</f>
        <v>50.5</v>
      </c>
      <c r="Z176">
        <f>VLOOKUP($A176,'STOCK PRICES'!$AA$2:$AB$1885,2,1)</f>
        <v>305.32</v>
      </c>
      <c r="AB176" t="e">
        <f>VLOOKUP($A176,'STOCK PRICES'!$AC$2:$AD$532,2,1)</f>
        <v>#N/A</v>
      </c>
    </row>
    <row r="177" spans="1:28" hidden="1" outlineLevel="1">
      <c r="A177" s="87">
        <v>43263</v>
      </c>
      <c r="B177">
        <f>VLOOKUP($A177,'STOCK PRICES'!$C$2:$D$1994,2,1)</f>
        <v>78.08</v>
      </c>
      <c r="C177" s="90"/>
      <c r="D177">
        <f>VLOOKUP($A177,'STOCK PRICES'!$E$2:$F$2018,2,1)</f>
        <v>179.01</v>
      </c>
      <c r="F177">
        <f>VLOOKUP($A177,'STOCK PRICES'!$G$2:$H$1679,2,1)</f>
        <v>23.01</v>
      </c>
      <c r="H177">
        <f>VLOOKUP($A177,'STOCK PRICES'!$I$2:$J$1976,2,1)</f>
        <v>42.22</v>
      </c>
      <c r="J177">
        <f>VLOOKUP($A177,'STOCK PRICES'!$K$2:$L$2018,2,1)</f>
        <v>214.83</v>
      </c>
      <c r="L177">
        <f>VLOOKUP($A177,'STOCK PRICES'!$M$2:$N$2018,2,1)</f>
        <v>58.89</v>
      </c>
      <c r="N177" t="e">
        <f>VLOOKUP($A177,'STOCK PRICES'!$O$2:$P$538,2,1)</f>
        <v>#N/A</v>
      </c>
      <c r="P177">
        <f>VLOOKUP($A177,'STOCK PRICES'!$Q$2:$R$2018,2,1)</f>
        <v>35.700000000000003</v>
      </c>
      <c r="R177">
        <f>VLOOKUP($A177,'STOCK PRICES'!$S$2:$T$2018,2,1)</f>
        <v>6.68</v>
      </c>
      <c r="T177">
        <f>VLOOKUP($A177,'STOCK PRICES'!$U$2:$V$1210,2,1)</f>
        <v>85.85</v>
      </c>
      <c r="V177">
        <f>VLOOKUP($A177,'STOCK PRICES'!$W$2:$X$1879,2,1)</f>
        <v>60</v>
      </c>
      <c r="X177">
        <f>VLOOKUP($A177,'STOCK PRICES'!$Y$2:$Z$1987,2,1)</f>
        <v>50.36</v>
      </c>
      <c r="Z177">
        <f>VLOOKUP($A177,'STOCK PRICES'!$AA$2:$AB$1885,2,1)</f>
        <v>307</v>
      </c>
      <c r="AB177" t="e">
        <f>VLOOKUP($A177,'STOCK PRICES'!$AC$2:$AD$532,2,1)</f>
        <v>#N/A</v>
      </c>
    </row>
    <row r="178" spans="1:28" hidden="1" outlineLevel="1">
      <c r="A178" s="87">
        <v>43264</v>
      </c>
      <c r="B178">
        <f>VLOOKUP($A178,'STOCK PRICES'!$C$2:$D$1994,2,1)</f>
        <v>81.98</v>
      </c>
      <c r="C178" s="90"/>
      <c r="D178">
        <f>VLOOKUP($A178,'STOCK PRICES'!$E$2:$F$2018,2,1)</f>
        <v>180.54</v>
      </c>
      <c r="F178">
        <f>VLOOKUP($A178,'STOCK PRICES'!$G$2:$H$1679,2,1)</f>
        <v>24.14</v>
      </c>
      <c r="H178">
        <f>VLOOKUP($A178,'STOCK PRICES'!$I$2:$J$1976,2,1)</f>
        <v>42.95</v>
      </c>
      <c r="J178">
        <f>VLOOKUP($A178,'STOCK PRICES'!$K$2:$L$2018,2,1)</f>
        <v>224.47</v>
      </c>
      <c r="L178">
        <f>VLOOKUP($A178,'STOCK PRICES'!$M$2:$N$2018,2,1)</f>
        <v>58.82</v>
      </c>
      <c r="N178" t="e">
        <f>VLOOKUP($A178,'STOCK PRICES'!$O$2:$P$538,2,1)</f>
        <v>#N/A</v>
      </c>
      <c r="P178">
        <f>VLOOKUP($A178,'STOCK PRICES'!$Q$2:$R$2018,2,1)</f>
        <v>36.21</v>
      </c>
      <c r="R178">
        <f>VLOOKUP($A178,'STOCK PRICES'!$S$2:$T$2018,2,1)</f>
        <v>6.84</v>
      </c>
      <c r="T178">
        <f>VLOOKUP($A178,'STOCK PRICES'!$U$2:$V$1210,2,1)</f>
        <v>88</v>
      </c>
      <c r="V178">
        <f>VLOOKUP($A178,'STOCK PRICES'!$W$2:$X$1879,2,1)</f>
        <v>60</v>
      </c>
      <c r="X178">
        <f>VLOOKUP($A178,'STOCK PRICES'!$Y$2:$Z$1987,2,1)</f>
        <v>50.42</v>
      </c>
      <c r="Z178">
        <f>VLOOKUP($A178,'STOCK PRICES'!$AA$2:$AB$1885,2,1)</f>
        <v>307</v>
      </c>
      <c r="AB178" t="e">
        <f>VLOOKUP($A178,'STOCK PRICES'!$AC$2:$AD$532,2,1)</f>
        <v>#N/A</v>
      </c>
    </row>
    <row r="179" spans="1:28" hidden="1" outlineLevel="1">
      <c r="A179" s="87">
        <v>43265</v>
      </c>
      <c r="B179">
        <f>VLOOKUP($A179,'STOCK PRICES'!$C$2:$D$1994,2,1)</f>
        <v>86.07</v>
      </c>
      <c r="C179" s="90"/>
      <c r="D179">
        <f>VLOOKUP($A179,'STOCK PRICES'!$E$2:$F$2018,2,1)</f>
        <v>179.86</v>
      </c>
      <c r="F179">
        <f>VLOOKUP($A179,'STOCK PRICES'!$G$2:$H$1679,2,1)</f>
        <v>24.14</v>
      </c>
      <c r="H179">
        <f>VLOOKUP($A179,'STOCK PRICES'!$I$2:$J$1976,2,1)</f>
        <v>44</v>
      </c>
      <c r="J179">
        <f>VLOOKUP($A179,'STOCK PRICES'!$K$2:$L$2018,2,1)</f>
        <v>224.24</v>
      </c>
      <c r="L179">
        <f>VLOOKUP($A179,'STOCK PRICES'!$M$2:$N$2018,2,1)</f>
        <v>58.94</v>
      </c>
      <c r="N179" t="e">
        <f>VLOOKUP($A179,'STOCK PRICES'!$O$2:$P$538,2,1)</f>
        <v>#N/A</v>
      </c>
      <c r="P179">
        <f>VLOOKUP($A179,'STOCK PRICES'!$Q$2:$R$2018,2,1)</f>
        <v>36</v>
      </c>
      <c r="R179">
        <f>VLOOKUP($A179,'STOCK PRICES'!$S$2:$T$2018,2,1)</f>
        <v>6.76</v>
      </c>
      <c r="T179">
        <f>VLOOKUP($A179,'STOCK PRICES'!$U$2:$V$1210,2,1)</f>
        <v>88</v>
      </c>
      <c r="V179">
        <f>VLOOKUP($A179,'STOCK PRICES'!$W$2:$X$1879,2,1)</f>
        <v>60</v>
      </c>
      <c r="X179">
        <f>VLOOKUP($A179,'STOCK PRICES'!$Y$2:$Z$1987,2,1)</f>
        <v>51</v>
      </c>
      <c r="Z179">
        <f>VLOOKUP($A179,'STOCK PRICES'!$AA$2:$AB$1885,2,1)</f>
        <v>304.24</v>
      </c>
      <c r="AB179" t="e">
        <f>VLOOKUP($A179,'STOCK PRICES'!$AC$2:$AD$532,2,1)</f>
        <v>#N/A</v>
      </c>
    </row>
    <row r="180" spans="1:28" hidden="1" outlineLevel="1">
      <c r="A180" s="87">
        <v>43270</v>
      </c>
      <c r="B180">
        <f>VLOOKUP($A180,'STOCK PRICES'!$C$2:$D$1994,2,1)</f>
        <v>87.39</v>
      </c>
      <c r="C180" s="90"/>
      <c r="D180">
        <f>VLOOKUP($A180,'STOCK PRICES'!$E$2:$F$2018,2,1)</f>
        <v>179.96</v>
      </c>
      <c r="F180">
        <f>VLOOKUP($A180,'STOCK PRICES'!$G$2:$H$1679,2,1)</f>
        <v>24.14</v>
      </c>
      <c r="H180">
        <f>VLOOKUP($A180,'STOCK PRICES'!$I$2:$J$1976,2,1)</f>
        <v>44</v>
      </c>
      <c r="J180">
        <f>VLOOKUP($A180,'STOCK PRICES'!$K$2:$L$2018,2,1)</f>
        <v>227.81</v>
      </c>
      <c r="L180">
        <f>VLOOKUP($A180,'STOCK PRICES'!$M$2:$N$2018,2,1)</f>
        <v>58.92</v>
      </c>
      <c r="N180" t="e">
        <f>VLOOKUP($A180,'STOCK PRICES'!$O$2:$P$538,2,1)</f>
        <v>#N/A</v>
      </c>
      <c r="P180">
        <f>VLOOKUP($A180,'STOCK PRICES'!$Q$2:$R$2018,2,1)</f>
        <v>36</v>
      </c>
      <c r="R180">
        <f>VLOOKUP($A180,'STOCK PRICES'!$S$2:$T$2018,2,1)</f>
        <v>6.89</v>
      </c>
      <c r="T180">
        <f>VLOOKUP($A180,'STOCK PRICES'!$U$2:$V$1210,2,1)</f>
        <v>88</v>
      </c>
      <c r="V180">
        <f>VLOOKUP($A180,'STOCK PRICES'!$W$2:$X$1879,2,1)</f>
        <v>60</v>
      </c>
      <c r="X180">
        <f>VLOOKUP($A180,'STOCK PRICES'!$Y$2:$Z$1987,2,1)</f>
        <v>51.49</v>
      </c>
      <c r="Z180">
        <f>VLOOKUP($A180,'STOCK PRICES'!$AA$2:$AB$1885,2,1)</f>
        <v>301.19</v>
      </c>
      <c r="AB180" t="e">
        <f>VLOOKUP($A180,'STOCK PRICES'!$AC$2:$AD$532,2,1)</f>
        <v>#N/A</v>
      </c>
    </row>
    <row r="181" spans="1:28" hidden="1" outlineLevel="1">
      <c r="A181" s="87">
        <v>43271</v>
      </c>
      <c r="B181">
        <f>VLOOKUP($A181,'STOCK PRICES'!$C$2:$D$1994,2,1)</f>
        <v>83.84</v>
      </c>
      <c r="C181" s="90"/>
      <c r="D181">
        <f>VLOOKUP($A181,'STOCK PRICES'!$E$2:$F$2018,2,1)</f>
        <v>175.04</v>
      </c>
      <c r="F181">
        <f>VLOOKUP($A181,'STOCK PRICES'!$G$2:$H$1679,2,1)</f>
        <v>24.14</v>
      </c>
      <c r="H181">
        <f>VLOOKUP($A181,'STOCK PRICES'!$I$2:$J$1976,2,1)</f>
        <v>42.35</v>
      </c>
      <c r="J181">
        <f>VLOOKUP($A181,'STOCK PRICES'!$K$2:$L$2018,2,1)</f>
        <v>219.2</v>
      </c>
      <c r="L181">
        <f>VLOOKUP($A181,'STOCK PRICES'!$M$2:$N$2018,2,1)</f>
        <v>57.05</v>
      </c>
      <c r="N181" t="e">
        <f>VLOOKUP($A181,'STOCK PRICES'!$O$2:$P$538,2,1)</f>
        <v>#N/A</v>
      </c>
      <c r="P181">
        <f>VLOOKUP($A181,'STOCK PRICES'!$Q$2:$R$2018,2,1)</f>
        <v>34.97</v>
      </c>
      <c r="R181">
        <f>VLOOKUP($A181,'STOCK PRICES'!$S$2:$T$2018,2,1)</f>
        <v>6.58</v>
      </c>
      <c r="T181">
        <f>VLOOKUP($A181,'STOCK PRICES'!$U$2:$V$1210,2,1)</f>
        <v>88</v>
      </c>
      <c r="V181">
        <f>VLOOKUP($A181,'STOCK PRICES'!$W$2:$X$1879,2,1)</f>
        <v>60</v>
      </c>
      <c r="X181">
        <f>VLOOKUP($A181,'STOCK PRICES'!$Y$2:$Z$1987,2,1)</f>
        <v>50.93</v>
      </c>
      <c r="Z181">
        <f>VLOOKUP($A181,'STOCK PRICES'!$AA$2:$AB$1885,2,1)</f>
        <v>307.99</v>
      </c>
      <c r="AB181" t="e">
        <f>VLOOKUP($A181,'STOCK PRICES'!$AC$2:$AD$532,2,1)</f>
        <v>#N/A</v>
      </c>
    </row>
    <row r="182" spans="1:28" hidden="1" outlineLevel="1">
      <c r="A182" s="87">
        <v>43272</v>
      </c>
      <c r="B182">
        <f>VLOOKUP($A182,'STOCK PRICES'!$C$2:$D$1994,2,1)</f>
        <v>80.48</v>
      </c>
      <c r="C182" s="90"/>
      <c r="D182">
        <f>VLOOKUP($A182,'STOCK PRICES'!$E$2:$F$2018,2,1)</f>
        <v>168.73</v>
      </c>
      <c r="F182">
        <f>VLOOKUP($A182,'STOCK PRICES'!$G$2:$H$1679,2,1)</f>
        <v>23.05</v>
      </c>
      <c r="H182">
        <f>VLOOKUP($A182,'STOCK PRICES'!$I$2:$J$1976,2,1)</f>
        <v>40.340000000000003</v>
      </c>
      <c r="J182">
        <f>VLOOKUP($A182,'STOCK PRICES'!$K$2:$L$2018,2,1)</f>
        <v>214.51</v>
      </c>
      <c r="L182">
        <f>VLOOKUP($A182,'STOCK PRICES'!$M$2:$N$2018,2,1)</f>
        <v>54.21</v>
      </c>
      <c r="N182" t="e">
        <f>VLOOKUP($A182,'STOCK PRICES'!$O$2:$P$538,2,1)</f>
        <v>#N/A</v>
      </c>
      <c r="P182">
        <f>VLOOKUP($A182,'STOCK PRICES'!$Q$2:$R$2018,2,1)</f>
        <v>33.74</v>
      </c>
      <c r="R182">
        <f>VLOOKUP($A182,'STOCK PRICES'!$S$2:$T$2018,2,1)</f>
        <v>6.51</v>
      </c>
      <c r="T182">
        <f>VLOOKUP($A182,'STOCK PRICES'!$U$2:$V$1210,2,1)</f>
        <v>88</v>
      </c>
      <c r="V182">
        <f>VLOOKUP($A182,'STOCK PRICES'!$W$2:$X$1879,2,1)</f>
        <v>58.14</v>
      </c>
      <c r="X182">
        <f>VLOOKUP($A182,'STOCK PRICES'!$Y$2:$Z$1987,2,1)</f>
        <v>51</v>
      </c>
      <c r="Z182">
        <f>VLOOKUP($A182,'STOCK PRICES'!$AA$2:$AB$1885,2,1)</f>
        <v>300</v>
      </c>
      <c r="AB182" t="e">
        <f>VLOOKUP($A182,'STOCK PRICES'!$AC$2:$AD$532,2,1)</f>
        <v>#N/A</v>
      </c>
    </row>
    <row r="183" spans="1:28" hidden="1" outlineLevel="1">
      <c r="A183" s="87">
        <v>43273</v>
      </c>
      <c r="B183">
        <f>VLOOKUP($A183,'STOCK PRICES'!$C$2:$D$1994,2,1)</f>
        <v>80.010000000000005</v>
      </c>
      <c r="C183" s="90"/>
      <c r="D183">
        <f>VLOOKUP($A183,'STOCK PRICES'!$E$2:$F$2018,2,1)</f>
        <v>169.13</v>
      </c>
      <c r="F183">
        <f>VLOOKUP($A183,'STOCK PRICES'!$G$2:$H$1679,2,1)</f>
        <v>22.06</v>
      </c>
      <c r="H183">
        <f>VLOOKUP($A183,'STOCK PRICES'!$I$2:$J$1976,2,1)</f>
        <v>40.369999999999997</v>
      </c>
      <c r="J183">
        <f>VLOOKUP($A183,'STOCK PRICES'!$K$2:$L$2018,2,1)</f>
        <v>212.34</v>
      </c>
      <c r="L183">
        <f>VLOOKUP($A183,'STOCK PRICES'!$M$2:$N$2018,2,1)</f>
        <v>51.57</v>
      </c>
      <c r="N183" t="e">
        <f>VLOOKUP($A183,'STOCK PRICES'!$O$2:$P$538,2,1)</f>
        <v>#N/A</v>
      </c>
      <c r="P183">
        <f>VLOOKUP($A183,'STOCK PRICES'!$Q$2:$R$2018,2,1)</f>
        <v>33.57</v>
      </c>
      <c r="R183">
        <f>VLOOKUP($A183,'STOCK PRICES'!$S$2:$T$2018,2,1)</f>
        <v>6.4</v>
      </c>
      <c r="T183">
        <f>VLOOKUP($A183,'STOCK PRICES'!$U$2:$V$1210,2,1)</f>
        <v>88</v>
      </c>
      <c r="V183">
        <f>VLOOKUP($A183,'STOCK PRICES'!$W$2:$X$1879,2,1)</f>
        <v>59</v>
      </c>
      <c r="X183">
        <f>VLOOKUP($A183,'STOCK PRICES'!$Y$2:$Z$1987,2,1)</f>
        <v>49.22</v>
      </c>
      <c r="Z183">
        <f>VLOOKUP($A183,'STOCK PRICES'!$AA$2:$AB$1885,2,1)</f>
        <v>290</v>
      </c>
      <c r="AB183" t="e">
        <f>VLOOKUP($A183,'STOCK PRICES'!$AC$2:$AD$532,2,1)</f>
        <v>#N/A</v>
      </c>
    </row>
    <row r="184" spans="1:28" hidden="1" outlineLevel="1">
      <c r="A184" s="87">
        <v>43276</v>
      </c>
      <c r="B184">
        <f>VLOOKUP($A184,'STOCK PRICES'!$C$2:$D$1994,2,1)</f>
        <v>80.14</v>
      </c>
      <c r="C184" s="90"/>
      <c r="D184">
        <f>VLOOKUP($A184,'STOCK PRICES'!$E$2:$F$2018,2,1)</f>
        <v>170.17</v>
      </c>
      <c r="F184">
        <f>VLOOKUP($A184,'STOCK PRICES'!$G$2:$H$1679,2,1)</f>
        <v>22.8</v>
      </c>
      <c r="H184">
        <f>VLOOKUP($A184,'STOCK PRICES'!$I$2:$J$1976,2,1)</f>
        <v>39.979999999999997</v>
      </c>
      <c r="J184">
        <f>VLOOKUP($A184,'STOCK PRICES'!$K$2:$L$2018,2,1)</f>
        <v>206.81</v>
      </c>
      <c r="L184">
        <f>VLOOKUP($A184,'STOCK PRICES'!$M$2:$N$2018,2,1)</f>
        <v>49</v>
      </c>
      <c r="N184" t="e">
        <f>VLOOKUP($A184,'STOCK PRICES'!$O$2:$P$538,2,1)</f>
        <v>#N/A</v>
      </c>
      <c r="P184">
        <f>VLOOKUP($A184,'STOCK PRICES'!$Q$2:$R$2018,2,1)</f>
        <v>32.340000000000003</v>
      </c>
      <c r="R184">
        <f>VLOOKUP($A184,'STOCK PRICES'!$S$2:$T$2018,2,1)</f>
        <v>6.33</v>
      </c>
      <c r="T184">
        <f>VLOOKUP($A184,'STOCK PRICES'!$U$2:$V$1210,2,1)</f>
        <v>88</v>
      </c>
      <c r="V184">
        <f>VLOOKUP($A184,'STOCK PRICES'!$W$2:$X$1879,2,1)</f>
        <v>56.05</v>
      </c>
      <c r="X184">
        <f>VLOOKUP($A184,'STOCK PRICES'!$Y$2:$Z$1987,2,1)</f>
        <v>49</v>
      </c>
      <c r="Z184">
        <f>VLOOKUP($A184,'STOCK PRICES'!$AA$2:$AB$1885,2,1)</f>
        <v>278.83999999999997</v>
      </c>
      <c r="AB184" t="e">
        <f>VLOOKUP($A184,'STOCK PRICES'!$AC$2:$AD$532,2,1)</f>
        <v>#N/A</v>
      </c>
    </row>
    <row r="185" spans="1:28" hidden="1" outlineLevel="1">
      <c r="A185" s="87">
        <v>43277</v>
      </c>
      <c r="B185">
        <f>VLOOKUP($A185,'STOCK PRICES'!$C$2:$D$1994,2,1)</f>
        <v>81</v>
      </c>
      <c r="C185" s="90"/>
      <c r="D185">
        <f>VLOOKUP($A185,'STOCK PRICES'!$E$2:$F$2018,2,1)</f>
        <v>170.04</v>
      </c>
      <c r="F185">
        <f>VLOOKUP($A185,'STOCK PRICES'!$G$2:$H$1679,2,1)</f>
        <v>23.89</v>
      </c>
      <c r="H185">
        <f>VLOOKUP($A185,'STOCK PRICES'!$I$2:$J$1976,2,1)</f>
        <v>40.85</v>
      </c>
      <c r="J185">
        <f>VLOOKUP($A185,'STOCK PRICES'!$K$2:$L$2018,2,1)</f>
        <v>213.76</v>
      </c>
      <c r="L185">
        <f>VLOOKUP($A185,'STOCK PRICES'!$M$2:$N$2018,2,1)</f>
        <v>47.87</v>
      </c>
      <c r="N185" t="e">
        <f>VLOOKUP($A185,'STOCK PRICES'!$O$2:$P$538,2,1)</f>
        <v>#N/A</v>
      </c>
      <c r="P185">
        <f>VLOOKUP($A185,'STOCK PRICES'!$Q$2:$R$2018,2,1)</f>
        <v>32.630000000000003</v>
      </c>
      <c r="R185">
        <f>VLOOKUP($A185,'STOCK PRICES'!$S$2:$T$2018,2,1)</f>
        <v>6.32</v>
      </c>
      <c r="T185">
        <f>VLOOKUP($A185,'STOCK PRICES'!$U$2:$V$1210,2,1)</f>
        <v>88</v>
      </c>
      <c r="V185">
        <f>VLOOKUP($A185,'STOCK PRICES'!$W$2:$X$1879,2,1)</f>
        <v>56.32</v>
      </c>
      <c r="X185">
        <f>VLOOKUP($A185,'STOCK PRICES'!$Y$2:$Z$1987,2,1)</f>
        <v>48.01</v>
      </c>
      <c r="Z185">
        <f>VLOOKUP($A185,'STOCK PRICES'!$AA$2:$AB$1885,2,1)</f>
        <v>288.88</v>
      </c>
      <c r="AB185" t="e">
        <f>VLOOKUP($A185,'STOCK PRICES'!$AC$2:$AD$532,2,1)</f>
        <v>#N/A</v>
      </c>
    </row>
    <row r="186" spans="1:28" hidden="1" outlineLevel="1">
      <c r="A186" s="87">
        <v>43278</v>
      </c>
      <c r="B186">
        <f>VLOOKUP($A186,'STOCK PRICES'!$C$2:$D$1994,2,1)</f>
        <v>82</v>
      </c>
      <c r="C186" s="90"/>
      <c r="D186">
        <f>VLOOKUP($A186,'STOCK PRICES'!$E$2:$F$2018,2,1)</f>
        <v>170.7</v>
      </c>
      <c r="F186">
        <f>VLOOKUP($A186,'STOCK PRICES'!$G$2:$H$1679,2,1)</f>
        <v>22.87</v>
      </c>
      <c r="H186">
        <f>VLOOKUP($A186,'STOCK PRICES'!$I$2:$J$1976,2,1)</f>
        <v>41.94</v>
      </c>
      <c r="J186">
        <f>VLOOKUP($A186,'STOCK PRICES'!$K$2:$L$2018,2,1)</f>
        <v>217.93</v>
      </c>
      <c r="L186">
        <f>VLOOKUP($A186,'STOCK PRICES'!$M$2:$N$2018,2,1)</f>
        <v>50.25</v>
      </c>
      <c r="N186" t="e">
        <f>VLOOKUP($A186,'STOCK PRICES'!$O$2:$P$538,2,1)</f>
        <v>#N/A</v>
      </c>
      <c r="P186">
        <f>VLOOKUP($A186,'STOCK PRICES'!$Q$2:$R$2018,2,1)</f>
        <v>33.24</v>
      </c>
      <c r="R186">
        <f>VLOOKUP($A186,'STOCK PRICES'!$S$2:$T$2018,2,1)</f>
        <v>6.47</v>
      </c>
      <c r="T186">
        <f>VLOOKUP($A186,'STOCK PRICES'!$U$2:$V$1210,2,1)</f>
        <v>88</v>
      </c>
      <c r="V186">
        <f>VLOOKUP($A186,'STOCK PRICES'!$W$2:$X$1879,2,1)</f>
        <v>55.15</v>
      </c>
      <c r="X186">
        <f>VLOOKUP($A186,'STOCK PRICES'!$Y$2:$Z$1987,2,1)</f>
        <v>48.56</v>
      </c>
      <c r="Z186">
        <f>VLOOKUP($A186,'STOCK PRICES'!$AA$2:$AB$1885,2,1)</f>
        <v>300</v>
      </c>
      <c r="AB186" t="e">
        <f>VLOOKUP($A186,'STOCK PRICES'!$AC$2:$AD$532,2,1)</f>
        <v>#N/A</v>
      </c>
    </row>
    <row r="187" spans="1:28" hidden="1" outlineLevel="1">
      <c r="A187" s="87">
        <v>43279</v>
      </c>
      <c r="B187">
        <f>VLOOKUP($A187,'STOCK PRICES'!$C$2:$D$1994,2,1)</f>
        <v>81.78</v>
      </c>
      <c r="C187" s="90"/>
      <c r="D187">
        <f>VLOOKUP($A187,'STOCK PRICES'!$E$2:$F$2018,2,1)</f>
        <v>169.28</v>
      </c>
      <c r="F187">
        <f>VLOOKUP($A187,'STOCK PRICES'!$G$2:$H$1679,2,1)</f>
        <v>22.87</v>
      </c>
      <c r="H187">
        <f>VLOOKUP($A187,'STOCK PRICES'!$I$2:$J$1976,2,1)</f>
        <v>43.15</v>
      </c>
      <c r="J187">
        <f>VLOOKUP($A187,'STOCK PRICES'!$K$2:$L$2018,2,1)</f>
        <v>217.99</v>
      </c>
      <c r="L187">
        <f>VLOOKUP($A187,'STOCK PRICES'!$M$2:$N$2018,2,1)</f>
        <v>52.72</v>
      </c>
      <c r="N187" t="e">
        <f>VLOOKUP($A187,'STOCK PRICES'!$O$2:$P$538,2,1)</f>
        <v>#N/A</v>
      </c>
      <c r="P187">
        <f>VLOOKUP($A187,'STOCK PRICES'!$Q$2:$R$2018,2,1)</f>
        <v>33.51</v>
      </c>
      <c r="R187">
        <f>VLOOKUP($A187,'STOCK PRICES'!$S$2:$T$2018,2,1)</f>
        <v>6.48</v>
      </c>
      <c r="T187">
        <f>VLOOKUP($A187,'STOCK PRICES'!$U$2:$V$1210,2,1)</f>
        <v>88</v>
      </c>
      <c r="V187">
        <f>VLOOKUP($A187,'STOCK PRICES'!$W$2:$X$1879,2,1)</f>
        <v>55.66</v>
      </c>
      <c r="X187">
        <f>VLOOKUP($A187,'STOCK PRICES'!$Y$2:$Z$1987,2,1)</f>
        <v>49.5</v>
      </c>
      <c r="Z187">
        <f>VLOOKUP($A187,'STOCK PRICES'!$AA$2:$AB$1885,2,1)</f>
        <v>291.33999999999997</v>
      </c>
      <c r="AB187" t="e">
        <f>VLOOKUP($A187,'STOCK PRICES'!$AC$2:$AD$532,2,1)</f>
        <v>#N/A</v>
      </c>
    </row>
    <row r="188" spans="1:28" hidden="1" outlineLevel="1">
      <c r="A188" s="87">
        <v>43280</v>
      </c>
      <c r="B188">
        <f>VLOOKUP($A188,'STOCK PRICES'!$C$2:$D$1994,2,1)</f>
        <v>81.72</v>
      </c>
      <c r="C188" s="90"/>
      <c r="D188">
        <f>VLOOKUP($A188,'STOCK PRICES'!$E$2:$F$2018,2,1)</f>
        <v>168.98</v>
      </c>
      <c r="F188">
        <f>VLOOKUP($A188,'STOCK PRICES'!$G$2:$H$1679,2,1)</f>
        <v>23.98</v>
      </c>
      <c r="H188">
        <f>VLOOKUP($A188,'STOCK PRICES'!$I$2:$J$1976,2,1)</f>
        <v>43.35</v>
      </c>
      <c r="J188">
        <f>VLOOKUP($A188,'STOCK PRICES'!$K$2:$L$2018,2,1)</f>
        <v>215.31</v>
      </c>
      <c r="L188">
        <f>VLOOKUP($A188,'STOCK PRICES'!$M$2:$N$2018,2,1)</f>
        <v>50.74</v>
      </c>
      <c r="N188" t="e">
        <f>VLOOKUP($A188,'STOCK PRICES'!$O$2:$P$538,2,1)</f>
        <v>#N/A</v>
      </c>
      <c r="P188">
        <f>VLOOKUP($A188,'STOCK PRICES'!$Q$2:$R$2018,2,1)</f>
        <v>34.71</v>
      </c>
      <c r="R188">
        <f>VLOOKUP($A188,'STOCK PRICES'!$S$2:$T$2018,2,1)</f>
        <v>6.82</v>
      </c>
      <c r="T188">
        <f>VLOOKUP($A188,'STOCK PRICES'!$U$2:$V$1210,2,1)</f>
        <v>88</v>
      </c>
      <c r="V188">
        <f>VLOOKUP($A188,'STOCK PRICES'!$W$2:$X$1879,2,1)</f>
        <v>54.99</v>
      </c>
      <c r="X188">
        <f>VLOOKUP($A188,'STOCK PRICES'!$Y$2:$Z$1987,2,1)</f>
        <v>48.73</v>
      </c>
      <c r="Z188">
        <f>VLOOKUP($A188,'STOCK PRICES'!$AA$2:$AB$1885,2,1)</f>
        <v>288</v>
      </c>
      <c r="AB188" t="e">
        <f>VLOOKUP($A188,'STOCK PRICES'!$AC$2:$AD$532,2,1)</f>
        <v>#N/A</v>
      </c>
    </row>
    <row r="189" spans="1:28" hidden="1" outlineLevel="1">
      <c r="A189" s="87">
        <v>43283</v>
      </c>
      <c r="B189">
        <f>VLOOKUP($A189,'STOCK PRICES'!$C$2:$D$1994,2,1)</f>
        <v>81.72</v>
      </c>
      <c r="C189" s="90"/>
      <c r="D189">
        <f>VLOOKUP($A189,'STOCK PRICES'!$E$2:$F$2018,2,1)</f>
        <v>167.2</v>
      </c>
      <c r="F189">
        <f>VLOOKUP($A189,'STOCK PRICES'!$G$2:$H$1679,2,1)</f>
        <v>22.95</v>
      </c>
      <c r="H189">
        <f>VLOOKUP($A189,'STOCK PRICES'!$I$2:$J$1976,2,1)</f>
        <v>42.51</v>
      </c>
      <c r="J189">
        <f>VLOOKUP($A189,'STOCK PRICES'!$K$2:$L$2018,2,1)</f>
        <v>211.95</v>
      </c>
      <c r="L189">
        <f>VLOOKUP($A189,'STOCK PRICES'!$M$2:$N$2018,2,1)</f>
        <v>50.68</v>
      </c>
      <c r="N189" t="e">
        <f>VLOOKUP($A189,'STOCK PRICES'!$O$2:$P$538,2,1)</f>
        <v>#N/A</v>
      </c>
      <c r="P189">
        <f>VLOOKUP($A189,'STOCK PRICES'!$Q$2:$R$2018,2,1)</f>
        <v>36.44</v>
      </c>
      <c r="R189">
        <f>VLOOKUP($A189,'STOCK PRICES'!$S$2:$T$2018,2,1)</f>
        <v>6.68</v>
      </c>
      <c r="T189">
        <f>VLOOKUP($A189,'STOCK PRICES'!$U$2:$V$1210,2,1)</f>
        <v>88</v>
      </c>
      <c r="V189">
        <f>VLOOKUP($A189,'STOCK PRICES'!$W$2:$X$1879,2,1)</f>
        <v>54.86</v>
      </c>
      <c r="X189">
        <f>VLOOKUP($A189,'STOCK PRICES'!$Y$2:$Z$1987,2,1)</f>
        <v>49.24</v>
      </c>
      <c r="Z189">
        <f>VLOOKUP($A189,'STOCK PRICES'!$AA$2:$AB$1885,2,1)</f>
        <v>288.66000000000003</v>
      </c>
      <c r="AB189" t="e">
        <f>VLOOKUP($A189,'STOCK PRICES'!$AC$2:$AD$532,2,1)</f>
        <v>#N/A</v>
      </c>
    </row>
    <row r="190" spans="1:28" hidden="1" outlineLevel="1">
      <c r="A190" s="87">
        <v>43284</v>
      </c>
      <c r="B190">
        <f>VLOOKUP($A190,'STOCK PRICES'!$C$2:$D$1994,2,1)</f>
        <v>82.5</v>
      </c>
      <c r="C190" s="90"/>
      <c r="D190">
        <f>VLOOKUP($A190,'STOCK PRICES'!$E$2:$F$2018,2,1)</f>
        <v>164.79</v>
      </c>
      <c r="F190">
        <f>VLOOKUP($A190,'STOCK PRICES'!$G$2:$H$1679,2,1)</f>
        <v>22.95</v>
      </c>
      <c r="H190">
        <f>VLOOKUP($A190,'STOCK PRICES'!$I$2:$J$1976,2,1)</f>
        <v>43.5</v>
      </c>
      <c r="J190">
        <f>VLOOKUP($A190,'STOCK PRICES'!$K$2:$L$2018,2,1)</f>
        <v>211.26</v>
      </c>
      <c r="L190">
        <f>VLOOKUP($A190,'STOCK PRICES'!$M$2:$N$2018,2,1)</f>
        <v>51.18</v>
      </c>
      <c r="N190" t="e">
        <f>VLOOKUP($A190,'STOCK PRICES'!$O$2:$P$538,2,1)</f>
        <v>#N/A</v>
      </c>
      <c r="P190">
        <f>VLOOKUP($A190,'STOCK PRICES'!$Q$2:$R$2018,2,1)</f>
        <v>38.26</v>
      </c>
      <c r="R190">
        <f>VLOOKUP($A190,'STOCK PRICES'!$S$2:$T$2018,2,1)</f>
        <v>6.6</v>
      </c>
      <c r="T190">
        <f>VLOOKUP($A190,'STOCK PRICES'!$U$2:$V$1210,2,1)</f>
        <v>88</v>
      </c>
      <c r="V190">
        <f>VLOOKUP($A190,'STOCK PRICES'!$W$2:$X$1879,2,1)</f>
        <v>54.86</v>
      </c>
      <c r="X190">
        <f>VLOOKUP($A190,'STOCK PRICES'!$Y$2:$Z$1987,2,1)</f>
        <v>48.96</v>
      </c>
      <c r="Z190">
        <f>VLOOKUP($A190,'STOCK PRICES'!$AA$2:$AB$1885,2,1)</f>
        <v>289.95</v>
      </c>
      <c r="AB190" t="e">
        <f>VLOOKUP($A190,'STOCK PRICES'!$AC$2:$AD$532,2,1)</f>
        <v>#N/A</v>
      </c>
    </row>
    <row r="191" spans="1:28" hidden="1" outlineLevel="1">
      <c r="A191" s="87">
        <v>43285</v>
      </c>
      <c r="B191">
        <f>VLOOKUP($A191,'STOCK PRICES'!$C$2:$D$1994,2,1)</f>
        <v>82</v>
      </c>
      <c r="C191" s="90"/>
      <c r="D191">
        <f>VLOOKUP($A191,'STOCK PRICES'!$E$2:$F$2018,2,1)</f>
        <v>160.07</v>
      </c>
      <c r="F191">
        <f>VLOOKUP($A191,'STOCK PRICES'!$G$2:$H$1679,2,1)</f>
        <v>22.95</v>
      </c>
      <c r="H191">
        <f>VLOOKUP($A191,'STOCK PRICES'!$I$2:$J$1976,2,1)</f>
        <v>42.05</v>
      </c>
      <c r="J191">
        <f>VLOOKUP($A191,'STOCK PRICES'!$K$2:$L$2018,2,1)</f>
        <v>200.7</v>
      </c>
      <c r="L191">
        <f>VLOOKUP($A191,'STOCK PRICES'!$M$2:$N$2018,2,1)</f>
        <v>48.63</v>
      </c>
      <c r="N191" t="e">
        <f>VLOOKUP($A191,'STOCK PRICES'!$O$2:$P$538,2,1)</f>
        <v>#N/A</v>
      </c>
      <c r="P191">
        <f>VLOOKUP($A191,'STOCK PRICES'!$Q$2:$R$2018,2,1)</f>
        <v>37.369999999999997</v>
      </c>
      <c r="R191">
        <f>VLOOKUP($A191,'STOCK PRICES'!$S$2:$T$2018,2,1)</f>
        <v>6.35</v>
      </c>
      <c r="T191">
        <f>VLOOKUP($A191,'STOCK PRICES'!$U$2:$V$1210,2,1)</f>
        <v>88</v>
      </c>
      <c r="V191">
        <f>VLOOKUP($A191,'STOCK PRICES'!$W$2:$X$1879,2,1)</f>
        <v>52.12</v>
      </c>
      <c r="X191">
        <f>VLOOKUP($A191,'STOCK PRICES'!$Y$2:$Z$1987,2,1)</f>
        <v>47</v>
      </c>
      <c r="Z191">
        <f>VLOOKUP($A191,'STOCK PRICES'!$AA$2:$AB$1885,2,1)</f>
        <v>284.99</v>
      </c>
      <c r="AB191" t="e">
        <f>VLOOKUP($A191,'STOCK PRICES'!$AC$2:$AD$532,2,1)</f>
        <v>#N/A</v>
      </c>
    </row>
    <row r="192" spans="1:28" hidden="1" outlineLevel="1">
      <c r="A192" s="87">
        <v>43286</v>
      </c>
      <c r="B192">
        <f>VLOOKUP($A192,'STOCK PRICES'!$C$2:$D$1994,2,1)</f>
        <v>82</v>
      </c>
      <c r="C192" s="90"/>
      <c r="D192">
        <f>VLOOKUP($A192,'STOCK PRICES'!$E$2:$F$2018,2,1)</f>
        <v>161.05000000000001</v>
      </c>
      <c r="F192">
        <f>VLOOKUP($A192,'STOCK PRICES'!$G$2:$H$1679,2,1)</f>
        <v>23</v>
      </c>
      <c r="H192">
        <f>VLOOKUP($A192,'STOCK PRICES'!$I$2:$J$1976,2,1)</f>
        <v>42.05</v>
      </c>
      <c r="J192">
        <f>VLOOKUP($A192,'STOCK PRICES'!$K$2:$L$2018,2,1)</f>
        <v>200.33</v>
      </c>
      <c r="L192">
        <f>VLOOKUP($A192,'STOCK PRICES'!$M$2:$N$2018,2,1)</f>
        <v>46.6</v>
      </c>
      <c r="N192" t="e">
        <f>VLOOKUP($A192,'STOCK PRICES'!$O$2:$P$538,2,1)</f>
        <v>#N/A</v>
      </c>
      <c r="P192">
        <f>VLOOKUP($A192,'STOCK PRICES'!$Q$2:$R$2018,2,1)</f>
        <v>37.67</v>
      </c>
      <c r="R192">
        <f>VLOOKUP($A192,'STOCK PRICES'!$S$2:$T$2018,2,1)</f>
        <v>6.4</v>
      </c>
      <c r="T192">
        <f>VLOOKUP($A192,'STOCK PRICES'!$U$2:$V$1210,2,1)</f>
        <v>88</v>
      </c>
      <c r="V192">
        <f>VLOOKUP($A192,'STOCK PRICES'!$W$2:$X$1879,2,1)</f>
        <v>51.48</v>
      </c>
      <c r="X192">
        <f>VLOOKUP($A192,'STOCK PRICES'!$Y$2:$Z$1987,2,1)</f>
        <v>46.34</v>
      </c>
      <c r="Z192">
        <f>VLOOKUP($A192,'STOCK PRICES'!$AA$2:$AB$1885,2,1)</f>
        <v>284.99</v>
      </c>
      <c r="AB192" t="e">
        <f>VLOOKUP($A192,'STOCK PRICES'!$AC$2:$AD$532,2,1)</f>
        <v>#N/A</v>
      </c>
    </row>
    <row r="193" spans="1:28" hidden="1" outlineLevel="1">
      <c r="A193" s="87">
        <v>43287</v>
      </c>
      <c r="B193">
        <f>VLOOKUP($A193,'STOCK PRICES'!$C$2:$D$1994,2,1)</f>
        <v>82.5</v>
      </c>
      <c r="C193" s="90"/>
      <c r="D193">
        <f>VLOOKUP($A193,'STOCK PRICES'!$E$2:$F$2018,2,1)</f>
        <v>161.33000000000001</v>
      </c>
      <c r="F193">
        <f>VLOOKUP($A193,'STOCK PRICES'!$G$2:$H$1679,2,1)</f>
        <v>23</v>
      </c>
      <c r="H193">
        <f>VLOOKUP($A193,'STOCK PRICES'!$I$2:$J$1976,2,1)</f>
        <v>41.9</v>
      </c>
      <c r="J193">
        <f>VLOOKUP($A193,'STOCK PRICES'!$K$2:$L$2018,2,1)</f>
        <v>203.15</v>
      </c>
      <c r="L193">
        <f>VLOOKUP($A193,'STOCK PRICES'!$M$2:$N$2018,2,1)</f>
        <v>46.66</v>
      </c>
      <c r="N193" t="e">
        <f>VLOOKUP($A193,'STOCK PRICES'!$O$2:$P$538,2,1)</f>
        <v>#N/A</v>
      </c>
      <c r="P193">
        <f>VLOOKUP($A193,'STOCK PRICES'!$Q$2:$R$2018,2,1)</f>
        <v>38.26</v>
      </c>
      <c r="R193">
        <f>VLOOKUP($A193,'STOCK PRICES'!$S$2:$T$2018,2,1)</f>
        <v>6.44</v>
      </c>
      <c r="T193">
        <f>VLOOKUP($A193,'STOCK PRICES'!$U$2:$V$1210,2,1)</f>
        <v>88</v>
      </c>
      <c r="V193">
        <f>VLOOKUP($A193,'STOCK PRICES'!$W$2:$X$1879,2,1)</f>
        <v>51.48</v>
      </c>
      <c r="X193">
        <f>VLOOKUP($A193,'STOCK PRICES'!$Y$2:$Z$1987,2,1)</f>
        <v>45.88</v>
      </c>
      <c r="Z193">
        <f>VLOOKUP($A193,'STOCK PRICES'!$AA$2:$AB$1885,2,1)</f>
        <v>289.99</v>
      </c>
      <c r="AB193" t="e">
        <f>VLOOKUP($A193,'STOCK PRICES'!$AC$2:$AD$532,2,1)</f>
        <v>#N/A</v>
      </c>
    </row>
    <row r="194" spans="1:28" hidden="1" outlineLevel="1">
      <c r="A194" s="87">
        <v>43290</v>
      </c>
      <c r="B194">
        <f>VLOOKUP($A194,'STOCK PRICES'!$C$2:$D$1994,2,1)</f>
        <v>80.5</v>
      </c>
      <c r="C194" s="90"/>
      <c r="D194">
        <f>VLOOKUP($A194,'STOCK PRICES'!$E$2:$F$2018,2,1)</f>
        <v>153.53</v>
      </c>
      <c r="F194">
        <f>VLOOKUP($A194,'STOCK PRICES'!$G$2:$H$1679,2,1)</f>
        <v>23.79</v>
      </c>
      <c r="H194">
        <f>VLOOKUP($A194,'STOCK PRICES'!$I$2:$J$1976,2,1)</f>
        <v>40.14</v>
      </c>
      <c r="J194">
        <f>VLOOKUP($A194,'STOCK PRICES'!$K$2:$L$2018,2,1)</f>
        <v>196.05</v>
      </c>
      <c r="L194">
        <f>VLOOKUP($A194,'STOCK PRICES'!$M$2:$N$2018,2,1)</f>
        <v>44.33</v>
      </c>
      <c r="N194" t="e">
        <f>VLOOKUP($A194,'STOCK PRICES'!$O$2:$P$538,2,1)</f>
        <v>#N/A</v>
      </c>
      <c r="P194">
        <f>VLOOKUP($A194,'STOCK PRICES'!$Q$2:$R$2018,2,1)</f>
        <v>37.950000000000003</v>
      </c>
      <c r="R194">
        <f>VLOOKUP($A194,'STOCK PRICES'!$S$2:$T$2018,2,1)</f>
        <v>6.05</v>
      </c>
      <c r="T194">
        <f>VLOOKUP($A194,'STOCK PRICES'!$U$2:$V$1210,2,1)</f>
        <v>88</v>
      </c>
      <c r="V194">
        <f>VLOOKUP($A194,'STOCK PRICES'!$W$2:$X$1879,2,1)</f>
        <v>49.48</v>
      </c>
      <c r="X194">
        <f>VLOOKUP($A194,'STOCK PRICES'!$Y$2:$Z$1987,2,1)</f>
        <v>45.15</v>
      </c>
      <c r="Z194">
        <f>VLOOKUP($A194,'STOCK PRICES'!$AA$2:$AB$1885,2,1)</f>
        <v>289.89</v>
      </c>
      <c r="AB194" t="e">
        <f>VLOOKUP($A194,'STOCK PRICES'!$AC$2:$AD$532,2,1)</f>
        <v>#N/A</v>
      </c>
    </row>
    <row r="195" spans="1:28" hidden="1" outlineLevel="1">
      <c r="A195" s="87">
        <v>43291</v>
      </c>
      <c r="B195">
        <f>VLOOKUP($A195,'STOCK PRICES'!$C$2:$D$1994,2,1)</f>
        <v>81.5</v>
      </c>
      <c r="C195" s="90"/>
      <c r="D195">
        <f>VLOOKUP($A195,'STOCK PRICES'!$E$2:$F$2018,2,1)</f>
        <v>155.27000000000001</v>
      </c>
      <c r="F195">
        <f>VLOOKUP($A195,'STOCK PRICES'!$G$2:$H$1679,2,1)</f>
        <v>23.79</v>
      </c>
      <c r="H195">
        <f>VLOOKUP($A195,'STOCK PRICES'!$I$2:$J$1976,2,1)</f>
        <v>40.03</v>
      </c>
      <c r="J195">
        <f>VLOOKUP($A195,'STOCK PRICES'!$K$2:$L$2018,2,1)</f>
        <v>197.51</v>
      </c>
      <c r="L195">
        <f>VLOOKUP($A195,'STOCK PRICES'!$M$2:$N$2018,2,1)</f>
        <v>42.85</v>
      </c>
      <c r="N195" t="e">
        <f>VLOOKUP($A195,'STOCK PRICES'!$O$2:$P$538,2,1)</f>
        <v>#N/A</v>
      </c>
      <c r="P195">
        <f>VLOOKUP($A195,'STOCK PRICES'!$Q$2:$R$2018,2,1)</f>
        <v>38.85</v>
      </c>
      <c r="R195">
        <f>VLOOKUP($A195,'STOCK PRICES'!$S$2:$T$2018,2,1)</f>
        <v>6.08</v>
      </c>
      <c r="T195">
        <f>VLOOKUP($A195,'STOCK PRICES'!$U$2:$V$1210,2,1)</f>
        <v>88</v>
      </c>
      <c r="V195">
        <f>VLOOKUP($A195,'STOCK PRICES'!$W$2:$X$1879,2,1)</f>
        <v>51.4</v>
      </c>
      <c r="X195">
        <f>VLOOKUP($A195,'STOCK PRICES'!$Y$2:$Z$1987,2,1)</f>
        <v>45</v>
      </c>
      <c r="Z195">
        <f>VLOOKUP($A195,'STOCK PRICES'!$AA$2:$AB$1885,2,1)</f>
        <v>289.95</v>
      </c>
      <c r="AB195" t="e">
        <f>VLOOKUP($A195,'STOCK PRICES'!$AC$2:$AD$532,2,1)</f>
        <v>#N/A</v>
      </c>
    </row>
    <row r="196" spans="1:28" hidden="1" outlineLevel="1">
      <c r="A196" s="87">
        <v>43292</v>
      </c>
      <c r="B196">
        <f>VLOOKUP($A196,'STOCK PRICES'!$C$2:$D$1994,2,1)</f>
        <v>83.5</v>
      </c>
      <c r="C196" s="90"/>
      <c r="D196">
        <f>VLOOKUP($A196,'STOCK PRICES'!$E$2:$F$2018,2,1)</f>
        <v>152.82</v>
      </c>
      <c r="F196">
        <f>VLOOKUP($A196,'STOCK PRICES'!$G$2:$H$1679,2,1)</f>
        <v>23.79</v>
      </c>
      <c r="H196">
        <f>VLOOKUP($A196,'STOCK PRICES'!$I$2:$J$1976,2,1)</f>
        <v>40.5</v>
      </c>
      <c r="J196">
        <f>VLOOKUP($A196,'STOCK PRICES'!$K$2:$L$2018,2,1)</f>
        <v>198.5</v>
      </c>
      <c r="L196">
        <f>VLOOKUP($A196,'STOCK PRICES'!$M$2:$N$2018,2,1)</f>
        <v>43.06</v>
      </c>
      <c r="N196" t="e">
        <f>VLOOKUP($A196,'STOCK PRICES'!$O$2:$P$538,2,1)</f>
        <v>#N/A</v>
      </c>
      <c r="P196">
        <f>VLOOKUP($A196,'STOCK PRICES'!$Q$2:$R$2018,2,1)</f>
        <v>40.229999999999997</v>
      </c>
      <c r="R196">
        <f>VLOOKUP($A196,'STOCK PRICES'!$S$2:$T$2018,2,1)</f>
        <v>6.05</v>
      </c>
      <c r="T196">
        <f>VLOOKUP($A196,'STOCK PRICES'!$U$2:$V$1210,2,1)</f>
        <v>88</v>
      </c>
      <c r="V196">
        <f>VLOOKUP($A196,'STOCK PRICES'!$W$2:$X$1879,2,1)</f>
        <v>53.49</v>
      </c>
      <c r="X196">
        <f>VLOOKUP($A196,'STOCK PRICES'!$Y$2:$Z$1987,2,1)</f>
        <v>45.31</v>
      </c>
      <c r="Z196">
        <f>VLOOKUP($A196,'STOCK PRICES'!$AA$2:$AB$1885,2,1)</f>
        <v>285</v>
      </c>
      <c r="AB196" t="e">
        <f>VLOOKUP($A196,'STOCK PRICES'!$AC$2:$AD$532,2,1)</f>
        <v>#N/A</v>
      </c>
    </row>
    <row r="197" spans="1:28" hidden="1" outlineLevel="1">
      <c r="A197" s="87">
        <v>43293</v>
      </c>
      <c r="B197">
        <f>VLOOKUP($A197,'STOCK PRICES'!$C$2:$D$1994,2,1)</f>
        <v>87.44</v>
      </c>
      <c r="C197" s="90"/>
      <c r="D197">
        <f>VLOOKUP($A197,'STOCK PRICES'!$E$2:$F$2018,2,1)</f>
        <v>152.57</v>
      </c>
      <c r="F197">
        <f>VLOOKUP($A197,'STOCK PRICES'!$G$2:$H$1679,2,1)</f>
        <v>23</v>
      </c>
      <c r="H197">
        <f>VLOOKUP($A197,'STOCK PRICES'!$I$2:$J$1976,2,1)</f>
        <v>40.79</v>
      </c>
      <c r="J197">
        <f>VLOOKUP($A197,'STOCK PRICES'!$K$2:$L$2018,2,1)</f>
        <v>207.62</v>
      </c>
      <c r="L197">
        <f>VLOOKUP($A197,'STOCK PRICES'!$M$2:$N$2018,2,1)</f>
        <v>43.09</v>
      </c>
      <c r="N197" t="e">
        <f>VLOOKUP($A197,'STOCK PRICES'!$O$2:$P$538,2,1)</f>
        <v>#N/A</v>
      </c>
      <c r="P197">
        <f>VLOOKUP($A197,'STOCK PRICES'!$Q$2:$R$2018,2,1)</f>
        <v>41.36</v>
      </c>
      <c r="R197">
        <f>VLOOKUP($A197,'STOCK PRICES'!$S$2:$T$2018,2,1)</f>
        <v>6.09</v>
      </c>
      <c r="T197">
        <f>VLOOKUP($A197,'STOCK PRICES'!$U$2:$V$1210,2,1)</f>
        <v>88</v>
      </c>
      <c r="V197">
        <f>VLOOKUP($A197,'STOCK PRICES'!$W$2:$X$1879,2,1)</f>
        <v>53.49</v>
      </c>
      <c r="X197">
        <f>VLOOKUP($A197,'STOCK PRICES'!$Y$2:$Z$1987,2,1)</f>
        <v>45.9</v>
      </c>
      <c r="Z197">
        <f>VLOOKUP($A197,'STOCK PRICES'!$AA$2:$AB$1885,2,1)</f>
        <v>285.95999999999998</v>
      </c>
      <c r="AB197" t="e">
        <f>VLOOKUP($A197,'STOCK PRICES'!$AC$2:$AD$532,2,1)</f>
        <v>#N/A</v>
      </c>
    </row>
    <row r="198" spans="1:28" hidden="1" outlineLevel="1">
      <c r="A198" s="87">
        <v>43294</v>
      </c>
      <c r="B198">
        <f>VLOOKUP($A198,'STOCK PRICES'!$C$2:$D$1994,2,1)</f>
        <v>91.81</v>
      </c>
      <c r="C198" s="90"/>
      <c r="D198">
        <f>VLOOKUP($A198,'STOCK PRICES'!$E$2:$F$2018,2,1)</f>
        <v>160.19</v>
      </c>
      <c r="F198">
        <f>VLOOKUP($A198,'STOCK PRICES'!$G$2:$H$1679,2,1)</f>
        <v>24.06</v>
      </c>
      <c r="H198">
        <f>VLOOKUP($A198,'STOCK PRICES'!$I$2:$J$1976,2,1)</f>
        <v>42.28</v>
      </c>
      <c r="J198">
        <f>VLOOKUP($A198,'STOCK PRICES'!$K$2:$L$2018,2,1)</f>
        <v>202.98</v>
      </c>
      <c r="L198">
        <f>VLOOKUP($A198,'STOCK PRICES'!$M$2:$N$2018,2,1)</f>
        <v>41.98</v>
      </c>
      <c r="N198" t="e">
        <f>VLOOKUP($A198,'STOCK PRICES'!$O$2:$P$538,2,1)</f>
        <v>#N/A</v>
      </c>
      <c r="P198">
        <f>VLOOKUP($A198,'STOCK PRICES'!$Q$2:$R$2018,2,1)</f>
        <v>40.81</v>
      </c>
      <c r="R198">
        <f>VLOOKUP($A198,'STOCK PRICES'!$S$2:$T$2018,2,1)</f>
        <v>6.15</v>
      </c>
      <c r="T198">
        <f>VLOOKUP($A198,'STOCK PRICES'!$U$2:$V$1210,2,1)</f>
        <v>88</v>
      </c>
      <c r="V198">
        <f>VLOOKUP($A198,'STOCK PRICES'!$W$2:$X$1879,2,1)</f>
        <v>52.81</v>
      </c>
      <c r="X198">
        <f>VLOOKUP($A198,'STOCK PRICES'!$Y$2:$Z$1987,2,1)</f>
        <v>45.89</v>
      </c>
      <c r="Z198">
        <f>VLOOKUP($A198,'STOCK PRICES'!$AA$2:$AB$1885,2,1)</f>
        <v>290.99</v>
      </c>
      <c r="AB198" t="e">
        <f>VLOOKUP($A198,'STOCK PRICES'!$AC$2:$AD$532,2,1)</f>
        <v>#N/A</v>
      </c>
    </row>
    <row r="199" spans="1:28" hidden="1" outlineLevel="1">
      <c r="A199" s="87">
        <v>43297</v>
      </c>
      <c r="B199">
        <f>VLOOKUP($A199,'STOCK PRICES'!$C$2:$D$1994,2,1)</f>
        <v>89.69</v>
      </c>
      <c r="C199" s="90"/>
      <c r="D199">
        <f>VLOOKUP($A199,'STOCK PRICES'!$E$2:$F$2018,2,1)</f>
        <v>164.82</v>
      </c>
      <c r="F199">
        <f>VLOOKUP($A199,'STOCK PRICES'!$G$2:$H$1679,2,1)</f>
        <v>23.1</v>
      </c>
      <c r="H199">
        <f>VLOOKUP($A199,'STOCK PRICES'!$I$2:$J$1976,2,1)</f>
        <v>41.75</v>
      </c>
      <c r="J199">
        <f>VLOOKUP($A199,'STOCK PRICES'!$K$2:$L$2018,2,1)</f>
        <v>196.18</v>
      </c>
      <c r="L199">
        <f>VLOOKUP($A199,'STOCK PRICES'!$M$2:$N$2018,2,1)</f>
        <v>39.9</v>
      </c>
      <c r="N199" t="e">
        <f>VLOOKUP($A199,'STOCK PRICES'!$O$2:$P$538,2,1)</f>
        <v>#N/A</v>
      </c>
      <c r="P199">
        <f>VLOOKUP($A199,'STOCK PRICES'!$Q$2:$R$2018,2,1)</f>
        <v>39.89</v>
      </c>
      <c r="R199">
        <f>VLOOKUP($A199,'STOCK PRICES'!$S$2:$T$2018,2,1)</f>
        <v>6.02</v>
      </c>
      <c r="T199">
        <f>VLOOKUP($A199,'STOCK PRICES'!$U$2:$V$1210,2,1)</f>
        <v>88</v>
      </c>
      <c r="V199">
        <f>VLOOKUP($A199,'STOCK PRICES'!$W$2:$X$1879,2,1)</f>
        <v>51.25</v>
      </c>
      <c r="X199">
        <f>VLOOKUP($A199,'STOCK PRICES'!$Y$2:$Z$1987,2,1)</f>
        <v>45.8</v>
      </c>
      <c r="Z199">
        <f>VLOOKUP($A199,'STOCK PRICES'!$AA$2:$AB$1885,2,1)</f>
        <v>284.67</v>
      </c>
      <c r="AB199" t="e">
        <f>VLOOKUP($A199,'STOCK PRICES'!$AC$2:$AD$532,2,1)</f>
        <v>#N/A</v>
      </c>
    </row>
    <row r="200" spans="1:28" hidden="1" outlineLevel="1">
      <c r="A200" s="87">
        <v>43298</v>
      </c>
      <c r="B200">
        <f>VLOOKUP($A200,'STOCK PRICES'!$C$2:$D$1994,2,1)</f>
        <v>89.92</v>
      </c>
      <c r="C200" s="90"/>
      <c r="D200">
        <f>VLOOKUP($A200,'STOCK PRICES'!$E$2:$F$2018,2,1)</f>
        <v>165.09</v>
      </c>
      <c r="F200">
        <f>VLOOKUP($A200,'STOCK PRICES'!$G$2:$H$1679,2,1)</f>
        <v>24</v>
      </c>
      <c r="H200">
        <f>VLOOKUP($A200,'STOCK PRICES'!$I$2:$J$1976,2,1)</f>
        <v>40.950000000000003</v>
      </c>
      <c r="J200">
        <f>VLOOKUP($A200,'STOCK PRICES'!$K$2:$L$2018,2,1)</f>
        <v>200.24</v>
      </c>
      <c r="L200">
        <f>VLOOKUP($A200,'STOCK PRICES'!$M$2:$N$2018,2,1)</f>
        <v>41.88</v>
      </c>
      <c r="N200" t="e">
        <f>VLOOKUP($A200,'STOCK PRICES'!$O$2:$P$538,2,1)</f>
        <v>#N/A</v>
      </c>
      <c r="P200">
        <f>VLOOKUP($A200,'STOCK PRICES'!$Q$2:$R$2018,2,1)</f>
        <v>39.909999999999997</v>
      </c>
      <c r="R200">
        <f>VLOOKUP($A200,'STOCK PRICES'!$S$2:$T$2018,2,1)</f>
        <v>6.22</v>
      </c>
      <c r="T200">
        <f>VLOOKUP($A200,'STOCK PRICES'!$U$2:$V$1210,2,1)</f>
        <v>88</v>
      </c>
      <c r="V200">
        <f>VLOOKUP($A200,'STOCK PRICES'!$W$2:$X$1879,2,1)</f>
        <v>49.99</v>
      </c>
      <c r="X200">
        <f>VLOOKUP($A200,'STOCK PRICES'!$Y$2:$Z$1987,2,1)</f>
        <v>45.83</v>
      </c>
      <c r="Z200">
        <f>VLOOKUP($A200,'STOCK PRICES'!$AA$2:$AB$1885,2,1)</f>
        <v>280.70999999999998</v>
      </c>
      <c r="AB200" t="e">
        <f>VLOOKUP($A200,'STOCK PRICES'!$AC$2:$AD$532,2,1)</f>
        <v>#N/A</v>
      </c>
    </row>
    <row r="201" spans="1:28" hidden="1" outlineLevel="1">
      <c r="A201" s="87">
        <v>43299</v>
      </c>
      <c r="B201">
        <f>VLOOKUP($A201,'STOCK PRICES'!$C$2:$D$1994,2,1)</f>
        <v>89.68</v>
      </c>
      <c r="C201" s="90"/>
      <c r="D201">
        <f>VLOOKUP($A201,'STOCK PRICES'!$E$2:$F$2018,2,1)</f>
        <v>172.48</v>
      </c>
      <c r="F201">
        <f>VLOOKUP($A201,'STOCK PRICES'!$G$2:$H$1679,2,1)</f>
        <v>24</v>
      </c>
      <c r="H201">
        <f>VLOOKUP($A201,'STOCK PRICES'!$I$2:$J$1976,2,1)</f>
        <v>42</v>
      </c>
      <c r="J201">
        <f>VLOOKUP($A201,'STOCK PRICES'!$K$2:$L$2018,2,1)</f>
        <v>209.35</v>
      </c>
      <c r="L201">
        <f>VLOOKUP($A201,'STOCK PRICES'!$M$2:$N$2018,2,1)</f>
        <v>43.97</v>
      </c>
      <c r="N201" t="e">
        <f>VLOOKUP($A201,'STOCK PRICES'!$O$2:$P$538,2,1)</f>
        <v>#N/A</v>
      </c>
      <c r="P201">
        <f>VLOOKUP($A201,'STOCK PRICES'!$Q$2:$R$2018,2,1)</f>
        <v>40.340000000000003</v>
      </c>
      <c r="R201">
        <f>VLOOKUP($A201,'STOCK PRICES'!$S$2:$T$2018,2,1)</f>
        <v>6.45</v>
      </c>
      <c r="T201">
        <f>VLOOKUP($A201,'STOCK PRICES'!$U$2:$V$1210,2,1)</f>
        <v>88</v>
      </c>
      <c r="V201">
        <f>VLOOKUP($A201,'STOCK PRICES'!$W$2:$X$1879,2,1)</f>
        <v>51.6</v>
      </c>
      <c r="X201">
        <f>VLOOKUP($A201,'STOCK PRICES'!$Y$2:$Z$1987,2,1)</f>
        <v>47.42</v>
      </c>
      <c r="Z201">
        <f>VLOOKUP($A201,'STOCK PRICES'!$AA$2:$AB$1885,2,1)</f>
        <v>286.83999999999997</v>
      </c>
      <c r="AB201" t="e">
        <f>VLOOKUP($A201,'STOCK PRICES'!$AC$2:$AD$532,2,1)</f>
        <v>#N/A</v>
      </c>
    </row>
    <row r="202" spans="1:28" hidden="1" outlineLevel="1">
      <c r="A202" s="87">
        <v>43300</v>
      </c>
      <c r="B202">
        <f>VLOOKUP($A202,'STOCK PRICES'!$C$2:$D$1994,2,1)</f>
        <v>91.47</v>
      </c>
      <c r="C202" s="90"/>
      <c r="D202">
        <f>VLOOKUP($A202,'STOCK PRICES'!$E$2:$F$2018,2,1)</f>
        <v>179.1</v>
      </c>
      <c r="F202">
        <f>VLOOKUP($A202,'STOCK PRICES'!$G$2:$H$1679,2,1)</f>
        <v>23.52</v>
      </c>
      <c r="H202">
        <f>VLOOKUP($A202,'STOCK PRICES'!$I$2:$J$1976,2,1)</f>
        <v>42</v>
      </c>
      <c r="J202">
        <f>VLOOKUP($A202,'STOCK PRICES'!$K$2:$L$2018,2,1)</f>
        <v>219.81</v>
      </c>
      <c r="L202">
        <f>VLOOKUP($A202,'STOCK PRICES'!$M$2:$N$2018,2,1)</f>
        <v>46.16</v>
      </c>
      <c r="N202" t="e">
        <f>VLOOKUP($A202,'STOCK PRICES'!$O$2:$P$538,2,1)</f>
        <v>#N/A</v>
      </c>
      <c r="P202">
        <f>VLOOKUP($A202,'STOCK PRICES'!$Q$2:$R$2018,2,1)</f>
        <v>42.35</v>
      </c>
      <c r="R202">
        <f>VLOOKUP($A202,'STOCK PRICES'!$S$2:$T$2018,2,1)</f>
        <v>6.67</v>
      </c>
      <c r="T202">
        <f>VLOOKUP($A202,'STOCK PRICES'!$U$2:$V$1210,2,1)</f>
        <v>88</v>
      </c>
      <c r="V202">
        <f>VLOOKUP($A202,'STOCK PRICES'!$W$2:$X$1879,2,1)</f>
        <v>52.33</v>
      </c>
      <c r="X202">
        <f>VLOOKUP($A202,'STOCK PRICES'!$Y$2:$Z$1987,2,1)</f>
        <v>48.51</v>
      </c>
      <c r="Z202">
        <f>VLOOKUP($A202,'STOCK PRICES'!$AA$2:$AB$1885,2,1)</f>
        <v>291</v>
      </c>
      <c r="AB202" t="e">
        <f>VLOOKUP($A202,'STOCK PRICES'!$AC$2:$AD$532,2,1)</f>
        <v>#N/A</v>
      </c>
    </row>
    <row r="203" spans="1:28" hidden="1" outlineLevel="1">
      <c r="A203" s="87">
        <v>43301</v>
      </c>
      <c r="B203">
        <f>VLOOKUP($A203,'STOCK PRICES'!$C$2:$D$1994,2,1)</f>
        <v>91</v>
      </c>
      <c r="C203" s="90"/>
      <c r="D203">
        <f>VLOOKUP($A203,'STOCK PRICES'!$E$2:$F$2018,2,1)</f>
        <v>177.16</v>
      </c>
      <c r="F203">
        <f>VLOOKUP($A203,'STOCK PRICES'!$G$2:$H$1679,2,1)</f>
        <v>24.01</v>
      </c>
      <c r="H203">
        <f>VLOOKUP($A203,'STOCK PRICES'!$I$2:$J$1976,2,1)</f>
        <v>42</v>
      </c>
      <c r="J203">
        <f>VLOOKUP($A203,'STOCK PRICES'!$K$2:$L$2018,2,1)</f>
        <v>217.86</v>
      </c>
      <c r="L203">
        <f>VLOOKUP($A203,'STOCK PRICES'!$M$2:$N$2018,2,1)</f>
        <v>46.04</v>
      </c>
      <c r="N203" t="e">
        <f>VLOOKUP($A203,'STOCK PRICES'!$O$2:$P$538,2,1)</f>
        <v>#N/A</v>
      </c>
      <c r="P203">
        <f>VLOOKUP($A203,'STOCK PRICES'!$Q$2:$R$2018,2,1)</f>
        <v>43.69</v>
      </c>
      <c r="R203">
        <f>VLOOKUP($A203,'STOCK PRICES'!$S$2:$T$2018,2,1)</f>
        <v>6.44</v>
      </c>
      <c r="T203">
        <f>VLOOKUP($A203,'STOCK PRICES'!$U$2:$V$1210,2,1)</f>
        <v>88</v>
      </c>
      <c r="V203">
        <f>VLOOKUP($A203,'STOCK PRICES'!$W$2:$X$1879,2,1)</f>
        <v>50.5</v>
      </c>
      <c r="X203">
        <f>VLOOKUP($A203,'STOCK PRICES'!$Y$2:$Z$1987,2,1)</f>
        <v>48</v>
      </c>
      <c r="Z203">
        <f>VLOOKUP($A203,'STOCK PRICES'!$AA$2:$AB$1885,2,1)</f>
        <v>287</v>
      </c>
      <c r="AB203" t="e">
        <f>VLOOKUP($A203,'STOCK PRICES'!$AC$2:$AD$532,2,1)</f>
        <v>#N/A</v>
      </c>
    </row>
    <row r="204" spans="1:28" hidden="1" outlineLevel="1">
      <c r="A204" s="87">
        <v>43304</v>
      </c>
      <c r="B204">
        <f>VLOOKUP($A204,'STOCK PRICES'!$C$2:$D$1994,2,1)</f>
        <v>91.01</v>
      </c>
      <c r="C204" s="90"/>
      <c r="D204">
        <f>VLOOKUP($A204,'STOCK PRICES'!$E$2:$F$2018,2,1)</f>
        <v>174.23</v>
      </c>
      <c r="F204">
        <f>VLOOKUP($A204,'STOCK PRICES'!$G$2:$H$1679,2,1)</f>
        <v>24</v>
      </c>
      <c r="H204">
        <f>VLOOKUP($A204,'STOCK PRICES'!$I$2:$J$1976,2,1)</f>
        <v>40.15</v>
      </c>
      <c r="J204">
        <f>VLOOKUP($A204,'STOCK PRICES'!$K$2:$L$2018,2,1)</f>
        <v>214.55</v>
      </c>
      <c r="L204">
        <f>VLOOKUP($A204,'STOCK PRICES'!$M$2:$N$2018,2,1)</f>
        <v>44.58</v>
      </c>
      <c r="N204" t="e">
        <f>VLOOKUP($A204,'STOCK PRICES'!$O$2:$P$538,2,1)</f>
        <v>#N/A</v>
      </c>
      <c r="P204">
        <f>VLOOKUP($A204,'STOCK PRICES'!$Q$2:$R$2018,2,1)</f>
        <v>43.03</v>
      </c>
      <c r="R204">
        <f>VLOOKUP($A204,'STOCK PRICES'!$S$2:$T$2018,2,1)</f>
        <v>6.29</v>
      </c>
      <c r="T204">
        <f>VLOOKUP($A204,'STOCK PRICES'!$U$2:$V$1210,2,1)</f>
        <v>88</v>
      </c>
      <c r="V204">
        <f>VLOOKUP($A204,'STOCK PRICES'!$W$2:$X$1879,2,1)</f>
        <v>49.2</v>
      </c>
      <c r="X204">
        <f>VLOOKUP($A204,'STOCK PRICES'!$Y$2:$Z$1987,2,1)</f>
        <v>47.99</v>
      </c>
      <c r="Z204">
        <f>VLOOKUP($A204,'STOCK PRICES'!$AA$2:$AB$1885,2,1)</f>
        <v>288</v>
      </c>
      <c r="AB204" t="e">
        <f>VLOOKUP($A204,'STOCK PRICES'!$AC$2:$AD$532,2,1)</f>
        <v>#N/A</v>
      </c>
    </row>
    <row r="205" spans="1:28" hidden="1" outlineLevel="1">
      <c r="A205" s="87">
        <v>43305</v>
      </c>
      <c r="B205">
        <f>VLOOKUP($A205,'STOCK PRICES'!$C$2:$D$1994,2,1)</f>
        <v>92</v>
      </c>
      <c r="C205" s="90"/>
      <c r="D205">
        <f>VLOOKUP($A205,'STOCK PRICES'!$E$2:$F$2018,2,1)</f>
        <v>176.48</v>
      </c>
      <c r="F205">
        <f>VLOOKUP($A205,'STOCK PRICES'!$G$2:$H$1679,2,1)</f>
        <v>24</v>
      </c>
      <c r="H205">
        <f>VLOOKUP($A205,'STOCK PRICES'!$I$2:$J$1976,2,1)</f>
        <v>41</v>
      </c>
      <c r="J205">
        <f>VLOOKUP($A205,'STOCK PRICES'!$K$2:$L$2018,2,1)</f>
        <v>224.05</v>
      </c>
      <c r="L205">
        <f>VLOOKUP($A205,'STOCK PRICES'!$M$2:$N$2018,2,1)</f>
        <v>46.59</v>
      </c>
      <c r="N205" t="e">
        <f>VLOOKUP($A205,'STOCK PRICES'!$O$2:$P$538,2,1)</f>
        <v>#N/A</v>
      </c>
      <c r="P205">
        <f>VLOOKUP($A205,'STOCK PRICES'!$Q$2:$R$2018,2,1)</f>
        <v>44.48</v>
      </c>
      <c r="R205">
        <f>VLOOKUP($A205,'STOCK PRICES'!$S$2:$T$2018,2,1)</f>
        <v>6.63</v>
      </c>
      <c r="T205">
        <f>VLOOKUP($A205,'STOCK PRICES'!$U$2:$V$1210,2,1)</f>
        <v>88</v>
      </c>
      <c r="V205">
        <f>VLOOKUP($A205,'STOCK PRICES'!$W$2:$X$1879,2,1)</f>
        <v>49.99</v>
      </c>
      <c r="X205">
        <f>VLOOKUP($A205,'STOCK PRICES'!$Y$2:$Z$1987,2,1)</f>
        <v>48.7</v>
      </c>
      <c r="Z205">
        <f>VLOOKUP($A205,'STOCK PRICES'!$AA$2:$AB$1885,2,1)</f>
        <v>285.04000000000002</v>
      </c>
      <c r="AB205" t="e">
        <f>VLOOKUP($A205,'STOCK PRICES'!$AC$2:$AD$532,2,1)</f>
        <v>#N/A</v>
      </c>
    </row>
    <row r="206" spans="1:28" hidden="1" outlineLevel="1">
      <c r="A206" s="87">
        <v>43307</v>
      </c>
      <c r="B206">
        <f>VLOOKUP($A206,'STOCK PRICES'!$C$2:$D$1994,2,1)</f>
        <v>90.97</v>
      </c>
      <c r="C206" s="90"/>
      <c r="D206">
        <f>VLOOKUP($A206,'STOCK PRICES'!$E$2:$F$2018,2,1)</f>
        <v>181.53</v>
      </c>
      <c r="F206">
        <f>VLOOKUP($A206,'STOCK PRICES'!$G$2:$H$1679,2,1)</f>
        <v>24</v>
      </c>
      <c r="H206">
        <f>VLOOKUP($A206,'STOCK PRICES'!$I$2:$J$1976,2,1)</f>
        <v>41</v>
      </c>
      <c r="J206">
        <f>VLOOKUP($A206,'STOCK PRICES'!$K$2:$L$2018,2,1)</f>
        <v>218.5</v>
      </c>
      <c r="L206">
        <f>VLOOKUP($A206,'STOCK PRICES'!$M$2:$N$2018,2,1)</f>
        <v>48.64</v>
      </c>
      <c r="N206" t="e">
        <f>VLOOKUP($A206,'STOCK PRICES'!$O$2:$P$538,2,1)</f>
        <v>#N/A</v>
      </c>
      <c r="P206">
        <f>VLOOKUP($A206,'STOCK PRICES'!$Q$2:$R$2018,2,1)</f>
        <v>43.2</v>
      </c>
      <c r="R206">
        <f>VLOOKUP($A206,'STOCK PRICES'!$S$2:$T$2018,2,1)</f>
        <v>6.56</v>
      </c>
      <c r="T206">
        <f>VLOOKUP($A206,'STOCK PRICES'!$U$2:$V$1210,2,1)</f>
        <v>88</v>
      </c>
      <c r="V206">
        <f>VLOOKUP($A206,'STOCK PRICES'!$W$2:$X$1879,2,1)</f>
        <v>50</v>
      </c>
      <c r="X206">
        <f>VLOOKUP($A206,'STOCK PRICES'!$Y$2:$Z$1987,2,1)</f>
        <v>49.33</v>
      </c>
      <c r="Z206">
        <f>VLOOKUP($A206,'STOCK PRICES'!$AA$2:$AB$1885,2,1)</f>
        <v>283.98</v>
      </c>
      <c r="AB206" t="e">
        <f>VLOOKUP($A206,'STOCK PRICES'!$AC$2:$AD$532,2,1)</f>
        <v>#N/A</v>
      </c>
    </row>
    <row r="207" spans="1:28" hidden="1" outlineLevel="1">
      <c r="A207" s="87">
        <v>43308</v>
      </c>
      <c r="B207">
        <f>VLOOKUP($A207,'STOCK PRICES'!$C$2:$D$1994,2,1)</f>
        <v>91.31</v>
      </c>
      <c r="C207" s="90"/>
      <c r="D207">
        <f>VLOOKUP($A207,'STOCK PRICES'!$E$2:$F$2018,2,1)</f>
        <v>186.03</v>
      </c>
      <c r="F207">
        <f>VLOOKUP($A207,'STOCK PRICES'!$G$2:$H$1679,2,1)</f>
        <v>24</v>
      </c>
      <c r="H207">
        <f>VLOOKUP($A207,'STOCK PRICES'!$I$2:$J$1976,2,1)</f>
        <v>41.5</v>
      </c>
      <c r="J207">
        <f>VLOOKUP($A207,'STOCK PRICES'!$K$2:$L$2018,2,1)</f>
        <v>221.81</v>
      </c>
      <c r="L207">
        <f>VLOOKUP($A207,'STOCK PRICES'!$M$2:$N$2018,2,1)</f>
        <v>51.07</v>
      </c>
      <c r="N207" t="e">
        <f>VLOOKUP($A207,'STOCK PRICES'!$O$2:$P$538,2,1)</f>
        <v>#N/A</v>
      </c>
      <c r="P207">
        <f>VLOOKUP($A207,'STOCK PRICES'!$Q$2:$R$2018,2,1)</f>
        <v>43.08</v>
      </c>
      <c r="R207">
        <f>VLOOKUP($A207,'STOCK PRICES'!$S$2:$T$2018,2,1)</f>
        <v>7.05</v>
      </c>
      <c r="T207">
        <f>VLOOKUP($A207,'STOCK PRICES'!$U$2:$V$1210,2,1)</f>
        <v>88</v>
      </c>
      <c r="V207">
        <f>VLOOKUP($A207,'STOCK PRICES'!$W$2:$X$1879,2,1)</f>
        <v>51.66</v>
      </c>
      <c r="X207">
        <f>VLOOKUP($A207,'STOCK PRICES'!$Y$2:$Z$1987,2,1)</f>
        <v>49.76</v>
      </c>
      <c r="Z207">
        <f>VLOOKUP($A207,'STOCK PRICES'!$AA$2:$AB$1885,2,1)</f>
        <v>280.83</v>
      </c>
      <c r="AB207" t="e">
        <f>VLOOKUP($A207,'STOCK PRICES'!$AC$2:$AD$532,2,1)</f>
        <v>#N/A</v>
      </c>
    </row>
    <row r="208" spans="1:28" hidden="1" outlineLevel="1">
      <c r="A208" s="87">
        <v>43311</v>
      </c>
      <c r="B208">
        <f>VLOOKUP($A208,'STOCK PRICES'!$C$2:$D$1994,2,1)</f>
        <v>91.5</v>
      </c>
      <c r="C208" s="90"/>
      <c r="D208">
        <f>VLOOKUP($A208,'STOCK PRICES'!$E$2:$F$2018,2,1)</f>
        <v>184.29</v>
      </c>
      <c r="F208">
        <f>VLOOKUP($A208,'STOCK PRICES'!$G$2:$H$1679,2,1)</f>
        <v>24.05</v>
      </c>
      <c r="H208">
        <f>VLOOKUP($A208,'STOCK PRICES'!$I$2:$J$1976,2,1)</f>
        <v>42.53</v>
      </c>
      <c r="J208">
        <f>VLOOKUP($A208,'STOCK PRICES'!$K$2:$L$2018,2,1)</f>
        <v>232.04</v>
      </c>
      <c r="L208">
        <f>VLOOKUP($A208,'STOCK PRICES'!$M$2:$N$2018,2,1)</f>
        <v>53.62</v>
      </c>
      <c r="N208" t="e">
        <f>VLOOKUP($A208,'STOCK PRICES'!$O$2:$P$538,2,1)</f>
        <v>#N/A</v>
      </c>
      <c r="P208">
        <f>VLOOKUP($A208,'STOCK PRICES'!$Q$2:$R$2018,2,1)</f>
        <v>43.92</v>
      </c>
      <c r="R208">
        <f>VLOOKUP($A208,'STOCK PRICES'!$S$2:$T$2018,2,1)</f>
        <v>7.55</v>
      </c>
      <c r="T208">
        <f>VLOOKUP($A208,'STOCK PRICES'!$U$2:$V$1210,2,1)</f>
        <v>89.69</v>
      </c>
      <c r="V208">
        <f>VLOOKUP($A208,'STOCK PRICES'!$W$2:$X$1879,2,1)</f>
        <v>50.99</v>
      </c>
      <c r="X208">
        <f>VLOOKUP($A208,'STOCK PRICES'!$Y$2:$Z$1987,2,1)</f>
        <v>52.13</v>
      </c>
      <c r="Z208">
        <f>VLOOKUP($A208,'STOCK PRICES'!$AA$2:$AB$1885,2,1)</f>
        <v>282</v>
      </c>
      <c r="AB208" t="e">
        <f>VLOOKUP($A208,'STOCK PRICES'!$AC$2:$AD$532,2,1)</f>
        <v>#N/A</v>
      </c>
    </row>
    <row r="209" spans="1:28" hidden="1" outlineLevel="1">
      <c r="A209" s="87">
        <v>43312</v>
      </c>
      <c r="B209">
        <f>VLOOKUP($A209,'STOCK PRICES'!$C$2:$D$1994,2,1)</f>
        <v>89.94</v>
      </c>
      <c r="C209" s="90"/>
      <c r="D209">
        <f>VLOOKUP($A209,'STOCK PRICES'!$E$2:$F$2018,2,1)</f>
        <v>175.4</v>
      </c>
      <c r="F209">
        <f>VLOOKUP($A209,'STOCK PRICES'!$G$2:$H$1679,2,1)</f>
        <v>24.05</v>
      </c>
      <c r="H209">
        <f>VLOOKUP($A209,'STOCK PRICES'!$I$2:$J$1976,2,1)</f>
        <v>42.06</v>
      </c>
      <c r="J209">
        <f>VLOOKUP($A209,'STOCK PRICES'!$K$2:$L$2018,2,1)</f>
        <v>230.07</v>
      </c>
      <c r="L209">
        <f>VLOOKUP($A209,'STOCK PRICES'!$M$2:$N$2018,2,1)</f>
        <v>54.13</v>
      </c>
      <c r="N209" t="e">
        <f>VLOOKUP($A209,'STOCK PRICES'!$O$2:$P$538,2,1)</f>
        <v>#N/A</v>
      </c>
      <c r="P209">
        <f>VLOOKUP($A209,'STOCK PRICES'!$Q$2:$R$2018,2,1)</f>
        <v>44.18</v>
      </c>
      <c r="R209">
        <f>VLOOKUP($A209,'STOCK PRICES'!$S$2:$T$2018,2,1)</f>
        <v>7.18</v>
      </c>
      <c r="T209">
        <f>VLOOKUP($A209,'STOCK PRICES'!$U$2:$V$1210,2,1)</f>
        <v>86</v>
      </c>
      <c r="V209">
        <f>VLOOKUP($A209,'STOCK PRICES'!$W$2:$X$1879,2,1)</f>
        <v>51.99</v>
      </c>
      <c r="X209">
        <f>VLOOKUP($A209,'STOCK PRICES'!$Y$2:$Z$1987,2,1)</f>
        <v>49.84</v>
      </c>
      <c r="Z209">
        <f>VLOOKUP($A209,'STOCK PRICES'!$AA$2:$AB$1885,2,1)</f>
        <v>286</v>
      </c>
      <c r="AB209" t="e">
        <f>VLOOKUP($A209,'STOCK PRICES'!$AC$2:$AD$532,2,1)</f>
        <v>#N/A</v>
      </c>
    </row>
    <row r="210" spans="1:28" hidden="1" outlineLevel="1">
      <c r="A210" s="87">
        <v>43313</v>
      </c>
      <c r="B210">
        <f>VLOOKUP($A210,'STOCK PRICES'!$C$2:$D$1994,2,1)</f>
        <v>89.67</v>
      </c>
      <c r="C210" s="90"/>
      <c r="D210">
        <f>VLOOKUP($A210,'STOCK PRICES'!$E$2:$F$2018,2,1)</f>
        <v>172.98</v>
      </c>
      <c r="F210">
        <f>VLOOKUP($A210,'STOCK PRICES'!$G$2:$H$1679,2,1)</f>
        <v>24.05</v>
      </c>
      <c r="H210">
        <f>VLOOKUP($A210,'STOCK PRICES'!$I$2:$J$1976,2,1)</f>
        <v>42.21</v>
      </c>
      <c r="J210">
        <f>VLOOKUP($A210,'STOCK PRICES'!$K$2:$L$2018,2,1)</f>
        <v>235.52</v>
      </c>
      <c r="L210">
        <f>VLOOKUP($A210,'STOCK PRICES'!$M$2:$N$2018,2,1)</f>
        <v>56.12</v>
      </c>
      <c r="N210" t="e">
        <f>VLOOKUP($A210,'STOCK PRICES'!$O$2:$P$538,2,1)</f>
        <v>#N/A</v>
      </c>
      <c r="P210">
        <f>VLOOKUP($A210,'STOCK PRICES'!$Q$2:$R$2018,2,1)</f>
        <v>43.83</v>
      </c>
      <c r="R210">
        <f>VLOOKUP($A210,'STOCK PRICES'!$S$2:$T$2018,2,1)</f>
        <v>7.55</v>
      </c>
      <c r="T210">
        <f>VLOOKUP($A210,'STOCK PRICES'!$U$2:$V$1210,2,1)</f>
        <v>86</v>
      </c>
      <c r="V210">
        <f>VLOOKUP($A210,'STOCK PRICES'!$W$2:$X$1879,2,1)</f>
        <v>52</v>
      </c>
      <c r="X210">
        <f>VLOOKUP($A210,'STOCK PRICES'!$Y$2:$Z$1987,2,1)</f>
        <v>49.82</v>
      </c>
      <c r="Z210">
        <f>VLOOKUP($A210,'STOCK PRICES'!$AA$2:$AB$1885,2,1)</f>
        <v>286.95</v>
      </c>
      <c r="AB210" t="e">
        <f>VLOOKUP($A210,'STOCK PRICES'!$AC$2:$AD$532,2,1)</f>
        <v>#N/A</v>
      </c>
    </row>
    <row r="211" spans="1:28" hidden="1" outlineLevel="1">
      <c r="A211" s="87">
        <v>43314</v>
      </c>
      <c r="B211">
        <f>VLOOKUP($A211,'STOCK PRICES'!$C$2:$D$1994,2,1)</f>
        <v>90</v>
      </c>
      <c r="C211" s="90"/>
      <c r="D211">
        <f>VLOOKUP($A211,'STOCK PRICES'!$E$2:$F$2018,2,1)</f>
        <v>165.17</v>
      </c>
      <c r="F211">
        <f>VLOOKUP($A211,'STOCK PRICES'!$G$2:$H$1679,2,1)</f>
        <v>23.11</v>
      </c>
      <c r="H211">
        <f>VLOOKUP($A211,'STOCK PRICES'!$I$2:$J$1976,2,1)</f>
        <v>40.96</v>
      </c>
      <c r="J211">
        <f>VLOOKUP($A211,'STOCK PRICES'!$K$2:$L$2018,2,1)</f>
        <v>228.51</v>
      </c>
      <c r="L211">
        <f>VLOOKUP($A211,'STOCK PRICES'!$M$2:$N$2018,2,1)</f>
        <v>55.6</v>
      </c>
      <c r="N211" t="e">
        <f>VLOOKUP($A211,'STOCK PRICES'!$O$2:$P$538,2,1)</f>
        <v>#N/A</v>
      </c>
      <c r="P211">
        <f>VLOOKUP($A211,'STOCK PRICES'!$Q$2:$R$2018,2,1)</f>
        <v>43.6</v>
      </c>
      <c r="R211">
        <f>VLOOKUP($A211,'STOCK PRICES'!$S$2:$T$2018,2,1)</f>
        <v>7.72</v>
      </c>
      <c r="T211">
        <f>VLOOKUP($A211,'STOCK PRICES'!$U$2:$V$1210,2,1)</f>
        <v>81.709999999999994</v>
      </c>
      <c r="V211">
        <f>VLOOKUP($A211,'STOCK PRICES'!$W$2:$X$1879,2,1)</f>
        <v>52</v>
      </c>
      <c r="X211">
        <f>VLOOKUP($A211,'STOCK PRICES'!$Y$2:$Z$1987,2,1)</f>
        <v>49.5</v>
      </c>
      <c r="Z211">
        <f>VLOOKUP($A211,'STOCK PRICES'!$AA$2:$AB$1885,2,1)</f>
        <v>287</v>
      </c>
      <c r="AB211" t="e">
        <f>VLOOKUP($A211,'STOCK PRICES'!$AC$2:$AD$532,2,1)</f>
        <v>#N/A</v>
      </c>
    </row>
    <row r="212" spans="1:28" hidden="1" outlineLevel="1">
      <c r="A212" s="87">
        <v>43315</v>
      </c>
      <c r="B212">
        <f>VLOOKUP($A212,'STOCK PRICES'!$C$2:$D$1994,2,1)</f>
        <v>90.86</v>
      </c>
      <c r="C212" s="90"/>
      <c r="D212">
        <f>VLOOKUP($A212,'STOCK PRICES'!$E$2:$F$2018,2,1)</f>
        <v>165.24</v>
      </c>
      <c r="F212">
        <f>VLOOKUP($A212,'STOCK PRICES'!$G$2:$H$1679,2,1)</f>
        <v>23.11</v>
      </c>
      <c r="H212">
        <f>VLOOKUP($A212,'STOCK PRICES'!$I$2:$J$1976,2,1)</f>
        <v>41.87</v>
      </c>
      <c r="J212">
        <f>VLOOKUP($A212,'STOCK PRICES'!$K$2:$L$2018,2,1)</f>
        <v>226.04</v>
      </c>
      <c r="L212">
        <f>VLOOKUP($A212,'STOCK PRICES'!$M$2:$N$2018,2,1)</f>
        <v>54.48</v>
      </c>
      <c r="N212" t="e">
        <f>VLOOKUP($A212,'STOCK PRICES'!$O$2:$P$538,2,1)</f>
        <v>#N/A</v>
      </c>
      <c r="P212">
        <f>VLOOKUP($A212,'STOCK PRICES'!$Q$2:$R$2018,2,1)</f>
        <v>43.29</v>
      </c>
      <c r="R212">
        <f>VLOOKUP($A212,'STOCK PRICES'!$S$2:$T$2018,2,1)</f>
        <v>7.71</v>
      </c>
      <c r="T212">
        <f>VLOOKUP($A212,'STOCK PRICES'!$U$2:$V$1210,2,1)</f>
        <v>81.709999999999994</v>
      </c>
      <c r="V212">
        <f>VLOOKUP($A212,'STOCK PRICES'!$W$2:$X$1879,2,1)</f>
        <v>52.36</v>
      </c>
      <c r="X212">
        <f>VLOOKUP($A212,'STOCK PRICES'!$Y$2:$Z$1987,2,1)</f>
        <v>49.9</v>
      </c>
      <c r="Z212">
        <f>VLOOKUP($A212,'STOCK PRICES'!$AA$2:$AB$1885,2,1)</f>
        <v>288.56</v>
      </c>
      <c r="AB212" t="e">
        <f>VLOOKUP($A212,'STOCK PRICES'!$AC$2:$AD$532,2,1)</f>
        <v>#N/A</v>
      </c>
    </row>
    <row r="213" spans="1:28" hidden="1" outlineLevel="1">
      <c r="A213" s="87">
        <v>43318</v>
      </c>
      <c r="B213">
        <f>VLOOKUP($A213,'STOCK PRICES'!$C$2:$D$1994,2,1)</f>
        <v>91</v>
      </c>
      <c r="C213" s="90"/>
      <c r="D213">
        <f>VLOOKUP($A213,'STOCK PRICES'!$E$2:$F$2018,2,1)</f>
        <v>166.98</v>
      </c>
      <c r="F213">
        <f>VLOOKUP($A213,'STOCK PRICES'!$G$2:$H$1679,2,1)</f>
        <v>23.8</v>
      </c>
      <c r="H213">
        <f>VLOOKUP($A213,'STOCK PRICES'!$I$2:$J$1976,2,1)</f>
        <v>41.8</v>
      </c>
      <c r="J213">
        <f>VLOOKUP($A213,'STOCK PRICES'!$K$2:$L$2018,2,1)</f>
        <v>227.45</v>
      </c>
      <c r="L213">
        <f>VLOOKUP($A213,'STOCK PRICES'!$M$2:$N$2018,2,1)</f>
        <v>56.33</v>
      </c>
      <c r="N213" t="e">
        <f>VLOOKUP($A213,'STOCK PRICES'!$O$2:$P$538,2,1)</f>
        <v>#N/A</v>
      </c>
      <c r="P213">
        <f>VLOOKUP($A213,'STOCK PRICES'!$Q$2:$R$2018,2,1)</f>
        <v>43.76</v>
      </c>
      <c r="R213">
        <f>VLOOKUP($A213,'STOCK PRICES'!$S$2:$T$2018,2,1)</f>
        <v>7.58</v>
      </c>
      <c r="T213">
        <f>VLOOKUP($A213,'STOCK PRICES'!$U$2:$V$1210,2,1)</f>
        <v>81.709999999999994</v>
      </c>
      <c r="V213">
        <f>VLOOKUP($A213,'STOCK PRICES'!$W$2:$X$1879,2,1)</f>
        <v>54.84</v>
      </c>
      <c r="X213">
        <f>VLOOKUP($A213,'STOCK PRICES'!$Y$2:$Z$1987,2,1)</f>
        <v>49.03</v>
      </c>
      <c r="Z213">
        <f>VLOOKUP($A213,'STOCK PRICES'!$AA$2:$AB$1885,2,1)</f>
        <v>294</v>
      </c>
      <c r="AB213" t="e">
        <f>VLOOKUP($A213,'STOCK PRICES'!$AC$2:$AD$532,2,1)</f>
        <v>#N/A</v>
      </c>
    </row>
    <row r="214" spans="1:28" hidden="1" outlineLevel="1">
      <c r="A214" s="87">
        <v>43319</v>
      </c>
      <c r="B214">
        <f>VLOOKUP($A214,'STOCK PRICES'!$C$2:$D$1994,2,1)</f>
        <v>91</v>
      </c>
      <c r="C214" s="90"/>
      <c r="D214">
        <f>VLOOKUP($A214,'STOCK PRICES'!$E$2:$F$2018,2,1)</f>
        <v>165.09</v>
      </c>
      <c r="F214">
        <f>VLOOKUP($A214,'STOCK PRICES'!$G$2:$H$1679,2,1)</f>
        <v>23.51</v>
      </c>
      <c r="H214">
        <f>VLOOKUP($A214,'STOCK PRICES'!$I$2:$J$1976,2,1)</f>
        <v>41.9</v>
      </c>
      <c r="J214">
        <f>VLOOKUP($A214,'STOCK PRICES'!$K$2:$L$2018,2,1)</f>
        <v>224.1</v>
      </c>
      <c r="L214">
        <f>VLOOKUP($A214,'STOCK PRICES'!$M$2:$N$2018,2,1)</f>
        <v>58.88</v>
      </c>
      <c r="N214" t="e">
        <f>VLOOKUP($A214,'STOCK PRICES'!$O$2:$P$538,2,1)</f>
        <v>#N/A</v>
      </c>
      <c r="P214">
        <f>VLOOKUP($A214,'STOCK PRICES'!$Q$2:$R$2018,2,1)</f>
        <v>43.86</v>
      </c>
      <c r="R214">
        <f>VLOOKUP($A214,'STOCK PRICES'!$S$2:$T$2018,2,1)</f>
        <v>7.48</v>
      </c>
      <c r="T214">
        <f>VLOOKUP($A214,'STOCK PRICES'!$U$2:$V$1210,2,1)</f>
        <v>81.709999999999994</v>
      </c>
      <c r="V214">
        <f>VLOOKUP($A214,'STOCK PRICES'!$W$2:$X$1879,2,1)</f>
        <v>54.6</v>
      </c>
      <c r="X214">
        <f>VLOOKUP($A214,'STOCK PRICES'!$Y$2:$Z$1987,2,1)</f>
        <v>48.05</v>
      </c>
      <c r="Z214">
        <f>VLOOKUP($A214,'STOCK PRICES'!$AA$2:$AB$1885,2,1)</f>
        <v>293.89999999999998</v>
      </c>
      <c r="AB214" t="e">
        <f>VLOOKUP($A214,'STOCK PRICES'!$AC$2:$AD$532,2,1)</f>
        <v>#N/A</v>
      </c>
    </row>
    <row r="215" spans="1:28" hidden="1" outlineLevel="1">
      <c r="A215" s="87">
        <v>43320</v>
      </c>
      <c r="B215">
        <f>VLOOKUP($A215,'STOCK PRICES'!$C$2:$D$1994,2,1)</f>
        <v>91.63</v>
      </c>
      <c r="C215" s="90"/>
      <c r="D215">
        <f>VLOOKUP($A215,'STOCK PRICES'!$E$2:$F$2018,2,1)</f>
        <v>163.77000000000001</v>
      </c>
      <c r="F215">
        <f>VLOOKUP($A215,'STOCK PRICES'!$G$2:$H$1679,2,1)</f>
        <v>23.51</v>
      </c>
      <c r="H215">
        <f>VLOOKUP($A215,'STOCK PRICES'!$I$2:$J$1976,2,1)</f>
        <v>41.9</v>
      </c>
      <c r="J215">
        <f>VLOOKUP($A215,'STOCK PRICES'!$K$2:$L$2018,2,1)</f>
        <v>222.65</v>
      </c>
      <c r="L215">
        <f>VLOOKUP($A215,'STOCK PRICES'!$M$2:$N$2018,2,1)</f>
        <v>57.89</v>
      </c>
      <c r="N215" t="e">
        <f>VLOOKUP($A215,'STOCK PRICES'!$O$2:$P$538,2,1)</f>
        <v>#N/A</v>
      </c>
      <c r="P215">
        <f>VLOOKUP($A215,'STOCK PRICES'!$Q$2:$R$2018,2,1)</f>
        <v>43</v>
      </c>
      <c r="R215">
        <f>VLOOKUP($A215,'STOCK PRICES'!$S$2:$T$2018,2,1)</f>
        <v>7.51</v>
      </c>
      <c r="T215">
        <f>VLOOKUP($A215,'STOCK PRICES'!$U$2:$V$1210,2,1)</f>
        <v>78</v>
      </c>
      <c r="V215">
        <f>VLOOKUP($A215,'STOCK PRICES'!$W$2:$X$1879,2,1)</f>
        <v>54.77</v>
      </c>
      <c r="X215">
        <f>VLOOKUP($A215,'STOCK PRICES'!$Y$2:$Z$1987,2,1)</f>
        <v>47.62</v>
      </c>
      <c r="Z215">
        <f>VLOOKUP($A215,'STOCK PRICES'!$AA$2:$AB$1885,2,1)</f>
        <v>294</v>
      </c>
      <c r="AB215" t="e">
        <f>VLOOKUP($A215,'STOCK PRICES'!$AC$2:$AD$532,2,1)</f>
        <v>#N/A</v>
      </c>
    </row>
    <row r="216" spans="1:28" hidden="1" outlineLevel="1">
      <c r="A216" s="87">
        <v>43321</v>
      </c>
      <c r="B216">
        <f>VLOOKUP($A216,'STOCK PRICES'!$C$2:$D$1994,2,1)</f>
        <v>91</v>
      </c>
      <c r="C216" s="90"/>
      <c r="D216">
        <f>VLOOKUP($A216,'STOCK PRICES'!$E$2:$F$2018,2,1)</f>
        <v>161.63</v>
      </c>
      <c r="F216">
        <f>VLOOKUP($A216,'STOCK PRICES'!$G$2:$H$1679,2,1)</f>
        <v>23.51</v>
      </c>
      <c r="H216">
        <f>VLOOKUP($A216,'STOCK PRICES'!$I$2:$J$1976,2,1)</f>
        <v>41.9</v>
      </c>
      <c r="J216">
        <f>VLOOKUP($A216,'STOCK PRICES'!$K$2:$L$2018,2,1)</f>
        <v>221.81</v>
      </c>
      <c r="L216">
        <f>VLOOKUP($A216,'STOCK PRICES'!$M$2:$N$2018,2,1)</f>
        <v>60.78</v>
      </c>
      <c r="N216" t="e">
        <f>VLOOKUP($A216,'STOCK PRICES'!$O$2:$P$538,2,1)</f>
        <v>#N/A</v>
      </c>
      <c r="P216">
        <f>VLOOKUP($A216,'STOCK PRICES'!$Q$2:$R$2018,2,1)</f>
        <v>42.68</v>
      </c>
      <c r="R216">
        <f>VLOOKUP($A216,'STOCK PRICES'!$S$2:$T$2018,2,1)</f>
        <v>7.51</v>
      </c>
      <c r="T216">
        <f>VLOOKUP($A216,'STOCK PRICES'!$U$2:$V$1210,2,1)</f>
        <v>81.88</v>
      </c>
      <c r="V216">
        <f>VLOOKUP($A216,'STOCK PRICES'!$W$2:$X$1879,2,1)</f>
        <v>57.25</v>
      </c>
      <c r="X216">
        <f>VLOOKUP($A216,'STOCK PRICES'!$Y$2:$Z$1987,2,1)</f>
        <v>48.04</v>
      </c>
      <c r="Z216">
        <f>VLOOKUP($A216,'STOCK PRICES'!$AA$2:$AB$1885,2,1)</f>
        <v>299.79000000000002</v>
      </c>
      <c r="AB216" t="e">
        <f>VLOOKUP($A216,'STOCK PRICES'!$AC$2:$AD$532,2,1)</f>
        <v>#N/A</v>
      </c>
    </row>
    <row r="217" spans="1:28" hidden="1" outlineLevel="1">
      <c r="A217" s="87">
        <v>43322</v>
      </c>
      <c r="B217">
        <f>VLOOKUP($A217,'STOCK PRICES'!$C$2:$D$1994,2,1)</f>
        <v>91.23</v>
      </c>
      <c r="C217" s="90"/>
      <c r="D217">
        <f>VLOOKUP($A217,'STOCK PRICES'!$E$2:$F$2018,2,1)</f>
        <v>163.78</v>
      </c>
      <c r="F217">
        <f>VLOOKUP($A217,'STOCK PRICES'!$G$2:$H$1679,2,1)</f>
        <v>23.5</v>
      </c>
      <c r="H217">
        <f>VLOOKUP($A217,'STOCK PRICES'!$I$2:$J$1976,2,1)</f>
        <v>42</v>
      </c>
      <c r="J217">
        <f>VLOOKUP($A217,'STOCK PRICES'!$K$2:$L$2018,2,1)</f>
        <v>211.46</v>
      </c>
      <c r="L217">
        <f>VLOOKUP($A217,'STOCK PRICES'!$M$2:$N$2018,2,1)</f>
        <v>59.69</v>
      </c>
      <c r="N217" t="e">
        <f>VLOOKUP($A217,'STOCK PRICES'!$O$2:$P$538,2,1)</f>
        <v>#N/A</v>
      </c>
      <c r="P217">
        <f>VLOOKUP($A217,'STOCK PRICES'!$Q$2:$R$2018,2,1)</f>
        <v>41.1</v>
      </c>
      <c r="R217">
        <f>VLOOKUP($A217,'STOCK PRICES'!$S$2:$T$2018,2,1)</f>
        <v>8.0299999999999994</v>
      </c>
      <c r="T217">
        <f>VLOOKUP($A217,'STOCK PRICES'!$U$2:$V$1210,2,1)</f>
        <v>82.98</v>
      </c>
      <c r="V217">
        <f>VLOOKUP($A217,'STOCK PRICES'!$W$2:$X$1879,2,1)</f>
        <v>55.86</v>
      </c>
      <c r="X217">
        <f>VLOOKUP($A217,'STOCK PRICES'!$Y$2:$Z$1987,2,1)</f>
        <v>48.04</v>
      </c>
      <c r="Z217">
        <f>VLOOKUP($A217,'STOCK PRICES'!$AA$2:$AB$1885,2,1)</f>
        <v>299.79000000000002</v>
      </c>
      <c r="AB217" t="e">
        <f>VLOOKUP($A217,'STOCK PRICES'!$AC$2:$AD$532,2,1)</f>
        <v>#N/A</v>
      </c>
    </row>
    <row r="218" spans="1:28" hidden="1" outlineLevel="1">
      <c r="A218" s="87">
        <v>43325</v>
      </c>
      <c r="B218">
        <f>VLOOKUP($A218,'STOCK PRICES'!$C$2:$D$1994,2,1)</f>
        <v>90.44</v>
      </c>
      <c r="C218" s="90"/>
      <c r="D218">
        <f>VLOOKUP($A218,'STOCK PRICES'!$E$2:$F$2018,2,1)</f>
        <v>162.87</v>
      </c>
      <c r="F218">
        <f>VLOOKUP($A218,'STOCK PRICES'!$G$2:$H$1679,2,1)</f>
        <v>23.1</v>
      </c>
      <c r="H218">
        <f>VLOOKUP($A218,'STOCK PRICES'!$I$2:$J$1976,2,1)</f>
        <v>41.99</v>
      </c>
      <c r="J218">
        <f>VLOOKUP($A218,'STOCK PRICES'!$K$2:$L$2018,2,1)</f>
        <v>205.37</v>
      </c>
      <c r="L218">
        <f>VLOOKUP($A218,'STOCK PRICES'!$M$2:$N$2018,2,1)</f>
        <v>59.34</v>
      </c>
      <c r="N218" t="e">
        <f>VLOOKUP($A218,'STOCK PRICES'!$O$2:$P$538,2,1)</f>
        <v>#N/A</v>
      </c>
      <c r="P218">
        <f>VLOOKUP($A218,'STOCK PRICES'!$Q$2:$R$2018,2,1)</f>
        <v>41.36</v>
      </c>
      <c r="R218">
        <f>VLOOKUP($A218,'STOCK PRICES'!$S$2:$T$2018,2,1)</f>
        <v>8.16</v>
      </c>
      <c r="T218">
        <f>VLOOKUP($A218,'STOCK PRICES'!$U$2:$V$1210,2,1)</f>
        <v>82.98</v>
      </c>
      <c r="V218">
        <f>VLOOKUP($A218,'STOCK PRICES'!$W$2:$X$1879,2,1)</f>
        <v>56.8</v>
      </c>
      <c r="X218">
        <f>VLOOKUP($A218,'STOCK PRICES'!$Y$2:$Z$1987,2,1)</f>
        <v>47.03</v>
      </c>
      <c r="Z218">
        <f>VLOOKUP($A218,'STOCK PRICES'!$AA$2:$AB$1885,2,1)</f>
        <v>300.99</v>
      </c>
      <c r="AB218" t="e">
        <f>VLOOKUP($A218,'STOCK PRICES'!$AC$2:$AD$532,2,1)</f>
        <v>#N/A</v>
      </c>
    </row>
    <row r="219" spans="1:28" hidden="1" outlineLevel="1">
      <c r="A219" s="87">
        <v>43327</v>
      </c>
      <c r="B219">
        <f>VLOOKUP($A219,'STOCK PRICES'!$C$2:$D$1994,2,1)</f>
        <v>90.5</v>
      </c>
      <c r="C219" s="90"/>
      <c r="D219">
        <f>VLOOKUP($A219,'STOCK PRICES'!$E$2:$F$2018,2,1)</f>
        <v>161.96</v>
      </c>
      <c r="F219">
        <f>VLOOKUP($A219,'STOCK PRICES'!$G$2:$H$1679,2,1)</f>
        <v>23.1</v>
      </c>
      <c r="H219">
        <f>VLOOKUP($A219,'STOCK PRICES'!$I$2:$J$1976,2,1)</f>
        <v>42.02</v>
      </c>
      <c r="J219">
        <f>VLOOKUP($A219,'STOCK PRICES'!$K$2:$L$2018,2,1)</f>
        <v>215.59</v>
      </c>
      <c r="L219">
        <f>VLOOKUP($A219,'STOCK PRICES'!$M$2:$N$2018,2,1)</f>
        <v>58.79</v>
      </c>
      <c r="N219" t="e">
        <f>VLOOKUP($A219,'STOCK PRICES'!$O$2:$P$538,2,1)</f>
        <v>#N/A</v>
      </c>
      <c r="P219">
        <f>VLOOKUP($A219,'STOCK PRICES'!$Q$2:$R$2018,2,1)</f>
        <v>41.53</v>
      </c>
      <c r="R219">
        <f>VLOOKUP($A219,'STOCK PRICES'!$S$2:$T$2018,2,1)</f>
        <v>7.71</v>
      </c>
      <c r="T219">
        <f>VLOOKUP($A219,'STOCK PRICES'!$U$2:$V$1210,2,1)</f>
        <v>82.98</v>
      </c>
      <c r="V219">
        <f>VLOOKUP($A219,'STOCK PRICES'!$W$2:$X$1879,2,1)</f>
        <v>55.6</v>
      </c>
      <c r="X219">
        <f>VLOOKUP($A219,'STOCK PRICES'!$Y$2:$Z$1987,2,1)</f>
        <v>47</v>
      </c>
      <c r="Z219">
        <f>VLOOKUP($A219,'STOCK PRICES'!$AA$2:$AB$1885,2,1)</f>
        <v>297</v>
      </c>
      <c r="AB219" t="e">
        <f>VLOOKUP($A219,'STOCK PRICES'!$AC$2:$AD$532,2,1)</f>
        <v>#N/A</v>
      </c>
    </row>
    <row r="220" spans="1:28" hidden="1" outlineLevel="1">
      <c r="A220" s="87">
        <v>43328</v>
      </c>
      <c r="B220">
        <f>VLOOKUP($A220,'STOCK PRICES'!$C$2:$D$1994,2,1)</f>
        <v>90.3</v>
      </c>
      <c r="C220" s="90"/>
      <c r="D220">
        <f>VLOOKUP($A220,'STOCK PRICES'!$E$2:$F$2018,2,1)</f>
        <v>160</v>
      </c>
      <c r="F220">
        <f>VLOOKUP($A220,'STOCK PRICES'!$G$2:$H$1679,2,1)</f>
        <v>23</v>
      </c>
      <c r="H220">
        <f>VLOOKUP($A220,'STOCK PRICES'!$I$2:$J$1976,2,1)</f>
        <v>41.6</v>
      </c>
      <c r="J220">
        <f>VLOOKUP($A220,'STOCK PRICES'!$K$2:$L$2018,2,1)</f>
        <v>211.85</v>
      </c>
      <c r="L220">
        <f>VLOOKUP($A220,'STOCK PRICES'!$M$2:$N$2018,2,1)</f>
        <v>56.41</v>
      </c>
      <c r="N220" t="e">
        <f>VLOOKUP($A220,'STOCK PRICES'!$O$2:$P$538,2,1)</f>
        <v>#N/A</v>
      </c>
      <c r="P220">
        <f>VLOOKUP($A220,'STOCK PRICES'!$Q$2:$R$2018,2,1)</f>
        <v>40.380000000000003</v>
      </c>
      <c r="R220">
        <f>VLOOKUP($A220,'STOCK PRICES'!$S$2:$T$2018,2,1)</f>
        <v>7.38</v>
      </c>
      <c r="T220">
        <f>VLOOKUP($A220,'STOCK PRICES'!$U$2:$V$1210,2,1)</f>
        <v>82.98</v>
      </c>
      <c r="V220">
        <f>VLOOKUP($A220,'STOCK PRICES'!$W$2:$X$1879,2,1)</f>
        <v>55.6</v>
      </c>
      <c r="X220">
        <f>VLOOKUP($A220,'STOCK PRICES'!$Y$2:$Z$1987,2,1)</f>
        <v>47</v>
      </c>
      <c r="Z220">
        <f>VLOOKUP($A220,'STOCK PRICES'!$AA$2:$AB$1885,2,1)</f>
        <v>293.5</v>
      </c>
      <c r="AB220" t="e">
        <f>VLOOKUP($A220,'STOCK PRICES'!$AC$2:$AD$532,2,1)</f>
        <v>#N/A</v>
      </c>
    </row>
    <row r="221" spans="1:28" hidden="1" outlineLevel="1">
      <c r="A221" s="87">
        <v>43329</v>
      </c>
      <c r="B221">
        <f>VLOOKUP($A221,'STOCK PRICES'!$C$2:$D$1994,2,1)</f>
        <v>92.75</v>
      </c>
      <c r="C221" s="90"/>
      <c r="D221">
        <f>VLOOKUP($A221,'STOCK PRICES'!$E$2:$F$2018,2,1)</f>
        <v>163.77000000000001</v>
      </c>
      <c r="F221">
        <f>VLOOKUP($A221,'STOCK PRICES'!$G$2:$H$1679,2,1)</f>
        <v>23</v>
      </c>
      <c r="H221">
        <f>VLOOKUP($A221,'STOCK PRICES'!$I$2:$J$1976,2,1)</f>
        <v>41.9</v>
      </c>
      <c r="J221">
        <f>VLOOKUP($A221,'STOCK PRICES'!$K$2:$L$2018,2,1)</f>
        <v>217.16</v>
      </c>
      <c r="L221">
        <f>VLOOKUP($A221,'STOCK PRICES'!$M$2:$N$2018,2,1)</f>
        <v>58.28</v>
      </c>
      <c r="N221" t="e">
        <f>VLOOKUP($A221,'STOCK PRICES'!$O$2:$P$538,2,1)</f>
        <v>#N/A</v>
      </c>
      <c r="P221">
        <f>VLOOKUP($A221,'STOCK PRICES'!$Q$2:$R$2018,2,1)</f>
        <v>41.93</v>
      </c>
      <c r="R221">
        <f>VLOOKUP($A221,'STOCK PRICES'!$S$2:$T$2018,2,1)</f>
        <v>7.37</v>
      </c>
      <c r="T221">
        <f>VLOOKUP($A221,'STOCK PRICES'!$U$2:$V$1210,2,1)</f>
        <v>82.98</v>
      </c>
      <c r="V221">
        <f>VLOOKUP($A221,'STOCK PRICES'!$W$2:$X$1879,2,1)</f>
        <v>56.66</v>
      </c>
      <c r="X221">
        <f>VLOOKUP($A221,'STOCK PRICES'!$Y$2:$Z$1987,2,1)</f>
        <v>47.13</v>
      </c>
      <c r="Z221">
        <f>VLOOKUP($A221,'STOCK PRICES'!$AA$2:$AB$1885,2,1)</f>
        <v>293.5</v>
      </c>
      <c r="AB221" t="e">
        <f>VLOOKUP($A221,'STOCK PRICES'!$AC$2:$AD$532,2,1)</f>
        <v>#N/A</v>
      </c>
    </row>
    <row r="222" spans="1:28" hidden="1" outlineLevel="1">
      <c r="A222" s="87">
        <v>43332</v>
      </c>
      <c r="B222">
        <f>VLOOKUP($A222,'STOCK PRICES'!$C$2:$D$1994,2,1)</f>
        <v>92.5</v>
      </c>
      <c r="C222" s="90"/>
      <c r="D222">
        <f>VLOOKUP($A222,'STOCK PRICES'!$E$2:$F$2018,2,1)</f>
        <v>162.08000000000001</v>
      </c>
      <c r="F222">
        <f>VLOOKUP($A222,'STOCK PRICES'!$G$2:$H$1679,2,1)</f>
        <v>23.89</v>
      </c>
      <c r="H222">
        <f>VLOOKUP($A222,'STOCK PRICES'!$I$2:$J$1976,2,1)</f>
        <v>41.96</v>
      </c>
      <c r="J222">
        <f>VLOOKUP($A222,'STOCK PRICES'!$K$2:$L$2018,2,1)</f>
        <v>215.63</v>
      </c>
      <c r="L222">
        <f>VLOOKUP($A222,'STOCK PRICES'!$M$2:$N$2018,2,1)</f>
        <v>58.44</v>
      </c>
      <c r="N222" t="e">
        <f>VLOOKUP($A222,'STOCK PRICES'!$O$2:$P$538,2,1)</f>
        <v>#N/A</v>
      </c>
      <c r="P222">
        <f>VLOOKUP($A222,'STOCK PRICES'!$Q$2:$R$2018,2,1)</f>
        <v>42.2</v>
      </c>
      <c r="R222">
        <f>VLOOKUP($A222,'STOCK PRICES'!$S$2:$T$2018,2,1)</f>
        <v>7.17</v>
      </c>
      <c r="T222">
        <f>VLOOKUP($A222,'STOCK PRICES'!$U$2:$V$1210,2,1)</f>
        <v>80</v>
      </c>
      <c r="V222">
        <f>VLOOKUP($A222,'STOCK PRICES'!$W$2:$X$1879,2,1)</f>
        <v>56.22</v>
      </c>
      <c r="X222">
        <f>VLOOKUP($A222,'STOCK PRICES'!$Y$2:$Z$1987,2,1)</f>
        <v>47.01</v>
      </c>
      <c r="Z222">
        <f>VLOOKUP($A222,'STOCK PRICES'!$AA$2:$AB$1885,2,1)</f>
        <v>293.5</v>
      </c>
      <c r="AB222" t="e">
        <f>VLOOKUP($A222,'STOCK PRICES'!$AC$2:$AD$532,2,1)</f>
        <v>#N/A</v>
      </c>
    </row>
    <row r="223" spans="1:28" hidden="1" outlineLevel="1">
      <c r="A223" s="87">
        <v>43336</v>
      </c>
      <c r="B223">
        <f>VLOOKUP($A223,'STOCK PRICES'!$C$2:$D$1994,2,1)</f>
        <v>93</v>
      </c>
      <c r="C223" s="90"/>
      <c r="D223">
        <f>VLOOKUP($A223,'STOCK PRICES'!$E$2:$F$2018,2,1)</f>
        <v>162.56</v>
      </c>
      <c r="F223">
        <f>VLOOKUP($A223,'STOCK PRICES'!$G$2:$H$1679,2,1)</f>
        <v>23.89</v>
      </c>
      <c r="H223">
        <f>VLOOKUP($A223,'STOCK PRICES'!$I$2:$J$1976,2,1)</f>
        <v>41.96</v>
      </c>
      <c r="J223">
        <f>VLOOKUP($A223,'STOCK PRICES'!$K$2:$L$2018,2,1)</f>
        <v>215.05</v>
      </c>
      <c r="L223">
        <f>VLOOKUP($A223,'STOCK PRICES'!$M$2:$N$2018,2,1)</f>
        <v>57.55</v>
      </c>
      <c r="N223" t="e">
        <f>VLOOKUP($A223,'STOCK PRICES'!$O$2:$P$538,2,1)</f>
        <v>#N/A</v>
      </c>
      <c r="P223">
        <f>VLOOKUP($A223,'STOCK PRICES'!$Q$2:$R$2018,2,1)</f>
        <v>43.03</v>
      </c>
      <c r="R223">
        <f>VLOOKUP($A223,'STOCK PRICES'!$S$2:$T$2018,2,1)</f>
        <v>7.04</v>
      </c>
      <c r="T223">
        <f>VLOOKUP($A223,'STOCK PRICES'!$U$2:$V$1210,2,1)</f>
        <v>83.35</v>
      </c>
      <c r="V223">
        <f>VLOOKUP($A223,'STOCK PRICES'!$W$2:$X$1879,2,1)</f>
        <v>56</v>
      </c>
      <c r="X223">
        <f>VLOOKUP($A223,'STOCK PRICES'!$Y$2:$Z$1987,2,1)</f>
        <v>46.1</v>
      </c>
      <c r="Z223">
        <f>VLOOKUP($A223,'STOCK PRICES'!$AA$2:$AB$1885,2,1)</f>
        <v>293.5</v>
      </c>
      <c r="AB223" t="e">
        <f>VLOOKUP($A223,'STOCK PRICES'!$AC$2:$AD$532,2,1)</f>
        <v>#N/A</v>
      </c>
    </row>
    <row r="224" spans="1:28" hidden="1" outlineLevel="1">
      <c r="A224" s="87">
        <v>43339</v>
      </c>
      <c r="B224">
        <f>VLOOKUP($A224,'STOCK PRICES'!$C$2:$D$1994,2,1)</f>
        <v>93.1</v>
      </c>
      <c r="C224" s="90"/>
      <c r="D224">
        <f>VLOOKUP($A224,'STOCK PRICES'!$E$2:$F$2018,2,1)</f>
        <v>162.97999999999999</v>
      </c>
      <c r="F224">
        <f>VLOOKUP($A224,'STOCK PRICES'!$G$2:$H$1679,2,1)</f>
        <v>24.1</v>
      </c>
      <c r="H224">
        <f>VLOOKUP($A224,'STOCK PRICES'!$I$2:$J$1976,2,1)</f>
        <v>43.03</v>
      </c>
      <c r="J224">
        <f>VLOOKUP($A224,'STOCK PRICES'!$K$2:$L$2018,2,1)</f>
        <v>223.21</v>
      </c>
      <c r="L224">
        <f>VLOOKUP($A224,'STOCK PRICES'!$M$2:$N$2018,2,1)</f>
        <v>55.96</v>
      </c>
      <c r="N224" t="e">
        <f>VLOOKUP($A224,'STOCK PRICES'!$O$2:$P$538,2,1)</f>
        <v>#N/A</v>
      </c>
      <c r="P224">
        <f>VLOOKUP($A224,'STOCK PRICES'!$Q$2:$R$2018,2,1)</f>
        <v>43.06</v>
      </c>
      <c r="R224">
        <f>VLOOKUP($A224,'STOCK PRICES'!$S$2:$T$2018,2,1)</f>
        <v>7.13</v>
      </c>
      <c r="T224">
        <f>VLOOKUP($A224,'STOCK PRICES'!$U$2:$V$1210,2,1)</f>
        <v>83.35</v>
      </c>
      <c r="V224">
        <f>VLOOKUP($A224,'STOCK PRICES'!$W$2:$X$1879,2,1)</f>
        <v>55.5</v>
      </c>
      <c r="X224">
        <f>VLOOKUP($A224,'STOCK PRICES'!$Y$2:$Z$1987,2,1)</f>
        <v>47.73</v>
      </c>
      <c r="Z224">
        <f>VLOOKUP($A224,'STOCK PRICES'!$AA$2:$AB$1885,2,1)</f>
        <v>289.58</v>
      </c>
      <c r="AB224" t="e">
        <f>VLOOKUP($A224,'STOCK PRICES'!$AC$2:$AD$532,2,1)</f>
        <v>#N/A</v>
      </c>
    </row>
    <row r="225" spans="1:28" hidden="1" outlineLevel="1">
      <c r="A225" s="87">
        <v>43340</v>
      </c>
      <c r="B225">
        <f>VLOOKUP($A225,'STOCK PRICES'!$C$2:$D$1994,2,1)</f>
        <v>93</v>
      </c>
      <c r="C225" s="90"/>
      <c r="D225">
        <f>VLOOKUP($A225,'STOCK PRICES'!$E$2:$F$2018,2,1)</f>
        <v>162.02000000000001</v>
      </c>
      <c r="F225">
        <f>VLOOKUP($A225,'STOCK PRICES'!$G$2:$H$1679,2,1)</f>
        <v>23.52</v>
      </c>
      <c r="H225">
        <f>VLOOKUP($A225,'STOCK PRICES'!$I$2:$J$1976,2,1)</f>
        <v>43</v>
      </c>
      <c r="J225">
        <f>VLOOKUP($A225,'STOCK PRICES'!$K$2:$L$2018,2,1)</f>
        <v>219.82</v>
      </c>
      <c r="L225">
        <f>VLOOKUP($A225,'STOCK PRICES'!$M$2:$N$2018,2,1)</f>
        <v>55.98</v>
      </c>
      <c r="N225" t="e">
        <f>VLOOKUP($A225,'STOCK PRICES'!$O$2:$P$538,2,1)</f>
        <v>#N/A</v>
      </c>
      <c r="P225">
        <f>VLOOKUP($A225,'STOCK PRICES'!$Q$2:$R$2018,2,1)</f>
        <v>41.55</v>
      </c>
      <c r="R225">
        <f>VLOOKUP($A225,'STOCK PRICES'!$S$2:$T$2018,2,1)</f>
        <v>7.17</v>
      </c>
      <c r="T225">
        <f>VLOOKUP($A225,'STOCK PRICES'!$U$2:$V$1210,2,1)</f>
        <v>83.35</v>
      </c>
      <c r="V225">
        <f>VLOOKUP($A225,'STOCK PRICES'!$W$2:$X$1879,2,1)</f>
        <v>54</v>
      </c>
      <c r="X225">
        <f>VLOOKUP($A225,'STOCK PRICES'!$Y$2:$Z$1987,2,1)</f>
        <v>48.27</v>
      </c>
      <c r="Z225">
        <f>VLOOKUP($A225,'STOCK PRICES'!$AA$2:$AB$1885,2,1)</f>
        <v>285.33999999999997</v>
      </c>
      <c r="AB225" t="e">
        <f>VLOOKUP($A225,'STOCK PRICES'!$AC$2:$AD$532,2,1)</f>
        <v>#N/A</v>
      </c>
    </row>
    <row r="226" spans="1:28" hidden="1" outlineLevel="1">
      <c r="A226" s="87">
        <v>43341</v>
      </c>
      <c r="B226">
        <f>VLOOKUP($A226,'STOCK PRICES'!$C$2:$D$1994,2,1)</f>
        <v>94.12</v>
      </c>
      <c r="C226" s="90"/>
      <c r="D226">
        <f>VLOOKUP($A226,'STOCK PRICES'!$E$2:$F$2018,2,1)</f>
        <v>159.99</v>
      </c>
      <c r="F226">
        <f>VLOOKUP($A226,'STOCK PRICES'!$G$2:$H$1679,2,1)</f>
        <v>23.52</v>
      </c>
      <c r="H226">
        <f>VLOOKUP($A226,'STOCK PRICES'!$I$2:$J$1976,2,1)</f>
        <v>43</v>
      </c>
      <c r="J226">
        <f>VLOOKUP($A226,'STOCK PRICES'!$K$2:$L$2018,2,1)</f>
        <v>217.29</v>
      </c>
      <c r="L226">
        <f>VLOOKUP($A226,'STOCK PRICES'!$M$2:$N$2018,2,1)</f>
        <v>53.65</v>
      </c>
      <c r="N226" t="e">
        <f>VLOOKUP($A226,'STOCK PRICES'!$O$2:$P$538,2,1)</f>
        <v>#N/A</v>
      </c>
      <c r="P226">
        <f>VLOOKUP($A226,'STOCK PRICES'!$Q$2:$R$2018,2,1)</f>
        <v>40.81</v>
      </c>
      <c r="R226">
        <f>VLOOKUP($A226,'STOCK PRICES'!$S$2:$T$2018,2,1)</f>
        <v>7.13</v>
      </c>
      <c r="T226">
        <f>VLOOKUP($A226,'STOCK PRICES'!$U$2:$V$1210,2,1)</f>
        <v>83.35</v>
      </c>
      <c r="V226">
        <f>VLOOKUP($A226,'STOCK PRICES'!$W$2:$X$1879,2,1)</f>
        <v>55.99</v>
      </c>
      <c r="X226">
        <f>VLOOKUP($A226,'STOCK PRICES'!$Y$2:$Z$1987,2,1)</f>
        <v>47.5</v>
      </c>
      <c r="Z226">
        <f>VLOOKUP($A226,'STOCK PRICES'!$AA$2:$AB$1885,2,1)</f>
        <v>283.44</v>
      </c>
      <c r="AB226" t="e">
        <f>VLOOKUP($A226,'STOCK PRICES'!$AC$2:$AD$532,2,1)</f>
        <v>#N/A</v>
      </c>
    </row>
    <row r="227" spans="1:28" hidden="1" outlineLevel="1">
      <c r="A227" s="87">
        <v>43342</v>
      </c>
      <c r="B227">
        <f>VLOOKUP($A227,'STOCK PRICES'!$C$2:$D$1994,2,1)</f>
        <v>93</v>
      </c>
      <c r="C227" s="90"/>
      <c r="D227">
        <f>VLOOKUP($A227,'STOCK PRICES'!$E$2:$F$2018,2,1)</f>
        <v>159.63999999999999</v>
      </c>
      <c r="F227">
        <f>VLOOKUP($A227,'STOCK PRICES'!$G$2:$H$1679,2,1)</f>
        <v>23.5</v>
      </c>
      <c r="H227">
        <f>VLOOKUP($A227,'STOCK PRICES'!$I$2:$J$1976,2,1)</f>
        <v>43.05</v>
      </c>
      <c r="J227">
        <f>VLOOKUP($A227,'STOCK PRICES'!$K$2:$L$2018,2,1)</f>
        <v>219.33</v>
      </c>
      <c r="L227">
        <f>VLOOKUP($A227,'STOCK PRICES'!$M$2:$N$2018,2,1)</f>
        <v>54.07</v>
      </c>
      <c r="N227" t="e">
        <f>VLOOKUP($A227,'STOCK PRICES'!$O$2:$P$538,2,1)</f>
        <v>#N/A</v>
      </c>
      <c r="P227">
        <f>VLOOKUP($A227,'STOCK PRICES'!$Q$2:$R$2018,2,1)</f>
        <v>40.78</v>
      </c>
      <c r="R227">
        <f>VLOOKUP($A227,'STOCK PRICES'!$S$2:$T$2018,2,1)</f>
        <v>7.27</v>
      </c>
      <c r="T227">
        <f>VLOOKUP($A227,'STOCK PRICES'!$U$2:$V$1210,2,1)</f>
        <v>83.35</v>
      </c>
      <c r="V227">
        <f>VLOOKUP($A227,'STOCK PRICES'!$W$2:$X$1879,2,1)</f>
        <v>53.5</v>
      </c>
      <c r="X227">
        <f>VLOOKUP($A227,'STOCK PRICES'!$Y$2:$Z$1987,2,1)</f>
        <v>48.01</v>
      </c>
      <c r="Z227">
        <f>VLOOKUP($A227,'STOCK PRICES'!$AA$2:$AB$1885,2,1)</f>
        <v>287.95999999999998</v>
      </c>
      <c r="AB227" t="e">
        <f>VLOOKUP($A227,'STOCK PRICES'!$AC$2:$AD$532,2,1)</f>
        <v>#N/A</v>
      </c>
    </row>
    <row r="228" spans="1:28" hidden="1" outlineLevel="1">
      <c r="A228" s="87">
        <v>43343</v>
      </c>
      <c r="B228">
        <f>VLOOKUP($A228,'STOCK PRICES'!$C$2:$D$1994,2,1)</f>
        <v>93.65</v>
      </c>
      <c r="C228" s="90"/>
      <c r="D228">
        <f>VLOOKUP($A228,'STOCK PRICES'!$E$2:$F$2018,2,1)</f>
        <v>158.03</v>
      </c>
      <c r="F228">
        <f>VLOOKUP($A228,'STOCK PRICES'!$G$2:$H$1679,2,1)</f>
        <v>23</v>
      </c>
      <c r="H228">
        <f>VLOOKUP($A228,'STOCK PRICES'!$I$2:$J$1976,2,1)</f>
        <v>43.17</v>
      </c>
      <c r="J228">
        <f>VLOOKUP($A228,'STOCK PRICES'!$K$2:$L$2018,2,1)</f>
        <v>215.54</v>
      </c>
      <c r="L228">
        <f>VLOOKUP($A228,'STOCK PRICES'!$M$2:$N$2018,2,1)</f>
        <v>52.29</v>
      </c>
      <c r="N228" t="e">
        <f>VLOOKUP($A228,'STOCK PRICES'!$O$2:$P$538,2,1)</f>
        <v>#N/A</v>
      </c>
      <c r="P228">
        <f>VLOOKUP($A228,'STOCK PRICES'!$Q$2:$R$2018,2,1)</f>
        <v>40.31</v>
      </c>
      <c r="R228">
        <f>VLOOKUP($A228,'STOCK PRICES'!$S$2:$T$2018,2,1)</f>
        <v>7.02</v>
      </c>
      <c r="T228">
        <f>VLOOKUP($A228,'STOCK PRICES'!$U$2:$V$1210,2,1)</f>
        <v>83.35</v>
      </c>
      <c r="V228">
        <f>VLOOKUP($A228,'STOCK PRICES'!$W$2:$X$1879,2,1)</f>
        <v>53.5</v>
      </c>
      <c r="X228">
        <f>VLOOKUP($A228,'STOCK PRICES'!$Y$2:$Z$1987,2,1)</f>
        <v>47.19</v>
      </c>
      <c r="Z228">
        <f>VLOOKUP($A228,'STOCK PRICES'!$AA$2:$AB$1885,2,1)</f>
        <v>284</v>
      </c>
      <c r="AB228" t="e">
        <f>VLOOKUP($A228,'STOCK PRICES'!$AC$2:$AD$532,2,1)</f>
        <v>#N/A</v>
      </c>
    </row>
    <row r="229" spans="1:28" hidden="1" outlineLevel="1">
      <c r="A229" s="87">
        <v>43346</v>
      </c>
      <c r="B229">
        <f>VLOOKUP($A229,'STOCK PRICES'!$C$2:$D$1994,2,1)</f>
        <v>92.99</v>
      </c>
      <c r="C229" s="90"/>
      <c r="D229">
        <f>VLOOKUP($A229,'STOCK PRICES'!$E$2:$F$2018,2,1)</f>
        <v>158.19999999999999</v>
      </c>
      <c r="F229">
        <f>VLOOKUP($A229,'STOCK PRICES'!$G$2:$H$1679,2,1)</f>
        <v>23</v>
      </c>
      <c r="H229">
        <f>VLOOKUP($A229,'STOCK PRICES'!$I$2:$J$1976,2,1)</f>
        <v>43.05</v>
      </c>
      <c r="J229">
        <f>VLOOKUP($A229,'STOCK PRICES'!$K$2:$L$2018,2,1)</f>
        <v>206.94</v>
      </c>
      <c r="L229">
        <f>VLOOKUP($A229,'STOCK PRICES'!$M$2:$N$2018,2,1)</f>
        <v>52.54</v>
      </c>
      <c r="N229" t="e">
        <f>VLOOKUP($A229,'STOCK PRICES'!$O$2:$P$538,2,1)</f>
        <v>#N/A</v>
      </c>
      <c r="P229">
        <f>VLOOKUP($A229,'STOCK PRICES'!$Q$2:$R$2018,2,1)</f>
        <v>38.369999999999997</v>
      </c>
      <c r="R229">
        <f>VLOOKUP($A229,'STOCK PRICES'!$S$2:$T$2018,2,1)</f>
        <v>6.89</v>
      </c>
      <c r="T229">
        <f>VLOOKUP($A229,'STOCK PRICES'!$U$2:$V$1210,2,1)</f>
        <v>83.35</v>
      </c>
      <c r="V229">
        <f>VLOOKUP($A229,'STOCK PRICES'!$W$2:$X$1879,2,1)</f>
        <v>53.5</v>
      </c>
      <c r="X229">
        <f>VLOOKUP($A229,'STOCK PRICES'!$Y$2:$Z$1987,2,1)</f>
        <v>46.24</v>
      </c>
      <c r="Z229">
        <f>VLOOKUP($A229,'STOCK PRICES'!$AA$2:$AB$1885,2,1)</f>
        <v>278.87</v>
      </c>
      <c r="AB229" t="e">
        <f>VLOOKUP($A229,'STOCK PRICES'!$AC$2:$AD$532,2,1)</f>
        <v>#N/A</v>
      </c>
    </row>
    <row r="230" spans="1:28" hidden="1" outlineLevel="1">
      <c r="A230" s="87">
        <v>43347</v>
      </c>
      <c r="B230">
        <f>VLOOKUP($A230,'STOCK PRICES'!$C$2:$D$1994,2,1)</f>
        <v>92.81</v>
      </c>
      <c r="C230" s="90"/>
      <c r="D230">
        <f>VLOOKUP($A230,'STOCK PRICES'!$E$2:$F$2018,2,1)</f>
        <v>157.65</v>
      </c>
      <c r="F230">
        <f>VLOOKUP($A230,'STOCK PRICES'!$G$2:$H$1679,2,1)</f>
        <v>23.5</v>
      </c>
      <c r="H230">
        <f>VLOOKUP($A230,'STOCK PRICES'!$I$2:$J$1976,2,1)</f>
        <v>43.25</v>
      </c>
      <c r="J230">
        <f>VLOOKUP($A230,'STOCK PRICES'!$K$2:$L$2018,2,1)</f>
        <v>208.64</v>
      </c>
      <c r="L230">
        <f>VLOOKUP($A230,'STOCK PRICES'!$M$2:$N$2018,2,1)</f>
        <v>55.16</v>
      </c>
      <c r="N230" t="e">
        <f>VLOOKUP($A230,'STOCK PRICES'!$O$2:$P$538,2,1)</f>
        <v>#N/A</v>
      </c>
      <c r="P230">
        <f>VLOOKUP($A230,'STOCK PRICES'!$Q$2:$R$2018,2,1)</f>
        <v>37.96</v>
      </c>
      <c r="R230">
        <f>VLOOKUP($A230,'STOCK PRICES'!$S$2:$T$2018,2,1)</f>
        <v>6.8</v>
      </c>
      <c r="T230">
        <f>VLOOKUP($A230,'STOCK PRICES'!$U$2:$V$1210,2,1)</f>
        <v>83.35</v>
      </c>
      <c r="V230">
        <f>VLOOKUP($A230,'STOCK PRICES'!$W$2:$X$1879,2,1)</f>
        <v>53.87</v>
      </c>
      <c r="X230">
        <f>VLOOKUP($A230,'STOCK PRICES'!$Y$2:$Z$1987,2,1)</f>
        <v>46.1</v>
      </c>
      <c r="Z230">
        <f>VLOOKUP($A230,'STOCK PRICES'!$AA$2:$AB$1885,2,1)</f>
        <v>284</v>
      </c>
      <c r="AB230" t="e">
        <f>VLOOKUP($A230,'STOCK PRICES'!$AC$2:$AD$532,2,1)</f>
        <v>#N/A</v>
      </c>
    </row>
    <row r="231" spans="1:28" hidden="1" outlineLevel="1">
      <c r="A231" s="87">
        <v>43348</v>
      </c>
      <c r="B231">
        <f>VLOOKUP($A231,'STOCK PRICES'!$C$2:$D$1994,2,1)</f>
        <v>92.6</v>
      </c>
      <c r="C231" s="90"/>
      <c r="D231">
        <f>VLOOKUP($A231,'STOCK PRICES'!$E$2:$F$2018,2,1)</f>
        <v>158.16999999999999</v>
      </c>
      <c r="F231">
        <f>VLOOKUP($A231,'STOCK PRICES'!$G$2:$H$1679,2,1)</f>
        <v>23.5</v>
      </c>
      <c r="H231">
        <f>VLOOKUP($A231,'STOCK PRICES'!$I$2:$J$1976,2,1)</f>
        <v>43.23</v>
      </c>
      <c r="J231">
        <f>VLOOKUP($A231,'STOCK PRICES'!$K$2:$L$2018,2,1)</f>
        <v>209.48</v>
      </c>
      <c r="L231">
        <f>VLOOKUP($A231,'STOCK PRICES'!$M$2:$N$2018,2,1)</f>
        <v>55.89</v>
      </c>
      <c r="N231" t="e">
        <f>VLOOKUP($A231,'STOCK PRICES'!$O$2:$P$538,2,1)</f>
        <v>#N/A</v>
      </c>
      <c r="P231">
        <f>VLOOKUP($A231,'STOCK PRICES'!$Q$2:$R$2018,2,1)</f>
        <v>38.15</v>
      </c>
      <c r="R231">
        <f>VLOOKUP($A231,'STOCK PRICES'!$S$2:$T$2018,2,1)</f>
        <v>6.65</v>
      </c>
      <c r="T231">
        <f>VLOOKUP($A231,'STOCK PRICES'!$U$2:$V$1210,2,1)</f>
        <v>83.35</v>
      </c>
      <c r="V231">
        <f>VLOOKUP($A231,'STOCK PRICES'!$W$2:$X$1879,2,1)</f>
        <v>53.8</v>
      </c>
      <c r="X231">
        <f>VLOOKUP($A231,'STOCK PRICES'!$Y$2:$Z$1987,2,1)</f>
        <v>47.15</v>
      </c>
      <c r="Z231">
        <f>VLOOKUP($A231,'STOCK PRICES'!$AA$2:$AB$1885,2,1)</f>
        <v>280.92</v>
      </c>
      <c r="AB231" t="e">
        <f>VLOOKUP($A231,'STOCK PRICES'!$AC$2:$AD$532,2,1)</f>
        <v>#N/A</v>
      </c>
    </row>
    <row r="232" spans="1:28" hidden="1" outlineLevel="1">
      <c r="A232" s="87">
        <v>43349</v>
      </c>
      <c r="B232">
        <f>VLOOKUP($A232,'STOCK PRICES'!$C$2:$D$1994,2,1)</f>
        <v>93</v>
      </c>
      <c r="C232" s="90"/>
      <c r="D232">
        <f>VLOOKUP($A232,'STOCK PRICES'!$E$2:$F$2018,2,1)</f>
        <v>160.52000000000001</v>
      </c>
      <c r="F232">
        <f>VLOOKUP($A232,'STOCK PRICES'!$G$2:$H$1679,2,1)</f>
        <v>23</v>
      </c>
      <c r="H232">
        <f>VLOOKUP($A232,'STOCK PRICES'!$I$2:$J$1976,2,1)</f>
        <v>43.1</v>
      </c>
      <c r="J232">
        <f>VLOOKUP($A232,'STOCK PRICES'!$K$2:$L$2018,2,1)</f>
        <v>206.17</v>
      </c>
      <c r="L232">
        <f>VLOOKUP($A232,'STOCK PRICES'!$M$2:$N$2018,2,1)</f>
        <v>54.06</v>
      </c>
      <c r="N232" t="e">
        <f>VLOOKUP($A232,'STOCK PRICES'!$O$2:$P$538,2,1)</f>
        <v>#N/A</v>
      </c>
      <c r="P232">
        <f>VLOOKUP($A232,'STOCK PRICES'!$Q$2:$R$2018,2,1)</f>
        <v>37.18</v>
      </c>
      <c r="R232">
        <f>VLOOKUP($A232,'STOCK PRICES'!$S$2:$T$2018,2,1)</f>
        <v>6.68</v>
      </c>
      <c r="T232">
        <f>VLOOKUP($A232,'STOCK PRICES'!$U$2:$V$1210,2,1)</f>
        <v>83.35</v>
      </c>
      <c r="V232">
        <f>VLOOKUP($A232,'STOCK PRICES'!$W$2:$X$1879,2,1)</f>
        <v>51.11</v>
      </c>
      <c r="X232">
        <f>VLOOKUP($A232,'STOCK PRICES'!$Y$2:$Z$1987,2,1)</f>
        <v>47.15</v>
      </c>
      <c r="Z232">
        <f>VLOOKUP($A232,'STOCK PRICES'!$AA$2:$AB$1885,2,1)</f>
        <v>289.89</v>
      </c>
      <c r="AB232" t="e">
        <f>VLOOKUP($A232,'STOCK PRICES'!$AC$2:$AD$532,2,1)</f>
        <v>#N/A</v>
      </c>
    </row>
    <row r="233" spans="1:28" hidden="1" outlineLevel="1">
      <c r="A233" s="87">
        <v>43350</v>
      </c>
      <c r="B233">
        <f>VLOOKUP($A233,'STOCK PRICES'!$C$2:$D$1994,2,1)</f>
        <v>92.1</v>
      </c>
      <c r="C233" s="90"/>
      <c r="D233">
        <f>VLOOKUP($A233,'STOCK PRICES'!$E$2:$F$2018,2,1)</f>
        <v>157.91</v>
      </c>
      <c r="F233">
        <f>VLOOKUP($A233,'STOCK PRICES'!$G$2:$H$1679,2,1)</f>
        <v>23.1</v>
      </c>
      <c r="H233">
        <f>VLOOKUP($A233,'STOCK PRICES'!$I$2:$J$1976,2,1)</f>
        <v>43</v>
      </c>
      <c r="J233">
        <f>VLOOKUP($A233,'STOCK PRICES'!$K$2:$L$2018,2,1)</f>
        <v>203.13</v>
      </c>
      <c r="L233">
        <f>VLOOKUP($A233,'STOCK PRICES'!$M$2:$N$2018,2,1)</f>
        <v>52.61</v>
      </c>
      <c r="N233" t="e">
        <f>VLOOKUP($A233,'STOCK PRICES'!$O$2:$P$538,2,1)</f>
        <v>#N/A</v>
      </c>
      <c r="P233">
        <f>VLOOKUP($A233,'STOCK PRICES'!$Q$2:$R$2018,2,1)</f>
        <v>36.03</v>
      </c>
      <c r="R233">
        <f>VLOOKUP($A233,'STOCK PRICES'!$S$2:$T$2018,2,1)</f>
        <v>6.45</v>
      </c>
      <c r="T233">
        <f>VLOOKUP($A233,'STOCK PRICES'!$U$2:$V$1210,2,1)</f>
        <v>83.35</v>
      </c>
      <c r="V233">
        <f>VLOOKUP($A233,'STOCK PRICES'!$W$2:$X$1879,2,1)</f>
        <v>51.99</v>
      </c>
      <c r="X233">
        <f>VLOOKUP($A233,'STOCK PRICES'!$Y$2:$Z$1987,2,1)</f>
        <v>45.73</v>
      </c>
      <c r="Z233">
        <f>VLOOKUP($A233,'STOCK PRICES'!$AA$2:$AB$1885,2,1)</f>
        <v>280.5</v>
      </c>
      <c r="AB233" t="e">
        <f>VLOOKUP($A233,'STOCK PRICES'!$AC$2:$AD$532,2,1)</f>
        <v>#N/A</v>
      </c>
    </row>
    <row r="234" spans="1:28" hidden="1" outlineLevel="1">
      <c r="A234" s="87">
        <v>43353</v>
      </c>
      <c r="B234">
        <f>VLOOKUP($A234,'STOCK PRICES'!$C$2:$D$1994,2,1)</f>
        <v>92.22</v>
      </c>
      <c r="C234" s="90"/>
      <c r="D234">
        <f>VLOOKUP($A234,'STOCK PRICES'!$E$2:$F$2018,2,1)</f>
        <v>157.13999999999999</v>
      </c>
      <c r="F234">
        <f>VLOOKUP($A234,'STOCK PRICES'!$G$2:$H$1679,2,1)</f>
        <v>23.1</v>
      </c>
      <c r="H234">
        <f>VLOOKUP($A234,'STOCK PRICES'!$I$2:$J$1976,2,1)</f>
        <v>43.3</v>
      </c>
      <c r="J234">
        <f>VLOOKUP($A234,'STOCK PRICES'!$K$2:$L$2018,2,1)</f>
        <v>203.27</v>
      </c>
      <c r="L234">
        <f>VLOOKUP($A234,'STOCK PRICES'!$M$2:$N$2018,2,1)</f>
        <v>52.19</v>
      </c>
      <c r="N234" t="e">
        <f>VLOOKUP($A234,'STOCK PRICES'!$O$2:$P$538,2,1)</f>
        <v>#N/A</v>
      </c>
      <c r="P234">
        <f>VLOOKUP($A234,'STOCK PRICES'!$Q$2:$R$2018,2,1)</f>
        <v>35.340000000000003</v>
      </c>
      <c r="R234">
        <f>VLOOKUP($A234,'STOCK PRICES'!$S$2:$T$2018,2,1)</f>
        <v>6.53</v>
      </c>
      <c r="T234">
        <f>VLOOKUP($A234,'STOCK PRICES'!$U$2:$V$1210,2,1)</f>
        <v>83.35</v>
      </c>
      <c r="V234">
        <f>VLOOKUP($A234,'STOCK PRICES'!$W$2:$X$1879,2,1)</f>
        <v>52.9</v>
      </c>
      <c r="X234">
        <f>VLOOKUP($A234,'STOCK PRICES'!$Y$2:$Z$1987,2,1)</f>
        <v>45</v>
      </c>
      <c r="Z234">
        <f>VLOOKUP($A234,'STOCK PRICES'!$AA$2:$AB$1885,2,1)</f>
        <v>282.99</v>
      </c>
      <c r="AB234" t="e">
        <f>VLOOKUP($A234,'STOCK PRICES'!$AC$2:$AD$532,2,1)</f>
        <v>#N/A</v>
      </c>
    </row>
    <row r="235" spans="1:28" hidden="1" outlineLevel="1">
      <c r="A235" s="87">
        <v>43354</v>
      </c>
      <c r="B235">
        <f>VLOOKUP($A235,'STOCK PRICES'!$C$2:$D$1994,2,1)</f>
        <v>93</v>
      </c>
      <c r="C235" s="90"/>
      <c r="D235">
        <f>VLOOKUP($A235,'STOCK PRICES'!$E$2:$F$2018,2,1)</f>
        <v>156.34</v>
      </c>
      <c r="F235">
        <f>VLOOKUP($A235,'STOCK PRICES'!$G$2:$H$1679,2,1)</f>
        <v>23.23</v>
      </c>
      <c r="H235">
        <f>VLOOKUP($A235,'STOCK PRICES'!$I$2:$J$1976,2,1)</f>
        <v>43.51</v>
      </c>
      <c r="J235">
        <f>VLOOKUP($A235,'STOCK PRICES'!$K$2:$L$2018,2,1)</f>
        <v>206.32</v>
      </c>
      <c r="L235">
        <f>VLOOKUP($A235,'STOCK PRICES'!$M$2:$N$2018,2,1)</f>
        <v>51.66</v>
      </c>
      <c r="N235" t="e">
        <f>VLOOKUP($A235,'STOCK PRICES'!$O$2:$P$538,2,1)</f>
        <v>#N/A</v>
      </c>
      <c r="P235">
        <f>VLOOKUP($A235,'STOCK PRICES'!$Q$2:$R$2018,2,1)</f>
        <v>36.159999999999997</v>
      </c>
      <c r="R235">
        <f>VLOOKUP($A235,'STOCK PRICES'!$S$2:$T$2018,2,1)</f>
        <v>6.55</v>
      </c>
      <c r="T235">
        <f>VLOOKUP($A235,'STOCK PRICES'!$U$2:$V$1210,2,1)</f>
        <v>83.35</v>
      </c>
      <c r="V235">
        <f>VLOOKUP($A235,'STOCK PRICES'!$W$2:$X$1879,2,1)</f>
        <v>54.02</v>
      </c>
      <c r="X235">
        <f>VLOOKUP($A235,'STOCK PRICES'!$Y$2:$Z$1987,2,1)</f>
        <v>45.5</v>
      </c>
      <c r="Z235">
        <f>VLOOKUP($A235,'STOCK PRICES'!$AA$2:$AB$1885,2,1)</f>
        <v>280</v>
      </c>
      <c r="AB235" t="e">
        <f>VLOOKUP($A235,'STOCK PRICES'!$AC$2:$AD$532,2,1)</f>
        <v>#N/A</v>
      </c>
    </row>
    <row r="236" spans="1:28" hidden="1" outlineLevel="1">
      <c r="A236" s="87">
        <v>43355</v>
      </c>
      <c r="B236">
        <f>VLOOKUP($A236,'STOCK PRICES'!$C$2:$D$1994,2,1)</f>
        <v>94</v>
      </c>
      <c r="C236" s="90"/>
      <c r="D236">
        <f>VLOOKUP($A236,'STOCK PRICES'!$E$2:$F$2018,2,1)</f>
        <v>154</v>
      </c>
      <c r="F236">
        <f>VLOOKUP($A236,'STOCK PRICES'!$G$2:$H$1679,2,1)</f>
        <v>23.23</v>
      </c>
      <c r="H236">
        <f>VLOOKUP($A236,'STOCK PRICES'!$I$2:$J$1976,2,1)</f>
        <v>43.52</v>
      </c>
      <c r="J236">
        <f>VLOOKUP($A236,'STOCK PRICES'!$K$2:$L$2018,2,1)</f>
        <v>203.4</v>
      </c>
      <c r="L236">
        <f>VLOOKUP($A236,'STOCK PRICES'!$M$2:$N$2018,2,1)</f>
        <v>51.18</v>
      </c>
      <c r="N236" t="e">
        <f>VLOOKUP($A236,'STOCK PRICES'!$O$2:$P$538,2,1)</f>
        <v>#N/A</v>
      </c>
      <c r="P236">
        <f>VLOOKUP($A236,'STOCK PRICES'!$Q$2:$R$2018,2,1)</f>
        <v>34.9</v>
      </c>
      <c r="R236">
        <f>VLOOKUP($A236,'STOCK PRICES'!$S$2:$T$2018,2,1)</f>
        <v>6.26</v>
      </c>
      <c r="T236">
        <f>VLOOKUP($A236,'STOCK PRICES'!$U$2:$V$1210,2,1)</f>
        <v>83.35</v>
      </c>
      <c r="V236">
        <f>VLOOKUP($A236,'STOCK PRICES'!$W$2:$X$1879,2,1)</f>
        <v>54.02</v>
      </c>
      <c r="X236">
        <f>VLOOKUP($A236,'STOCK PRICES'!$Y$2:$Z$1987,2,1)</f>
        <v>45.1</v>
      </c>
      <c r="Z236">
        <f>VLOOKUP($A236,'STOCK PRICES'!$AA$2:$AB$1885,2,1)</f>
        <v>280</v>
      </c>
      <c r="AB236" t="e">
        <f>VLOOKUP($A236,'STOCK PRICES'!$AC$2:$AD$532,2,1)</f>
        <v>#N/A</v>
      </c>
    </row>
    <row r="237" spans="1:28" hidden="1" outlineLevel="1">
      <c r="A237" s="87">
        <v>43356</v>
      </c>
      <c r="B237">
        <f>VLOOKUP($A237,'STOCK PRICES'!$C$2:$D$1994,2,1)</f>
        <v>94.5</v>
      </c>
      <c r="C237" s="90"/>
      <c r="D237">
        <f>VLOOKUP($A237,'STOCK PRICES'!$E$2:$F$2018,2,1)</f>
        <v>156.21</v>
      </c>
      <c r="F237">
        <f>VLOOKUP($A237,'STOCK PRICES'!$G$2:$H$1679,2,1)</f>
        <v>23</v>
      </c>
      <c r="H237">
        <f>VLOOKUP($A237,'STOCK PRICES'!$I$2:$J$1976,2,1)</f>
        <v>43.25</v>
      </c>
      <c r="J237">
        <f>VLOOKUP($A237,'STOCK PRICES'!$K$2:$L$2018,2,1)</f>
        <v>206.61</v>
      </c>
      <c r="L237">
        <f>VLOOKUP($A237,'STOCK PRICES'!$M$2:$N$2018,2,1)</f>
        <v>51.06</v>
      </c>
      <c r="N237" t="e">
        <f>VLOOKUP($A237,'STOCK PRICES'!$O$2:$P$538,2,1)</f>
        <v>#N/A</v>
      </c>
      <c r="P237">
        <f>VLOOKUP($A237,'STOCK PRICES'!$Q$2:$R$2018,2,1)</f>
        <v>35.76</v>
      </c>
      <c r="R237">
        <f>VLOOKUP($A237,'STOCK PRICES'!$S$2:$T$2018,2,1)</f>
        <v>6.45</v>
      </c>
      <c r="T237">
        <f>VLOOKUP($A237,'STOCK PRICES'!$U$2:$V$1210,2,1)</f>
        <v>83.35</v>
      </c>
      <c r="V237">
        <f>VLOOKUP($A237,'STOCK PRICES'!$W$2:$X$1879,2,1)</f>
        <v>53</v>
      </c>
      <c r="X237">
        <f>VLOOKUP($A237,'STOCK PRICES'!$Y$2:$Z$1987,2,1)</f>
        <v>46.57</v>
      </c>
      <c r="Z237">
        <f>VLOOKUP($A237,'STOCK PRICES'!$AA$2:$AB$1885,2,1)</f>
        <v>280.01</v>
      </c>
      <c r="AB237" t="e">
        <f>VLOOKUP($A237,'STOCK PRICES'!$AC$2:$AD$532,2,1)</f>
        <v>#N/A</v>
      </c>
    </row>
    <row r="238" spans="1:28" hidden="1" outlineLevel="1">
      <c r="A238" s="87">
        <v>43357</v>
      </c>
      <c r="B238">
        <f>VLOOKUP($A238,'STOCK PRICES'!$C$2:$D$1994,2,1)</f>
        <v>95.15</v>
      </c>
      <c r="C238" s="90"/>
      <c r="D238">
        <f>VLOOKUP($A238,'STOCK PRICES'!$E$2:$F$2018,2,1)</f>
        <v>154.61000000000001</v>
      </c>
      <c r="F238">
        <f>VLOOKUP($A238,'STOCK PRICES'!$G$2:$H$1679,2,1)</f>
        <v>22.5</v>
      </c>
      <c r="H238">
        <f>VLOOKUP($A238,'STOCK PRICES'!$I$2:$J$1976,2,1)</f>
        <v>43.51</v>
      </c>
      <c r="J238">
        <f>VLOOKUP($A238,'STOCK PRICES'!$K$2:$L$2018,2,1)</f>
        <v>206.77</v>
      </c>
      <c r="L238">
        <f>VLOOKUP($A238,'STOCK PRICES'!$M$2:$N$2018,2,1)</f>
        <v>49.18</v>
      </c>
      <c r="N238" t="e">
        <f>VLOOKUP($A238,'STOCK PRICES'!$O$2:$P$538,2,1)</f>
        <v>#N/A</v>
      </c>
      <c r="P238">
        <f>VLOOKUP($A238,'STOCK PRICES'!$Q$2:$R$2018,2,1)</f>
        <v>35.53</v>
      </c>
      <c r="R238">
        <f>VLOOKUP($A238,'STOCK PRICES'!$S$2:$T$2018,2,1)</f>
        <v>6.41</v>
      </c>
      <c r="T238">
        <f>VLOOKUP($A238,'STOCK PRICES'!$U$2:$V$1210,2,1)</f>
        <v>83.35</v>
      </c>
      <c r="V238">
        <f>VLOOKUP($A238,'STOCK PRICES'!$W$2:$X$1879,2,1)</f>
        <v>52</v>
      </c>
      <c r="X238">
        <f>VLOOKUP($A238,'STOCK PRICES'!$Y$2:$Z$1987,2,1)</f>
        <v>46.24</v>
      </c>
      <c r="Z238">
        <f>VLOOKUP($A238,'STOCK PRICES'!$AA$2:$AB$1885,2,1)</f>
        <v>280.01</v>
      </c>
      <c r="AB238" t="e">
        <f>VLOOKUP($A238,'STOCK PRICES'!$AC$2:$AD$532,2,1)</f>
        <v>#N/A</v>
      </c>
    </row>
    <row r="239" spans="1:28" hidden="1" outlineLevel="1">
      <c r="A239" s="87">
        <v>43360</v>
      </c>
      <c r="B239">
        <f>VLOOKUP($A239,'STOCK PRICES'!$C$2:$D$1994,2,1)</f>
        <v>93</v>
      </c>
      <c r="C239" s="90"/>
      <c r="D239">
        <f>VLOOKUP($A239,'STOCK PRICES'!$E$2:$F$2018,2,1)</f>
        <v>151.51</v>
      </c>
      <c r="F239">
        <f>VLOOKUP($A239,'STOCK PRICES'!$G$2:$H$1679,2,1)</f>
        <v>22.5</v>
      </c>
      <c r="H239">
        <f>VLOOKUP($A239,'STOCK PRICES'!$I$2:$J$1976,2,1)</f>
        <v>44.66</v>
      </c>
      <c r="J239">
        <f>VLOOKUP($A239,'STOCK PRICES'!$K$2:$L$2018,2,1)</f>
        <v>162.61000000000001</v>
      </c>
      <c r="L239">
        <f>VLOOKUP($A239,'STOCK PRICES'!$M$2:$N$2018,2,1)</f>
        <v>46.76</v>
      </c>
      <c r="N239" t="e">
        <f>VLOOKUP($A239,'STOCK PRICES'!$O$2:$P$538,2,1)</f>
        <v>#N/A</v>
      </c>
      <c r="P239">
        <f>VLOOKUP($A239,'STOCK PRICES'!$Q$2:$R$2018,2,1)</f>
        <v>34.39</v>
      </c>
      <c r="R239">
        <f>VLOOKUP($A239,'STOCK PRICES'!$S$2:$T$2018,2,1)</f>
        <v>6.61</v>
      </c>
      <c r="T239">
        <f>VLOOKUP($A239,'STOCK PRICES'!$U$2:$V$1210,2,1)</f>
        <v>83.35</v>
      </c>
      <c r="V239">
        <f>VLOOKUP($A239,'STOCK PRICES'!$W$2:$X$1879,2,1)</f>
        <v>51.16</v>
      </c>
      <c r="X239">
        <f>VLOOKUP($A239,'STOCK PRICES'!$Y$2:$Z$1987,2,1)</f>
        <v>46.46</v>
      </c>
      <c r="Z239">
        <f>VLOOKUP($A239,'STOCK PRICES'!$AA$2:$AB$1885,2,1)</f>
        <v>279</v>
      </c>
      <c r="AB239" t="e">
        <f>VLOOKUP($A239,'STOCK PRICES'!$AC$2:$AD$532,2,1)</f>
        <v>#N/A</v>
      </c>
    </row>
    <row r="240" spans="1:28" hidden="1" outlineLevel="1">
      <c r="A240" s="87">
        <v>43361</v>
      </c>
      <c r="B240">
        <f>VLOOKUP($A240,'STOCK PRICES'!$C$2:$D$1994,2,1)</f>
        <v>84</v>
      </c>
      <c r="C240" s="90"/>
      <c r="D240">
        <f>VLOOKUP($A240,'STOCK PRICES'!$E$2:$F$2018,2,1)</f>
        <v>154.05000000000001</v>
      </c>
      <c r="F240">
        <f>VLOOKUP($A240,'STOCK PRICES'!$G$2:$H$1679,2,1)</f>
        <v>23</v>
      </c>
      <c r="H240">
        <f>VLOOKUP($A240,'STOCK PRICES'!$I$2:$J$1976,2,1)</f>
        <v>44.99</v>
      </c>
      <c r="J240">
        <f>VLOOKUP($A240,'STOCK PRICES'!$K$2:$L$2018,2,1)</f>
        <v>168.98</v>
      </c>
      <c r="L240">
        <f>VLOOKUP($A240,'STOCK PRICES'!$M$2:$N$2018,2,1)</f>
        <v>49.09</v>
      </c>
      <c r="N240" t="e">
        <f>VLOOKUP($A240,'STOCK PRICES'!$O$2:$P$538,2,1)</f>
        <v>#N/A</v>
      </c>
      <c r="P240">
        <f>VLOOKUP($A240,'STOCK PRICES'!$Q$2:$R$2018,2,1)</f>
        <v>35.46</v>
      </c>
      <c r="R240">
        <f>VLOOKUP($A240,'STOCK PRICES'!$S$2:$T$2018,2,1)</f>
        <v>6.55</v>
      </c>
      <c r="T240">
        <f>VLOOKUP($A240,'STOCK PRICES'!$U$2:$V$1210,2,1)</f>
        <v>83.35</v>
      </c>
      <c r="V240">
        <f>VLOOKUP($A240,'STOCK PRICES'!$W$2:$X$1879,2,1)</f>
        <v>53.35</v>
      </c>
      <c r="X240">
        <f>VLOOKUP($A240,'STOCK PRICES'!$Y$2:$Z$1987,2,1)</f>
        <v>45.5</v>
      </c>
      <c r="Z240">
        <f>VLOOKUP($A240,'STOCK PRICES'!$AA$2:$AB$1885,2,1)</f>
        <v>279</v>
      </c>
      <c r="AB240" t="e">
        <f>VLOOKUP($A240,'STOCK PRICES'!$AC$2:$AD$532,2,1)</f>
        <v>#N/A</v>
      </c>
    </row>
    <row r="241" spans="1:28" hidden="1" outlineLevel="1">
      <c r="A241" s="87">
        <v>43362</v>
      </c>
      <c r="B241">
        <f>VLOOKUP($A241,'STOCK PRICES'!$C$2:$D$1994,2,1)</f>
        <v>86.96</v>
      </c>
      <c r="C241" s="90"/>
      <c r="D241">
        <f>VLOOKUP($A241,'STOCK PRICES'!$E$2:$F$2018,2,1)</f>
        <v>154.1</v>
      </c>
      <c r="F241">
        <f>VLOOKUP($A241,'STOCK PRICES'!$G$2:$H$1679,2,1)</f>
        <v>23</v>
      </c>
      <c r="H241">
        <f>VLOOKUP($A241,'STOCK PRICES'!$I$2:$J$1976,2,1)</f>
        <v>46.63</v>
      </c>
      <c r="J241">
        <f>VLOOKUP($A241,'STOCK PRICES'!$K$2:$L$2018,2,1)</f>
        <v>169.33</v>
      </c>
      <c r="L241">
        <f>VLOOKUP($A241,'STOCK PRICES'!$M$2:$N$2018,2,1)</f>
        <v>49.24</v>
      </c>
      <c r="N241" t="e">
        <f>VLOOKUP($A241,'STOCK PRICES'!$O$2:$P$538,2,1)</f>
        <v>#N/A</v>
      </c>
      <c r="P241">
        <f>VLOOKUP($A241,'STOCK PRICES'!$Q$2:$R$2018,2,1)</f>
        <v>36.17</v>
      </c>
      <c r="R241">
        <f>VLOOKUP($A241,'STOCK PRICES'!$S$2:$T$2018,2,1)</f>
        <v>6.63</v>
      </c>
      <c r="T241">
        <f>VLOOKUP($A241,'STOCK PRICES'!$U$2:$V$1210,2,1)</f>
        <v>79.19</v>
      </c>
      <c r="V241">
        <f>VLOOKUP($A241,'STOCK PRICES'!$W$2:$X$1879,2,1)</f>
        <v>52</v>
      </c>
      <c r="X241">
        <f>VLOOKUP($A241,'STOCK PRICES'!$Y$2:$Z$1987,2,1)</f>
        <v>46.05</v>
      </c>
      <c r="Z241">
        <f>VLOOKUP($A241,'STOCK PRICES'!$AA$2:$AB$1885,2,1)</f>
        <v>279</v>
      </c>
      <c r="AB241" t="e">
        <f>VLOOKUP($A241,'STOCK PRICES'!$AC$2:$AD$532,2,1)</f>
        <v>#N/A</v>
      </c>
    </row>
    <row r="242" spans="1:28" hidden="1" outlineLevel="1">
      <c r="A242" s="87">
        <v>43367</v>
      </c>
      <c r="B242">
        <f>VLOOKUP($A242,'STOCK PRICES'!$C$2:$D$1994,2,1)</f>
        <v>87</v>
      </c>
      <c r="C242" s="90"/>
      <c r="D242">
        <f>VLOOKUP($A242,'STOCK PRICES'!$E$2:$F$2018,2,1)</f>
        <v>153.87</v>
      </c>
      <c r="F242">
        <f>VLOOKUP($A242,'STOCK PRICES'!$G$2:$H$1679,2,1)</f>
        <v>23</v>
      </c>
      <c r="H242">
        <f>VLOOKUP($A242,'STOCK PRICES'!$I$2:$J$1976,2,1)</f>
        <v>47.67</v>
      </c>
      <c r="J242">
        <f>VLOOKUP($A242,'STOCK PRICES'!$K$2:$L$2018,2,1)</f>
        <v>163.81</v>
      </c>
      <c r="L242">
        <f>VLOOKUP($A242,'STOCK PRICES'!$M$2:$N$2018,2,1)</f>
        <v>47.4</v>
      </c>
      <c r="N242" t="e">
        <f>VLOOKUP($A242,'STOCK PRICES'!$O$2:$P$538,2,1)</f>
        <v>#N/A</v>
      </c>
      <c r="P242">
        <f>VLOOKUP($A242,'STOCK PRICES'!$Q$2:$R$2018,2,1)</f>
        <v>34.869999999999997</v>
      </c>
      <c r="R242">
        <f>VLOOKUP($A242,'STOCK PRICES'!$S$2:$T$2018,2,1)</f>
        <v>6.36</v>
      </c>
      <c r="T242">
        <f>VLOOKUP($A242,'STOCK PRICES'!$U$2:$V$1210,2,1)</f>
        <v>75.239999999999995</v>
      </c>
      <c r="V242">
        <f>VLOOKUP($A242,'STOCK PRICES'!$W$2:$X$1879,2,1)</f>
        <v>51.93</v>
      </c>
      <c r="X242">
        <f>VLOOKUP($A242,'STOCK PRICES'!$Y$2:$Z$1987,2,1)</f>
        <v>44.11</v>
      </c>
      <c r="Z242">
        <f>VLOOKUP($A242,'STOCK PRICES'!$AA$2:$AB$1885,2,1)</f>
        <v>280</v>
      </c>
      <c r="AB242" t="e">
        <f>VLOOKUP($A242,'STOCK PRICES'!$AC$2:$AD$532,2,1)</f>
        <v>#N/A</v>
      </c>
    </row>
    <row r="243" spans="1:28" hidden="1" outlineLevel="1">
      <c r="A243" s="87">
        <v>43368</v>
      </c>
      <c r="B243">
        <f>VLOOKUP($A243,'STOCK PRICES'!$C$2:$D$1994,2,1)</f>
        <v>89.95</v>
      </c>
      <c r="C243" s="90"/>
      <c r="D243">
        <f>VLOOKUP($A243,'STOCK PRICES'!$E$2:$F$2018,2,1)</f>
        <v>153.47</v>
      </c>
      <c r="F243">
        <f>VLOOKUP($A243,'STOCK PRICES'!$G$2:$H$1679,2,1)</f>
        <v>22.99</v>
      </c>
      <c r="H243">
        <f>VLOOKUP($A243,'STOCK PRICES'!$I$2:$J$1976,2,1)</f>
        <v>45.5</v>
      </c>
      <c r="J243">
        <f>VLOOKUP($A243,'STOCK PRICES'!$K$2:$L$2018,2,1)</f>
        <v>164.38</v>
      </c>
      <c r="L243">
        <f>VLOOKUP($A243,'STOCK PRICES'!$M$2:$N$2018,2,1)</f>
        <v>48.95</v>
      </c>
      <c r="N243" t="e">
        <f>VLOOKUP($A243,'STOCK PRICES'!$O$2:$P$538,2,1)</f>
        <v>#N/A</v>
      </c>
      <c r="P243">
        <f>VLOOKUP($A243,'STOCK PRICES'!$Q$2:$R$2018,2,1)</f>
        <v>34.54</v>
      </c>
      <c r="R243">
        <f>VLOOKUP($A243,'STOCK PRICES'!$S$2:$T$2018,2,1)</f>
        <v>6.26</v>
      </c>
      <c r="T243">
        <f>VLOOKUP($A243,'STOCK PRICES'!$U$2:$V$1210,2,1)</f>
        <v>76.930000000000007</v>
      </c>
      <c r="V243">
        <f>VLOOKUP($A243,'STOCK PRICES'!$W$2:$X$1879,2,1)</f>
        <v>50</v>
      </c>
      <c r="X243">
        <f>VLOOKUP($A243,'STOCK PRICES'!$Y$2:$Z$1987,2,1)</f>
        <v>45.5</v>
      </c>
      <c r="Z243">
        <f>VLOOKUP($A243,'STOCK PRICES'!$AA$2:$AB$1885,2,1)</f>
        <v>283</v>
      </c>
      <c r="AB243" t="e">
        <f>VLOOKUP($A243,'STOCK PRICES'!$AC$2:$AD$532,2,1)</f>
        <v>#N/A</v>
      </c>
    </row>
    <row r="244" spans="1:28" hidden="1" outlineLevel="1">
      <c r="A244" s="87">
        <v>43369</v>
      </c>
      <c r="B244">
        <f>VLOOKUP($A244,'STOCK PRICES'!$C$2:$D$1994,2,1)</f>
        <v>86.03</v>
      </c>
      <c r="C244" s="90"/>
      <c r="D244">
        <f>VLOOKUP($A244,'STOCK PRICES'!$E$2:$F$2018,2,1)</f>
        <v>154.79</v>
      </c>
      <c r="F244">
        <f>VLOOKUP($A244,'STOCK PRICES'!$G$2:$H$1679,2,1)</f>
        <v>23.99</v>
      </c>
      <c r="H244">
        <f>VLOOKUP($A244,'STOCK PRICES'!$I$2:$J$1976,2,1)</f>
        <v>47.16</v>
      </c>
      <c r="J244">
        <f>VLOOKUP($A244,'STOCK PRICES'!$K$2:$L$2018,2,1)</f>
        <v>163.44</v>
      </c>
      <c r="L244">
        <f>VLOOKUP($A244,'STOCK PRICES'!$M$2:$N$2018,2,1)</f>
        <v>48.9</v>
      </c>
      <c r="N244" t="e">
        <f>VLOOKUP($A244,'STOCK PRICES'!$O$2:$P$538,2,1)</f>
        <v>#N/A</v>
      </c>
      <c r="P244">
        <f>VLOOKUP($A244,'STOCK PRICES'!$Q$2:$R$2018,2,1)</f>
        <v>33.909999999999997</v>
      </c>
      <c r="R244">
        <f>VLOOKUP($A244,'STOCK PRICES'!$S$2:$T$2018,2,1)</f>
        <v>6.25</v>
      </c>
      <c r="T244">
        <f>VLOOKUP($A244,'STOCK PRICES'!$U$2:$V$1210,2,1)</f>
        <v>76.599999999999994</v>
      </c>
      <c r="V244">
        <f>VLOOKUP($A244,'STOCK PRICES'!$W$2:$X$1879,2,1)</f>
        <v>52.49</v>
      </c>
      <c r="X244">
        <f>VLOOKUP($A244,'STOCK PRICES'!$Y$2:$Z$1987,2,1)</f>
        <v>45.74</v>
      </c>
      <c r="Z244">
        <f>VLOOKUP($A244,'STOCK PRICES'!$AA$2:$AB$1885,2,1)</f>
        <v>282</v>
      </c>
      <c r="AB244" t="e">
        <f>VLOOKUP($A244,'STOCK PRICES'!$AC$2:$AD$532,2,1)</f>
        <v>#N/A</v>
      </c>
    </row>
    <row r="245" spans="1:28" hidden="1" outlineLevel="1">
      <c r="A245" s="87">
        <v>43370</v>
      </c>
      <c r="B245">
        <f>VLOOKUP($A245,'STOCK PRICES'!$C$2:$D$1994,2,1)</f>
        <v>88.82</v>
      </c>
      <c r="C245" s="90"/>
      <c r="D245">
        <f>VLOOKUP($A245,'STOCK PRICES'!$E$2:$F$2018,2,1)</f>
        <v>153.97</v>
      </c>
      <c r="F245">
        <f>VLOOKUP($A245,'STOCK PRICES'!$G$2:$H$1679,2,1)</f>
        <v>22.85</v>
      </c>
      <c r="H245">
        <f>VLOOKUP($A245,'STOCK PRICES'!$I$2:$J$1976,2,1)</f>
        <v>46.73</v>
      </c>
      <c r="J245">
        <f>VLOOKUP($A245,'STOCK PRICES'!$K$2:$L$2018,2,1)</f>
        <v>155.63999999999999</v>
      </c>
      <c r="L245">
        <f>VLOOKUP($A245,'STOCK PRICES'!$M$2:$N$2018,2,1)</f>
        <v>47.99</v>
      </c>
      <c r="N245" t="e">
        <f>VLOOKUP($A245,'STOCK PRICES'!$O$2:$P$538,2,1)</f>
        <v>#N/A</v>
      </c>
      <c r="P245">
        <f>VLOOKUP($A245,'STOCK PRICES'!$Q$2:$R$2018,2,1)</f>
        <v>33.07</v>
      </c>
      <c r="R245">
        <f>VLOOKUP($A245,'STOCK PRICES'!$S$2:$T$2018,2,1)</f>
        <v>6.05</v>
      </c>
      <c r="T245">
        <f>VLOOKUP($A245,'STOCK PRICES'!$U$2:$V$1210,2,1)</f>
        <v>79.44</v>
      </c>
      <c r="V245">
        <f>VLOOKUP($A245,'STOCK PRICES'!$W$2:$X$1879,2,1)</f>
        <v>53.48</v>
      </c>
      <c r="X245">
        <f>VLOOKUP($A245,'STOCK PRICES'!$Y$2:$Z$1987,2,1)</f>
        <v>44.99</v>
      </c>
      <c r="Z245">
        <f>VLOOKUP($A245,'STOCK PRICES'!$AA$2:$AB$1885,2,1)</f>
        <v>280.02999999999997</v>
      </c>
      <c r="AB245" t="e">
        <f>VLOOKUP($A245,'STOCK PRICES'!$AC$2:$AD$532,2,1)</f>
        <v>#N/A</v>
      </c>
    </row>
    <row r="246" spans="1:28" hidden="1" outlineLevel="1">
      <c r="A246" s="87">
        <v>43371</v>
      </c>
      <c r="B246">
        <f>VLOOKUP($A246,'STOCK PRICES'!$C$2:$D$1994,2,1)</f>
        <v>89.18</v>
      </c>
      <c r="C246" s="90"/>
      <c r="D246">
        <f>VLOOKUP($A246,'STOCK PRICES'!$E$2:$F$2018,2,1)</f>
        <v>154</v>
      </c>
      <c r="F246">
        <f>VLOOKUP($A246,'STOCK PRICES'!$G$2:$H$1679,2,1)</f>
        <v>22.5</v>
      </c>
      <c r="H246">
        <f>VLOOKUP($A246,'STOCK PRICES'!$I$2:$J$1976,2,1)</f>
        <v>46.5</v>
      </c>
      <c r="J246">
        <f>VLOOKUP($A246,'STOCK PRICES'!$K$2:$L$2018,2,1)</f>
        <v>151.37</v>
      </c>
      <c r="L246">
        <f>VLOOKUP($A246,'STOCK PRICES'!$M$2:$N$2018,2,1)</f>
        <v>47.1</v>
      </c>
      <c r="N246" t="e">
        <f>VLOOKUP($A246,'STOCK PRICES'!$O$2:$P$538,2,1)</f>
        <v>#N/A</v>
      </c>
      <c r="P246">
        <f>VLOOKUP($A246,'STOCK PRICES'!$Q$2:$R$2018,2,1)</f>
        <v>32.81</v>
      </c>
      <c r="R246">
        <f>VLOOKUP($A246,'STOCK PRICES'!$S$2:$T$2018,2,1)</f>
        <v>6.04</v>
      </c>
      <c r="T246">
        <f>VLOOKUP($A246,'STOCK PRICES'!$U$2:$V$1210,2,1)</f>
        <v>75.47</v>
      </c>
      <c r="V246">
        <f>VLOOKUP($A246,'STOCK PRICES'!$W$2:$X$1879,2,1)</f>
        <v>54.24</v>
      </c>
      <c r="X246">
        <f>VLOOKUP($A246,'STOCK PRICES'!$Y$2:$Z$1987,2,1)</f>
        <v>44.96</v>
      </c>
      <c r="Z246">
        <f>VLOOKUP($A246,'STOCK PRICES'!$AA$2:$AB$1885,2,1)</f>
        <v>280.60000000000002</v>
      </c>
      <c r="AB246" t="e">
        <f>VLOOKUP($A246,'STOCK PRICES'!$AC$2:$AD$532,2,1)</f>
        <v>#N/A</v>
      </c>
    </row>
    <row r="247" spans="1:28" hidden="1" outlineLevel="1">
      <c r="A247" s="87">
        <v>43374</v>
      </c>
      <c r="B247">
        <f>VLOOKUP($A247,'STOCK PRICES'!$C$2:$D$1994,2,1)</f>
        <v>91.5</v>
      </c>
      <c r="C247" s="90"/>
      <c r="D247">
        <f>VLOOKUP($A247,'STOCK PRICES'!$E$2:$F$2018,2,1)</f>
        <v>153.46</v>
      </c>
      <c r="F247">
        <f>VLOOKUP($A247,'STOCK PRICES'!$G$2:$H$1679,2,1)</f>
        <v>23.6</v>
      </c>
      <c r="H247">
        <f>VLOOKUP($A247,'STOCK PRICES'!$I$2:$J$1976,2,1)</f>
        <v>46.75</v>
      </c>
      <c r="J247">
        <f>VLOOKUP($A247,'STOCK PRICES'!$K$2:$L$2018,2,1)</f>
        <v>145.74</v>
      </c>
      <c r="L247">
        <f>VLOOKUP($A247,'STOCK PRICES'!$M$2:$N$2018,2,1)</f>
        <v>46.99</v>
      </c>
      <c r="N247" t="e">
        <f>VLOOKUP($A247,'STOCK PRICES'!$O$2:$P$538,2,1)</f>
        <v>#N/A</v>
      </c>
      <c r="P247">
        <f>VLOOKUP($A247,'STOCK PRICES'!$Q$2:$R$2018,2,1)</f>
        <v>33.32</v>
      </c>
      <c r="R247">
        <f>VLOOKUP($A247,'STOCK PRICES'!$S$2:$T$2018,2,1)</f>
        <v>6.13</v>
      </c>
      <c r="T247">
        <f>VLOOKUP($A247,'STOCK PRICES'!$U$2:$V$1210,2,1)</f>
        <v>71.7</v>
      </c>
      <c r="V247">
        <f>VLOOKUP($A247,'STOCK PRICES'!$W$2:$X$1879,2,1)</f>
        <v>51.85</v>
      </c>
      <c r="X247">
        <f>VLOOKUP($A247,'STOCK PRICES'!$Y$2:$Z$1987,2,1)</f>
        <v>44.97</v>
      </c>
      <c r="Z247">
        <f>VLOOKUP($A247,'STOCK PRICES'!$AA$2:$AB$1885,2,1)</f>
        <v>279.01</v>
      </c>
      <c r="AB247" t="e">
        <f>VLOOKUP($A247,'STOCK PRICES'!$AC$2:$AD$532,2,1)</f>
        <v>#N/A</v>
      </c>
    </row>
    <row r="248" spans="1:28" hidden="1" outlineLevel="1">
      <c r="A248" s="87">
        <v>43375</v>
      </c>
      <c r="B248">
        <f>VLOOKUP($A248,'STOCK PRICES'!$C$2:$D$1994,2,1)</f>
        <v>91</v>
      </c>
      <c r="C248" s="90"/>
      <c r="D248">
        <f>VLOOKUP($A248,'STOCK PRICES'!$E$2:$F$2018,2,1)</f>
        <v>151.58000000000001</v>
      </c>
      <c r="F248">
        <f>VLOOKUP($A248,'STOCK PRICES'!$G$2:$H$1679,2,1)</f>
        <v>23</v>
      </c>
      <c r="H248">
        <f>VLOOKUP($A248,'STOCK PRICES'!$I$2:$J$1976,2,1)</f>
        <v>46.67</v>
      </c>
      <c r="J248">
        <f>VLOOKUP($A248,'STOCK PRICES'!$K$2:$L$2018,2,1)</f>
        <v>146.18</v>
      </c>
      <c r="L248">
        <f>VLOOKUP($A248,'STOCK PRICES'!$M$2:$N$2018,2,1)</f>
        <v>46.74</v>
      </c>
      <c r="N248" t="e">
        <f>VLOOKUP($A248,'STOCK PRICES'!$O$2:$P$538,2,1)</f>
        <v>#N/A</v>
      </c>
      <c r="P248">
        <f>VLOOKUP($A248,'STOCK PRICES'!$Q$2:$R$2018,2,1)</f>
        <v>33.14</v>
      </c>
      <c r="R248">
        <f>VLOOKUP($A248,'STOCK PRICES'!$S$2:$T$2018,2,1)</f>
        <v>6.02</v>
      </c>
      <c r="T248">
        <f>VLOOKUP($A248,'STOCK PRICES'!$U$2:$V$1210,2,1)</f>
        <v>69</v>
      </c>
      <c r="V248">
        <f>VLOOKUP($A248,'STOCK PRICES'!$W$2:$X$1879,2,1)</f>
        <v>51.95</v>
      </c>
      <c r="X248">
        <f>VLOOKUP($A248,'STOCK PRICES'!$Y$2:$Z$1987,2,1)</f>
        <v>44.96</v>
      </c>
      <c r="Z248">
        <f>VLOOKUP($A248,'STOCK PRICES'!$AA$2:$AB$1885,2,1)</f>
        <v>280.01</v>
      </c>
      <c r="AB248" t="e">
        <f>VLOOKUP($A248,'STOCK PRICES'!$AC$2:$AD$532,2,1)</f>
        <v>#N/A</v>
      </c>
    </row>
    <row r="249" spans="1:28" hidden="1" outlineLevel="1">
      <c r="A249" s="87">
        <v>43376</v>
      </c>
      <c r="B249">
        <f>VLOOKUP($A249,'STOCK PRICES'!$C$2:$D$1994,2,1)</f>
        <v>89.95</v>
      </c>
      <c r="C249" s="90"/>
      <c r="D249">
        <f>VLOOKUP($A249,'STOCK PRICES'!$E$2:$F$2018,2,1)</f>
        <v>150.78</v>
      </c>
      <c r="F249">
        <f>VLOOKUP($A249,'STOCK PRICES'!$G$2:$H$1679,2,1)</f>
        <v>22.93</v>
      </c>
      <c r="H249">
        <f>VLOOKUP($A249,'STOCK PRICES'!$I$2:$J$1976,2,1)</f>
        <v>45.5</v>
      </c>
      <c r="J249">
        <f>VLOOKUP($A249,'STOCK PRICES'!$K$2:$L$2018,2,1)</f>
        <v>143.63999999999999</v>
      </c>
      <c r="L249">
        <f>VLOOKUP($A249,'STOCK PRICES'!$M$2:$N$2018,2,1)</f>
        <v>45.91</v>
      </c>
      <c r="N249" t="e">
        <f>VLOOKUP($A249,'STOCK PRICES'!$O$2:$P$538,2,1)</f>
        <v>#N/A</v>
      </c>
      <c r="P249">
        <f>VLOOKUP($A249,'STOCK PRICES'!$Q$2:$R$2018,2,1)</f>
        <v>32.81</v>
      </c>
      <c r="R249">
        <f>VLOOKUP($A249,'STOCK PRICES'!$S$2:$T$2018,2,1)</f>
        <v>6</v>
      </c>
      <c r="T249">
        <f>VLOOKUP($A249,'STOCK PRICES'!$U$2:$V$1210,2,1)</f>
        <v>69</v>
      </c>
      <c r="V249">
        <f>VLOOKUP($A249,'STOCK PRICES'!$W$2:$X$1879,2,1)</f>
        <v>49.37</v>
      </c>
      <c r="X249">
        <f>VLOOKUP($A249,'STOCK PRICES'!$Y$2:$Z$1987,2,1)</f>
        <v>44.49</v>
      </c>
      <c r="Z249">
        <f>VLOOKUP($A249,'STOCK PRICES'!$AA$2:$AB$1885,2,1)</f>
        <v>280</v>
      </c>
      <c r="AB249" t="e">
        <f>VLOOKUP($A249,'STOCK PRICES'!$AC$2:$AD$532,2,1)</f>
        <v>#N/A</v>
      </c>
    </row>
    <row r="250" spans="1:28" hidden="1" outlineLevel="1">
      <c r="A250" s="87">
        <v>43377</v>
      </c>
      <c r="B250">
        <f>VLOOKUP($A250,'STOCK PRICES'!$C$2:$D$1994,2,1)</f>
        <v>90.54</v>
      </c>
      <c r="C250" s="90"/>
      <c r="D250">
        <f>VLOOKUP($A250,'STOCK PRICES'!$E$2:$F$2018,2,1)</f>
        <v>150.44</v>
      </c>
      <c r="F250">
        <f>VLOOKUP($A250,'STOCK PRICES'!$G$2:$H$1679,2,1)</f>
        <v>22.5</v>
      </c>
      <c r="H250">
        <f>VLOOKUP($A250,'STOCK PRICES'!$I$2:$J$1976,2,1)</f>
        <v>44.72</v>
      </c>
      <c r="J250">
        <f>VLOOKUP($A250,'STOCK PRICES'!$K$2:$L$2018,2,1)</f>
        <v>136.62</v>
      </c>
      <c r="L250">
        <f>VLOOKUP($A250,'STOCK PRICES'!$M$2:$N$2018,2,1)</f>
        <v>44.11</v>
      </c>
      <c r="N250" t="e">
        <f>VLOOKUP($A250,'STOCK PRICES'!$O$2:$P$538,2,1)</f>
        <v>#N/A</v>
      </c>
      <c r="P250">
        <f>VLOOKUP($A250,'STOCK PRICES'!$Q$2:$R$2018,2,1)</f>
        <v>31.73</v>
      </c>
      <c r="R250">
        <f>VLOOKUP($A250,'STOCK PRICES'!$S$2:$T$2018,2,1)</f>
        <v>5.71</v>
      </c>
      <c r="T250">
        <f>VLOOKUP($A250,'STOCK PRICES'!$U$2:$V$1210,2,1)</f>
        <v>69</v>
      </c>
      <c r="V250">
        <f>VLOOKUP($A250,'STOCK PRICES'!$W$2:$X$1879,2,1)</f>
        <v>49.37</v>
      </c>
      <c r="X250">
        <f>VLOOKUP($A250,'STOCK PRICES'!$Y$2:$Z$1987,2,1)</f>
        <v>43</v>
      </c>
      <c r="Z250">
        <f>VLOOKUP($A250,'STOCK PRICES'!$AA$2:$AB$1885,2,1)</f>
        <v>279.99</v>
      </c>
      <c r="AB250" t="e">
        <f>VLOOKUP($A250,'STOCK PRICES'!$AC$2:$AD$532,2,1)</f>
        <v>#N/A</v>
      </c>
    </row>
    <row r="251" spans="1:28" hidden="1" outlineLevel="1">
      <c r="A251" s="87">
        <v>43378</v>
      </c>
      <c r="B251">
        <f>VLOOKUP($A251,'STOCK PRICES'!$C$2:$D$1994,2,1)</f>
        <v>90.15</v>
      </c>
      <c r="C251" s="90"/>
      <c r="D251">
        <f>VLOOKUP($A251,'STOCK PRICES'!$E$2:$F$2018,2,1)</f>
        <v>144.97999999999999</v>
      </c>
      <c r="F251">
        <f>VLOOKUP($A251,'STOCK PRICES'!$G$2:$H$1679,2,1)</f>
        <v>22.5</v>
      </c>
      <c r="H251">
        <f>VLOOKUP($A251,'STOCK PRICES'!$I$2:$J$1976,2,1)</f>
        <v>43.73</v>
      </c>
      <c r="J251">
        <f>VLOOKUP($A251,'STOCK PRICES'!$K$2:$L$2018,2,1)</f>
        <v>130.02000000000001</v>
      </c>
      <c r="L251">
        <f>VLOOKUP($A251,'STOCK PRICES'!$M$2:$N$2018,2,1)</f>
        <v>41.97</v>
      </c>
      <c r="N251" t="e">
        <f>VLOOKUP($A251,'STOCK PRICES'!$O$2:$P$538,2,1)</f>
        <v>#N/A</v>
      </c>
      <c r="P251">
        <f>VLOOKUP($A251,'STOCK PRICES'!$Q$2:$R$2018,2,1)</f>
        <v>30.15</v>
      </c>
      <c r="R251">
        <f>VLOOKUP($A251,'STOCK PRICES'!$S$2:$T$2018,2,1)</f>
        <v>5.37</v>
      </c>
      <c r="T251">
        <f>VLOOKUP($A251,'STOCK PRICES'!$U$2:$V$1210,2,1)</f>
        <v>69</v>
      </c>
      <c r="V251">
        <f>VLOOKUP($A251,'STOCK PRICES'!$W$2:$X$1879,2,1)</f>
        <v>49.37</v>
      </c>
      <c r="X251">
        <f>VLOOKUP($A251,'STOCK PRICES'!$Y$2:$Z$1987,2,1)</f>
        <v>41.93</v>
      </c>
      <c r="Z251">
        <f>VLOOKUP($A251,'STOCK PRICES'!$AA$2:$AB$1885,2,1)</f>
        <v>278.67</v>
      </c>
      <c r="AB251" t="e">
        <f>VLOOKUP($A251,'STOCK PRICES'!$AC$2:$AD$532,2,1)</f>
        <v>#N/A</v>
      </c>
    </row>
    <row r="252" spans="1:28" hidden="1" outlineLevel="1">
      <c r="A252" s="87">
        <v>43381</v>
      </c>
      <c r="B252">
        <f>VLOOKUP($A252,'STOCK PRICES'!$C$2:$D$1994,2,1)</f>
        <v>88.13</v>
      </c>
      <c r="C252" s="90"/>
      <c r="D252">
        <f>VLOOKUP($A252,'STOCK PRICES'!$E$2:$F$2018,2,1)</f>
        <v>137.74</v>
      </c>
      <c r="F252">
        <f>VLOOKUP($A252,'STOCK PRICES'!$G$2:$H$1679,2,1)</f>
        <v>21.62</v>
      </c>
      <c r="H252">
        <f>VLOOKUP($A252,'STOCK PRICES'!$I$2:$J$1976,2,1)</f>
        <v>42.78</v>
      </c>
      <c r="J252">
        <f>VLOOKUP($A252,'STOCK PRICES'!$K$2:$L$2018,2,1)</f>
        <v>123.52</v>
      </c>
      <c r="L252">
        <f>VLOOKUP($A252,'STOCK PRICES'!$M$2:$N$2018,2,1)</f>
        <v>39.880000000000003</v>
      </c>
      <c r="N252" t="e">
        <f>VLOOKUP($A252,'STOCK PRICES'!$O$2:$P$538,2,1)</f>
        <v>#N/A</v>
      </c>
      <c r="P252">
        <f>VLOOKUP($A252,'STOCK PRICES'!$Q$2:$R$2018,2,1)</f>
        <v>28.65</v>
      </c>
      <c r="R252">
        <f>VLOOKUP($A252,'STOCK PRICES'!$S$2:$T$2018,2,1)</f>
        <v>5.0199999999999996</v>
      </c>
      <c r="T252">
        <f>VLOOKUP($A252,'STOCK PRICES'!$U$2:$V$1210,2,1)</f>
        <v>69</v>
      </c>
      <c r="V252">
        <f>VLOOKUP($A252,'STOCK PRICES'!$W$2:$X$1879,2,1)</f>
        <v>46.91</v>
      </c>
      <c r="X252">
        <f>VLOOKUP($A252,'STOCK PRICES'!$Y$2:$Z$1987,2,1)</f>
        <v>40.06</v>
      </c>
      <c r="Z252">
        <f>VLOOKUP($A252,'STOCK PRICES'!$AA$2:$AB$1885,2,1)</f>
        <v>270</v>
      </c>
      <c r="AB252" t="e">
        <f>VLOOKUP($A252,'STOCK PRICES'!$AC$2:$AD$532,2,1)</f>
        <v>#N/A</v>
      </c>
    </row>
    <row r="253" spans="1:28" hidden="1" outlineLevel="1">
      <c r="A253" s="87">
        <v>43382</v>
      </c>
      <c r="B253">
        <f>VLOOKUP($A253,'STOCK PRICES'!$C$2:$D$1994,2,1)</f>
        <v>91.28</v>
      </c>
      <c r="C253" s="90"/>
      <c r="D253">
        <f>VLOOKUP($A253,'STOCK PRICES'!$E$2:$F$2018,2,1)</f>
        <v>137.79</v>
      </c>
      <c r="F253">
        <f>VLOOKUP($A253,'STOCK PRICES'!$G$2:$H$1679,2,1)</f>
        <v>22.7</v>
      </c>
      <c r="H253">
        <f>VLOOKUP($A253,'STOCK PRICES'!$I$2:$J$1976,2,1)</f>
        <v>44.86</v>
      </c>
      <c r="J253">
        <f>VLOOKUP($A253,'STOCK PRICES'!$K$2:$L$2018,2,1)</f>
        <v>122.38</v>
      </c>
      <c r="L253">
        <f>VLOOKUP($A253,'STOCK PRICES'!$M$2:$N$2018,2,1)</f>
        <v>38.369999999999997</v>
      </c>
      <c r="N253" t="e">
        <f>VLOOKUP($A253,'STOCK PRICES'!$O$2:$P$538,2,1)</f>
        <v>#N/A</v>
      </c>
      <c r="P253">
        <f>VLOOKUP($A253,'STOCK PRICES'!$Q$2:$R$2018,2,1)</f>
        <v>27.91</v>
      </c>
      <c r="R253">
        <f>VLOOKUP($A253,'STOCK PRICES'!$S$2:$T$2018,2,1)</f>
        <v>5.17</v>
      </c>
      <c r="T253">
        <f>VLOOKUP($A253,'STOCK PRICES'!$U$2:$V$1210,2,1)</f>
        <v>65.55</v>
      </c>
      <c r="V253">
        <f>VLOOKUP($A253,'STOCK PRICES'!$W$2:$X$1879,2,1)</f>
        <v>48</v>
      </c>
      <c r="X253">
        <f>VLOOKUP($A253,'STOCK PRICES'!$Y$2:$Z$1987,2,1)</f>
        <v>40.36</v>
      </c>
      <c r="Z253">
        <f>VLOOKUP($A253,'STOCK PRICES'!$AA$2:$AB$1885,2,1)</f>
        <v>278.99</v>
      </c>
      <c r="AB253" t="e">
        <f>VLOOKUP($A253,'STOCK PRICES'!$AC$2:$AD$532,2,1)</f>
        <v>#N/A</v>
      </c>
    </row>
    <row r="254" spans="1:28" hidden="1" outlineLevel="1">
      <c r="A254" s="87">
        <v>43383</v>
      </c>
      <c r="B254">
        <f>VLOOKUP($A254,'STOCK PRICES'!$C$2:$D$1994,2,1)</f>
        <v>90.63</v>
      </c>
      <c r="C254" s="90"/>
      <c r="D254">
        <f>VLOOKUP($A254,'STOCK PRICES'!$E$2:$F$2018,2,1)</f>
        <v>141.72999999999999</v>
      </c>
      <c r="F254">
        <f>VLOOKUP($A254,'STOCK PRICES'!$G$2:$H$1679,2,1)</f>
        <v>21.96</v>
      </c>
      <c r="H254">
        <f>VLOOKUP($A254,'STOCK PRICES'!$I$2:$J$1976,2,1)</f>
        <v>46.63</v>
      </c>
      <c r="J254">
        <f>VLOOKUP($A254,'STOCK PRICES'!$K$2:$L$2018,2,1)</f>
        <v>128.27000000000001</v>
      </c>
      <c r="L254">
        <f>VLOOKUP($A254,'STOCK PRICES'!$M$2:$N$2018,2,1)</f>
        <v>39.18</v>
      </c>
      <c r="N254" t="e">
        <f>VLOOKUP($A254,'STOCK PRICES'!$O$2:$P$538,2,1)</f>
        <v>#N/A</v>
      </c>
      <c r="P254">
        <f>VLOOKUP($A254,'STOCK PRICES'!$Q$2:$R$2018,2,1)</f>
        <v>26.78</v>
      </c>
      <c r="R254">
        <f>VLOOKUP($A254,'STOCK PRICES'!$S$2:$T$2018,2,1)</f>
        <v>5.05</v>
      </c>
      <c r="T254">
        <f>VLOOKUP($A254,'STOCK PRICES'!$U$2:$V$1210,2,1)</f>
        <v>68.78</v>
      </c>
      <c r="V254">
        <f>VLOOKUP($A254,'STOCK PRICES'!$W$2:$X$1879,2,1)</f>
        <v>50.07</v>
      </c>
      <c r="X254">
        <f>VLOOKUP($A254,'STOCK PRICES'!$Y$2:$Z$1987,2,1)</f>
        <v>40.97</v>
      </c>
      <c r="Z254">
        <f>VLOOKUP($A254,'STOCK PRICES'!$AA$2:$AB$1885,2,1)</f>
        <v>280</v>
      </c>
      <c r="AB254" t="e">
        <f>VLOOKUP($A254,'STOCK PRICES'!$AC$2:$AD$532,2,1)</f>
        <v>#N/A</v>
      </c>
    </row>
    <row r="255" spans="1:28" hidden="1" outlineLevel="1">
      <c r="A255" s="87">
        <v>43384</v>
      </c>
      <c r="B255">
        <f>VLOOKUP($A255,'STOCK PRICES'!$C$2:$D$1994,2,1)</f>
        <v>91.06</v>
      </c>
      <c r="C255" s="90"/>
      <c r="D255">
        <f>VLOOKUP($A255,'STOCK PRICES'!$E$2:$F$2018,2,1)</f>
        <v>139.58000000000001</v>
      </c>
      <c r="F255">
        <f>VLOOKUP($A255,'STOCK PRICES'!$G$2:$H$1679,2,1)</f>
        <v>22.6</v>
      </c>
      <c r="H255">
        <f>VLOOKUP($A255,'STOCK PRICES'!$I$2:$J$1976,2,1)</f>
        <v>48.41</v>
      </c>
      <c r="J255">
        <f>VLOOKUP($A255,'STOCK PRICES'!$K$2:$L$2018,2,1)</f>
        <v>130.51</v>
      </c>
      <c r="L255">
        <f>VLOOKUP($A255,'STOCK PRICES'!$M$2:$N$2018,2,1)</f>
        <v>38.31</v>
      </c>
      <c r="N255" t="e">
        <f>VLOOKUP($A255,'STOCK PRICES'!$O$2:$P$538,2,1)</f>
        <v>#N/A</v>
      </c>
      <c r="P255">
        <f>VLOOKUP($A255,'STOCK PRICES'!$Q$2:$R$2018,2,1)</f>
        <v>26.91</v>
      </c>
      <c r="R255">
        <f>VLOOKUP($A255,'STOCK PRICES'!$S$2:$T$2018,2,1)</f>
        <v>5.01</v>
      </c>
      <c r="T255">
        <f>VLOOKUP($A255,'STOCK PRICES'!$U$2:$V$1210,2,1)</f>
        <v>68.78</v>
      </c>
      <c r="V255">
        <f>VLOOKUP($A255,'STOCK PRICES'!$W$2:$X$1879,2,1)</f>
        <v>47.61</v>
      </c>
      <c r="X255">
        <f>VLOOKUP($A255,'STOCK PRICES'!$Y$2:$Z$1987,2,1)</f>
        <v>40.08</v>
      </c>
      <c r="Z255">
        <f>VLOOKUP($A255,'STOCK PRICES'!$AA$2:$AB$1885,2,1)</f>
        <v>278.94</v>
      </c>
      <c r="AB255" t="e">
        <f>VLOOKUP($A255,'STOCK PRICES'!$AC$2:$AD$532,2,1)</f>
        <v>#N/A</v>
      </c>
    </row>
    <row r="256" spans="1:28" hidden="1" outlineLevel="1">
      <c r="A256" s="87">
        <v>43385</v>
      </c>
      <c r="B256">
        <f>VLOOKUP($A256,'STOCK PRICES'!$C$2:$D$1994,2,1)</f>
        <v>92</v>
      </c>
      <c r="C256" s="90"/>
      <c r="D256">
        <f>VLOOKUP($A256,'STOCK PRICES'!$E$2:$F$2018,2,1)</f>
        <v>136.93</v>
      </c>
      <c r="F256">
        <f>VLOOKUP($A256,'STOCK PRICES'!$G$2:$H$1679,2,1)</f>
        <v>23.55</v>
      </c>
      <c r="H256">
        <f>VLOOKUP($A256,'STOCK PRICES'!$I$2:$J$1976,2,1)</f>
        <v>48.23</v>
      </c>
      <c r="J256">
        <f>VLOOKUP($A256,'STOCK PRICES'!$K$2:$L$2018,2,1)</f>
        <v>129.22</v>
      </c>
      <c r="L256">
        <f>VLOOKUP($A256,'STOCK PRICES'!$M$2:$N$2018,2,1)</f>
        <v>36.53</v>
      </c>
      <c r="N256" t="e">
        <f>VLOOKUP($A256,'STOCK PRICES'!$O$2:$P$538,2,1)</f>
        <v>#N/A</v>
      </c>
      <c r="P256">
        <f>VLOOKUP($A256,'STOCK PRICES'!$Q$2:$R$2018,2,1)</f>
        <v>25.57</v>
      </c>
      <c r="R256">
        <f>VLOOKUP($A256,'STOCK PRICES'!$S$2:$T$2018,2,1)</f>
        <v>4.76</v>
      </c>
      <c r="T256">
        <f>VLOOKUP($A256,'STOCK PRICES'!$U$2:$V$1210,2,1)</f>
        <v>68.78</v>
      </c>
      <c r="V256">
        <f>VLOOKUP($A256,'STOCK PRICES'!$W$2:$X$1879,2,1)</f>
        <v>45.23</v>
      </c>
      <c r="X256">
        <f>VLOOKUP($A256,'STOCK PRICES'!$Y$2:$Z$1987,2,1)</f>
        <v>39.200000000000003</v>
      </c>
      <c r="Z256">
        <f>VLOOKUP($A256,'STOCK PRICES'!$AA$2:$AB$1885,2,1)</f>
        <v>277.45</v>
      </c>
      <c r="AB256" t="e">
        <f>VLOOKUP($A256,'STOCK PRICES'!$AC$2:$AD$532,2,1)</f>
        <v>#N/A</v>
      </c>
    </row>
    <row r="257" spans="1:28" hidden="1" outlineLevel="1">
      <c r="A257" s="87">
        <v>43388</v>
      </c>
      <c r="B257">
        <f>VLOOKUP($A257,'STOCK PRICES'!$C$2:$D$1994,2,1)</f>
        <v>91.92</v>
      </c>
      <c r="C257" s="90"/>
      <c r="D257">
        <f>VLOOKUP($A257,'STOCK PRICES'!$E$2:$F$2018,2,1)</f>
        <v>136.88</v>
      </c>
      <c r="F257">
        <f>VLOOKUP($A257,'STOCK PRICES'!$G$2:$H$1679,2,1)</f>
        <v>22.42</v>
      </c>
      <c r="H257">
        <f>VLOOKUP($A257,'STOCK PRICES'!$I$2:$J$1976,2,1)</f>
        <v>45.83</v>
      </c>
      <c r="J257">
        <f>VLOOKUP($A257,'STOCK PRICES'!$K$2:$L$2018,2,1)</f>
        <v>133.63999999999999</v>
      </c>
      <c r="L257">
        <f>VLOOKUP($A257,'STOCK PRICES'!$M$2:$N$2018,2,1)</f>
        <v>35.659999999999997</v>
      </c>
      <c r="N257" t="e">
        <f>VLOOKUP($A257,'STOCK PRICES'!$O$2:$P$538,2,1)</f>
        <v>#N/A</v>
      </c>
      <c r="P257">
        <f>VLOOKUP($A257,'STOCK PRICES'!$Q$2:$R$2018,2,1)</f>
        <v>24.32</v>
      </c>
      <c r="R257">
        <f>VLOOKUP($A257,'STOCK PRICES'!$S$2:$T$2018,2,1)</f>
        <v>4.46</v>
      </c>
      <c r="T257">
        <f>VLOOKUP($A257,'STOCK PRICES'!$U$2:$V$1210,2,1)</f>
        <v>68.78</v>
      </c>
      <c r="V257">
        <f>VLOOKUP($A257,'STOCK PRICES'!$W$2:$X$1879,2,1)</f>
        <v>44</v>
      </c>
      <c r="X257">
        <f>VLOOKUP($A257,'STOCK PRICES'!$Y$2:$Z$1987,2,1)</f>
        <v>39.14</v>
      </c>
      <c r="Z257">
        <f>VLOOKUP($A257,'STOCK PRICES'!$AA$2:$AB$1885,2,1)</f>
        <v>272.99</v>
      </c>
      <c r="AB257" t="e">
        <f>VLOOKUP($A257,'STOCK PRICES'!$AC$2:$AD$532,2,1)</f>
        <v>#N/A</v>
      </c>
    </row>
    <row r="258" spans="1:28" hidden="1" outlineLevel="1">
      <c r="A258" s="87">
        <v>43389</v>
      </c>
      <c r="B258">
        <f>VLOOKUP($A258,'STOCK PRICES'!$C$2:$D$1994,2,1)</f>
        <v>90.25</v>
      </c>
      <c r="C258" s="90"/>
      <c r="D258">
        <f>VLOOKUP($A258,'STOCK PRICES'!$E$2:$F$2018,2,1)</f>
        <v>133.03</v>
      </c>
      <c r="F258">
        <f>VLOOKUP($A258,'STOCK PRICES'!$G$2:$H$1679,2,1)</f>
        <v>22.42</v>
      </c>
      <c r="H258">
        <f>VLOOKUP($A258,'STOCK PRICES'!$I$2:$J$1976,2,1)</f>
        <v>45.74</v>
      </c>
      <c r="J258">
        <f>VLOOKUP($A258,'STOCK PRICES'!$K$2:$L$2018,2,1)</f>
        <v>139.58000000000001</v>
      </c>
      <c r="L258">
        <f>VLOOKUP($A258,'STOCK PRICES'!$M$2:$N$2018,2,1)</f>
        <v>36.07</v>
      </c>
      <c r="N258" t="e">
        <f>VLOOKUP($A258,'STOCK PRICES'!$O$2:$P$538,2,1)</f>
        <v>#N/A</v>
      </c>
      <c r="P258">
        <f>VLOOKUP($A258,'STOCK PRICES'!$Q$2:$R$2018,2,1)</f>
        <v>24.23</v>
      </c>
      <c r="R258">
        <f>VLOOKUP($A258,'STOCK PRICES'!$S$2:$T$2018,2,1)</f>
        <v>4.82</v>
      </c>
      <c r="T258">
        <f>VLOOKUP($A258,'STOCK PRICES'!$U$2:$V$1210,2,1)</f>
        <v>68.78</v>
      </c>
      <c r="V258">
        <f>VLOOKUP($A258,'STOCK PRICES'!$W$2:$X$1879,2,1)</f>
        <v>46</v>
      </c>
      <c r="X258">
        <f>VLOOKUP($A258,'STOCK PRICES'!$Y$2:$Z$1987,2,1)</f>
        <v>40</v>
      </c>
      <c r="Z258">
        <f>VLOOKUP($A258,'STOCK PRICES'!$AA$2:$AB$1885,2,1)</f>
        <v>267.61</v>
      </c>
      <c r="AB258" t="e">
        <f>VLOOKUP($A258,'STOCK PRICES'!$AC$2:$AD$532,2,1)</f>
        <v>#N/A</v>
      </c>
    </row>
    <row r="259" spans="1:28" hidden="1" outlineLevel="1">
      <c r="A259" s="87">
        <v>43390</v>
      </c>
      <c r="B259">
        <f>VLOOKUP($A259,'STOCK PRICES'!$C$2:$D$1994,2,1)</f>
        <v>91.95</v>
      </c>
      <c r="C259" s="90"/>
      <c r="D259">
        <f>VLOOKUP($A259,'STOCK PRICES'!$E$2:$F$2018,2,1)</f>
        <v>136.94</v>
      </c>
      <c r="F259">
        <f>VLOOKUP($A259,'STOCK PRICES'!$G$2:$H$1679,2,1)</f>
        <v>22.42</v>
      </c>
      <c r="H259">
        <f>VLOOKUP($A259,'STOCK PRICES'!$I$2:$J$1976,2,1)</f>
        <v>45.67</v>
      </c>
      <c r="J259">
        <f>VLOOKUP($A259,'STOCK PRICES'!$K$2:$L$2018,2,1)</f>
        <v>146.55000000000001</v>
      </c>
      <c r="L259">
        <f>VLOOKUP($A259,'STOCK PRICES'!$M$2:$N$2018,2,1)</f>
        <v>37.869999999999997</v>
      </c>
      <c r="N259" t="e">
        <f>VLOOKUP($A259,'STOCK PRICES'!$O$2:$P$538,2,1)</f>
        <v>#N/A</v>
      </c>
      <c r="P259">
        <f>VLOOKUP($A259,'STOCK PRICES'!$Q$2:$R$2018,2,1)</f>
        <v>25.44</v>
      </c>
      <c r="R259">
        <f>VLOOKUP($A259,'STOCK PRICES'!$S$2:$T$2018,2,1)</f>
        <v>5.54</v>
      </c>
      <c r="T259">
        <f>VLOOKUP($A259,'STOCK PRICES'!$U$2:$V$1210,2,1)</f>
        <v>68.78</v>
      </c>
      <c r="V259">
        <f>VLOOKUP($A259,'STOCK PRICES'!$W$2:$X$1879,2,1)</f>
        <v>47.89</v>
      </c>
      <c r="X259">
        <f>VLOOKUP($A259,'STOCK PRICES'!$Y$2:$Z$1987,2,1)</f>
        <v>41.99</v>
      </c>
      <c r="Z259">
        <f>VLOOKUP($A259,'STOCK PRICES'!$AA$2:$AB$1885,2,1)</f>
        <v>274.95</v>
      </c>
      <c r="AB259" t="e">
        <f>VLOOKUP($A259,'STOCK PRICES'!$AC$2:$AD$532,2,1)</f>
        <v>#N/A</v>
      </c>
    </row>
    <row r="260" spans="1:28" hidden="1" outlineLevel="1">
      <c r="A260" s="87">
        <v>43391</v>
      </c>
      <c r="B260">
        <f>VLOOKUP($A260,'STOCK PRICES'!$C$2:$D$1994,2,1)</f>
        <v>94.06</v>
      </c>
      <c r="C260" s="90"/>
      <c r="D260">
        <f>VLOOKUP($A260,'STOCK PRICES'!$E$2:$F$2018,2,1)</f>
        <v>137.57</v>
      </c>
      <c r="F260">
        <f>VLOOKUP($A260,'STOCK PRICES'!$G$2:$H$1679,2,1)</f>
        <v>23.2</v>
      </c>
      <c r="H260">
        <f>VLOOKUP($A260,'STOCK PRICES'!$I$2:$J$1976,2,1)</f>
        <v>45.62</v>
      </c>
      <c r="J260">
        <f>VLOOKUP($A260,'STOCK PRICES'!$K$2:$L$2018,2,1)</f>
        <v>153.87</v>
      </c>
      <c r="L260">
        <f>VLOOKUP($A260,'STOCK PRICES'!$M$2:$N$2018,2,1)</f>
        <v>38.32</v>
      </c>
      <c r="N260" t="e">
        <f>VLOOKUP($A260,'STOCK PRICES'!$O$2:$P$538,2,1)</f>
        <v>#N/A</v>
      </c>
      <c r="P260">
        <f>VLOOKUP($A260,'STOCK PRICES'!$Q$2:$R$2018,2,1)</f>
        <v>26.33</v>
      </c>
      <c r="R260">
        <f>VLOOKUP($A260,'STOCK PRICES'!$S$2:$T$2018,2,1)</f>
        <v>5.75</v>
      </c>
      <c r="T260">
        <f>VLOOKUP($A260,'STOCK PRICES'!$U$2:$V$1210,2,1)</f>
        <v>68.78</v>
      </c>
      <c r="V260">
        <f>VLOOKUP($A260,'STOCK PRICES'!$W$2:$X$1879,2,1)</f>
        <v>47.5</v>
      </c>
      <c r="X260">
        <f>VLOOKUP($A260,'STOCK PRICES'!$Y$2:$Z$1987,2,1)</f>
        <v>41.52</v>
      </c>
      <c r="Z260">
        <f>VLOOKUP($A260,'STOCK PRICES'!$AA$2:$AB$1885,2,1)</f>
        <v>269</v>
      </c>
      <c r="AB260" t="e">
        <f>VLOOKUP($A260,'STOCK PRICES'!$AC$2:$AD$532,2,1)</f>
        <v>#N/A</v>
      </c>
    </row>
    <row r="261" spans="1:28" hidden="1" outlineLevel="1">
      <c r="A261" s="87">
        <v>43392</v>
      </c>
      <c r="B261">
        <f>VLOOKUP($A261,'STOCK PRICES'!$C$2:$D$1994,2,1)</f>
        <v>95.5</v>
      </c>
      <c r="C261" s="90"/>
      <c r="D261">
        <f>VLOOKUP($A261,'STOCK PRICES'!$E$2:$F$2018,2,1)</f>
        <v>139.13999999999999</v>
      </c>
      <c r="F261">
        <f>VLOOKUP($A261,'STOCK PRICES'!$G$2:$H$1679,2,1)</f>
        <v>23.2</v>
      </c>
      <c r="H261">
        <f>VLOOKUP($A261,'STOCK PRICES'!$I$2:$J$1976,2,1)</f>
        <v>46.77</v>
      </c>
      <c r="J261">
        <f>VLOOKUP($A261,'STOCK PRICES'!$K$2:$L$2018,2,1)</f>
        <v>161.56</v>
      </c>
      <c r="L261">
        <f>VLOOKUP($A261,'STOCK PRICES'!$M$2:$N$2018,2,1)</f>
        <v>40.18</v>
      </c>
      <c r="N261" t="e">
        <f>VLOOKUP($A261,'STOCK PRICES'!$O$2:$P$538,2,1)</f>
        <v>#N/A</v>
      </c>
      <c r="P261">
        <f>VLOOKUP($A261,'STOCK PRICES'!$Q$2:$R$2018,2,1)</f>
        <v>27.63</v>
      </c>
      <c r="R261">
        <f>VLOOKUP($A261,'STOCK PRICES'!$S$2:$T$2018,2,1)</f>
        <v>6.3</v>
      </c>
      <c r="T261">
        <f>VLOOKUP($A261,'STOCK PRICES'!$U$2:$V$1210,2,1)</f>
        <v>68.78</v>
      </c>
      <c r="V261">
        <f>VLOOKUP($A261,'STOCK PRICES'!$W$2:$X$1879,2,1)</f>
        <v>49.5</v>
      </c>
      <c r="X261">
        <f>VLOOKUP($A261,'STOCK PRICES'!$Y$2:$Z$1987,2,1)</f>
        <v>41.87</v>
      </c>
      <c r="Z261">
        <f>VLOOKUP($A261,'STOCK PRICES'!$AA$2:$AB$1885,2,1)</f>
        <v>269.95</v>
      </c>
      <c r="AB261" t="e">
        <f>VLOOKUP($A261,'STOCK PRICES'!$AC$2:$AD$532,2,1)</f>
        <v>#N/A</v>
      </c>
    </row>
    <row r="262" spans="1:28" hidden="1" outlineLevel="1">
      <c r="A262" s="87">
        <v>43395</v>
      </c>
      <c r="B262">
        <f>VLOOKUP($A262,'STOCK PRICES'!$C$2:$D$1994,2,1)</f>
        <v>95</v>
      </c>
      <c r="C262" s="90"/>
      <c r="D262">
        <f>VLOOKUP($A262,'STOCK PRICES'!$E$2:$F$2018,2,1)</f>
        <v>138.1</v>
      </c>
      <c r="F262">
        <f>VLOOKUP($A262,'STOCK PRICES'!$G$2:$H$1679,2,1)</f>
        <v>23.2</v>
      </c>
      <c r="H262">
        <f>VLOOKUP($A262,'STOCK PRICES'!$I$2:$J$1976,2,1)</f>
        <v>45.72</v>
      </c>
      <c r="J262">
        <f>VLOOKUP($A262,'STOCK PRICES'!$K$2:$L$2018,2,1)</f>
        <v>164.75</v>
      </c>
      <c r="L262">
        <f>VLOOKUP($A262,'STOCK PRICES'!$M$2:$N$2018,2,1)</f>
        <v>39.25</v>
      </c>
      <c r="N262" t="e">
        <f>VLOOKUP($A262,'STOCK PRICES'!$O$2:$P$538,2,1)</f>
        <v>#N/A</v>
      </c>
      <c r="P262">
        <f>VLOOKUP($A262,'STOCK PRICES'!$Q$2:$R$2018,2,1)</f>
        <v>27.72</v>
      </c>
      <c r="R262">
        <f>VLOOKUP($A262,'STOCK PRICES'!$S$2:$T$2018,2,1)</f>
        <v>6.3</v>
      </c>
      <c r="T262">
        <f>VLOOKUP($A262,'STOCK PRICES'!$U$2:$V$1210,2,1)</f>
        <v>68.78</v>
      </c>
      <c r="V262">
        <f>VLOOKUP($A262,'STOCK PRICES'!$W$2:$X$1879,2,1)</f>
        <v>49.5</v>
      </c>
      <c r="X262">
        <f>VLOOKUP($A262,'STOCK PRICES'!$Y$2:$Z$1987,2,1)</f>
        <v>41.44</v>
      </c>
      <c r="Z262">
        <f>VLOOKUP($A262,'STOCK PRICES'!$AA$2:$AB$1885,2,1)</f>
        <v>270</v>
      </c>
      <c r="AB262" t="e">
        <f>VLOOKUP($A262,'STOCK PRICES'!$AC$2:$AD$532,2,1)</f>
        <v>#N/A</v>
      </c>
    </row>
    <row r="263" spans="1:28" hidden="1" outlineLevel="1">
      <c r="A263" s="87">
        <v>43396</v>
      </c>
      <c r="B263">
        <f>VLOOKUP($A263,'STOCK PRICES'!$C$2:$D$1994,2,1)</f>
        <v>94.01</v>
      </c>
      <c r="C263" s="90"/>
      <c r="D263">
        <f>VLOOKUP($A263,'STOCK PRICES'!$E$2:$F$2018,2,1)</f>
        <v>136.03</v>
      </c>
      <c r="F263">
        <f>VLOOKUP($A263,'STOCK PRICES'!$G$2:$H$1679,2,1)</f>
        <v>23</v>
      </c>
      <c r="H263">
        <f>VLOOKUP($A263,'STOCK PRICES'!$I$2:$J$1976,2,1)</f>
        <v>45.2</v>
      </c>
      <c r="J263">
        <f>VLOOKUP($A263,'STOCK PRICES'!$K$2:$L$2018,2,1)</f>
        <v>158.6</v>
      </c>
      <c r="L263">
        <f>VLOOKUP($A263,'STOCK PRICES'!$M$2:$N$2018,2,1)</f>
        <v>37.29</v>
      </c>
      <c r="N263" t="e">
        <f>VLOOKUP($A263,'STOCK PRICES'!$O$2:$P$538,2,1)</f>
        <v>#N/A</v>
      </c>
      <c r="P263">
        <f>VLOOKUP($A263,'STOCK PRICES'!$Q$2:$R$2018,2,1)</f>
        <v>26.41</v>
      </c>
      <c r="R263">
        <f>VLOOKUP($A263,'STOCK PRICES'!$S$2:$T$2018,2,1)</f>
        <v>6.14</v>
      </c>
      <c r="T263">
        <f>VLOOKUP($A263,'STOCK PRICES'!$U$2:$V$1210,2,1)</f>
        <v>68.78</v>
      </c>
      <c r="V263">
        <f>VLOOKUP($A263,'STOCK PRICES'!$W$2:$X$1879,2,1)</f>
        <v>47.04</v>
      </c>
      <c r="X263">
        <f>VLOOKUP($A263,'STOCK PRICES'!$Y$2:$Z$1987,2,1)</f>
        <v>41.77</v>
      </c>
      <c r="Z263">
        <f>VLOOKUP($A263,'STOCK PRICES'!$AA$2:$AB$1885,2,1)</f>
        <v>269.85000000000002</v>
      </c>
      <c r="AB263" t="e">
        <f>VLOOKUP($A263,'STOCK PRICES'!$AC$2:$AD$532,2,1)</f>
        <v>#N/A</v>
      </c>
    </row>
    <row r="264" spans="1:28" hidden="1" outlineLevel="1">
      <c r="A264" s="87">
        <v>43397</v>
      </c>
      <c r="B264">
        <f>VLOOKUP($A264,'STOCK PRICES'!$C$2:$D$1994,2,1)</f>
        <v>95.48</v>
      </c>
      <c r="C264" s="90"/>
      <c r="D264">
        <f>VLOOKUP($A264,'STOCK PRICES'!$E$2:$F$2018,2,1)</f>
        <v>142.83000000000001</v>
      </c>
      <c r="F264">
        <f>VLOOKUP($A264,'STOCK PRICES'!$G$2:$H$1679,2,1)</f>
        <v>23</v>
      </c>
      <c r="H264">
        <f>VLOOKUP($A264,'STOCK PRICES'!$I$2:$J$1976,2,1)</f>
        <v>45.32</v>
      </c>
      <c r="J264">
        <f>VLOOKUP($A264,'STOCK PRICES'!$K$2:$L$2018,2,1)</f>
        <v>166.53</v>
      </c>
      <c r="L264">
        <f>VLOOKUP($A264,'STOCK PRICES'!$M$2:$N$2018,2,1)</f>
        <v>39.15</v>
      </c>
      <c r="N264" t="e">
        <f>VLOOKUP($A264,'STOCK PRICES'!$O$2:$P$538,2,1)</f>
        <v>#N/A</v>
      </c>
      <c r="P264">
        <f>VLOOKUP($A264,'STOCK PRICES'!$Q$2:$R$2018,2,1)</f>
        <v>27.73</v>
      </c>
      <c r="R264">
        <f>VLOOKUP($A264,'STOCK PRICES'!$S$2:$T$2018,2,1)</f>
        <v>6.53</v>
      </c>
      <c r="T264">
        <f>VLOOKUP($A264,'STOCK PRICES'!$U$2:$V$1210,2,1)</f>
        <v>71.510000000000005</v>
      </c>
      <c r="V264">
        <f>VLOOKUP($A264,'STOCK PRICES'!$W$2:$X$1879,2,1)</f>
        <v>47.99</v>
      </c>
      <c r="X264">
        <f>VLOOKUP($A264,'STOCK PRICES'!$Y$2:$Z$1987,2,1)</f>
        <v>43.37</v>
      </c>
      <c r="Z264">
        <f>VLOOKUP($A264,'STOCK PRICES'!$AA$2:$AB$1885,2,1)</f>
        <v>268.16000000000003</v>
      </c>
      <c r="AB264" t="e">
        <f>VLOOKUP($A264,'STOCK PRICES'!$AC$2:$AD$532,2,1)</f>
        <v>#N/A</v>
      </c>
    </row>
    <row r="265" spans="1:28" hidden="1" outlineLevel="1">
      <c r="A265" s="87">
        <v>43398</v>
      </c>
      <c r="B265">
        <f>VLOOKUP($A265,'STOCK PRICES'!$C$2:$D$1994,2,1)</f>
        <v>95.96</v>
      </c>
      <c r="C265" s="90"/>
      <c r="D265">
        <f>VLOOKUP($A265,'STOCK PRICES'!$E$2:$F$2018,2,1)</f>
        <v>141.66</v>
      </c>
      <c r="F265">
        <f>VLOOKUP($A265,'STOCK PRICES'!$G$2:$H$1679,2,1)</f>
        <v>22</v>
      </c>
      <c r="H265">
        <f>VLOOKUP($A265,'STOCK PRICES'!$I$2:$J$1976,2,1)</f>
        <v>45.8</v>
      </c>
      <c r="J265">
        <f>VLOOKUP($A265,'STOCK PRICES'!$K$2:$L$2018,2,1)</f>
        <v>174.8</v>
      </c>
      <c r="L265">
        <f>VLOOKUP($A265,'STOCK PRICES'!$M$2:$N$2018,2,1)</f>
        <v>41.1</v>
      </c>
      <c r="N265" t="e">
        <f>VLOOKUP($A265,'STOCK PRICES'!$O$2:$P$538,2,1)</f>
        <v>#N/A</v>
      </c>
      <c r="P265">
        <f>VLOOKUP($A265,'STOCK PRICES'!$Q$2:$R$2018,2,1)</f>
        <v>28.57</v>
      </c>
      <c r="R265">
        <f>VLOOKUP($A265,'STOCK PRICES'!$S$2:$T$2018,2,1)</f>
        <v>6.28</v>
      </c>
      <c r="T265">
        <f>VLOOKUP($A265,'STOCK PRICES'!$U$2:$V$1210,2,1)</f>
        <v>72.989999999999995</v>
      </c>
      <c r="V265">
        <f>VLOOKUP($A265,'STOCK PRICES'!$W$2:$X$1879,2,1)</f>
        <v>47.99</v>
      </c>
      <c r="X265">
        <f>VLOOKUP($A265,'STOCK PRICES'!$Y$2:$Z$1987,2,1)</f>
        <v>44.15</v>
      </c>
      <c r="Z265">
        <f>VLOOKUP($A265,'STOCK PRICES'!$AA$2:$AB$1885,2,1)</f>
        <v>266.58999999999997</v>
      </c>
      <c r="AB265" t="e">
        <f>VLOOKUP($A265,'STOCK PRICES'!$AC$2:$AD$532,2,1)</f>
        <v>#N/A</v>
      </c>
    </row>
    <row r="266" spans="1:28" hidden="1" outlineLevel="1">
      <c r="A266" s="87">
        <v>43399</v>
      </c>
      <c r="B266">
        <f>VLOOKUP($A266,'STOCK PRICES'!$C$2:$D$1994,2,1)</f>
        <v>96.36</v>
      </c>
      <c r="C266" s="90"/>
      <c r="D266">
        <f>VLOOKUP($A266,'STOCK PRICES'!$E$2:$F$2018,2,1)</f>
        <v>144.04</v>
      </c>
      <c r="F266">
        <f>VLOOKUP($A266,'STOCK PRICES'!$G$2:$H$1679,2,1)</f>
        <v>23.1</v>
      </c>
      <c r="H266">
        <f>VLOOKUP($A266,'STOCK PRICES'!$I$2:$J$1976,2,1)</f>
        <v>45.88</v>
      </c>
      <c r="J266">
        <f>VLOOKUP($A266,'STOCK PRICES'!$K$2:$L$2018,2,1)</f>
        <v>183.44</v>
      </c>
      <c r="L266">
        <f>VLOOKUP($A266,'STOCK PRICES'!$M$2:$N$2018,2,1)</f>
        <v>43.15</v>
      </c>
      <c r="N266" t="e">
        <f>VLOOKUP($A266,'STOCK PRICES'!$O$2:$P$538,2,1)</f>
        <v>#N/A</v>
      </c>
      <c r="P266">
        <f>VLOOKUP($A266,'STOCK PRICES'!$Q$2:$R$2018,2,1)</f>
        <v>29.38</v>
      </c>
      <c r="R266">
        <f>VLOOKUP($A266,'STOCK PRICES'!$S$2:$T$2018,2,1)</f>
        <v>6.13</v>
      </c>
      <c r="T266">
        <f>VLOOKUP($A266,'STOCK PRICES'!$U$2:$V$1210,2,1)</f>
        <v>72.989999999999995</v>
      </c>
      <c r="V266">
        <f>VLOOKUP($A266,'STOCK PRICES'!$W$2:$X$1879,2,1)</f>
        <v>48.02</v>
      </c>
      <c r="X266">
        <f>VLOOKUP($A266,'STOCK PRICES'!$Y$2:$Z$1987,2,1)</f>
        <v>45.13</v>
      </c>
      <c r="Z266">
        <f>VLOOKUP($A266,'STOCK PRICES'!$AA$2:$AB$1885,2,1)</f>
        <v>265.51</v>
      </c>
      <c r="AB266" t="e">
        <f>VLOOKUP($A266,'STOCK PRICES'!$AC$2:$AD$532,2,1)</f>
        <v>#N/A</v>
      </c>
    </row>
    <row r="267" spans="1:28" hidden="1" outlineLevel="1">
      <c r="A267" s="87">
        <v>43402</v>
      </c>
      <c r="B267">
        <f>VLOOKUP($A267,'STOCK PRICES'!$C$2:$D$1994,2,1)</f>
        <v>97.5</v>
      </c>
      <c r="C267" s="90"/>
      <c r="D267">
        <f>VLOOKUP($A267,'STOCK PRICES'!$E$2:$F$2018,2,1)</f>
        <v>150.55000000000001</v>
      </c>
      <c r="F267">
        <f>VLOOKUP($A267,'STOCK PRICES'!$G$2:$H$1679,2,1)</f>
        <v>24.25</v>
      </c>
      <c r="H267">
        <f>VLOOKUP($A267,'STOCK PRICES'!$I$2:$J$1976,2,1)</f>
        <v>46.34</v>
      </c>
      <c r="J267">
        <f>VLOOKUP($A267,'STOCK PRICES'!$K$2:$L$2018,2,1)</f>
        <v>192.61</v>
      </c>
      <c r="L267">
        <f>VLOOKUP($A267,'STOCK PRICES'!$M$2:$N$2018,2,1)</f>
        <v>45.3</v>
      </c>
      <c r="N267" t="e">
        <f>VLOOKUP($A267,'STOCK PRICES'!$O$2:$P$538,2,1)</f>
        <v>#N/A</v>
      </c>
      <c r="P267">
        <f>VLOOKUP($A267,'STOCK PRICES'!$Q$2:$R$2018,2,1)</f>
        <v>30.8</v>
      </c>
      <c r="R267">
        <f>VLOOKUP($A267,'STOCK PRICES'!$S$2:$T$2018,2,1)</f>
        <v>6.2</v>
      </c>
      <c r="T267">
        <f>VLOOKUP($A267,'STOCK PRICES'!$U$2:$V$1210,2,1)</f>
        <v>69.349999999999994</v>
      </c>
      <c r="V267">
        <f>VLOOKUP($A267,'STOCK PRICES'!$W$2:$X$1879,2,1)</f>
        <v>47.88</v>
      </c>
      <c r="X267">
        <f>VLOOKUP($A267,'STOCK PRICES'!$Y$2:$Z$1987,2,1)</f>
        <v>45.87</v>
      </c>
      <c r="Z267">
        <f>VLOOKUP($A267,'STOCK PRICES'!$AA$2:$AB$1885,2,1)</f>
        <v>274.47000000000003</v>
      </c>
      <c r="AB267" t="e">
        <f>VLOOKUP($A267,'STOCK PRICES'!$AC$2:$AD$532,2,1)</f>
        <v>#N/A</v>
      </c>
    </row>
    <row r="268" spans="1:28" hidden="1" outlineLevel="1">
      <c r="A268" s="87">
        <v>43403</v>
      </c>
      <c r="B268">
        <f>VLOOKUP($A268,'STOCK PRICES'!$C$2:$D$1994,2,1)</f>
        <v>98.96</v>
      </c>
      <c r="C268" s="90"/>
      <c r="D268">
        <f>VLOOKUP($A268,'STOCK PRICES'!$E$2:$F$2018,2,1)</f>
        <v>151.44</v>
      </c>
      <c r="F268">
        <f>VLOOKUP($A268,'STOCK PRICES'!$G$2:$H$1679,2,1)</f>
        <v>23.61</v>
      </c>
      <c r="H268">
        <f>VLOOKUP($A268,'STOCK PRICES'!$I$2:$J$1976,2,1)</f>
        <v>45.5</v>
      </c>
      <c r="J268">
        <f>VLOOKUP($A268,'STOCK PRICES'!$K$2:$L$2018,2,1)</f>
        <v>195.7</v>
      </c>
      <c r="L268">
        <f>VLOOKUP($A268,'STOCK PRICES'!$M$2:$N$2018,2,1)</f>
        <v>47.56</v>
      </c>
      <c r="N268" t="e">
        <f>VLOOKUP($A268,'STOCK PRICES'!$O$2:$P$538,2,1)</f>
        <v>#N/A</v>
      </c>
      <c r="P268">
        <f>VLOOKUP($A268,'STOCK PRICES'!$Q$2:$R$2018,2,1)</f>
        <v>30.91</v>
      </c>
      <c r="R268">
        <f>VLOOKUP($A268,'STOCK PRICES'!$S$2:$T$2018,2,1)</f>
        <v>6.14</v>
      </c>
      <c r="T268">
        <f>VLOOKUP($A268,'STOCK PRICES'!$U$2:$V$1210,2,1)</f>
        <v>69.349999999999994</v>
      </c>
      <c r="V268">
        <f>VLOOKUP($A268,'STOCK PRICES'!$W$2:$X$1879,2,1)</f>
        <v>47.65</v>
      </c>
      <c r="X268">
        <f>VLOOKUP($A268,'STOCK PRICES'!$Y$2:$Z$1987,2,1)</f>
        <v>46.15</v>
      </c>
      <c r="Z268">
        <f>VLOOKUP($A268,'STOCK PRICES'!$AA$2:$AB$1885,2,1)</f>
        <v>269.99</v>
      </c>
      <c r="AB268" t="e">
        <f>VLOOKUP($A268,'STOCK PRICES'!$AC$2:$AD$532,2,1)</f>
        <v>#N/A</v>
      </c>
    </row>
    <row r="269" spans="1:28" hidden="1" outlineLevel="1">
      <c r="A269" s="87">
        <v>43404</v>
      </c>
      <c r="B269">
        <f>VLOOKUP($A269,'STOCK PRICES'!$C$2:$D$1994,2,1)</f>
        <v>99.26</v>
      </c>
      <c r="C269" s="90"/>
      <c r="D269">
        <f>VLOOKUP($A269,'STOCK PRICES'!$E$2:$F$2018,2,1)</f>
        <v>149.88</v>
      </c>
      <c r="F269">
        <f>VLOOKUP($A269,'STOCK PRICES'!$G$2:$H$1679,2,1)</f>
        <v>24</v>
      </c>
      <c r="H269">
        <f>VLOOKUP($A269,'STOCK PRICES'!$I$2:$J$1976,2,1)</f>
        <v>46.1</v>
      </c>
      <c r="J269">
        <f>VLOOKUP($A269,'STOCK PRICES'!$K$2:$L$2018,2,1)</f>
        <v>192.99</v>
      </c>
      <c r="L269">
        <f>VLOOKUP($A269,'STOCK PRICES'!$M$2:$N$2018,2,1)</f>
        <v>49.93</v>
      </c>
      <c r="N269" t="e">
        <f>VLOOKUP($A269,'STOCK PRICES'!$O$2:$P$538,2,1)</f>
        <v>#N/A</v>
      </c>
      <c r="P269">
        <f>VLOOKUP($A269,'STOCK PRICES'!$Q$2:$R$2018,2,1)</f>
        <v>29.85</v>
      </c>
      <c r="R269">
        <f>VLOOKUP($A269,'STOCK PRICES'!$S$2:$T$2018,2,1)</f>
        <v>6.08</v>
      </c>
      <c r="T269">
        <f>VLOOKUP($A269,'STOCK PRICES'!$U$2:$V$1210,2,1)</f>
        <v>72</v>
      </c>
      <c r="V269">
        <f>VLOOKUP($A269,'STOCK PRICES'!$W$2:$X$1879,2,1)</f>
        <v>47.55</v>
      </c>
      <c r="X269">
        <f>VLOOKUP($A269,'STOCK PRICES'!$Y$2:$Z$1987,2,1)</f>
        <v>46.05</v>
      </c>
      <c r="Z269">
        <f>VLOOKUP($A269,'STOCK PRICES'!$AA$2:$AB$1885,2,1)</f>
        <v>274.99</v>
      </c>
      <c r="AB269" t="e">
        <f>VLOOKUP($A269,'STOCK PRICES'!$AC$2:$AD$532,2,1)</f>
        <v>#N/A</v>
      </c>
    </row>
    <row r="270" spans="1:28" hidden="1" outlineLevel="1">
      <c r="A270" s="87">
        <v>43405</v>
      </c>
      <c r="B270">
        <f>VLOOKUP($A270,'STOCK PRICES'!$C$2:$D$1994,2,1)</f>
        <v>98.21</v>
      </c>
      <c r="C270" s="90"/>
      <c r="D270">
        <f>VLOOKUP($A270,'STOCK PRICES'!$E$2:$F$2018,2,1)</f>
        <v>147.46</v>
      </c>
      <c r="F270">
        <f>VLOOKUP($A270,'STOCK PRICES'!$G$2:$H$1679,2,1)</f>
        <v>24</v>
      </c>
      <c r="H270">
        <f>VLOOKUP($A270,'STOCK PRICES'!$I$2:$J$1976,2,1)</f>
        <v>45.5</v>
      </c>
      <c r="J270">
        <f>VLOOKUP($A270,'STOCK PRICES'!$K$2:$L$2018,2,1)</f>
        <v>187.13</v>
      </c>
      <c r="L270">
        <f>VLOOKUP($A270,'STOCK PRICES'!$M$2:$N$2018,2,1)</f>
        <v>52.3</v>
      </c>
      <c r="N270" t="e">
        <f>VLOOKUP($A270,'STOCK PRICES'!$O$2:$P$538,2,1)</f>
        <v>#N/A</v>
      </c>
      <c r="P270">
        <f>VLOOKUP($A270,'STOCK PRICES'!$Q$2:$R$2018,2,1)</f>
        <v>30.85</v>
      </c>
      <c r="R270">
        <f>VLOOKUP($A270,'STOCK PRICES'!$S$2:$T$2018,2,1)</f>
        <v>6.01</v>
      </c>
      <c r="T270">
        <f>VLOOKUP($A270,'STOCK PRICES'!$U$2:$V$1210,2,1)</f>
        <v>72</v>
      </c>
      <c r="V270">
        <f>VLOOKUP($A270,'STOCK PRICES'!$W$2:$X$1879,2,1)</f>
        <v>49.92</v>
      </c>
      <c r="X270">
        <f>VLOOKUP($A270,'STOCK PRICES'!$Y$2:$Z$1987,2,1)</f>
        <v>46</v>
      </c>
      <c r="Z270">
        <f>VLOOKUP($A270,'STOCK PRICES'!$AA$2:$AB$1885,2,1)</f>
        <v>266.38</v>
      </c>
      <c r="AB270" t="e">
        <f>VLOOKUP($A270,'STOCK PRICES'!$AC$2:$AD$532,2,1)</f>
        <v>#N/A</v>
      </c>
    </row>
    <row r="271" spans="1:28" hidden="1" outlineLevel="1">
      <c r="A271" s="87">
        <v>43406</v>
      </c>
      <c r="B271">
        <f>VLOOKUP($A271,'STOCK PRICES'!$C$2:$D$1994,2,1)</f>
        <v>98.99</v>
      </c>
      <c r="C271" s="90"/>
      <c r="D271">
        <f>VLOOKUP($A271,'STOCK PRICES'!$E$2:$F$2018,2,1)</f>
        <v>151.19999999999999</v>
      </c>
      <c r="F271">
        <f>VLOOKUP($A271,'STOCK PRICES'!$G$2:$H$1679,2,1)</f>
        <v>24</v>
      </c>
      <c r="H271">
        <f>VLOOKUP($A271,'STOCK PRICES'!$I$2:$J$1976,2,1)</f>
        <v>44.89</v>
      </c>
      <c r="J271">
        <f>VLOOKUP($A271,'STOCK PRICES'!$K$2:$L$2018,2,1)</f>
        <v>195.75</v>
      </c>
      <c r="L271">
        <f>VLOOKUP($A271,'STOCK PRICES'!$M$2:$N$2018,2,1)</f>
        <v>54.61</v>
      </c>
      <c r="N271" t="e">
        <f>VLOOKUP($A271,'STOCK PRICES'!$O$2:$P$538,2,1)</f>
        <v>#N/A</v>
      </c>
      <c r="P271">
        <f>VLOOKUP($A271,'STOCK PRICES'!$Q$2:$R$2018,2,1)</f>
        <v>31.45</v>
      </c>
      <c r="R271">
        <f>VLOOKUP($A271,'STOCK PRICES'!$S$2:$T$2018,2,1)</f>
        <v>6.27</v>
      </c>
      <c r="T271">
        <f>VLOOKUP($A271,'STOCK PRICES'!$U$2:$V$1210,2,1)</f>
        <v>68.5</v>
      </c>
      <c r="V271">
        <f>VLOOKUP($A271,'STOCK PRICES'!$W$2:$X$1879,2,1)</f>
        <v>52.41</v>
      </c>
      <c r="X271">
        <f>VLOOKUP($A271,'STOCK PRICES'!$Y$2:$Z$1987,2,1)</f>
        <v>46</v>
      </c>
      <c r="Z271">
        <f>VLOOKUP($A271,'STOCK PRICES'!$AA$2:$AB$1885,2,1)</f>
        <v>265</v>
      </c>
      <c r="AB271" t="e">
        <f>VLOOKUP($A271,'STOCK PRICES'!$AC$2:$AD$532,2,1)</f>
        <v>#N/A</v>
      </c>
    </row>
    <row r="272" spans="1:28" hidden="1" outlineLevel="1">
      <c r="A272" s="87">
        <v>43409</v>
      </c>
      <c r="B272">
        <f>VLOOKUP($A272,'STOCK PRICES'!$C$2:$D$1994,2,1)</f>
        <v>97.42</v>
      </c>
      <c r="C272" s="90"/>
      <c r="D272">
        <f>VLOOKUP($A272,'STOCK PRICES'!$E$2:$F$2018,2,1)</f>
        <v>148.44</v>
      </c>
      <c r="F272">
        <f>VLOOKUP($A272,'STOCK PRICES'!$G$2:$H$1679,2,1)</f>
        <v>23.5</v>
      </c>
      <c r="H272">
        <f>VLOOKUP($A272,'STOCK PRICES'!$I$2:$J$1976,2,1)</f>
        <v>43.58</v>
      </c>
      <c r="J272">
        <f>VLOOKUP($A272,'STOCK PRICES'!$K$2:$L$2018,2,1)</f>
        <v>204.67</v>
      </c>
      <c r="L272">
        <f>VLOOKUP($A272,'STOCK PRICES'!$M$2:$N$2018,2,1)</f>
        <v>51.88</v>
      </c>
      <c r="N272" t="e">
        <f>VLOOKUP($A272,'STOCK PRICES'!$O$2:$P$538,2,1)</f>
        <v>#N/A</v>
      </c>
      <c r="P272">
        <f>VLOOKUP($A272,'STOCK PRICES'!$Q$2:$R$2018,2,1)</f>
        <v>31.32</v>
      </c>
      <c r="R272">
        <f>VLOOKUP($A272,'STOCK PRICES'!$S$2:$T$2018,2,1)</f>
        <v>6.49</v>
      </c>
      <c r="T272">
        <f>VLOOKUP($A272,'STOCK PRICES'!$U$2:$V$1210,2,1)</f>
        <v>68.5</v>
      </c>
      <c r="V272">
        <f>VLOOKUP($A272,'STOCK PRICES'!$W$2:$X$1879,2,1)</f>
        <v>50.25</v>
      </c>
      <c r="X272">
        <f>VLOOKUP($A272,'STOCK PRICES'!$Y$2:$Z$1987,2,1)</f>
        <v>44.98</v>
      </c>
      <c r="Z272">
        <f>VLOOKUP($A272,'STOCK PRICES'!$AA$2:$AB$1885,2,1)</f>
        <v>266.99</v>
      </c>
      <c r="AB272" t="e">
        <f>VLOOKUP($A272,'STOCK PRICES'!$AC$2:$AD$532,2,1)</f>
        <v>#N/A</v>
      </c>
    </row>
    <row r="273" spans="1:28" hidden="1" outlineLevel="1">
      <c r="A273" s="87">
        <v>43410</v>
      </c>
      <c r="B273">
        <f>VLOOKUP($A273,'STOCK PRICES'!$C$2:$D$1994,2,1)</f>
        <v>96.46</v>
      </c>
      <c r="C273" s="90"/>
      <c r="D273">
        <f>VLOOKUP($A273,'STOCK PRICES'!$E$2:$F$2018,2,1)</f>
        <v>145.35</v>
      </c>
      <c r="F273">
        <f>VLOOKUP($A273,'STOCK PRICES'!$G$2:$H$1679,2,1)</f>
        <v>23.5</v>
      </c>
      <c r="H273">
        <f>VLOOKUP($A273,'STOCK PRICES'!$I$2:$J$1976,2,1)</f>
        <v>44.2</v>
      </c>
      <c r="J273">
        <f>VLOOKUP($A273,'STOCK PRICES'!$K$2:$L$2018,2,1)</f>
        <v>204.86</v>
      </c>
      <c r="L273">
        <f>VLOOKUP($A273,'STOCK PRICES'!$M$2:$N$2018,2,1)</f>
        <v>49.29</v>
      </c>
      <c r="N273" t="e">
        <f>VLOOKUP($A273,'STOCK PRICES'!$O$2:$P$538,2,1)</f>
        <v>#N/A</v>
      </c>
      <c r="P273">
        <f>VLOOKUP($A273,'STOCK PRICES'!$Q$2:$R$2018,2,1)</f>
        <v>30.21</v>
      </c>
      <c r="R273">
        <f>VLOOKUP($A273,'STOCK PRICES'!$S$2:$T$2018,2,1)</f>
        <v>6.29</v>
      </c>
      <c r="T273">
        <f>VLOOKUP($A273,'STOCK PRICES'!$U$2:$V$1210,2,1)</f>
        <v>68.5</v>
      </c>
      <c r="V273">
        <f>VLOOKUP($A273,'STOCK PRICES'!$W$2:$X$1879,2,1)</f>
        <v>49.57</v>
      </c>
      <c r="X273">
        <f>VLOOKUP($A273,'STOCK PRICES'!$Y$2:$Z$1987,2,1)</f>
        <v>43.66</v>
      </c>
      <c r="Z273">
        <f>VLOOKUP($A273,'STOCK PRICES'!$AA$2:$AB$1885,2,1)</f>
        <v>264.99</v>
      </c>
      <c r="AB273" t="e">
        <f>VLOOKUP($A273,'STOCK PRICES'!$AC$2:$AD$532,2,1)</f>
        <v>#N/A</v>
      </c>
    </row>
    <row r="274" spans="1:28" hidden="1" outlineLevel="1">
      <c r="A274" s="87">
        <v>43411</v>
      </c>
      <c r="B274">
        <f>VLOOKUP($A274,'STOCK PRICES'!$C$2:$D$1994,2,1)</f>
        <v>96.2</v>
      </c>
      <c r="C274" s="90"/>
      <c r="D274">
        <f>VLOOKUP($A274,'STOCK PRICES'!$E$2:$F$2018,2,1)</f>
        <v>147.5</v>
      </c>
      <c r="F274">
        <f>VLOOKUP($A274,'STOCK PRICES'!$G$2:$H$1679,2,1)</f>
        <v>23.5</v>
      </c>
      <c r="H274">
        <f>VLOOKUP($A274,'STOCK PRICES'!$I$2:$J$1976,2,1)</f>
        <v>43.75</v>
      </c>
      <c r="J274">
        <f>VLOOKUP($A274,'STOCK PRICES'!$K$2:$L$2018,2,1)</f>
        <v>209.66</v>
      </c>
      <c r="L274">
        <f>VLOOKUP($A274,'STOCK PRICES'!$M$2:$N$2018,2,1)</f>
        <v>51.72</v>
      </c>
      <c r="N274" t="e">
        <f>VLOOKUP($A274,'STOCK PRICES'!$O$2:$P$538,2,1)</f>
        <v>#N/A</v>
      </c>
      <c r="P274">
        <f>VLOOKUP($A274,'STOCK PRICES'!$Q$2:$R$2018,2,1)</f>
        <v>30.95</v>
      </c>
      <c r="R274">
        <f>VLOOKUP($A274,'STOCK PRICES'!$S$2:$T$2018,2,1)</f>
        <v>6.38</v>
      </c>
      <c r="T274">
        <f>VLOOKUP($A274,'STOCK PRICES'!$U$2:$V$1210,2,1)</f>
        <v>68.5</v>
      </c>
      <c r="V274">
        <f>VLOOKUP($A274,'STOCK PRICES'!$W$2:$X$1879,2,1)</f>
        <v>51.98</v>
      </c>
      <c r="X274">
        <f>VLOOKUP($A274,'STOCK PRICES'!$Y$2:$Z$1987,2,1)</f>
        <v>44.79</v>
      </c>
      <c r="Z274">
        <f>VLOOKUP($A274,'STOCK PRICES'!$AA$2:$AB$1885,2,1)</f>
        <v>262.08</v>
      </c>
      <c r="AB274" t="e">
        <f>VLOOKUP($A274,'STOCK PRICES'!$AC$2:$AD$532,2,1)</f>
        <v>#N/A</v>
      </c>
    </row>
    <row r="275" spans="1:28" hidden="1" outlineLevel="1">
      <c r="A275" s="87">
        <v>43412</v>
      </c>
      <c r="B275">
        <f>VLOOKUP($A275,'STOCK PRICES'!$C$2:$D$1994,2,1)</f>
        <v>94.71</v>
      </c>
      <c r="C275" s="90"/>
      <c r="D275">
        <f>VLOOKUP($A275,'STOCK PRICES'!$E$2:$F$2018,2,1)</f>
        <v>141.31</v>
      </c>
      <c r="F275">
        <f>VLOOKUP($A275,'STOCK PRICES'!$G$2:$H$1679,2,1)</f>
        <v>23.5</v>
      </c>
      <c r="H275">
        <f>VLOOKUP($A275,'STOCK PRICES'!$I$2:$J$1976,2,1)</f>
        <v>42.98</v>
      </c>
      <c r="J275">
        <f>VLOOKUP($A275,'STOCK PRICES'!$K$2:$L$2018,2,1)</f>
        <v>209.1</v>
      </c>
      <c r="L275">
        <f>VLOOKUP($A275,'STOCK PRICES'!$M$2:$N$2018,2,1)</f>
        <v>50.61</v>
      </c>
      <c r="N275" t="e">
        <f>VLOOKUP($A275,'STOCK PRICES'!$O$2:$P$538,2,1)</f>
        <v>#N/A</v>
      </c>
      <c r="P275">
        <f>VLOOKUP($A275,'STOCK PRICES'!$Q$2:$R$2018,2,1)</f>
        <v>30.69</v>
      </c>
      <c r="R275">
        <f>VLOOKUP($A275,'STOCK PRICES'!$S$2:$T$2018,2,1)</f>
        <v>6.29</v>
      </c>
      <c r="T275">
        <f>VLOOKUP($A275,'STOCK PRICES'!$U$2:$V$1210,2,1)</f>
        <v>68.5</v>
      </c>
      <c r="V275">
        <f>VLOOKUP($A275,'STOCK PRICES'!$W$2:$X$1879,2,1)</f>
        <v>50.63</v>
      </c>
      <c r="X275">
        <f>VLOOKUP($A275,'STOCK PRICES'!$Y$2:$Z$1987,2,1)</f>
        <v>44.59</v>
      </c>
      <c r="Z275">
        <f>VLOOKUP($A275,'STOCK PRICES'!$AA$2:$AB$1885,2,1)</f>
        <v>264.94</v>
      </c>
      <c r="AB275" t="e">
        <f>VLOOKUP($A275,'STOCK PRICES'!$AC$2:$AD$532,2,1)</f>
        <v>#N/A</v>
      </c>
    </row>
    <row r="276" spans="1:28" hidden="1" outlineLevel="1">
      <c r="A276" s="87">
        <v>43413</v>
      </c>
      <c r="B276">
        <f>VLOOKUP($A276,'STOCK PRICES'!$C$2:$D$1994,2,1)</f>
        <v>96.01</v>
      </c>
      <c r="C276" s="90"/>
      <c r="D276">
        <f>VLOOKUP($A276,'STOCK PRICES'!$E$2:$F$2018,2,1)</f>
        <v>140.08000000000001</v>
      </c>
      <c r="F276">
        <f>VLOOKUP($A276,'STOCK PRICES'!$G$2:$H$1679,2,1)</f>
        <v>24.59</v>
      </c>
      <c r="H276">
        <f>VLOOKUP($A276,'STOCK PRICES'!$I$2:$J$1976,2,1)</f>
        <v>42.64</v>
      </c>
      <c r="J276">
        <f>VLOOKUP($A276,'STOCK PRICES'!$K$2:$L$2018,2,1)</f>
        <v>213.11</v>
      </c>
      <c r="L276">
        <f>VLOOKUP($A276,'STOCK PRICES'!$M$2:$N$2018,2,1)</f>
        <v>51.21</v>
      </c>
      <c r="N276" t="e">
        <f>VLOOKUP($A276,'STOCK PRICES'!$O$2:$P$538,2,1)</f>
        <v>#N/A</v>
      </c>
      <c r="P276">
        <f>VLOOKUP($A276,'STOCK PRICES'!$Q$2:$R$2018,2,1)</f>
        <v>31.11</v>
      </c>
      <c r="R276">
        <f>VLOOKUP($A276,'STOCK PRICES'!$S$2:$T$2018,2,1)</f>
        <v>6.32</v>
      </c>
      <c r="T276">
        <f>VLOOKUP($A276,'STOCK PRICES'!$U$2:$V$1210,2,1)</f>
        <v>68.5</v>
      </c>
      <c r="V276">
        <f>VLOOKUP($A276,'STOCK PRICES'!$W$2:$X$1879,2,1)</f>
        <v>53.16</v>
      </c>
      <c r="X276">
        <f>VLOOKUP($A276,'STOCK PRICES'!$Y$2:$Z$1987,2,1)</f>
        <v>44.77</v>
      </c>
      <c r="Z276">
        <f>VLOOKUP($A276,'STOCK PRICES'!$AA$2:$AB$1885,2,1)</f>
        <v>229.68</v>
      </c>
      <c r="AB276" t="e">
        <f>VLOOKUP($A276,'STOCK PRICES'!$AC$2:$AD$532,2,1)</f>
        <v>#N/A</v>
      </c>
    </row>
    <row r="277" spans="1:28" hidden="1" outlineLevel="1">
      <c r="A277" s="87">
        <v>43416</v>
      </c>
      <c r="B277">
        <f>VLOOKUP($A277,'STOCK PRICES'!$C$2:$D$1994,2,1)</f>
        <v>95.4</v>
      </c>
      <c r="C277" s="90"/>
      <c r="D277">
        <f>VLOOKUP($A277,'STOCK PRICES'!$E$2:$F$2018,2,1)</f>
        <v>137.05000000000001</v>
      </c>
      <c r="F277">
        <f>VLOOKUP($A277,'STOCK PRICES'!$G$2:$H$1679,2,1)</f>
        <v>24.5</v>
      </c>
      <c r="H277">
        <f>VLOOKUP($A277,'STOCK PRICES'!$I$2:$J$1976,2,1)</f>
        <v>42.8</v>
      </c>
      <c r="J277">
        <f>VLOOKUP($A277,'STOCK PRICES'!$K$2:$L$2018,2,1)</f>
        <v>215.49</v>
      </c>
      <c r="L277">
        <f>VLOOKUP($A277,'STOCK PRICES'!$M$2:$N$2018,2,1)</f>
        <v>49.98</v>
      </c>
      <c r="N277" t="e">
        <f>VLOOKUP($A277,'STOCK PRICES'!$O$2:$P$538,2,1)</f>
        <v>#N/A</v>
      </c>
      <c r="P277">
        <f>VLOOKUP($A277,'STOCK PRICES'!$Q$2:$R$2018,2,1)</f>
        <v>30.31</v>
      </c>
      <c r="R277">
        <f>VLOOKUP($A277,'STOCK PRICES'!$S$2:$T$2018,2,1)</f>
        <v>6.13</v>
      </c>
      <c r="T277">
        <f>VLOOKUP($A277,'STOCK PRICES'!$U$2:$V$1210,2,1)</f>
        <v>68.5</v>
      </c>
      <c r="V277">
        <f>VLOOKUP($A277,'STOCK PRICES'!$W$2:$X$1879,2,1)</f>
        <v>54.1</v>
      </c>
      <c r="X277">
        <f>VLOOKUP($A277,'STOCK PRICES'!$Y$2:$Z$1987,2,1)</f>
        <v>44.98</v>
      </c>
      <c r="Z277">
        <f>VLOOKUP($A277,'STOCK PRICES'!$AA$2:$AB$1885,2,1)</f>
        <v>229.61</v>
      </c>
      <c r="AB277" t="e">
        <f>VLOOKUP($A277,'STOCK PRICES'!$AC$2:$AD$532,2,1)</f>
        <v>#N/A</v>
      </c>
    </row>
    <row r="278" spans="1:28" hidden="1" outlineLevel="1">
      <c r="A278" s="87">
        <v>43417</v>
      </c>
      <c r="B278">
        <f>VLOOKUP($A278,'STOCK PRICES'!$C$2:$D$1994,2,1)</f>
        <v>93.99</v>
      </c>
      <c r="C278" s="90"/>
      <c r="D278">
        <f>VLOOKUP($A278,'STOCK PRICES'!$E$2:$F$2018,2,1)</f>
        <v>137.09</v>
      </c>
      <c r="F278">
        <f>VLOOKUP($A278,'STOCK PRICES'!$G$2:$H$1679,2,1)</f>
        <v>24.5</v>
      </c>
      <c r="H278">
        <f>VLOOKUP($A278,'STOCK PRICES'!$I$2:$J$1976,2,1)</f>
        <v>43</v>
      </c>
      <c r="J278">
        <f>VLOOKUP($A278,'STOCK PRICES'!$K$2:$L$2018,2,1)</f>
        <v>222.79</v>
      </c>
      <c r="L278">
        <f>VLOOKUP($A278,'STOCK PRICES'!$M$2:$N$2018,2,1)</f>
        <v>50.6</v>
      </c>
      <c r="N278" t="e">
        <f>VLOOKUP($A278,'STOCK PRICES'!$O$2:$P$538,2,1)</f>
        <v>#N/A</v>
      </c>
      <c r="P278">
        <f>VLOOKUP($A278,'STOCK PRICES'!$Q$2:$R$2018,2,1)</f>
        <v>31.34</v>
      </c>
      <c r="R278">
        <f>VLOOKUP($A278,'STOCK PRICES'!$S$2:$T$2018,2,1)</f>
        <v>6.28</v>
      </c>
      <c r="T278">
        <f>VLOOKUP($A278,'STOCK PRICES'!$U$2:$V$1210,2,1)</f>
        <v>68.5</v>
      </c>
      <c r="V278">
        <f>VLOOKUP($A278,'STOCK PRICES'!$W$2:$X$1879,2,1)</f>
        <v>55.76</v>
      </c>
      <c r="X278">
        <f>VLOOKUP($A278,'STOCK PRICES'!$Y$2:$Z$1987,2,1)</f>
        <v>44.99</v>
      </c>
      <c r="Z278">
        <f>VLOOKUP($A278,'STOCK PRICES'!$AA$2:$AB$1885,2,1)</f>
        <v>229.61</v>
      </c>
      <c r="AB278" t="e">
        <f>VLOOKUP($A278,'STOCK PRICES'!$AC$2:$AD$532,2,1)</f>
        <v>#N/A</v>
      </c>
    </row>
    <row r="279" spans="1:28" hidden="1" outlineLevel="1">
      <c r="A279" s="87">
        <v>43418</v>
      </c>
      <c r="B279">
        <f>VLOOKUP($A279,'STOCK PRICES'!$C$2:$D$1994,2,1)</f>
        <v>94.38</v>
      </c>
      <c r="C279" s="90"/>
      <c r="D279">
        <f>VLOOKUP($A279,'STOCK PRICES'!$E$2:$F$2018,2,1)</f>
        <v>131.28</v>
      </c>
      <c r="F279">
        <f>VLOOKUP($A279,'STOCK PRICES'!$G$2:$H$1679,2,1)</f>
        <v>24.15</v>
      </c>
      <c r="H279">
        <f>VLOOKUP($A279,'STOCK PRICES'!$I$2:$J$1976,2,1)</f>
        <v>42.85</v>
      </c>
      <c r="J279">
        <f>VLOOKUP($A279,'STOCK PRICES'!$K$2:$L$2018,2,1)</f>
        <v>225.4</v>
      </c>
      <c r="L279">
        <f>VLOOKUP($A279,'STOCK PRICES'!$M$2:$N$2018,2,1)</f>
        <v>52.06</v>
      </c>
      <c r="N279" t="e">
        <f>VLOOKUP($A279,'STOCK PRICES'!$O$2:$P$538,2,1)</f>
        <v>#N/A</v>
      </c>
      <c r="P279">
        <f>VLOOKUP($A279,'STOCK PRICES'!$Q$2:$R$2018,2,1)</f>
        <v>32.14</v>
      </c>
      <c r="R279">
        <f>VLOOKUP($A279,'STOCK PRICES'!$S$2:$T$2018,2,1)</f>
        <v>6.14</v>
      </c>
      <c r="T279">
        <f>VLOOKUP($A279,'STOCK PRICES'!$U$2:$V$1210,2,1)</f>
        <v>68.5</v>
      </c>
      <c r="V279">
        <f>VLOOKUP($A279,'STOCK PRICES'!$W$2:$X$1879,2,1)</f>
        <v>54.33</v>
      </c>
      <c r="X279">
        <f>VLOOKUP($A279,'STOCK PRICES'!$Y$2:$Z$1987,2,1)</f>
        <v>45</v>
      </c>
      <c r="Z279">
        <f>VLOOKUP($A279,'STOCK PRICES'!$AA$2:$AB$1885,2,1)</f>
        <v>226.7</v>
      </c>
      <c r="AB279" t="e">
        <f>VLOOKUP($A279,'STOCK PRICES'!$AC$2:$AD$532,2,1)</f>
        <v>#N/A</v>
      </c>
    </row>
    <row r="280" spans="1:28" hidden="1" outlineLevel="1">
      <c r="A280" s="87">
        <v>43419</v>
      </c>
      <c r="B280">
        <f>VLOOKUP($A280,'STOCK PRICES'!$C$2:$D$1994,2,1)</f>
        <v>93.21</v>
      </c>
      <c r="C280" s="90"/>
      <c r="D280">
        <f>VLOOKUP($A280,'STOCK PRICES'!$E$2:$F$2018,2,1)</f>
        <v>137.84</v>
      </c>
      <c r="F280">
        <f>VLOOKUP($A280,'STOCK PRICES'!$G$2:$H$1679,2,1)</f>
        <v>24.9</v>
      </c>
      <c r="H280">
        <f>VLOOKUP($A280,'STOCK PRICES'!$I$2:$J$1976,2,1)</f>
        <v>42.64</v>
      </c>
      <c r="J280">
        <f>VLOOKUP($A280,'STOCK PRICES'!$K$2:$L$2018,2,1)</f>
        <v>222.89</v>
      </c>
      <c r="L280">
        <f>VLOOKUP($A280,'STOCK PRICES'!$M$2:$N$2018,2,1)</f>
        <v>52.94</v>
      </c>
      <c r="N280" t="e">
        <f>VLOOKUP($A280,'STOCK PRICES'!$O$2:$P$538,2,1)</f>
        <v>#N/A</v>
      </c>
      <c r="P280">
        <f>VLOOKUP($A280,'STOCK PRICES'!$Q$2:$R$2018,2,1)</f>
        <v>32.07</v>
      </c>
      <c r="R280">
        <f>VLOOKUP($A280,'STOCK PRICES'!$S$2:$T$2018,2,1)</f>
        <v>6.2</v>
      </c>
      <c r="T280">
        <f>VLOOKUP($A280,'STOCK PRICES'!$U$2:$V$1210,2,1)</f>
        <v>65.08</v>
      </c>
      <c r="V280">
        <f>VLOOKUP($A280,'STOCK PRICES'!$W$2:$X$1879,2,1)</f>
        <v>54.45</v>
      </c>
      <c r="X280">
        <f>VLOOKUP($A280,'STOCK PRICES'!$Y$2:$Z$1987,2,1)</f>
        <v>45</v>
      </c>
      <c r="Z280">
        <f>VLOOKUP($A280,'STOCK PRICES'!$AA$2:$AB$1885,2,1)</f>
        <v>227.3</v>
      </c>
      <c r="AB280" t="e">
        <f>VLOOKUP($A280,'STOCK PRICES'!$AC$2:$AD$532,2,1)</f>
        <v>#N/A</v>
      </c>
    </row>
    <row r="281" spans="1:28" hidden="1" outlineLevel="1">
      <c r="A281" s="87">
        <v>43420</v>
      </c>
      <c r="B281">
        <f>VLOOKUP($A281,'STOCK PRICES'!$C$2:$D$1994,2,1)</f>
        <v>94.21</v>
      </c>
      <c r="C281" s="90"/>
      <c r="D281">
        <f>VLOOKUP($A281,'STOCK PRICES'!$E$2:$F$2018,2,1)</f>
        <v>142.55000000000001</v>
      </c>
      <c r="F281">
        <f>VLOOKUP($A281,'STOCK PRICES'!$G$2:$H$1679,2,1)</f>
        <v>25</v>
      </c>
      <c r="H281">
        <f>VLOOKUP($A281,'STOCK PRICES'!$I$2:$J$1976,2,1)</f>
        <v>42.69</v>
      </c>
      <c r="J281">
        <f>VLOOKUP($A281,'STOCK PRICES'!$K$2:$L$2018,2,1)</f>
        <v>211.75</v>
      </c>
      <c r="L281">
        <f>VLOOKUP($A281,'STOCK PRICES'!$M$2:$N$2018,2,1)</f>
        <v>52.41</v>
      </c>
      <c r="N281" t="e">
        <f>VLOOKUP($A281,'STOCK PRICES'!$O$2:$P$538,2,1)</f>
        <v>#N/A</v>
      </c>
      <c r="P281">
        <f>VLOOKUP($A281,'STOCK PRICES'!$Q$2:$R$2018,2,1)</f>
        <v>31.4</v>
      </c>
      <c r="R281">
        <f>VLOOKUP($A281,'STOCK PRICES'!$S$2:$T$2018,2,1)</f>
        <v>6.18</v>
      </c>
      <c r="T281">
        <f>VLOOKUP($A281,'STOCK PRICES'!$U$2:$V$1210,2,1)</f>
        <v>65.08</v>
      </c>
      <c r="V281">
        <f>VLOOKUP($A281,'STOCK PRICES'!$W$2:$X$1879,2,1)</f>
        <v>53.33</v>
      </c>
      <c r="X281">
        <f>VLOOKUP($A281,'STOCK PRICES'!$Y$2:$Z$1987,2,1)</f>
        <v>44.41</v>
      </c>
      <c r="Z281">
        <f>VLOOKUP($A281,'STOCK PRICES'!$AA$2:$AB$1885,2,1)</f>
        <v>227</v>
      </c>
      <c r="AB281" t="e">
        <f>VLOOKUP($A281,'STOCK PRICES'!$AC$2:$AD$532,2,1)</f>
        <v>#N/A</v>
      </c>
    </row>
    <row r="282" spans="1:28" hidden="1" outlineLevel="1">
      <c r="A282" s="87">
        <v>43423</v>
      </c>
      <c r="B282">
        <f>VLOOKUP($A282,'STOCK PRICES'!$C$2:$D$1994,2,1)</f>
        <v>94.5</v>
      </c>
      <c r="C282" s="90"/>
      <c r="D282">
        <f>VLOOKUP($A282,'STOCK PRICES'!$E$2:$F$2018,2,1)</f>
        <v>140.97999999999999</v>
      </c>
      <c r="F282">
        <f>VLOOKUP($A282,'STOCK PRICES'!$G$2:$H$1679,2,1)</f>
        <v>24.54</v>
      </c>
      <c r="H282">
        <f>VLOOKUP($A282,'STOCK PRICES'!$I$2:$J$1976,2,1)</f>
        <v>42.7</v>
      </c>
      <c r="J282">
        <f>VLOOKUP($A282,'STOCK PRICES'!$K$2:$L$2018,2,1)</f>
        <v>210.42</v>
      </c>
      <c r="L282">
        <f>VLOOKUP($A282,'STOCK PRICES'!$M$2:$N$2018,2,1)</f>
        <v>50.4</v>
      </c>
      <c r="N282" t="e">
        <f>VLOOKUP($A282,'STOCK PRICES'!$O$2:$P$538,2,1)</f>
        <v>#N/A</v>
      </c>
      <c r="P282">
        <f>VLOOKUP($A282,'STOCK PRICES'!$Q$2:$R$2018,2,1)</f>
        <v>31.19</v>
      </c>
      <c r="R282">
        <f>VLOOKUP($A282,'STOCK PRICES'!$S$2:$T$2018,2,1)</f>
        <v>6.38</v>
      </c>
      <c r="T282">
        <f>VLOOKUP($A282,'STOCK PRICES'!$U$2:$V$1210,2,1)</f>
        <v>65.08</v>
      </c>
      <c r="V282">
        <f>VLOOKUP($A282,'STOCK PRICES'!$W$2:$X$1879,2,1)</f>
        <v>51.97</v>
      </c>
      <c r="X282">
        <f>VLOOKUP($A282,'STOCK PRICES'!$Y$2:$Z$1987,2,1)</f>
        <v>44.1</v>
      </c>
      <c r="Z282">
        <f>VLOOKUP($A282,'STOCK PRICES'!$AA$2:$AB$1885,2,1)</f>
        <v>225.89</v>
      </c>
      <c r="AB282" t="e">
        <f>VLOOKUP($A282,'STOCK PRICES'!$AC$2:$AD$532,2,1)</f>
        <v>#N/A</v>
      </c>
    </row>
    <row r="283" spans="1:28" hidden="1" outlineLevel="1">
      <c r="A283" s="87">
        <v>43424</v>
      </c>
      <c r="B283">
        <f>VLOOKUP($A283,'STOCK PRICES'!$C$2:$D$1994,2,1)</f>
        <v>95.04</v>
      </c>
      <c r="C283" s="90"/>
      <c r="D283">
        <f>VLOOKUP($A283,'STOCK PRICES'!$E$2:$F$2018,2,1)</f>
        <v>140.65</v>
      </c>
      <c r="F283">
        <f>VLOOKUP($A283,'STOCK PRICES'!$G$2:$H$1679,2,1)</f>
        <v>24.54</v>
      </c>
      <c r="H283">
        <f>VLOOKUP($A283,'STOCK PRICES'!$I$2:$J$1976,2,1)</f>
        <v>42.76</v>
      </c>
      <c r="J283">
        <f>VLOOKUP($A283,'STOCK PRICES'!$K$2:$L$2018,2,1)</f>
        <v>205.49</v>
      </c>
      <c r="L283">
        <f>VLOOKUP($A283,'STOCK PRICES'!$M$2:$N$2018,2,1)</f>
        <v>50.19</v>
      </c>
      <c r="N283" t="e">
        <f>VLOOKUP($A283,'STOCK PRICES'!$O$2:$P$538,2,1)</f>
        <v>#N/A</v>
      </c>
      <c r="P283">
        <f>VLOOKUP($A283,'STOCK PRICES'!$Q$2:$R$2018,2,1)</f>
        <v>30.88</v>
      </c>
      <c r="R283">
        <f>VLOOKUP($A283,'STOCK PRICES'!$S$2:$T$2018,2,1)</f>
        <v>6.76</v>
      </c>
      <c r="T283">
        <f>VLOOKUP($A283,'STOCK PRICES'!$U$2:$V$1210,2,1)</f>
        <v>62</v>
      </c>
      <c r="V283">
        <f>VLOOKUP($A283,'STOCK PRICES'!$W$2:$X$1879,2,1)</f>
        <v>52.13</v>
      </c>
      <c r="X283">
        <f>VLOOKUP($A283,'STOCK PRICES'!$Y$2:$Z$1987,2,1)</f>
        <v>45</v>
      </c>
      <c r="Z283">
        <f>VLOOKUP($A283,'STOCK PRICES'!$AA$2:$AB$1885,2,1)</f>
        <v>226.97</v>
      </c>
      <c r="AB283" t="e">
        <f>VLOOKUP($A283,'STOCK PRICES'!$AC$2:$AD$532,2,1)</f>
        <v>#N/A</v>
      </c>
    </row>
    <row r="284" spans="1:28" hidden="1" outlineLevel="1">
      <c r="A284" s="87">
        <v>43426</v>
      </c>
      <c r="B284">
        <f>VLOOKUP($A284,'STOCK PRICES'!$C$2:$D$1994,2,1)</f>
        <v>94</v>
      </c>
      <c r="C284" s="90"/>
      <c r="D284">
        <f>VLOOKUP($A284,'STOCK PRICES'!$E$2:$F$2018,2,1)</f>
        <v>137.34</v>
      </c>
      <c r="F284">
        <f>VLOOKUP($A284,'STOCK PRICES'!$G$2:$H$1679,2,1)</f>
        <v>24.54</v>
      </c>
      <c r="H284">
        <f>VLOOKUP($A284,'STOCK PRICES'!$I$2:$J$1976,2,1)</f>
        <v>42.73</v>
      </c>
      <c r="J284">
        <f>VLOOKUP($A284,'STOCK PRICES'!$K$2:$L$2018,2,1)</f>
        <v>204.93</v>
      </c>
      <c r="L284">
        <f>VLOOKUP($A284,'STOCK PRICES'!$M$2:$N$2018,2,1)</f>
        <v>49.73</v>
      </c>
      <c r="N284" t="e">
        <f>VLOOKUP($A284,'STOCK PRICES'!$O$2:$P$538,2,1)</f>
        <v>#N/A</v>
      </c>
      <c r="P284">
        <f>VLOOKUP($A284,'STOCK PRICES'!$Q$2:$R$2018,2,1)</f>
        <v>30.89</v>
      </c>
      <c r="R284">
        <f>VLOOKUP($A284,'STOCK PRICES'!$S$2:$T$2018,2,1)</f>
        <v>6.56</v>
      </c>
      <c r="T284">
        <f>VLOOKUP($A284,'STOCK PRICES'!$U$2:$V$1210,2,1)</f>
        <v>62</v>
      </c>
      <c r="V284">
        <f>VLOOKUP($A284,'STOCK PRICES'!$W$2:$X$1879,2,1)</f>
        <v>52.36</v>
      </c>
      <c r="X284">
        <f>VLOOKUP($A284,'STOCK PRICES'!$Y$2:$Z$1987,2,1)</f>
        <v>44.99</v>
      </c>
      <c r="Z284">
        <f>VLOOKUP($A284,'STOCK PRICES'!$AA$2:$AB$1885,2,1)</f>
        <v>226.97</v>
      </c>
      <c r="AB284" t="e">
        <f>VLOOKUP($A284,'STOCK PRICES'!$AC$2:$AD$532,2,1)</f>
        <v>#N/A</v>
      </c>
    </row>
    <row r="285" spans="1:28" hidden="1" outlineLevel="1">
      <c r="A285" s="87">
        <v>43427</v>
      </c>
      <c r="B285">
        <f>VLOOKUP($A285,'STOCK PRICES'!$C$2:$D$1994,2,1)</f>
        <v>93.13</v>
      </c>
      <c r="C285" s="90"/>
      <c r="D285">
        <f>VLOOKUP($A285,'STOCK PRICES'!$E$2:$F$2018,2,1)</f>
        <v>139.13</v>
      </c>
      <c r="F285">
        <f>VLOOKUP($A285,'STOCK PRICES'!$G$2:$H$1679,2,1)</f>
        <v>25.34</v>
      </c>
      <c r="H285">
        <f>VLOOKUP($A285,'STOCK PRICES'!$I$2:$J$1976,2,1)</f>
        <v>42.02</v>
      </c>
      <c r="J285">
        <f>VLOOKUP($A285,'STOCK PRICES'!$K$2:$L$2018,2,1)</f>
        <v>207.5</v>
      </c>
      <c r="L285">
        <f>VLOOKUP($A285,'STOCK PRICES'!$M$2:$N$2018,2,1)</f>
        <v>51.96</v>
      </c>
      <c r="N285" t="e">
        <f>VLOOKUP($A285,'STOCK PRICES'!$O$2:$P$538,2,1)</f>
        <v>#N/A</v>
      </c>
      <c r="P285">
        <f>VLOOKUP($A285,'STOCK PRICES'!$Q$2:$R$2018,2,1)</f>
        <v>30.11</v>
      </c>
      <c r="R285">
        <f>VLOOKUP($A285,'STOCK PRICES'!$S$2:$T$2018,2,1)</f>
        <v>6.51</v>
      </c>
      <c r="T285">
        <f>VLOOKUP($A285,'STOCK PRICES'!$U$2:$V$1210,2,1)</f>
        <v>62</v>
      </c>
      <c r="V285">
        <f>VLOOKUP($A285,'STOCK PRICES'!$W$2:$X$1879,2,1)</f>
        <v>52.22</v>
      </c>
      <c r="X285">
        <f>VLOOKUP($A285,'STOCK PRICES'!$Y$2:$Z$1987,2,1)</f>
        <v>46.19</v>
      </c>
      <c r="Z285">
        <f>VLOOKUP($A285,'STOCK PRICES'!$AA$2:$AB$1885,2,1)</f>
        <v>225</v>
      </c>
      <c r="AB285" t="e">
        <f>VLOOKUP($A285,'STOCK PRICES'!$AC$2:$AD$532,2,1)</f>
        <v>#N/A</v>
      </c>
    </row>
    <row r="286" spans="1:28" hidden="1" outlineLevel="1">
      <c r="A286" s="87">
        <v>43430</v>
      </c>
      <c r="B286">
        <f>VLOOKUP($A286,'STOCK PRICES'!$C$2:$D$1994,2,1)</f>
        <v>92</v>
      </c>
      <c r="C286" s="90"/>
      <c r="D286">
        <f>VLOOKUP($A286,'STOCK PRICES'!$E$2:$F$2018,2,1)</f>
        <v>139.91</v>
      </c>
      <c r="F286">
        <f>VLOOKUP($A286,'STOCK PRICES'!$G$2:$H$1679,2,1)</f>
        <v>25.34</v>
      </c>
      <c r="H286">
        <f>VLOOKUP($A286,'STOCK PRICES'!$I$2:$J$1976,2,1)</f>
        <v>42.5</v>
      </c>
      <c r="J286">
        <f>VLOOKUP($A286,'STOCK PRICES'!$K$2:$L$2018,2,1)</f>
        <v>207.7</v>
      </c>
      <c r="L286">
        <f>VLOOKUP($A286,'STOCK PRICES'!$M$2:$N$2018,2,1)</f>
        <v>51.11</v>
      </c>
      <c r="N286" t="e">
        <f>VLOOKUP($A286,'STOCK PRICES'!$O$2:$P$538,2,1)</f>
        <v>#N/A</v>
      </c>
      <c r="P286">
        <f>VLOOKUP($A286,'STOCK PRICES'!$Q$2:$R$2018,2,1)</f>
        <v>29.52</v>
      </c>
      <c r="R286">
        <f>VLOOKUP($A286,'STOCK PRICES'!$S$2:$T$2018,2,1)</f>
        <v>6.32</v>
      </c>
      <c r="T286">
        <f>VLOOKUP($A286,'STOCK PRICES'!$U$2:$V$1210,2,1)</f>
        <v>62</v>
      </c>
      <c r="V286">
        <f>VLOOKUP($A286,'STOCK PRICES'!$W$2:$X$1879,2,1)</f>
        <v>51.99</v>
      </c>
      <c r="X286">
        <f>VLOOKUP($A286,'STOCK PRICES'!$Y$2:$Z$1987,2,1)</f>
        <v>46.55</v>
      </c>
      <c r="Z286">
        <f>VLOOKUP($A286,'STOCK PRICES'!$AA$2:$AB$1885,2,1)</f>
        <v>225.23</v>
      </c>
      <c r="AB286" t="e">
        <f>VLOOKUP($A286,'STOCK PRICES'!$AC$2:$AD$532,2,1)</f>
        <v>#N/A</v>
      </c>
    </row>
    <row r="287" spans="1:28" hidden="1" outlineLevel="1">
      <c r="A287" s="87">
        <v>43431</v>
      </c>
      <c r="B287">
        <f>VLOOKUP($A287,'STOCK PRICES'!$C$2:$D$1994,2,1)</f>
        <v>92.74</v>
      </c>
      <c r="C287" s="90"/>
      <c r="D287">
        <f>VLOOKUP($A287,'STOCK PRICES'!$E$2:$F$2018,2,1)</f>
        <v>145.30000000000001</v>
      </c>
      <c r="F287">
        <f>VLOOKUP($A287,'STOCK PRICES'!$G$2:$H$1679,2,1)</f>
        <v>25.41</v>
      </c>
      <c r="H287">
        <f>VLOOKUP($A287,'STOCK PRICES'!$I$2:$J$1976,2,1)</f>
        <v>42.55</v>
      </c>
      <c r="J287">
        <f>VLOOKUP($A287,'STOCK PRICES'!$K$2:$L$2018,2,1)</f>
        <v>207.9</v>
      </c>
      <c r="L287">
        <f>VLOOKUP($A287,'STOCK PRICES'!$M$2:$N$2018,2,1)</f>
        <v>50.54</v>
      </c>
      <c r="N287" t="e">
        <f>VLOOKUP($A287,'STOCK PRICES'!$O$2:$P$538,2,1)</f>
        <v>#N/A</v>
      </c>
      <c r="P287">
        <f>VLOOKUP($A287,'STOCK PRICES'!$Q$2:$R$2018,2,1)</f>
        <v>28.87</v>
      </c>
      <c r="R287">
        <f>VLOOKUP($A287,'STOCK PRICES'!$S$2:$T$2018,2,1)</f>
        <v>6.28</v>
      </c>
      <c r="T287">
        <f>VLOOKUP($A287,'STOCK PRICES'!$U$2:$V$1210,2,1)</f>
        <v>60</v>
      </c>
      <c r="V287">
        <f>VLOOKUP($A287,'STOCK PRICES'!$W$2:$X$1879,2,1)</f>
        <v>51.05</v>
      </c>
      <c r="X287">
        <f>VLOOKUP($A287,'STOCK PRICES'!$Y$2:$Z$1987,2,1)</f>
        <v>46.19</v>
      </c>
      <c r="Z287">
        <f>VLOOKUP($A287,'STOCK PRICES'!$AA$2:$AB$1885,2,1)</f>
        <v>225.99</v>
      </c>
      <c r="AB287" t="e">
        <f>VLOOKUP($A287,'STOCK PRICES'!$AC$2:$AD$532,2,1)</f>
        <v>#N/A</v>
      </c>
    </row>
    <row r="288" spans="1:28" hidden="1" outlineLevel="1">
      <c r="A288" s="87">
        <v>43432</v>
      </c>
      <c r="B288">
        <f>VLOOKUP($A288,'STOCK PRICES'!$C$2:$D$1994,2,1)</f>
        <v>93.01</v>
      </c>
      <c r="C288" s="90"/>
      <c r="D288">
        <f>VLOOKUP($A288,'STOCK PRICES'!$E$2:$F$2018,2,1)</f>
        <v>143.94</v>
      </c>
      <c r="F288">
        <f>VLOOKUP($A288,'STOCK PRICES'!$G$2:$H$1679,2,1)</f>
        <v>25.35</v>
      </c>
      <c r="H288">
        <f>VLOOKUP($A288,'STOCK PRICES'!$I$2:$J$1976,2,1)</f>
        <v>43.2</v>
      </c>
      <c r="J288">
        <f>VLOOKUP($A288,'STOCK PRICES'!$K$2:$L$2018,2,1)</f>
        <v>201.6</v>
      </c>
      <c r="L288">
        <f>VLOOKUP($A288,'STOCK PRICES'!$M$2:$N$2018,2,1)</f>
        <v>50.7</v>
      </c>
      <c r="N288" t="e">
        <f>VLOOKUP($A288,'STOCK PRICES'!$O$2:$P$538,2,1)</f>
        <v>#N/A</v>
      </c>
      <c r="P288">
        <f>VLOOKUP($A288,'STOCK PRICES'!$Q$2:$R$2018,2,1)</f>
        <v>28.26</v>
      </c>
      <c r="R288">
        <f>VLOOKUP($A288,'STOCK PRICES'!$S$2:$T$2018,2,1)</f>
        <v>6.21</v>
      </c>
      <c r="T288">
        <f>VLOOKUP($A288,'STOCK PRICES'!$U$2:$V$1210,2,1)</f>
        <v>60</v>
      </c>
      <c r="V288">
        <f>VLOOKUP($A288,'STOCK PRICES'!$W$2:$X$1879,2,1)</f>
        <v>51</v>
      </c>
      <c r="X288">
        <f>VLOOKUP($A288,'STOCK PRICES'!$Y$2:$Z$1987,2,1)</f>
        <v>45.5</v>
      </c>
      <c r="Z288">
        <f>VLOOKUP($A288,'STOCK PRICES'!$AA$2:$AB$1885,2,1)</f>
        <v>226</v>
      </c>
      <c r="AB288" t="e">
        <f>VLOOKUP($A288,'STOCK PRICES'!$AC$2:$AD$532,2,1)</f>
        <v>#N/A</v>
      </c>
    </row>
    <row r="289" spans="1:28" hidden="1" outlineLevel="1">
      <c r="A289" s="87">
        <v>43433</v>
      </c>
      <c r="B289">
        <f>VLOOKUP($A289,'STOCK PRICES'!$C$2:$D$1994,2,1)</f>
        <v>93.71</v>
      </c>
      <c r="C289" s="90"/>
      <c r="D289">
        <f>VLOOKUP($A289,'STOCK PRICES'!$E$2:$F$2018,2,1)</f>
        <v>143.83000000000001</v>
      </c>
      <c r="F289">
        <f>VLOOKUP($A289,'STOCK PRICES'!$G$2:$H$1679,2,1)</f>
        <v>25.35</v>
      </c>
      <c r="H289">
        <f>VLOOKUP($A289,'STOCK PRICES'!$I$2:$J$1976,2,1)</f>
        <v>43</v>
      </c>
      <c r="J289">
        <f>VLOOKUP($A289,'STOCK PRICES'!$K$2:$L$2018,2,1)</f>
        <v>204.88</v>
      </c>
      <c r="L289">
        <f>VLOOKUP($A289,'STOCK PRICES'!$M$2:$N$2018,2,1)</f>
        <v>50.97</v>
      </c>
      <c r="N289" t="e">
        <f>VLOOKUP($A289,'STOCK PRICES'!$O$2:$P$538,2,1)</f>
        <v>#N/A</v>
      </c>
      <c r="P289">
        <f>VLOOKUP($A289,'STOCK PRICES'!$Q$2:$R$2018,2,1)</f>
        <v>28.23</v>
      </c>
      <c r="R289">
        <f>VLOOKUP($A289,'STOCK PRICES'!$S$2:$T$2018,2,1)</f>
        <v>6.19</v>
      </c>
      <c r="T289">
        <f>VLOOKUP($A289,'STOCK PRICES'!$U$2:$V$1210,2,1)</f>
        <v>60</v>
      </c>
      <c r="V289">
        <f>VLOOKUP($A289,'STOCK PRICES'!$W$2:$X$1879,2,1)</f>
        <v>51</v>
      </c>
      <c r="X289">
        <f>VLOOKUP($A289,'STOCK PRICES'!$Y$2:$Z$1987,2,1)</f>
        <v>46</v>
      </c>
      <c r="Z289">
        <f>VLOOKUP($A289,'STOCK PRICES'!$AA$2:$AB$1885,2,1)</f>
        <v>225.5</v>
      </c>
      <c r="AB289" t="e">
        <f>VLOOKUP($A289,'STOCK PRICES'!$AC$2:$AD$532,2,1)</f>
        <v>#N/A</v>
      </c>
    </row>
    <row r="290" spans="1:28" hidden="1" outlineLevel="1">
      <c r="A290" s="87">
        <v>43434</v>
      </c>
      <c r="B290">
        <f>VLOOKUP($A290,'STOCK PRICES'!$C$2:$D$1994,2,1)</f>
        <v>96.29</v>
      </c>
      <c r="C290" s="90"/>
      <c r="D290">
        <f>VLOOKUP($A290,'STOCK PRICES'!$E$2:$F$2018,2,1)</f>
        <v>141.53</v>
      </c>
      <c r="F290">
        <f>VLOOKUP($A290,'STOCK PRICES'!$G$2:$H$1679,2,1)</f>
        <v>25.4</v>
      </c>
      <c r="H290">
        <f>VLOOKUP($A290,'STOCK PRICES'!$I$2:$J$1976,2,1)</f>
        <v>44.32</v>
      </c>
      <c r="J290">
        <f>VLOOKUP($A290,'STOCK PRICES'!$K$2:$L$2018,2,1)</f>
        <v>194.64</v>
      </c>
      <c r="L290">
        <f>VLOOKUP($A290,'STOCK PRICES'!$M$2:$N$2018,2,1)</f>
        <v>48.43</v>
      </c>
      <c r="N290" t="e">
        <f>VLOOKUP($A290,'STOCK PRICES'!$O$2:$P$538,2,1)</f>
        <v>#N/A</v>
      </c>
      <c r="P290">
        <f>VLOOKUP($A290,'STOCK PRICES'!$Q$2:$R$2018,2,1)</f>
        <v>27.06</v>
      </c>
      <c r="R290">
        <f>VLOOKUP($A290,'STOCK PRICES'!$S$2:$T$2018,2,1)</f>
        <v>6.11</v>
      </c>
      <c r="T290">
        <f>VLOOKUP($A290,'STOCK PRICES'!$U$2:$V$1210,2,1)</f>
        <v>60</v>
      </c>
      <c r="V290">
        <f>VLOOKUP($A290,'STOCK PRICES'!$W$2:$X$1879,2,1)</f>
        <v>50.93</v>
      </c>
      <c r="X290">
        <f>VLOOKUP($A290,'STOCK PRICES'!$Y$2:$Z$1987,2,1)</f>
        <v>45.2</v>
      </c>
      <c r="Z290">
        <f>VLOOKUP($A290,'STOCK PRICES'!$AA$2:$AB$1885,2,1)</f>
        <v>229.39</v>
      </c>
      <c r="AB290" t="e">
        <f>VLOOKUP($A290,'STOCK PRICES'!$AC$2:$AD$532,2,1)</f>
        <v>#N/A</v>
      </c>
    </row>
    <row r="291" spans="1:28" hidden="1" outlineLevel="1">
      <c r="A291" s="87">
        <v>43437</v>
      </c>
      <c r="B291">
        <f>VLOOKUP($A291,'STOCK PRICES'!$C$2:$D$1994,2,1)</f>
        <v>98.25</v>
      </c>
      <c r="C291" s="90"/>
      <c r="D291">
        <f>VLOOKUP($A291,'STOCK PRICES'!$E$2:$F$2018,2,1)</f>
        <v>140.72999999999999</v>
      </c>
      <c r="F291">
        <f>VLOOKUP($A291,'STOCK PRICES'!$G$2:$H$1679,2,1)</f>
        <v>25.96</v>
      </c>
      <c r="H291">
        <f>VLOOKUP($A291,'STOCK PRICES'!$I$2:$J$1976,2,1)</f>
        <v>42.96</v>
      </c>
      <c r="J291">
        <f>VLOOKUP($A291,'STOCK PRICES'!$K$2:$L$2018,2,1)</f>
        <v>184.91</v>
      </c>
      <c r="L291">
        <f>VLOOKUP($A291,'STOCK PRICES'!$M$2:$N$2018,2,1)</f>
        <v>46.01</v>
      </c>
      <c r="N291" t="e">
        <f>VLOOKUP($A291,'STOCK PRICES'!$O$2:$P$538,2,1)</f>
        <v>#N/A</v>
      </c>
      <c r="P291">
        <f>VLOOKUP($A291,'STOCK PRICES'!$Q$2:$R$2018,2,1)</f>
        <v>25.71</v>
      </c>
      <c r="R291">
        <f>VLOOKUP($A291,'STOCK PRICES'!$S$2:$T$2018,2,1)</f>
        <v>5.95</v>
      </c>
      <c r="T291">
        <f>VLOOKUP($A291,'STOCK PRICES'!$U$2:$V$1210,2,1)</f>
        <v>60</v>
      </c>
      <c r="V291">
        <f>VLOOKUP($A291,'STOCK PRICES'!$W$2:$X$1879,2,1)</f>
        <v>48.39</v>
      </c>
      <c r="X291">
        <f>VLOOKUP($A291,'STOCK PRICES'!$Y$2:$Z$1987,2,1)</f>
        <v>44.06</v>
      </c>
      <c r="Z291">
        <f>VLOOKUP($A291,'STOCK PRICES'!$AA$2:$AB$1885,2,1)</f>
        <v>221.85</v>
      </c>
      <c r="AB291" t="e">
        <f>VLOOKUP($A291,'STOCK PRICES'!$AC$2:$AD$532,2,1)</f>
        <v>#N/A</v>
      </c>
    </row>
    <row r="292" spans="1:28" hidden="1" outlineLevel="1">
      <c r="A292" s="87">
        <v>43438</v>
      </c>
      <c r="B292">
        <f>VLOOKUP($A292,'STOCK PRICES'!$C$2:$D$1994,2,1)</f>
        <v>99.22</v>
      </c>
      <c r="C292" s="90"/>
      <c r="D292">
        <f>VLOOKUP($A292,'STOCK PRICES'!$E$2:$F$2018,2,1)</f>
        <v>143.91999999999999</v>
      </c>
      <c r="F292">
        <f>VLOOKUP($A292,'STOCK PRICES'!$G$2:$H$1679,2,1)</f>
        <v>25.59</v>
      </c>
      <c r="H292">
        <f>VLOOKUP($A292,'STOCK PRICES'!$I$2:$J$1976,2,1)</f>
        <v>43.6</v>
      </c>
      <c r="J292">
        <f>VLOOKUP($A292,'STOCK PRICES'!$K$2:$L$2018,2,1)</f>
        <v>176.94</v>
      </c>
      <c r="L292">
        <f>VLOOKUP($A292,'STOCK PRICES'!$M$2:$N$2018,2,1)</f>
        <v>43.84</v>
      </c>
      <c r="N292" t="e">
        <f>VLOOKUP($A292,'STOCK PRICES'!$O$2:$P$538,2,1)</f>
        <v>#N/A</v>
      </c>
      <c r="P292">
        <f>VLOOKUP($A292,'STOCK PRICES'!$Q$2:$R$2018,2,1)</f>
        <v>25.69</v>
      </c>
      <c r="R292">
        <f>VLOOKUP($A292,'STOCK PRICES'!$S$2:$T$2018,2,1)</f>
        <v>5.96</v>
      </c>
      <c r="T292">
        <f>VLOOKUP($A292,'STOCK PRICES'!$U$2:$V$1210,2,1)</f>
        <v>60</v>
      </c>
      <c r="V292">
        <f>VLOOKUP($A292,'STOCK PRICES'!$W$2:$X$1879,2,1)</f>
        <v>48.71</v>
      </c>
      <c r="X292">
        <f>VLOOKUP($A292,'STOCK PRICES'!$Y$2:$Z$1987,2,1)</f>
        <v>46.23</v>
      </c>
      <c r="Z292">
        <f>VLOOKUP($A292,'STOCK PRICES'!$AA$2:$AB$1885,2,1)</f>
        <v>221.85</v>
      </c>
      <c r="AB292" t="e">
        <f>VLOOKUP($A292,'STOCK PRICES'!$AC$2:$AD$532,2,1)</f>
        <v>#N/A</v>
      </c>
    </row>
    <row r="293" spans="1:28" hidden="1" outlineLevel="1">
      <c r="A293" s="87">
        <v>43439</v>
      </c>
      <c r="B293">
        <f>VLOOKUP($A293,'STOCK PRICES'!$C$2:$D$1994,2,1)</f>
        <v>99.6</v>
      </c>
      <c r="C293" s="90"/>
      <c r="D293">
        <f>VLOOKUP($A293,'STOCK PRICES'!$E$2:$F$2018,2,1)</f>
        <v>142.6</v>
      </c>
      <c r="F293">
        <f>VLOOKUP($A293,'STOCK PRICES'!$G$2:$H$1679,2,1)</f>
        <v>26.3</v>
      </c>
      <c r="H293">
        <f>VLOOKUP($A293,'STOCK PRICES'!$I$2:$J$1976,2,1)</f>
        <v>43</v>
      </c>
      <c r="J293">
        <f>VLOOKUP($A293,'STOCK PRICES'!$K$2:$L$2018,2,1)</f>
        <v>168.46</v>
      </c>
      <c r="L293">
        <f>VLOOKUP($A293,'STOCK PRICES'!$M$2:$N$2018,2,1)</f>
        <v>42.45</v>
      </c>
      <c r="N293" t="e">
        <f>VLOOKUP($A293,'STOCK PRICES'!$O$2:$P$538,2,1)</f>
        <v>#N/A</v>
      </c>
      <c r="P293">
        <f>VLOOKUP($A293,'STOCK PRICES'!$Q$2:$R$2018,2,1)</f>
        <v>24.93</v>
      </c>
      <c r="R293">
        <f>VLOOKUP($A293,'STOCK PRICES'!$S$2:$T$2018,2,1)</f>
        <v>5.88</v>
      </c>
      <c r="T293">
        <f>VLOOKUP($A293,'STOCK PRICES'!$U$2:$V$1210,2,1)</f>
        <v>60</v>
      </c>
      <c r="V293">
        <f>VLOOKUP($A293,'STOCK PRICES'!$W$2:$X$1879,2,1)</f>
        <v>46.86</v>
      </c>
      <c r="X293">
        <f>VLOOKUP($A293,'STOCK PRICES'!$Y$2:$Z$1987,2,1)</f>
        <v>44.49</v>
      </c>
      <c r="Z293">
        <f>VLOOKUP($A293,'STOCK PRICES'!$AA$2:$AB$1885,2,1)</f>
        <v>221.25</v>
      </c>
      <c r="AB293" t="e">
        <f>VLOOKUP($A293,'STOCK PRICES'!$AC$2:$AD$532,2,1)</f>
        <v>#N/A</v>
      </c>
    </row>
    <row r="294" spans="1:28" hidden="1" outlineLevel="1">
      <c r="A294" s="87">
        <v>43440</v>
      </c>
      <c r="B294">
        <f>VLOOKUP($A294,'STOCK PRICES'!$C$2:$D$1994,2,1)</f>
        <v>95.85</v>
      </c>
      <c r="C294" s="90"/>
      <c r="D294">
        <f>VLOOKUP($A294,'STOCK PRICES'!$E$2:$F$2018,2,1)</f>
        <v>139.96</v>
      </c>
      <c r="F294">
        <f>VLOOKUP($A294,'STOCK PRICES'!$G$2:$H$1679,2,1)</f>
        <v>25.69</v>
      </c>
      <c r="H294">
        <f>VLOOKUP($A294,'STOCK PRICES'!$I$2:$J$1976,2,1)</f>
        <v>42</v>
      </c>
      <c r="J294">
        <f>VLOOKUP($A294,'STOCK PRICES'!$K$2:$L$2018,2,1)</f>
        <v>164.15</v>
      </c>
      <c r="L294">
        <f>VLOOKUP($A294,'STOCK PRICES'!$M$2:$N$2018,2,1)</f>
        <v>42.46</v>
      </c>
      <c r="N294" t="e">
        <f>VLOOKUP($A294,'STOCK PRICES'!$O$2:$P$538,2,1)</f>
        <v>#N/A</v>
      </c>
      <c r="P294">
        <f>VLOOKUP($A294,'STOCK PRICES'!$Q$2:$R$2018,2,1)</f>
        <v>24.8</v>
      </c>
      <c r="R294">
        <f>VLOOKUP($A294,'STOCK PRICES'!$S$2:$T$2018,2,1)</f>
        <v>5.85</v>
      </c>
      <c r="T294">
        <f>VLOOKUP($A294,'STOCK PRICES'!$U$2:$V$1210,2,1)</f>
        <v>61.92</v>
      </c>
      <c r="V294">
        <f>VLOOKUP($A294,'STOCK PRICES'!$W$2:$X$1879,2,1)</f>
        <v>44.82</v>
      </c>
      <c r="X294">
        <f>VLOOKUP($A294,'STOCK PRICES'!$Y$2:$Z$1987,2,1)</f>
        <v>42.27</v>
      </c>
      <c r="Z294">
        <f>VLOOKUP($A294,'STOCK PRICES'!$AA$2:$AB$1885,2,1)</f>
        <v>221.25</v>
      </c>
      <c r="AB294" t="e">
        <f>VLOOKUP($A294,'STOCK PRICES'!$AC$2:$AD$532,2,1)</f>
        <v>#N/A</v>
      </c>
    </row>
    <row r="295" spans="1:28" hidden="1" outlineLevel="1">
      <c r="A295" s="87">
        <v>43441</v>
      </c>
      <c r="B295">
        <f>VLOOKUP($A295,'STOCK PRICES'!$C$2:$D$1994,2,1)</f>
        <v>95.42</v>
      </c>
      <c r="C295" s="90"/>
      <c r="D295">
        <f>VLOOKUP($A295,'STOCK PRICES'!$E$2:$F$2018,2,1)</f>
        <v>140.02000000000001</v>
      </c>
      <c r="F295">
        <f>VLOOKUP($A295,'STOCK PRICES'!$G$2:$H$1679,2,1)</f>
        <v>26.61</v>
      </c>
      <c r="H295">
        <f>VLOOKUP($A295,'STOCK PRICES'!$I$2:$J$1976,2,1)</f>
        <v>43.05</v>
      </c>
      <c r="J295">
        <f>VLOOKUP($A295,'STOCK PRICES'!$K$2:$L$2018,2,1)</f>
        <v>165.81</v>
      </c>
      <c r="L295">
        <f>VLOOKUP($A295,'STOCK PRICES'!$M$2:$N$2018,2,1)</f>
        <v>44.21</v>
      </c>
      <c r="N295" t="e">
        <f>VLOOKUP($A295,'STOCK PRICES'!$O$2:$P$538,2,1)</f>
        <v>#N/A</v>
      </c>
      <c r="P295">
        <f>VLOOKUP($A295,'STOCK PRICES'!$Q$2:$R$2018,2,1)</f>
        <v>24.85</v>
      </c>
      <c r="R295">
        <f>VLOOKUP($A295,'STOCK PRICES'!$S$2:$T$2018,2,1)</f>
        <v>5.95</v>
      </c>
      <c r="T295">
        <f>VLOOKUP($A295,'STOCK PRICES'!$U$2:$V$1210,2,1)</f>
        <v>60</v>
      </c>
      <c r="V295">
        <f>VLOOKUP($A295,'STOCK PRICES'!$W$2:$X$1879,2,1)</f>
        <v>44.25</v>
      </c>
      <c r="X295">
        <f>VLOOKUP($A295,'STOCK PRICES'!$Y$2:$Z$1987,2,1)</f>
        <v>42.75</v>
      </c>
      <c r="Z295">
        <f>VLOOKUP($A295,'STOCK PRICES'!$AA$2:$AB$1885,2,1)</f>
        <v>210.19</v>
      </c>
      <c r="AB295" t="e">
        <f>VLOOKUP($A295,'STOCK PRICES'!$AC$2:$AD$532,2,1)</f>
        <v>#N/A</v>
      </c>
    </row>
    <row r="296" spans="1:28" hidden="1" outlineLevel="1">
      <c r="A296" s="87">
        <v>43444</v>
      </c>
      <c r="B296">
        <f>VLOOKUP($A296,'STOCK PRICES'!$C$2:$D$1994,2,1)</f>
        <v>95.09</v>
      </c>
      <c r="C296" s="90"/>
      <c r="D296">
        <f>VLOOKUP($A296,'STOCK PRICES'!$E$2:$F$2018,2,1)</f>
        <v>142.30000000000001</v>
      </c>
      <c r="F296">
        <f>VLOOKUP($A296,'STOCK PRICES'!$G$2:$H$1679,2,1)</f>
        <v>25.75</v>
      </c>
      <c r="H296">
        <f>VLOOKUP($A296,'STOCK PRICES'!$I$2:$J$1976,2,1)</f>
        <v>42.9</v>
      </c>
      <c r="J296">
        <f>VLOOKUP($A296,'STOCK PRICES'!$K$2:$L$2018,2,1)</f>
        <v>173.36</v>
      </c>
      <c r="L296">
        <f>VLOOKUP($A296,'STOCK PRICES'!$M$2:$N$2018,2,1)</f>
        <v>44.37</v>
      </c>
      <c r="N296" t="e">
        <f>VLOOKUP($A296,'STOCK PRICES'!$O$2:$P$538,2,1)</f>
        <v>#N/A</v>
      </c>
      <c r="P296">
        <f>VLOOKUP($A296,'STOCK PRICES'!$Q$2:$R$2018,2,1)</f>
        <v>26.09</v>
      </c>
      <c r="R296">
        <f>VLOOKUP($A296,'STOCK PRICES'!$S$2:$T$2018,2,1)</f>
        <v>6.28</v>
      </c>
      <c r="T296">
        <f>VLOOKUP($A296,'STOCK PRICES'!$U$2:$V$1210,2,1)</f>
        <v>63</v>
      </c>
      <c r="V296">
        <f>VLOOKUP($A296,'STOCK PRICES'!$W$2:$X$1879,2,1)</f>
        <v>44.52</v>
      </c>
      <c r="X296">
        <f>VLOOKUP($A296,'STOCK PRICES'!$Y$2:$Z$1987,2,1)</f>
        <v>43.15</v>
      </c>
      <c r="Z296">
        <f>VLOOKUP($A296,'STOCK PRICES'!$AA$2:$AB$1885,2,1)</f>
        <v>217.95</v>
      </c>
      <c r="AB296" t="e">
        <f>VLOOKUP($A296,'STOCK PRICES'!$AC$2:$AD$532,2,1)</f>
        <v>#N/A</v>
      </c>
    </row>
    <row r="297" spans="1:28" hidden="1" outlineLevel="1">
      <c r="A297" s="87">
        <v>43445</v>
      </c>
      <c r="B297">
        <f>VLOOKUP($A297,'STOCK PRICES'!$C$2:$D$1994,2,1)</f>
        <v>93.96</v>
      </c>
      <c r="C297" s="90"/>
      <c r="D297">
        <f>VLOOKUP($A297,'STOCK PRICES'!$E$2:$F$2018,2,1)</f>
        <v>140.93</v>
      </c>
      <c r="F297">
        <f>VLOOKUP($A297,'STOCK PRICES'!$G$2:$H$1679,2,1)</f>
        <v>25.99</v>
      </c>
      <c r="H297">
        <f>VLOOKUP($A297,'STOCK PRICES'!$I$2:$J$1976,2,1)</f>
        <v>42.27</v>
      </c>
      <c r="J297">
        <f>VLOOKUP($A297,'STOCK PRICES'!$K$2:$L$2018,2,1)</f>
        <v>170.57</v>
      </c>
      <c r="L297">
        <f>VLOOKUP($A297,'STOCK PRICES'!$M$2:$N$2018,2,1)</f>
        <v>43.5</v>
      </c>
      <c r="N297" t="e">
        <f>VLOOKUP($A297,'STOCK PRICES'!$O$2:$P$538,2,1)</f>
        <v>#N/A</v>
      </c>
      <c r="P297">
        <f>VLOOKUP($A297,'STOCK PRICES'!$Q$2:$R$2018,2,1)</f>
        <v>26.74</v>
      </c>
      <c r="R297">
        <f>VLOOKUP($A297,'STOCK PRICES'!$S$2:$T$2018,2,1)</f>
        <v>6.14</v>
      </c>
      <c r="T297">
        <f>VLOOKUP($A297,'STOCK PRICES'!$U$2:$V$1210,2,1)</f>
        <v>63</v>
      </c>
      <c r="V297">
        <f>VLOOKUP($A297,'STOCK PRICES'!$W$2:$X$1879,2,1)</f>
        <v>43.02</v>
      </c>
      <c r="X297">
        <f>VLOOKUP($A297,'STOCK PRICES'!$Y$2:$Z$1987,2,1)</f>
        <v>41.67</v>
      </c>
      <c r="Z297">
        <f>VLOOKUP($A297,'STOCK PRICES'!$AA$2:$AB$1885,2,1)</f>
        <v>210.97</v>
      </c>
      <c r="AB297" t="e">
        <f>VLOOKUP($A297,'STOCK PRICES'!$AC$2:$AD$532,2,1)</f>
        <v>#N/A</v>
      </c>
    </row>
    <row r="298" spans="1:28" hidden="1" outlineLevel="1">
      <c r="A298" s="87">
        <v>43446</v>
      </c>
      <c r="B298">
        <f>VLOOKUP($A298,'STOCK PRICES'!$C$2:$D$1994,2,1)</f>
        <v>90.17</v>
      </c>
      <c r="C298" s="90"/>
      <c r="D298">
        <f>VLOOKUP($A298,'STOCK PRICES'!$E$2:$F$2018,2,1)</f>
        <v>137.02000000000001</v>
      </c>
      <c r="F298">
        <f>VLOOKUP($A298,'STOCK PRICES'!$G$2:$H$1679,2,1)</f>
        <v>24.76</v>
      </c>
      <c r="H298">
        <f>VLOOKUP($A298,'STOCK PRICES'!$I$2:$J$1976,2,1)</f>
        <v>41.12</v>
      </c>
      <c r="J298">
        <f>VLOOKUP($A298,'STOCK PRICES'!$K$2:$L$2018,2,1)</f>
        <v>169.23</v>
      </c>
      <c r="L298">
        <f>VLOOKUP($A298,'STOCK PRICES'!$M$2:$N$2018,2,1)</f>
        <v>41.69</v>
      </c>
      <c r="N298" t="e">
        <f>VLOOKUP($A298,'STOCK PRICES'!$O$2:$P$538,2,1)</f>
        <v>#N/A</v>
      </c>
      <c r="P298">
        <f>VLOOKUP($A298,'STOCK PRICES'!$Q$2:$R$2018,2,1)</f>
        <v>25.76</v>
      </c>
      <c r="R298">
        <f>VLOOKUP($A298,'STOCK PRICES'!$S$2:$T$2018,2,1)</f>
        <v>5.87</v>
      </c>
      <c r="T298">
        <f>VLOOKUP($A298,'STOCK PRICES'!$U$2:$V$1210,2,1)</f>
        <v>66.11</v>
      </c>
      <c r="V298">
        <f>VLOOKUP($A298,'STOCK PRICES'!$W$2:$X$1879,2,1)</f>
        <v>41.51</v>
      </c>
      <c r="X298">
        <f>VLOOKUP($A298,'STOCK PRICES'!$Y$2:$Z$1987,2,1)</f>
        <v>41</v>
      </c>
      <c r="Z298">
        <f>VLOOKUP($A298,'STOCK PRICES'!$AA$2:$AB$1885,2,1)</f>
        <v>211.14</v>
      </c>
      <c r="AB298" t="e">
        <f>VLOOKUP($A298,'STOCK PRICES'!$AC$2:$AD$532,2,1)</f>
        <v>#N/A</v>
      </c>
    </row>
    <row r="299" spans="1:28" hidden="1" outlineLevel="1">
      <c r="A299" s="87">
        <v>43447</v>
      </c>
      <c r="B299">
        <f>VLOOKUP($A299,'STOCK PRICES'!$C$2:$D$1994,2,1)</f>
        <v>89.72</v>
      </c>
      <c r="C299" s="90"/>
      <c r="D299">
        <f>VLOOKUP($A299,'STOCK PRICES'!$E$2:$F$2018,2,1)</f>
        <v>136.41999999999999</v>
      </c>
      <c r="F299">
        <f>VLOOKUP($A299,'STOCK PRICES'!$G$2:$H$1679,2,1)</f>
        <v>25.33</v>
      </c>
      <c r="H299">
        <f>VLOOKUP($A299,'STOCK PRICES'!$I$2:$J$1976,2,1)</f>
        <v>41.69</v>
      </c>
      <c r="J299">
        <f>VLOOKUP($A299,'STOCK PRICES'!$K$2:$L$2018,2,1)</f>
        <v>165.19</v>
      </c>
      <c r="L299">
        <f>VLOOKUP($A299,'STOCK PRICES'!$M$2:$N$2018,2,1)</f>
        <v>40.49</v>
      </c>
      <c r="N299" t="e">
        <f>VLOOKUP($A299,'STOCK PRICES'!$O$2:$P$538,2,1)</f>
        <v>#N/A</v>
      </c>
      <c r="P299">
        <f>VLOOKUP($A299,'STOCK PRICES'!$Q$2:$R$2018,2,1)</f>
        <v>25.38</v>
      </c>
      <c r="R299">
        <f>VLOOKUP($A299,'STOCK PRICES'!$S$2:$T$2018,2,1)</f>
        <v>5.92</v>
      </c>
      <c r="T299">
        <f>VLOOKUP($A299,'STOCK PRICES'!$U$2:$V$1210,2,1)</f>
        <v>64</v>
      </c>
      <c r="V299">
        <f>VLOOKUP($A299,'STOCK PRICES'!$W$2:$X$1879,2,1)</f>
        <v>42.22</v>
      </c>
      <c r="X299">
        <f>VLOOKUP($A299,'STOCK PRICES'!$Y$2:$Z$1987,2,1)</f>
        <v>40.32</v>
      </c>
      <c r="Z299">
        <f>VLOOKUP($A299,'STOCK PRICES'!$AA$2:$AB$1885,2,1)</f>
        <v>209.85</v>
      </c>
      <c r="AB299" t="e">
        <f>VLOOKUP($A299,'STOCK PRICES'!$AC$2:$AD$532,2,1)</f>
        <v>#N/A</v>
      </c>
    </row>
    <row r="300" spans="1:28" hidden="1" outlineLevel="1">
      <c r="A300" s="87">
        <v>43448</v>
      </c>
      <c r="B300">
        <f>VLOOKUP($A300,'STOCK PRICES'!$C$2:$D$1994,2,1)</f>
        <v>90.17</v>
      </c>
      <c r="C300" s="90"/>
      <c r="D300">
        <f>VLOOKUP($A300,'STOCK PRICES'!$E$2:$F$2018,2,1)</f>
        <v>140.05000000000001</v>
      </c>
      <c r="F300">
        <f>VLOOKUP($A300,'STOCK PRICES'!$G$2:$H$1679,2,1)</f>
        <v>25.44</v>
      </c>
      <c r="H300">
        <f>VLOOKUP($A300,'STOCK PRICES'!$I$2:$J$1976,2,1)</f>
        <v>43.04</v>
      </c>
      <c r="J300">
        <f>VLOOKUP($A300,'STOCK PRICES'!$K$2:$L$2018,2,1)</f>
        <v>166.76</v>
      </c>
      <c r="L300">
        <f>VLOOKUP($A300,'STOCK PRICES'!$M$2:$N$2018,2,1)</f>
        <v>41.09</v>
      </c>
      <c r="N300" t="e">
        <f>VLOOKUP($A300,'STOCK PRICES'!$O$2:$P$538,2,1)</f>
        <v>#N/A</v>
      </c>
      <c r="P300">
        <f>VLOOKUP($A300,'STOCK PRICES'!$Q$2:$R$2018,2,1)</f>
        <v>25.48</v>
      </c>
      <c r="R300">
        <f>VLOOKUP($A300,'STOCK PRICES'!$S$2:$T$2018,2,1)</f>
        <v>6.05</v>
      </c>
      <c r="T300">
        <f>VLOOKUP($A300,'STOCK PRICES'!$U$2:$V$1210,2,1)</f>
        <v>67.150000000000006</v>
      </c>
      <c r="V300">
        <f>VLOOKUP($A300,'STOCK PRICES'!$W$2:$X$1879,2,1)</f>
        <v>42.95</v>
      </c>
      <c r="X300">
        <f>VLOOKUP($A300,'STOCK PRICES'!$Y$2:$Z$1987,2,1)</f>
        <v>41.07</v>
      </c>
      <c r="Z300">
        <f>VLOOKUP($A300,'STOCK PRICES'!$AA$2:$AB$1885,2,1)</f>
        <v>208.48</v>
      </c>
      <c r="AB300" t="e">
        <f>VLOOKUP($A300,'STOCK PRICES'!$AC$2:$AD$532,2,1)</f>
        <v>#N/A</v>
      </c>
    </row>
    <row r="301" spans="1:28" hidden="1" outlineLevel="1">
      <c r="A301" s="87">
        <v>43451</v>
      </c>
      <c r="B301">
        <f>VLOOKUP($A301,'STOCK PRICES'!$C$2:$D$1994,2,1)</f>
        <v>89.17</v>
      </c>
      <c r="C301" s="90"/>
      <c r="D301">
        <f>VLOOKUP($A301,'STOCK PRICES'!$E$2:$F$2018,2,1)</f>
        <v>138.65</v>
      </c>
      <c r="F301">
        <f>VLOOKUP($A301,'STOCK PRICES'!$G$2:$H$1679,2,1)</f>
        <v>25.44</v>
      </c>
      <c r="H301">
        <f>VLOOKUP($A301,'STOCK PRICES'!$I$2:$J$1976,2,1)</f>
        <v>43.05</v>
      </c>
      <c r="J301">
        <f>VLOOKUP($A301,'STOCK PRICES'!$K$2:$L$2018,2,1)</f>
        <v>166.91</v>
      </c>
      <c r="L301">
        <f>VLOOKUP($A301,'STOCK PRICES'!$M$2:$N$2018,2,1)</f>
        <v>41.81</v>
      </c>
      <c r="N301" t="e">
        <f>VLOOKUP($A301,'STOCK PRICES'!$O$2:$P$538,2,1)</f>
        <v>#N/A</v>
      </c>
      <c r="P301">
        <f>VLOOKUP($A301,'STOCK PRICES'!$Q$2:$R$2018,2,1)</f>
        <v>25.26</v>
      </c>
      <c r="R301">
        <f>VLOOKUP($A301,'STOCK PRICES'!$S$2:$T$2018,2,1)</f>
        <v>5.98</v>
      </c>
      <c r="T301">
        <f>VLOOKUP($A301,'STOCK PRICES'!$U$2:$V$1210,2,1)</f>
        <v>67.150000000000006</v>
      </c>
      <c r="V301">
        <f>VLOOKUP($A301,'STOCK PRICES'!$W$2:$X$1879,2,1)</f>
        <v>42.5</v>
      </c>
      <c r="X301">
        <f>VLOOKUP($A301,'STOCK PRICES'!$Y$2:$Z$1987,2,1)</f>
        <v>41</v>
      </c>
      <c r="Z301">
        <f>VLOOKUP($A301,'STOCK PRICES'!$AA$2:$AB$1885,2,1)</f>
        <v>212.5</v>
      </c>
      <c r="AB301" t="e">
        <f>VLOOKUP($A301,'STOCK PRICES'!$AC$2:$AD$532,2,1)</f>
        <v>#N/A</v>
      </c>
    </row>
    <row r="302" spans="1:28" hidden="1" outlineLevel="1">
      <c r="A302" s="87">
        <v>43452</v>
      </c>
      <c r="B302">
        <f>VLOOKUP($A302,'STOCK PRICES'!$C$2:$D$1994,2,1)</f>
        <v>88.36</v>
      </c>
      <c r="C302" s="90"/>
      <c r="D302">
        <f>VLOOKUP($A302,'STOCK PRICES'!$E$2:$F$2018,2,1)</f>
        <v>137.81</v>
      </c>
      <c r="F302">
        <f>VLOOKUP($A302,'STOCK PRICES'!$G$2:$H$1679,2,1)</f>
        <v>25.44</v>
      </c>
      <c r="H302">
        <f>VLOOKUP($A302,'STOCK PRICES'!$I$2:$J$1976,2,1)</f>
        <v>43.47</v>
      </c>
      <c r="J302">
        <f>VLOOKUP($A302,'STOCK PRICES'!$K$2:$L$2018,2,1)</f>
        <v>167.85</v>
      </c>
      <c r="L302">
        <f>VLOOKUP($A302,'STOCK PRICES'!$M$2:$N$2018,2,1)</f>
        <v>42.55</v>
      </c>
      <c r="N302" t="e">
        <f>VLOOKUP($A302,'STOCK PRICES'!$O$2:$P$538,2,1)</f>
        <v>#N/A</v>
      </c>
      <c r="P302">
        <f>VLOOKUP($A302,'STOCK PRICES'!$Q$2:$R$2018,2,1)</f>
        <v>25.03</v>
      </c>
      <c r="R302">
        <f>VLOOKUP($A302,'STOCK PRICES'!$S$2:$T$2018,2,1)</f>
        <v>5.91</v>
      </c>
      <c r="T302">
        <f>VLOOKUP($A302,'STOCK PRICES'!$U$2:$V$1210,2,1)</f>
        <v>67.150000000000006</v>
      </c>
      <c r="V302">
        <f>VLOOKUP($A302,'STOCK PRICES'!$W$2:$X$1879,2,1)</f>
        <v>42.52</v>
      </c>
      <c r="X302">
        <f>VLOOKUP($A302,'STOCK PRICES'!$Y$2:$Z$1987,2,1)</f>
        <v>40.15</v>
      </c>
      <c r="Z302">
        <f>VLOOKUP($A302,'STOCK PRICES'!$AA$2:$AB$1885,2,1)</f>
        <v>201.88</v>
      </c>
      <c r="AB302" t="e">
        <f>VLOOKUP($A302,'STOCK PRICES'!$AC$2:$AD$532,2,1)</f>
        <v>#N/A</v>
      </c>
    </row>
    <row r="303" spans="1:28" hidden="1" outlineLevel="1">
      <c r="A303" s="87">
        <v>43453</v>
      </c>
      <c r="B303">
        <f>VLOOKUP($A303,'STOCK PRICES'!$C$2:$D$1994,2,1)</f>
        <v>85.16</v>
      </c>
      <c r="C303" s="90"/>
      <c r="D303">
        <f>VLOOKUP($A303,'STOCK PRICES'!$E$2:$F$2018,2,1)</f>
        <v>138.66999999999999</v>
      </c>
      <c r="F303">
        <f>VLOOKUP($A303,'STOCK PRICES'!$G$2:$H$1679,2,1)</f>
        <v>25.01</v>
      </c>
      <c r="H303">
        <f>VLOOKUP($A303,'STOCK PRICES'!$I$2:$J$1976,2,1)</f>
        <v>43.69</v>
      </c>
      <c r="J303">
        <f>VLOOKUP($A303,'STOCK PRICES'!$K$2:$L$2018,2,1)</f>
        <v>168.84</v>
      </c>
      <c r="L303">
        <f>VLOOKUP($A303,'STOCK PRICES'!$M$2:$N$2018,2,1)</f>
        <v>43.63</v>
      </c>
      <c r="N303" t="e">
        <f>VLOOKUP($A303,'STOCK PRICES'!$O$2:$P$538,2,1)</f>
        <v>#N/A</v>
      </c>
      <c r="P303">
        <f>VLOOKUP($A303,'STOCK PRICES'!$Q$2:$R$2018,2,1)</f>
        <v>24.95</v>
      </c>
      <c r="R303">
        <f>VLOOKUP($A303,'STOCK PRICES'!$S$2:$T$2018,2,1)</f>
        <v>5.82</v>
      </c>
      <c r="T303">
        <f>VLOOKUP($A303,'STOCK PRICES'!$U$2:$V$1210,2,1)</f>
        <v>67.150000000000006</v>
      </c>
      <c r="V303">
        <f>VLOOKUP($A303,'STOCK PRICES'!$W$2:$X$1879,2,1)</f>
        <v>42.3</v>
      </c>
      <c r="X303">
        <f>VLOOKUP($A303,'STOCK PRICES'!$Y$2:$Z$1987,2,1)</f>
        <v>40.020000000000003</v>
      </c>
      <c r="Z303">
        <f>VLOOKUP($A303,'STOCK PRICES'!$AA$2:$AB$1885,2,1)</f>
        <v>201.88</v>
      </c>
      <c r="AB303" t="e">
        <f>VLOOKUP($A303,'STOCK PRICES'!$AC$2:$AD$532,2,1)</f>
        <v>#N/A</v>
      </c>
    </row>
    <row r="304" spans="1:28" hidden="1" outlineLevel="1">
      <c r="A304" s="87">
        <v>43454</v>
      </c>
      <c r="B304">
        <f>VLOOKUP($A304,'STOCK PRICES'!$C$2:$D$1994,2,1)</f>
        <v>84.77</v>
      </c>
      <c r="C304" s="90"/>
      <c r="D304">
        <f>VLOOKUP($A304,'STOCK PRICES'!$E$2:$F$2018,2,1)</f>
        <v>138.77000000000001</v>
      </c>
      <c r="F304">
        <f>VLOOKUP($A304,'STOCK PRICES'!$G$2:$H$1679,2,1)</f>
        <v>25.05</v>
      </c>
      <c r="H304">
        <f>VLOOKUP($A304,'STOCK PRICES'!$I$2:$J$1976,2,1)</f>
        <v>42.36</v>
      </c>
      <c r="J304">
        <f>VLOOKUP($A304,'STOCK PRICES'!$K$2:$L$2018,2,1)</f>
        <v>173.31</v>
      </c>
      <c r="L304">
        <f>VLOOKUP($A304,'STOCK PRICES'!$M$2:$N$2018,2,1)</f>
        <v>43.94</v>
      </c>
      <c r="N304" t="e">
        <f>VLOOKUP($A304,'STOCK PRICES'!$O$2:$P$538,2,1)</f>
        <v>#N/A</v>
      </c>
      <c r="P304">
        <f>VLOOKUP($A304,'STOCK PRICES'!$Q$2:$R$2018,2,1)</f>
        <v>24.93</v>
      </c>
      <c r="R304">
        <f>VLOOKUP($A304,'STOCK PRICES'!$S$2:$T$2018,2,1)</f>
        <v>5.9</v>
      </c>
      <c r="T304">
        <f>VLOOKUP($A304,'STOCK PRICES'!$U$2:$V$1210,2,1)</f>
        <v>67.150000000000006</v>
      </c>
      <c r="V304">
        <f>VLOOKUP($A304,'STOCK PRICES'!$W$2:$X$1879,2,1)</f>
        <v>43.22</v>
      </c>
      <c r="X304">
        <f>VLOOKUP($A304,'STOCK PRICES'!$Y$2:$Z$1987,2,1)</f>
        <v>40.6</v>
      </c>
      <c r="Z304">
        <f>VLOOKUP($A304,'STOCK PRICES'!$AA$2:$AB$1885,2,1)</f>
        <v>199.99</v>
      </c>
      <c r="AB304" t="e">
        <f>VLOOKUP($A304,'STOCK PRICES'!$AC$2:$AD$532,2,1)</f>
        <v>#N/A</v>
      </c>
    </row>
    <row r="305" spans="1:28" hidden="1" outlineLevel="1">
      <c r="A305" s="87">
        <v>43455</v>
      </c>
      <c r="B305">
        <f>VLOOKUP($A305,'STOCK PRICES'!$C$2:$D$1994,2,1)</f>
        <v>85.54</v>
      </c>
      <c r="C305" s="90"/>
      <c r="D305">
        <f>VLOOKUP($A305,'STOCK PRICES'!$E$2:$F$2018,2,1)</f>
        <v>139.4</v>
      </c>
      <c r="F305">
        <f>VLOOKUP($A305,'STOCK PRICES'!$G$2:$H$1679,2,1)</f>
        <v>25</v>
      </c>
      <c r="H305">
        <f>VLOOKUP($A305,'STOCK PRICES'!$I$2:$J$1976,2,1)</f>
        <v>42.84</v>
      </c>
      <c r="J305">
        <f>VLOOKUP($A305,'STOCK PRICES'!$K$2:$L$2018,2,1)</f>
        <v>173.35</v>
      </c>
      <c r="L305">
        <f>VLOOKUP($A305,'STOCK PRICES'!$M$2:$N$2018,2,1)</f>
        <v>43.96</v>
      </c>
      <c r="N305" t="e">
        <f>VLOOKUP($A305,'STOCK PRICES'!$O$2:$P$538,2,1)</f>
        <v>#N/A</v>
      </c>
      <c r="P305">
        <f>VLOOKUP($A305,'STOCK PRICES'!$Q$2:$R$2018,2,1)</f>
        <v>24.77</v>
      </c>
      <c r="R305">
        <f>VLOOKUP($A305,'STOCK PRICES'!$S$2:$T$2018,2,1)</f>
        <v>5.93</v>
      </c>
      <c r="T305">
        <f>VLOOKUP($A305,'STOCK PRICES'!$U$2:$V$1210,2,1)</f>
        <v>70.400000000000006</v>
      </c>
      <c r="V305">
        <f>VLOOKUP($A305,'STOCK PRICES'!$W$2:$X$1879,2,1)</f>
        <v>42.76</v>
      </c>
      <c r="X305">
        <f>VLOOKUP($A305,'STOCK PRICES'!$Y$2:$Z$1987,2,1)</f>
        <v>41.03</v>
      </c>
      <c r="Z305">
        <f>VLOOKUP($A305,'STOCK PRICES'!$AA$2:$AB$1885,2,1)</f>
        <v>204.99</v>
      </c>
      <c r="AB305" t="e">
        <f>VLOOKUP($A305,'STOCK PRICES'!$AC$2:$AD$532,2,1)</f>
        <v>#N/A</v>
      </c>
    </row>
    <row r="306" spans="1:28" hidden="1" outlineLevel="1">
      <c r="A306" s="87">
        <v>43458</v>
      </c>
      <c r="B306">
        <f>VLOOKUP($A306,'STOCK PRICES'!$C$2:$D$1994,2,1)</f>
        <v>86.06</v>
      </c>
      <c r="C306" s="90"/>
      <c r="D306">
        <f>VLOOKUP($A306,'STOCK PRICES'!$E$2:$F$2018,2,1)</f>
        <v>138.07</v>
      </c>
      <c r="F306">
        <f>VLOOKUP($A306,'STOCK PRICES'!$G$2:$H$1679,2,1)</f>
        <v>24.5</v>
      </c>
      <c r="H306">
        <f>VLOOKUP($A306,'STOCK PRICES'!$I$2:$J$1976,2,1)</f>
        <v>42.98</v>
      </c>
      <c r="J306">
        <f>VLOOKUP($A306,'STOCK PRICES'!$K$2:$L$2018,2,1)</f>
        <v>173.18</v>
      </c>
      <c r="L306">
        <f>VLOOKUP($A306,'STOCK PRICES'!$M$2:$N$2018,2,1)</f>
        <v>44</v>
      </c>
      <c r="N306" t="e">
        <f>VLOOKUP($A306,'STOCK PRICES'!$O$2:$P$538,2,1)</f>
        <v>#N/A</v>
      </c>
      <c r="P306">
        <f>VLOOKUP($A306,'STOCK PRICES'!$Q$2:$R$2018,2,1)</f>
        <v>24.7</v>
      </c>
      <c r="R306">
        <f>VLOOKUP($A306,'STOCK PRICES'!$S$2:$T$2018,2,1)</f>
        <v>5.93</v>
      </c>
      <c r="T306">
        <f>VLOOKUP($A306,'STOCK PRICES'!$U$2:$V$1210,2,1)</f>
        <v>70.400000000000006</v>
      </c>
      <c r="V306">
        <f>VLOOKUP($A306,'STOCK PRICES'!$W$2:$X$1879,2,1)</f>
        <v>43</v>
      </c>
      <c r="X306">
        <f>VLOOKUP($A306,'STOCK PRICES'!$Y$2:$Z$1987,2,1)</f>
        <v>41.14</v>
      </c>
      <c r="Z306">
        <f>VLOOKUP($A306,'STOCK PRICES'!$AA$2:$AB$1885,2,1)</f>
        <v>204.99</v>
      </c>
      <c r="AB306" t="e">
        <f>VLOOKUP($A306,'STOCK PRICES'!$AC$2:$AD$532,2,1)</f>
        <v>#N/A</v>
      </c>
    </row>
    <row r="307" spans="1:28" hidden="1" outlineLevel="1">
      <c r="A307" s="87">
        <v>43460</v>
      </c>
      <c r="B307">
        <f>VLOOKUP($A307,'STOCK PRICES'!$C$2:$D$1994,2,1)</f>
        <v>83.64</v>
      </c>
      <c r="C307" s="90"/>
      <c r="D307">
        <f>VLOOKUP($A307,'STOCK PRICES'!$E$2:$F$2018,2,1)</f>
        <v>135.79</v>
      </c>
      <c r="F307">
        <f>VLOOKUP($A307,'STOCK PRICES'!$G$2:$H$1679,2,1)</f>
        <v>24.5</v>
      </c>
      <c r="H307">
        <f>VLOOKUP($A307,'STOCK PRICES'!$I$2:$J$1976,2,1)</f>
        <v>43.5</v>
      </c>
      <c r="J307">
        <f>VLOOKUP($A307,'STOCK PRICES'!$K$2:$L$2018,2,1)</f>
        <v>172.05</v>
      </c>
      <c r="L307">
        <f>VLOOKUP($A307,'STOCK PRICES'!$M$2:$N$2018,2,1)</f>
        <v>44.22</v>
      </c>
      <c r="N307" t="e">
        <f>VLOOKUP($A307,'STOCK PRICES'!$O$2:$P$538,2,1)</f>
        <v>#N/A</v>
      </c>
      <c r="P307">
        <f>VLOOKUP($A307,'STOCK PRICES'!$Q$2:$R$2018,2,1)</f>
        <v>24.62</v>
      </c>
      <c r="R307">
        <f>VLOOKUP($A307,'STOCK PRICES'!$S$2:$T$2018,2,1)</f>
        <v>6</v>
      </c>
      <c r="T307">
        <f>VLOOKUP($A307,'STOCK PRICES'!$U$2:$V$1210,2,1)</f>
        <v>73.42</v>
      </c>
      <c r="V307">
        <f>VLOOKUP($A307,'STOCK PRICES'!$W$2:$X$1879,2,1)</f>
        <v>44.04</v>
      </c>
      <c r="X307">
        <f>VLOOKUP($A307,'STOCK PRICES'!$Y$2:$Z$1987,2,1)</f>
        <v>41.5</v>
      </c>
      <c r="Z307">
        <f>VLOOKUP($A307,'STOCK PRICES'!$AA$2:$AB$1885,2,1)</f>
        <v>199</v>
      </c>
      <c r="AB307" t="e">
        <f>VLOOKUP($A307,'STOCK PRICES'!$AC$2:$AD$532,2,1)</f>
        <v>#N/A</v>
      </c>
    </row>
    <row r="308" spans="1:28" hidden="1" outlineLevel="1">
      <c r="A308" s="87">
        <v>43461</v>
      </c>
      <c r="B308">
        <f>VLOOKUP($A308,'STOCK PRICES'!$C$2:$D$1994,2,1)</f>
        <v>87.59</v>
      </c>
      <c r="C308" s="90"/>
      <c r="D308">
        <f>VLOOKUP($A308,'STOCK PRICES'!$E$2:$F$2018,2,1)</f>
        <v>132.76</v>
      </c>
      <c r="F308">
        <f>VLOOKUP($A308,'STOCK PRICES'!$G$2:$H$1679,2,1)</f>
        <v>24.12</v>
      </c>
      <c r="H308">
        <f>VLOOKUP($A308,'STOCK PRICES'!$I$2:$J$1976,2,1)</f>
        <v>43.43</v>
      </c>
      <c r="J308">
        <f>VLOOKUP($A308,'STOCK PRICES'!$K$2:$L$2018,2,1)</f>
        <v>163.44999999999999</v>
      </c>
      <c r="L308">
        <f>VLOOKUP($A308,'STOCK PRICES'!$M$2:$N$2018,2,1)</f>
        <v>43.23</v>
      </c>
      <c r="N308" t="e">
        <f>VLOOKUP($A308,'STOCK PRICES'!$O$2:$P$538,2,1)</f>
        <v>#N/A</v>
      </c>
      <c r="P308">
        <f>VLOOKUP($A308,'STOCK PRICES'!$Q$2:$R$2018,2,1)</f>
        <v>23.97</v>
      </c>
      <c r="R308">
        <f>VLOOKUP($A308,'STOCK PRICES'!$S$2:$T$2018,2,1)</f>
        <v>5.85</v>
      </c>
      <c r="T308">
        <f>VLOOKUP($A308,'STOCK PRICES'!$U$2:$V$1210,2,1)</f>
        <v>73.599999999999994</v>
      </c>
      <c r="V308">
        <f>VLOOKUP($A308,'STOCK PRICES'!$W$2:$X$1879,2,1)</f>
        <v>43.19</v>
      </c>
      <c r="X308">
        <f>VLOOKUP($A308,'STOCK PRICES'!$Y$2:$Z$1987,2,1)</f>
        <v>41.51</v>
      </c>
      <c r="Z308">
        <f>VLOOKUP($A308,'STOCK PRICES'!$AA$2:$AB$1885,2,1)</f>
        <v>203.9</v>
      </c>
      <c r="AB308" t="e">
        <f>VLOOKUP($A308,'STOCK PRICES'!$AC$2:$AD$532,2,1)</f>
        <v>#N/A</v>
      </c>
    </row>
    <row r="309" spans="1:28" hidden="1" outlineLevel="1">
      <c r="A309" s="87">
        <v>43462</v>
      </c>
      <c r="B309">
        <f>VLOOKUP($A309,'STOCK PRICES'!$C$2:$D$1994,2,1)</f>
        <v>90.48</v>
      </c>
      <c r="C309" s="90"/>
      <c r="D309">
        <f>VLOOKUP($A309,'STOCK PRICES'!$E$2:$F$2018,2,1)</f>
        <v>128.26</v>
      </c>
      <c r="F309">
        <f>VLOOKUP($A309,'STOCK PRICES'!$G$2:$H$1679,2,1)</f>
        <v>24.12</v>
      </c>
      <c r="H309">
        <f>VLOOKUP($A309,'STOCK PRICES'!$I$2:$J$1976,2,1)</f>
        <v>44.31</v>
      </c>
      <c r="J309">
        <f>VLOOKUP($A309,'STOCK PRICES'!$K$2:$L$2018,2,1)</f>
        <v>155.28</v>
      </c>
      <c r="L309">
        <f>VLOOKUP($A309,'STOCK PRICES'!$M$2:$N$2018,2,1)</f>
        <v>41.52</v>
      </c>
      <c r="N309" t="e">
        <f>VLOOKUP($A309,'STOCK PRICES'!$O$2:$P$538,2,1)</f>
        <v>#N/A</v>
      </c>
      <c r="P309">
        <f>VLOOKUP($A309,'STOCK PRICES'!$Q$2:$R$2018,2,1)</f>
        <v>22.91</v>
      </c>
      <c r="R309">
        <f>VLOOKUP($A309,'STOCK PRICES'!$S$2:$T$2018,2,1)</f>
        <v>5.79</v>
      </c>
      <c r="T309">
        <f>VLOOKUP($A309,'STOCK PRICES'!$U$2:$V$1210,2,1)</f>
        <v>74.97</v>
      </c>
      <c r="V309">
        <f>VLOOKUP($A309,'STOCK PRICES'!$W$2:$X$1879,2,1)</f>
        <v>43.32</v>
      </c>
      <c r="X309">
        <f>VLOOKUP($A309,'STOCK PRICES'!$Y$2:$Z$1987,2,1)</f>
        <v>41.05</v>
      </c>
      <c r="Z309">
        <f>VLOOKUP($A309,'STOCK PRICES'!$AA$2:$AB$1885,2,1)</f>
        <v>207.55</v>
      </c>
      <c r="AB309" t="e">
        <f>VLOOKUP($A309,'STOCK PRICES'!$AC$2:$AD$532,2,1)</f>
        <v>#N/A</v>
      </c>
    </row>
    <row r="310" spans="1:28" hidden="1" outlineLevel="1">
      <c r="A310" s="87">
        <v>43465</v>
      </c>
      <c r="B310">
        <f>VLOOKUP($A310,'STOCK PRICES'!$C$2:$D$1994,2,1)</f>
        <v>92.39</v>
      </c>
      <c r="C310" s="90"/>
      <c r="D310">
        <f>VLOOKUP($A310,'STOCK PRICES'!$E$2:$F$2018,2,1)</f>
        <v>122.64</v>
      </c>
      <c r="F310">
        <f>VLOOKUP($A310,'STOCK PRICES'!$G$2:$H$1679,2,1)</f>
        <v>24.12</v>
      </c>
      <c r="H310">
        <f>VLOOKUP($A310,'STOCK PRICES'!$I$2:$J$1976,2,1)</f>
        <v>45.81</v>
      </c>
      <c r="J310">
        <f>VLOOKUP($A310,'STOCK PRICES'!$K$2:$L$2018,2,1)</f>
        <v>147.52000000000001</v>
      </c>
      <c r="L310">
        <f>VLOOKUP($A310,'STOCK PRICES'!$M$2:$N$2018,2,1)</f>
        <v>40.65</v>
      </c>
      <c r="N310" t="e">
        <f>VLOOKUP($A310,'STOCK PRICES'!$O$2:$P$538,2,1)</f>
        <v>#N/A</v>
      </c>
      <c r="P310">
        <f>VLOOKUP($A310,'STOCK PRICES'!$Q$2:$R$2018,2,1)</f>
        <v>22.1</v>
      </c>
      <c r="R310">
        <f>VLOOKUP($A310,'STOCK PRICES'!$S$2:$T$2018,2,1)</f>
        <v>6.03</v>
      </c>
      <c r="T310">
        <f>VLOOKUP($A310,'STOCK PRICES'!$U$2:$V$1210,2,1)</f>
        <v>75.87</v>
      </c>
      <c r="V310">
        <f>VLOOKUP($A310,'STOCK PRICES'!$W$2:$X$1879,2,1)</f>
        <v>45.08</v>
      </c>
      <c r="X310">
        <f>VLOOKUP($A310,'STOCK PRICES'!$Y$2:$Z$1987,2,1)</f>
        <v>42.02</v>
      </c>
      <c r="Z310">
        <f>VLOOKUP($A310,'STOCK PRICES'!$AA$2:$AB$1885,2,1)</f>
        <v>201.18</v>
      </c>
      <c r="AB310" t="e">
        <f>VLOOKUP($A310,'STOCK PRICES'!$AC$2:$AD$532,2,1)</f>
        <v>#N/A</v>
      </c>
    </row>
    <row r="311" spans="1:28" hidden="1" outlineLevel="1">
      <c r="A311" s="87">
        <v>43466</v>
      </c>
      <c r="B311">
        <f>VLOOKUP($A311,'STOCK PRICES'!$C$2:$D$1994,2,1)</f>
        <v>88.81</v>
      </c>
      <c r="C311" s="90"/>
      <c r="D311">
        <f>VLOOKUP($A311,'STOCK PRICES'!$E$2:$F$2018,2,1)</f>
        <v>128.65</v>
      </c>
      <c r="F311">
        <f>VLOOKUP($A311,'STOCK PRICES'!$G$2:$H$1679,2,1)</f>
        <v>24.17</v>
      </c>
      <c r="H311">
        <f>VLOOKUP($A311,'STOCK PRICES'!$I$2:$J$1976,2,1)</f>
        <v>45.75</v>
      </c>
      <c r="J311">
        <f>VLOOKUP($A311,'STOCK PRICES'!$K$2:$L$2018,2,1)</f>
        <v>146.29</v>
      </c>
      <c r="L311">
        <f>VLOOKUP($A311,'STOCK PRICES'!$M$2:$N$2018,2,1)</f>
        <v>42.66</v>
      </c>
      <c r="N311" t="e">
        <f>VLOOKUP($A311,'STOCK PRICES'!$O$2:$P$538,2,1)</f>
        <v>#N/A</v>
      </c>
      <c r="P311">
        <f>VLOOKUP($A311,'STOCK PRICES'!$Q$2:$R$2018,2,1)</f>
        <v>22.95</v>
      </c>
      <c r="R311">
        <f>VLOOKUP($A311,'STOCK PRICES'!$S$2:$T$2018,2,1)</f>
        <v>6.06</v>
      </c>
      <c r="T311">
        <f>VLOOKUP($A311,'STOCK PRICES'!$U$2:$V$1210,2,1)</f>
        <v>75.87</v>
      </c>
      <c r="V311">
        <f>VLOOKUP($A311,'STOCK PRICES'!$W$2:$X$1879,2,1)</f>
        <v>45.22</v>
      </c>
      <c r="X311">
        <f>VLOOKUP($A311,'STOCK PRICES'!$Y$2:$Z$1987,2,1)</f>
        <v>42.02</v>
      </c>
      <c r="Z311">
        <f>VLOOKUP($A311,'STOCK PRICES'!$AA$2:$AB$1885,2,1)</f>
        <v>207.33</v>
      </c>
      <c r="AB311" t="e">
        <f>VLOOKUP($A311,'STOCK PRICES'!$AC$2:$AD$532,2,1)</f>
        <v>#N/A</v>
      </c>
    </row>
    <row r="312" spans="1:28" hidden="1" outlineLevel="1">
      <c r="A312" s="87">
        <v>43467</v>
      </c>
      <c r="B312">
        <f>VLOOKUP($A312,'STOCK PRICES'!$C$2:$D$1994,2,1)</f>
        <v>88.82</v>
      </c>
      <c r="C312" s="90"/>
      <c r="D312">
        <f>VLOOKUP($A312,'STOCK PRICES'!$E$2:$F$2018,2,1)</f>
        <v>129.71</v>
      </c>
      <c r="F312">
        <f>VLOOKUP($A312,'STOCK PRICES'!$G$2:$H$1679,2,1)</f>
        <v>24.17</v>
      </c>
      <c r="H312">
        <f>VLOOKUP($A312,'STOCK PRICES'!$I$2:$J$1976,2,1)</f>
        <v>46</v>
      </c>
      <c r="J312">
        <f>VLOOKUP($A312,'STOCK PRICES'!$K$2:$L$2018,2,1)</f>
        <v>138.97999999999999</v>
      </c>
      <c r="L312">
        <f>VLOOKUP($A312,'STOCK PRICES'!$M$2:$N$2018,2,1)</f>
        <v>43.19</v>
      </c>
      <c r="N312" t="e">
        <f>VLOOKUP($A312,'STOCK PRICES'!$O$2:$P$538,2,1)</f>
        <v>#N/A</v>
      </c>
      <c r="P312">
        <f>VLOOKUP($A312,'STOCK PRICES'!$Q$2:$R$2018,2,1)</f>
        <v>22.79</v>
      </c>
      <c r="R312">
        <f>VLOOKUP($A312,'STOCK PRICES'!$S$2:$T$2018,2,1)</f>
        <v>5.92</v>
      </c>
      <c r="T312">
        <f>VLOOKUP($A312,'STOCK PRICES'!$U$2:$V$1210,2,1)</f>
        <v>74</v>
      </c>
      <c r="V312">
        <f>VLOOKUP($A312,'STOCK PRICES'!$W$2:$X$1879,2,1)</f>
        <v>47.03</v>
      </c>
      <c r="X312">
        <f>VLOOKUP($A312,'STOCK PRICES'!$Y$2:$Z$1987,2,1)</f>
        <v>42</v>
      </c>
      <c r="Z312">
        <f>VLOOKUP($A312,'STOCK PRICES'!$AA$2:$AB$1885,2,1)</f>
        <v>212.22</v>
      </c>
      <c r="AB312" t="e">
        <f>VLOOKUP($A312,'STOCK PRICES'!$AC$2:$AD$532,2,1)</f>
        <v>#N/A</v>
      </c>
    </row>
    <row r="313" spans="1:28" hidden="1" outlineLevel="1">
      <c r="A313" s="87">
        <v>43468</v>
      </c>
      <c r="B313">
        <f>VLOOKUP($A313,'STOCK PRICES'!$C$2:$D$1994,2,1)</f>
        <v>89.71</v>
      </c>
      <c r="C313" s="90"/>
      <c r="D313">
        <f>VLOOKUP($A313,'STOCK PRICES'!$E$2:$F$2018,2,1)</f>
        <v>131.56</v>
      </c>
      <c r="F313">
        <f>VLOOKUP($A313,'STOCK PRICES'!$G$2:$H$1679,2,1)</f>
        <v>24.17</v>
      </c>
      <c r="H313">
        <f>VLOOKUP($A313,'STOCK PRICES'!$I$2:$J$1976,2,1)</f>
        <v>44.58</v>
      </c>
      <c r="J313">
        <f>VLOOKUP($A313,'STOCK PRICES'!$K$2:$L$2018,2,1)</f>
        <v>132.04</v>
      </c>
      <c r="L313">
        <f>VLOOKUP($A313,'STOCK PRICES'!$M$2:$N$2018,2,1)</f>
        <v>42.59</v>
      </c>
      <c r="N313" t="e">
        <f>VLOOKUP($A313,'STOCK PRICES'!$O$2:$P$538,2,1)</f>
        <v>#N/A</v>
      </c>
      <c r="P313">
        <f>VLOOKUP($A313,'STOCK PRICES'!$Q$2:$R$2018,2,1)</f>
        <v>22.19</v>
      </c>
      <c r="R313">
        <f>VLOOKUP($A313,'STOCK PRICES'!$S$2:$T$2018,2,1)</f>
        <v>5.86</v>
      </c>
      <c r="T313">
        <f>VLOOKUP($A313,'STOCK PRICES'!$U$2:$V$1210,2,1)</f>
        <v>74</v>
      </c>
      <c r="V313">
        <f>VLOOKUP($A313,'STOCK PRICES'!$W$2:$X$1879,2,1)</f>
        <v>47.35</v>
      </c>
      <c r="X313">
        <f>VLOOKUP($A313,'STOCK PRICES'!$Y$2:$Z$1987,2,1)</f>
        <v>41.06</v>
      </c>
      <c r="Z313">
        <f>VLOOKUP($A313,'STOCK PRICES'!$AA$2:$AB$1885,2,1)</f>
        <v>202.21</v>
      </c>
      <c r="AB313" t="e">
        <f>VLOOKUP($A313,'STOCK PRICES'!$AC$2:$AD$532,2,1)</f>
        <v>#N/A</v>
      </c>
    </row>
    <row r="314" spans="1:28" hidden="1" outlineLevel="1">
      <c r="A314" s="87">
        <v>43469</v>
      </c>
      <c r="B314">
        <f>VLOOKUP($A314,'STOCK PRICES'!$C$2:$D$1994,2,1)</f>
        <v>88.52</v>
      </c>
      <c r="C314" s="90"/>
      <c r="D314">
        <f>VLOOKUP($A314,'STOCK PRICES'!$E$2:$F$2018,2,1)</f>
        <v>131.38999999999999</v>
      </c>
      <c r="F314">
        <f>VLOOKUP($A314,'STOCK PRICES'!$G$2:$H$1679,2,1)</f>
        <v>24.88</v>
      </c>
      <c r="H314">
        <f>VLOOKUP($A314,'STOCK PRICES'!$I$2:$J$1976,2,1)</f>
        <v>44.99</v>
      </c>
      <c r="J314">
        <f>VLOOKUP($A314,'STOCK PRICES'!$K$2:$L$2018,2,1)</f>
        <v>132.12</v>
      </c>
      <c r="L314">
        <f>VLOOKUP($A314,'STOCK PRICES'!$M$2:$N$2018,2,1)</f>
        <v>42.75</v>
      </c>
      <c r="N314" t="e">
        <f>VLOOKUP($A314,'STOCK PRICES'!$O$2:$P$538,2,1)</f>
        <v>#N/A</v>
      </c>
      <c r="P314">
        <f>VLOOKUP($A314,'STOCK PRICES'!$Q$2:$R$2018,2,1)</f>
        <v>22.36</v>
      </c>
      <c r="R314">
        <f>VLOOKUP($A314,'STOCK PRICES'!$S$2:$T$2018,2,1)</f>
        <v>5.87</v>
      </c>
      <c r="T314">
        <f>VLOOKUP($A314,'STOCK PRICES'!$U$2:$V$1210,2,1)</f>
        <v>74</v>
      </c>
      <c r="V314">
        <f>VLOOKUP($A314,'STOCK PRICES'!$W$2:$X$1879,2,1)</f>
        <v>46.02</v>
      </c>
      <c r="X314">
        <f>VLOOKUP($A314,'STOCK PRICES'!$Y$2:$Z$1987,2,1)</f>
        <v>42.88</v>
      </c>
      <c r="Z314">
        <f>VLOOKUP($A314,'STOCK PRICES'!$AA$2:$AB$1885,2,1)</f>
        <v>202.21</v>
      </c>
      <c r="AB314" t="e">
        <f>VLOOKUP($A314,'STOCK PRICES'!$AC$2:$AD$532,2,1)</f>
        <v>#N/A</v>
      </c>
    </row>
    <row r="315" spans="1:28" hidden="1" outlineLevel="1">
      <c r="A315" s="87">
        <v>43472</v>
      </c>
      <c r="B315">
        <f>VLOOKUP($A315,'STOCK PRICES'!$C$2:$D$1994,2,1)</f>
        <v>88.92</v>
      </c>
      <c r="C315" s="90"/>
      <c r="D315">
        <f>VLOOKUP($A315,'STOCK PRICES'!$E$2:$F$2018,2,1)</f>
        <v>137.94999999999999</v>
      </c>
      <c r="F315">
        <f>VLOOKUP($A315,'STOCK PRICES'!$G$2:$H$1679,2,1)</f>
        <v>25</v>
      </c>
      <c r="H315">
        <f>VLOOKUP($A315,'STOCK PRICES'!$I$2:$J$1976,2,1)</f>
        <v>44.98</v>
      </c>
      <c r="J315">
        <f>VLOOKUP($A315,'STOCK PRICES'!$K$2:$L$2018,2,1)</f>
        <v>133.57</v>
      </c>
      <c r="L315">
        <f>VLOOKUP($A315,'STOCK PRICES'!$M$2:$N$2018,2,1)</f>
        <v>44.87</v>
      </c>
      <c r="N315" t="e">
        <f>VLOOKUP($A315,'STOCK PRICES'!$O$2:$P$538,2,1)</f>
        <v>#N/A</v>
      </c>
      <c r="P315">
        <f>VLOOKUP($A315,'STOCK PRICES'!$Q$2:$R$2018,2,1)</f>
        <v>22.58</v>
      </c>
      <c r="R315">
        <f>VLOOKUP($A315,'STOCK PRICES'!$S$2:$T$2018,2,1)</f>
        <v>5.9</v>
      </c>
      <c r="T315">
        <f>VLOOKUP($A315,'STOCK PRICES'!$U$2:$V$1210,2,1)</f>
        <v>74</v>
      </c>
      <c r="V315">
        <f>VLOOKUP($A315,'STOCK PRICES'!$W$2:$X$1879,2,1)</f>
        <v>45.36</v>
      </c>
      <c r="X315">
        <f>VLOOKUP($A315,'STOCK PRICES'!$Y$2:$Z$1987,2,1)</f>
        <v>43.71</v>
      </c>
      <c r="Z315">
        <f>VLOOKUP($A315,'STOCK PRICES'!$AA$2:$AB$1885,2,1)</f>
        <v>201</v>
      </c>
      <c r="AB315" t="e">
        <f>VLOOKUP($A315,'STOCK PRICES'!$AC$2:$AD$532,2,1)</f>
        <v>#N/A</v>
      </c>
    </row>
    <row r="316" spans="1:28" hidden="1" outlineLevel="1">
      <c r="A316" s="87">
        <v>43473</v>
      </c>
      <c r="B316">
        <f>VLOOKUP($A316,'STOCK PRICES'!$C$2:$D$1994,2,1)</f>
        <v>89.47</v>
      </c>
      <c r="C316" s="90"/>
      <c r="D316">
        <f>VLOOKUP($A316,'STOCK PRICES'!$E$2:$F$2018,2,1)</f>
        <v>137.76</v>
      </c>
      <c r="F316">
        <f>VLOOKUP($A316,'STOCK PRICES'!$G$2:$H$1679,2,1)</f>
        <v>25</v>
      </c>
      <c r="H316">
        <f>VLOOKUP($A316,'STOCK PRICES'!$I$2:$J$1976,2,1)</f>
        <v>44.85</v>
      </c>
      <c r="J316">
        <f>VLOOKUP($A316,'STOCK PRICES'!$K$2:$L$2018,2,1)</f>
        <v>139.13</v>
      </c>
      <c r="L316">
        <f>VLOOKUP($A316,'STOCK PRICES'!$M$2:$N$2018,2,1)</f>
        <v>46.51</v>
      </c>
      <c r="N316" t="e">
        <f>VLOOKUP($A316,'STOCK PRICES'!$O$2:$P$538,2,1)</f>
        <v>#N/A</v>
      </c>
      <c r="P316">
        <f>VLOOKUP($A316,'STOCK PRICES'!$Q$2:$R$2018,2,1)</f>
        <v>23.65</v>
      </c>
      <c r="R316">
        <f>VLOOKUP($A316,'STOCK PRICES'!$S$2:$T$2018,2,1)</f>
        <v>5.96</v>
      </c>
      <c r="T316">
        <f>VLOOKUP($A316,'STOCK PRICES'!$U$2:$V$1210,2,1)</f>
        <v>74</v>
      </c>
      <c r="V316">
        <f>VLOOKUP($A316,'STOCK PRICES'!$W$2:$X$1879,2,1)</f>
        <v>46</v>
      </c>
      <c r="X316">
        <f>VLOOKUP($A316,'STOCK PRICES'!$Y$2:$Z$1987,2,1)</f>
        <v>43.47</v>
      </c>
      <c r="Z316">
        <f>VLOOKUP($A316,'STOCK PRICES'!$AA$2:$AB$1885,2,1)</f>
        <v>208.37</v>
      </c>
      <c r="AB316" t="e">
        <f>VLOOKUP($A316,'STOCK PRICES'!$AC$2:$AD$532,2,1)</f>
        <v>#N/A</v>
      </c>
    </row>
    <row r="317" spans="1:28" hidden="1" outlineLevel="1">
      <c r="A317" s="87">
        <v>43474</v>
      </c>
      <c r="B317">
        <f>VLOOKUP($A317,'STOCK PRICES'!$C$2:$D$1994,2,1)</f>
        <v>90</v>
      </c>
      <c r="C317" s="90"/>
      <c r="D317">
        <f>VLOOKUP($A317,'STOCK PRICES'!$E$2:$F$2018,2,1)</f>
        <v>136.80000000000001</v>
      </c>
      <c r="F317">
        <f>VLOOKUP($A317,'STOCK PRICES'!$G$2:$H$1679,2,1)</f>
        <v>25</v>
      </c>
      <c r="H317">
        <f>VLOOKUP($A317,'STOCK PRICES'!$I$2:$J$1976,2,1)</f>
        <v>44.99</v>
      </c>
      <c r="J317">
        <f>VLOOKUP($A317,'STOCK PRICES'!$K$2:$L$2018,2,1)</f>
        <v>138.1</v>
      </c>
      <c r="L317">
        <f>VLOOKUP($A317,'STOCK PRICES'!$M$2:$N$2018,2,1)</f>
        <v>45.64</v>
      </c>
      <c r="N317" t="e">
        <f>VLOOKUP($A317,'STOCK PRICES'!$O$2:$P$538,2,1)</f>
        <v>#N/A</v>
      </c>
      <c r="P317">
        <f>VLOOKUP($A317,'STOCK PRICES'!$Q$2:$R$2018,2,1)</f>
        <v>24.83</v>
      </c>
      <c r="R317">
        <f>VLOOKUP($A317,'STOCK PRICES'!$S$2:$T$2018,2,1)</f>
        <v>5.91</v>
      </c>
      <c r="T317">
        <f>VLOOKUP($A317,'STOCK PRICES'!$U$2:$V$1210,2,1)</f>
        <v>70.510000000000005</v>
      </c>
      <c r="V317">
        <f>VLOOKUP($A317,'STOCK PRICES'!$W$2:$X$1879,2,1)</f>
        <v>46</v>
      </c>
      <c r="X317">
        <f>VLOOKUP($A317,'STOCK PRICES'!$Y$2:$Z$1987,2,1)</f>
        <v>43.08</v>
      </c>
      <c r="Z317">
        <f>VLOOKUP($A317,'STOCK PRICES'!$AA$2:$AB$1885,2,1)</f>
        <v>203.01</v>
      </c>
      <c r="AB317" t="e">
        <f>VLOOKUP($A317,'STOCK PRICES'!$AC$2:$AD$532,2,1)</f>
        <v>#N/A</v>
      </c>
    </row>
    <row r="318" spans="1:28" hidden="1" outlineLevel="1">
      <c r="A318" s="87">
        <v>43475</v>
      </c>
      <c r="B318">
        <f>VLOOKUP($A318,'STOCK PRICES'!$C$2:$D$1994,2,1)</f>
        <v>89.89</v>
      </c>
      <c r="C318" s="90"/>
      <c r="D318">
        <f>VLOOKUP($A318,'STOCK PRICES'!$E$2:$F$2018,2,1)</f>
        <v>138.34</v>
      </c>
      <c r="F318">
        <f>VLOOKUP($A318,'STOCK PRICES'!$G$2:$H$1679,2,1)</f>
        <v>25</v>
      </c>
      <c r="H318">
        <f>VLOOKUP($A318,'STOCK PRICES'!$I$2:$J$1976,2,1)</f>
        <v>44.97</v>
      </c>
      <c r="J318">
        <f>VLOOKUP($A318,'STOCK PRICES'!$K$2:$L$2018,2,1)</f>
        <v>131.19999999999999</v>
      </c>
      <c r="L318">
        <f>VLOOKUP($A318,'STOCK PRICES'!$M$2:$N$2018,2,1)</f>
        <v>44.83</v>
      </c>
      <c r="N318" t="e">
        <f>VLOOKUP($A318,'STOCK PRICES'!$O$2:$P$538,2,1)</f>
        <v>#N/A</v>
      </c>
      <c r="P318">
        <f>VLOOKUP($A318,'STOCK PRICES'!$Q$2:$R$2018,2,1)</f>
        <v>24.15</v>
      </c>
      <c r="R318">
        <f>VLOOKUP($A318,'STOCK PRICES'!$S$2:$T$2018,2,1)</f>
        <v>5.99</v>
      </c>
      <c r="T318">
        <f>VLOOKUP($A318,'STOCK PRICES'!$U$2:$V$1210,2,1)</f>
        <v>70.510000000000005</v>
      </c>
      <c r="V318">
        <f>VLOOKUP($A318,'STOCK PRICES'!$W$2:$X$1879,2,1)</f>
        <v>45.61</v>
      </c>
      <c r="X318">
        <f>VLOOKUP($A318,'STOCK PRICES'!$Y$2:$Z$1987,2,1)</f>
        <v>43.27</v>
      </c>
      <c r="Z318">
        <f>VLOOKUP($A318,'STOCK PRICES'!$AA$2:$AB$1885,2,1)</f>
        <v>209.5</v>
      </c>
      <c r="AB318" t="e">
        <f>VLOOKUP($A318,'STOCK PRICES'!$AC$2:$AD$532,2,1)</f>
        <v>#N/A</v>
      </c>
    </row>
    <row r="319" spans="1:28" hidden="1" outlineLevel="1">
      <c r="A319" s="87">
        <v>43476</v>
      </c>
      <c r="B319">
        <f>VLOOKUP($A319,'STOCK PRICES'!$C$2:$D$1994,2,1)</f>
        <v>88.7</v>
      </c>
      <c r="C319" s="90"/>
      <c r="D319">
        <f>VLOOKUP($A319,'STOCK PRICES'!$E$2:$F$2018,2,1)</f>
        <v>137.91999999999999</v>
      </c>
      <c r="F319">
        <f>VLOOKUP($A319,'STOCK PRICES'!$G$2:$H$1679,2,1)</f>
        <v>25</v>
      </c>
      <c r="H319">
        <f>VLOOKUP($A319,'STOCK PRICES'!$I$2:$J$1976,2,1)</f>
        <v>43.78</v>
      </c>
      <c r="J319">
        <f>VLOOKUP($A319,'STOCK PRICES'!$K$2:$L$2018,2,1)</f>
        <v>131.25</v>
      </c>
      <c r="L319">
        <f>VLOOKUP($A319,'STOCK PRICES'!$M$2:$N$2018,2,1)</f>
        <v>44.13</v>
      </c>
      <c r="N319" t="e">
        <f>VLOOKUP($A319,'STOCK PRICES'!$O$2:$P$538,2,1)</f>
        <v>#N/A</v>
      </c>
      <c r="P319">
        <f>VLOOKUP($A319,'STOCK PRICES'!$Q$2:$R$2018,2,1)</f>
        <v>24.21</v>
      </c>
      <c r="R319">
        <f>VLOOKUP($A319,'STOCK PRICES'!$S$2:$T$2018,2,1)</f>
        <v>5.92</v>
      </c>
      <c r="T319">
        <f>VLOOKUP($A319,'STOCK PRICES'!$U$2:$V$1210,2,1)</f>
        <v>70.510000000000005</v>
      </c>
      <c r="V319">
        <f>VLOOKUP($A319,'STOCK PRICES'!$W$2:$X$1879,2,1)</f>
        <v>45.3</v>
      </c>
      <c r="X319">
        <f>VLOOKUP($A319,'STOCK PRICES'!$Y$2:$Z$1987,2,1)</f>
        <v>43.85</v>
      </c>
      <c r="Z319">
        <f>VLOOKUP($A319,'STOCK PRICES'!$AA$2:$AB$1885,2,1)</f>
        <v>209.5</v>
      </c>
      <c r="AB319" t="e">
        <f>VLOOKUP($A319,'STOCK PRICES'!$AC$2:$AD$532,2,1)</f>
        <v>#N/A</v>
      </c>
    </row>
    <row r="320" spans="1:28" hidden="1" outlineLevel="1">
      <c r="A320" s="87">
        <v>43479</v>
      </c>
      <c r="B320">
        <f>VLOOKUP($A320,'STOCK PRICES'!$C$2:$D$1994,2,1)</f>
        <v>89.01</v>
      </c>
      <c r="C320" s="90"/>
      <c r="D320">
        <f>VLOOKUP($A320,'STOCK PRICES'!$E$2:$F$2018,2,1)</f>
        <v>140.12</v>
      </c>
      <c r="F320">
        <f>VLOOKUP($A320,'STOCK PRICES'!$G$2:$H$1679,2,1)</f>
        <v>25.78</v>
      </c>
      <c r="H320">
        <f>VLOOKUP($A320,'STOCK PRICES'!$I$2:$J$1976,2,1)</f>
        <v>44</v>
      </c>
      <c r="J320">
        <f>VLOOKUP($A320,'STOCK PRICES'!$K$2:$L$2018,2,1)</f>
        <v>132.88</v>
      </c>
      <c r="L320">
        <f>VLOOKUP($A320,'STOCK PRICES'!$M$2:$N$2018,2,1)</f>
        <v>45.81</v>
      </c>
      <c r="N320" t="e">
        <f>VLOOKUP($A320,'STOCK PRICES'!$O$2:$P$538,2,1)</f>
        <v>#N/A</v>
      </c>
      <c r="P320">
        <f>VLOOKUP($A320,'STOCK PRICES'!$Q$2:$R$2018,2,1)</f>
        <v>24.51</v>
      </c>
      <c r="R320">
        <f>VLOOKUP($A320,'STOCK PRICES'!$S$2:$T$2018,2,1)</f>
        <v>5.97</v>
      </c>
      <c r="T320">
        <f>VLOOKUP($A320,'STOCK PRICES'!$U$2:$V$1210,2,1)</f>
        <v>70.510000000000005</v>
      </c>
      <c r="V320">
        <f>VLOOKUP($A320,'STOCK PRICES'!$W$2:$X$1879,2,1)</f>
        <v>46.5</v>
      </c>
      <c r="X320">
        <f>VLOOKUP($A320,'STOCK PRICES'!$Y$2:$Z$1987,2,1)</f>
        <v>43.49</v>
      </c>
      <c r="Z320">
        <f>VLOOKUP($A320,'STOCK PRICES'!$AA$2:$AB$1885,2,1)</f>
        <v>209.5</v>
      </c>
      <c r="AB320" t="e">
        <f>VLOOKUP($A320,'STOCK PRICES'!$AC$2:$AD$532,2,1)</f>
        <v>#N/A</v>
      </c>
    </row>
    <row r="321" spans="1:28" hidden="1" outlineLevel="1">
      <c r="A321" s="87">
        <v>43480</v>
      </c>
      <c r="B321">
        <f>VLOOKUP($A321,'STOCK PRICES'!$C$2:$D$1994,2,1)</f>
        <v>89.03</v>
      </c>
      <c r="C321" s="90"/>
      <c r="D321">
        <f>VLOOKUP($A321,'STOCK PRICES'!$E$2:$F$2018,2,1)</f>
        <v>141</v>
      </c>
      <c r="F321">
        <f>VLOOKUP($A321,'STOCK PRICES'!$G$2:$H$1679,2,1)</f>
        <v>24.51</v>
      </c>
      <c r="H321">
        <f>VLOOKUP($A321,'STOCK PRICES'!$I$2:$J$1976,2,1)</f>
        <v>43.99</v>
      </c>
      <c r="J321">
        <f>VLOOKUP($A321,'STOCK PRICES'!$K$2:$L$2018,2,1)</f>
        <v>130.83000000000001</v>
      </c>
      <c r="L321">
        <f>VLOOKUP($A321,'STOCK PRICES'!$M$2:$N$2018,2,1)</f>
        <v>44.28</v>
      </c>
      <c r="N321" t="e">
        <f>VLOOKUP($A321,'STOCK PRICES'!$O$2:$P$538,2,1)</f>
        <v>#N/A</v>
      </c>
      <c r="P321">
        <f>VLOOKUP($A321,'STOCK PRICES'!$Q$2:$R$2018,2,1)</f>
        <v>24.33</v>
      </c>
      <c r="R321">
        <f>VLOOKUP($A321,'STOCK PRICES'!$S$2:$T$2018,2,1)</f>
        <v>5.95</v>
      </c>
      <c r="T321">
        <f>VLOOKUP($A321,'STOCK PRICES'!$U$2:$V$1210,2,1)</f>
        <v>70.510000000000005</v>
      </c>
      <c r="V321">
        <f>VLOOKUP($A321,'STOCK PRICES'!$W$2:$X$1879,2,1)</f>
        <v>46.9</v>
      </c>
      <c r="X321">
        <f>VLOOKUP($A321,'STOCK PRICES'!$Y$2:$Z$1987,2,1)</f>
        <v>43.42</v>
      </c>
      <c r="Z321">
        <f>VLOOKUP($A321,'STOCK PRICES'!$AA$2:$AB$1885,2,1)</f>
        <v>208.26</v>
      </c>
      <c r="AB321" t="e">
        <f>VLOOKUP($A321,'STOCK PRICES'!$AC$2:$AD$532,2,1)</f>
        <v>#N/A</v>
      </c>
    </row>
    <row r="322" spans="1:28" hidden="1" outlineLevel="1">
      <c r="A322" s="87">
        <v>43481</v>
      </c>
      <c r="B322">
        <f>VLOOKUP($A322,'STOCK PRICES'!$C$2:$D$1994,2,1)</f>
        <v>88.5</v>
      </c>
      <c r="C322" s="90"/>
      <c r="D322">
        <f>VLOOKUP($A322,'STOCK PRICES'!$E$2:$F$2018,2,1)</f>
        <v>139.58000000000001</v>
      </c>
      <c r="F322">
        <f>VLOOKUP($A322,'STOCK PRICES'!$G$2:$H$1679,2,1)</f>
        <v>24.5</v>
      </c>
      <c r="H322">
        <f>VLOOKUP($A322,'STOCK PRICES'!$I$2:$J$1976,2,1)</f>
        <v>43.93</v>
      </c>
      <c r="J322">
        <f>VLOOKUP($A322,'STOCK PRICES'!$K$2:$L$2018,2,1)</f>
        <v>128.26</v>
      </c>
      <c r="L322">
        <f>VLOOKUP($A322,'STOCK PRICES'!$M$2:$N$2018,2,1)</f>
        <v>43.3</v>
      </c>
      <c r="N322" t="e">
        <f>VLOOKUP($A322,'STOCK PRICES'!$O$2:$P$538,2,1)</f>
        <v>#N/A</v>
      </c>
      <c r="P322">
        <f>VLOOKUP($A322,'STOCK PRICES'!$Q$2:$R$2018,2,1)</f>
        <v>24.1</v>
      </c>
      <c r="R322">
        <f>VLOOKUP($A322,'STOCK PRICES'!$S$2:$T$2018,2,1)</f>
        <v>5.86</v>
      </c>
      <c r="T322">
        <f>VLOOKUP($A322,'STOCK PRICES'!$U$2:$V$1210,2,1)</f>
        <v>70.510000000000005</v>
      </c>
      <c r="V322">
        <f>VLOOKUP($A322,'STOCK PRICES'!$W$2:$X$1879,2,1)</f>
        <v>45.89</v>
      </c>
      <c r="X322">
        <f>VLOOKUP($A322,'STOCK PRICES'!$Y$2:$Z$1987,2,1)</f>
        <v>43.25</v>
      </c>
      <c r="Z322">
        <f>VLOOKUP($A322,'STOCK PRICES'!$AA$2:$AB$1885,2,1)</f>
        <v>205</v>
      </c>
      <c r="AB322" t="e">
        <f>VLOOKUP($A322,'STOCK PRICES'!$AC$2:$AD$532,2,1)</f>
        <v>#N/A</v>
      </c>
    </row>
    <row r="323" spans="1:28" hidden="1" outlineLevel="1">
      <c r="A323" s="87">
        <v>43482</v>
      </c>
      <c r="B323">
        <f>VLOOKUP($A323,'STOCK PRICES'!$C$2:$D$1994,2,1)</f>
        <v>88.83</v>
      </c>
      <c r="C323" s="90"/>
      <c r="D323">
        <f>VLOOKUP($A323,'STOCK PRICES'!$E$2:$F$2018,2,1)</f>
        <v>140.35</v>
      </c>
      <c r="F323">
        <f>VLOOKUP($A323,'STOCK PRICES'!$G$2:$H$1679,2,1)</f>
        <v>24.99</v>
      </c>
      <c r="H323">
        <f>VLOOKUP($A323,'STOCK PRICES'!$I$2:$J$1976,2,1)</f>
        <v>43.58</v>
      </c>
      <c r="J323">
        <f>VLOOKUP($A323,'STOCK PRICES'!$K$2:$L$2018,2,1)</f>
        <v>133.09</v>
      </c>
      <c r="L323">
        <f>VLOOKUP($A323,'STOCK PRICES'!$M$2:$N$2018,2,1)</f>
        <v>43.46</v>
      </c>
      <c r="N323" t="e">
        <f>VLOOKUP($A323,'STOCK PRICES'!$O$2:$P$538,2,1)</f>
        <v>#N/A</v>
      </c>
      <c r="P323">
        <f>VLOOKUP($A323,'STOCK PRICES'!$Q$2:$R$2018,2,1)</f>
        <v>24.26</v>
      </c>
      <c r="R323">
        <f>VLOOKUP($A323,'STOCK PRICES'!$S$2:$T$2018,2,1)</f>
        <v>5.85</v>
      </c>
      <c r="T323">
        <f>VLOOKUP($A323,'STOCK PRICES'!$U$2:$V$1210,2,1)</f>
        <v>70.510000000000005</v>
      </c>
      <c r="V323">
        <f>VLOOKUP($A323,'STOCK PRICES'!$W$2:$X$1879,2,1)</f>
        <v>46.06</v>
      </c>
      <c r="X323">
        <f>VLOOKUP($A323,'STOCK PRICES'!$Y$2:$Z$1987,2,1)</f>
        <v>43</v>
      </c>
      <c r="Z323">
        <f>VLOOKUP($A323,'STOCK PRICES'!$AA$2:$AB$1885,2,1)</f>
        <v>205</v>
      </c>
      <c r="AB323" t="e">
        <f>VLOOKUP($A323,'STOCK PRICES'!$AC$2:$AD$532,2,1)</f>
        <v>#N/A</v>
      </c>
    </row>
    <row r="324" spans="1:28" hidden="1" outlineLevel="1">
      <c r="A324" s="87">
        <v>43483</v>
      </c>
      <c r="B324">
        <f>VLOOKUP($A324,'STOCK PRICES'!$C$2:$D$1994,2,1)</f>
        <v>88.03</v>
      </c>
      <c r="C324" s="90"/>
      <c r="D324">
        <f>VLOOKUP($A324,'STOCK PRICES'!$E$2:$F$2018,2,1)</f>
        <v>139.28</v>
      </c>
      <c r="F324">
        <f>VLOOKUP($A324,'STOCK PRICES'!$G$2:$H$1679,2,1)</f>
        <v>24.8</v>
      </c>
      <c r="H324">
        <f>VLOOKUP($A324,'STOCK PRICES'!$I$2:$J$1976,2,1)</f>
        <v>43.63</v>
      </c>
      <c r="J324">
        <f>VLOOKUP($A324,'STOCK PRICES'!$K$2:$L$2018,2,1)</f>
        <v>130.36000000000001</v>
      </c>
      <c r="L324">
        <f>VLOOKUP($A324,'STOCK PRICES'!$M$2:$N$2018,2,1)</f>
        <v>43.24</v>
      </c>
      <c r="N324" t="e">
        <f>VLOOKUP($A324,'STOCK PRICES'!$O$2:$P$538,2,1)</f>
        <v>#N/A</v>
      </c>
      <c r="P324">
        <f>VLOOKUP($A324,'STOCK PRICES'!$Q$2:$R$2018,2,1)</f>
        <v>24.02</v>
      </c>
      <c r="R324">
        <f>VLOOKUP($A324,'STOCK PRICES'!$S$2:$T$2018,2,1)</f>
        <v>5.99</v>
      </c>
      <c r="T324">
        <f>VLOOKUP($A324,'STOCK PRICES'!$U$2:$V$1210,2,1)</f>
        <v>70.510000000000005</v>
      </c>
      <c r="V324">
        <f>VLOOKUP($A324,'STOCK PRICES'!$W$2:$X$1879,2,1)</f>
        <v>46.89</v>
      </c>
      <c r="X324">
        <f>VLOOKUP($A324,'STOCK PRICES'!$Y$2:$Z$1987,2,1)</f>
        <v>43.02</v>
      </c>
      <c r="Z324">
        <f>VLOOKUP($A324,'STOCK PRICES'!$AA$2:$AB$1885,2,1)</f>
        <v>205</v>
      </c>
      <c r="AB324" t="e">
        <f>VLOOKUP($A324,'STOCK PRICES'!$AC$2:$AD$532,2,1)</f>
        <v>#N/A</v>
      </c>
    </row>
    <row r="325" spans="1:28" hidden="1" outlineLevel="1">
      <c r="A325" s="87">
        <v>43486</v>
      </c>
      <c r="B325">
        <f>VLOOKUP($A325,'STOCK PRICES'!$C$2:$D$1994,2,1)</f>
        <v>88.23</v>
      </c>
      <c r="C325" s="90"/>
      <c r="D325">
        <f>VLOOKUP($A325,'STOCK PRICES'!$E$2:$F$2018,2,1)</f>
        <v>142.29</v>
      </c>
      <c r="F325">
        <f>VLOOKUP($A325,'STOCK PRICES'!$G$2:$H$1679,2,1)</f>
        <v>24.25</v>
      </c>
      <c r="H325">
        <f>VLOOKUP($A325,'STOCK PRICES'!$I$2:$J$1976,2,1)</f>
        <v>43.54</v>
      </c>
      <c r="J325">
        <f>VLOOKUP($A325,'STOCK PRICES'!$K$2:$L$2018,2,1)</f>
        <v>123.85</v>
      </c>
      <c r="L325">
        <f>VLOOKUP($A325,'STOCK PRICES'!$M$2:$N$2018,2,1)</f>
        <v>41.75</v>
      </c>
      <c r="N325" t="e">
        <f>VLOOKUP($A325,'STOCK PRICES'!$O$2:$P$538,2,1)</f>
        <v>#N/A</v>
      </c>
      <c r="P325">
        <f>VLOOKUP($A325,'STOCK PRICES'!$Q$2:$R$2018,2,1)</f>
        <v>23.66</v>
      </c>
      <c r="R325">
        <f>VLOOKUP($A325,'STOCK PRICES'!$S$2:$T$2018,2,1)</f>
        <v>6.01</v>
      </c>
      <c r="T325">
        <f>VLOOKUP($A325,'STOCK PRICES'!$U$2:$V$1210,2,1)</f>
        <v>70.510000000000005</v>
      </c>
      <c r="V325">
        <f>VLOOKUP($A325,'STOCK PRICES'!$W$2:$X$1879,2,1)</f>
        <v>45.58</v>
      </c>
      <c r="X325">
        <f>VLOOKUP($A325,'STOCK PRICES'!$Y$2:$Z$1987,2,1)</f>
        <v>42.56</v>
      </c>
      <c r="Z325">
        <f>VLOOKUP($A325,'STOCK PRICES'!$AA$2:$AB$1885,2,1)</f>
        <v>205</v>
      </c>
      <c r="AB325" t="e">
        <f>VLOOKUP($A325,'STOCK PRICES'!$AC$2:$AD$532,2,1)</f>
        <v>#N/A</v>
      </c>
    </row>
    <row r="326" spans="1:28" hidden="1" outlineLevel="1">
      <c r="A326" s="87">
        <v>43487</v>
      </c>
      <c r="B326">
        <f>VLOOKUP($A326,'STOCK PRICES'!$C$2:$D$1994,2,1)</f>
        <v>88.49</v>
      </c>
      <c r="C326" s="90"/>
      <c r="D326">
        <f>VLOOKUP($A326,'STOCK PRICES'!$E$2:$F$2018,2,1)</f>
        <v>144.91</v>
      </c>
      <c r="F326">
        <f>VLOOKUP($A326,'STOCK PRICES'!$G$2:$H$1679,2,1)</f>
        <v>24.06</v>
      </c>
      <c r="H326">
        <f>VLOOKUP($A326,'STOCK PRICES'!$I$2:$J$1976,2,1)</f>
        <v>44</v>
      </c>
      <c r="J326">
        <f>VLOOKUP($A326,'STOCK PRICES'!$K$2:$L$2018,2,1)</f>
        <v>128.56</v>
      </c>
      <c r="L326">
        <f>VLOOKUP($A326,'STOCK PRICES'!$M$2:$N$2018,2,1)</f>
        <v>42.85</v>
      </c>
      <c r="N326" t="e">
        <f>VLOOKUP($A326,'STOCK PRICES'!$O$2:$P$538,2,1)</f>
        <v>#N/A</v>
      </c>
      <c r="P326">
        <f>VLOOKUP($A326,'STOCK PRICES'!$Q$2:$R$2018,2,1)</f>
        <v>24.08</v>
      </c>
      <c r="R326">
        <f>VLOOKUP($A326,'STOCK PRICES'!$S$2:$T$2018,2,1)</f>
        <v>5.96</v>
      </c>
      <c r="T326">
        <f>VLOOKUP($A326,'STOCK PRICES'!$U$2:$V$1210,2,1)</f>
        <v>70.510000000000005</v>
      </c>
      <c r="V326">
        <f>VLOOKUP($A326,'STOCK PRICES'!$W$2:$X$1879,2,1)</f>
        <v>45.5</v>
      </c>
      <c r="X326">
        <f>VLOOKUP($A326,'STOCK PRICES'!$Y$2:$Z$1987,2,1)</f>
        <v>43.48</v>
      </c>
      <c r="Z326">
        <f>VLOOKUP($A326,'STOCK PRICES'!$AA$2:$AB$1885,2,1)</f>
        <v>204.89</v>
      </c>
      <c r="AB326" t="e">
        <f>VLOOKUP($A326,'STOCK PRICES'!$AC$2:$AD$532,2,1)</f>
        <v>#N/A</v>
      </c>
    </row>
    <row r="327" spans="1:28" hidden="1" outlineLevel="1">
      <c r="A327" s="87">
        <v>43488</v>
      </c>
      <c r="B327">
        <f>VLOOKUP($A327,'STOCK PRICES'!$C$2:$D$1994,2,1)</f>
        <v>89</v>
      </c>
      <c r="C327" s="90"/>
      <c r="D327">
        <f>VLOOKUP($A327,'STOCK PRICES'!$E$2:$F$2018,2,1)</f>
        <v>146.65</v>
      </c>
      <c r="F327">
        <f>VLOOKUP($A327,'STOCK PRICES'!$G$2:$H$1679,2,1)</f>
        <v>23.97</v>
      </c>
      <c r="H327">
        <f>VLOOKUP($A327,'STOCK PRICES'!$I$2:$J$1976,2,1)</f>
        <v>44.45</v>
      </c>
      <c r="J327">
        <f>VLOOKUP($A327,'STOCK PRICES'!$K$2:$L$2018,2,1)</f>
        <v>126.57</v>
      </c>
      <c r="L327">
        <f>VLOOKUP($A327,'STOCK PRICES'!$M$2:$N$2018,2,1)</f>
        <v>42.86</v>
      </c>
      <c r="N327" t="e">
        <f>VLOOKUP($A327,'STOCK PRICES'!$O$2:$P$538,2,1)</f>
        <v>#N/A</v>
      </c>
      <c r="P327">
        <f>VLOOKUP($A327,'STOCK PRICES'!$Q$2:$R$2018,2,1)</f>
        <v>24.01</v>
      </c>
      <c r="R327">
        <f>VLOOKUP($A327,'STOCK PRICES'!$S$2:$T$2018,2,1)</f>
        <v>6.01</v>
      </c>
      <c r="T327">
        <f>VLOOKUP($A327,'STOCK PRICES'!$U$2:$V$1210,2,1)</f>
        <v>70.510000000000005</v>
      </c>
      <c r="V327">
        <f>VLOOKUP($A327,'STOCK PRICES'!$W$2:$X$1879,2,1)</f>
        <v>45.53</v>
      </c>
      <c r="X327">
        <f>VLOOKUP($A327,'STOCK PRICES'!$Y$2:$Z$1987,2,1)</f>
        <v>43</v>
      </c>
      <c r="Z327">
        <f>VLOOKUP($A327,'STOCK PRICES'!$AA$2:$AB$1885,2,1)</f>
        <v>204.92</v>
      </c>
      <c r="AB327" t="e">
        <f>VLOOKUP($A327,'STOCK PRICES'!$AC$2:$AD$532,2,1)</f>
        <v>#N/A</v>
      </c>
    </row>
    <row r="328" spans="1:28" hidden="1" outlineLevel="1">
      <c r="A328" s="87">
        <v>43489</v>
      </c>
      <c r="B328">
        <f>VLOOKUP($A328,'STOCK PRICES'!$C$2:$D$1994,2,1)</f>
        <v>89.8</v>
      </c>
      <c r="C328" s="90"/>
      <c r="D328">
        <f>VLOOKUP($A328,'STOCK PRICES'!$E$2:$F$2018,2,1)</f>
        <v>148.41</v>
      </c>
      <c r="F328">
        <f>VLOOKUP($A328,'STOCK PRICES'!$G$2:$H$1679,2,1)</f>
        <v>24</v>
      </c>
      <c r="H328">
        <f>VLOOKUP($A328,'STOCK PRICES'!$I$2:$J$1976,2,1)</f>
        <v>44.32</v>
      </c>
      <c r="J328">
        <f>VLOOKUP($A328,'STOCK PRICES'!$K$2:$L$2018,2,1)</f>
        <v>130.31</v>
      </c>
      <c r="L328">
        <f>VLOOKUP($A328,'STOCK PRICES'!$M$2:$N$2018,2,1)</f>
        <v>44.22</v>
      </c>
      <c r="N328" t="e">
        <f>VLOOKUP($A328,'STOCK PRICES'!$O$2:$P$538,2,1)</f>
        <v>#N/A</v>
      </c>
      <c r="P328">
        <f>VLOOKUP($A328,'STOCK PRICES'!$Q$2:$R$2018,2,1)</f>
        <v>24.43</v>
      </c>
      <c r="R328">
        <f>VLOOKUP($A328,'STOCK PRICES'!$S$2:$T$2018,2,1)</f>
        <v>6.12</v>
      </c>
      <c r="T328">
        <f>VLOOKUP($A328,'STOCK PRICES'!$U$2:$V$1210,2,1)</f>
        <v>70.510000000000005</v>
      </c>
      <c r="V328">
        <f>VLOOKUP($A328,'STOCK PRICES'!$W$2:$X$1879,2,1)</f>
        <v>45.75</v>
      </c>
      <c r="X328">
        <f>VLOOKUP($A328,'STOCK PRICES'!$Y$2:$Z$1987,2,1)</f>
        <v>43.03</v>
      </c>
      <c r="Z328">
        <f>VLOOKUP($A328,'STOCK PRICES'!$AA$2:$AB$1885,2,1)</f>
        <v>203.21</v>
      </c>
      <c r="AB328" t="e">
        <f>VLOOKUP($A328,'STOCK PRICES'!$AC$2:$AD$532,2,1)</f>
        <v>#N/A</v>
      </c>
    </row>
    <row r="329" spans="1:28" hidden="1" outlineLevel="1">
      <c r="A329" s="87">
        <v>43490</v>
      </c>
      <c r="B329">
        <f>VLOOKUP($A329,'STOCK PRICES'!$C$2:$D$1994,2,1)</f>
        <v>89.25</v>
      </c>
      <c r="C329" s="90"/>
      <c r="D329">
        <f>VLOOKUP($A329,'STOCK PRICES'!$E$2:$F$2018,2,1)</f>
        <v>153.13999999999999</v>
      </c>
      <c r="F329">
        <f>VLOOKUP($A329,'STOCK PRICES'!$G$2:$H$1679,2,1)</f>
        <v>24.35</v>
      </c>
      <c r="H329">
        <f>VLOOKUP($A329,'STOCK PRICES'!$I$2:$J$1976,2,1)</f>
        <v>44.27</v>
      </c>
      <c r="J329">
        <f>VLOOKUP($A329,'STOCK PRICES'!$K$2:$L$2018,2,1)</f>
        <v>127.14</v>
      </c>
      <c r="L329">
        <f>VLOOKUP($A329,'STOCK PRICES'!$M$2:$N$2018,2,1)</f>
        <v>44.25</v>
      </c>
      <c r="N329" t="e">
        <f>VLOOKUP($A329,'STOCK PRICES'!$O$2:$P$538,2,1)</f>
        <v>#N/A</v>
      </c>
      <c r="P329">
        <f>VLOOKUP($A329,'STOCK PRICES'!$Q$2:$R$2018,2,1)</f>
        <v>23.92</v>
      </c>
      <c r="R329">
        <f>VLOOKUP($A329,'STOCK PRICES'!$S$2:$T$2018,2,1)</f>
        <v>6.06</v>
      </c>
      <c r="T329">
        <f>VLOOKUP($A329,'STOCK PRICES'!$U$2:$V$1210,2,1)</f>
        <v>73.89</v>
      </c>
      <c r="V329">
        <f>VLOOKUP($A329,'STOCK PRICES'!$W$2:$X$1879,2,1)</f>
        <v>46</v>
      </c>
      <c r="X329">
        <f>VLOOKUP($A329,'STOCK PRICES'!$Y$2:$Z$1987,2,1)</f>
        <v>43.05</v>
      </c>
      <c r="Z329">
        <f>VLOOKUP($A329,'STOCK PRICES'!$AA$2:$AB$1885,2,1)</f>
        <v>204</v>
      </c>
      <c r="AB329" t="e">
        <f>VLOOKUP($A329,'STOCK PRICES'!$AC$2:$AD$532,2,1)</f>
        <v>#N/A</v>
      </c>
    </row>
    <row r="330" spans="1:28" hidden="1" outlineLevel="1">
      <c r="A330" s="87">
        <v>43493</v>
      </c>
      <c r="B330">
        <f>VLOOKUP($A330,'STOCK PRICES'!$C$2:$D$1994,2,1)</f>
        <v>89.49</v>
      </c>
      <c r="C330" s="90"/>
      <c r="D330">
        <f>VLOOKUP($A330,'STOCK PRICES'!$E$2:$F$2018,2,1)</f>
        <v>152.74</v>
      </c>
      <c r="F330">
        <f>VLOOKUP($A330,'STOCK PRICES'!$G$2:$H$1679,2,1)</f>
        <v>24.35</v>
      </c>
      <c r="H330">
        <f>VLOOKUP($A330,'STOCK PRICES'!$I$2:$J$1976,2,1)</f>
        <v>44.27</v>
      </c>
      <c r="J330">
        <f>VLOOKUP($A330,'STOCK PRICES'!$K$2:$L$2018,2,1)</f>
        <v>133.49</v>
      </c>
      <c r="L330">
        <f>VLOOKUP($A330,'STOCK PRICES'!$M$2:$N$2018,2,1)</f>
        <v>44.27</v>
      </c>
      <c r="N330" t="e">
        <f>VLOOKUP($A330,'STOCK PRICES'!$O$2:$P$538,2,1)</f>
        <v>#N/A</v>
      </c>
      <c r="P330">
        <f>VLOOKUP($A330,'STOCK PRICES'!$Q$2:$R$2018,2,1)</f>
        <v>25.11</v>
      </c>
      <c r="R330">
        <f>VLOOKUP($A330,'STOCK PRICES'!$S$2:$T$2018,2,1)</f>
        <v>6.11</v>
      </c>
      <c r="T330">
        <f>VLOOKUP($A330,'STOCK PRICES'!$U$2:$V$1210,2,1)</f>
        <v>73.89</v>
      </c>
      <c r="V330">
        <f>VLOOKUP($A330,'STOCK PRICES'!$W$2:$X$1879,2,1)</f>
        <v>46</v>
      </c>
      <c r="X330">
        <f>VLOOKUP($A330,'STOCK PRICES'!$Y$2:$Z$1987,2,1)</f>
        <v>44</v>
      </c>
      <c r="Z330">
        <f>VLOOKUP($A330,'STOCK PRICES'!$AA$2:$AB$1885,2,1)</f>
        <v>204</v>
      </c>
      <c r="AB330" t="e">
        <f>VLOOKUP($A330,'STOCK PRICES'!$AC$2:$AD$532,2,1)</f>
        <v>#N/A</v>
      </c>
    </row>
    <row r="331" spans="1:28" hidden="1" outlineLevel="1">
      <c r="A331" s="87">
        <v>43494</v>
      </c>
      <c r="B331">
        <f>VLOOKUP($A331,'STOCK PRICES'!$C$2:$D$1994,2,1)</f>
        <v>90.17</v>
      </c>
      <c r="C331" s="90"/>
      <c r="D331">
        <f>VLOOKUP($A331,'STOCK PRICES'!$E$2:$F$2018,2,1)</f>
        <v>152.63999999999999</v>
      </c>
      <c r="F331">
        <f>VLOOKUP($A331,'STOCK PRICES'!$G$2:$H$1679,2,1)</f>
        <v>24.44</v>
      </c>
      <c r="H331">
        <f>VLOOKUP($A331,'STOCK PRICES'!$I$2:$J$1976,2,1)</f>
        <v>44</v>
      </c>
      <c r="J331">
        <f>VLOOKUP($A331,'STOCK PRICES'!$K$2:$L$2018,2,1)</f>
        <v>137.21</v>
      </c>
      <c r="L331">
        <f>VLOOKUP($A331,'STOCK PRICES'!$M$2:$N$2018,2,1)</f>
        <v>44.45</v>
      </c>
      <c r="N331" t="e">
        <f>VLOOKUP($A331,'STOCK PRICES'!$O$2:$P$538,2,1)</f>
        <v>#N/A</v>
      </c>
      <c r="P331">
        <f>VLOOKUP($A331,'STOCK PRICES'!$Q$2:$R$2018,2,1)</f>
        <v>25.65</v>
      </c>
      <c r="R331">
        <f>VLOOKUP($A331,'STOCK PRICES'!$S$2:$T$2018,2,1)</f>
        <v>6.05</v>
      </c>
      <c r="T331">
        <f>VLOOKUP($A331,'STOCK PRICES'!$U$2:$V$1210,2,1)</f>
        <v>73.89</v>
      </c>
      <c r="V331">
        <f>VLOOKUP($A331,'STOCK PRICES'!$W$2:$X$1879,2,1)</f>
        <v>45</v>
      </c>
      <c r="X331">
        <f>VLOOKUP($A331,'STOCK PRICES'!$Y$2:$Z$1987,2,1)</f>
        <v>44.81</v>
      </c>
      <c r="Z331">
        <f>VLOOKUP($A331,'STOCK PRICES'!$AA$2:$AB$1885,2,1)</f>
        <v>203.5</v>
      </c>
      <c r="AB331" t="e">
        <f>VLOOKUP($A331,'STOCK PRICES'!$AC$2:$AD$532,2,1)</f>
        <v>#N/A</v>
      </c>
    </row>
    <row r="332" spans="1:28" hidden="1" outlineLevel="1">
      <c r="A332" s="87">
        <v>43495</v>
      </c>
      <c r="B332">
        <f>VLOOKUP($A332,'STOCK PRICES'!$C$2:$D$1994,2,1)</f>
        <v>90</v>
      </c>
      <c r="C332" s="90"/>
      <c r="D332">
        <f>VLOOKUP($A332,'STOCK PRICES'!$E$2:$F$2018,2,1)</f>
        <v>152.63</v>
      </c>
      <c r="F332">
        <f>VLOOKUP($A332,'STOCK PRICES'!$G$2:$H$1679,2,1)</f>
        <v>24.44</v>
      </c>
      <c r="H332">
        <f>VLOOKUP($A332,'STOCK PRICES'!$I$2:$J$1976,2,1)</f>
        <v>44</v>
      </c>
      <c r="J332">
        <f>VLOOKUP($A332,'STOCK PRICES'!$K$2:$L$2018,2,1)</f>
        <v>140.33000000000001</v>
      </c>
      <c r="L332">
        <f>VLOOKUP($A332,'STOCK PRICES'!$M$2:$N$2018,2,1)</f>
        <v>44.04</v>
      </c>
      <c r="N332" t="e">
        <f>VLOOKUP($A332,'STOCK PRICES'!$O$2:$P$538,2,1)</f>
        <v>#N/A</v>
      </c>
      <c r="P332">
        <f>VLOOKUP($A332,'STOCK PRICES'!$Q$2:$R$2018,2,1)</f>
        <v>25.42</v>
      </c>
      <c r="R332">
        <f>VLOOKUP($A332,'STOCK PRICES'!$S$2:$T$2018,2,1)</f>
        <v>6.13</v>
      </c>
      <c r="T332">
        <f>VLOOKUP($A332,'STOCK PRICES'!$U$2:$V$1210,2,1)</f>
        <v>73.89</v>
      </c>
      <c r="V332">
        <f>VLOOKUP($A332,'STOCK PRICES'!$W$2:$X$1879,2,1)</f>
        <v>43.26</v>
      </c>
      <c r="X332">
        <f>VLOOKUP($A332,'STOCK PRICES'!$Y$2:$Z$1987,2,1)</f>
        <v>45</v>
      </c>
      <c r="Z332">
        <f>VLOOKUP($A332,'STOCK PRICES'!$AA$2:$AB$1885,2,1)</f>
        <v>205</v>
      </c>
      <c r="AB332" t="e">
        <f>VLOOKUP($A332,'STOCK PRICES'!$AC$2:$AD$532,2,1)</f>
        <v>#N/A</v>
      </c>
    </row>
    <row r="333" spans="1:28" hidden="1" outlineLevel="1">
      <c r="A333" s="87">
        <v>43496</v>
      </c>
      <c r="B333">
        <f>VLOOKUP($A333,'STOCK PRICES'!$C$2:$D$1994,2,1)</f>
        <v>88.79</v>
      </c>
      <c r="C333" s="90"/>
      <c r="D333">
        <f>VLOOKUP($A333,'STOCK PRICES'!$E$2:$F$2018,2,1)</f>
        <v>152.66</v>
      </c>
      <c r="F333">
        <f>VLOOKUP($A333,'STOCK PRICES'!$G$2:$H$1679,2,1)</f>
        <v>24.53</v>
      </c>
      <c r="H333">
        <f>VLOOKUP($A333,'STOCK PRICES'!$I$2:$J$1976,2,1)</f>
        <v>44.5</v>
      </c>
      <c r="J333">
        <f>VLOOKUP($A333,'STOCK PRICES'!$K$2:$L$2018,2,1)</f>
        <v>142.19</v>
      </c>
      <c r="L333">
        <f>VLOOKUP($A333,'STOCK PRICES'!$M$2:$N$2018,2,1)</f>
        <v>44.4</v>
      </c>
      <c r="N333" t="e">
        <f>VLOOKUP($A333,'STOCK PRICES'!$O$2:$P$538,2,1)</f>
        <v>#N/A</v>
      </c>
      <c r="P333">
        <f>VLOOKUP($A333,'STOCK PRICES'!$Q$2:$R$2018,2,1)</f>
        <v>25.22</v>
      </c>
      <c r="R333">
        <f>VLOOKUP($A333,'STOCK PRICES'!$S$2:$T$2018,2,1)</f>
        <v>6.27</v>
      </c>
      <c r="T333">
        <f>VLOOKUP($A333,'STOCK PRICES'!$U$2:$V$1210,2,1)</f>
        <v>73.89</v>
      </c>
      <c r="V333">
        <f>VLOOKUP($A333,'STOCK PRICES'!$W$2:$X$1879,2,1)</f>
        <v>43.73</v>
      </c>
      <c r="X333">
        <f>VLOOKUP($A333,'STOCK PRICES'!$Y$2:$Z$1987,2,1)</f>
        <v>44.7</v>
      </c>
      <c r="Z333">
        <f>VLOOKUP($A333,'STOCK PRICES'!$AA$2:$AB$1885,2,1)</f>
        <v>207</v>
      </c>
      <c r="AB333" t="e">
        <f>VLOOKUP($A333,'STOCK PRICES'!$AC$2:$AD$532,2,1)</f>
        <v>#N/A</v>
      </c>
    </row>
    <row r="334" spans="1:28" hidden="1" outlineLevel="1">
      <c r="A334" s="87">
        <v>43497</v>
      </c>
      <c r="B334">
        <f>VLOOKUP($A334,'STOCK PRICES'!$C$2:$D$1994,2,1)</f>
        <v>91.42</v>
      </c>
      <c r="C334" s="90"/>
      <c r="D334">
        <f>VLOOKUP($A334,'STOCK PRICES'!$E$2:$F$2018,2,1)</f>
        <v>156.66999999999999</v>
      </c>
      <c r="F334">
        <f>VLOOKUP($A334,'STOCK PRICES'!$G$2:$H$1679,2,1)</f>
        <v>24.8</v>
      </c>
      <c r="H334">
        <f>VLOOKUP($A334,'STOCK PRICES'!$I$2:$J$1976,2,1)</f>
        <v>44.65</v>
      </c>
      <c r="J334">
        <f>VLOOKUP($A334,'STOCK PRICES'!$K$2:$L$2018,2,1)</f>
        <v>139.96</v>
      </c>
      <c r="L334">
        <f>VLOOKUP($A334,'STOCK PRICES'!$M$2:$N$2018,2,1)</f>
        <v>44.53</v>
      </c>
      <c r="N334" t="e">
        <f>VLOOKUP($A334,'STOCK PRICES'!$O$2:$P$538,2,1)</f>
        <v>#N/A</v>
      </c>
      <c r="P334">
        <f>VLOOKUP($A334,'STOCK PRICES'!$Q$2:$R$2018,2,1)</f>
        <v>25.06</v>
      </c>
      <c r="R334">
        <f>VLOOKUP($A334,'STOCK PRICES'!$S$2:$T$2018,2,1)</f>
        <v>6.46</v>
      </c>
      <c r="T334">
        <f>VLOOKUP($A334,'STOCK PRICES'!$U$2:$V$1210,2,1)</f>
        <v>73.89</v>
      </c>
      <c r="V334">
        <f>VLOOKUP($A334,'STOCK PRICES'!$W$2:$X$1879,2,1)</f>
        <v>45.05</v>
      </c>
      <c r="X334">
        <f>VLOOKUP($A334,'STOCK PRICES'!$Y$2:$Z$1987,2,1)</f>
        <v>44.15</v>
      </c>
      <c r="Z334">
        <f>VLOOKUP($A334,'STOCK PRICES'!$AA$2:$AB$1885,2,1)</f>
        <v>210</v>
      </c>
      <c r="AB334" t="e">
        <f>VLOOKUP($A334,'STOCK PRICES'!$AC$2:$AD$532,2,1)</f>
        <v>#N/A</v>
      </c>
    </row>
    <row r="335" spans="1:28" hidden="1" outlineLevel="1">
      <c r="A335" s="87">
        <v>43500</v>
      </c>
      <c r="B335">
        <f>VLOOKUP($A335,'STOCK PRICES'!$C$2:$D$1994,2,1)</f>
        <v>95.66</v>
      </c>
      <c r="C335" s="90"/>
      <c r="D335">
        <f>VLOOKUP($A335,'STOCK PRICES'!$E$2:$F$2018,2,1)</f>
        <v>157.59</v>
      </c>
      <c r="F335">
        <f>VLOOKUP($A335,'STOCK PRICES'!$G$2:$H$1679,2,1)</f>
        <v>24.86</v>
      </c>
      <c r="H335">
        <f>VLOOKUP($A335,'STOCK PRICES'!$I$2:$J$1976,2,1)</f>
        <v>45</v>
      </c>
      <c r="J335">
        <f>VLOOKUP($A335,'STOCK PRICES'!$K$2:$L$2018,2,1)</f>
        <v>138.13</v>
      </c>
      <c r="L335">
        <f>VLOOKUP($A335,'STOCK PRICES'!$M$2:$N$2018,2,1)</f>
        <v>46.75</v>
      </c>
      <c r="N335" t="e">
        <f>VLOOKUP($A335,'STOCK PRICES'!$O$2:$P$538,2,1)</f>
        <v>#N/A</v>
      </c>
      <c r="P335">
        <f>VLOOKUP($A335,'STOCK PRICES'!$Q$2:$R$2018,2,1)</f>
        <v>24.98</v>
      </c>
      <c r="R335">
        <f>VLOOKUP($A335,'STOCK PRICES'!$S$2:$T$2018,2,1)</f>
        <v>6.41</v>
      </c>
      <c r="T335">
        <f>VLOOKUP($A335,'STOCK PRICES'!$U$2:$V$1210,2,1)</f>
        <v>73.89</v>
      </c>
      <c r="V335">
        <f>VLOOKUP($A335,'STOCK PRICES'!$W$2:$X$1879,2,1)</f>
        <v>46.13</v>
      </c>
      <c r="X335">
        <f>VLOOKUP($A335,'STOCK PRICES'!$Y$2:$Z$1987,2,1)</f>
        <v>45.74</v>
      </c>
      <c r="Z335">
        <f>VLOOKUP($A335,'STOCK PRICES'!$AA$2:$AB$1885,2,1)</f>
        <v>214.88</v>
      </c>
      <c r="AB335" t="e">
        <f>VLOOKUP($A335,'STOCK PRICES'!$AC$2:$AD$532,2,1)</f>
        <v>#N/A</v>
      </c>
    </row>
    <row r="336" spans="1:28" hidden="1" outlineLevel="1">
      <c r="A336" s="87">
        <v>43502</v>
      </c>
      <c r="B336">
        <f>VLOOKUP($A336,'STOCK PRICES'!$C$2:$D$1994,2,1)</f>
        <v>95</v>
      </c>
      <c r="C336" s="90"/>
      <c r="D336">
        <f>VLOOKUP($A336,'STOCK PRICES'!$E$2:$F$2018,2,1)</f>
        <v>155.97999999999999</v>
      </c>
      <c r="F336">
        <f>VLOOKUP($A336,'STOCK PRICES'!$G$2:$H$1679,2,1)</f>
        <v>24.69</v>
      </c>
      <c r="H336">
        <f>VLOOKUP($A336,'STOCK PRICES'!$I$2:$J$1976,2,1)</f>
        <v>43.54</v>
      </c>
      <c r="J336">
        <f>VLOOKUP($A336,'STOCK PRICES'!$K$2:$L$2018,2,1)</f>
        <v>134.59</v>
      </c>
      <c r="L336">
        <f>VLOOKUP($A336,'STOCK PRICES'!$M$2:$N$2018,2,1)</f>
        <v>47.99</v>
      </c>
      <c r="N336" t="e">
        <f>VLOOKUP($A336,'STOCK PRICES'!$O$2:$P$538,2,1)</f>
        <v>#N/A</v>
      </c>
      <c r="P336">
        <f>VLOOKUP($A336,'STOCK PRICES'!$Q$2:$R$2018,2,1)</f>
        <v>24.57</v>
      </c>
      <c r="R336">
        <f>VLOOKUP($A336,'STOCK PRICES'!$S$2:$T$2018,2,1)</f>
        <v>6.27</v>
      </c>
      <c r="T336">
        <f>VLOOKUP($A336,'STOCK PRICES'!$U$2:$V$1210,2,1)</f>
        <v>73.89</v>
      </c>
      <c r="V336">
        <f>VLOOKUP($A336,'STOCK PRICES'!$W$2:$X$1879,2,1)</f>
        <v>45.99</v>
      </c>
      <c r="X336">
        <f>VLOOKUP($A336,'STOCK PRICES'!$Y$2:$Z$1987,2,1)</f>
        <v>46</v>
      </c>
      <c r="Z336">
        <f>VLOOKUP($A336,'STOCK PRICES'!$AA$2:$AB$1885,2,1)</f>
        <v>218.9</v>
      </c>
      <c r="AB336" t="e">
        <f>VLOOKUP($A336,'STOCK PRICES'!$AC$2:$AD$532,2,1)</f>
        <v>#N/A</v>
      </c>
    </row>
    <row r="337" spans="1:28" hidden="1" outlineLevel="1">
      <c r="A337" s="87">
        <v>43503</v>
      </c>
      <c r="B337">
        <f>VLOOKUP($A337,'STOCK PRICES'!$C$2:$D$1994,2,1)</f>
        <v>95.71</v>
      </c>
      <c r="C337" s="90"/>
      <c r="D337">
        <f>VLOOKUP($A337,'STOCK PRICES'!$E$2:$F$2018,2,1)</f>
        <v>154.29</v>
      </c>
      <c r="F337">
        <f>VLOOKUP($A337,'STOCK PRICES'!$G$2:$H$1679,2,1)</f>
        <v>24.69</v>
      </c>
      <c r="H337">
        <f>VLOOKUP($A337,'STOCK PRICES'!$I$2:$J$1976,2,1)</f>
        <v>43.77</v>
      </c>
      <c r="J337">
        <f>VLOOKUP($A337,'STOCK PRICES'!$K$2:$L$2018,2,1)</f>
        <v>138.84</v>
      </c>
      <c r="L337">
        <f>VLOOKUP($A337,'STOCK PRICES'!$M$2:$N$2018,2,1)</f>
        <v>46.96</v>
      </c>
      <c r="N337" t="e">
        <f>VLOOKUP($A337,'STOCK PRICES'!$O$2:$P$538,2,1)</f>
        <v>#N/A</v>
      </c>
      <c r="P337">
        <f>VLOOKUP($A337,'STOCK PRICES'!$Q$2:$R$2018,2,1)</f>
        <v>24.76</v>
      </c>
      <c r="R337">
        <f>VLOOKUP($A337,'STOCK PRICES'!$S$2:$T$2018,2,1)</f>
        <v>6.16</v>
      </c>
      <c r="T337">
        <f>VLOOKUP($A337,'STOCK PRICES'!$U$2:$V$1210,2,1)</f>
        <v>73.89</v>
      </c>
      <c r="V337">
        <f>VLOOKUP($A337,'STOCK PRICES'!$W$2:$X$1879,2,1)</f>
        <v>46</v>
      </c>
      <c r="X337">
        <f>VLOOKUP($A337,'STOCK PRICES'!$Y$2:$Z$1987,2,1)</f>
        <v>45.68</v>
      </c>
      <c r="Z337">
        <f>VLOOKUP($A337,'STOCK PRICES'!$AA$2:$AB$1885,2,1)</f>
        <v>218</v>
      </c>
      <c r="AB337" t="e">
        <f>VLOOKUP($A337,'STOCK PRICES'!$AC$2:$AD$532,2,1)</f>
        <v>#N/A</v>
      </c>
    </row>
    <row r="338" spans="1:28" hidden="1" outlineLevel="1">
      <c r="A338" s="87">
        <v>43504</v>
      </c>
      <c r="B338">
        <f>VLOOKUP($A338,'STOCK PRICES'!$C$2:$D$1994,2,1)</f>
        <v>94.45</v>
      </c>
      <c r="C338" s="90"/>
      <c r="D338">
        <f>VLOOKUP($A338,'STOCK PRICES'!$E$2:$F$2018,2,1)</f>
        <v>152.09</v>
      </c>
      <c r="F338">
        <f>VLOOKUP($A338,'STOCK PRICES'!$G$2:$H$1679,2,1)</f>
        <v>25.38</v>
      </c>
      <c r="H338">
        <f>VLOOKUP($A338,'STOCK PRICES'!$I$2:$J$1976,2,1)</f>
        <v>43.5</v>
      </c>
      <c r="J338">
        <f>VLOOKUP($A338,'STOCK PRICES'!$K$2:$L$2018,2,1)</f>
        <v>137.09</v>
      </c>
      <c r="L338">
        <f>VLOOKUP($A338,'STOCK PRICES'!$M$2:$N$2018,2,1)</f>
        <v>46.81</v>
      </c>
      <c r="N338" t="e">
        <f>VLOOKUP($A338,'STOCK PRICES'!$O$2:$P$538,2,1)</f>
        <v>#N/A</v>
      </c>
      <c r="P338">
        <f>VLOOKUP($A338,'STOCK PRICES'!$Q$2:$R$2018,2,1)</f>
        <v>24.45</v>
      </c>
      <c r="R338">
        <f>VLOOKUP($A338,'STOCK PRICES'!$S$2:$T$2018,2,1)</f>
        <v>6.06</v>
      </c>
      <c r="T338">
        <f>VLOOKUP($A338,'STOCK PRICES'!$U$2:$V$1210,2,1)</f>
        <v>73.89</v>
      </c>
      <c r="V338">
        <f>VLOOKUP($A338,'STOCK PRICES'!$W$2:$X$1879,2,1)</f>
        <v>45.03</v>
      </c>
      <c r="X338">
        <f>VLOOKUP($A338,'STOCK PRICES'!$Y$2:$Z$1987,2,1)</f>
        <v>46.13</v>
      </c>
      <c r="Z338">
        <f>VLOOKUP($A338,'STOCK PRICES'!$AA$2:$AB$1885,2,1)</f>
        <v>215</v>
      </c>
      <c r="AB338" t="e">
        <f>VLOOKUP($A338,'STOCK PRICES'!$AC$2:$AD$532,2,1)</f>
        <v>#N/A</v>
      </c>
    </row>
    <row r="339" spans="1:28" hidden="1" outlineLevel="1">
      <c r="A339" s="87">
        <v>43507</v>
      </c>
      <c r="B339">
        <f>VLOOKUP($A339,'STOCK PRICES'!$C$2:$D$1994,2,1)</f>
        <v>92.07</v>
      </c>
      <c r="C339" s="90"/>
      <c r="D339">
        <f>VLOOKUP($A339,'STOCK PRICES'!$E$2:$F$2018,2,1)</f>
        <v>148.84</v>
      </c>
      <c r="F339">
        <f>VLOOKUP($A339,'STOCK PRICES'!$G$2:$H$1679,2,1)</f>
        <v>24.5</v>
      </c>
      <c r="H339">
        <f>VLOOKUP($A339,'STOCK PRICES'!$I$2:$J$1976,2,1)</f>
        <v>43.3</v>
      </c>
      <c r="J339">
        <f>VLOOKUP($A339,'STOCK PRICES'!$K$2:$L$2018,2,1)</f>
        <v>130.24</v>
      </c>
      <c r="L339">
        <f>VLOOKUP($A339,'STOCK PRICES'!$M$2:$N$2018,2,1)</f>
        <v>46.3</v>
      </c>
      <c r="N339" t="e">
        <f>VLOOKUP($A339,'STOCK PRICES'!$O$2:$P$538,2,1)</f>
        <v>#N/A</v>
      </c>
      <c r="P339">
        <f>VLOOKUP($A339,'STOCK PRICES'!$Q$2:$R$2018,2,1)</f>
        <v>24.11</v>
      </c>
      <c r="R339">
        <f>VLOOKUP($A339,'STOCK PRICES'!$S$2:$T$2018,2,1)</f>
        <v>6.1</v>
      </c>
      <c r="T339">
        <f>VLOOKUP($A339,'STOCK PRICES'!$U$2:$V$1210,2,1)</f>
        <v>73.89</v>
      </c>
      <c r="V339">
        <f>VLOOKUP($A339,'STOCK PRICES'!$W$2:$X$1879,2,1)</f>
        <v>44</v>
      </c>
      <c r="X339">
        <f>VLOOKUP($A339,'STOCK PRICES'!$Y$2:$Z$1987,2,1)</f>
        <v>46.05</v>
      </c>
      <c r="Z339">
        <f>VLOOKUP($A339,'STOCK PRICES'!$AA$2:$AB$1885,2,1)</f>
        <v>213.33</v>
      </c>
      <c r="AB339" t="e">
        <f>VLOOKUP($A339,'STOCK PRICES'!$AC$2:$AD$532,2,1)</f>
        <v>#N/A</v>
      </c>
    </row>
    <row r="340" spans="1:28" hidden="1" outlineLevel="1">
      <c r="A340" s="87">
        <v>43508</v>
      </c>
      <c r="B340">
        <f>VLOOKUP($A340,'STOCK PRICES'!$C$2:$D$1994,2,1)</f>
        <v>93.92</v>
      </c>
      <c r="C340" s="90"/>
      <c r="D340">
        <f>VLOOKUP($A340,'STOCK PRICES'!$E$2:$F$2018,2,1)</f>
        <v>149.62</v>
      </c>
      <c r="F340">
        <f>VLOOKUP($A340,'STOCK PRICES'!$G$2:$H$1679,2,1)</f>
        <v>24.5</v>
      </c>
      <c r="H340">
        <f>VLOOKUP($A340,'STOCK PRICES'!$I$2:$J$1976,2,1)</f>
        <v>43.25</v>
      </c>
      <c r="J340">
        <f>VLOOKUP($A340,'STOCK PRICES'!$K$2:$L$2018,2,1)</f>
        <v>126.24</v>
      </c>
      <c r="L340">
        <f>VLOOKUP($A340,'STOCK PRICES'!$M$2:$N$2018,2,1)</f>
        <v>47.91</v>
      </c>
      <c r="N340" t="e">
        <f>VLOOKUP($A340,'STOCK PRICES'!$O$2:$P$538,2,1)</f>
        <v>#N/A</v>
      </c>
      <c r="P340">
        <f>VLOOKUP($A340,'STOCK PRICES'!$Q$2:$R$2018,2,1)</f>
        <v>24.02</v>
      </c>
      <c r="R340">
        <f>VLOOKUP($A340,'STOCK PRICES'!$S$2:$T$2018,2,1)</f>
        <v>6.1</v>
      </c>
      <c r="T340">
        <f>VLOOKUP($A340,'STOCK PRICES'!$U$2:$V$1210,2,1)</f>
        <v>73.89</v>
      </c>
      <c r="V340">
        <f>VLOOKUP($A340,'STOCK PRICES'!$W$2:$X$1879,2,1)</f>
        <v>44.48</v>
      </c>
      <c r="X340">
        <f>VLOOKUP($A340,'STOCK PRICES'!$Y$2:$Z$1987,2,1)</f>
        <v>46.25</v>
      </c>
      <c r="Z340">
        <f>VLOOKUP($A340,'STOCK PRICES'!$AA$2:$AB$1885,2,1)</f>
        <v>213.6</v>
      </c>
      <c r="AB340" t="e">
        <f>VLOOKUP($A340,'STOCK PRICES'!$AC$2:$AD$532,2,1)</f>
        <v>#N/A</v>
      </c>
    </row>
    <row r="341" spans="1:28" hidden="1" outlineLevel="1">
      <c r="A341" s="87">
        <v>43509</v>
      </c>
      <c r="B341">
        <f>VLOOKUP($A341,'STOCK PRICES'!$C$2:$D$1994,2,1)</f>
        <v>94</v>
      </c>
      <c r="C341" s="90"/>
      <c r="D341">
        <f>VLOOKUP($A341,'STOCK PRICES'!$E$2:$F$2018,2,1)</f>
        <v>146.27000000000001</v>
      </c>
      <c r="F341">
        <f>VLOOKUP($A341,'STOCK PRICES'!$G$2:$H$1679,2,1)</f>
        <v>24.58</v>
      </c>
      <c r="H341">
        <f>VLOOKUP($A341,'STOCK PRICES'!$I$2:$J$1976,2,1)</f>
        <v>43</v>
      </c>
      <c r="J341">
        <f>VLOOKUP($A341,'STOCK PRICES'!$K$2:$L$2018,2,1)</f>
        <v>126.39</v>
      </c>
      <c r="L341">
        <f>VLOOKUP($A341,'STOCK PRICES'!$M$2:$N$2018,2,1)</f>
        <v>49.7</v>
      </c>
      <c r="N341" t="e">
        <f>VLOOKUP($A341,'STOCK PRICES'!$O$2:$P$538,2,1)</f>
        <v>#N/A</v>
      </c>
      <c r="P341">
        <f>VLOOKUP($A341,'STOCK PRICES'!$Q$2:$R$2018,2,1)</f>
        <v>23.99</v>
      </c>
      <c r="R341">
        <f>VLOOKUP($A341,'STOCK PRICES'!$S$2:$T$2018,2,1)</f>
        <v>6.07</v>
      </c>
      <c r="T341">
        <f>VLOOKUP($A341,'STOCK PRICES'!$U$2:$V$1210,2,1)</f>
        <v>73.89</v>
      </c>
      <c r="V341">
        <f>VLOOKUP($A341,'STOCK PRICES'!$W$2:$X$1879,2,1)</f>
        <v>44</v>
      </c>
      <c r="X341">
        <f>VLOOKUP($A341,'STOCK PRICES'!$Y$2:$Z$1987,2,1)</f>
        <v>46.5</v>
      </c>
      <c r="Z341">
        <f>VLOOKUP($A341,'STOCK PRICES'!$AA$2:$AB$1885,2,1)</f>
        <v>214.78</v>
      </c>
      <c r="AB341" t="e">
        <f>VLOOKUP($A341,'STOCK PRICES'!$AC$2:$AD$532,2,1)</f>
        <v>#N/A</v>
      </c>
    </row>
    <row r="342" spans="1:28" hidden="1" outlineLevel="1">
      <c r="A342" s="87">
        <v>43510</v>
      </c>
      <c r="B342">
        <f>VLOOKUP($A342,'STOCK PRICES'!$C$2:$D$1994,2,1)</f>
        <v>93.94</v>
      </c>
      <c r="C342" s="90"/>
      <c r="D342">
        <f>VLOOKUP($A342,'STOCK PRICES'!$E$2:$F$2018,2,1)</f>
        <v>150.52000000000001</v>
      </c>
      <c r="F342">
        <f>VLOOKUP($A342,'STOCK PRICES'!$G$2:$H$1679,2,1)</f>
        <v>24.15</v>
      </c>
      <c r="H342">
        <f>VLOOKUP($A342,'STOCK PRICES'!$I$2:$J$1976,2,1)</f>
        <v>42.62</v>
      </c>
      <c r="J342">
        <f>VLOOKUP($A342,'STOCK PRICES'!$K$2:$L$2018,2,1)</f>
        <v>125.62</v>
      </c>
      <c r="L342">
        <f>VLOOKUP($A342,'STOCK PRICES'!$M$2:$N$2018,2,1)</f>
        <v>47.28</v>
      </c>
      <c r="N342" t="e">
        <f>VLOOKUP($A342,'STOCK PRICES'!$O$2:$P$538,2,1)</f>
        <v>#N/A</v>
      </c>
      <c r="P342">
        <f>VLOOKUP($A342,'STOCK PRICES'!$Q$2:$R$2018,2,1)</f>
        <v>23.85</v>
      </c>
      <c r="R342">
        <f>VLOOKUP($A342,'STOCK PRICES'!$S$2:$T$2018,2,1)</f>
        <v>6.01</v>
      </c>
      <c r="T342">
        <f>VLOOKUP($A342,'STOCK PRICES'!$U$2:$V$1210,2,1)</f>
        <v>73.89</v>
      </c>
      <c r="V342">
        <f>VLOOKUP($A342,'STOCK PRICES'!$W$2:$X$1879,2,1)</f>
        <v>43.3</v>
      </c>
      <c r="X342">
        <f>VLOOKUP($A342,'STOCK PRICES'!$Y$2:$Z$1987,2,1)</f>
        <v>46.51</v>
      </c>
      <c r="Z342">
        <f>VLOOKUP($A342,'STOCK PRICES'!$AA$2:$AB$1885,2,1)</f>
        <v>214.99</v>
      </c>
      <c r="AB342" t="e">
        <f>VLOOKUP($A342,'STOCK PRICES'!$AC$2:$AD$532,2,1)</f>
        <v>#N/A</v>
      </c>
    </row>
    <row r="343" spans="1:28" hidden="1" outlineLevel="1">
      <c r="A343" s="87">
        <v>43511</v>
      </c>
      <c r="B343">
        <f>VLOOKUP($A343,'STOCK PRICES'!$C$2:$D$1994,2,1)</f>
        <v>93.98</v>
      </c>
      <c r="C343" s="90"/>
      <c r="D343">
        <f>VLOOKUP($A343,'STOCK PRICES'!$E$2:$F$2018,2,1)</f>
        <v>153.72999999999999</v>
      </c>
      <c r="F343">
        <f>VLOOKUP($A343,'STOCK PRICES'!$G$2:$H$1679,2,1)</f>
        <v>24.2</v>
      </c>
      <c r="H343">
        <f>VLOOKUP($A343,'STOCK PRICES'!$I$2:$J$1976,2,1)</f>
        <v>42.13</v>
      </c>
      <c r="J343">
        <f>VLOOKUP($A343,'STOCK PRICES'!$K$2:$L$2018,2,1)</f>
        <v>124.79</v>
      </c>
      <c r="L343">
        <f>VLOOKUP($A343,'STOCK PRICES'!$M$2:$N$2018,2,1)</f>
        <v>47.4</v>
      </c>
      <c r="N343" t="e">
        <f>VLOOKUP($A343,'STOCK PRICES'!$O$2:$P$538,2,1)</f>
        <v>#N/A</v>
      </c>
      <c r="P343">
        <f>VLOOKUP($A343,'STOCK PRICES'!$Q$2:$R$2018,2,1)</f>
        <v>24.06</v>
      </c>
      <c r="R343">
        <f>VLOOKUP($A343,'STOCK PRICES'!$S$2:$T$2018,2,1)</f>
        <v>5.99</v>
      </c>
      <c r="T343">
        <f>VLOOKUP($A343,'STOCK PRICES'!$U$2:$V$1210,2,1)</f>
        <v>73.89</v>
      </c>
      <c r="V343">
        <f>VLOOKUP($A343,'STOCK PRICES'!$W$2:$X$1879,2,1)</f>
        <v>43.3</v>
      </c>
      <c r="X343">
        <f>VLOOKUP($A343,'STOCK PRICES'!$Y$2:$Z$1987,2,1)</f>
        <v>46.67</v>
      </c>
      <c r="Z343">
        <f>VLOOKUP($A343,'STOCK PRICES'!$AA$2:$AB$1885,2,1)</f>
        <v>214.99</v>
      </c>
      <c r="AB343" t="e">
        <f>VLOOKUP($A343,'STOCK PRICES'!$AC$2:$AD$532,2,1)</f>
        <v>#N/A</v>
      </c>
    </row>
    <row r="344" spans="1:28" hidden="1" outlineLevel="1">
      <c r="A344" s="87">
        <v>43514</v>
      </c>
      <c r="B344">
        <f>VLOOKUP($A344,'STOCK PRICES'!$C$2:$D$1994,2,1)</f>
        <v>93.93</v>
      </c>
      <c r="C344" s="90"/>
      <c r="D344">
        <f>VLOOKUP($A344,'STOCK PRICES'!$E$2:$F$2018,2,1)</f>
        <v>151.77000000000001</v>
      </c>
      <c r="F344">
        <f>VLOOKUP($A344,'STOCK PRICES'!$G$2:$H$1679,2,1)</f>
        <v>24.2</v>
      </c>
      <c r="H344">
        <f>VLOOKUP($A344,'STOCK PRICES'!$I$2:$J$1976,2,1)</f>
        <v>42.25</v>
      </c>
      <c r="J344">
        <f>VLOOKUP($A344,'STOCK PRICES'!$K$2:$L$2018,2,1)</f>
        <v>122.94</v>
      </c>
      <c r="L344">
        <f>VLOOKUP($A344,'STOCK PRICES'!$M$2:$N$2018,2,1)</f>
        <v>45.18</v>
      </c>
      <c r="N344" t="e">
        <f>VLOOKUP($A344,'STOCK PRICES'!$O$2:$P$538,2,1)</f>
        <v>#N/A</v>
      </c>
      <c r="P344">
        <f>VLOOKUP($A344,'STOCK PRICES'!$Q$2:$R$2018,2,1)</f>
        <v>23.89</v>
      </c>
      <c r="R344">
        <f>VLOOKUP($A344,'STOCK PRICES'!$S$2:$T$2018,2,1)</f>
        <v>5.94</v>
      </c>
      <c r="T344">
        <f>VLOOKUP($A344,'STOCK PRICES'!$U$2:$V$1210,2,1)</f>
        <v>73.89</v>
      </c>
      <c r="V344">
        <f>VLOOKUP($A344,'STOCK PRICES'!$W$2:$X$1879,2,1)</f>
        <v>44</v>
      </c>
      <c r="X344">
        <f>VLOOKUP($A344,'STOCK PRICES'!$Y$2:$Z$1987,2,1)</f>
        <v>46</v>
      </c>
      <c r="Z344">
        <f>VLOOKUP($A344,'STOCK PRICES'!$AA$2:$AB$1885,2,1)</f>
        <v>214.99</v>
      </c>
      <c r="AB344" t="e">
        <f>VLOOKUP($A344,'STOCK PRICES'!$AC$2:$AD$532,2,1)</f>
        <v>#N/A</v>
      </c>
    </row>
    <row r="345" spans="1:28" hidden="1" outlineLevel="1">
      <c r="A345" s="87">
        <v>43515</v>
      </c>
      <c r="B345">
        <f>VLOOKUP($A345,'STOCK PRICES'!$C$2:$D$1994,2,1)</f>
        <v>92.99</v>
      </c>
      <c r="C345" s="90"/>
      <c r="D345">
        <f>VLOOKUP($A345,'STOCK PRICES'!$E$2:$F$2018,2,1)</f>
        <v>150.15</v>
      </c>
      <c r="F345">
        <f>VLOOKUP($A345,'STOCK PRICES'!$G$2:$H$1679,2,1)</f>
        <v>24</v>
      </c>
      <c r="H345">
        <f>VLOOKUP($A345,'STOCK PRICES'!$I$2:$J$1976,2,1)</f>
        <v>42.25</v>
      </c>
      <c r="J345">
        <f>VLOOKUP($A345,'STOCK PRICES'!$K$2:$L$2018,2,1)</f>
        <v>122.03</v>
      </c>
      <c r="L345">
        <f>VLOOKUP($A345,'STOCK PRICES'!$M$2:$N$2018,2,1)</f>
        <v>44.8</v>
      </c>
      <c r="N345" t="e">
        <f>VLOOKUP($A345,'STOCK PRICES'!$O$2:$P$538,2,1)</f>
        <v>#N/A</v>
      </c>
      <c r="P345">
        <f>VLOOKUP($A345,'STOCK PRICES'!$Q$2:$R$2018,2,1)</f>
        <v>23.55</v>
      </c>
      <c r="R345">
        <f>VLOOKUP($A345,'STOCK PRICES'!$S$2:$T$2018,2,1)</f>
        <v>6.01</v>
      </c>
      <c r="T345">
        <f>VLOOKUP($A345,'STOCK PRICES'!$U$2:$V$1210,2,1)</f>
        <v>73.89</v>
      </c>
      <c r="V345">
        <f>VLOOKUP($A345,'STOCK PRICES'!$W$2:$X$1879,2,1)</f>
        <v>42.98</v>
      </c>
      <c r="X345">
        <f>VLOOKUP($A345,'STOCK PRICES'!$Y$2:$Z$1987,2,1)</f>
        <v>46.4</v>
      </c>
      <c r="Z345">
        <f>VLOOKUP($A345,'STOCK PRICES'!$AA$2:$AB$1885,2,1)</f>
        <v>215</v>
      </c>
      <c r="AB345" t="e">
        <f>VLOOKUP($A345,'STOCK PRICES'!$AC$2:$AD$532,2,1)</f>
        <v>#N/A</v>
      </c>
    </row>
    <row r="346" spans="1:28" hidden="1" outlineLevel="1">
      <c r="A346" s="87">
        <v>43516</v>
      </c>
      <c r="B346">
        <f>VLOOKUP($A346,'STOCK PRICES'!$C$2:$D$1994,2,1)</f>
        <v>91.98</v>
      </c>
      <c r="C346" s="90"/>
      <c r="D346">
        <f>VLOOKUP($A346,'STOCK PRICES'!$E$2:$F$2018,2,1)</f>
        <v>157.47</v>
      </c>
      <c r="F346">
        <f>VLOOKUP($A346,'STOCK PRICES'!$G$2:$H$1679,2,1)</f>
        <v>23.7</v>
      </c>
      <c r="H346">
        <f>VLOOKUP($A346,'STOCK PRICES'!$I$2:$J$1976,2,1)</f>
        <v>42</v>
      </c>
      <c r="J346">
        <f>VLOOKUP($A346,'STOCK PRICES'!$K$2:$L$2018,2,1)</f>
        <v>122.72</v>
      </c>
      <c r="L346">
        <f>VLOOKUP($A346,'STOCK PRICES'!$M$2:$N$2018,2,1)</f>
        <v>44.66</v>
      </c>
      <c r="N346" t="e">
        <f>VLOOKUP($A346,'STOCK PRICES'!$O$2:$P$538,2,1)</f>
        <v>#N/A</v>
      </c>
      <c r="P346">
        <f>VLOOKUP($A346,'STOCK PRICES'!$Q$2:$R$2018,2,1)</f>
        <v>23.13</v>
      </c>
      <c r="R346">
        <f>VLOOKUP($A346,'STOCK PRICES'!$S$2:$T$2018,2,1)</f>
        <v>6.06</v>
      </c>
      <c r="T346">
        <f>VLOOKUP($A346,'STOCK PRICES'!$U$2:$V$1210,2,1)</f>
        <v>73.89</v>
      </c>
      <c r="V346">
        <f>VLOOKUP($A346,'STOCK PRICES'!$W$2:$X$1879,2,1)</f>
        <v>42.25</v>
      </c>
      <c r="X346">
        <f>VLOOKUP($A346,'STOCK PRICES'!$Y$2:$Z$1987,2,1)</f>
        <v>46.28</v>
      </c>
      <c r="Z346">
        <f>VLOOKUP($A346,'STOCK PRICES'!$AA$2:$AB$1885,2,1)</f>
        <v>215</v>
      </c>
      <c r="AB346" t="e">
        <f>VLOOKUP($A346,'STOCK PRICES'!$AC$2:$AD$532,2,1)</f>
        <v>#N/A</v>
      </c>
    </row>
    <row r="347" spans="1:28" hidden="1" outlineLevel="1">
      <c r="A347" s="87">
        <v>43517</v>
      </c>
      <c r="B347">
        <f>VLOOKUP($A347,'STOCK PRICES'!$C$2:$D$1994,2,1)</f>
        <v>92.99</v>
      </c>
      <c r="C347" s="90"/>
      <c r="D347">
        <f>VLOOKUP($A347,'STOCK PRICES'!$E$2:$F$2018,2,1)</f>
        <v>149.6</v>
      </c>
      <c r="F347">
        <f>VLOOKUP($A347,'STOCK PRICES'!$G$2:$H$1679,2,1)</f>
        <v>23.7</v>
      </c>
      <c r="H347">
        <f>VLOOKUP($A347,'STOCK PRICES'!$I$2:$J$1976,2,1)</f>
        <v>42</v>
      </c>
      <c r="J347">
        <f>VLOOKUP($A347,'STOCK PRICES'!$K$2:$L$2018,2,1)</f>
        <v>122.86</v>
      </c>
      <c r="L347">
        <f>VLOOKUP($A347,'STOCK PRICES'!$M$2:$N$2018,2,1)</f>
        <v>44.3</v>
      </c>
      <c r="N347" t="e">
        <f>VLOOKUP($A347,'STOCK PRICES'!$O$2:$P$538,2,1)</f>
        <v>#N/A</v>
      </c>
      <c r="P347">
        <f>VLOOKUP($A347,'STOCK PRICES'!$Q$2:$R$2018,2,1)</f>
        <v>22.66</v>
      </c>
      <c r="R347">
        <f>VLOOKUP($A347,'STOCK PRICES'!$S$2:$T$2018,2,1)</f>
        <v>6.13</v>
      </c>
      <c r="T347">
        <f>VLOOKUP($A347,'STOCK PRICES'!$U$2:$V$1210,2,1)</f>
        <v>73.89</v>
      </c>
      <c r="V347">
        <f>VLOOKUP($A347,'STOCK PRICES'!$W$2:$X$1879,2,1)</f>
        <v>42.1</v>
      </c>
      <c r="X347">
        <f>VLOOKUP($A347,'STOCK PRICES'!$Y$2:$Z$1987,2,1)</f>
        <v>45.5</v>
      </c>
      <c r="Z347">
        <f>VLOOKUP($A347,'STOCK PRICES'!$AA$2:$AB$1885,2,1)</f>
        <v>215</v>
      </c>
      <c r="AB347" t="e">
        <f>VLOOKUP($A347,'STOCK PRICES'!$AC$2:$AD$532,2,1)</f>
        <v>#N/A</v>
      </c>
    </row>
    <row r="348" spans="1:28" hidden="1" outlineLevel="1">
      <c r="A348" s="87">
        <v>43518</v>
      </c>
      <c r="B348">
        <f>VLOOKUP($A348,'STOCK PRICES'!$C$2:$D$1994,2,1)</f>
        <v>94.45</v>
      </c>
      <c r="C348" s="90"/>
      <c r="D348">
        <f>VLOOKUP($A348,'STOCK PRICES'!$E$2:$F$2018,2,1)</f>
        <v>142.12</v>
      </c>
      <c r="F348">
        <f>VLOOKUP($A348,'STOCK PRICES'!$G$2:$H$1679,2,1)</f>
        <v>23.7</v>
      </c>
      <c r="H348">
        <f>VLOOKUP($A348,'STOCK PRICES'!$I$2:$J$1976,2,1)</f>
        <v>41.22</v>
      </c>
      <c r="J348">
        <f>VLOOKUP($A348,'STOCK PRICES'!$K$2:$L$2018,2,1)</f>
        <v>124.19</v>
      </c>
      <c r="L348">
        <f>VLOOKUP($A348,'STOCK PRICES'!$M$2:$N$2018,2,1)</f>
        <v>44.17</v>
      </c>
      <c r="N348" t="e">
        <f>VLOOKUP($A348,'STOCK PRICES'!$O$2:$P$538,2,1)</f>
        <v>#N/A</v>
      </c>
      <c r="P348">
        <f>VLOOKUP($A348,'STOCK PRICES'!$Q$2:$R$2018,2,1)</f>
        <v>22.51</v>
      </c>
      <c r="R348">
        <f>VLOOKUP($A348,'STOCK PRICES'!$S$2:$T$2018,2,1)</f>
        <v>6.06</v>
      </c>
      <c r="T348">
        <f>VLOOKUP($A348,'STOCK PRICES'!$U$2:$V$1210,2,1)</f>
        <v>73.89</v>
      </c>
      <c r="V348">
        <f>VLOOKUP($A348,'STOCK PRICES'!$W$2:$X$1879,2,1)</f>
        <v>42.5</v>
      </c>
      <c r="X348">
        <f>VLOOKUP($A348,'STOCK PRICES'!$Y$2:$Z$1987,2,1)</f>
        <v>45.74</v>
      </c>
      <c r="Z348">
        <f>VLOOKUP($A348,'STOCK PRICES'!$AA$2:$AB$1885,2,1)</f>
        <v>214.9</v>
      </c>
      <c r="AB348" t="e">
        <f>VLOOKUP($A348,'STOCK PRICES'!$AC$2:$AD$532,2,1)</f>
        <v>#N/A</v>
      </c>
    </row>
    <row r="349" spans="1:28" hidden="1" outlineLevel="1">
      <c r="A349" s="87">
        <v>43521</v>
      </c>
      <c r="B349">
        <f>VLOOKUP($A349,'STOCK PRICES'!$C$2:$D$1994,2,1)</f>
        <v>93.58</v>
      </c>
      <c r="C349" s="90"/>
      <c r="D349">
        <f>VLOOKUP($A349,'STOCK PRICES'!$E$2:$F$2018,2,1)</f>
        <v>137.21</v>
      </c>
      <c r="F349">
        <f>VLOOKUP($A349,'STOCK PRICES'!$G$2:$H$1679,2,1)</f>
        <v>24.4</v>
      </c>
      <c r="H349">
        <f>VLOOKUP($A349,'STOCK PRICES'!$I$2:$J$1976,2,1)</f>
        <v>41</v>
      </c>
      <c r="J349">
        <f>VLOOKUP($A349,'STOCK PRICES'!$K$2:$L$2018,2,1)</f>
        <v>123.67</v>
      </c>
      <c r="L349">
        <f>VLOOKUP($A349,'STOCK PRICES'!$M$2:$N$2018,2,1)</f>
        <v>43.3</v>
      </c>
      <c r="N349" t="e">
        <f>VLOOKUP($A349,'STOCK PRICES'!$O$2:$P$538,2,1)</f>
        <v>#N/A</v>
      </c>
      <c r="P349">
        <f>VLOOKUP($A349,'STOCK PRICES'!$Q$2:$R$2018,2,1)</f>
        <v>22.45</v>
      </c>
      <c r="R349">
        <f>VLOOKUP($A349,'STOCK PRICES'!$S$2:$T$2018,2,1)</f>
        <v>6</v>
      </c>
      <c r="T349">
        <f>VLOOKUP($A349,'STOCK PRICES'!$U$2:$V$1210,2,1)</f>
        <v>73.89</v>
      </c>
      <c r="V349">
        <f>VLOOKUP($A349,'STOCK PRICES'!$W$2:$X$1879,2,1)</f>
        <v>41.63</v>
      </c>
      <c r="X349">
        <f>VLOOKUP($A349,'STOCK PRICES'!$Y$2:$Z$1987,2,1)</f>
        <v>45.31</v>
      </c>
      <c r="Z349">
        <f>VLOOKUP($A349,'STOCK PRICES'!$AA$2:$AB$1885,2,1)</f>
        <v>214.9</v>
      </c>
      <c r="AB349" t="e">
        <f>VLOOKUP($A349,'STOCK PRICES'!$AC$2:$AD$532,2,1)</f>
        <v>#N/A</v>
      </c>
    </row>
    <row r="350" spans="1:28" hidden="1" outlineLevel="1">
      <c r="A350" s="87">
        <v>43522</v>
      </c>
      <c r="B350">
        <f>VLOOKUP($A350,'STOCK PRICES'!$C$2:$D$1994,2,1)</f>
        <v>92.41</v>
      </c>
      <c r="C350" s="90"/>
      <c r="D350">
        <f>VLOOKUP($A350,'STOCK PRICES'!$E$2:$F$2018,2,1)</f>
        <v>134.57</v>
      </c>
      <c r="F350">
        <f>VLOOKUP($A350,'STOCK PRICES'!$G$2:$H$1679,2,1)</f>
        <v>24.35</v>
      </c>
      <c r="H350">
        <f>VLOOKUP($A350,'STOCK PRICES'!$I$2:$J$1976,2,1)</f>
        <v>40.68</v>
      </c>
      <c r="J350">
        <f>VLOOKUP($A350,'STOCK PRICES'!$K$2:$L$2018,2,1)</f>
        <v>117.52</v>
      </c>
      <c r="L350">
        <f>VLOOKUP($A350,'STOCK PRICES'!$M$2:$N$2018,2,1)</f>
        <v>41.16</v>
      </c>
      <c r="N350" t="e">
        <f>VLOOKUP($A350,'STOCK PRICES'!$O$2:$P$538,2,1)</f>
        <v>#N/A</v>
      </c>
      <c r="P350">
        <f>VLOOKUP($A350,'STOCK PRICES'!$Q$2:$R$2018,2,1)</f>
        <v>21.33</v>
      </c>
      <c r="R350">
        <f>VLOOKUP($A350,'STOCK PRICES'!$S$2:$T$2018,2,1)</f>
        <v>5.66</v>
      </c>
      <c r="T350">
        <f>VLOOKUP($A350,'STOCK PRICES'!$U$2:$V$1210,2,1)</f>
        <v>73.89</v>
      </c>
      <c r="V350">
        <f>VLOOKUP($A350,'STOCK PRICES'!$W$2:$X$1879,2,1)</f>
        <v>39.56</v>
      </c>
      <c r="X350">
        <f>VLOOKUP($A350,'STOCK PRICES'!$Y$2:$Z$1987,2,1)</f>
        <v>44</v>
      </c>
      <c r="Z350">
        <f>VLOOKUP($A350,'STOCK PRICES'!$AA$2:$AB$1885,2,1)</f>
        <v>204.2</v>
      </c>
      <c r="AB350" t="e">
        <f>VLOOKUP($A350,'STOCK PRICES'!$AC$2:$AD$532,2,1)</f>
        <v>#N/A</v>
      </c>
    </row>
    <row r="351" spans="1:28" hidden="1" outlineLevel="1">
      <c r="A351" s="87">
        <v>43523</v>
      </c>
      <c r="B351">
        <f>VLOOKUP($A351,'STOCK PRICES'!$C$2:$D$1994,2,1)</f>
        <v>93.98</v>
      </c>
      <c r="C351" s="90"/>
      <c r="D351">
        <f>VLOOKUP($A351,'STOCK PRICES'!$E$2:$F$2018,2,1)</f>
        <v>134.83000000000001</v>
      </c>
      <c r="F351">
        <f>VLOOKUP($A351,'STOCK PRICES'!$G$2:$H$1679,2,1)</f>
        <v>24.32</v>
      </c>
      <c r="H351">
        <f>VLOOKUP($A351,'STOCK PRICES'!$I$2:$J$1976,2,1)</f>
        <v>39.89</v>
      </c>
      <c r="J351">
        <f>VLOOKUP($A351,'STOCK PRICES'!$K$2:$L$2018,2,1)</f>
        <v>114.25</v>
      </c>
      <c r="L351">
        <f>VLOOKUP($A351,'STOCK PRICES'!$M$2:$N$2018,2,1)</f>
        <v>41.48</v>
      </c>
      <c r="N351" t="e">
        <f>VLOOKUP($A351,'STOCK PRICES'!$O$2:$P$538,2,1)</f>
        <v>#N/A</v>
      </c>
      <c r="P351">
        <f>VLOOKUP($A351,'STOCK PRICES'!$Q$2:$R$2018,2,1)</f>
        <v>20.48</v>
      </c>
      <c r="R351">
        <f>VLOOKUP($A351,'STOCK PRICES'!$S$2:$T$2018,2,1)</f>
        <v>5.28</v>
      </c>
      <c r="T351">
        <f>VLOOKUP($A351,'STOCK PRICES'!$U$2:$V$1210,2,1)</f>
        <v>73.89</v>
      </c>
      <c r="V351">
        <f>VLOOKUP($A351,'STOCK PRICES'!$W$2:$X$1879,2,1)</f>
        <v>38.950000000000003</v>
      </c>
      <c r="X351">
        <f>VLOOKUP($A351,'STOCK PRICES'!$Y$2:$Z$1987,2,1)</f>
        <v>43.72</v>
      </c>
      <c r="Z351">
        <f>VLOOKUP($A351,'STOCK PRICES'!$AA$2:$AB$1885,2,1)</f>
        <v>203.6</v>
      </c>
      <c r="AB351" t="e">
        <f>VLOOKUP($A351,'STOCK PRICES'!$AC$2:$AD$532,2,1)</f>
        <v>#N/A</v>
      </c>
    </row>
    <row r="352" spans="1:28" hidden="1" outlineLevel="1">
      <c r="A352" s="87">
        <v>43524</v>
      </c>
      <c r="B352">
        <f>VLOOKUP($A352,'STOCK PRICES'!$C$2:$D$1994,2,1)</f>
        <v>96.08</v>
      </c>
      <c r="C352" s="90"/>
      <c r="D352">
        <f>VLOOKUP($A352,'STOCK PRICES'!$E$2:$F$2018,2,1)</f>
        <v>135.9</v>
      </c>
      <c r="F352">
        <f>VLOOKUP($A352,'STOCK PRICES'!$G$2:$H$1679,2,1)</f>
        <v>24.5</v>
      </c>
      <c r="H352">
        <f>VLOOKUP($A352,'STOCK PRICES'!$I$2:$J$1976,2,1)</f>
        <v>41.3</v>
      </c>
      <c r="J352">
        <f>VLOOKUP($A352,'STOCK PRICES'!$K$2:$L$2018,2,1)</f>
        <v>117.75</v>
      </c>
      <c r="L352">
        <f>VLOOKUP($A352,'STOCK PRICES'!$M$2:$N$2018,2,1)</f>
        <v>41.93</v>
      </c>
      <c r="N352" t="e">
        <f>VLOOKUP($A352,'STOCK PRICES'!$O$2:$P$538,2,1)</f>
        <v>#N/A</v>
      </c>
      <c r="P352">
        <f>VLOOKUP($A352,'STOCK PRICES'!$Q$2:$R$2018,2,1)</f>
        <v>21.06</v>
      </c>
      <c r="R352">
        <f>VLOOKUP($A352,'STOCK PRICES'!$S$2:$T$2018,2,1)</f>
        <v>5.53</v>
      </c>
      <c r="T352">
        <f>VLOOKUP($A352,'STOCK PRICES'!$U$2:$V$1210,2,1)</f>
        <v>73.89</v>
      </c>
      <c r="V352">
        <f>VLOOKUP($A352,'STOCK PRICES'!$W$2:$X$1879,2,1)</f>
        <v>39.54</v>
      </c>
      <c r="X352">
        <f>VLOOKUP($A352,'STOCK PRICES'!$Y$2:$Z$1987,2,1)</f>
        <v>44</v>
      </c>
      <c r="Z352">
        <f>VLOOKUP($A352,'STOCK PRICES'!$AA$2:$AB$1885,2,1)</f>
        <v>203.6</v>
      </c>
      <c r="AB352" t="e">
        <f>VLOOKUP($A352,'STOCK PRICES'!$AC$2:$AD$532,2,1)</f>
        <v>#N/A</v>
      </c>
    </row>
    <row r="353" spans="1:28" hidden="1" outlineLevel="1">
      <c r="A353" s="87">
        <v>43525</v>
      </c>
      <c r="B353">
        <f>VLOOKUP($A353,'STOCK PRICES'!$C$2:$D$1994,2,1)</f>
        <v>99.01</v>
      </c>
      <c r="C353" s="90"/>
      <c r="D353">
        <f>VLOOKUP($A353,'STOCK PRICES'!$E$2:$F$2018,2,1)</f>
        <v>139.25</v>
      </c>
      <c r="F353">
        <f>VLOOKUP($A353,'STOCK PRICES'!$G$2:$H$1679,2,1)</f>
        <v>24.5</v>
      </c>
      <c r="H353">
        <f>VLOOKUP($A353,'STOCK PRICES'!$I$2:$J$1976,2,1)</f>
        <v>40.81</v>
      </c>
      <c r="J353">
        <f>VLOOKUP($A353,'STOCK PRICES'!$K$2:$L$2018,2,1)</f>
        <v>120.32</v>
      </c>
      <c r="L353">
        <f>VLOOKUP($A353,'STOCK PRICES'!$M$2:$N$2018,2,1)</f>
        <v>41.65</v>
      </c>
      <c r="N353" t="e">
        <f>VLOOKUP($A353,'STOCK PRICES'!$O$2:$P$538,2,1)</f>
        <v>#N/A</v>
      </c>
      <c r="P353">
        <f>VLOOKUP($A353,'STOCK PRICES'!$Q$2:$R$2018,2,1)</f>
        <v>22.1</v>
      </c>
      <c r="R353">
        <f>VLOOKUP($A353,'STOCK PRICES'!$S$2:$T$2018,2,1)</f>
        <v>5.69</v>
      </c>
      <c r="T353">
        <f>VLOOKUP($A353,'STOCK PRICES'!$U$2:$V$1210,2,1)</f>
        <v>73.89</v>
      </c>
      <c r="V353">
        <f>VLOOKUP($A353,'STOCK PRICES'!$W$2:$X$1879,2,1)</f>
        <v>40.200000000000003</v>
      </c>
      <c r="X353">
        <f>VLOOKUP($A353,'STOCK PRICES'!$Y$2:$Z$1987,2,1)</f>
        <v>44.5</v>
      </c>
      <c r="Z353">
        <f>VLOOKUP($A353,'STOCK PRICES'!$AA$2:$AB$1885,2,1)</f>
        <v>203.6</v>
      </c>
      <c r="AB353" t="e">
        <f>VLOOKUP($A353,'STOCK PRICES'!$AC$2:$AD$532,2,1)</f>
        <v>#N/A</v>
      </c>
    </row>
    <row r="354" spans="1:28" hidden="1" outlineLevel="1">
      <c r="A354" s="87">
        <v>43528</v>
      </c>
      <c r="B354">
        <f>VLOOKUP($A354,'STOCK PRICES'!$C$2:$D$1994,2,1)</f>
        <v>101.04</v>
      </c>
      <c r="C354" s="90"/>
      <c r="D354">
        <f>VLOOKUP($A354,'STOCK PRICES'!$E$2:$F$2018,2,1)</f>
        <v>141.49</v>
      </c>
      <c r="F354">
        <f>VLOOKUP($A354,'STOCK PRICES'!$G$2:$H$1679,2,1)</f>
        <v>24.98</v>
      </c>
      <c r="H354">
        <f>VLOOKUP($A354,'STOCK PRICES'!$I$2:$J$1976,2,1)</f>
        <v>40.270000000000003</v>
      </c>
      <c r="J354">
        <f>VLOOKUP($A354,'STOCK PRICES'!$K$2:$L$2018,2,1)</f>
        <v>121.98</v>
      </c>
      <c r="L354">
        <f>VLOOKUP($A354,'STOCK PRICES'!$M$2:$N$2018,2,1)</f>
        <v>41.89</v>
      </c>
      <c r="N354" t="e">
        <f>VLOOKUP($A354,'STOCK PRICES'!$O$2:$P$538,2,1)</f>
        <v>#N/A</v>
      </c>
      <c r="P354">
        <f>VLOOKUP($A354,'STOCK PRICES'!$Q$2:$R$2018,2,1)</f>
        <v>23.2</v>
      </c>
      <c r="R354">
        <f>VLOOKUP($A354,'STOCK PRICES'!$S$2:$T$2018,2,1)</f>
        <v>5.68</v>
      </c>
      <c r="T354">
        <f>VLOOKUP($A354,'STOCK PRICES'!$U$2:$V$1210,2,1)</f>
        <v>73.89</v>
      </c>
      <c r="V354">
        <f>VLOOKUP($A354,'STOCK PRICES'!$W$2:$X$1879,2,1)</f>
        <v>40.299999999999997</v>
      </c>
      <c r="X354">
        <f>VLOOKUP($A354,'STOCK PRICES'!$Y$2:$Z$1987,2,1)</f>
        <v>45.48</v>
      </c>
      <c r="Z354">
        <f>VLOOKUP($A354,'STOCK PRICES'!$AA$2:$AB$1885,2,1)</f>
        <v>204</v>
      </c>
      <c r="AB354" t="e">
        <f>VLOOKUP($A354,'STOCK PRICES'!$AC$2:$AD$532,2,1)</f>
        <v>#N/A</v>
      </c>
    </row>
    <row r="355" spans="1:28" hidden="1" outlineLevel="1">
      <c r="A355" s="87">
        <v>43529</v>
      </c>
      <c r="B355">
        <f>VLOOKUP($A355,'STOCK PRICES'!$C$2:$D$1994,2,1)</f>
        <v>100.42</v>
      </c>
      <c r="C355" s="90"/>
      <c r="D355">
        <f>VLOOKUP($A355,'STOCK PRICES'!$E$2:$F$2018,2,1)</f>
        <v>140.43</v>
      </c>
      <c r="F355">
        <f>VLOOKUP($A355,'STOCK PRICES'!$G$2:$H$1679,2,1)</f>
        <v>24.6</v>
      </c>
      <c r="H355">
        <f>VLOOKUP($A355,'STOCK PRICES'!$I$2:$J$1976,2,1)</f>
        <v>40.24</v>
      </c>
      <c r="J355">
        <f>VLOOKUP($A355,'STOCK PRICES'!$K$2:$L$2018,2,1)</f>
        <v>120.92</v>
      </c>
      <c r="L355">
        <f>VLOOKUP($A355,'STOCK PRICES'!$M$2:$N$2018,2,1)</f>
        <v>41.39</v>
      </c>
      <c r="N355" t="e">
        <f>VLOOKUP($A355,'STOCK PRICES'!$O$2:$P$538,2,1)</f>
        <v>#N/A</v>
      </c>
      <c r="P355">
        <f>VLOOKUP($A355,'STOCK PRICES'!$Q$2:$R$2018,2,1)</f>
        <v>24.36</v>
      </c>
      <c r="R355">
        <f>VLOOKUP($A355,'STOCK PRICES'!$S$2:$T$2018,2,1)</f>
        <v>5.58</v>
      </c>
      <c r="T355">
        <f>VLOOKUP($A355,'STOCK PRICES'!$U$2:$V$1210,2,1)</f>
        <v>73.89</v>
      </c>
      <c r="V355">
        <f>VLOOKUP($A355,'STOCK PRICES'!$W$2:$X$1879,2,1)</f>
        <v>40.75</v>
      </c>
      <c r="X355">
        <f>VLOOKUP($A355,'STOCK PRICES'!$Y$2:$Z$1987,2,1)</f>
        <v>44.36</v>
      </c>
      <c r="Z355">
        <f>VLOOKUP($A355,'STOCK PRICES'!$AA$2:$AB$1885,2,1)</f>
        <v>206.5</v>
      </c>
      <c r="AB355" t="e">
        <f>VLOOKUP($A355,'STOCK PRICES'!$AC$2:$AD$532,2,1)</f>
        <v>#N/A</v>
      </c>
    </row>
    <row r="356" spans="1:28" hidden="1" outlineLevel="1">
      <c r="A356" s="87">
        <v>43530</v>
      </c>
      <c r="B356">
        <f>VLOOKUP($A356,'STOCK PRICES'!$C$2:$D$1994,2,1)</f>
        <v>99.72</v>
      </c>
      <c r="C356" s="90"/>
      <c r="D356">
        <f>VLOOKUP($A356,'STOCK PRICES'!$E$2:$F$2018,2,1)</f>
        <v>139.97</v>
      </c>
      <c r="F356">
        <f>VLOOKUP($A356,'STOCK PRICES'!$G$2:$H$1679,2,1)</f>
        <v>24.74</v>
      </c>
      <c r="H356">
        <f>VLOOKUP($A356,'STOCK PRICES'!$I$2:$J$1976,2,1)</f>
        <v>40.6</v>
      </c>
      <c r="J356">
        <f>VLOOKUP($A356,'STOCK PRICES'!$K$2:$L$2018,2,1)</f>
        <v>120.84</v>
      </c>
      <c r="L356">
        <f>VLOOKUP($A356,'STOCK PRICES'!$M$2:$N$2018,2,1)</f>
        <v>41.78</v>
      </c>
      <c r="N356" t="e">
        <f>VLOOKUP($A356,'STOCK PRICES'!$O$2:$P$538,2,1)</f>
        <v>#N/A</v>
      </c>
      <c r="P356">
        <f>VLOOKUP($A356,'STOCK PRICES'!$Q$2:$R$2018,2,1)</f>
        <v>23.92</v>
      </c>
      <c r="R356">
        <f>VLOOKUP($A356,'STOCK PRICES'!$S$2:$T$2018,2,1)</f>
        <v>5.52</v>
      </c>
      <c r="T356">
        <f>VLOOKUP($A356,'STOCK PRICES'!$U$2:$V$1210,2,1)</f>
        <v>73.89</v>
      </c>
      <c r="V356">
        <f>VLOOKUP($A356,'STOCK PRICES'!$W$2:$X$1879,2,1)</f>
        <v>40.75</v>
      </c>
      <c r="X356">
        <f>VLOOKUP($A356,'STOCK PRICES'!$Y$2:$Z$1987,2,1)</f>
        <v>44.5</v>
      </c>
      <c r="Z356">
        <f>VLOOKUP($A356,'STOCK PRICES'!$AA$2:$AB$1885,2,1)</f>
        <v>204.06</v>
      </c>
      <c r="AB356" t="e">
        <f>VLOOKUP($A356,'STOCK PRICES'!$AC$2:$AD$532,2,1)</f>
        <v>#N/A</v>
      </c>
    </row>
    <row r="357" spans="1:28" hidden="1" outlineLevel="1">
      <c r="A357" s="87">
        <v>43531</v>
      </c>
      <c r="B357">
        <f>VLOOKUP($A357,'STOCK PRICES'!$C$2:$D$1994,2,1)</f>
        <v>100.94</v>
      </c>
      <c r="C357" s="90"/>
      <c r="D357">
        <f>VLOOKUP($A357,'STOCK PRICES'!$E$2:$F$2018,2,1)</f>
        <v>138.15</v>
      </c>
      <c r="F357">
        <f>VLOOKUP($A357,'STOCK PRICES'!$G$2:$H$1679,2,1)</f>
        <v>24.7</v>
      </c>
      <c r="H357">
        <f>VLOOKUP($A357,'STOCK PRICES'!$I$2:$J$1976,2,1)</f>
        <v>40.53</v>
      </c>
      <c r="J357">
        <f>VLOOKUP($A357,'STOCK PRICES'!$K$2:$L$2018,2,1)</f>
        <v>119.94</v>
      </c>
      <c r="L357">
        <f>VLOOKUP($A357,'STOCK PRICES'!$M$2:$N$2018,2,1)</f>
        <v>41.42</v>
      </c>
      <c r="N357" t="e">
        <f>VLOOKUP($A357,'STOCK PRICES'!$O$2:$P$538,2,1)</f>
        <v>#N/A</v>
      </c>
      <c r="P357">
        <f>VLOOKUP($A357,'STOCK PRICES'!$Q$2:$R$2018,2,1)</f>
        <v>23.28</v>
      </c>
      <c r="R357">
        <f>VLOOKUP($A357,'STOCK PRICES'!$S$2:$T$2018,2,1)</f>
        <v>5.78</v>
      </c>
      <c r="T357">
        <f>VLOOKUP($A357,'STOCK PRICES'!$U$2:$V$1210,2,1)</f>
        <v>67.36</v>
      </c>
      <c r="V357">
        <f>VLOOKUP($A357,'STOCK PRICES'!$W$2:$X$1879,2,1)</f>
        <v>39.9</v>
      </c>
      <c r="X357">
        <f>VLOOKUP($A357,'STOCK PRICES'!$Y$2:$Z$1987,2,1)</f>
        <v>44.5</v>
      </c>
      <c r="Z357">
        <f>VLOOKUP($A357,'STOCK PRICES'!$AA$2:$AB$1885,2,1)</f>
        <v>205.36</v>
      </c>
      <c r="AB357" t="e">
        <f>VLOOKUP($A357,'STOCK PRICES'!$AC$2:$AD$532,2,1)</f>
        <v>#N/A</v>
      </c>
    </row>
    <row r="358" spans="1:28" hidden="1" outlineLevel="1">
      <c r="A358" s="87">
        <v>43532</v>
      </c>
      <c r="B358">
        <f>VLOOKUP($A358,'STOCK PRICES'!$C$2:$D$1994,2,1)</f>
        <v>101.58</v>
      </c>
      <c r="C358" s="90"/>
      <c r="D358">
        <f>VLOOKUP($A358,'STOCK PRICES'!$E$2:$F$2018,2,1)</f>
        <v>137.44</v>
      </c>
      <c r="F358">
        <f>VLOOKUP($A358,'STOCK PRICES'!$G$2:$H$1679,2,1)</f>
        <v>24.5</v>
      </c>
      <c r="H358">
        <f>VLOOKUP($A358,'STOCK PRICES'!$I$2:$J$1976,2,1)</f>
        <v>40.44</v>
      </c>
      <c r="J358">
        <f>VLOOKUP($A358,'STOCK PRICES'!$K$2:$L$2018,2,1)</f>
        <v>117.77</v>
      </c>
      <c r="L358">
        <f>VLOOKUP($A358,'STOCK PRICES'!$M$2:$N$2018,2,1)</f>
        <v>40.840000000000003</v>
      </c>
      <c r="N358" t="e">
        <f>VLOOKUP($A358,'STOCK PRICES'!$O$2:$P$538,2,1)</f>
        <v>#N/A</v>
      </c>
      <c r="P358">
        <f>VLOOKUP($A358,'STOCK PRICES'!$Q$2:$R$2018,2,1)</f>
        <v>22.59</v>
      </c>
      <c r="R358">
        <f>VLOOKUP($A358,'STOCK PRICES'!$S$2:$T$2018,2,1)</f>
        <v>5.83</v>
      </c>
      <c r="T358">
        <f>VLOOKUP($A358,'STOCK PRICES'!$U$2:$V$1210,2,1)</f>
        <v>67.36</v>
      </c>
      <c r="V358">
        <f>VLOOKUP($A358,'STOCK PRICES'!$W$2:$X$1879,2,1)</f>
        <v>39.4</v>
      </c>
      <c r="X358">
        <f>VLOOKUP($A358,'STOCK PRICES'!$Y$2:$Z$1987,2,1)</f>
        <v>43.5</v>
      </c>
      <c r="Z358">
        <f>VLOOKUP($A358,'STOCK PRICES'!$AA$2:$AB$1885,2,1)</f>
        <v>205</v>
      </c>
      <c r="AB358" t="e">
        <f>VLOOKUP($A358,'STOCK PRICES'!$AC$2:$AD$532,2,1)</f>
        <v>#N/A</v>
      </c>
    </row>
    <row r="359" spans="1:28" hidden="1" outlineLevel="1">
      <c r="A359" s="87">
        <v>43535</v>
      </c>
      <c r="B359">
        <f>VLOOKUP($A359,'STOCK PRICES'!$C$2:$D$1994,2,1)</f>
        <v>103.59</v>
      </c>
      <c r="C359" s="90"/>
      <c r="D359">
        <f>VLOOKUP($A359,'STOCK PRICES'!$E$2:$F$2018,2,1)</f>
        <v>139.19999999999999</v>
      </c>
      <c r="F359">
        <f>VLOOKUP($A359,'STOCK PRICES'!$G$2:$H$1679,2,1)</f>
        <v>24.39</v>
      </c>
      <c r="H359">
        <f>VLOOKUP($A359,'STOCK PRICES'!$I$2:$J$1976,2,1)</f>
        <v>40.07</v>
      </c>
      <c r="J359">
        <f>VLOOKUP($A359,'STOCK PRICES'!$K$2:$L$2018,2,1)</f>
        <v>118</v>
      </c>
      <c r="L359">
        <f>VLOOKUP($A359,'STOCK PRICES'!$M$2:$N$2018,2,1)</f>
        <v>41.28</v>
      </c>
      <c r="N359" t="e">
        <f>VLOOKUP($A359,'STOCK PRICES'!$O$2:$P$538,2,1)</f>
        <v>#N/A</v>
      </c>
      <c r="P359">
        <f>VLOOKUP($A359,'STOCK PRICES'!$Q$2:$R$2018,2,1)</f>
        <v>22.19</v>
      </c>
      <c r="R359">
        <f>VLOOKUP($A359,'STOCK PRICES'!$S$2:$T$2018,2,1)</f>
        <v>5.88</v>
      </c>
      <c r="T359">
        <f>VLOOKUP($A359,'STOCK PRICES'!$U$2:$V$1210,2,1)</f>
        <v>64</v>
      </c>
      <c r="V359">
        <f>VLOOKUP($A359,'STOCK PRICES'!$W$2:$X$1879,2,1)</f>
        <v>40.909999999999997</v>
      </c>
      <c r="X359">
        <f>VLOOKUP($A359,'STOCK PRICES'!$Y$2:$Z$1987,2,1)</f>
        <v>42.87</v>
      </c>
      <c r="Z359">
        <f>VLOOKUP($A359,'STOCK PRICES'!$AA$2:$AB$1885,2,1)</f>
        <v>204.45</v>
      </c>
      <c r="AB359" t="e">
        <f>VLOOKUP($A359,'STOCK PRICES'!$AC$2:$AD$532,2,1)</f>
        <v>#N/A</v>
      </c>
    </row>
    <row r="360" spans="1:28" hidden="1" outlineLevel="1">
      <c r="A360" s="87">
        <v>43536</v>
      </c>
      <c r="B360">
        <f>VLOOKUP($A360,'STOCK PRICES'!$C$2:$D$1994,2,1)</f>
        <v>98.42</v>
      </c>
      <c r="C360" s="90"/>
      <c r="D360">
        <f>VLOOKUP($A360,'STOCK PRICES'!$E$2:$F$2018,2,1)</f>
        <v>138.65</v>
      </c>
      <c r="F360">
        <f>VLOOKUP($A360,'STOCK PRICES'!$G$2:$H$1679,2,1)</f>
        <v>24.14</v>
      </c>
      <c r="H360">
        <f>VLOOKUP($A360,'STOCK PRICES'!$I$2:$J$1976,2,1)</f>
        <v>41.35</v>
      </c>
      <c r="J360">
        <f>VLOOKUP($A360,'STOCK PRICES'!$K$2:$L$2018,2,1)</f>
        <v>118.43</v>
      </c>
      <c r="L360">
        <f>VLOOKUP($A360,'STOCK PRICES'!$M$2:$N$2018,2,1)</f>
        <v>42.05</v>
      </c>
      <c r="N360" t="e">
        <f>VLOOKUP($A360,'STOCK PRICES'!$O$2:$P$538,2,1)</f>
        <v>#N/A</v>
      </c>
      <c r="P360">
        <f>VLOOKUP($A360,'STOCK PRICES'!$Q$2:$R$2018,2,1)</f>
        <v>23.14</v>
      </c>
      <c r="R360">
        <f>VLOOKUP($A360,'STOCK PRICES'!$S$2:$T$2018,2,1)</f>
        <v>5.82</v>
      </c>
      <c r="T360">
        <f>VLOOKUP($A360,'STOCK PRICES'!$U$2:$V$1210,2,1)</f>
        <v>64</v>
      </c>
      <c r="V360">
        <f>VLOOKUP($A360,'STOCK PRICES'!$W$2:$X$1879,2,1)</f>
        <v>41.46</v>
      </c>
      <c r="X360">
        <f>VLOOKUP($A360,'STOCK PRICES'!$Y$2:$Z$1987,2,1)</f>
        <v>42.5</v>
      </c>
      <c r="Z360">
        <f>VLOOKUP($A360,'STOCK PRICES'!$AA$2:$AB$1885,2,1)</f>
        <v>204</v>
      </c>
      <c r="AB360" t="e">
        <f>VLOOKUP($A360,'STOCK PRICES'!$AC$2:$AD$532,2,1)</f>
        <v>#N/A</v>
      </c>
    </row>
    <row r="361" spans="1:28" hidden="1" outlineLevel="1">
      <c r="A361" s="87">
        <v>43537</v>
      </c>
      <c r="B361">
        <f>VLOOKUP($A361,'STOCK PRICES'!$C$2:$D$1994,2,1)</f>
        <v>96.11</v>
      </c>
      <c r="C361" s="90"/>
      <c r="D361">
        <f>VLOOKUP($A361,'STOCK PRICES'!$E$2:$F$2018,2,1)</f>
        <v>140.01</v>
      </c>
      <c r="F361">
        <f>VLOOKUP($A361,'STOCK PRICES'!$G$2:$H$1679,2,1)</f>
        <v>24</v>
      </c>
      <c r="H361">
        <f>VLOOKUP($A361,'STOCK PRICES'!$I$2:$J$1976,2,1)</f>
        <v>39.71</v>
      </c>
      <c r="J361">
        <f>VLOOKUP($A361,'STOCK PRICES'!$K$2:$L$2018,2,1)</f>
        <v>118.46</v>
      </c>
      <c r="L361">
        <f>VLOOKUP($A361,'STOCK PRICES'!$M$2:$N$2018,2,1)</f>
        <v>41.89</v>
      </c>
      <c r="N361" t="e">
        <f>VLOOKUP($A361,'STOCK PRICES'!$O$2:$P$538,2,1)</f>
        <v>#N/A</v>
      </c>
      <c r="P361">
        <f>VLOOKUP($A361,'STOCK PRICES'!$Q$2:$R$2018,2,1)</f>
        <v>23.28</v>
      </c>
      <c r="R361">
        <f>VLOOKUP($A361,'STOCK PRICES'!$S$2:$T$2018,2,1)</f>
        <v>5.8</v>
      </c>
      <c r="T361">
        <f>VLOOKUP($A361,'STOCK PRICES'!$U$2:$V$1210,2,1)</f>
        <v>64</v>
      </c>
      <c r="V361">
        <f>VLOOKUP($A361,'STOCK PRICES'!$W$2:$X$1879,2,1)</f>
        <v>40.76</v>
      </c>
      <c r="X361">
        <f>VLOOKUP($A361,'STOCK PRICES'!$Y$2:$Z$1987,2,1)</f>
        <v>42.5</v>
      </c>
      <c r="Z361">
        <f>VLOOKUP($A361,'STOCK PRICES'!$AA$2:$AB$1885,2,1)</f>
        <v>203</v>
      </c>
      <c r="AB361" t="e">
        <f>VLOOKUP($A361,'STOCK PRICES'!$AC$2:$AD$532,2,1)</f>
        <v>#N/A</v>
      </c>
    </row>
    <row r="362" spans="1:28" hidden="1" outlineLevel="1">
      <c r="A362" s="87">
        <v>43538</v>
      </c>
      <c r="B362">
        <f>VLOOKUP($A362,'STOCK PRICES'!$C$2:$D$1994,2,1)</f>
        <v>96.47</v>
      </c>
      <c r="C362" s="90"/>
      <c r="D362">
        <f>VLOOKUP($A362,'STOCK PRICES'!$E$2:$F$2018,2,1)</f>
        <v>138.93</v>
      </c>
      <c r="F362">
        <f>VLOOKUP($A362,'STOCK PRICES'!$G$2:$H$1679,2,1)</f>
        <v>24</v>
      </c>
      <c r="H362">
        <f>VLOOKUP($A362,'STOCK PRICES'!$I$2:$J$1976,2,1)</f>
        <v>39.64</v>
      </c>
      <c r="J362">
        <f>VLOOKUP($A362,'STOCK PRICES'!$K$2:$L$2018,2,1)</f>
        <v>113.07</v>
      </c>
      <c r="L362">
        <f>VLOOKUP($A362,'STOCK PRICES'!$M$2:$N$2018,2,1)</f>
        <v>40.94</v>
      </c>
      <c r="N362" t="e">
        <f>VLOOKUP($A362,'STOCK PRICES'!$O$2:$P$538,2,1)</f>
        <v>#N/A</v>
      </c>
      <c r="P362">
        <f>VLOOKUP($A362,'STOCK PRICES'!$Q$2:$R$2018,2,1)</f>
        <v>22.66</v>
      </c>
      <c r="R362">
        <f>VLOOKUP($A362,'STOCK PRICES'!$S$2:$T$2018,2,1)</f>
        <v>5.75</v>
      </c>
      <c r="T362">
        <f>VLOOKUP($A362,'STOCK PRICES'!$U$2:$V$1210,2,1)</f>
        <v>64</v>
      </c>
      <c r="V362">
        <f>VLOOKUP($A362,'STOCK PRICES'!$W$2:$X$1879,2,1)</f>
        <v>42.79</v>
      </c>
      <c r="X362">
        <f>VLOOKUP($A362,'STOCK PRICES'!$Y$2:$Z$1987,2,1)</f>
        <v>42.47</v>
      </c>
      <c r="Z362">
        <f>VLOOKUP($A362,'STOCK PRICES'!$AA$2:$AB$1885,2,1)</f>
        <v>202.94</v>
      </c>
      <c r="AB362" t="e">
        <f>VLOOKUP($A362,'STOCK PRICES'!$AC$2:$AD$532,2,1)</f>
        <v>#N/A</v>
      </c>
    </row>
    <row r="363" spans="1:28" hidden="1" outlineLevel="1">
      <c r="A363" s="87">
        <v>43539</v>
      </c>
      <c r="B363">
        <f>VLOOKUP($A363,'STOCK PRICES'!$C$2:$D$1994,2,1)</f>
        <v>95.72</v>
      </c>
      <c r="C363" s="90"/>
      <c r="D363">
        <f>VLOOKUP($A363,'STOCK PRICES'!$E$2:$F$2018,2,1)</f>
        <v>137.4</v>
      </c>
      <c r="F363">
        <f>VLOOKUP($A363,'STOCK PRICES'!$G$2:$H$1679,2,1)</f>
        <v>24.5</v>
      </c>
      <c r="H363">
        <f>VLOOKUP($A363,'STOCK PRICES'!$I$2:$J$1976,2,1)</f>
        <v>40.08</v>
      </c>
      <c r="J363">
        <f>VLOOKUP($A363,'STOCK PRICES'!$K$2:$L$2018,2,1)</f>
        <v>109.23</v>
      </c>
      <c r="L363">
        <f>VLOOKUP($A363,'STOCK PRICES'!$M$2:$N$2018,2,1)</f>
        <v>39.03</v>
      </c>
      <c r="N363" t="e">
        <f>VLOOKUP($A363,'STOCK PRICES'!$O$2:$P$538,2,1)</f>
        <v>#N/A</v>
      </c>
      <c r="P363">
        <f>VLOOKUP($A363,'STOCK PRICES'!$Q$2:$R$2018,2,1)</f>
        <v>21.93</v>
      </c>
      <c r="R363">
        <f>VLOOKUP($A363,'STOCK PRICES'!$S$2:$T$2018,2,1)</f>
        <v>5.62</v>
      </c>
      <c r="T363">
        <f>VLOOKUP($A363,'STOCK PRICES'!$U$2:$V$1210,2,1)</f>
        <v>64</v>
      </c>
      <c r="V363">
        <f>VLOOKUP($A363,'STOCK PRICES'!$W$2:$X$1879,2,1)</f>
        <v>42.99</v>
      </c>
      <c r="X363">
        <f>VLOOKUP($A363,'STOCK PRICES'!$Y$2:$Z$1987,2,1)</f>
        <v>41.95</v>
      </c>
      <c r="Z363">
        <f>VLOOKUP($A363,'STOCK PRICES'!$AA$2:$AB$1885,2,1)</f>
        <v>200.5</v>
      </c>
      <c r="AB363" t="e">
        <f>VLOOKUP($A363,'STOCK PRICES'!$AC$2:$AD$532,2,1)</f>
        <v>#N/A</v>
      </c>
    </row>
    <row r="364" spans="1:28" hidden="1" outlineLevel="1">
      <c r="A364" s="87">
        <v>43542</v>
      </c>
      <c r="B364">
        <f>VLOOKUP($A364,'STOCK PRICES'!$C$2:$D$1994,2,1)</f>
        <v>96.15</v>
      </c>
      <c r="C364" s="90"/>
      <c r="D364">
        <f>VLOOKUP($A364,'STOCK PRICES'!$E$2:$F$2018,2,1)</f>
        <v>137.71</v>
      </c>
      <c r="F364">
        <f>VLOOKUP($A364,'STOCK PRICES'!$G$2:$H$1679,2,1)</f>
        <v>23.85</v>
      </c>
      <c r="H364">
        <f>VLOOKUP($A364,'STOCK PRICES'!$I$2:$J$1976,2,1)</f>
        <v>39.82</v>
      </c>
      <c r="J364">
        <f>VLOOKUP($A364,'STOCK PRICES'!$K$2:$L$2018,2,1)</f>
        <v>113.48</v>
      </c>
      <c r="L364">
        <f>VLOOKUP($A364,'STOCK PRICES'!$M$2:$N$2018,2,1)</f>
        <v>40.47</v>
      </c>
      <c r="N364" t="e">
        <f>VLOOKUP($A364,'STOCK PRICES'!$O$2:$P$538,2,1)</f>
        <v>#N/A</v>
      </c>
      <c r="P364">
        <f>VLOOKUP($A364,'STOCK PRICES'!$Q$2:$R$2018,2,1)</f>
        <v>22.76</v>
      </c>
      <c r="R364">
        <f>VLOOKUP($A364,'STOCK PRICES'!$S$2:$T$2018,2,1)</f>
        <v>5.52</v>
      </c>
      <c r="T364">
        <f>VLOOKUP($A364,'STOCK PRICES'!$U$2:$V$1210,2,1)</f>
        <v>64</v>
      </c>
      <c r="V364">
        <f>VLOOKUP($A364,'STOCK PRICES'!$W$2:$X$1879,2,1)</f>
        <v>43.25</v>
      </c>
      <c r="X364">
        <f>VLOOKUP($A364,'STOCK PRICES'!$Y$2:$Z$1987,2,1)</f>
        <v>42.5</v>
      </c>
      <c r="Z364">
        <f>VLOOKUP($A364,'STOCK PRICES'!$AA$2:$AB$1885,2,1)</f>
        <v>200.5</v>
      </c>
      <c r="AB364" t="e">
        <f>VLOOKUP($A364,'STOCK PRICES'!$AC$2:$AD$532,2,1)</f>
        <v>#N/A</v>
      </c>
    </row>
    <row r="365" spans="1:28" hidden="1" outlineLevel="1">
      <c r="A365" s="87">
        <v>43543</v>
      </c>
      <c r="B365">
        <f>VLOOKUP($A365,'STOCK PRICES'!$C$2:$D$1994,2,1)</f>
        <v>95.09</v>
      </c>
      <c r="C365" s="90"/>
      <c r="D365">
        <f>VLOOKUP($A365,'STOCK PRICES'!$E$2:$F$2018,2,1)</f>
        <v>135.49</v>
      </c>
      <c r="F365">
        <f>VLOOKUP($A365,'STOCK PRICES'!$G$2:$H$1679,2,1)</f>
        <v>24.51</v>
      </c>
      <c r="H365">
        <f>VLOOKUP($A365,'STOCK PRICES'!$I$2:$J$1976,2,1)</f>
        <v>40.57</v>
      </c>
      <c r="J365">
        <f>VLOOKUP($A365,'STOCK PRICES'!$K$2:$L$2018,2,1)</f>
        <v>111.01</v>
      </c>
      <c r="L365">
        <f>VLOOKUP($A365,'STOCK PRICES'!$M$2:$N$2018,2,1)</f>
        <v>38.94</v>
      </c>
      <c r="N365" t="e">
        <f>VLOOKUP($A365,'STOCK PRICES'!$O$2:$P$538,2,1)</f>
        <v>#N/A</v>
      </c>
      <c r="P365">
        <f>VLOOKUP($A365,'STOCK PRICES'!$Q$2:$R$2018,2,1)</f>
        <v>22.41</v>
      </c>
      <c r="R365">
        <f>VLOOKUP($A365,'STOCK PRICES'!$S$2:$T$2018,2,1)</f>
        <v>5.53</v>
      </c>
      <c r="T365">
        <f>VLOOKUP($A365,'STOCK PRICES'!$U$2:$V$1210,2,1)</f>
        <v>64</v>
      </c>
      <c r="V365">
        <f>VLOOKUP($A365,'STOCK PRICES'!$W$2:$X$1879,2,1)</f>
        <v>43.25</v>
      </c>
      <c r="X365">
        <f>VLOOKUP($A365,'STOCK PRICES'!$Y$2:$Z$1987,2,1)</f>
        <v>41.25</v>
      </c>
      <c r="Z365">
        <f>VLOOKUP($A365,'STOCK PRICES'!$AA$2:$AB$1885,2,1)</f>
        <v>200.5</v>
      </c>
      <c r="AB365" t="e">
        <f>VLOOKUP($A365,'STOCK PRICES'!$AC$2:$AD$532,2,1)</f>
        <v>#N/A</v>
      </c>
    </row>
    <row r="366" spans="1:28" hidden="1" outlineLevel="1">
      <c r="A366" s="87">
        <v>43544</v>
      </c>
      <c r="B366">
        <f>VLOOKUP($A366,'STOCK PRICES'!$C$2:$D$1994,2,1)</f>
        <v>95.38</v>
      </c>
      <c r="C366" s="90"/>
      <c r="D366">
        <f>VLOOKUP($A366,'STOCK PRICES'!$E$2:$F$2018,2,1)</f>
        <v>136.38999999999999</v>
      </c>
      <c r="F366">
        <f>VLOOKUP($A366,'STOCK PRICES'!$G$2:$H$1679,2,1)</f>
        <v>23.4</v>
      </c>
      <c r="H366">
        <f>VLOOKUP($A366,'STOCK PRICES'!$I$2:$J$1976,2,1)</f>
        <v>39.96</v>
      </c>
      <c r="J366">
        <f>VLOOKUP($A366,'STOCK PRICES'!$K$2:$L$2018,2,1)</f>
        <v>108.89</v>
      </c>
      <c r="L366">
        <f>VLOOKUP($A366,'STOCK PRICES'!$M$2:$N$2018,2,1)</f>
        <v>39.25</v>
      </c>
      <c r="N366" t="e">
        <f>VLOOKUP($A366,'STOCK PRICES'!$O$2:$P$538,2,1)</f>
        <v>#N/A</v>
      </c>
      <c r="P366">
        <f>VLOOKUP($A366,'STOCK PRICES'!$Q$2:$R$2018,2,1)</f>
        <v>22.09</v>
      </c>
      <c r="R366">
        <f>VLOOKUP($A366,'STOCK PRICES'!$S$2:$T$2018,2,1)</f>
        <v>5.43</v>
      </c>
      <c r="T366">
        <f>VLOOKUP($A366,'STOCK PRICES'!$U$2:$V$1210,2,1)</f>
        <v>65.400000000000006</v>
      </c>
      <c r="V366">
        <f>VLOOKUP($A366,'STOCK PRICES'!$W$2:$X$1879,2,1)</f>
        <v>43</v>
      </c>
      <c r="X366">
        <f>VLOOKUP($A366,'STOCK PRICES'!$Y$2:$Z$1987,2,1)</f>
        <v>41</v>
      </c>
      <c r="Z366">
        <f>VLOOKUP($A366,'STOCK PRICES'!$AA$2:$AB$1885,2,1)</f>
        <v>200.5</v>
      </c>
      <c r="AB366" t="e">
        <f>VLOOKUP($A366,'STOCK PRICES'!$AC$2:$AD$532,2,1)</f>
        <v>#N/A</v>
      </c>
    </row>
    <row r="367" spans="1:28" hidden="1" outlineLevel="1">
      <c r="A367" s="87">
        <v>43545</v>
      </c>
      <c r="B367">
        <f>VLOOKUP($A367,'STOCK PRICES'!$C$2:$D$1994,2,1)</f>
        <v>95.48</v>
      </c>
      <c r="C367" s="90"/>
      <c r="D367">
        <f>VLOOKUP($A367,'STOCK PRICES'!$E$2:$F$2018,2,1)</f>
        <v>136.82</v>
      </c>
      <c r="F367">
        <f>VLOOKUP($A367,'STOCK PRICES'!$G$2:$H$1679,2,1)</f>
        <v>23.2</v>
      </c>
      <c r="H367">
        <f>VLOOKUP($A367,'STOCK PRICES'!$I$2:$J$1976,2,1)</f>
        <v>39.840000000000003</v>
      </c>
      <c r="J367">
        <f>VLOOKUP($A367,'STOCK PRICES'!$K$2:$L$2018,2,1)</f>
        <v>105.91</v>
      </c>
      <c r="L367">
        <f>VLOOKUP($A367,'STOCK PRICES'!$M$2:$N$2018,2,1)</f>
        <v>38.81</v>
      </c>
      <c r="N367" t="e">
        <f>VLOOKUP($A367,'STOCK PRICES'!$O$2:$P$538,2,1)</f>
        <v>#N/A</v>
      </c>
      <c r="P367">
        <f>VLOOKUP($A367,'STOCK PRICES'!$Q$2:$R$2018,2,1)</f>
        <v>22.04</v>
      </c>
      <c r="R367">
        <f>VLOOKUP($A367,'STOCK PRICES'!$S$2:$T$2018,2,1)</f>
        <v>5.37</v>
      </c>
      <c r="T367">
        <f>VLOOKUP($A367,'STOCK PRICES'!$U$2:$V$1210,2,1)</f>
        <v>66.8</v>
      </c>
      <c r="V367">
        <f>VLOOKUP($A367,'STOCK PRICES'!$W$2:$X$1879,2,1)</f>
        <v>43.25</v>
      </c>
      <c r="X367">
        <f>VLOOKUP($A367,'STOCK PRICES'!$Y$2:$Z$1987,2,1)</f>
        <v>41</v>
      </c>
      <c r="Z367">
        <f>VLOOKUP($A367,'STOCK PRICES'!$AA$2:$AB$1885,2,1)</f>
        <v>200.5</v>
      </c>
      <c r="AB367" t="e">
        <f>VLOOKUP($A367,'STOCK PRICES'!$AC$2:$AD$532,2,1)</f>
        <v>#N/A</v>
      </c>
    </row>
    <row r="368" spans="1:28" hidden="1" outlineLevel="1">
      <c r="A368" s="87">
        <v>43546</v>
      </c>
      <c r="B368">
        <f>VLOOKUP($A368,'STOCK PRICES'!$C$2:$D$1994,2,1)</f>
        <v>96.14</v>
      </c>
      <c r="C368" s="90"/>
      <c r="D368">
        <f>VLOOKUP($A368,'STOCK PRICES'!$E$2:$F$2018,2,1)</f>
        <v>137.27000000000001</v>
      </c>
      <c r="F368">
        <f>VLOOKUP($A368,'STOCK PRICES'!$G$2:$H$1679,2,1)</f>
        <v>23.2</v>
      </c>
      <c r="H368">
        <f>VLOOKUP($A368,'STOCK PRICES'!$I$2:$J$1976,2,1)</f>
        <v>39.729999999999997</v>
      </c>
      <c r="J368">
        <f>VLOOKUP($A368,'STOCK PRICES'!$K$2:$L$2018,2,1)</f>
        <v>107.59</v>
      </c>
      <c r="L368">
        <f>VLOOKUP($A368,'STOCK PRICES'!$M$2:$N$2018,2,1)</f>
        <v>38.74</v>
      </c>
      <c r="N368" t="e">
        <f>VLOOKUP($A368,'STOCK PRICES'!$O$2:$P$538,2,1)</f>
        <v>#N/A</v>
      </c>
      <c r="P368">
        <f>VLOOKUP($A368,'STOCK PRICES'!$Q$2:$R$2018,2,1)</f>
        <v>22.05</v>
      </c>
      <c r="R368">
        <f>VLOOKUP($A368,'STOCK PRICES'!$S$2:$T$2018,2,1)</f>
        <v>5.35</v>
      </c>
      <c r="T368">
        <f>VLOOKUP($A368,'STOCK PRICES'!$U$2:$V$1210,2,1)</f>
        <v>69.900000000000006</v>
      </c>
      <c r="V368">
        <f>VLOOKUP($A368,'STOCK PRICES'!$W$2:$X$1879,2,1)</f>
        <v>44.79</v>
      </c>
      <c r="X368">
        <f>VLOOKUP($A368,'STOCK PRICES'!$Y$2:$Z$1987,2,1)</f>
        <v>41</v>
      </c>
      <c r="Z368">
        <f>VLOOKUP($A368,'STOCK PRICES'!$AA$2:$AB$1885,2,1)</f>
        <v>190.48</v>
      </c>
      <c r="AB368" t="e">
        <f>VLOOKUP($A368,'STOCK PRICES'!$AC$2:$AD$532,2,1)</f>
        <v>#N/A</v>
      </c>
    </row>
    <row r="369" spans="1:28" hidden="1" outlineLevel="1">
      <c r="A369" s="87">
        <v>43549</v>
      </c>
      <c r="B369">
        <f>VLOOKUP($A369,'STOCK PRICES'!$C$2:$D$1994,2,1)</f>
        <v>95.79</v>
      </c>
      <c r="C369" s="90"/>
      <c r="D369">
        <f>VLOOKUP($A369,'STOCK PRICES'!$E$2:$F$2018,2,1)</f>
        <v>137.03</v>
      </c>
      <c r="F369">
        <f>VLOOKUP($A369,'STOCK PRICES'!$G$2:$H$1679,2,1)</f>
        <v>23</v>
      </c>
      <c r="H369">
        <f>VLOOKUP($A369,'STOCK PRICES'!$I$2:$J$1976,2,1)</f>
        <v>39.979999999999997</v>
      </c>
      <c r="J369">
        <f>VLOOKUP($A369,'STOCK PRICES'!$K$2:$L$2018,2,1)</f>
        <v>106.18</v>
      </c>
      <c r="L369">
        <f>VLOOKUP($A369,'STOCK PRICES'!$M$2:$N$2018,2,1)</f>
        <v>37.39</v>
      </c>
      <c r="N369" t="e">
        <f>VLOOKUP($A369,'STOCK PRICES'!$O$2:$P$538,2,1)</f>
        <v>#N/A</v>
      </c>
      <c r="P369">
        <f>VLOOKUP($A369,'STOCK PRICES'!$Q$2:$R$2018,2,1)</f>
        <v>21.83</v>
      </c>
      <c r="R369">
        <f>VLOOKUP($A369,'STOCK PRICES'!$S$2:$T$2018,2,1)</f>
        <v>5.33</v>
      </c>
      <c r="T369">
        <f>VLOOKUP($A369,'STOCK PRICES'!$U$2:$V$1210,2,1)</f>
        <v>69.900000000000006</v>
      </c>
      <c r="V369">
        <f>VLOOKUP($A369,'STOCK PRICES'!$W$2:$X$1879,2,1)</f>
        <v>43.75</v>
      </c>
      <c r="X369">
        <f>VLOOKUP($A369,'STOCK PRICES'!$Y$2:$Z$1987,2,1)</f>
        <v>40.57</v>
      </c>
      <c r="Z369">
        <f>VLOOKUP($A369,'STOCK PRICES'!$AA$2:$AB$1885,2,1)</f>
        <v>190.48</v>
      </c>
      <c r="AB369" t="e">
        <f>VLOOKUP($A369,'STOCK PRICES'!$AC$2:$AD$532,2,1)</f>
        <v>#N/A</v>
      </c>
    </row>
    <row r="370" spans="1:28" hidden="1" outlineLevel="1">
      <c r="A370" s="87">
        <v>43550</v>
      </c>
      <c r="B370">
        <f>VLOOKUP($A370,'STOCK PRICES'!$C$2:$D$1994,2,1)</f>
        <v>95.4</v>
      </c>
      <c r="C370" s="90"/>
      <c r="D370">
        <f>VLOOKUP($A370,'STOCK PRICES'!$E$2:$F$2018,2,1)</f>
        <v>137.25</v>
      </c>
      <c r="F370">
        <f>VLOOKUP($A370,'STOCK PRICES'!$G$2:$H$1679,2,1)</f>
        <v>23</v>
      </c>
      <c r="H370">
        <f>VLOOKUP($A370,'STOCK PRICES'!$I$2:$J$1976,2,1)</f>
        <v>39.880000000000003</v>
      </c>
      <c r="J370">
        <f>VLOOKUP($A370,'STOCK PRICES'!$K$2:$L$2018,2,1)</f>
        <v>107.8</v>
      </c>
      <c r="L370">
        <f>VLOOKUP($A370,'STOCK PRICES'!$M$2:$N$2018,2,1)</f>
        <v>36.93</v>
      </c>
      <c r="N370" t="e">
        <f>VLOOKUP($A370,'STOCK PRICES'!$O$2:$P$538,2,1)</f>
        <v>#N/A</v>
      </c>
      <c r="P370">
        <f>VLOOKUP($A370,'STOCK PRICES'!$Q$2:$R$2018,2,1)</f>
        <v>21.93</v>
      </c>
      <c r="R370">
        <f>VLOOKUP($A370,'STOCK PRICES'!$S$2:$T$2018,2,1)</f>
        <v>5.47</v>
      </c>
      <c r="T370">
        <f>VLOOKUP($A370,'STOCK PRICES'!$U$2:$V$1210,2,1)</f>
        <v>73</v>
      </c>
      <c r="V370">
        <f>VLOOKUP($A370,'STOCK PRICES'!$W$2:$X$1879,2,1)</f>
        <v>42.8</v>
      </c>
      <c r="X370">
        <f>VLOOKUP($A370,'STOCK PRICES'!$Y$2:$Z$1987,2,1)</f>
        <v>40.229999999999997</v>
      </c>
      <c r="Z370">
        <f>VLOOKUP($A370,'STOCK PRICES'!$AA$2:$AB$1885,2,1)</f>
        <v>192.67</v>
      </c>
      <c r="AB370" t="e">
        <f>VLOOKUP($A370,'STOCK PRICES'!$AC$2:$AD$532,2,1)</f>
        <v>#N/A</v>
      </c>
    </row>
    <row r="371" spans="1:28" hidden="1" outlineLevel="1">
      <c r="A371" s="87">
        <v>43551</v>
      </c>
      <c r="B371">
        <f>VLOOKUP($A371,'STOCK PRICES'!$C$2:$D$1994,2,1)</f>
        <v>97.24</v>
      </c>
      <c r="C371" s="90"/>
      <c r="D371">
        <f>VLOOKUP($A371,'STOCK PRICES'!$E$2:$F$2018,2,1)</f>
        <v>140.65</v>
      </c>
      <c r="F371">
        <f>VLOOKUP($A371,'STOCK PRICES'!$G$2:$H$1679,2,1)</f>
        <v>22.75</v>
      </c>
      <c r="H371">
        <f>VLOOKUP($A371,'STOCK PRICES'!$I$2:$J$1976,2,1)</f>
        <v>40.11</v>
      </c>
      <c r="J371">
        <f>VLOOKUP($A371,'STOCK PRICES'!$K$2:$L$2018,2,1)</f>
        <v>113.18</v>
      </c>
      <c r="L371">
        <f>VLOOKUP($A371,'STOCK PRICES'!$M$2:$N$2018,2,1)</f>
        <v>38.770000000000003</v>
      </c>
      <c r="N371" t="e">
        <f>VLOOKUP($A371,'STOCK PRICES'!$O$2:$P$538,2,1)</f>
        <v>#N/A</v>
      </c>
      <c r="P371">
        <f>VLOOKUP($A371,'STOCK PRICES'!$Q$2:$R$2018,2,1)</f>
        <v>22.82</v>
      </c>
      <c r="R371">
        <f>VLOOKUP($A371,'STOCK PRICES'!$S$2:$T$2018,2,1)</f>
        <v>5.46</v>
      </c>
      <c r="T371">
        <f>VLOOKUP($A371,'STOCK PRICES'!$U$2:$V$1210,2,1)</f>
        <v>76.5</v>
      </c>
      <c r="V371">
        <f>VLOOKUP($A371,'STOCK PRICES'!$W$2:$X$1879,2,1)</f>
        <v>44.94</v>
      </c>
      <c r="X371">
        <f>VLOOKUP($A371,'STOCK PRICES'!$Y$2:$Z$1987,2,1)</f>
        <v>41</v>
      </c>
      <c r="Z371">
        <f>VLOOKUP($A371,'STOCK PRICES'!$AA$2:$AB$1885,2,1)</f>
        <v>199.5</v>
      </c>
      <c r="AB371" t="e">
        <f>VLOOKUP($A371,'STOCK PRICES'!$AC$2:$AD$532,2,1)</f>
        <v>#N/A</v>
      </c>
    </row>
    <row r="372" spans="1:28" hidden="1" outlineLevel="1">
      <c r="A372" s="87">
        <v>43552</v>
      </c>
      <c r="B372">
        <f>VLOOKUP($A372,'STOCK PRICES'!$C$2:$D$1994,2,1)</f>
        <v>98.97</v>
      </c>
      <c r="C372" s="90"/>
      <c r="D372">
        <f>VLOOKUP($A372,'STOCK PRICES'!$E$2:$F$2018,2,1)</f>
        <v>137.83000000000001</v>
      </c>
      <c r="F372">
        <f>VLOOKUP($A372,'STOCK PRICES'!$G$2:$H$1679,2,1)</f>
        <v>22.75</v>
      </c>
      <c r="H372">
        <f>VLOOKUP($A372,'STOCK PRICES'!$I$2:$J$1976,2,1)</f>
        <v>40.799999999999997</v>
      </c>
      <c r="J372">
        <f>VLOOKUP($A372,'STOCK PRICES'!$K$2:$L$2018,2,1)</f>
        <v>107.83</v>
      </c>
      <c r="L372">
        <f>VLOOKUP($A372,'STOCK PRICES'!$M$2:$N$2018,2,1)</f>
        <v>37.65</v>
      </c>
      <c r="N372" t="e">
        <f>VLOOKUP($A372,'STOCK PRICES'!$O$2:$P$538,2,1)</f>
        <v>#N/A</v>
      </c>
      <c r="P372">
        <f>VLOOKUP($A372,'STOCK PRICES'!$Q$2:$R$2018,2,1)</f>
        <v>22.19</v>
      </c>
      <c r="R372">
        <f>VLOOKUP($A372,'STOCK PRICES'!$S$2:$T$2018,2,1)</f>
        <v>5.38</v>
      </c>
      <c r="T372">
        <f>VLOOKUP($A372,'STOCK PRICES'!$U$2:$V$1210,2,1)</f>
        <v>80.319999999999993</v>
      </c>
      <c r="V372">
        <f>VLOOKUP($A372,'STOCK PRICES'!$W$2:$X$1879,2,1)</f>
        <v>43.53</v>
      </c>
      <c r="X372">
        <f>VLOOKUP($A372,'STOCK PRICES'!$Y$2:$Z$1987,2,1)</f>
        <v>40.01</v>
      </c>
      <c r="Z372">
        <f>VLOOKUP($A372,'STOCK PRICES'!$AA$2:$AB$1885,2,1)</f>
        <v>189.54</v>
      </c>
      <c r="AB372" t="e">
        <f>VLOOKUP($A372,'STOCK PRICES'!$AC$2:$AD$532,2,1)</f>
        <v>#N/A</v>
      </c>
    </row>
    <row r="373" spans="1:28" hidden="1" outlineLevel="1">
      <c r="A373" s="87">
        <v>43553</v>
      </c>
      <c r="B373">
        <f>VLOOKUP($A373,'STOCK PRICES'!$C$2:$D$1994,2,1)</f>
        <v>99.05</v>
      </c>
      <c r="C373" s="90"/>
      <c r="D373">
        <f>VLOOKUP($A373,'STOCK PRICES'!$E$2:$F$2018,2,1)</f>
        <v>139.53</v>
      </c>
      <c r="F373">
        <f>VLOOKUP($A373,'STOCK PRICES'!$G$2:$H$1679,2,1)</f>
        <v>22.75</v>
      </c>
      <c r="H373">
        <f>VLOOKUP($A373,'STOCK PRICES'!$I$2:$J$1976,2,1)</f>
        <v>41.48</v>
      </c>
      <c r="J373">
        <f>VLOOKUP($A373,'STOCK PRICES'!$K$2:$L$2018,2,1)</f>
        <v>106.98</v>
      </c>
      <c r="L373">
        <f>VLOOKUP($A373,'STOCK PRICES'!$M$2:$N$2018,2,1)</f>
        <v>37.450000000000003</v>
      </c>
      <c r="N373" t="e">
        <f>VLOOKUP($A373,'STOCK PRICES'!$O$2:$P$538,2,1)</f>
        <v>#N/A</v>
      </c>
      <c r="P373">
        <f>VLOOKUP($A373,'STOCK PRICES'!$Q$2:$R$2018,2,1)</f>
        <v>21.88</v>
      </c>
      <c r="R373">
        <f>VLOOKUP($A373,'STOCK PRICES'!$S$2:$T$2018,2,1)</f>
        <v>5.33</v>
      </c>
      <c r="T373">
        <f>VLOOKUP($A373,'STOCK PRICES'!$U$2:$V$1210,2,1)</f>
        <v>83</v>
      </c>
      <c r="V373">
        <f>VLOOKUP($A373,'STOCK PRICES'!$W$2:$X$1879,2,1)</f>
        <v>44.87</v>
      </c>
      <c r="X373">
        <f>VLOOKUP($A373,'STOCK PRICES'!$Y$2:$Z$1987,2,1)</f>
        <v>40.049999999999997</v>
      </c>
      <c r="Z373">
        <f>VLOOKUP($A373,'STOCK PRICES'!$AA$2:$AB$1885,2,1)</f>
        <v>188.02</v>
      </c>
      <c r="AB373" t="e">
        <f>VLOOKUP($A373,'STOCK PRICES'!$AC$2:$AD$532,2,1)</f>
        <v>#N/A</v>
      </c>
    </row>
    <row r="374" spans="1:28" hidden="1" outlineLevel="1">
      <c r="A374" s="87">
        <v>43556</v>
      </c>
      <c r="B374">
        <f>VLOOKUP($A374,'STOCK PRICES'!$C$2:$D$1994,2,1)</f>
        <v>98.5</v>
      </c>
      <c r="C374" s="90"/>
      <c r="D374">
        <f>VLOOKUP($A374,'STOCK PRICES'!$E$2:$F$2018,2,1)</f>
        <v>138.97999999999999</v>
      </c>
      <c r="F374">
        <f>VLOOKUP($A374,'STOCK PRICES'!$G$2:$H$1679,2,1)</f>
        <v>22.02</v>
      </c>
      <c r="H374">
        <f>VLOOKUP($A374,'STOCK PRICES'!$I$2:$J$1976,2,1)</f>
        <v>41.03</v>
      </c>
      <c r="J374">
        <f>VLOOKUP($A374,'STOCK PRICES'!$K$2:$L$2018,2,1)</f>
        <v>106.96</v>
      </c>
      <c r="L374">
        <f>VLOOKUP($A374,'STOCK PRICES'!$M$2:$N$2018,2,1)</f>
        <v>36.119999999999997</v>
      </c>
      <c r="N374" t="e">
        <f>VLOOKUP($A374,'STOCK PRICES'!$O$2:$P$538,2,1)</f>
        <v>#N/A</v>
      </c>
      <c r="P374">
        <f>VLOOKUP($A374,'STOCK PRICES'!$Q$2:$R$2018,2,1)</f>
        <v>21.67</v>
      </c>
      <c r="R374">
        <f>VLOOKUP($A374,'STOCK PRICES'!$S$2:$T$2018,2,1)</f>
        <v>5.12</v>
      </c>
      <c r="T374">
        <f>VLOOKUP($A374,'STOCK PRICES'!$U$2:$V$1210,2,1)</f>
        <v>83</v>
      </c>
      <c r="V374">
        <f>VLOOKUP($A374,'STOCK PRICES'!$W$2:$X$1879,2,1)</f>
        <v>44.87</v>
      </c>
      <c r="X374">
        <f>VLOOKUP($A374,'STOCK PRICES'!$Y$2:$Z$1987,2,1)</f>
        <v>40.42</v>
      </c>
      <c r="Z374">
        <f>VLOOKUP($A374,'STOCK PRICES'!$AA$2:$AB$1885,2,1)</f>
        <v>184.5</v>
      </c>
      <c r="AB374" t="e">
        <f>VLOOKUP($A374,'STOCK PRICES'!$AC$2:$AD$532,2,1)</f>
        <v>#N/A</v>
      </c>
    </row>
    <row r="375" spans="1:28" hidden="1" outlineLevel="1">
      <c r="A375" s="87">
        <v>43557</v>
      </c>
      <c r="B375">
        <f>VLOOKUP($A375,'STOCK PRICES'!$C$2:$D$1994,2,1)</f>
        <v>97.8</v>
      </c>
      <c r="C375" s="90"/>
      <c r="D375">
        <f>VLOOKUP($A375,'STOCK PRICES'!$E$2:$F$2018,2,1)</f>
        <v>137.80000000000001</v>
      </c>
      <c r="F375">
        <f>VLOOKUP($A375,'STOCK PRICES'!$G$2:$H$1679,2,1)</f>
        <v>22</v>
      </c>
      <c r="H375">
        <f>VLOOKUP($A375,'STOCK PRICES'!$I$2:$J$1976,2,1)</f>
        <v>40.58</v>
      </c>
      <c r="J375">
        <f>VLOOKUP($A375,'STOCK PRICES'!$K$2:$L$2018,2,1)</f>
        <v>106.92</v>
      </c>
      <c r="L375">
        <f>VLOOKUP($A375,'STOCK PRICES'!$M$2:$N$2018,2,1)</f>
        <v>35.82</v>
      </c>
      <c r="N375" t="e">
        <f>VLOOKUP($A375,'STOCK PRICES'!$O$2:$P$538,2,1)</f>
        <v>#N/A</v>
      </c>
      <c r="P375">
        <f>VLOOKUP($A375,'STOCK PRICES'!$Q$2:$R$2018,2,1)</f>
        <v>21.5</v>
      </c>
      <c r="R375">
        <f>VLOOKUP($A375,'STOCK PRICES'!$S$2:$T$2018,2,1)</f>
        <v>5.16</v>
      </c>
      <c r="T375">
        <f>VLOOKUP($A375,'STOCK PRICES'!$U$2:$V$1210,2,1)</f>
        <v>83</v>
      </c>
      <c r="V375">
        <f>VLOOKUP($A375,'STOCK PRICES'!$W$2:$X$1879,2,1)</f>
        <v>42.94</v>
      </c>
      <c r="X375">
        <f>VLOOKUP($A375,'STOCK PRICES'!$Y$2:$Z$1987,2,1)</f>
        <v>40.06</v>
      </c>
      <c r="Z375">
        <f>VLOOKUP($A375,'STOCK PRICES'!$AA$2:$AB$1885,2,1)</f>
        <v>184.5</v>
      </c>
      <c r="AB375" t="e">
        <f>VLOOKUP($A375,'STOCK PRICES'!$AC$2:$AD$532,2,1)</f>
        <v>#N/A</v>
      </c>
    </row>
    <row r="376" spans="1:28" hidden="1" outlineLevel="1">
      <c r="A376" s="87">
        <v>43558</v>
      </c>
      <c r="B376">
        <f>VLOOKUP($A376,'STOCK PRICES'!$C$2:$D$1994,2,1)</f>
        <v>97.47</v>
      </c>
      <c r="C376" s="90"/>
      <c r="D376">
        <f>VLOOKUP($A376,'STOCK PRICES'!$E$2:$F$2018,2,1)</f>
        <v>136.43</v>
      </c>
      <c r="F376">
        <f>VLOOKUP($A376,'STOCK PRICES'!$G$2:$H$1679,2,1)</f>
        <v>22</v>
      </c>
      <c r="H376">
        <f>VLOOKUP($A376,'STOCK PRICES'!$I$2:$J$1976,2,1)</f>
        <v>40</v>
      </c>
      <c r="J376">
        <f>VLOOKUP($A376,'STOCK PRICES'!$K$2:$L$2018,2,1)</f>
        <v>107.54</v>
      </c>
      <c r="L376">
        <f>VLOOKUP($A376,'STOCK PRICES'!$M$2:$N$2018,2,1)</f>
        <v>36.57</v>
      </c>
      <c r="N376" t="e">
        <f>VLOOKUP($A376,'STOCK PRICES'!$O$2:$P$538,2,1)</f>
        <v>#N/A</v>
      </c>
      <c r="P376">
        <f>VLOOKUP($A376,'STOCK PRICES'!$Q$2:$R$2018,2,1)</f>
        <v>21.42</v>
      </c>
      <c r="R376">
        <f>VLOOKUP($A376,'STOCK PRICES'!$S$2:$T$2018,2,1)</f>
        <v>5.23</v>
      </c>
      <c r="T376">
        <f>VLOOKUP($A376,'STOCK PRICES'!$U$2:$V$1210,2,1)</f>
        <v>83</v>
      </c>
      <c r="V376">
        <f>VLOOKUP($A376,'STOCK PRICES'!$W$2:$X$1879,2,1)</f>
        <v>44.31</v>
      </c>
      <c r="X376">
        <f>VLOOKUP($A376,'STOCK PRICES'!$Y$2:$Z$1987,2,1)</f>
        <v>40.020000000000003</v>
      </c>
      <c r="Z376">
        <f>VLOOKUP($A376,'STOCK PRICES'!$AA$2:$AB$1885,2,1)</f>
        <v>184.5</v>
      </c>
      <c r="AB376" t="e">
        <f>VLOOKUP($A376,'STOCK PRICES'!$AC$2:$AD$532,2,1)</f>
        <v>#N/A</v>
      </c>
    </row>
    <row r="377" spans="1:28" hidden="1" outlineLevel="1">
      <c r="A377" s="87">
        <v>43559</v>
      </c>
      <c r="B377">
        <f>VLOOKUP($A377,'STOCK PRICES'!$C$2:$D$1994,2,1)</f>
        <v>98.64</v>
      </c>
      <c r="C377" s="90"/>
      <c r="D377">
        <f>VLOOKUP($A377,'STOCK PRICES'!$E$2:$F$2018,2,1)</f>
        <v>132.80000000000001</v>
      </c>
      <c r="F377">
        <f>VLOOKUP($A377,'STOCK PRICES'!$G$2:$H$1679,2,1)</f>
        <v>21.12</v>
      </c>
      <c r="H377">
        <f>VLOOKUP($A377,'STOCK PRICES'!$I$2:$J$1976,2,1)</f>
        <v>39.85</v>
      </c>
      <c r="J377">
        <f>VLOOKUP($A377,'STOCK PRICES'!$K$2:$L$2018,2,1)</f>
        <v>105.13</v>
      </c>
      <c r="L377">
        <f>VLOOKUP($A377,'STOCK PRICES'!$M$2:$N$2018,2,1)</f>
        <v>35.94</v>
      </c>
      <c r="N377" t="e">
        <f>VLOOKUP($A377,'STOCK PRICES'!$O$2:$P$538,2,1)</f>
        <v>#N/A</v>
      </c>
      <c r="P377">
        <f>VLOOKUP($A377,'STOCK PRICES'!$Q$2:$R$2018,2,1)</f>
        <v>21.14</v>
      </c>
      <c r="R377">
        <f>VLOOKUP($A377,'STOCK PRICES'!$S$2:$T$2018,2,1)</f>
        <v>5.17</v>
      </c>
      <c r="T377">
        <f>VLOOKUP($A377,'STOCK PRICES'!$U$2:$V$1210,2,1)</f>
        <v>83</v>
      </c>
      <c r="V377">
        <f>VLOOKUP($A377,'STOCK PRICES'!$W$2:$X$1879,2,1)</f>
        <v>44.31</v>
      </c>
      <c r="X377">
        <f>VLOOKUP($A377,'STOCK PRICES'!$Y$2:$Z$1987,2,1)</f>
        <v>38.47</v>
      </c>
      <c r="Z377">
        <f>VLOOKUP($A377,'STOCK PRICES'!$AA$2:$AB$1885,2,1)</f>
        <v>175.31</v>
      </c>
      <c r="AB377" t="e">
        <f>VLOOKUP($A377,'STOCK PRICES'!$AC$2:$AD$532,2,1)</f>
        <v>#N/A</v>
      </c>
    </row>
    <row r="378" spans="1:28" hidden="1" outlineLevel="1">
      <c r="A378" s="87">
        <v>43560</v>
      </c>
      <c r="B378">
        <f>VLOOKUP($A378,'STOCK PRICES'!$C$2:$D$1994,2,1)</f>
        <v>97.99</v>
      </c>
      <c r="C378" s="90"/>
      <c r="D378">
        <f>VLOOKUP($A378,'STOCK PRICES'!$E$2:$F$2018,2,1)</f>
        <v>132.72</v>
      </c>
      <c r="F378">
        <f>VLOOKUP($A378,'STOCK PRICES'!$G$2:$H$1679,2,1)</f>
        <v>21.12</v>
      </c>
      <c r="H378">
        <f>VLOOKUP($A378,'STOCK PRICES'!$I$2:$J$1976,2,1)</f>
        <v>39.82</v>
      </c>
      <c r="J378">
        <f>VLOOKUP($A378,'STOCK PRICES'!$K$2:$L$2018,2,1)</f>
        <v>105.19</v>
      </c>
      <c r="L378">
        <f>VLOOKUP($A378,'STOCK PRICES'!$M$2:$N$2018,2,1)</f>
        <v>36.049999999999997</v>
      </c>
      <c r="N378" t="e">
        <f>VLOOKUP($A378,'STOCK PRICES'!$O$2:$P$538,2,1)</f>
        <v>#N/A</v>
      </c>
      <c r="P378">
        <f>VLOOKUP($A378,'STOCK PRICES'!$Q$2:$R$2018,2,1)</f>
        <v>21.38</v>
      </c>
      <c r="R378">
        <f>VLOOKUP($A378,'STOCK PRICES'!$S$2:$T$2018,2,1)</f>
        <v>5.12</v>
      </c>
      <c r="T378">
        <f>VLOOKUP($A378,'STOCK PRICES'!$U$2:$V$1210,2,1)</f>
        <v>83</v>
      </c>
      <c r="V378">
        <f>VLOOKUP($A378,'STOCK PRICES'!$W$2:$X$1879,2,1)</f>
        <v>43.5</v>
      </c>
      <c r="X378">
        <f>VLOOKUP($A378,'STOCK PRICES'!$Y$2:$Z$1987,2,1)</f>
        <v>38.700000000000003</v>
      </c>
      <c r="Z378">
        <f>VLOOKUP($A378,'STOCK PRICES'!$AA$2:$AB$1885,2,1)</f>
        <v>172.45</v>
      </c>
      <c r="AB378" t="e">
        <f>VLOOKUP($A378,'STOCK PRICES'!$AC$2:$AD$532,2,1)</f>
        <v>#N/A</v>
      </c>
    </row>
    <row r="379" spans="1:28" hidden="1" outlineLevel="1">
      <c r="A379" s="87">
        <v>43563</v>
      </c>
      <c r="B379">
        <f>VLOOKUP($A379,'STOCK PRICES'!$C$2:$D$1994,2,1)</f>
        <v>95.57</v>
      </c>
      <c r="C379" s="90"/>
      <c r="D379">
        <f>VLOOKUP($A379,'STOCK PRICES'!$E$2:$F$2018,2,1)</f>
        <v>131.08000000000001</v>
      </c>
      <c r="F379">
        <f>VLOOKUP($A379,'STOCK PRICES'!$G$2:$H$1679,2,1)</f>
        <v>21.2</v>
      </c>
      <c r="H379">
        <f>VLOOKUP($A379,'STOCK PRICES'!$I$2:$J$1976,2,1)</f>
        <v>39.74</v>
      </c>
      <c r="J379">
        <f>VLOOKUP($A379,'STOCK PRICES'!$K$2:$L$2018,2,1)</f>
        <v>100.22</v>
      </c>
      <c r="L379">
        <f>VLOOKUP($A379,'STOCK PRICES'!$M$2:$N$2018,2,1)</f>
        <v>34.25</v>
      </c>
      <c r="N379" t="e">
        <f>VLOOKUP($A379,'STOCK PRICES'!$O$2:$P$538,2,1)</f>
        <v>#N/A</v>
      </c>
      <c r="P379">
        <f>VLOOKUP($A379,'STOCK PRICES'!$Q$2:$R$2018,2,1)</f>
        <v>20.440000000000001</v>
      </c>
      <c r="R379">
        <f>VLOOKUP($A379,'STOCK PRICES'!$S$2:$T$2018,2,1)</f>
        <v>4.9400000000000004</v>
      </c>
      <c r="T379">
        <f>VLOOKUP($A379,'STOCK PRICES'!$U$2:$V$1210,2,1)</f>
        <v>83</v>
      </c>
      <c r="V379">
        <f>VLOOKUP($A379,'STOCK PRICES'!$W$2:$X$1879,2,1)</f>
        <v>42.83</v>
      </c>
      <c r="X379">
        <f>VLOOKUP($A379,'STOCK PRICES'!$Y$2:$Z$1987,2,1)</f>
        <v>37.54</v>
      </c>
      <c r="Z379">
        <f>VLOOKUP($A379,'STOCK PRICES'!$AA$2:$AB$1885,2,1)</f>
        <v>176.9</v>
      </c>
      <c r="AB379" t="e">
        <f>VLOOKUP($A379,'STOCK PRICES'!$AC$2:$AD$532,2,1)</f>
        <v>#N/A</v>
      </c>
    </row>
    <row r="380" spans="1:28" hidden="1" outlineLevel="1">
      <c r="A380" s="87">
        <v>43564</v>
      </c>
      <c r="B380">
        <f>VLOOKUP($A380,'STOCK PRICES'!$C$2:$D$1994,2,1)</f>
        <v>96.52</v>
      </c>
      <c r="C380" s="90"/>
      <c r="D380">
        <f>VLOOKUP($A380,'STOCK PRICES'!$E$2:$F$2018,2,1)</f>
        <v>134.62</v>
      </c>
      <c r="F380">
        <f>VLOOKUP($A380,'STOCK PRICES'!$G$2:$H$1679,2,1)</f>
        <v>21.2</v>
      </c>
      <c r="H380">
        <f>VLOOKUP($A380,'STOCK PRICES'!$I$2:$J$1976,2,1)</f>
        <v>39.74</v>
      </c>
      <c r="J380">
        <f>VLOOKUP($A380,'STOCK PRICES'!$K$2:$L$2018,2,1)</f>
        <v>101.98</v>
      </c>
      <c r="L380">
        <f>VLOOKUP($A380,'STOCK PRICES'!$M$2:$N$2018,2,1)</f>
        <v>32.65</v>
      </c>
      <c r="N380" t="e">
        <f>VLOOKUP($A380,'STOCK PRICES'!$O$2:$P$538,2,1)</f>
        <v>#N/A</v>
      </c>
      <c r="P380">
        <f>VLOOKUP($A380,'STOCK PRICES'!$Q$2:$R$2018,2,1)</f>
        <v>20.3</v>
      </c>
      <c r="R380">
        <f>VLOOKUP($A380,'STOCK PRICES'!$S$2:$T$2018,2,1)</f>
        <v>4.8600000000000003</v>
      </c>
      <c r="T380">
        <f>VLOOKUP($A380,'STOCK PRICES'!$U$2:$V$1210,2,1)</f>
        <v>83</v>
      </c>
      <c r="V380">
        <f>VLOOKUP($A380,'STOCK PRICES'!$W$2:$X$1879,2,1)</f>
        <v>42.99</v>
      </c>
      <c r="X380">
        <f>VLOOKUP($A380,'STOCK PRICES'!$Y$2:$Z$1987,2,1)</f>
        <v>37.549999999999997</v>
      </c>
      <c r="Z380">
        <f>VLOOKUP($A380,'STOCK PRICES'!$AA$2:$AB$1885,2,1)</f>
        <v>172</v>
      </c>
      <c r="AB380" t="e">
        <f>VLOOKUP($A380,'STOCK PRICES'!$AC$2:$AD$532,2,1)</f>
        <v>#N/A</v>
      </c>
    </row>
    <row r="381" spans="1:28" hidden="1" outlineLevel="1">
      <c r="A381" s="87">
        <v>43565</v>
      </c>
      <c r="B381">
        <f>VLOOKUP($A381,'STOCK PRICES'!$C$2:$D$1994,2,1)</f>
        <v>95.61</v>
      </c>
      <c r="C381" s="90"/>
      <c r="D381">
        <f>VLOOKUP($A381,'STOCK PRICES'!$E$2:$F$2018,2,1)</f>
        <v>133.86000000000001</v>
      </c>
      <c r="F381">
        <f>VLOOKUP($A381,'STOCK PRICES'!$G$2:$H$1679,2,1)</f>
        <v>21</v>
      </c>
      <c r="H381">
        <f>VLOOKUP($A381,'STOCK PRICES'!$I$2:$J$1976,2,1)</f>
        <v>39.46</v>
      </c>
      <c r="J381">
        <f>VLOOKUP($A381,'STOCK PRICES'!$K$2:$L$2018,2,1)</f>
        <v>96.97</v>
      </c>
      <c r="L381">
        <f>VLOOKUP($A381,'STOCK PRICES'!$M$2:$N$2018,2,1)</f>
        <v>31.02</v>
      </c>
      <c r="N381" t="e">
        <f>VLOOKUP($A381,'STOCK PRICES'!$O$2:$P$538,2,1)</f>
        <v>#N/A</v>
      </c>
      <c r="P381">
        <f>VLOOKUP($A381,'STOCK PRICES'!$Q$2:$R$2018,2,1)</f>
        <v>19.47</v>
      </c>
      <c r="R381">
        <f>VLOOKUP($A381,'STOCK PRICES'!$S$2:$T$2018,2,1)</f>
        <v>4.8600000000000003</v>
      </c>
      <c r="T381">
        <f>VLOOKUP($A381,'STOCK PRICES'!$U$2:$V$1210,2,1)</f>
        <v>83</v>
      </c>
      <c r="V381">
        <f>VLOOKUP($A381,'STOCK PRICES'!$W$2:$X$1879,2,1)</f>
        <v>41.5</v>
      </c>
      <c r="X381">
        <f>VLOOKUP($A381,'STOCK PRICES'!$Y$2:$Z$1987,2,1)</f>
        <v>38.020000000000003</v>
      </c>
      <c r="Z381">
        <f>VLOOKUP($A381,'STOCK PRICES'!$AA$2:$AB$1885,2,1)</f>
        <v>172</v>
      </c>
      <c r="AB381" t="e">
        <f>VLOOKUP($A381,'STOCK PRICES'!$AC$2:$AD$532,2,1)</f>
        <v>#N/A</v>
      </c>
    </row>
    <row r="382" spans="1:28" hidden="1" outlineLevel="1">
      <c r="A382" s="87">
        <v>43566</v>
      </c>
      <c r="B382">
        <f>VLOOKUP($A382,'STOCK PRICES'!$C$2:$D$1994,2,1)</f>
        <v>94.97</v>
      </c>
      <c r="C382" s="90"/>
      <c r="D382">
        <f>VLOOKUP($A382,'STOCK PRICES'!$E$2:$F$2018,2,1)</f>
        <v>133.85</v>
      </c>
      <c r="F382">
        <f>VLOOKUP($A382,'STOCK PRICES'!$G$2:$H$1679,2,1)</f>
        <v>21</v>
      </c>
      <c r="H382">
        <f>VLOOKUP($A382,'STOCK PRICES'!$I$2:$J$1976,2,1)</f>
        <v>39.78</v>
      </c>
      <c r="J382">
        <f>VLOOKUP($A382,'STOCK PRICES'!$K$2:$L$2018,2,1)</f>
        <v>99.58</v>
      </c>
      <c r="L382">
        <f>VLOOKUP($A382,'STOCK PRICES'!$M$2:$N$2018,2,1)</f>
        <v>29.5</v>
      </c>
      <c r="N382" t="e">
        <f>VLOOKUP($A382,'STOCK PRICES'!$O$2:$P$538,2,1)</f>
        <v>#N/A</v>
      </c>
      <c r="P382">
        <f>VLOOKUP($A382,'STOCK PRICES'!$Q$2:$R$2018,2,1)</f>
        <v>19.73</v>
      </c>
      <c r="R382">
        <f>VLOOKUP($A382,'STOCK PRICES'!$S$2:$T$2018,2,1)</f>
        <v>4.8899999999999997</v>
      </c>
      <c r="T382">
        <f>VLOOKUP($A382,'STOCK PRICES'!$U$2:$V$1210,2,1)</f>
        <v>83</v>
      </c>
      <c r="V382">
        <f>VLOOKUP($A382,'STOCK PRICES'!$W$2:$X$1879,2,1)</f>
        <v>41</v>
      </c>
      <c r="X382">
        <f>VLOOKUP($A382,'STOCK PRICES'!$Y$2:$Z$1987,2,1)</f>
        <v>38.090000000000003</v>
      </c>
      <c r="Z382">
        <f>VLOOKUP($A382,'STOCK PRICES'!$AA$2:$AB$1885,2,1)</f>
        <v>178.25</v>
      </c>
      <c r="AB382" t="e">
        <f>VLOOKUP($A382,'STOCK PRICES'!$AC$2:$AD$532,2,1)</f>
        <v>#N/A</v>
      </c>
    </row>
    <row r="383" spans="1:28" hidden="1" outlineLevel="1">
      <c r="A383" s="87">
        <v>43567</v>
      </c>
      <c r="B383">
        <f>VLOOKUP($A383,'STOCK PRICES'!$C$2:$D$1994,2,1)</f>
        <v>96.14</v>
      </c>
      <c r="C383" s="90"/>
      <c r="D383">
        <f>VLOOKUP($A383,'STOCK PRICES'!$E$2:$F$2018,2,1)</f>
        <v>134.30000000000001</v>
      </c>
      <c r="F383">
        <f>VLOOKUP($A383,'STOCK PRICES'!$G$2:$H$1679,2,1)</f>
        <v>21</v>
      </c>
      <c r="H383">
        <f>VLOOKUP($A383,'STOCK PRICES'!$I$2:$J$1976,2,1)</f>
        <v>39.520000000000003</v>
      </c>
      <c r="J383">
        <f>VLOOKUP($A383,'STOCK PRICES'!$K$2:$L$2018,2,1)</f>
        <v>104.55</v>
      </c>
      <c r="L383">
        <f>VLOOKUP($A383,'STOCK PRICES'!$M$2:$N$2018,2,1)</f>
        <v>30.97</v>
      </c>
      <c r="N383" t="e">
        <f>VLOOKUP($A383,'STOCK PRICES'!$O$2:$P$538,2,1)</f>
        <v>#N/A</v>
      </c>
      <c r="P383">
        <f>VLOOKUP($A383,'STOCK PRICES'!$Q$2:$R$2018,2,1)</f>
        <v>20.73</v>
      </c>
      <c r="R383">
        <f>VLOOKUP($A383,'STOCK PRICES'!$S$2:$T$2018,2,1)</f>
        <v>4.95</v>
      </c>
      <c r="T383">
        <f>VLOOKUP($A383,'STOCK PRICES'!$U$2:$V$1210,2,1)</f>
        <v>77.900000000000006</v>
      </c>
      <c r="V383">
        <f>VLOOKUP($A383,'STOCK PRICES'!$W$2:$X$1879,2,1)</f>
        <v>41.5</v>
      </c>
      <c r="X383">
        <f>VLOOKUP($A383,'STOCK PRICES'!$Y$2:$Z$1987,2,1)</f>
        <v>38.29</v>
      </c>
      <c r="Z383">
        <f>VLOOKUP($A383,'STOCK PRICES'!$AA$2:$AB$1885,2,1)</f>
        <v>181.16</v>
      </c>
      <c r="AB383" t="e">
        <f>VLOOKUP($A383,'STOCK PRICES'!$AC$2:$AD$532,2,1)</f>
        <v>#N/A</v>
      </c>
    </row>
    <row r="384" spans="1:28" hidden="1" outlineLevel="1">
      <c r="A384" s="87">
        <v>43570</v>
      </c>
      <c r="B384">
        <f>VLOOKUP($A384,'STOCK PRICES'!$C$2:$D$1994,2,1)</f>
        <v>95.92</v>
      </c>
      <c r="C384" s="90"/>
      <c r="D384">
        <f>VLOOKUP($A384,'STOCK PRICES'!$E$2:$F$2018,2,1)</f>
        <v>134.28</v>
      </c>
      <c r="F384">
        <f>VLOOKUP($A384,'STOCK PRICES'!$G$2:$H$1679,2,1)</f>
        <v>21</v>
      </c>
      <c r="H384">
        <f>VLOOKUP($A384,'STOCK PRICES'!$I$2:$J$1976,2,1)</f>
        <v>39.07</v>
      </c>
      <c r="J384">
        <f>VLOOKUP($A384,'STOCK PRICES'!$K$2:$L$2018,2,1)</f>
        <v>109.75</v>
      </c>
      <c r="L384">
        <f>VLOOKUP($A384,'STOCK PRICES'!$M$2:$N$2018,2,1)</f>
        <v>31.43</v>
      </c>
      <c r="N384" t="e">
        <f>VLOOKUP($A384,'STOCK PRICES'!$O$2:$P$538,2,1)</f>
        <v>#N/A</v>
      </c>
      <c r="P384">
        <f>VLOOKUP($A384,'STOCK PRICES'!$Q$2:$R$2018,2,1)</f>
        <v>21.21</v>
      </c>
      <c r="R384">
        <f>VLOOKUP($A384,'STOCK PRICES'!$S$2:$T$2018,2,1)</f>
        <v>4.84</v>
      </c>
      <c r="T384">
        <f>VLOOKUP($A384,'STOCK PRICES'!$U$2:$V$1210,2,1)</f>
        <v>77.900000000000006</v>
      </c>
      <c r="V384">
        <f>VLOOKUP($A384,'STOCK PRICES'!$W$2:$X$1879,2,1)</f>
        <v>41.5</v>
      </c>
      <c r="X384">
        <f>VLOOKUP($A384,'STOCK PRICES'!$Y$2:$Z$1987,2,1)</f>
        <v>37.78</v>
      </c>
      <c r="Z384">
        <f>VLOOKUP($A384,'STOCK PRICES'!$AA$2:$AB$1885,2,1)</f>
        <v>174.88</v>
      </c>
      <c r="AB384" t="e">
        <f>VLOOKUP($A384,'STOCK PRICES'!$AC$2:$AD$532,2,1)</f>
        <v>#N/A</v>
      </c>
    </row>
    <row r="385" spans="1:28" hidden="1" outlineLevel="1">
      <c r="A385" s="87">
        <v>43571</v>
      </c>
      <c r="B385">
        <f>VLOOKUP($A385,'STOCK PRICES'!$C$2:$D$1994,2,1)</f>
        <v>95.95</v>
      </c>
      <c r="C385" s="90"/>
      <c r="D385">
        <f>VLOOKUP($A385,'STOCK PRICES'!$E$2:$F$2018,2,1)</f>
        <v>135.99</v>
      </c>
      <c r="F385">
        <f>VLOOKUP($A385,'STOCK PRICES'!$G$2:$H$1679,2,1)</f>
        <v>21</v>
      </c>
      <c r="H385">
        <f>VLOOKUP($A385,'STOCK PRICES'!$I$2:$J$1976,2,1)</f>
        <v>39.4</v>
      </c>
      <c r="J385">
        <f>VLOOKUP($A385,'STOCK PRICES'!$K$2:$L$2018,2,1)</f>
        <v>112.21</v>
      </c>
      <c r="L385">
        <f>VLOOKUP($A385,'STOCK PRICES'!$M$2:$N$2018,2,1)</f>
        <v>31.55</v>
      </c>
      <c r="N385" t="e">
        <f>VLOOKUP($A385,'STOCK PRICES'!$O$2:$P$538,2,1)</f>
        <v>#N/A</v>
      </c>
      <c r="P385">
        <f>VLOOKUP($A385,'STOCK PRICES'!$Q$2:$R$2018,2,1)</f>
        <v>21.21</v>
      </c>
      <c r="R385">
        <f>VLOOKUP($A385,'STOCK PRICES'!$S$2:$T$2018,2,1)</f>
        <v>4.8</v>
      </c>
      <c r="T385">
        <f>VLOOKUP($A385,'STOCK PRICES'!$U$2:$V$1210,2,1)</f>
        <v>77.900000000000006</v>
      </c>
      <c r="V385">
        <f>VLOOKUP($A385,'STOCK PRICES'!$W$2:$X$1879,2,1)</f>
        <v>40.549999999999997</v>
      </c>
      <c r="X385">
        <f>VLOOKUP($A385,'STOCK PRICES'!$Y$2:$Z$1987,2,1)</f>
        <v>38.950000000000003</v>
      </c>
      <c r="Z385">
        <f>VLOOKUP($A385,'STOCK PRICES'!$AA$2:$AB$1885,2,1)</f>
        <v>175.5</v>
      </c>
      <c r="AB385" t="e">
        <f>VLOOKUP($A385,'STOCK PRICES'!$AC$2:$AD$532,2,1)</f>
        <v>#N/A</v>
      </c>
    </row>
    <row r="386" spans="1:28" hidden="1" outlineLevel="1">
      <c r="A386" s="87">
        <v>43572</v>
      </c>
      <c r="B386">
        <f>VLOOKUP($A386,'STOCK PRICES'!$C$2:$D$1994,2,1)</f>
        <v>95.5</v>
      </c>
      <c r="C386" s="90"/>
      <c r="D386">
        <f>VLOOKUP($A386,'STOCK PRICES'!$E$2:$F$2018,2,1)</f>
        <v>134.33000000000001</v>
      </c>
      <c r="F386">
        <f>VLOOKUP($A386,'STOCK PRICES'!$G$2:$H$1679,2,1)</f>
        <v>21.49</v>
      </c>
      <c r="H386">
        <f>VLOOKUP($A386,'STOCK PRICES'!$I$2:$J$1976,2,1)</f>
        <v>37.79</v>
      </c>
      <c r="J386">
        <f>VLOOKUP($A386,'STOCK PRICES'!$K$2:$L$2018,2,1)</f>
        <v>110.13</v>
      </c>
      <c r="L386">
        <f>VLOOKUP($A386,'STOCK PRICES'!$M$2:$N$2018,2,1)</f>
        <v>30.99</v>
      </c>
      <c r="N386" t="e">
        <f>VLOOKUP($A386,'STOCK PRICES'!$O$2:$P$538,2,1)</f>
        <v>#N/A</v>
      </c>
      <c r="P386">
        <f>VLOOKUP($A386,'STOCK PRICES'!$Q$2:$R$2018,2,1)</f>
        <v>20.48</v>
      </c>
      <c r="R386">
        <f>VLOOKUP($A386,'STOCK PRICES'!$S$2:$T$2018,2,1)</f>
        <v>4.78</v>
      </c>
      <c r="T386">
        <f>VLOOKUP($A386,'STOCK PRICES'!$U$2:$V$1210,2,1)</f>
        <v>77.900000000000006</v>
      </c>
      <c r="V386">
        <f>VLOOKUP($A386,'STOCK PRICES'!$W$2:$X$1879,2,1)</f>
        <v>41.31</v>
      </c>
      <c r="X386">
        <f>VLOOKUP($A386,'STOCK PRICES'!$Y$2:$Z$1987,2,1)</f>
        <v>37.03</v>
      </c>
      <c r="Z386">
        <f>VLOOKUP($A386,'STOCK PRICES'!$AA$2:$AB$1885,2,1)</f>
        <v>175.5</v>
      </c>
      <c r="AB386" t="e">
        <f>VLOOKUP($A386,'STOCK PRICES'!$AC$2:$AD$532,2,1)</f>
        <v>#N/A</v>
      </c>
    </row>
    <row r="387" spans="1:28" hidden="1" outlineLevel="1">
      <c r="A387" s="87">
        <v>43573</v>
      </c>
      <c r="B387">
        <f>VLOOKUP($A387,'STOCK PRICES'!$C$2:$D$1994,2,1)</f>
        <v>95.44</v>
      </c>
      <c r="C387" s="90"/>
      <c r="D387">
        <f>VLOOKUP($A387,'STOCK PRICES'!$E$2:$F$2018,2,1)</f>
        <v>137</v>
      </c>
      <c r="F387">
        <f>VLOOKUP($A387,'STOCK PRICES'!$G$2:$H$1679,2,1)</f>
        <v>21</v>
      </c>
      <c r="H387">
        <f>VLOOKUP($A387,'STOCK PRICES'!$I$2:$J$1976,2,1)</f>
        <v>38.22</v>
      </c>
      <c r="J387">
        <f>VLOOKUP($A387,'STOCK PRICES'!$K$2:$L$2018,2,1)</f>
        <v>111.11</v>
      </c>
      <c r="L387">
        <f>VLOOKUP($A387,'STOCK PRICES'!$M$2:$N$2018,2,1)</f>
        <v>29.58</v>
      </c>
      <c r="N387" t="e">
        <f>VLOOKUP($A387,'STOCK PRICES'!$O$2:$P$538,2,1)</f>
        <v>#N/A</v>
      </c>
      <c r="P387">
        <f>VLOOKUP($A387,'STOCK PRICES'!$Q$2:$R$2018,2,1)</f>
        <v>20.53</v>
      </c>
      <c r="R387">
        <f>VLOOKUP($A387,'STOCK PRICES'!$S$2:$T$2018,2,1)</f>
        <v>4.68</v>
      </c>
      <c r="T387">
        <f>VLOOKUP($A387,'STOCK PRICES'!$U$2:$V$1210,2,1)</f>
        <v>77.900000000000006</v>
      </c>
      <c r="V387">
        <f>VLOOKUP($A387,'STOCK PRICES'!$W$2:$X$1879,2,1)</f>
        <v>41.71</v>
      </c>
      <c r="X387">
        <f>VLOOKUP($A387,'STOCK PRICES'!$Y$2:$Z$1987,2,1)</f>
        <v>37.5</v>
      </c>
      <c r="Z387">
        <f>VLOOKUP($A387,'STOCK PRICES'!$AA$2:$AB$1885,2,1)</f>
        <v>172.5</v>
      </c>
      <c r="AB387" t="e">
        <f>VLOOKUP($A387,'STOCK PRICES'!$AC$2:$AD$532,2,1)</f>
        <v>#N/A</v>
      </c>
    </row>
    <row r="388" spans="1:28" hidden="1" outlineLevel="1">
      <c r="A388" s="87">
        <v>43574</v>
      </c>
      <c r="B388">
        <f>VLOOKUP($A388,'STOCK PRICES'!$C$2:$D$1994,2,1)</f>
        <v>94.44</v>
      </c>
      <c r="C388" s="90"/>
      <c r="D388">
        <f>VLOOKUP($A388,'STOCK PRICES'!$E$2:$F$2018,2,1)</f>
        <v>139.87</v>
      </c>
      <c r="F388">
        <f>VLOOKUP($A388,'STOCK PRICES'!$G$2:$H$1679,2,1)</f>
        <v>21.4</v>
      </c>
      <c r="H388">
        <f>VLOOKUP($A388,'STOCK PRICES'!$I$2:$J$1976,2,1)</f>
        <v>37.74</v>
      </c>
      <c r="J388">
        <f>VLOOKUP($A388,'STOCK PRICES'!$K$2:$L$2018,2,1)</f>
        <v>113.1</v>
      </c>
      <c r="L388">
        <f>VLOOKUP($A388,'STOCK PRICES'!$M$2:$N$2018,2,1)</f>
        <v>29.75</v>
      </c>
      <c r="N388" t="e">
        <f>VLOOKUP($A388,'STOCK PRICES'!$O$2:$P$538,2,1)</f>
        <v>#N/A</v>
      </c>
      <c r="P388">
        <f>VLOOKUP($A388,'STOCK PRICES'!$Q$2:$R$2018,2,1)</f>
        <v>21.01</v>
      </c>
      <c r="R388">
        <f>VLOOKUP($A388,'STOCK PRICES'!$S$2:$T$2018,2,1)</f>
        <v>4.7300000000000004</v>
      </c>
      <c r="T388">
        <f>VLOOKUP($A388,'STOCK PRICES'!$U$2:$V$1210,2,1)</f>
        <v>77.900000000000006</v>
      </c>
      <c r="V388">
        <f>VLOOKUP($A388,'STOCK PRICES'!$W$2:$X$1879,2,1)</f>
        <v>41.5</v>
      </c>
      <c r="X388">
        <f>VLOOKUP($A388,'STOCK PRICES'!$Y$2:$Z$1987,2,1)</f>
        <v>37.950000000000003</v>
      </c>
      <c r="Z388">
        <f>VLOOKUP($A388,'STOCK PRICES'!$AA$2:$AB$1885,2,1)</f>
        <v>163.99</v>
      </c>
      <c r="AB388" t="e">
        <f>VLOOKUP($A388,'STOCK PRICES'!$AC$2:$AD$532,2,1)</f>
        <v>#N/A</v>
      </c>
    </row>
    <row r="389" spans="1:28" hidden="1" outlineLevel="1">
      <c r="A389" s="87">
        <v>43577</v>
      </c>
      <c r="B389">
        <f>VLOOKUP($A389,'STOCK PRICES'!$C$2:$D$1994,2,1)</f>
        <v>93.81</v>
      </c>
      <c r="C389" s="90"/>
      <c r="D389">
        <f>VLOOKUP($A389,'STOCK PRICES'!$E$2:$F$2018,2,1)</f>
        <v>138.97999999999999</v>
      </c>
      <c r="F389">
        <f>VLOOKUP($A389,'STOCK PRICES'!$G$2:$H$1679,2,1)</f>
        <v>20.8</v>
      </c>
      <c r="H389">
        <f>VLOOKUP($A389,'STOCK PRICES'!$I$2:$J$1976,2,1)</f>
        <v>37.79</v>
      </c>
      <c r="J389">
        <f>VLOOKUP($A389,'STOCK PRICES'!$K$2:$L$2018,2,1)</f>
        <v>107.69</v>
      </c>
      <c r="L389">
        <f>VLOOKUP($A389,'STOCK PRICES'!$M$2:$N$2018,2,1)</f>
        <v>28.71</v>
      </c>
      <c r="N389" t="e">
        <f>VLOOKUP($A389,'STOCK PRICES'!$O$2:$P$538,2,1)</f>
        <v>#N/A</v>
      </c>
      <c r="P389">
        <f>VLOOKUP($A389,'STOCK PRICES'!$Q$2:$R$2018,2,1)</f>
        <v>20.420000000000002</v>
      </c>
      <c r="R389">
        <f>VLOOKUP($A389,'STOCK PRICES'!$S$2:$T$2018,2,1)</f>
        <v>4.5999999999999996</v>
      </c>
      <c r="T389">
        <f>VLOOKUP($A389,'STOCK PRICES'!$U$2:$V$1210,2,1)</f>
        <v>77.900000000000006</v>
      </c>
      <c r="V389">
        <f>VLOOKUP($A389,'STOCK PRICES'!$W$2:$X$1879,2,1)</f>
        <v>39.909999999999997</v>
      </c>
      <c r="X389">
        <f>VLOOKUP($A389,'STOCK PRICES'!$Y$2:$Z$1987,2,1)</f>
        <v>37.4</v>
      </c>
      <c r="Z389">
        <f>VLOOKUP($A389,'STOCK PRICES'!$AA$2:$AB$1885,2,1)</f>
        <v>158</v>
      </c>
      <c r="AB389" t="e">
        <f>VLOOKUP($A389,'STOCK PRICES'!$AC$2:$AD$532,2,1)</f>
        <v>#N/A</v>
      </c>
    </row>
    <row r="390" spans="1:28" hidden="1" outlineLevel="1">
      <c r="A390" s="87">
        <v>43578</v>
      </c>
      <c r="B390">
        <f>VLOOKUP($A390,'STOCK PRICES'!$C$2:$D$1994,2,1)</f>
        <v>94.13</v>
      </c>
      <c r="C390" s="90"/>
      <c r="D390">
        <f>VLOOKUP($A390,'STOCK PRICES'!$E$2:$F$2018,2,1)</f>
        <v>139.22</v>
      </c>
      <c r="F390">
        <f>VLOOKUP($A390,'STOCK PRICES'!$G$2:$H$1679,2,1)</f>
        <v>20.8</v>
      </c>
      <c r="H390">
        <f>VLOOKUP($A390,'STOCK PRICES'!$I$2:$J$1976,2,1)</f>
        <v>37.880000000000003</v>
      </c>
      <c r="J390">
        <f>VLOOKUP($A390,'STOCK PRICES'!$K$2:$L$2018,2,1)</f>
        <v>102.31</v>
      </c>
      <c r="L390">
        <f>VLOOKUP($A390,'STOCK PRICES'!$M$2:$N$2018,2,1)</f>
        <v>27.33</v>
      </c>
      <c r="N390" t="e">
        <f>VLOOKUP($A390,'STOCK PRICES'!$O$2:$P$538,2,1)</f>
        <v>#N/A</v>
      </c>
      <c r="P390">
        <f>VLOOKUP($A390,'STOCK PRICES'!$Q$2:$R$2018,2,1)</f>
        <v>19.82</v>
      </c>
      <c r="R390">
        <f>VLOOKUP($A390,'STOCK PRICES'!$S$2:$T$2018,2,1)</f>
        <v>4.6399999999999997</v>
      </c>
      <c r="T390">
        <f>VLOOKUP($A390,'STOCK PRICES'!$U$2:$V$1210,2,1)</f>
        <v>77.900000000000006</v>
      </c>
      <c r="V390">
        <f>VLOOKUP($A390,'STOCK PRICES'!$W$2:$X$1879,2,1)</f>
        <v>39</v>
      </c>
      <c r="X390">
        <f>VLOOKUP($A390,'STOCK PRICES'!$Y$2:$Z$1987,2,1)</f>
        <v>36</v>
      </c>
      <c r="Z390">
        <f>VLOOKUP($A390,'STOCK PRICES'!$AA$2:$AB$1885,2,1)</f>
        <v>157</v>
      </c>
      <c r="AB390" t="e">
        <f>VLOOKUP($A390,'STOCK PRICES'!$AC$2:$AD$532,2,1)</f>
        <v>#N/A</v>
      </c>
    </row>
    <row r="391" spans="1:28" hidden="1" outlineLevel="1">
      <c r="A391" s="87">
        <v>43579</v>
      </c>
      <c r="B391">
        <f>VLOOKUP($A391,'STOCK PRICES'!$C$2:$D$1994,2,1)</f>
        <v>95.62</v>
      </c>
      <c r="C391" s="90"/>
      <c r="D391">
        <f>VLOOKUP($A391,'STOCK PRICES'!$E$2:$F$2018,2,1)</f>
        <v>143.29</v>
      </c>
      <c r="F391">
        <f>VLOOKUP($A391,'STOCK PRICES'!$G$2:$H$1679,2,1)</f>
        <v>20.8</v>
      </c>
      <c r="H391">
        <f>VLOOKUP($A391,'STOCK PRICES'!$I$2:$J$1976,2,1)</f>
        <v>39.299999999999997</v>
      </c>
      <c r="J391">
        <f>VLOOKUP($A391,'STOCK PRICES'!$K$2:$L$2018,2,1)</f>
        <v>97.26</v>
      </c>
      <c r="L391">
        <f>VLOOKUP($A391,'STOCK PRICES'!$M$2:$N$2018,2,1)</f>
        <v>26.49</v>
      </c>
      <c r="N391" t="e">
        <f>VLOOKUP($A391,'STOCK PRICES'!$O$2:$P$538,2,1)</f>
        <v>#N/A</v>
      </c>
      <c r="P391">
        <f>VLOOKUP($A391,'STOCK PRICES'!$Q$2:$R$2018,2,1)</f>
        <v>19.52</v>
      </c>
      <c r="R391">
        <f>VLOOKUP($A391,'STOCK PRICES'!$S$2:$T$2018,2,1)</f>
        <v>4.5199999999999996</v>
      </c>
      <c r="T391">
        <f>VLOOKUP($A391,'STOCK PRICES'!$U$2:$V$1210,2,1)</f>
        <v>77.900000000000006</v>
      </c>
      <c r="V391">
        <f>VLOOKUP($A391,'STOCK PRICES'!$W$2:$X$1879,2,1)</f>
        <v>39</v>
      </c>
      <c r="X391">
        <f>VLOOKUP($A391,'STOCK PRICES'!$Y$2:$Z$1987,2,1)</f>
        <v>36</v>
      </c>
      <c r="Z391">
        <f>VLOOKUP($A391,'STOCK PRICES'!$AA$2:$AB$1885,2,1)</f>
        <v>161.07</v>
      </c>
      <c r="AB391" t="e">
        <f>VLOOKUP($A391,'STOCK PRICES'!$AC$2:$AD$532,2,1)</f>
        <v>#N/A</v>
      </c>
    </row>
    <row r="392" spans="1:28" hidden="1" outlineLevel="1">
      <c r="A392" s="87">
        <v>43580</v>
      </c>
      <c r="B392">
        <f>VLOOKUP($A392,'STOCK PRICES'!$C$2:$D$1994,2,1)</f>
        <v>97</v>
      </c>
      <c r="C392" s="90"/>
      <c r="D392">
        <f>VLOOKUP($A392,'STOCK PRICES'!$E$2:$F$2018,2,1)</f>
        <v>147.91</v>
      </c>
      <c r="F392">
        <f>VLOOKUP($A392,'STOCK PRICES'!$G$2:$H$1679,2,1)</f>
        <v>21.7</v>
      </c>
      <c r="H392">
        <f>VLOOKUP($A392,'STOCK PRICES'!$I$2:$J$1976,2,1)</f>
        <v>38.93</v>
      </c>
      <c r="J392">
        <f>VLOOKUP($A392,'STOCK PRICES'!$K$2:$L$2018,2,1)</f>
        <v>99.99</v>
      </c>
      <c r="L392">
        <f>VLOOKUP($A392,'STOCK PRICES'!$M$2:$N$2018,2,1)</f>
        <v>27.17</v>
      </c>
      <c r="N392" t="e">
        <f>VLOOKUP($A392,'STOCK PRICES'!$O$2:$P$538,2,1)</f>
        <v>#N/A</v>
      </c>
      <c r="P392">
        <f>VLOOKUP($A392,'STOCK PRICES'!$Q$2:$R$2018,2,1)</f>
        <v>19.579999999999998</v>
      </c>
      <c r="R392">
        <f>VLOOKUP($A392,'STOCK PRICES'!$S$2:$T$2018,2,1)</f>
        <v>4.6500000000000004</v>
      </c>
      <c r="T392">
        <f>VLOOKUP($A392,'STOCK PRICES'!$U$2:$V$1210,2,1)</f>
        <v>70.31</v>
      </c>
      <c r="V392">
        <f>VLOOKUP($A392,'STOCK PRICES'!$W$2:$X$1879,2,1)</f>
        <v>39</v>
      </c>
      <c r="X392">
        <f>VLOOKUP($A392,'STOCK PRICES'!$Y$2:$Z$1987,2,1)</f>
        <v>36.25</v>
      </c>
      <c r="Z392">
        <f>VLOOKUP($A392,'STOCK PRICES'!$AA$2:$AB$1885,2,1)</f>
        <v>168.8</v>
      </c>
      <c r="AB392" t="e">
        <f>VLOOKUP($A392,'STOCK PRICES'!$AC$2:$AD$532,2,1)</f>
        <v>#N/A</v>
      </c>
    </row>
    <row r="393" spans="1:28" hidden="1" outlineLevel="1">
      <c r="A393" s="87">
        <v>43581</v>
      </c>
      <c r="B393">
        <f>VLOOKUP($A393,'STOCK PRICES'!$C$2:$D$1994,2,1)</f>
        <v>97.4</v>
      </c>
      <c r="C393" s="90"/>
      <c r="D393">
        <f>VLOOKUP($A393,'STOCK PRICES'!$E$2:$F$2018,2,1)</f>
        <v>147.09</v>
      </c>
      <c r="F393">
        <f>VLOOKUP($A393,'STOCK PRICES'!$G$2:$H$1679,2,1)</f>
        <v>22.78</v>
      </c>
      <c r="H393">
        <f>VLOOKUP($A393,'STOCK PRICES'!$I$2:$J$1976,2,1)</f>
        <v>39.36</v>
      </c>
      <c r="J393">
        <f>VLOOKUP($A393,'STOCK PRICES'!$K$2:$L$2018,2,1)</f>
        <v>103.92</v>
      </c>
      <c r="L393">
        <f>VLOOKUP($A393,'STOCK PRICES'!$M$2:$N$2018,2,1)</f>
        <v>28.52</v>
      </c>
      <c r="N393" t="e">
        <f>VLOOKUP($A393,'STOCK PRICES'!$O$2:$P$538,2,1)</f>
        <v>#N/A</v>
      </c>
      <c r="P393">
        <f>VLOOKUP($A393,'STOCK PRICES'!$Q$2:$R$2018,2,1)</f>
        <v>19.489999999999998</v>
      </c>
      <c r="R393">
        <f>VLOOKUP($A393,'STOCK PRICES'!$S$2:$T$2018,2,1)</f>
        <v>4.92</v>
      </c>
      <c r="T393">
        <f>VLOOKUP($A393,'STOCK PRICES'!$U$2:$V$1210,2,1)</f>
        <v>70.31</v>
      </c>
      <c r="V393">
        <f>VLOOKUP($A393,'STOCK PRICES'!$W$2:$X$1879,2,1)</f>
        <v>38.770000000000003</v>
      </c>
      <c r="X393">
        <f>VLOOKUP($A393,'STOCK PRICES'!$Y$2:$Z$1987,2,1)</f>
        <v>38.049999999999997</v>
      </c>
      <c r="Z393">
        <f>VLOOKUP($A393,'STOCK PRICES'!$AA$2:$AB$1885,2,1)</f>
        <v>160.36000000000001</v>
      </c>
      <c r="AB393" t="e">
        <f>VLOOKUP($A393,'STOCK PRICES'!$AC$2:$AD$532,2,1)</f>
        <v>#N/A</v>
      </c>
    </row>
    <row r="394" spans="1:28" hidden="1" outlineLevel="1">
      <c r="A394" s="87">
        <v>43584</v>
      </c>
      <c r="B394">
        <f>VLOOKUP($A394,'STOCK PRICES'!$C$2:$D$1994,2,1)</f>
        <v>97.03</v>
      </c>
      <c r="C394" s="90"/>
      <c r="D394">
        <f>VLOOKUP($A394,'STOCK PRICES'!$E$2:$F$2018,2,1)</f>
        <v>146.15</v>
      </c>
      <c r="F394">
        <f>VLOOKUP($A394,'STOCK PRICES'!$G$2:$H$1679,2,1)</f>
        <v>22.8</v>
      </c>
      <c r="H394">
        <f>VLOOKUP($A394,'STOCK PRICES'!$I$2:$J$1976,2,1)</f>
        <v>40.380000000000003</v>
      </c>
      <c r="J394">
        <f>VLOOKUP($A394,'STOCK PRICES'!$K$2:$L$2018,2,1)</f>
        <v>103.65</v>
      </c>
      <c r="L394">
        <f>VLOOKUP($A394,'STOCK PRICES'!$M$2:$N$2018,2,1)</f>
        <v>28.84</v>
      </c>
      <c r="N394" t="e">
        <f>VLOOKUP($A394,'STOCK PRICES'!$O$2:$P$538,2,1)</f>
        <v>#N/A</v>
      </c>
      <c r="P394">
        <f>VLOOKUP($A394,'STOCK PRICES'!$Q$2:$R$2018,2,1)</f>
        <v>19.91</v>
      </c>
      <c r="R394">
        <f>VLOOKUP($A394,'STOCK PRICES'!$S$2:$T$2018,2,1)</f>
        <v>4.95</v>
      </c>
      <c r="T394">
        <f>VLOOKUP($A394,'STOCK PRICES'!$U$2:$V$1210,2,1)</f>
        <v>70.31</v>
      </c>
      <c r="V394">
        <f>VLOOKUP($A394,'STOCK PRICES'!$W$2:$X$1879,2,1)</f>
        <v>38</v>
      </c>
      <c r="X394">
        <f>VLOOKUP($A394,'STOCK PRICES'!$Y$2:$Z$1987,2,1)</f>
        <v>37.51</v>
      </c>
      <c r="Z394">
        <f>VLOOKUP($A394,'STOCK PRICES'!$AA$2:$AB$1885,2,1)</f>
        <v>160.36000000000001</v>
      </c>
      <c r="AB394" t="e">
        <f>VLOOKUP($A394,'STOCK PRICES'!$AC$2:$AD$532,2,1)</f>
        <v>#N/A</v>
      </c>
    </row>
    <row r="395" spans="1:28" hidden="1" outlineLevel="1">
      <c r="A395" s="87">
        <v>43585</v>
      </c>
      <c r="B395">
        <f>VLOOKUP($A395,'STOCK PRICES'!$C$2:$D$1994,2,1)</f>
        <v>97</v>
      </c>
      <c r="C395" s="90"/>
      <c r="D395">
        <f>VLOOKUP($A395,'STOCK PRICES'!$E$2:$F$2018,2,1)</f>
        <v>147.91999999999999</v>
      </c>
      <c r="F395">
        <f>VLOOKUP($A395,'STOCK PRICES'!$G$2:$H$1679,2,1)</f>
        <v>22.8</v>
      </c>
      <c r="H395">
        <f>VLOOKUP($A395,'STOCK PRICES'!$I$2:$J$1976,2,1)</f>
        <v>40.49</v>
      </c>
      <c r="J395">
        <f>VLOOKUP($A395,'STOCK PRICES'!$K$2:$L$2018,2,1)</f>
        <v>102.08</v>
      </c>
      <c r="L395">
        <f>VLOOKUP($A395,'STOCK PRICES'!$M$2:$N$2018,2,1)</f>
        <v>28.17</v>
      </c>
      <c r="N395" t="e">
        <f>VLOOKUP($A395,'STOCK PRICES'!$O$2:$P$538,2,1)</f>
        <v>#N/A</v>
      </c>
      <c r="P395">
        <f>VLOOKUP($A395,'STOCK PRICES'!$Q$2:$R$2018,2,1)</f>
        <v>19.79</v>
      </c>
      <c r="R395">
        <f>VLOOKUP($A395,'STOCK PRICES'!$S$2:$T$2018,2,1)</f>
        <v>4.93</v>
      </c>
      <c r="T395">
        <f>VLOOKUP($A395,'STOCK PRICES'!$U$2:$V$1210,2,1)</f>
        <v>70.31</v>
      </c>
      <c r="V395">
        <f>VLOOKUP($A395,'STOCK PRICES'!$W$2:$X$1879,2,1)</f>
        <v>37.020000000000003</v>
      </c>
      <c r="X395">
        <f>VLOOKUP($A395,'STOCK PRICES'!$Y$2:$Z$1987,2,1)</f>
        <v>37.979999999999997</v>
      </c>
      <c r="Z395">
        <f>VLOOKUP($A395,'STOCK PRICES'!$AA$2:$AB$1885,2,1)</f>
        <v>157.54</v>
      </c>
      <c r="AB395" t="e">
        <f>VLOOKUP($A395,'STOCK PRICES'!$AC$2:$AD$532,2,1)</f>
        <v>#N/A</v>
      </c>
    </row>
    <row r="396" spans="1:28" hidden="1" outlineLevel="1">
      <c r="A396" s="87">
        <v>43587</v>
      </c>
      <c r="B396">
        <f>VLOOKUP($A396,'STOCK PRICES'!$C$2:$D$1994,2,1)</f>
        <v>95.14</v>
      </c>
      <c r="C396" s="90"/>
      <c r="D396">
        <f>VLOOKUP($A396,'STOCK PRICES'!$E$2:$F$2018,2,1)</f>
        <v>146.85</v>
      </c>
      <c r="F396">
        <f>VLOOKUP($A396,'STOCK PRICES'!$G$2:$H$1679,2,1)</f>
        <v>23.09</v>
      </c>
      <c r="H396">
        <f>VLOOKUP($A396,'STOCK PRICES'!$I$2:$J$1976,2,1)</f>
        <v>40.6</v>
      </c>
      <c r="J396">
        <f>VLOOKUP($A396,'STOCK PRICES'!$K$2:$L$2018,2,1)</f>
        <v>101.12</v>
      </c>
      <c r="L396">
        <f>VLOOKUP($A396,'STOCK PRICES'!$M$2:$N$2018,2,1)</f>
        <v>28.14</v>
      </c>
      <c r="N396" t="e">
        <f>VLOOKUP($A396,'STOCK PRICES'!$O$2:$P$538,2,1)</f>
        <v>#N/A</v>
      </c>
      <c r="P396">
        <f>VLOOKUP($A396,'STOCK PRICES'!$Q$2:$R$2018,2,1)</f>
        <v>19.579999999999998</v>
      </c>
      <c r="R396">
        <f>VLOOKUP($A396,'STOCK PRICES'!$S$2:$T$2018,2,1)</f>
        <v>4.9400000000000004</v>
      </c>
      <c r="T396">
        <f>VLOOKUP($A396,'STOCK PRICES'!$U$2:$V$1210,2,1)</f>
        <v>70.31</v>
      </c>
      <c r="V396">
        <f>VLOOKUP($A396,'STOCK PRICES'!$W$2:$X$1879,2,1)</f>
        <v>38.29</v>
      </c>
      <c r="X396">
        <f>VLOOKUP($A396,'STOCK PRICES'!$Y$2:$Z$1987,2,1)</f>
        <v>37.5</v>
      </c>
      <c r="Z396">
        <f>VLOOKUP($A396,'STOCK PRICES'!$AA$2:$AB$1885,2,1)</f>
        <v>157.54</v>
      </c>
      <c r="AB396" t="e">
        <f>VLOOKUP($A396,'STOCK PRICES'!$AC$2:$AD$532,2,1)</f>
        <v>#N/A</v>
      </c>
    </row>
    <row r="397" spans="1:28" hidden="1" outlineLevel="1">
      <c r="A397" s="87">
        <v>43588</v>
      </c>
      <c r="B397">
        <f>VLOOKUP($A397,'STOCK PRICES'!$C$2:$D$1994,2,1)</f>
        <v>93.51</v>
      </c>
      <c r="C397" s="90"/>
      <c r="D397">
        <f>VLOOKUP($A397,'STOCK PRICES'!$E$2:$F$2018,2,1)</f>
        <v>146.26</v>
      </c>
      <c r="F397">
        <f>VLOOKUP($A397,'STOCK PRICES'!$G$2:$H$1679,2,1)</f>
        <v>23</v>
      </c>
      <c r="H397">
        <f>VLOOKUP($A397,'STOCK PRICES'!$I$2:$J$1976,2,1)</f>
        <v>40.56</v>
      </c>
      <c r="J397">
        <f>VLOOKUP($A397,'STOCK PRICES'!$K$2:$L$2018,2,1)</f>
        <v>99.14</v>
      </c>
      <c r="L397">
        <f>VLOOKUP($A397,'STOCK PRICES'!$M$2:$N$2018,2,1)</f>
        <v>27.82</v>
      </c>
      <c r="N397" t="e">
        <f>VLOOKUP($A397,'STOCK PRICES'!$O$2:$P$538,2,1)</f>
        <v>#N/A</v>
      </c>
      <c r="P397">
        <f>VLOOKUP($A397,'STOCK PRICES'!$Q$2:$R$2018,2,1)</f>
        <v>19.41</v>
      </c>
      <c r="R397">
        <f>VLOOKUP($A397,'STOCK PRICES'!$S$2:$T$2018,2,1)</f>
        <v>4.8899999999999997</v>
      </c>
      <c r="T397">
        <f>VLOOKUP($A397,'STOCK PRICES'!$U$2:$V$1210,2,1)</f>
        <v>70.31</v>
      </c>
      <c r="V397">
        <f>VLOOKUP($A397,'STOCK PRICES'!$W$2:$X$1879,2,1)</f>
        <v>36.770000000000003</v>
      </c>
      <c r="X397">
        <f>VLOOKUP($A397,'STOCK PRICES'!$Y$2:$Z$1987,2,1)</f>
        <v>37.21</v>
      </c>
      <c r="Z397">
        <f>VLOOKUP($A397,'STOCK PRICES'!$AA$2:$AB$1885,2,1)</f>
        <v>164.25</v>
      </c>
      <c r="AB397" t="e">
        <f>VLOOKUP($A397,'STOCK PRICES'!$AC$2:$AD$532,2,1)</f>
        <v>#N/A</v>
      </c>
    </row>
    <row r="398" spans="1:28" hidden="1" outlineLevel="1">
      <c r="A398" s="87">
        <v>43591</v>
      </c>
      <c r="B398">
        <f>VLOOKUP($A398,'STOCK PRICES'!$C$2:$D$1994,2,1)</f>
        <v>92.64</v>
      </c>
      <c r="C398" s="90"/>
      <c r="D398">
        <f>VLOOKUP($A398,'STOCK PRICES'!$E$2:$F$2018,2,1)</f>
        <v>142.68</v>
      </c>
      <c r="F398">
        <f>VLOOKUP($A398,'STOCK PRICES'!$G$2:$H$1679,2,1)</f>
        <v>22.55</v>
      </c>
      <c r="H398">
        <f>VLOOKUP($A398,'STOCK PRICES'!$I$2:$J$1976,2,1)</f>
        <v>39.47</v>
      </c>
      <c r="J398">
        <f>VLOOKUP($A398,'STOCK PRICES'!$K$2:$L$2018,2,1)</f>
        <v>98.24</v>
      </c>
      <c r="L398">
        <f>VLOOKUP($A398,'STOCK PRICES'!$M$2:$N$2018,2,1)</f>
        <v>26.49</v>
      </c>
      <c r="N398" t="e">
        <f>VLOOKUP($A398,'STOCK PRICES'!$O$2:$P$538,2,1)</f>
        <v>#N/A</v>
      </c>
      <c r="P398">
        <f>VLOOKUP($A398,'STOCK PRICES'!$Q$2:$R$2018,2,1)</f>
        <v>19.02</v>
      </c>
      <c r="R398">
        <f>VLOOKUP($A398,'STOCK PRICES'!$S$2:$T$2018,2,1)</f>
        <v>4.79</v>
      </c>
      <c r="T398">
        <f>VLOOKUP($A398,'STOCK PRICES'!$U$2:$V$1210,2,1)</f>
        <v>70.31</v>
      </c>
      <c r="V398">
        <f>VLOOKUP($A398,'STOCK PRICES'!$W$2:$X$1879,2,1)</f>
        <v>35.06</v>
      </c>
      <c r="X398">
        <f>VLOOKUP($A398,'STOCK PRICES'!$Y$2:$Z$1987,2,1)</f>
        <v>37.18</v>
      </c>
      <c r="Z398">
        <f>VLOOKUP($A398,'STOCK PRICES'!$AA$2:$AB$1885,2,1)</f>
        <v>156.07</v>
      </c>
      <c r="AB398" t="e">
        <f>VLOOKUP($A398,'STOCK PRICES'!$AC$2:$AD$532,2,1)</f>
        <v>#N/A</v>
      </c>
    </row>
    <row r="399" spans="1:28" hidden="1" outlineLevel="1">
      <c r="A399" s="87">
        <v>43592</v>
      </c>
      <c r="B399">
        <f>VLOOKUP($A399,'STOCK PRICES'!$C$2:$D$1994,2,1)</f>
        <v>92.95</v>
      </c>
      <c r="C399" s="90"/>
      <c r="D399">
        <f>VLOOKUP($A399,'STOCK PRICES'!$E$2:$F$2018,2,1)</f>
        <v>147.9</v>
      </c>
      <c r="F399">
        <f>VLOOKUP($A399,'STOCK PRICES'!$G$2:$H$1679,2,1)</f>
        <v>21.9</v>
      </c>
      <c r="H399">
        <f>VLOOKUP($A399,'STOCK PRICES'!$I$2:$J$1976,2,1)</f>
        <v>39.869999999999997</v>
      </c>
      <c r="J399">
        <f>VLOOKUP($A399,'STOCK PRICES'!$K$2:$L$2018,2,1)</f>
        <v>96.46</v>
      </c>
      <c r="L399">
        <f>VLOOKUP($A399,'STOCK PRICES'!$M$2:$N$2018,2,1)</f>
        <v>25.29</v>
      </c>
      <c r="N399" t="e">
        <f>VLOOKUP($A399,'STOCK PRICES'!$O$2:$P$538,2,1)</f>
        <v>#N/A</v>
      </c>
      <c r="P399">
        <f>VLOOKUP($A399,'STOCK PRICES'!$Q$2:$R$2018,2,1)</f>
        <v>18.95</v>
      </c>
      <c r="R399">
        <f>VLOOKUP($A399,'STOCK PRICES'!$S$2:$T$2018,2,1)</f>
        <v>4.66</v>
      </c>
      <c r="T399">
        <f>VLOOKUP($A399,'STOCK PRICES'!$U$2:$V$1210,2,1)</f>
        <v>70.31</v>
      </c>
      <c r="V399">
        <f>VLOOKUP($A399,'STOCK PRICES'!$W$2:$X$1879,2,1)</f>
        <v>35.06</v>
      </c>
      <c r="X399">
        <f>VLOOKUP($A399,'STOCK PRICES'!$Y$2:$Z$1987,2,1)</f>
        <v>37.1</v>
      </c>
      <c r="Z399">
        <f>VLOOKUP($A399,'STOCK PRICES'!$AA$2:$AB$1885,2,1)</f>
        <v>157.44999999999999</v>
      </c>
      <c r="AB399" t="e">
        <f>VLOOKUP($A399,'STOCK PRICES'!$AC$2:$AD$532,2,1)</f>
        <v>#N/A</v>
      </c>
    </row>
    <row r="400" spans="1:28" hidden="1" outlineLevel="1">
      <c r="A400" s="87">
        <v>43593</v>
      </c>
      <c r="B400">
        <f>VLOOKUP($A400,'STOCK PRICES'!$C$2:$D$1994,2,1)</f>
        <v>92.93</v>
      </c>
      <c r="C400" s="90"/>
      <c r="D400">
        <f>VLOOKUP($A400,'STOCK PRICES'!$E$2:$F$2018,2,1)</f>
        <v>148.9</v>
      </c>
      <c r="F400">
        <f>VLOOKUP($A400,'STOCK PRICES'!$G$2:$H$1679,2,1)</f>
        <v>22.08</v>
      </c>
      <c r="H400">
        <f>VLOOKUP($A400,'STOCK PRICES'!$I$2:$J$1976,2,1)</f>
        <v>39.83</v>
      </c>
      <c r="J400">
        <f>VLOOKUP($A400,'STOCK PRICES'!$K$2:$L$2018,2,1)</f>
        <v>91.65</v>
      </c>
      <c r="L400">
        <f>VLOOKUP($A400,'STOCK PRICES'!$M$2:$N$2018,2,1)</f>
        <v>24.37</v>
      </c>
      <c r="N400" t="e">
        <f>VLOOKUP($A400,'STOCK PRICES'!$O$2:$P$538,2,1)</f>
        <v>#N/A</v>
      </c>
      <c r="P400">
        <f>VLOOKUP($A400,'STOCK PRICES'!$Q$2:$R$2018,2,1)</f>
        <v>18</v>
      </c>
      <c r="R400">
        <f>VLOOKUP($A400,'STOCK PRICES'!$S$2:$T$2018,2,1)</f>
        <v>4.3</v>
      </c>
      <c r="T400">
        <f>VLOOKUP($A400,'STOCK PRICES'!$U$2:$V$1210,2,1)</f>
        <v>70.31</v>
      </c>
      <c r="V400">
        <f>VLOOKUP($A400,'STOCK PRICES'!$W$2:$X$1879,2,1)</f>
        <v>33.619999999999997</v>
      </c>
      <c r="X400">
        <f>VLOOKUP($A400,'STOCK PRICES'!$Y$2:$Z$1987,2,1)</f>
        <v>36.36</v>
      </c>
      <c r="Z400">
        <f>VLOOKUP($A400,'STOCK PRICES'!$AA$2:$AB$1885,2,1)</f>
        <v>154.94999999999999</v>
      </c>
      <c r="AB400" t="e">
        <f>VLOOKUP($A400,'STOCK PRICES'!$AC$2:$AD$532,2,1)</f>
        <v>#N/A</v>
      </c>
    </row>
    <row r="401" spans="1:28" hidden="1" outlineLevel="1">
      <c r="A401" s="87">
        <v>43594</v>
      </c>
      <c r="B401">
        <f>VLOOKUP($A401,'STOCK PRICES'!$C$2:$D$1994,2,1)</f>
        <v>92.91</v>
      </c>
      <c r="C401" s="90"/>
      <c r="D401">
        <f>VLOOKUP($A401,'STOCK PRICES'!$E$2:$F$2018,2,1)</f>
        <v>146.63</v>
      </c>
      <c r="F401">
        <f>VLOOKUP($A401,'STOCK PRICES'!$G$2:$H$1679,2,1)</f>
        <v>22.08</v>
      </c>
      <c r="H401">
        <f>VLOOKUP($A401,'STOCK PRICES'!$I$2:$J$1976,2,1)</f>
        <v>39.61</v>
      </c>
      <c r="J401">
        <f>VLOOKUP($A401,'STOCK PRICES'!$K$2:$L$2018,2,1)</f>
        <v>92.31</v>
      </c>
      <c r="L401">
        <f>VLOOKUP($A401,'STOCK PRICES'!$M$2:$N$2018,2,1)</f>
        <v>25.18</v>
      </c>
      <c r="N401" t="e">
        <f>VLOOKUP($A401,'STOCK PRICES'!$O$2:$P$538,2,1)</f>
        <v>#N/A</v>
      </c>
      <c r="P401">
        <f>VLOOKUP($A401,'STOCK PRICES'!$Q$2:$R$2018,2,1)</f>
        <v>17.88</v>
      </c>
      <c r="R401">
        <f>VLOOKUP($A401,'STOCK PRICES'!$S$2:$T$2018,2,1)</f>
        <v>4.32</v>
      </c>
      <c r="T401">
        <f>VLOOKUP($A401,'STOCK PRICES'!$U$2:$V$1210,2,1)</f>
        <v>70.31</v>
      </c>
      <c r="V401">
        <f>VLOOKUP($A401,'STOCK PRICES'!$W$2:$X$1879,2,1)</f>
        <v>31.94</v>
      </c>
      <c r="X401">
        <f>VLOOKUP($A401,'STOCK PRICES'!$Y$2:$Z$1987,2,1)</f>
        <v>35.99</v>
      </c>
      <c r="Z401">
        <f>VLOOKUP($A401,'STOCK PRICES'!$AA$2:$AB$1885,2,1)</f>
        <v>147.21</v>
      </c>
      <c r="AB401" t="e">
        <f>VLOOKUP($A401,'STOCK PRICES'!$AC$2:$AD$532,2,1)</f>
        <v>#N/A</v>
      </c>
    </row>
    <row r="402" spans="1:28" hidden="1" outlineLevel="1">
      <c r="A402" s="87">
        <v>43595</v>
      </c>
      <c r="B402">
        <f>VLOOKUP($A402,'STOCK PRICES'!$C$2:$D$1994,2,1)</f>
        <v>94.03</v>
      </c>
      <c r="C402" s="90"/>
      <c r="D402">
        <f>VLOOKUP($A402,'STOCK PRICES'!$E$2:$F$2018,2,1)</f>
        <v>145.37</v>
      </c>
      <c r="F402">
        <f>VLOOKUP($A402,'STOCK PRICES'!$G$2:$H$1679,2,1)</f>
        <v>22.08</v>
      </c>
      <c r="H402">
        <f>VLOOKUP($A402,'STOCK PRICES'!$I$2:$J$1976,2,1)</f>
        <v>39.83</v>
      </c>
      <c r="J402">
        <f>VLOOKUP($A402,'STOCK PRICES'!$K$2:$L$2018,2,1)</f>
        <v>92.46</v>
      </c>
      <c r="L402">
        <f>VLOOKUP($A402,'STOCK PRICES'!$M$2:$N$2018,2,1)</f>
        <v>24.29</v>
      </c>
      <c r="N402" t="e">
        <f>VLOOKUP($A402,'STOCK PRICES'!$O$2:$P$538,2,1)</f>
        <v>#N/A</v>
      </c>
      <c r="P402">
        <f>VLOOKUP($A402,'STOCK PRICES'!$Q$2:$R$2018,2,1)</f>
        <v>17.52</v>
      </c>
      <c r="R402">
        <f>VLOOKUP($A402,'STOCK PRICES'!$S$2:$T$2018,2,1)</f>
        <v>4.45</v>
      </c>
      <c r="T402">
        <f>VLOOKUP($A402,'STOCK PRICES'!$U$2:$V$1210,2,1)</f>
        <v>70.31</v>
      </c>
      <c r="V402">
        <f>VLOOKUP($A402,'STOCK PRICES'!$W$2:$X$1879,2,1)</f>
        <v>30.35</v>
      </c>
      <c r="X402">
        <f>VLOOKUP($A402,'STOCK PRICES'!$Y$2:$Z$1987,2,1)</f>
        <v>36</v>
      </c>
      <c r="Z402">
        <f>VLOOKUP($A402,'STOCK PRICES'!$AA$2:$AB$1885,2,1)</f>
        <v>149.9</v>
      </c>
      <c r="AB402" t="e">
        <f>VLOOKUP($A402,'STOCK PRICES'!$AC$2:$AD$532,2,1)</f>
        <v>#N/A</v>
      </c>
    </row>
    <row r="403" spans="1:28" hidden="1" outlineLevel="1">
      <c r="A403" s="87">
        <v>43598</v>
      </c>
      <c r="B403">
        <f>VLOOKUP($A403,'STOCK PRICES'!$C$2:$D$1994,2,1)</f>
        <v>93.78</v>
      </c>
      <c r="C403" s="90"/>
      <c r="D403">
        <f>VLOOKUP($A403,'STOCK PRICES'!$E$2:$F$2018,2,1)</f>
        <v>145.11000000000001</v>
      </c>
      <c r="F403">
        <f>VLOOKUP($A403,'STOCK PRICES'!$G$2:$H$1679,2,1)</f>
        <v>21.75</v>
      </c>
      <c r="H403">
        <f>VLOOKUP($A403,'STOCK PRICES'!$I$2:$J$1976,2,1)</f>
        <v>38.79</v>
      </c>
      <c r="J403">
        <f>VLOOKUP($A403,'STOCK PRICES'!$K$2:$L$2018,2,1)</f>
        <v>87.84</v>
      </c>
      <c r="L403">
        <f>VLOOKUP($A403,'STOCK PRICES'!$M$2:$N$2018,2,1)</f>
        <v>23.08</v>
      </c>
      <c r="N403" t="e">
        <f>VLOOKUP($A403,'STOCK PRICES'!$O$2:$P$538,2,1)</f>
        <v>#N/A</v>
      </c>
      <c r="P403">
        <f>VLOOKUP($A403,'STOCK PRICES'!$Q$2:$R$2018,2,1)</f>
        <v>16.53</v>
      </c>
      <c r="R403">
        <f>VLOOKUP($A403,'STOCK PRICES'!$S$2:$T$2018,2,1)</f>
        <v>4.3499999999999996</v>
      </c>
      <c r="T403">
        <f>VLOOKUP($A403,'STOCK PRICES'!$U$2:$V$1210,2,1)</f>
        <v>70.31</v>
      </c>
      <c r="V403">
        <f>VLOOKUP($A403,'STOCK PRICES'!$W$2:$X$1879,2,1)</f>
        <v>28.84</v>
      </c>
      <c r="X403">
        <f>VLOOKUP($A403,'STOCK PRICES'!$Y$2:$Z$1987,2,1)</f>
        <v>35.950000000000003</v>
      </c>
      <c r="Z403">
        <f>VLOOKUP($A403,'STOCK PRICES'!$AA$2:$AB$1885,2,1)</f>
        <v>142.41</v>
      </c>
      <c r="AB403" t="e">
        <f>VLOOKUP($A403,'STOCK PRICES'!$AC$2:$AD$532,2,1)</f>
        <v>#N/A</v>
      </c>
    </row>
    <row r="404" spans="1:28" hidden="1" outlineLevel="1">
      <c r="A404" s="87">
        <v>43599</v>
      </c>
      <c r="B404">
        <f>VLOOKUP($A404,'STOCK PRICES'!$C$2:$D$1994,2,1)</f>
        <v>85.27</v>
      </c>
      <c r="C404" s="90"/>
      <c r="D404">
        <f>VLOOKUP($A404,'STOCK PRICES'!$E$2:$F$2018,2,1)</f>
        <v>147.28</v>
      </c>
      <c r="F404">
        <f>VLOOKUP($A404,'STOCK PRICES'!$G$2:$H$1679,2,1)</f>
        <v>22.09</v>
      </c>
      <c r="H404">
        <f>VLOOKUP($A404,'STOCK PRICES'!$I$2:$J$1976,2,1)</f>
        <v>38.49</v>
      </c>
      <c r="J404">
        <f>VLOOKUP($A404,'STOCK PRICES'!$K$2:$L$2018,2,1)</f>
        <v>83.45</v>
      </c>
      <c r="L404">
        <f>VLOOKUP($A404,'STOCK PRICES'!$M$2:$N$2018,2,1)</f>
        <v>21.93</v>
      </c>
      <c r="N404" t="e">
        <f>VLOOKUP($A404,'STOCK PRICES'!$O$2:$P$538,2,1)</f>
        <v>#N/A</v>
      </c>
      <c r="P404">
        <f>VLOOKUP($A404,'STOCK PRICES'!$Q$2:$R$2018,2,1)</f>
        <v>15.82</v>
      </c>
      <c r="R404">
        <f>VLOOKUP($A404,'STOCK PRICES'!$S$2:$T$2018,2,1)</f>
        <v>4.08</v>
      </c>
      <c r="T404">
        <f>VLOOKUP($A404,'STOCK PRICES'!$U$2:$V$1210,2,1)</f>
        <v>70.31</v>
      </c>
      <c r="V404">
        <f>VLOOKUP($A404,'STOCK PRICES'!$W$2:$X$1879,2,1)</f>
        <v>27.4</v>
      </c>
      <c r="X404">
        <f>VLOOKUP($A404,'STOCK PRICES'!$Y$2:$Z$1987,2,1)</f>
        <v>35.520000000000003</v>
      </c>
      <c r="Z404">
        <f>VLOOKUP($A404,'STOCK PRICES'!$AA$2:$AB$1885,2,1)</f>
        <v>135.30000000000001</v>
      </c>
      <c r="AB404" t="e">
        <f>VLOOKUP($A404,'STOCK PRICES'!$AC$2:$AD$532,2,1)</f>
        <v>#N/A</v>
      </c>
    </row>
    <row r="405" spans="1:28" hidden="1" outlineLevel="1">
      <c r="A405" s="87">
        <v>43600</v>
      </c>
      <c r="B405">
        <f>VLOOKUP($A405,'STOCK PRICES'!$C$2:$D$1994,2,1)</f>
        <v>84.96</v>
      </c>
      <c r="C405" s="90"/>
      <c r="D405">
        <f>VLOOKUP($A405,'STOCK PRICES'!$E$2:$F$2018,2,1)</f>
        <v>147.26</v>
      </c>
      <c r="F405">
        <f>VLOOKUP($A405,'STOCK PRICES'!$G$2:$H$1679,2,1)</f>
        <v>22.48</v>
      </c>
      <c r="H405">
        <f>VLOOKUP($A405,'STOCK PRICES'!$I$2:$J$1976,2,1)</f>
        <v>37.909999999999997</v>
      </c>
      <c r="J405">
        <f>VLOOKUP($A405,'STOCK PRICES'!$K$2:$L$2018,2,1)</f>
        <v>84.1</v>
      </c>
      <c r="L405">
        <f>VLOOKUP($A405,'STOCK PRICES'!$M$2:$N$2018,2,1)</f>
        <v>21.33</v>
      </c>
      <c r="N405" t="e">
        <f>VLOOKUP($A405,'STOCK PRICES'!$O$2:$P$538,2,1)</f>
        <v>#N/A</v>
      </c>
      <c r="P405">
        <f>VLOOKUP($A405,'STOCK PRICES'!$Q$2:$R$2018,2,1)</f>
        <v>16.07</v>
      </c>
      <c r="R405">
        <f>VLOOKUP($A405,'STOCK PRICES'!$S$2:$T$2018,2,1)</f>
        <v>4.07</v>
      </c>
      <c r="T405">
        <f>VLOOKUP($A405,'STOCK PRICES'!$U$2:$V$1210,2,1)</f>
        <v>70.31</v>
      </c>
      <c r="V405">
        <f>VLOOKUP($A405,'STOCK PRICES'!$W$2:$X$1879,2,1)</f>
        <v>28.1</v>
      </c>
      <c r="X405">
        <f>VLOOKUP($A405,'STOCK PRICES'!$Y$2:$Z$1987,2,1)</f>
        <v>35.93</v>
      </c>
      <c r="Z405">
        <f>VLOOKUP($A405,'STOCK PRICES'!$AA$2:$AB$1885,2,1)</f>
        <v>133.63999999999999</v>
      </c>
      <c r="AB405" t="e">
        <f>VLOOKUP($A405,'STOCK PRICES'!$AC$2:$AD$532,2,1)</f>
        <v>#N/A</v>
      </c>
    </row>
    <row r="406" spans="1:28" hidden="1" outlineLevel="1">
      <c r="A406" s="87">
        <v>43601</v>
      </c>
      <c r="B406">
        <f>VLOOKUP($A406,'STOCK PRICES'!$C$2:$D$1994,2,1)</f>
        <v>84.14</v>
      </c>
      <c r="C406" s="90"/>
      <c r="D406">
        <f>VLOOKUP($A406,'STOCK PRICES'!$E$2:$F$2018,2,1)</f>
        <v>145.63</v>
      </c>
      <c r="F406">
        <f>VLOOKUP($A406,'STOCK PRICES'!$G$2:$H$1679,2,1)</f>
        <v>22.5</v>
      </c>
      <c r="H406">
        <f>VLOOKUP($A406,'STOCK PRICES'!$I$2:$J$1976,2,1)</f>
        <v>37</v>
      </c>
      <c r="J406">
        <f>VLOOKUP($A406,'STOCK PRICES'!$K$2:$L$2018,2,1)</f>
        <v>79.900000000000006</v>
      </c>
      <c r="L406">
        <f>VLOOKUP($A406,'STOCK PRICES'!$M$2:$N$2018,2,1)</f>
        <v>20.27</v>
      </c>
      <c r="N406" t="e">
        <f>VLOOKUP($A406,'STOCK PRICES'!$O$2:$P$538,2,1)</f>
        <v>#N/A</v>
      </c>
      <c r="P406">
        <f>VLOOKUP($A406,'STOCK PRICES'!$Q$2:$R$2018,2,1)</f>
        <v>15.07</v>
      </c>
      <c r="R406">
        <f>VLOOKUP($A406,'STOCK PRICES'!$S$2:$T$2018,2,1)</f>
        <v>3.82</v>
      </c>
      <c r="T406">
        <f>VLOOKUP($A406,'STOCK PRICES'!$U$2:$V$1210,2,1)</f>
        <v>70.31</v>
      </c>
      <c r="V406">
        <f>VLOOKUP($A406,'STOCK PRICES'!$W$2:$X$1879,2,1)</f>
        <v>27.3</v>
      </c>
      <c r="X406">
        <f>VLOOKUP($A406,'STOCK PRICES'!$Y$2:$Z$1987,2,1)</f>
        <v>35.99</v>
      </c>
      <c r="Z406">
        <f>VLOOKUP($A406,'STOCK PRICES'!$AA$2:$AB$1885,2,1)</f>
        <v>135.66</v>
      </c>
      <c r="AB406" t="e">
        <f>VLOOKUP($A406,'STOCK PRICES'!$AC$2:$AD$532,2,1)</f>
        <v>#N/A</v>
      </c>
    </row>
    <row r="407" spans="1:28" hidden="1" outlineLevel="1">
      <c r="A407" s="87">
        <v>43602</v>
      </c>
      <c r="B407">
        <f>VLOOKUP($A407,'STOCK PRICES'!$C$2:$D$1994,2,1)</f>
        <v>84.18</v>
      </c>
      <c r="C407" s="90"/>
      <c r="D407">
        <f>VLOOKUP($A407,'STOCK PRICES'!$E$2:$F$2018,2,1)</f>
        <v>143.76</v>
      </c>
      <c r="F407">
        <f>VLOOKUP($A407,'STOCK PRICES'!$G$2:$H$1679,2,1)</f>
        <v>22.9</v>
      </c>
      <c r="H407">
        <f>VLOOKUP($A407,'STOCK PRICES'!$I$2:$J$1976,2,1)</f>
        <v>37.630000000000003</v>
      </c>
      <c r="J407">
        <f>VLOOKUP($A407,'STOCK PRICES'!$K$2:$L$2018,2,1)</f>
        <v>75.91</v>
      </c>
      <c r="L407">
        <f>VLOOKUP($A407,'STOCK PRICES'!$M$2:$N$2018,2,1)</f>
        <v>19.260000000000002</v>
      </c>
      <c r="N407" t="e">
        <f>VLOOKUP($A407,'STOCK PRICES'!$O$2:$P$538,2,1)</f>
        <v>#N/A</v>
      </c>
      <c r="P407">
        <f>VLOOKUP($A407,'STOCK PRICES'!$Q$2:$R$2018,2,1)</f>
        <v>14.27</v>
      </c>
      <c r="R407">
        <f>VLOOKUP($A407,'STOCK PRICES'!$S$2:$T$2018,2,1)</f>
        <v>3.71</v>
      </c>
      <c r="T407">
        <f>VLOOKUP($A407,'STOCK PRICES'!$U$2:$V$1210,2,1)</f>
        <v>70.31</v>
      </c>
      <c r="V407">
        <f>VLOOKUP($A407,'STOCK PRICES'!$W$2:$X$1879,2,1)</f>
        <v>25.94</v>
      </c>
      <c r="X407">
        <f>VLOOKUP($A407,'STOCK PRICES'!$Y$2:$Z$1987,2,1)</f>
        <v>34.950000000000003</v>
      </c>
      <c r="Z407">
        <f>VLOOKUP($A407,'STOCK PRICES'!$AA$2:$AB$1885,2,1)</f>
        <v>134.97</v>
      </c>
      <c r="AB407" t="e">
        <f>VLOOKUP($A407,'STOCK PRICES'!$AC$2:$AD$532,2,1)</f>
        <v>#N/A</v>
      </c>
    </row>
    <row r="408" spans="1:28" hidden="1" outlineLevel="1">
      <c r="A408" s="87">
        <v>43605</v>
      </c>
      <c r="B408">
        <f>VLOOKUP($A408,'STOCK PRICES'!$C$2:$D$1994,2,1)</f>
        <v>84.48</v>
      </c>
      <c r="C408" s="90"/>
      <c r="D408">
        <f>VLOOKUP($A408,'STOCK PRICES'!$E$2:$F$2018,2,1)</f>
        <v>146.94999999999999</v>
      </c>
      <c r="F408">
        <f>VLOOKUP($A408,'STOCK PRICES'!$G$2:$H$1679,2,1)</f>
        <v>22.89</v>
      </c>
      <c r="H408">
        <f>VLOOKUP($A408,'STOCK PRICES'!$I$2:$J$1976,2,1)</f>
        <v>37.869999999999997</v>
      </c>
      <c r="J408">
        <f>VLOOKUP($A408,'STOCK PRICES'!$K$2:$L$2018,2,1)</f>
        <v>74.56</v>
      </c>
      <c r="L408">
        <f>VLOOKUP($A408,'STOCK PRICES'!$M$2:$N$2018,2,1)</f>
        <v>19.600000000000001</v>
      </c>
      <c r="N408" t="e">
        <f>VLOOKUP($A408,'STOCK PRICES'!$O$2:$P$538,2,1)</f>
        <v>#N/A</v>
      </c>
      <c r="P408">
        <f>VLOOKUP($A408,'STOCK PRICES'!$Q$2:$R$2018,2,1)</f>
        <v>14.79</v>
      </c>
      <c r="R408">
        <f>VLOOKUP($A408,'STOCK PRICES'!$S$2:$T$2018,2,1)</f>
        <v>4.37</v>
      </c>
      <c r="T408">
        <f>VLOOKUP($A408,'STOCK PRICES'!$U$2:$V$1210,2,1)</f>
        <v>70.31</v>
      </c>
      <c r="V408">
        <f>VLOOKUP($A408,'STOCK PRICES'!$W$2:$X$1879,2,1)</f>
        <v>25.74</v>
      </c>
      <c r="X408">
        <f>VLOOKUP($A408,'STOCK PRICES'!$Y$2:$Z$1987,2,1)</f>
        <v>33.979999999999997</v>
      </c>
      <c r="Z408">
        <f>VLOOKUP($A408,'STOCK PRICES'!$AA$2:$AB$1885,2,1)</f>
        <v>138.9</v>
      </c>
      <c r="AB408" t="e">
        <f>VLOOKUP($A408,'STOCK PRICES'!$AC$2:$AD$532,2,1)</f>
        <v>#N/A</v>
      </c>
    </row>
    <row r="409" spans="1:28" hidden="1" outlineLevel="1">
      <c r="A409" s="87">
        <v>43606</v>
      </c>
      <c r="B409">
        <f>VLOOKUP($A409,'STOCK PRICES'!$C$2:$D$1994,2,1)</f>
        <v>82.63</v>
      </c>
      <c r="C409" s="90"/>
      <c r="D409">
        <f>VLOOKUP($A409,'STOCK PRICES'!$E$2:$F$2018,2,1)</f>
        <v>146.38</v>
      </c>
      <c r="F409">
        <f>VLOOKUP($A409,'STOCK PRICES'!$G$2:$H$1679,2,1)</f>
        <v>22.67</v>
      </c>
      <c r="H409">
        <f>VLOOKUP($A409,'STOCK PRICES'!$I$2:$J$1976,2,1)</f>
        <v>37.46</v>
      </c>
      <c r="J409">
        <f>VLOOKUP($A409,'STOCK PRICES'!$K$2:$L$2018,2,1)</f>
        <v>75.290000000000006</v>
      </c>
      <c r="L409">
        <f>VLOOKUP($A409,'STOCK PRICES'!$M$2:$N$2018,2,1)</f>
        <v>20.39</v>
      </c>
      <c r="N409" t="e">
        <f>VLOOKUP($A409,'STOCK PRICES'!$O$2:$P$538,2,1)</f>
        <v>#N/A</v>
      </c>
      <c r="P409">
        <f>VLOOKUP($A409,'STOCK PRICES'!$Q$2:$R$2018,2,1)</f>
        <v>15.24</v>
      </c>
      <c r="R409">
        <f>VLOOKUP($A409,'STOCK PRICES'!$S$2:$T$2018,2,1)</f>
        <v>4.28</v>
      </c>
      <c r="T409">
        <f>VLOOKUP($A409,'STOCK PRICES'!$U$2:$V$1210,2,1)</f>
        <v>70.31</v>
      </c>
      <c r="V409">
        <f>VLOOKUP($A409,'STOCK PRICES'!$W$2:$X$1879,2,1)</f>
        <v>25.66</v>
      </c>
      <c r="X409">
        <f>VLOOKUP($A409,'STOCK PRICES'!$Y$2:$Z$1987,2,1)</f>
        <v>33.49</v>
      </c>
      <c r="Z409">
        <f>VLOOKUP($A409,'STOCK PRICES'!$AA$2:$AB$1885,2,1)</f>
        <v>144.65</v>
      </c>
      <c r="AB409" t="e">
        <f>VLOOKUP($A409,'STOCK PRICES'!$AC$2:$AD$532,2,1)</f>
        <v>#N/A</v>
      </c>
    </row>
    <row r="410" spans="1:28" hidden="1" outlineLevel="1">
      <c r="A410" s="87">
        <v>43607</v>
      </c>
      <c r="B410">
        <f>VLOOKUP($A410,'STOCK PRICES'!$C$2:$D$1994,2,1)</f>
        <v>85.86</v>
      </c>
      <c r="C410" s="90"/>
      <c r="D410">
        <f>VLOOKUP($A410,'STOCK PRICES'!$E$2:$F$2018,2,1)</f>
        <v>147.93</v>
      </c>
      <c r="F410">
        <f>VLOOKUP($A410,'STOCK PRICES'!$G$2:$H$1679,2,1)</f>
        <v>22.94</v>
      </c>
      <c r="H410">
        <f>VLOOKUP($A410,'STOCK PRICES'!$I$2:$J$1976,2,1)</f>
        <v>38.47</v>
      </c>
      <c r="J410">
        <f>VLOOKUP($A410,'STOCK PRICES'!$K$2:$L$2018,2,1)</f>
        <v>79.05</v>
      </c>
      <c r="L410">
        <f>VLOOKUP($A410,'STOCK PRICES'!$M$2:$N$2018,2,1)</f>
        <v>21.4</v>
      </c>
      <c r="N410" t="e">
        <f>VLOOKUP($A410,'STOCK PRICES'!$O$2:$P$538,2,1)</f>
        <v>#N/A</v>
      </c>
      <c r="P410">
        <f>VLOOKUP($A410,'STOCK PRICES'!$Q$2:$R$2018,2,1)</f>
        <v>16.239999999999998</v>
      </c>
      <c r="R410">
        <f>VLOOKUP($A410,'STOCK PRICES'!$S$2:$T$2018,2,1)</f>
        <v>4.57</v>
      </c>
      <c r="T410">
        <f>VLOOKUP($A410,'STOCK PRICES'!$U$2:$V$1210,2,1)</f>
        <v>70.31</v>
      </c>
      <c r="V410">
        <f>VLOOKUP($A410,'STOCK PRICES'!$W$2:$X$1879,2,1)</f>
        <v>26.94</v>
      </c>
      <c r="X410">
        <f>VLOOKUP($A410,'STOCK PRICES'!$Y$2:$Z$1987,2,1)</f>
        <v>35</v>
      </c>
      <c r="Z410">
        <f>VLOOKUP($A410,'STOCK PRICES'!$AA$2:$AB$1885,2,1)</f>
        <v>151.34</v>
      </c>
      <c r="AB410" t="e">
        <f>VLOOKUP($A410,'STOCK PRICES'!$AC$2:$AD$532,2,1)</f>
        <v>#N/A</v>
      </c>
    </row>
    <row r="411" spans="1:28" hidden="1" outlineLevel="1">
      <c r="A411" s="87">
        <v>43608</v>
      </c>
      <c r="B411">
        <f>VLOOKUP($A411,'STOCK PRICES'!$C$2:$D$1994,2,1)</f>
        <v>86.73</v>
      </c>
      <c r="C411" s="90"/>
      <c r="D411">
        <f>VLOOKUP($A411,'STOCK PRICES'!$E$2:$F$2018,2,1)</f>
        <v>151.93</v>
      </c>
      <c r="F411">
        <f>VLOOKUP($A411,'STOCK PRICES'!$G$2:$H$1679,2,1)</f>
        <v>22.95</v>
      </c>
      <c r="H411">
        <f>VLOOKUP($A411,'STOCK PRICES'!$I$2:$J$1976,2,1)</f>
        <v>39.630000000000003</v>
      </c>
      <c r="J411">
        <f>VLOOKUP($A411,'STOCK PRICES'!$K$2:$L$2018,2,1)</f>
        <v>83</v>
      </c>
      <c r="L411">
        <f>VLOOKUP($A411,'STOCK PRICES'!$M$2:$N$2018,2,1)</f>
        <v>22.47</v>
      </c>
      <c r="N411" t="e">
        <f>VLOOKUP($A411,'STOCK PRICES'!$O$2:$P$538,2,1)</f>
        <v>#N/A</v>
      </c>
      <c r="P411">
        <f>VLOOKUP($A411,'STOCK PRICES'!$Q$2:$R$2018,2,1)</f>
        <v>17.239999999999998</v>
      </c>
      <c r="R411">
        <f>VLOOKUP($A411,'STOCK PRICES'!$S$2:$T$2018,2,1)</f>
        <v>4.5999999999999996</v>
      </c>
      <c r="T411">
        <f>VLOOKUP($A411,'STOCK PRICES'!$U$2:$V$1210,2,1)</f>
        <v>70.31</v>
      </c>
      <c r="V411">
        <f>VLOOKUP($A411,'STOCK PRICES'!$W$2:$X$1879,2,1)</f>
        <v>28.28</v>
      </c>
      <c r="X411">
        <f>VLOOKUP($A411,'STOCK PRICES'!$Y$2:$Z$1987,2,1)</f>
        <v>35.47</v>
      </c>
      <c r="Z411">
        <f>VLOOKUP($A411,'STOCK PRICES'!$AA$2:$AB$1885,2,1)</f>
        <v>156.47</v>
      </c>
      <c r="AB411" t="e">
        <f>VLOOKUP($A411,'STOCK PRICES'!$AC$2:$AD$532,2,1)</f>
        <v>#N/A</v>
      </c>
    </row>
    <row r="412" spans="1:28" hidden="1" outlineLevel="1">
      <c r="A412" s="87">
        <v>43609</v>
      </c>
      <c r="B412">
        <f>VLOOKUP($A412,'STOCK PRICES'!$C$2:$D$1994,2,1)</f>
        <v>86.98</v>
      </c>
      <c r="C412" s="90"/>
      <c r="D412">
        <f>VLOOKUP($A412,'STOCK PRICES'!$E$2:$F$2018,2,1)</f>
        <v>154.06</v>
      </c>
      <c r="F412">
        <f>VLOOKUP($A412,'STOCK PRICES'!$G$2:$H$1679,2,1)</f>
        <v>22.95</v>
      </c>
      <c r="H412">
        <f>VLOOKUP($A412,'STOCK PRICES'!$I$2:$J$1976,2,1)</f>
        <v>38.58</v>
      </c>
      <c r="J412">
        <f>VLOOKUP($A412,'STOCK PRICES'!$K$2:$L$2018,2,1)</f>
        <v>86.94</v>
      </c>
      <c r="L412">
        <f>VLOOKUP($A412,'STOCK PRICES'!$M$2:$N$2018,2,1)</f>
        <v>23.57</v>
      </c>
      <c r="N412" t="e">
        <f>VLOOKUP($A412,'STOCK PRICES'!$O$2:$P$538,2,1)</f>
        <v>#N/A</v>
      </c>
      <c r="P412">
        <f>VLOOKUP($A412,'STOCK PRICES'!$Q$2:$R$2018,2,1)</f>
        <v>18.11</v>
      </c>
      <c r="R412">
        <f>VLOOKUP($A412,'STOCK PRICES'!$S$2:$T$2018,2,1)</f>
        <v>4.5</v>
      </c>
      <c r="T412">
        <f>VLOOKUP($A412,'STOCK PRICES'!$U$2:$V$1210,2,1)</f>
        <v>70.31</v>
      </c>
      <c r="V412">
        <f>VLOOKUP($A412,'STOCK PRICES'!$W$2:$X$1879,2,1)</f>
        <v>29.39</v>
      </c>
      <c r="X412">
        <f>VLOOKUP($A412,'STOCK PRICES'!$Y$2:$Z$1987,2,1)</f>
        <v>35.159999999999997</v>
      </c>
      <c r="Z412">
        <f>VLOOKUP($A412,'STOCK PRICES'!$AA$2:$AB$1885,2,1)</f>
        <v>157.9</v>
      </c>
      <c r="AB412" t="e">
        <f>VLOOKUP($A412,'STOCK PRICES'!$AC$2:$AD$532,2,1)</f>
        <v>#N/A</v>
      </c>
    </row>
    <row r="413" spans="1:28" hidden="1" outlineLevel="1">
      <c r="A413" s="87">
        <v>43612</v>
      </c>
      <c r="B413">
        <f>VLOOKUP($A413,'STOCK PRICES'!$C$2:$D$1994,2,1)</f>
        <v>87.97</v>
      </c>
      <c r="C413" s="90"/>
      <c r="D413">
        <f>VLOOKUP($A413,'STOCK PRICES'!$E$2:$F$2018,2,1)</f>
        <v>154.44999999999999</v>
      </c>
      <c r="F413">
        <f>VLOOKUP($A413,'STOCK PRICES'!$G$2:$H$1679,2,1)</f>
        <v>22.75</v>
      </c>
      <c r="H413">
        <f>VLOOKUP($A413,'STOCK PRICES'!$I$2:$J$1976,2,1)</f>
        <v>38.549999999999997</v>
      </c>
      <c r="J413">
        <f>VLOOKUP($A413,'STOCK PRICES'!$K$2:$L$2018,2,1)</f>
        <v>91.16</v>
      </c>
      <c r="L413">
        <f>VLOOKUP($A413,'STOCK PRICES'!$M$2:$N$2018,2,1)</f>
        <v>24.13</v>
      </c>
      <c r="N413" t="e">
        <f>VLOOKUP($A413,'STOCK PRICES'!$O$2:$P$538,2,1)</f>
        <v>#N/A</v>
      </c>
      <c r="P413">
        <f>VLOOKUP($A413,'STOCK PRICES'!$Q$2:$R$2018,2,1)</f>
        <v>18.329999999999998</v>
      </c>
      <c r="R413">
        <f>VLOOKUP($A413,'STOCK PRICES'!$S$2:$T$2018,2,1)</f>
        <v>4.34</v>
      </c>
      <c r="T413">
        <f>VLOOKUP($A413,'STOCK PRICES'!$U$2:$V$1210,2,1)</f>
        <v>70.31</v>
      </c>
      <c r="V413">
        <f>VLOOKUP($A413,'STOCK PRICES'!$W$2:$X$1879,2,1)</f>
        <v>29</v>
      </c>
      <c r="X413">
        <f>VLOOKUP($A413,'STOCK PRICES'!$Y$2:$Z$1987,2,1)</f>
        <v>34.299999999999997</v>
      </c>
      <c r="Z413">
        <f>VLOOKUP($A413,'STOCK PRICES'!$AA$2:$AB$1885,2,1)</f>
        <v>163.38</v>
      </c>
      <c r="AB413" t="e">
        <f>VLOOKUP($A413,'STOCK PRICES'!$AC$2:$AD$532,2,1)</f>
        <v>#N/A</v>
      </c>
    </row>
    <row r="414" spans="1:28" hidden="1" outlineLevel="1">
      <c r="A414" s="87">
        <v>43613</v>
      </c>
      <c r="B414">
        <f>VLOOKUP($A414,'STOCK PRICES'!$C$2:$D$1994,2,1)</f>
        <v>87.07</v>
      </c>
      <c r="C414" s="90"/>
      <c r="D414">
        <f>VLOOKUP($A414,'STOCK PRICES'!$E$2:$F$2018,2,1)</f>
        <v>154.37</v>
      </c>
      <c r="F414">
        <f>VLOOKUP($A414,'STOCK PRICES'!$G$2:$H$1679,2,1)</f>
        <v>22.75</v>
      </c>
      <c r="H414">
        <f>VLOOKUP($A414,'STOCK PRICES'!$I$2:$J$1976,2,1)</f>
        <v>38.36</v>
      </c>
      <c r="J414">
        <f>VLOOKUP($A414,'STOCK PRICES'!$K$2:$L$2018,2,1)</f>
        <v>86.61</v>
      </c>
      <c r="L414">
        <f>VLOOKUP($A414,'STOCK PRICES'!$M$2:$N$2018,2,1)</f>
        <v>22.94</v>
      </c>
      <c r="N414" t="e">
        <f>VLOOKUP($A414,'STOCK PRICES'!$O$2:$P$538,2,1)</f>
        <v>#N/A</v>
      </c>
      <c r="P414">
        <f>VLOOKUP($A414,'STOCK PRICES'!$Q$2:$R$2018,2,1)</f>
        <v>17.37</v>
      </c>
      <c r="R414">
        <f>VLOOKUP($A414,'STOCK PRICES'!$S$2:$T$2018,2,1)</f>
        <v>4.09</v>
      </c>
      <c r="T414">
        <f>VLOOKUP($A414,'STOCK PRICES'!$U$2:$V$1210,2,1)</f>
        <v>70.31</v>
      </c>
      <c r="V414">
        <f>VLOOKUP($A414,'STOCK PRICES'!$W$2:$X$1879,2,1)</f>
        <v>28.85</v>
      </c>
      <c r="X414">
        <f>VLOOKUP($A414,'STOCK PRICES'!$Y$2:$Z$1987,2,1)</f>
        <v>33.700000000000003</v>
      </c>
      <c r="Z414">
        <f>VLOOKUP($A414,'STOCK PRICES'!$AA$2:$AB$1885,2,1)</f>
        <v>162.44999999999999</v>
      </c>
      <c r="AB414" t="e">
        <f>VLOOKUP($A414,'STOCK PRICES'!$AC$2:$AD$532,2,1)</f>
        <v>#N/A</v>
      </c>
    </row>
    <row r="415" spans="1:28" hidden="1" outlineLevel="1">
      <c r="A415" s="87">
        <v>43614</v>
      </c>
      <c r="B415">
        <f>VLOOKUP($A415,'STOCK PRICES'!$C$2:$D$1994,2,1)</f>
        <v>90.18</v>
      </c>
      <c r="C415" s="90"/>
      <c r="D415">
        <f>VLOOKUP($A415,'STOCK PRICES'!$E$2:$F$2018,2,1)</f>
        <v>156.72999999999999</v>
      </c>
      <c r="F415">
        <f>VLOOKUP($A415,'STOCK PRICES'!$G$2:$H$1679,2,1)</f>
        <v>22.95</v>
      </c>
      <c r="H415">
        <f>VLOOKUP($A415,'STOCK PRICES'!$I$2:$J$1976,2,1)</f>
        <v>38.46</v>
      </c>
      <c r="J415">
        <f>VLOOKUP($A415,'STOCK PRICES'!$K$2:$L$2018,2,1)</f>
        <v>90.88</v>
      </c>
      <c r="L415">
        <f>VLOOKUP($A415,'STOCK PRICES'!$M$2:$N$2018,2,1)</f>
        <v>24.08</v>
      </c>
      <c r="N415" t="e">
        <f>VLOOKUP($A415,'STOCK PRICES'!$O$2:$P$538,2,1)</f>
        <v>#N/A</v>
      </c>
      <c r="P415">
        <f>VLOOKUP($A415,'STOCK PRICES'!$Q$2:$R$2018,2,1)</f>
        <v>18.059999999999999</v>
      </c>
      <c r="R415">
        <f>VLOOKUP($A415,'STOCK PRICES'!$S$2:$T$2018,2,1)</f>
        <v>4.3</v>
      </c>
      <c r="T415">
        <f>VLOOKUP($A415,'STOCK PRICES'!$U$2:$V$1210,2,1)</f>
        <v>70.31</v>
      </c>
      <c r="V415">
        <f>VLOOKUP($A415,'STOCK PRICES'!$W$2:$X$1879,2,1)</f>
        <v>29.99</v>
      </c>
      <c r="X415">
        <f>VLOOKUP($A415,'STOCK PRICES'!$Y$2:$Z$1987,2,1)</f>
        <v>33.83</v>
      </c>
      <c r="Z415">
        <f>VLOOKUP($A415,'STOCK PRICES'!$AA$2:$AB$1885,2,1)</f>
        <v>164</v>
      </c>
      <c r="AB415" t="e">
        <f>VLOOKUP($A415,'STOCK PRICES'!$AC$2:$AD$532,2,1)</f>
        <v>#N/A</v>
      </c>
    </row>
    <row r="416" spans="1:28" hidden="1" outlineLevel="1">
      <c r="A416" s="87">
        <v>43615</v>
      </c>
      <c r="B416">
        <f>VLOOKUP($A416,'STOCK PRICES'!$C$2:$D$1994,2,1)</f>
        <v>91.71</v>
      </c>
      <c r="C416" s="90"/>
      <c r="D416">
        <f>VLOOKUP($A416,'STOCK PRICES'!$E$2:$F$2018,2,1)</f>
        <v>158.82</v>
      </c>
      <c r="F416">
        <f>VLOOKUP($A416,'STOCK PRICES'!$G$2:$H$1679,2,1)</f>
        <v>22.95</v>
      </c>
      <c r="H416">
        <f>VLOOKUP($A416,'STOCK PRICES'!$I$2:$J$1976,2,1)</f>
        <v>39.19</v>
      </c>
      <c r="J416">
        <f>VLOOKUP($A416,'STOCK PRICES'!$K$2:$L$2018,2,1)</f>
        <v>89.44</v>
      </c>
      <c r="L416">
        <f>VLOOKUP($A416,'STOCK PRICES'!$M$2:$N$2018,2,1)</f>
        <v>23.94</v>
      </c>
      <c r="N416" t="e">
        <f>VLOOKUP($A416,'STOCK PRICES'!$O$2:$P$538,2,1)</f>
        <v>#N/A</v>
      </c>
      <c r="P416">
        <f>VLOOKUP($A416,'STOCK PRICES'!$Q$2:$R$2018,2,1)</f>
        <v>17.420000000000002</v>
      </c>
      <c r="R416">
        <f>VLOOKUP($A416,'STOCK PRICES'!$S$2:$T$2018,2,1)</f>
        <v>4.1900000000000004</v>
      </c>
      <c r="T416">
        <f>VLOOKUP($A416,'STOCK PRICES'!$U$2:$V$1210,2,1)</f>
        <v>70.31</v>
      </c>
      <c r="V416">
        <f>VLOOKUP($A416,'STOCK PRICES'!$W$2:$X$1879,2,1)</f>
        <v>29.99</v>
      </c>
      <c r="X416">
        <f>VLOOKUP($A416,'STOCK PRICES'!$Y$2:$Z$1987,2,1)</f>
        <v>33.9</v>
      </c>
      <c r="Z416">
        <f>VLOOKUP($A416,'STOCK PRICES'!$AA$2:$AB$1885,2,1)</f>
        <v>168.24</v>
      </c>
      <c r="AB416" t="e">
        <f>VLOOKUP($A416,'STOCK PRICES'!$AC$2:$AD$532,2,1)</f>
        <v>#N/A</v>
      </c>
    </row>
    <row r="417" spans="1:28" hidden="1" outlineLevel="1">
      <c r="A417" s="87">
        <v>43619</v>
      </c>
      <c r="B417">
        <f>VLOOKUP($A417,'STOCK PRICES'!$C$2:$D$1994,2,1)</f>
        <v>92.04</v>
      </c>
      <c r="C417" s="90"/>
      <c r="D417">
        <f>VLOOKUP($A417,'STOCK PRICES'!$E$2:$F$2018,2,1)</f>
        <v>155.47</v>
      </c>
      <c r="F417">
        <f>VLOOKUP($A417,'STOCK PRICES'!$G$2:$H$1679,2,1)</f>
        <v>22.35</v>
      </c>
      <c r="H417">
        <f>VLOOKUP($A417,'STOCK PRICES'!$I$2:$J$1976,2,1)</f>
        <v>38.57</v>
      </c>
      <c r="J417">
        <f>VLOOKUP($A417,'STOCK PRICES'!$K$2:$L$2018,2,1)</f>
        <v>86.02</v>
      </c>
      <c r="L417">
        <f>VLOOKUP($A417,'STOCK PRICES'!$M$2:$N$2018,2,1)</f>
        <v>23.63</v>
      </c>
      <c r="N417" t="e">
        <f>VLOOKUP($A417,'STOCK PRICES'!$O$2:$P$538,2,1)</f>
        <v>#N/A</v>
      </c>
      <c r="P417">
        <f>VLOOKUP($A417,'STOCK PRICES'!$Q$2:$R$2018,2,1)</f>
        <v>16.920000000000002</v>
      </c>
      <c r="R417">
        <f>VLOOKUP($A417,'STOCK PRICES'!$S$2:$T$2018,2,1)</f>
        <v>4.29</v>
      </c>
      <c r="T417">
        <f>VLOOKUP($A417,'STOCK PRICES'!$U$2:$V$1210,2,1)</f>
        <v>70.31</v>
      </c>
      <c r="V417">
        <f>VLOOKUP($A417,'STOCK PRICES'!$W$2:$X$1879,2,1)</f>
        <v>28.5</v>
      </c>
      <c r="X417">
        <f>VLOOKUP($A417,'STOCK PRICES'!$Y$2:$Z$1987,2,1)</f>
        <v>32.950000000000003</v>
      </c>
      <c r="Z417">
        <f>VLOOKUP($A417,'STOCK PRICES'!$AA$2:$AB$1885,2,1)</f>
        <v>174</v>
      </c>
      <c r="AB417" t="e">
        <f>VLOOKUP($A417,'STOCK PRICES'!$AC$2:$AD$532,2,1)</f>
        <v>#N/A</v>
      </c>
    </row>
    <row r="418" spans="1:28" hidden="1" outlineLevel="1">
      <c r="A418" s="87">
        <v>43626</v>
      </c>
      <c r="B418">
        <f>VLOOKUP($A418,'STOCK PRICES'!$C$2:$D$1994,2,1)</f>
        <v>89.3</v>
      </c>
      <c r="C418" s="90"/>
      <c r="D418">
        <f>VLOOKUP($A418,'STOCK PRICES'!$E$2:$F$2018,2,1)</f>
        <v>154.76</v>
      </c>
      <c r="F418">
        <f>VLOOKUP($A418,'STOCK PRICES'!$G$2:$H$1679,2,1)</f>
        <v>21.8</v>
      </c>
      <c r="H418">
        <f>VLOOKUP($A418,'STOCK PRICES'!$I$2:$J$1976,2,1)</f>
        <v>37.549999999999997</v>
      </c>
      <c r="J418">
        <f>VLOOKUP($A418,'STOCK PRICES'!$K$2:$L$2018,2,1)</f>
        <v>81.72</v>
      </c>
      <c r="L418">
        <f>VLOOKUP($A418,'STOCK PRICES'!$M$2:$N$2018,2,1)</f>
        <v>22.45</v>
      </c>
      <c r="N418" t="e">
        <f>VLOOKUP($A418,'STOCK PRICES'!$O$2:$P$538,2,1)</f>
        <v>#N/A</v>
      </c>
      <c r="P418">
        <f>VLOOKUP($A418,'STOCK PRICES'!$Q$2:$R$2018,2,1)</f>
        <v>16.2</v>
      </c>
      <c r="R418">
        <f>VLOOKUP($A418,'STOCK PRICES'!$S$2:$T$2018,2,1)</f>
        <v>4.33</v>
      </c>
      <c r="T418">
        <f>VLOOKUP($A418,'STOCK PRICES'!$U$2:$V$1210,2,1)</f>
        <v>70.31</v>
      </c>
      <c r="V418">
        <f>VLOOKUP($A418,'STOCK PRICES'!$W$2:$X$1879,2,1)</f>
        <v>27.08</v>
      </c>
      <c r="X418">
        <f>VLOOKUP($A418,'STOCK PRICES'!$Y$2:$Z$1987,2,1)</f>
        <v>32.74</v>
      </c>
      <c r="Z418">
        <f>VLOOKUP($A418,'STOCK PRICES'!$AA$2:$AB$1885,2,1)</f>
        <v>174</v>
      </c>
      <c r="AB418" t="e">
        <f>VLOOKUP($A418,'STOCK PRICES'!$AC$2:$AD$532,2,1)</f>
        <v>#N/A</v>
      </c>
    </row>
    <row r="419" spans="1:28" hidden="1" outlineLevel="1">
      <c r="A419" s="87">
        <v>43627</v>
      </c>
      <c r="B419">
        <f>VLOOKUP($A419,'STOCK PRICES'!$C$2:$D$1994,2,1)</f>
        <v>89.41</v>
      </c>
      <c r="C419" s="90"/>
      <c r="D419">
        <f>VLOOKUP($A419,'STOCK PRICES'!$E$2:$F$2018,2,1)</f>
        <v>154.5</v>
      </c>
      <c r="F419">
        <f>VLOOKUP($A419,'STOCK PRICES'!$G$2:$H$1679,2,1)</f>
        <v>22.25</v>
      </c>
      <c r="H419">
        <f>VLOOKUP($A419,'STOCK PRICES'!$I$2:$J$1976,2,1)</f>
        <v>37.81</v>
      </c>
      <c r="J419">
        <f>VLOOKUP($A419,'STOCK PRICES'!$K$2:$L$2018,2,1)</f>
        <v>84.14</v>
      </c>
      <c r="L419">
        <f>VLOOKUP($A419,'STOCK PRICES'!$M$2:$N$2018,2,1)</f>
        <v>22.06</v>
      </c>
      <c r="N419" t="e">
        <f>VLOOKUP($A419,'STOCK PRICES'!$O$2:$P$538,2,1)</f>
        <v>#N/A</v>
      </c>
      <c r="P419">
        <f>VLOOKUP($A419,'STOCK PRICES'!$Q$2:$R$2018,2,1)</f>
        <v>16.71</v>
      </c>
      <c r="R419">
        <f>VLOOKUP($A419,'STOCK PRICES'!$S$2:$T$2018,2,1)</f>
        <v>4.17</v>
      </c>
      <c r="T419">
        <f>VLOOKUP($A419,'STOCK PRICES'!$U$2:$V$1210,2,1)</f>
        <v>70.31</v>
      </c>
      <c r="V419">
        <f>VLOOKUP($A419,'STOCK PRICES'!$W$2:$X$1879,2,1)</f>
        <v>25.73</v>
      </c>
      <c r="X419">
        <f>VLOOKUP($A419,'STOCK PRICES'!$Y$2:$Z$1987,2,1)</f>
        <v>32.33</v>
      </c>
      <c r="Z419">
        <f>VLOOKUP($A419,'STOCK PRICES'!$AA$2:$AB$1885,2,1)</f>
        <v>174</v>
      </c>
      <c r="AB419" t="e">
        <f>VLOOKUP($A419,'STOCK PRICES'!$AC$2:$AD$532,2,1)</f>
        <v>#N/A</v>
      </c>
    </row>
    <row r="420" spans="1:28" hidden="1" outlineLevel="1">
      <c r="A420" s="87">
        <v>43628</v>
      </c>
      <c r="B420">
        <f>VLOOKUP($A420,'STOCK PRICES'!$C$2:$D$1994,2,1)</f>
        <v>86.85</v>
      </c>
      <c r="C420" s="90"/>
      <c r="D420">
        <f>VLOOKUP($A420,'STOCK PRICES'!$E$2:$F$2018,2,1)</f>
        <v>154.69</v>
      </c>
      <c r="F420">
        <f>VLOOKUP($A420,'STOCK PRICES'!$G$2:$H$1679,2,1)</f>
        <v>22.25</v>
      </c>
      <c r="H420">
        <f>VLOOKUP($A420,'STOCK PRICES'!$I$2:$J$1976,2,1)</f>
        <v>37.270000000000003</v>
      </c>
      <c r="J420">
        <f>VLOOKUP($A420,'STOCK PRICES'!$K$2:$L$2018,2,1)</f>
        <v>85.61</v>
      </c>
      <c r="L420">
        <f>VLOOKUP($A420,'STOCK PRICES'!$M$2:$N$2018,2,1)</f>
        <v>23.02</v>
      </c>
      <c r="N420" t="e">
        <f>VLOOKUP($A420,'STOCK PRICES'!$O$2:$P$538,2,1)</f>
        <v>#N/A</v>
      </c>
      <c r="P420">
        <f>VLOOKUP($A420,'STOCK PRICES'!$Q$2:$R$2018,2,1)</f>
        <v>17.46</v>
      </c>
      <c r="R420">
        <f>VLOOKUP($A420,'STOCK PRICES'!$S$2:$T$2018,2,1)</f>
        <v>4.25</v>
      </c>
      <c r="T420">
        <f>VLOOKUP($A420,'STOCK PRICES'!$U$2:$V$1210,2,1)</f>
        <v>73.41</v>
      </c>
      <c r="V420">
        <f>VLOOKUP($A420,'STOCK PRICES'!$W$2:$X$1879,2,1)</f>
        <v>27.01</v>
      </c>
      <c r="X420">
        <f>VLOOKUP($A420,'STOCK PRICES'!$Y$2:$Z$1987,2,1)</f>
        <v>32.96</v>
      </c>
      <c r="Z420">
        <f>VLOOKUP($A420,'STOCK PRICES'!$AA$2:$AB$1885,2,1)</f>
        <v>174</v>
      </c>
      <c r="AB420" t="e">
        <f>VLOOKUP($A420,'STOCK PRICES'!$AC$2:$AD$532,2,1)</f>
        <v>#N/A</v>
      </c>
    </row>
    <row r="421" spans="1:28" hidden="1" outlineLevel="1">
      <c r="A421" s="87">
        <v>43629</v>
      </c>
      <c r="B421">
        <f>VLOOKUP($A421,'STOCK PRICES'!$C$2:$D$1994,2,1)</f>
        <v>87.81</v>
      </c>
      <c r="C421" s="90"/>
      <c r="D421">
        <f>VLOOKUP($A421,'STOCK PRICES'!$E$2:$F$2018,2,1)</f>
        <v>155.63999999999999</v>
      </c>
      <c r="F421">
        <f>VLOOKUP($A421,'STOCK PRICES'!$G$2:$H$1679,2,1)</f>
        <v>22.6</v>
      </c>
      <c r="H421">
        <f>VLOOKUP($A421,'STOCK PRICES'!$I$2:$J$1976,2,1)</f>
        <v>37.82</v>
      </c>
      <c r="J421">
        <f>VLOOKUP($A421,'STOCK PRICES'!$K$2:$L$2018,2,1)</f>
        <v>89.89</v>
      </c>
      <c r="L421">
        <f>VLOOKUP($A421,'STOCK PRICES'!$M$2:$N$2018,2,1)</f>
        <v>24.1</v>
      </c>
      <c r="N421" t="e">
        <f>VLOOKUP($A421,'STOCK PRICES'!$O$2:$P$538,2,1)</f>
        <v>#N/A</v>
      </c>
      <c r="P421">
        <f>VLOOKUP($A421,'STOCK PRICES'!$Q$2:$R$2018,2,1)</f>
        <v>17.989999999999998</v>
      </c>
      <c r="R421">
        <f>VLOOKUP($A421,'STOCK PRICES'!$S$2:$T$2018,2,1)</f>
        <v>4.2699999999999996</v>
      </c>
      <c r="T421">
        <f>VLOOKUP($A421,'STOCK PRICES'!$U$2:$V$1210,2,1)</f>
        <v>77.08</v>
      </c>
      <c r="V421">
        <f>VLOOKUP($A421,'STOCK PRICES'!$W$2:$X$1879,2,1)</f>
        <v>28.36</v>
      </c>
      <c r="X421">
        <f>VLOOKUP($A421,'STOCK PRICES'!$Y$2:$Z$1987,2,1)</f>
        <v>34.29</v>
      </c>
      <c r="Z421">
        <f>VLOOKUP($A421,'STOCK PRICES'!$AA$2:$AB$1885,2,1)</f>
        <v>165.3</v>
      </c>
      <c r="AB421" t="e">
        <f>VLOOKUP($A421,'STOCK PRICES'!$AC$2:$AD$532,2,1)</f>
        <v>#N/A</v>
      </c>
    </row>
    <row r="422" spans="1:28" hidden="1" outlineLevel="1">
      <c r="A422" s="87">
        <v>43630</v>
      </c>
      <c r="B422">
        <f>VLOOKUP($A422,'STOCK PRICES'!$C$2:$D$1994,2,1)</f>
        <v>88.96</v>
      </c>
      <c r="C422" s="90"/>
      <c r="D422">
        <f>VLOOKUP($A422,'STOCK PRICES'!$E$2:$F$2018,2,1)</f>
        <v>154.38</v>
      </c>
      <c r="F422">
        <f>VLOOKUP($A422,'STOCK PRICES'!$G$2:$H$1679,2,1)</f>
        <v>22</v>
      </c>
      <c r="H422">
        <f>VLOOKUP($A422,'STOCK PRICES'!$I$2:$J$1976,2,1)</f>
        <v>37.770000000000003</v>
      </c>
      <c r="J422">
        <f>VLOOKUP($A422,'STOCK PRICES'!$K$2:$L$2018,2,1)</f>
        <v>89.34</v>
      </c>
      <c r="L422">
        <f>VLOOKUP($A422,'STOCK PRICES'!$M$2:$N$2018,2,1)</f>
        <v>25.3</v>
      </c>
      <c r="N422" t="e">
        <f>VLOOKUP($A422,'STOCK PRICES'!$O$2:$P$538,2,1)</f>
        <v>#N/A</v>
      </c>
      <c r="P422">
        <f>VLOOKUP($A422,'STOCK PRICES'!$Q$2:$R$2018,2,1)</f>
        <v>17.809999999999999</v>
      </c>
      <c r="R422">
        <f>VLOOKUP($A422,'STOCK PRICES'!$S$2:$T$2018,2,1)</f>
        <v>4.21</v>
      </c>
      <c r="T422">
        <f>VLOOKUP($A422,'STOCK PRICES'!$U$2:$V$1210,2,1)</f>
        <v>80.22</v>
      </c>
      <c r="V422">
        <f>VLOOKUP($A422,'STOCK PRICES'!$W$2:$X$1879,2,1)</f>
        <v>29.75</v>
      </c>
      <c r="X422">
        <f>VLOOKUP($A422,'STOCK PRICES'!$Y$2:$Z$1987,2,1)</f>
        <v>35.97</v>
      </c>
      <c r="Z422">
        <f>VLOOKUP($A422,'STOCK PRICES'!$AA$2:$AB$1885,2,1)</f>
        <v>165.3</v>
      </c>
      <c r="AB422" t="e">
        <f>VLOOKUP($A422,'STOCK PRICES'!$AC$2:$AD$532,2,1)</f>
        <v>#N/A</v>
      </c>
    </row>
    <row r="423" spans="1:28" hidden="1" outlineLevel="1">
      <c r="A423" s="87">
        <v>43633</v>
      </c>
      <c r="B423">
        <f>VLOOKUP($A423,'STOCK PRICES'!$C$2:$D$1994,2,1)</f>
        <v>87.45</v>
      </c>
      <c r="C423" s="90"/>
      <c r="D423">
        <f>VLOOKUP($A423,'STOCK PRICES'!$E$2:$F$2018,2,1)</f>
        <v>153.01</v>
      </c>
      <c r="F423">
        <f>VLOOKUP($A423,'STOCK PRICES'!$G$2:$H$1679,2,1)</f>
        <v>22</v>
      </c>
      <c r="H423">
        <f>VLOOKUP($A423,'STOCK PRICES'!$I$2:$J$1976,2,1)</f>
        <v>37.56</v>
      </c>
      <c r="J423">
        <f>VLOOKUP($A423,'STOCK PRICES'!$K$2:$L$2018,2,1)</f>
        <v>87.14</v>
      </c>
      <c r="L423">
        <f>VLOOKUP($A423,'STOCK PRICES'!$M$2:$N$2018,2,1)</f>
        <v>26.38</v>
      </c>
      <c r="N423" t="e">
        <f>VLOOKUP($A423,'STOCK PRICES'!$O$2:$P$538,2,1)</f>
        <v>#N/A</v>
      </c>
      <c r="P423">
        <f>VLOOKUP($A423,'STOCK PRICES'!$Q$2:$R$2018,2,1)</f>
        <v>17.45</v>
      </c>
      <c r="R423">
        <f>VLOOKUP($A423,'STOCK PRICES'!$S$2:$T$2018,2,1)</f>
        <v>4.01</v>
      </c>
      <c r="T423">
        <f>VLOOKUP($A423,'STOCK PRICES'!$U$2:$V$1210,2,1)</f>
        <v>84.23</v>
      </c>
      <c r="V423">
        <f>VLOOKUP($A423,'STOCK PRICES'!$W$2:$X$1879,2,1)</f>
        <v>29</v>
      </c>
      <c r="X423">
        <f>VLOOKUP($A423,'STOCK PRICES'!$Y$2:$Z$1987,2,1)</f>
        <v>36</v>
      </c>
      <c r="Z423">
        <f>VLOOKUP($A423,'STOCK PRICES'!$AA$2:$AB$1885,2,1)</f>
        <v>165</v>
      </c>
      <c r="AB423" t="e">
        <f>VLOOKUP($A423,'STOCK PRICES'!$AC$2:$AD$532,2,1)</f>
        <v>#N/A</v>
      </c>
    </row>
    <row r="424" spans="1:28" hidden="1" outlineLevel="1">
      <c r="A424" s="87">
        <v>43634</v>
      </c>
      <c r="B424">
        <f>VLOOKUP($A424,'STOCK PRICES'!$C$2:$D$1994,2,1)</f>
        <v>87.17</v>
      </c>
      <c r="C424" s="90"/>
      <c r="D424">
        <f>VLOOKUP($A424,'STOCK PRICES'!$E$2:$F$2018,2,1)</f>
        <v>153.13999999999999</v>
      </c>
      <c r="F424">
        <f>VLOOKUP($A424,'STOCK PRICES'!$G$2:$H$1679,2,1)</f>
        <v>22</v>
      </c>
      <c r="H424">
        <f>VLOOKUP($A424,'STOCK PRICES'!$I$2:$J$1976,2,1)</f>
        <v>37.380000000000003</v>
      </c>
      <c r="J424">
        <f>VLOOKUP($A424,'STOCK PRICES'!$K$2:$L$2018,2,1)</f>
        <v>82.88</v>
      </c>
      <c r="L424">
        <f>VLOOKUP($A424,'STOCK PRICES'!$M$2:$N$2018,2,1)</f>
        <v>25.29</v>
      </c>
      <c r="N424" t="e">
        <f>VLOOKUP($A424,'STOCK PRICES'!$O$2:$P$538,2,1)</f>
        <v>#N/A</v>
      </c>
      <c r="P424">
        <f>VLOOKUP($A424,'STOCK PRICES'!$Q$2:$R$2018,2,1)</f>
        <v>17.920000000000002</v>
      </c>
      <c r="R424">
        <f>VLOOKUP($A424,'STOCK PRICES'!$S$2:$T$2018,2,1)</f>
        <v>4.03</v>
      </c>
      <c r="T424">
        <f>VLOOKUP($A424,'STOCK PRICES'!$U$2:$V$1210,2,1)</f>
        <v>88.43</v>
      </c>
      <c r="V424">
        <f>VLOOKUP($A424,'STOCK PRICES'!$W$2:$X$1879,2,1)</f>
        <v>29</v>
      </c>
      <c r="X424">
        <f>VLOOKUP($A424,'STOCK PRICES'!$Y$2:$Z$1987,2,1)</f>
        <v>36.43</v>
      </c>
      <c r="Z424">
        <f>VLOOKUP($A424,'STOCK PRICES'!$AA$2:$AB$1885,2,1)</f>
        <v>162.83000000000001</v>
      </c>
      <c r="AB424" t="e">
        <f>VLOOKUP($A424,'STOCK PRICES'!$AC$2:$AD$532,2,1)</f>
        <v>#N/A</v>
      </c>
    </row>
    <row r="425" spans="1:28" hidden="1" outlineLevel="1">
      <c r="A425" s="87">
        <v>43635</v>
      </c>
      <c r="B425">
        <f>VLOOKUP($A425,'STOCK PRICES'!$C$2:$D$1994,2,1)</f>
        <v>87.57</v>
      </c>
      <c r="C425" s="90"/>
      <c r="D425">
        <f>VLOOKUP($A425,'STOCK PRICES'!$E$2:$F$2018,2,1)</f>
        <v>152.57</v>
      </c>
      <c r="F425">
        <f>VLOOKUP($A425,'STOCK PRICES'!$G$2:$H$1679,2,1)</f>
        <v>22.17</v>
      </c>
      <c r="H425">
        <f>VLOOKUP($A425,'STOCK PRICES'!$I$2:$J$1976,2,1)</f>
        <v>37.14</v>
      </c>
      <c r="J425">
        <f>VLOOKUP($A425,'STOCK PRICES'!$K$2:$L$2018,2,1)</f>
        <v>79.86</v>
      </c>
      <c r="L425">
        <f>VLOOKUP($A425,'STOCK PRICES'!$M$2:$N$2018,2,1)</f>
        <v>25.36</v>
      </c>
      <c r="N425" t="e">
        <f>VLOOKUP($A425,'STOCK PRICES'!$O$2:$P$538,2,1)</f>
        <v>#N/A</v>
      </c>
      <c r="P425">
        <f>VLOOKUP($A425,'STOCK PRICES'!$Q$2:$R$2018,2,1)</f>
        <v>17.260000000000002</v>
      </c>
      <c r="R425">
        <f>VLOOKUP($A425,'STOCK PRICES'!$S$2:$T$2018,2,1)</f>
        <v>4.0199999999999996</v>
      </c>
      <c r="T425">
        <f>VLOOKUP($A425,'STOCK PRICES'!$U$2:$V$1210,2,1)</f>
        <v>90.65</v>
      </c>
      <c r="V425">
        <f>VLOOKUP($A425,'STOCK PRICES'!$W$2:$X$1879,2,1)</f>
        <v>29.39</v>
      </c>
      <c r="X425">
        <f>VLOOKUP($A425,'STOCK PRICES'!$Y$2:$Z$1987,2,1)</f>
        <v>36.82</v>
      </c>
      <c r="Z425">
        <f>VLOOKUP($A425,'STOCK PRICES'!$AA$2:$AB$1885,2,1)</f>
        <v>168.5</v>
      </c>
      <c r="AB425" t="e">
        <f>VLOOKUP($A425,'STOCK PRICES'!$AC$2:$AD$532,2,1)</f>
        <v>#N/A</v>
      </c>
    </row>
    <row r="426" spans="1:28" hidden="1" outlineLevel="1">
      <c r="A426" s="87">
        <v>43636</v>
      </c>
      <c r="B426">
        <f>VLOOKUP($A426,'STOCK PRICES'!$C$2:$D$1994,2,1)</f>
        <v>87.67</v>
      </c>
      <c r="C426" s="90"/>
      <c r="D426">
        <f>VLOOKUP($A426,'STOCK PRICES'!$E$2:$F$2018,2,1)</f>
        <v>153.03</v>
      </c>
      <c r="F426">
        <f>VLOOKUP($A426,'STOCK PRICES'!$G$2:$H$1679,2,1)</f>
        <v>22.2</v>
      </c>
      <c r="H426">
        <f>VLOOKUP($A426,'STOCK PRICES'!$I$2:$J$1976,2,1)</f>
        <v>37.82</v>
      </c>
      <c r="J426">
        <f>VLOOKUP($A426,'STOCK PRICES'!$K$2:$L$2018,2,1)</f>
        <v>82.94</v>
      </c>
      <c r="L426">
        <f>VLOOKUP($A426,'STOCK PRICES'!$M$2:$N$2018,2,1)</f>
        <v>26.14</v>
      </c>
      <c r="N426" t="e">
        <f>VLOOKUP($A426,'STOCK PRICES'!$O$2:$P$538,2,1)</f>
        <v>#N/A</v>
      </c>
      <c r="P426">
        <f>VLOOKUP($A426,'STOCK PRICES'!$Q$2:$R$2018,2,1)</f>
        <v>17.37</v>
      </c>
      <c r="R426">
        <f>VLOOKUP($A426,'STOCK PRICES'!$S$2:$T$2018,2,1)</f>
        <v>4.01</v>
      </c>
      <c r="T426">
        <f>VLOOKUP($A426,'STOCK PRICES'!$U$2:$V$1210,2,1)</f>
        <v>95.18</v>
      </c>
      <c r="V426">
        <f>VLOOKUP($A426,'STOCK PRICES'!$W$2:$X$1879,2,1)</f>
        <v>29.39</v>
      </c>
      <c r="X426">
        <f>VLOOKUP($A426,'STOCK PRICES'!$Y$2:$Z$1987,2,1)</f>
        <v>36.47</v>
      </c>
      <c r="Z426">
        <f>VLOOKUP($A426,'STOCK PRICES'!$AA$2:$AB$1885,2,1)</f>
        <v>168.5</v>
      </c>
      <c r="AB426" t="e">
        <f>VLOOKUP($A426,'STOCK PRICES'!$AC$2:$AD$532,2,1)</f>
        <v>#N/A</v>
      </c>
    </row>
    <row r="427" spans="1:28" hidden="1" outlineLevel="1">
      <c r="A427" s="87">
        <v>43637</v>
      </c>
      <c r="B427">
        <f>VLOOKUP($A427,'STOCK PRICES'!$C$2:$D$1994,2,1)</f>
        <v>87.1</v>
      </c>
      <c r="C427" s="90"/>
      <c r="D427">
        <f>VLOOKUP($A427,'STOCK PRICES'!$E$2:$F$2018,2,1)</f>
        <v>152.43</v>
      </c>
      <c r="F427">
        <f>VLOOKUP($A427,'STOCK PRICES'!$G$2:$H$1679,2,1)</f>
        <v>22.2</v>
      </c>
      <c r="H427">
        <f>VLOOKUP($A427,'STOCK PRICES'!$I$2:$J$1976,2,1)</f>
        <v>37.369999999999997</v>
      </c>
      <c r="J427">
        <f>VLOOKUP($A427,'STOCK PRICES'!$K$2:$L$2018,2,1)</f>
        <v>82.03</v>
      </c>
      <c r="L427">
        <f>VLOOKUP($A427,'STOCK PRICES'!$M$2:$N$2018,2,1)</f>
        <v>25.4</v>
      </c>
      <c r="N427" t="e">
        <f>VLOOKUP($A427,'STOCK PRICES'!$O$2:$P$538,2,1)</f>
        <v>#N/A</v>
      </c>
      <c r="P427">
        <f>VLOOKUP($A427,'STOCK PRICES'!$Q$2:$R$2018,2,1)</f>
        <v>17.170000000000002</v>
      </c>
      <c r="R427">
        <f>VLOOKUP($A427,'STOCK PRICES'!$S$2:$T$2018,2,1)</f>
        <v>3.96</v>
      </c>
      <c r="T427">
        <f>VLOOKUP($A427,'STOCK PRICES'!$U$2:$V$1210,2,1)</f>
        <v>99.48</v>
      </c>
      <c r="V427">
        <f>VLOOKUP($A427,'STOCK PRICES'!$W$2:$X$1879,2,1)</f>
        <v>29.39</v>
      </c>
      <c r="X427">
        <f>VLOOKUP($A427,'STOCK PRICES'!$Y$2:$Z$1987,2,1)</f>
        <v>37.049999999999997</v>
      </c>
      <c r="Z427">
        <f>VLOOKUP($A427,'STOCK PRICES'!$AA$2:$AB$1885,2,1)</f>
        <v>168.5</v>
      </c>
      <c r="AB427" t="e">
        <f>VLOOKUP($A427,'STOCK PRICES'!$AC$2:$AD$532,2,1)</f>
        <v>#N/A</v>
      </c>
    </row>
    <row r="428" spans="1:28" hidden="1" outlineLevel="1">
      <c r="A428" s="87">
        <v>43640</v>
      </c>
      <c r="B428">
        <f>VLOOKUP($A428,'STOCK PRICES'!$C$2:$D$1994,2,1)</f>
        <v>86.34</v>
      </c>
      <c r="C428" s="90"/>
      <c r="D428">
        <f>VLOOKUP($A428,'STOCK PRICES'!$E$2:$F$2018,2,1)</f>
        <v>151.49</v>
      </c>
      <c r="F428">
        <f>VLOOKUP($A428,'STOCK PRICES'!$G$2:$H$1679,2,1)</f>
        <v>21.5</v>
      </c>
      <c r="H428">
        <f>VLOOKUP($A428,'STOCK PRICES'!$I$2:$J$1976,2,1)</f>
        <v>35.51</v>
      </c>
      <c r="J428">
        <f>VLOOKUP($A428,'STOCK PRICES'!$K$2:$L$2018,2,1)</f>
        <v>78</v>
      </c>
      <c r="L428">
        <f>VLOOKUP($A428,'STOCK PRICES'!$M$2:$N$2018,2,1)</f>
        <v>24.13</v>
      </c>
      <c r="N428" t="e">
        <f>VLOOKUP($A428,'STOCK PRICES'!$O$2:$P$538,2,1)</f>
        <v>#N/A</v>
      </c>
      <c r="P428">
        <f>VLOOKUP($A428,'STOCK PRICES'!$Q$2:$R$2018,2,1)</f>
        <v>16.41</v>
      </c>
      <c r="R428">
        <f>VLOOKUP($A428,'STOCK PRICES'!$S$2:$T$2018,2,1)</f>
        <v>3.92</v>
      </c>
      <c r="T428">
        <f>VLOOKUP($A428,'STOCK PRICES'!$U$2:$V$1210,2,1)</f>
        <v>104</v>
      </c>
      <c r="V428">
        <f>VLOOKUP($A428,'STOCK PRICES'!$W$2:$X$1879,2,1)</f>
        <v>27.93</v>
      </c>
      <c r="X428">
        <f>VLOOKUP($A428,'STOCK PRICES'!$Y$2:$Z$1987,2,1)</f>
        <v>36.049999999999997</v>
      </c>
      <c r="Z428">
        <f>VLOOKUP($A428,'STOCK PRICES'!$AA$2:$AB$1885,2,1)</f>
        <v>168.5</v>
      </c>
      <c r="AB428" t="e">
        <f>VLOOKUP($A428,'STOCK PRICES'!$AC$2:$AD$532,2,1)</f>
        <v>#N/A</v>
      </c>
    </row>
    <row r="429" spans="1:28" hidden="1" outlineLevel="1">
      <c r="A429" s="87">
        <v>43641</v>
      </c>
      <c r="B429">
        <f>VLOOKUP($A429,'STOCK PRICES'!$C$2:$D$1994,2,1)</f>
        <v>84.79</v>
      </c>
      <c r="C429" s="90"/>
      <c r="D429">
        <f>VLOOKUP($A429,'STOCK PRICES'!$E$2:$F$2018,2,1)</f>
        <v>150.49</v>
      </c>
      <c r="F429">
        <f>VLOOKUP($A429,'STOCK PRICES'!$G$2:$H$1679,2,1)</f>
        <v>22.25</v>
      </c>
      <c r="H429">
        <f>VLOOKUP($A429,'STOCK PRICES'!$I$2:$J$1976,2,1)</f>
        <v>33.74</v>
      </c>
      <c r="J429">
        <f>VLOOKUP($A429,'STOCK PRICES'!$K$2:$L$2018,2,1)</f>
        <v>75.75</v>
      </c>
      <c r="L429">
        <f>VLOOKUP($A429,'STOCK PRICES'!$M$2:$N$2018,2,1)</f>
        <v>23.81</v>
      </c>
      <c r="N429" t="e">
        <f>VLOOKUP($A429,'STOCK PRICES'!$O$2:$P$538,2,1)</f>
        <v>#N/A</v>
      </c>
      <c r="P429">
        <f>VLOOKUP($A429,'STOCK PRICES'!$Q$2:$R$2018,2,1)</f>
        <v>16.489999999999998</v>
      </c>
      <c r="R429">
        <f>VLOOKUP($A429,'STOCK PRICES'!$S$2:$T$2018,2,1)</f>
        <v>3.89</v>
      </c>
      <c r="T429">
        <f>VLOOKUP($A429,'STOCK PRICES'!$U$2:$V$1210,2,1)</f>
        <v>104</v>
      </c>
      <c r="V429">
        <f>VLOOKUP($A429,'STOCK PRICES'!$W$2:$X$1879,2,1)</f>
        <v>26.78</v>
      </c>
      <c r="X429">
        <f>VLOOKUP($A429,'STOCK PRICES'!$Y$2:$Z$1987,2,1)</f>
        <v>36.36</v>
      </c>
      <c r="Z429">
        <f>VLOOKUP($A429,'STOCK PRICES'!$AA$2:$AB$1885,2,1)</f>
        <v>168.5</v>
      </c>
      <c r="AB429" t="e">
        <f>VLOOKUP($A429,'STOCK PRICES'!$AC$2:$AD$532,2,1)</f>
        <v>#N/A</v>
      </c>
    </row>
    <row r="430" spans="1:28" hidden="1" outlineLevel="1">
      <c r="A430" s="87">
        <v>43642</v>
      </c>
      <c r="B430">
        <f>VLOOKUP($A430,'STOCK PRICES'!$C$2:$D$1994,2,1)</f>
        <v>84.6</v>
      </c>
      <c r="C430" s="90"/>
      <c r="D430">
        <f>VLOOKUP($A430,'STOCK PRICES'!$E$2:$F$2018,2,1)</f>
        <v>148</v>
      </c>
      <c r="F430">
        <f>VLOOKUP($A430,'STOCK PRICES'!$G$2:$H$1679,2,1)</f>
        <v>21.82</v>
      </c>
      <c r="H430">
        <f>VLOOKUP($A430,'STOCK PRICES'!$I$2:$J$1976,2,1)</f>
        <v>34.31</v>
      </c>
      <c r="J430">
        <f>VLOOKUP($A430,'STOCK PRICES'!$K$2:$L$2018,2,1)</f>
        <v>74.17</v>
      </c>
      <c r="L430">
        <f>VLOOKUP($A430,'STOCK PRICES'!$M$2:$N$2018,2,1)</f>
        <v>23.54</v>
      </c>
      <c r="N430" t="e">
        <f>VLOOKUP($A430,'STOCK PRICES'!$O$2:$P$538,2,1)</f>
        <v>#N/A</v>
      </c>
      <c r="P430">
        <f>VLOOKUP($A430,'STOCK PRICES'!$Q$2:$R$2018,2,1)</f>
        <v>16.07</v>
      </c>
      <c r="R430">
        <f>VLOOKUP($A430,'STOCK PRICES'!$S$2:$T$2018,2,1)</f>
        <v>4.45</v>
      </c>
      <c r="T430">
        <f>VLOOKUP($A430,'STOCK PRICES'!$U$2:$V$1210,2,1)</f>
        <v>104</v>
      </c>
      <c r="V430">
        <f>VLOOKUP($A430,'STOCK PRICES'!$W$2:$X$1879,2,1)</f>
        <v>25.85</v>
      </c>
      <c r="X430">
        <f>VLOOKUP($A430,'STOCK PRICES'!$Y$2:$Z$1987,2,1)</f>
        <v>35.880000000000003</v>
      </c>
      <c r="Z430">
        <f>VLOOKUP($A430,'STOCK PRICES'!$AA$2:$AB$1885,2,1)</f>
        <v>160.09</v>
      </c>
      <c r="AB430" t="e">
        <f>VLOOKUP($A430,'STOCK PRICES'!$AC$2:$AD$532,2,1)</f>
        <v>#N/A</v>
      </c>
    </row>
    <row r="431" spans="1:28" hidden="1" outlineLevel="1">
      <c r="A431" s="87">
        <v>43643</v>
      </c>
      <c r="B431">
        <f>VLOOKUP($A431,'STOCK PRICES'!$C$2:$D$1994,2,1)</f>
        <v>85.95</v>
      </c>
      <c r="C431" s="90"/>
      <c r="D431">
        <f>VLOOKUP($A431,'STOCK PRICES'!$E$2:$F$2018,2,1)</f>
        <v>147.43</v>
      </c>
      <c r="F431">
        <f>VLOOKUP($A431,'STOCK PRICES'!$G$2:$H$1679,2,1)</f>
        <v>21.85</v>
      </c>
      <c r="H431">
        <f>VLOOKUP($A431,'STOCK PRICES'!$I$2:$J$1976,2,1)</f>
        <v>35.01</v>
      </c>
      <c r="J431">
        <f>VLOOKUP($A431,'STOCK PRICES'!$K$2:$L$2018,2,1)</f>
        <v>76.44</v>
      </c>
      <c r="L431">
        <f>VLOOKUP($A431,'STOCK PRICES'!$M$2:$N$2018,2,1)</f>
        <v>23.03</v>
      </c>
      <c r="N431" t="e">
        <f>VLOOKUP($A431,'STOCK PRICES'!$O$2:$P$538,2,1)</f>
        <v>#N/A</v>
      </c>
      <c r="P431">
        <f>VLOOKUP($A431,'STOCK PRICES'!$Q$2:$R$2018,2,1)</f>
        <v>16.149999999999999</v>
      </c>
      <c r="R431">
        <f>VLOOKUP($A431,'STOCK PRICES'!$S$2:$T$2018,2,1)</f>
        <v>4.82</v>
      </c>
      <c r="T431">
        <f>VLOOKUP($A431,'STOCK PRICES'!$U$2:$V$1210,2,1)</f>
        <v>104</v>
      </c>
      <c r="V431">
        <f>VLOOKUP($A431,'STOCK PRICES'!$W$2:$X$1879,2,1)</f>
        <v>25.68</v>
      </c>
      <c r="X431">
        <f>VLOOKUP($A431,'STOCK PRICES'!$Y$2:$Z$1987,2,1)</f>
        <v>35.75</v>
      </c>
      <c r="Z431">
        <f>VLOOKUP($A431,'STOCK PRICES'!$AA$2:$AB$1885,2,1)</f>
        <v>152.1</v>
      </c>
      <c r="AB431" t="e">
        <f>VLOOKUP($A431,'STOCK PRICES'!$AC$2:$AD$532,2,1)</f>
        <v>#N/A</v>
      </c>
    </row>
    <row r="432" spans="1:28" hidden="1" outlineLevel="1">
      <c r="A432" s="87">
        <v>43644</v>
      </c>
      <c r="B432">
        <f>VLOOKUP($A432,'STOCK PRICES'!$C$2:$D$1994,2,1)</f>
        <v>87.16</v>
      </c>
      <c r="C432" s="90"/>
      <c r="D432">
        <f>VLOOKUP($A432,'STOCK PRICES'!$E$2:$F$2018,2,1)</f>
        <v>147.38</v>
      </c>
      <c r="F432">
        <f>VLOOKUP($A432,'STOCK PRICES'!$G$2:$H$1679,2,1)</f>
        <v>22.43</v>
      </c>
      <c r="H432">
        <f>VLOOKUP($A432,'STOCK PRICES'!$I$2:$J$1976,2,1)</f>
        <v>36.08</v>
      </c>
      <c r="J432">
        <f>VLOOKUP($A432,'STOCK PRICES'!$K$2:$L$2018,2,1)</f>
        <v>77.27</v>
      </c>
      <c r="L432">
        <f>VLOOKUP($A432,'STOCK PRICES'!$M$2:$N$2018,2,1)</f>
        <v>23.89</v>
      </c>
      <c r="N432" t="e">
        <f>VLOOKUP($A432,'STOCK PRICES'!$O$2:$P$538,2,1)</f>
        <v>#N/A</v>
      </c>
      <c r="P432">
        <f>VLOOKUP($A432,'STOCK PRICES'!$Q$2:$R$2018,2,1)</f>
        <v>16.16</v>
      </c>
      <c r="R432">
        <f>VLOOKUP($A432,'STOCK PRICES'!$S$2:$T$2018,2,1)</f>
        <v>4.88</v>
      </c>
      <c r="T432">
        <f>VLOOKUP($A432,'STOCK PRICES'!$U$2:$V$1210,2,1)</f>
        <v>104</v>
      </c>
      <c r="V432">
        <f>VLOOKUP($A432,'STOCK PRICES'!$W$2:$X$1879,2,1)</f>
        <v>25.05</v>
      </c>
      <c r="X432">
        <f>VLOOKUP($A432,'STOCK PRICES'!$Y$2:$Z$1987,2,1)</f>
        <v>35.049999999999997</v>
      </c>
      <c r="Z432">
        <f>VLOOKUP($A432,'STOCK PRICES'!$AA$2:$AB$1885,2,1)</f>
        <v>152</v>
      </c>
      <c r="AB432" t="e">
        <f>VLOOKUP($A432,'STOCK PRICES'!$AC$2:$AD$532,2,1)</f>
        <v>#N/A</v>
      </c>
    </row>
    <row r="433" spans="1:28" hidden="1" outlineLevel="1">
      <c r="A433" s="87">
        <v>43647</v>
      </c>
      <c r="B433">
        <f>VLOOKUP($A433,'STOCK PRICES'!$C$2:$D$1994,2,1)</f>
        <v>86.16</v>
      </c>
      <c r="C433" s="90"/>
      <c r="D433">
        <f>VLOOKUP($A433,'STOCK PRICES'!$E$2:$F$2018,2,1)</f>
        <v>148.58000000000001</v>
      </c>
      <c r="F433">
        <f>VLOOKUP($A433,'STOCK PRICES'!$G$2:$H$1679,2,1)</f>
        <v>22.45</v>
      </c>
      <c r="H433">
        <f>VLOOKUP($A433,'STOCK PRICES'!$I$2:$J$1976,2,1)</f>
        <v>36.44</v>
      </c>
      <c r="J433">
        <f>VLOOKUP($A433,'STOCK PRICES'!$K$2:$L$2018,2,1)</f>
        <v>77.39</v>
      </c>
      <c r="L433">
        <f>VLOOKUP($A433,'STOCK PRICES'!$M$2:$N$2018,2,1)</f>
        <v>23.47</v>
      </c>
      <c r="N433" t="e">
        <f>VLOOKUP($A433,'STOCK PRICES'!$O$2:$P$538,2,1)</f>
        <v>#N/A</v>
      </c>
      <c r="P433">
        <f>VLOOKUP($A433,'STOCK PRICES'!$Q$2:$R$2018,2,1)</f>
        <v>16.03</v>
      </c>
      <c r="R433">
        <f>VLOOKUP($A433,'STOCK PRICES'!$S$2:$T$2018,2,1)</f>
        <v>4.5999999999999996</v>
      </c>
      <c r="T433">
        <f>VLOOKUP($A433,'STOCK PRICES'!$U$2:$V$1210,2,1)</f>
        <v>104</v>
      </c>
      <c r="V433">
        <f>VLOOKUP($A433,'STOCK PRICES'!$W$2:$X$1879,2,1)</f>
        <v>25.05</v>
      </c>
      <c r="X433">
        <f>VLOOKUP($A433,'STOCK PRICES'!$Y$2:$Z$1987,2,1)</f>
        <v>35.5</v>
      </c>
      <c r="Z433">
        <f>VLOOKUP($A433,'STOCK PRICES'!$AA$2:$AB$1885,2,1)</f>
        <v>158.94999999999999</v>
      </c>
      <c r="AB433" t="e">
        <f>VLOOKUP($A433,'STOCK PRICES'!$AC$2:$AD$532,2,1)</f>
        <v>#N/A</v>
      </c>
    </row>
    <row r="434" spans="1:28" hidden="1" outlineLevel="1">
      <c r="A434" s="87">
        <v>43648</v>
      </c>
      <c r="B434">
        <f>VLOOKUP($A434,'STOCK PRICES'!$C$2:$D$1994,2,1)</f>
        <v>85.22</v>
      </c>
      <c r="C434" s="90"/>
      <c r="D434">
        <f>VLOOKUP($A434,'STOCK PRICES'!$E$2:$F$2018,2,1)</f>
        <v>148.87</v>
      </c>
      <c r="F434">
        <f>VLOOKUP($A434,'STOCK PRICES'!$G$2:$H$1679,2,1)</f>
        <v>22</v>
      </c>
      <c r="H434">
        <f>VLOOKUP($A434,'STOCK PRICES'!$I$2:$J$1976,2,1)</f>
        <v>36.29</v>
      </c>
      <c r="J434">
        <f>VLOOKUP($A434,'STOCK PRICES'!$K$2:$L$2018,2,1)</f>
        <v>81.25</v>
      </c>
      <c r="L434">
        <f>VLOOKUP($A434,'STOCK PRICES'!$M$2:$N$2018,2,1)</f>
        <v>24.13</v>
      </c>
      <c r="N434" t="e">
        <f>VLOOKUP($A434,'STOCK PRICES'!$O$2:$P$538,2,1)</f>
        <v>#N/A</v>
      </c>
      <c r="P434">
        <f>VLOOKUP($A434,'STOCK PRICES'!$Q$2:$R$2018,2,1)</f>
        <v>16.809999999999999</v>
      </c>
      <c r="R434">
        <f>VLOOKUP($A434,'STOCK PRICES'!$S$2:$T$2018,2,1)</f>
        <v>4.5999999999999996</v>
      </c>
      <c r="T434">
        <f>VLOOKUP($A434,'STOCK PRICES'!$U$2:$V$1210,2,1)</f>
        <v>104</v>
      </c>
      <c r="V434">
        <f>VLOOKUP($A434,'STOCK PRICES'!$W$2:$X$1879,2,1)</f>
        <v>25.5</v>
      </c>
      <c r="X434">
        <f>VLOOKUP($A434,'STOCK PRICES'!$Y$2:$Z$1987,2,1)</f>
        <v>35.5</v>
      </c>
      <c r="Z434">
        <f>VLOOKUP($A434,'STOCK PRICES'!$AA$2:$AB$1885,2,1)</f>
        <v>158.94999999999999</v>
      </c>
      <c r="AB434" t="e">
        <f>VLOOKUP($A434,'STOCK PRICES'!$AC$2:$AD$532,2,1)</f>
        <v>#N/A</v>
      </c>
    </row>
    <row r="435" spans="1:28" hidden="1" outlineLevel="1">
      <c r="A435" s="87">
        <v>43649</v>
      </c>
      <c r="B435">
        <f>VLOOKUP($A435,'STOCK PRICES'!$C$2:$D$1994,2,1)</f>
        <v>85.42</v>
      </c>
      <c r="C435" s="90"/>
      <c r="D435">
        <f>VLOOKUP($A435,'STOCK PRICES'!$E$2:$F$2018,2,1)</f>
        <v>150.94</v>
      </c>
      <c r="F435">
        <f>VLOOKUP($A435,'STOCK PRICES'!$G$2:$H$1679,2,1)</f>
        <v>22.01</v>
      </c>
      <c r="H435">
        <f>VLOOKUP($A435,'STOCK PRICES'!$I$2:$J$1976,2,1)</f>
        <v>35.85</v>
      </c>
      <c r="J435">
        <f>VLOOKUP($A435,'STOCK PRICES'!$K$2:$L$2018,2,1)</f>
        <v>84.31</v>
      </c>
      <c r="L435">
        <f>VLOOKUP($A435,'STOCK PRICES'!$M$2:$N$2018,2,1)</f>
        <v>25.33</v>
      </c>
      <c r="N435" t="e">
        <f>VLOOKUP($A435,'STOCK PRICES'!$O$2:$P$538,2,1)</f>
        <v>#N/A</v>
      </c>
      <c r="P435">
        <f>VLOOKUP($A435,'STOCK PRICES'!$Q$2:$R$2018,2,1)</f>
        <v>17.16</v>
      </c>
      <c r="R435">
        <f>VLOOKUP($A435,'STOCK PRICES'!$S$2:$T$2018,2,1)</f>
        <v>4.51</v>
      </c>
      <c r="T435">
        <f>VLOOKUP($A435,'STOCK PRICES'!$U$2:$V$1210,2,1)</f>
        <v>104</v>
      </c>
      <c r="V435">
        <f>VLOOKUP($A435,'STOCK PRICES'!$W$2:$X$1879,2,1)</f>
        <v>26</v>
      </c>
      <c r="X435">
        <f>VLOOKUP($A435,'STOCK PRICES'!$Y$2:$Z$1987,2,1)</f>
        <v>35.619999999999997</v>
      </c>
      <c r="Z435">
        <f>VLOOKUP($A435,'STOCK PRICES'!$AA$2:$AB$1885,2,1)</f>
        <v>164.59</v>
      </c>
      <c r="AB435" t="e">
        <f>VLOOKUP($A435,'STOCK PRICES'!$AC$2:$AD$532,2,1)</f>
        <v>#N/A</v>
      </c>
    </row>
    <row r="436" spans="1:28" hidden="1" outlineLevel="1">
      <c r="A436" s="87">
        <v>43650</v>
      </c>
      <c r="B436">
        <f>VLOOKUP($A436,'STOCK PRICES'!$C$2:$D$1994,2,1)</f>
        <v>84.57</v>
      </c>
      <c r="C436" s="90"/>
      <c r="D436">
        <f>VLOOKUP($A436,'STOCK PRICES'!$E$2:$F$2018,2,1)</f>
        <v>149.94</v>
      </c>
      <c r="F436">
        <f>VLOOKUP($A436,'STOCK PRICES'!$G$2:$H$1679,2,1)</f>
        <v>21.92</v>
      </c>
      <c r="H436">
        <f>VLOOKUP($A436,'STOCK PRICES'!$I$2:$J$1976,2,1)</f>
        <v>35.869999999999997</v>
      </c>
      <c r="J436">
        <f>VLOOKUP($A436,'STOCK PRICES'!$K$2:$L$2018,2,1)</f>
        <v>81.099999999999994</v>
      </c>
      <c r="L436">
        <f>VLOOKUP($A436,'STOCK PRICES'!$M$2:$N$2018,2,1)</f>
        <v>24.37</v>
      </c>
      <c r="N436" t="e">
        <f>VLOOKUP($A436,'STOCK PRICES'!$O$2:$P$538,2,1)</f>
        <v>#N/A</v>
      </c>
      <c r="P436">
        <f>VLOOKUP($A436,'STOCK PRICES'!$Q$2:$R$2018,2,1)</f>
        <v>16.77</v>
      </c>
      <c r="R436">
        <f>VLOOKUP($A436,'STOCK PRICES'!$S$2:$T$2018,2,1)</f>
        <v>4.49</v>
      </c>
      <c r="T436">
        <f>VLOOKUP($A436,'STOCK PRICES'!$U$2:$V$1210,2,1)</f>
        <v>104</v>
      </c>
      <c r="V436">
        <f>VLOOKUP($A436,'STOCK PRICES'!$W$2:$X$1879,2,1)</f>
        <v>25.6</v>
      </c>
      <c r="X436">
        <f>VLOOKUP($A436,'STOCK PRICES'!$Y$2:$Z$1987,2,1)</f>
        <v>35</v>
      </c>
      <c r="Z436">
        <f>VLOOKUP($A436,'STOCK PRICES'!$AA$2:$AB$1885,2,1)</f>
        <v>169.85</v>
      </c>
      <c r="AB436" t="e">
        <f>VLOOKUP($A436,'STOCK PRICES'!$AC$2:$AD$532,2,1)</f>
        <v>#N/A</v>
      </c>
    </row>
    <row r="437" spans="1:28" hidden="1" outlineLevel="1">
      <c r="A437" s="87">
        <v>43651</v>
      </c>
      <c r="B437">
        <f>VLOOKUP($A437,'STOCK PRICES'!$C$2:$D$1994,2,1)</f>
        <v>85.23</v>
      </c>
      <c r="C437" s="90"/>
      <c r="D437">
        <f>VLOOKUP($A437,'STOCK PRICES'!$E$2:$F$2018,2,1)</f>
        <v>149.5</v>
      </c>
      <c r="F437">
        <f>VLOOKUP($A437,'STOCK PRICES'!$G$2:$H$1679,2,1)</f>
        <v>21.92</v>
      </c>
      <c r="H437">
        <f>VLOOKUP($A437,'STOCK PRICES'!$I$2:$J$1976,2,1)</f>
        <v>36.06</v>
      </c>
      <c r="J437">
        <f>VLOOKUP($A437,'STOCK PRICES'!$K$2:$L$2018,2,1)</f>
        <v>77.150000000000006</v>
      </c>
      <c r="L437">
        <f>VLOOKUP($A437,'STOCK PRICES'!$M$2:$N$2018,2,1)</f>
        <v>23.76</v>
      </c>
      <c r="N437" t="e">
        <f>VLOOKUP($A437,'STOCK PRICES'!$O$2:$P$538,2,1)</f>
        <v>#N/A</v>
      </c>
      <c r="P437">
        <f>VLOOKUP($A437,'STOCK PRICES'!$Q$2:$R$2018,2,1)</f>
        <v>16.399999999999999</v>
      </c>
      <c r="R437">
        <f>VLOOKUP($A437,'STOCK PRICES'!$S$2:$T$2018,2,1)</f>
        <v>4.2</v>
      </c>
      <c r="T437">
        <f>VLOOKUP($A437,'STOCK PRICES'!$U$2:$V$1210,2,1)</f>
        <v>104</v>
      </c>
      <c r="V437">
        <f>VLOOKUP($A437,'STOCK PRICES'!$W$2:$X$1879,2,1)</f>
        <v>25.95</v>
      </c>
      <c r="X437">
        <f>VLOOKUP($A437,'STOCK PRICES'!$Y$2:$Z$1987,2,1)</f>
        <v>35</v>
      </c>
      <c r="Z437">
        <f>VLOOKUP($A437,'STOCK PRICES'!$AA$2:$AB$1885,2,1)</f>
        <v>169.85</v>
      </c>
      <c r="AB437" t="e">
        <f>VLOOKUP($A437,'STOCK PRICES'!$AC$2:$AD$532,2,1)</f>
        <v>#N/A</v>
      </c>
    </row>
    <row r="438" spans="1:28" hidden="1" outlineLevel="1">
      <c r="A438" s="87">
        <v>43654</v>
      </c>
      <c r="B438">
        <f>VLOOKUP($A438,'STOCK PRICES'!$C$2:$D$1994,2,1)</f>
        <v>82.95</v>
      </c>
      <c r="C438" s="90"/>
      <c r="D438">
        <f>VLOOKUP($A438,'STOCK PRICES'!$E$2:$F$2018,2,1)</f>
        <v>148.69</v>
      </c>
      <c r="F438">
        <f>VLOOKUP($A438,'STOCK PRICES'!$G$2:$H$1679,2,1)</f>
        <v>21.2</v>
      </c>
      <c r="H438">
        <f>VLOOKUP($A438,'STOCK PRICES'!$I$2:$J$1976,2,1)</f>
        <v>35.880000000000003</v>
      </c>
      <c r="J438">
        <f>VLOOKUP($A438,'STOCK PRICES'!$K$2:$L$2018,2,1)</f>
        <v>73.8</v>
      </c>
      <c r="L438">
        <f>VLOOKUP($A438,'STOCK PRICES'!$M$2:$N$2018,2,1)</f>
        <v>23.27</v>
      </c>
      <c r="N438" t="e">
        <f>VLOOKUP($A438,'STOCK PRICES'!$O$2:$P$538,2,1)</f>
        <v>#N/A</v>
      </c>
      <c r="P438">
        <f>VLOOKUP($A438,'STOCK PRICES'!$Q$2:$R$2018,2,1)</f>
        <v>15.83</v>
      </c>
      <c r="R438">
        <f>VLOOKUP($A438,'STOCK PRICES'!$S$2:$T$2018,2,1)</f>
        <v>4.09</v>
      </c>
      <c r="T438">
        <f>VLOOKUP($A438,'STOCK PRICES'!$U$2:$V$1210,2,1)</f>
        <v>104</v>
      </c>
      <c r="V438">
        <f>VLOOKUP($A438,'STOCK PRICES'!$W$2:$X$1879,2,1)</f>
        <v>25.95</v>
      </c>
      <c r="X438">
        <f>VLOOKUP($A438,'STOCK PRICES'!$Y$2:$Z$1987,2,1)</f>
        <v>35</v>
      </c>
      <c r="Z438">
        <f>VLOOKUP($A438,'STOCK PRICES'!$AA$2:$AB$1885,2,1)</f>
        <v>161.4</v>
      </c>
      <c r="AB438" t="e">
        <f>VLOOKUP($A438,'STOCK PRICES'!$AC$2:$AD$532,2,1)</f>
        <v>#N/A</v>
      </c>
    </row>
    <row r="439" spans="1:28" hidden="1" outlineLevel="1">
      <c r="A439" s="87">
        <v>43655</v>
      </c>
      <c r="B439">
        <f>VLOOKUP($A439,'STOCK PRICES'!$C$2:$D$1994,2,1)</f>
        <v>83.03</v>
      </c>
      <c r="C439" s="90"/>
      <c r="D439">
        <f>VLOOKUP($A439,'STOCK PRICES'!$E$2:$F$2018,2,1)</f>
        <v>146.83000000000001</v>
      </c>
      <c r="F439">
        <f>VLOOKUP($A439,'STOCK PRICES'!$G$2:$H$1679,2,1)</f>
        <v>21.5</v>
      </c>
      <c r="H439">
        <f>VLOOKUP($A439,'STOCK PRICES'!$I$2:$J$1976,2,1)</f>
        <v>36.409999999999997</v>
      </c>
      <c r="J439">
        <f>VLOOKUP($A439,'STOCK PRICES'!$K$2:$L$2018,2,1)</f>
        <v>75.75</v>
      </c>
      <c r="L439">
        <f>VLOOKUP($A439,'STOCK PRICES'!$M$2:$N$2018,2,1)</f>
        <v>23.18</v>
      </c>
      <c r="N439" t="e">
        <f>VLOOKUP($A439,'STOCK PRICES'!$O$2:$P$538,2,1)</f>
        <v>#N/A</v>
      </c>
      <c r="P439">
        <f>VLOOKUP($A439,'STOCK PRICES'!$Q$2:$R$2018,2,1)</f>
        <v>16.25</v>
      </c>
      <c r="R439">
        <f>VLOOKUP($A439,'STOCK PRICES'!$S$2:$T$2018,2,1)</f>
        <v>4.0199999999999996</v>
      </c>
      <c r="T439">
        <f>VLOOKUP($A439,'STOCK PRICES'!$U$2:$V$1210,2,1)</f>
        <v>96.9</v>
      </c>
      <c r="V439">
        <f>VLOOKUP($A439,'STOCK PRICES'!$W$2:$X$1879,2,1)</f>
        <v>25.89</v>
      </c>
      <c r="X439">
        <f>VLOOKUP($A439,'STOCK PRICES'!$Y$2:$Z$1987,2,1)</f>
        <v>34.5</v>
      </c>
      <c r="Z439">
        <f>VLOOKUP($A439,'STOCK PRICES'!$AA$2:$AB$1885,2,1)</f>
        <v>166.25</v>
      </c>
      <c r="AB439" t="e">
        <f>VLOOKUP($A439,'STOCK PRICES'!$AC$2:$AD$532,2,1)</f>
        <v>#N/A</v>
      </c>
    </row>
    <row r="440" spans="1:28" hidden="1" outlineLevel="1">
      <c r="A440" s="87">
        <v>43656</v>
      </c>
      <c r="B440">
        <f>VLOOKUP($A440,'STOCK PRICES'!$C$2:$D$1994,2,1)</f>
        <v>82.77</v>
      </c>
      <c r="C440" s="90"/>
      <c r="D440">
        <f>VLOOKUP($A440,'STOCK PRICES'!$E$2:$F$2018,2,1)</f>
        <v>146.96</v>
      </c>
      <c r="F440">
        <f>VLOOKUP($A440,'STOCK PRICES'!$G$2:$H$1679,2,1)</f>
        <v>21.5</v>
      </c>
      <c r="H440">
        <f>VLOOKUP($A440,'STOCK PRICES'!$I$2:$J$1976,2,1)</f>
        <v>36.479999999999997</v>
      </c>
      <c r="J440">
        <f>VLOOKUP($A440,'STOCK PRICES'!$K$2:$L$2018,2,1)</f>
        <v>76.62</v>
      </c>
      <c r="L440">
        <f>VLOOKUP($A440,'STOCK PRICES'!$M$2:$N$2018,2,1)</f>
        <v>23.35</v>
      </c>
      <c r="N440" t="e">
        <f>VLOOKUP($A440,'STOCK PRICES'!$O$2:$P$538,2,1)</f>
        <v>#N/A</v>
      </c>
      <c r="P440">
        <f>VLOOKUP($A440,'STOCK PRICES'!$Q$2:$R$2018,2,1)</f>
        <v>16.16</v>
      </c>
      <c r="R440">
        <f>VLOOKUP($A440,'STOCK PRICES'!$S$2:$T$2018,2,1)</f>
        <v>4.18</v>
      </c>
      <c r="T440">
        <f>VLOOKUP($A440,'STOCK PRICES'!$U$2:$V$1210,2,1)</f>
        <v>96.9</v>
      </c>
      <c r="V440">
        <f>VLOOKUP($A440,'STOCK PRICES'!$W$2:$X$1879,2,1)</f>
        <v>25.89</v>
      </c>
      <c r="X440">
        <f>VLOOKUP($A440,'STOCK PRICES'!$Y$2:$Z$1987,2,1)</f>
        <v>34.5</v>
      </c>
      <c r="Z440">
        <f>VLOOKUP($A440,'STOCK PRICES'!$AA$2:$AB$1885,2,1)</f>
        <v>166.5</v>
      </c>
      <c r="AB440" t="e">
        <f>VLOOKUP($A440,'STOCK PRICES'!$AC$2:$AD$532,2,1)</f>
        <v>#N/A</v>
      </c>
    </row>
    <row r="441" spans="1:28" hidden="1" outlineLevel="1">
      <c r="A441" s="87">
        <v>43657</v>
      </c>
      <c r="B441">
        <f>VLOOKUP($A441,'STOCK PRICES'!$C$2:$D$1994,2,1)</f>
        <v>82.02</v>
      </c>
      <c r="C441" s="90"/>
      <c r="D441">
        <f>VLOOKUP($A441,'STOCK PRICES'!$E$2:$F$2018,2,1)</f>
        <v>148.25</v>
      </c>
      <c r="F441">
        <f>VLOOKUP($A441,'STOCK PRICES'!$G$2:$H$1679,2,1)</f>
        <v>21.5</v>
      </c>
      <c r="H441">
        <f>VLOOKUP($A441,'STOCK PRICES'!$I$2:$J$1976,2,1)</f>
        <v>36.08</v>
      </c>
      <c r="J441">
        <f>VLOOKUP($A441,'STOCK PRICES'!$K$2:$L$2018,2,1)</f>
        <v>77.03</v>
      </c>
      <c r="L441">
        <f>VLOOKUP($A441,'STOCK PRICES'!$M$2:$N$2018,2,1)</f>
        <v>23.26</v>
      </c>
      <c r="N441" t="e">
        <f>VLOOKUP($A441,'STOCK PRICES'!$O$2:$P$538,2,1)</f>
        <v>#N/A</v>
      </c>
      <c r="P441">
        <f>VLOOKUP($A441,'STOCK PRICES'!$Q$2:$R$2018,2,1)</f>
        <v>16.03</v>
      </c>
      <c r="R441">
        <f>VLOOKUP($A441,'STOCK PRICES'!$S$2:$T$2018,2,1)</f>
        <v>4.09</v>
      </c>
      <c r="T441">
        <f>VLOOKUP($A441,'STOCK PRICES'!$U$2:$V$1210,2,1)</f>
        <v>96.9</v>
      </c>
      <c r="V441">
        <f>VLOOKUP($A441,'STOCK PRICES'!$W$2:$X$1879,2,1)</f>
        <v>25.89</v>
      </c>
      <c r="X441">
        <f>VLOOKUP($A441,'STOCK PRICES'!$Y$2:$Z$1987,2,1)</f>
        <v>34</v>
      </c>
      <c r="Z441">
        <f>VLOOKUP($A441,'STOCK PRICES'!$AA$2:$AB$1885,2,1)</f>
        <v>166.5</v>
      </c>
      <c r="AB441" t="e">
        <f>VLOOKUP($A441,'STOCK PRICES'!$AC$2:$AD$532,2,1)</f>
        <v>#N/A</v>
      </c>
    </row>
    <row r="442" spans="1:28" hidden="1" outlineLevel="1">
      <c r="A442" s="87">
        <v>43658</v>
      </c>
      <c r="B442">
        <f>VLOOKUP($A442,'STOCK PRICES'!$C$2:$D$1994,2,1)</f>
        <v>82.52</v>
      </c>
      <c r="C442" s="90"/>
      <c r="D442">
        <f>VLOOKUP($A442,'STOCK PRICES'!$E$2:$F$2018,2,1)</f>
        <v>149.25</v>
      </c>
      <c r="F442">
        <f>VLOOKUP($A442,'STOCK PRICES'!$G$2:$H$1679,2,1)</f>
        <v>21.75</v>
      </c>
      <c r="H442">
        <f>VLOOKUP($A442,'STOCK PRICES'!$I$2:$J$1976,2,1)</f>
        <v>35.950000000000003</v>
      </c>
      <c r="J442">
        <f>VLOOKUP($A442,'STOCK PRICES'!$K$2:$L$2018,2,1)</f>
        <v>73.66</v>
      </c>
      <c r="L442">
        <f>VLOOKUP($A442,'STOCK PRICES'!$M$2:$N$2018,2,1)</f>
        <v>22.12</v>
      </c>
      <c r="N442" t="e">
        <f>VLOOKUP($A442,'STOCK PRICES'!$O$2:$P$538,2,1)</f>
        <v>#N/A</v>
      </c>
      <c r="P442">
        <f>VLOOKUP($A442,'STOCK PRICES'!$Q$2:$R$2018,2,1)</f>
        <v>15.63</v>
      </c>
      <c r="R442">
        <f>VLOOKUP($A442,'STOCK PRICES'!$S$2:$T$2018,2,1)</f>
        <v>4.01</v>
      </c>
      <c r="T442">
        <f>VLOOKUP($A442,'STOCK PRICES'!$U$2:$V$1210,2,1)</f>
        <v>96.9</v>
      </c>
      <c r="V442">
        <f>VLOOKUP($A442,'STOCK PRICES'!$W$2:$X$1879,2,1)</f>
        <v>24.8</v>
      </c>
      <c r="X442">
        <f>VLOOKUP($A442,'STOCK PRICES'!$Y$2:$Z$1987,2,1)</f>
        <v>33.119999999999997</v>
      </c>
      <c r="Z442">
        <f>VLOOKUP($A442,'STOCK PRICES'!$AA$2:$AB$1885,2,1)</f>
        <v>160</v>
      </c>
      <c r="AB442" t="e">
        <f>VLOOKUP($A442,'STOCK PRICES'!$AC$2:$AD$532,2,1)</f>
        <v>#N/A</v>
      </c>
    </row>
    <row r="443" spans="1:28" hidden="1" outlineLevel="1">
      <c r="A443" s="87">
        <v>43661</v>
      </c>
      <c r="B443">
        <f>VLOOKUP($A443,'STOCK PRICES'!$C$2:$D$1994,2,1)</f>
        <v>82.04</v>
      </c>
      <c r="C443" s="90"/>
      <c r="D443">
        <f>VLOOKUP($A443,'STOCK PRICES'!$E$2:$F$2018,2,1)</f>
        <v>148</v>
      </c>
      <c r="F443">
        <f>VLOOKUP($A443,'STOCK PRICES'!$G$2:$H$1679,2,1)</f>
        <v>20.71</v>
      </c>
      <c r="H443">
        <f>VLOOKUP($A443,'STOCK PRICES'!$I$2:$J$1976,2,1)</f>
        <v>35.4</v>
      </c>
      <c r="J443">
        <f>VLOOKUP($A443,'STOCK PRICES'!$K$2:$L$2018,2,1)</f>
        <v>69.98</v>
      </c>
      <c r="L443">
        <f>VLOOKUP($A443,'STOCK PRICES'!$M$2:$N$2018,2,1)</f>
        <v>21.02</v>
      </c>
      <c r="N443" t="e">
        <f>VLOOKUP($A443,'STOCK PRICES'!$O$2:$P$538,2,1)</f>
        <v>#N/A</v>
      </c>
      <c r="P443">
        <f>VLOOKUP($A443,'STOCK PRICES'!$Q$2:$R$2018,2,1)</f>
        <v>15.23</v>
      </c>
      <c r="R443">
        <f>VLOOKUP($A443,'STOCK PRICES'!$S$2:$T$2018,2,1)</f>
        <v>3.87</v>
      </c>
      <c r="T443">
        <f>VLOOKUP($A443,'STOCK PRICES'!$U$2:$V$1210,2,1)</f>
        <v>96.9</v>
      </c>
      <c r="V443">
        <f>VLOOKUP($A443,'STOCK PRICES'!$W$2:$X$1879,2,1)</f>
        <v>23.56</v>
      </c>
      <c r="X443">
        <f>VLOOKUP($A443,'STOCK PRICES'!$Y$2:$Z$1987,2,1)</f>
        <v>32.5</v>
      </c>
      <c r="Z443">
        <f>VLOOKUP($A443,'STOCK PRICES'!$AA$2:$AB$1885,2,1)</f>
        <v>155.99</v>
      </c>
      <c r="AB443" t="e">
        <f>VLOOKUP($A443,'STOCK PRICES'!$AC$2:$AD$532,2,1)</f>
        <v>#N/A</v>
      </c>
    </row>
    <row r="444" spans="1:28" hidden="1" outlineLevel="1">
      <c r="A444" s="87">
        <v>43662</v>
      </c>
      <c r="B444">
        <f>VLOOKUP($A444,'STOCK PRICES'!$C$2:$D$1994,2,1)</f>
        <v>82.61</v>
      </c>
      <c r="C444" s="90"/>
      <c r="D444">
        <f>VLOOKUP($A444,'STOCK PRICES'!$E$2:$F$2018,2,1)</f>
        <v>150.32</v>
      </c>
      <c r="F444">
        <f>VLOOKUP($A444,'STOCK PRICES'!$G$2:$H$1679,2,1)</f>
        <v>20.52</v>
      </c>
      <c r="H444">
        <f>VLOOKUP($A444,'STOCK PRICES'!$I$2:$J$1976,2,1)</f>
        <v>35.19</v>
      </c>
      <c r="J444">
        <f>VLOOKUP($A444,'STOCK PRICES'!$K$2:$L$2018,2,1)</f>
        <v>73.180000000000007</v>
      </c>
      <c r="L444">
        <f>VLOOKUP($A444,'STOCK PRICES'!$M$2:$N$2018,2,1)</f>
        <v>21.07</v>
      </c>
      <c r="N444" t="e">
        <f>VLOOKUP($A444,'STOCK PRICES'!$O$2:$P$538,2,1)</f>
        <v>#N/A</v>
      </c>
      <c r="P444">
        <f>VLOOKUP($A444,'STOCK PRICES'!$Q$2:$R$2018,2,1)</f>
        <v>15.4</v>
      </c>
      <c r="R444">
        <f>VLOOKUP($A444,'STOCK PRICES'!$S$2:$T$2018,2,1)</f>
        <v>3.88</v>
      </c>
      <c r="T444">
        <f>VLOOKUP($A444,'STOCK PRICES'!$U$2:$V$1210,2,1)</f>
        <v>96.9</v>
      </c>
      <c r="V444">
        <f>VLOOKUP($A444,'STOCK PRICES'!$W$2:$X$1879,2,1)</f>
        <v>22.45</v>
      </c>
      <c r="X444">
        <f>VLOOKUP($A444,'STOCK PRICES'!$Y$2:$Z$1987,2,1)</f>
        <v>32.020000000000003</v>
      </c>
      <c r="Z444">
        <f>VLOOKUP($A444,'STOCK PRICES'!$AA$2:$AB$1885,2,1)</f>
        <v>155.99</v>
      </c>
      <c r="AB444" t="e">
        <f>VLOOKUP($A444,'STOCK PRICES'!$AC$2:$AD$532,2,1)</f>
        <v>#N/A</v>
      </c>
    </row>
    <row r="445" spans="1:28" hidden="1" outlineLevel="1">
      <c r="A445" s="87">
        <v>43663</v>
      </c>
      <c r="B445">
        <f>VLOOKUP($A445,'STOCK PRICES'!$C$2:$D$1994,2,1)</f>
        <v>82.96</v>
      </c>
      <c r="C445" s="90"/>
      <c r="D445">
        <f>VLOOKUP($A445,'STOCK PRICES'!$E$2:$F$2018,2,1)</f>
        <v>149.81</v>
      </c>
      <c r="F445">
        <f>VLOOKUP($A445,'STOCK PRICES'!$G$2:$H$1679,2,1)</f>
        <v>21</v>
      </c>
      <c r="H445">
        <f>VLOOKUP($A445,'STOCK PRICES'!$I$2:$J$1976,2,1)</f>
        <v>35.229999999999997</v>
      </c>
      <c r="J445">
        <f>VLOOKUP($A445,'STOCK PRICES'!$K$2:$L$2018,2,1)</f>
        <v>72.28</v>
      </c>
      <c r="L445">
        <f>VLOOKUP($A445,'STOCK PRICES'!$M$2:$N$2018,2,1)</f>
        <v>21.07</v>
      </c>
      <c r="N445" t="e">
        <f>VLOOKUP($A445,'STOCK PRICES'!$O$2:$P$538,2,1)</f>
        <v>#N/A</v>
      </c>
      <c r="P445">
        <f>VLOOKUP($A445,'STOCK PRICES'!$Q$2:$R$2018,2,1)</f>
        <v>15.45</v>
      </c>
      <c r="R445">
        <f>VLOOKUP($A445,'STOCK PRICES'!$S$2:$T$2018,2,1)</f>
        <v>3.92</v>
      </c>
      <c r="T445">
        <f>VLOOKUP($A445,'STOCK PRICES'!$U$2:$V$1210,2,1)</f>
        <v>96.9</v>
      </c>
      <c r="V445">
        <f>VLOOKUP($A445,'STOCK PRICES'!$W$2:$X$1879,2,1)</f>
        <v>23</v>
      </c>
      <c r="X445">
        <f>VLOOKUP($A445,'STOCK PRICES'!$Y$2:$Z$1987,2,1)</f>
        <v>31.9</v>
      </c>
      <c r="Z445">
        <f>VLOOKUP($A445,'STOCK PRICES'!$AA$2:$AB$1885,2,1)</f>
        <v>155.99</v>
      </c>
      <c r="AB445" t="e">
        <f>VLOOKUP($A445,'STOCK PRICES'!$AC$2:$AD$532,2,1)</f>
        <v>#N/A</v>
      </c>
    </row>
    <row r="446" spans="1:28" hidden="1" outlineLevel="1">
      <c r="A446" s="87">
        <v>43664</v>
      </c>
      <c r="B446">
        <f>VLOOKUP($A446,'STOCK PRICES'!$C$2:$D$1994,2,1)</f>
        <v>82.55</v>
      </c>
      <c r="C446" s="90"/>
      <c r="D446">
        <f>VLOOKUP($A446,'STOCK PRICES'!$E$2:$F$2018,2,1)</f>
        <v>149.81</v>
      </c>
      <c r="F446">
        <f>VLOOKUP($A446,'STOCK PRICES'!$G$2:$H$1679,2,1)</f>
        <v>21</v>
      </c>
      <c r="H446">
        <f>VLOOKUP($A446,'STOCK PRICES'!$I$2:$J$1976,2,1)</f>
        <v>34.5</v>
      </c>
      <c r="J446">
        <f>VLOOKUP($A446,'STOCK PRICES'!$K$2:$L$2018,2,1)</f>
        <v>68.7</v>
      </c>
      <c r="L446">
        <f>VLOOKUP($A446,'STOCK PRICES'!$M$2:$N$2018,2,1)</f>
        <v>20.02</v>
      </c>
      <c r="N446" t="e">
        <f>VLOOKUP($A446,'STOCK PRICES'!$O$2:$P$538,2,1)</f>
        <v>#N/A</v>
      </c>
      <c r="P446">
        <f>VLOOKUP($A446,'STOCK PRICES'!$Q$2:$R$2018,2,1)</f>
        <v>14.47</v>
      </c>
      <c r="R446">
        <f>VLOOKUP($A446,'STOCK PRICES'!$S$2:$T$2018,2,1)</f>
        <v>3.84</v>
      </c>
      <c r="T446">
        <f>VLOOKUP($A446,'STOCK PRICES'!$U$2:$V$1210,2,1)</f>
        <v>96.9</v>
      </c>
      <c r="V446">
        <f>VLOOKUP($A446,'STOCK PRICES'!$W$2:$X$1879,2,1)</f>
        <v>21.85</v>
      </c>
      <c r="X446">
        <f>VLOOKUP($A446,'STOCK PRICES'!$Y$2:$Z$1987,2,1)</f>
        <v>30.45</v>
      </c>
      <c r="Z446">
        <f>VLOOKUP($A446,'STOCK PRICES'!$AA$2:$AB$1885,2,1)</f>
        <v>154</v>
      </c>
      <c r="AB446" t="e">
        <f>VLOOKUP($A446,'STOCK PRICES'!$AC$2:$AD$532,2,1)</f>
        <v>#N/A</v>
      </c>
    </row>
    <row r="447" spans="1:28" hidden="1" outlineLevel="1">
      <c r="A447" s="87">
        <v>43665</v>
      </c>
      <c r="B447">
        <f>VLOOKUP($A447,'STOCK PRICES'!$C$2:$D$1994,2,1)</f>
        <v>81.97</v>
      </c>
      <c r="C447" s="90"/>
      <c r="D447">
        <f>VLOOKUP($A447,'STOCK PRICES'!$E$2:$F$2018,2,1)</f>
        <v>146.78</v>
      </c>
      <c r="F447">
        <f>VLOOKUP($A447,'STOCK PRICES'!$G$2:$H$1679,2,1)</f>
        <v>21</v>
      </c>
      <c r="H447">
        <f>VLOOKUP($A447,'STOCK PRICES'!$I$2:$J$1976,2,1)</f>
        <v>34.44</v>
      </c>
      <c r="J447">
        <f>VLOOKUP($A447,'STOCK PRICES'!$K$2:$L$2018,2,1)</f>
        <v>71.760000000000005</v>
      </c>
      <c r="L447">
        <f>VLOOKUP($A447,'STOCK PRICES'!$M$2:$N$2018,2,1)</f>
        <v>19.78</v>
      </c>
      <c r="N447" t="e">
        <f>VLOOKUP($A447,'STOCK PRICES'!$O$2:$P$538,2,1)</f>
        <v>#N/A</v>
      </c>
      <c r="P447">
        <f>VLOOKUP($A447,'STOCK PRICES'!$Q$2:$R$2018,2,1)</f>
        <v>14.43</v>
      </c>
      <c r="R447">
        <f>VLOOKUP($A447,'STOCK PRICES'!$S$2:$T$2018,2,1)</f>
        <v>3.73</v>
      </c>
      <c r="T447">
        <f>VLOOKUP($A447,'STOCK PRICES'!$U$2:$V$1210,2,1)</f>
        <v>96.9</v>
      </c>
      <c r="V447">
        <f>VLOOKUP($A447,'STOCK PRICES'!$W$2:$X$1879,2,1)</f>
        <v>21.37</v>
      </c>
      <c r="X447">
        <f>VLOOKUP($A447,'STOCK PRICES'!$Y$2:$Z$1987,2,1)</f>
        <v>31.61</v>
      </c>
      <c r="Z447">
        <f>VLOOKUP($A447,'STOCK PRICES'!$AA$2:$AB$1885,2,1)</f>
        <v>154</v>
      </c>
      <c r="AB447" t="e">
        <f>VLOOKUP($A447,'STOCK PRICES'!$AC$2:$AD$532,2,1)</f>
        <v>#N/A</v>
      </c>
    </row>
    <row r="448" spans="1:28" hidden="1" outlineLevel="1">
      <c r="A448" s="87">
        <v>43668</v>
      </c>
      <c r="B448">
        <f>VLOOKUP($A448,'STOCK PRICES'!$C$2:$D$1994,2,1)</f>
        <v>82.11</v>
      </c>
      <c r="C448" s="90"/>
      <c r="D448">
        <f>VLOOKUP($A448,'STOCK PRICES'!$E$2:$F$2018,2,1)</f>
        <v>147.94</v>
      </c>
      <c r="F448">
        <f>VLOOKUP($A448,'STOCK PRICES'!$G$2:$H$1679,2,1)</f>
        <v>20.11</v>
      </c>
      <c r="H448">
        <f>VLOOKUP($A448,'STOCK PRICES'!$I$2:$J$1976,2,1)</f>
        <v>34.380000000000003</v>
      </c>
      <c r="J448">
        <f>VLOOKUP($A448,'STOCK PRICES'!$K$2:$L$2018,2,1)</f>
        <v>72.38</v>
      </c>
      <c r="L448">
        <f>VLOOKUP($A448,'STOCK PRICES'!$M$2:$N$2018,2,1)</f>
        <v>19.21</v>
      </c>
      <c r="N448" t="e">
        <f>VLOOKUP($A448,'STOCK PRICES'!$O$2:$P$538,2,1)</f>
        <v>#N/A</v>
      </c>
      <c r="P448">
        <f>VLOOKUP($A448,'STOCK PRICES'!$Q$2:$R$2018,2,1)</f>
        <v>14.66</v>
      </c>
      <c r="R448">
        <f>VLOOKUP($A448,'STOCK PRICES'!$S$2:$T$2018,2,1)</f>
        <v>3.7</v>
      </c>
      <c r="T448">
        <f>VLOOKUP($A448,'STOCK PRICES'!$U$2:$V$1210,2,1)</f>
        <v>96.9</v>
      </c>
      <c r="V448">
        <f>VLOOKUP($A448,'STOCK PRICES'!$W$2:$X$1879,2,1)</f>
        <v>20.38</v>
      </c>
      <c r="X448">
        <f>VLOOKUP($A448,'STOCK PRICES'!$Y$2:$Z$1987,2,1)</f>
        <v>32</v>
      </c>
      <c r="Z448">
        <f>VLOOKUP($A448,'STOCK PRICES'!$AA$2:$AB$1885,2,1)</f>
        <v>157.24</v>
      </c>
      <c r="AB448" t="e">
        <f>VLOOKUP($A448,'STOCK PRICES'!$AC$2:$AD$532,2,1)</f>
        <v>#N/A</v>
      </c>
    </row>
    <row r="449" spans="1:28" hidden="1" outlineLevel="1">
      <c r="A449" s="87">
        <v>43669</v>
      </c>
      <c r="B449">
        <f>VLOOKUP($A449,'STOCK PRICES'!$C$2:$D$1994,2,1)</f>
        <v>81.680000000000007</v>
      </c>
      <c r="C449" s="90"/>
      <c r="D449">
        <f>VLOOKUP($A449,'STOCK PRICES'!$E$2:$F$2018,2,1)</f>
        <v>149.01</v>
      </c>
      <c r="F449">
        <f>VLOOKUP($A449,'STOCK PRICES'!$G$2:$H$1679,2,1)</f>
        <v>19.75</v>
      </c>
      <c r="H449">
        <f>VLOOKUP($A449,'STOCK PRICES'!$I$2:$J$1976,2,1)</f>
        <v>34.340000000000003</v>
      </c>
      <c r="J449">
        <f>VLOOKUP($A449,'STOCK PRICES'!$K$2:$L$2018,2,1)</f>
        <v>73.14</v>
      </c>
      <c r="L449">
        <f>VLOOKUP($A449,'STOCK PRICES'!$M$2:$N$2018,2,1)</f>
        <v>20.12</v>
      </c>
      <c r="N449" t="e">
        <f>VLOOKUP($A449,'STOCK PRICES'!$O$2:$P$538,2,1)</f>
        <v>#N/A</v>
      </c>
      <c r="P449">
        <f>VLOOKUP($A449,'STOCK PRICES'!$Q$2:$R$2018,2,1)</f>
        <v>14.69</v>
      </c>
      <c r="R449">
        <f>VLOOKUP($A449,'STOCK PRICES'!$S$2:$T$2018,2,1)</f>
        <v>3.68</v>
      </c>
      <c r="T449">
        <f>VLOOKUP($A449,'STOCK PRICES'!$U$2:$V$1210,2,1)</f>
        <v>96.9</v>
      </c>
      <c r="V449">
        <f>VLOOKUP($A449,'STOCK PRICES'!$W$2:$X$1879,2,1)</f>
        <v>20.84</v>
      </c>
      <c r="X449">
        <f>VLOOKUP($A449,'STOCK PRICES'!$Y$2:$Z$1987,2,1)</f>
        <v>31.99</v>
      </c>
      <c r="Z449">
        <f>VLOOKUP($A449,'STOCK PRICES'!$AA$2:$AB$1885,2,1)</f>
        <v>149.9</v>
      </c>
      <c r="AB449" t="e">
        <f>VLOOKUP($A449,'STOCK PRICES'!$AC$2:$AD$532,2,1)</f>
        <v>#N/A</v>
      </c>
    </row>
    <row r="450" spans="1:28" hidden="1" outlineLevel="1">
      <c r="A450" s="87">
        <v>43670</v>
      </c>
      <c r="B450">
        <f>VLOOKUP($A450,'STOCK PRICES'!$C$2:$D$1994,2,1)</f>
        <v>80.81</v>
      </c>
      <c r="C450" s="90"/>
      <c r="D450">
        <f>VLOOKUP($A450,'STOCK PRICES'!$E$2:$F$2018,2,1)</f>
        <v>149.02000000000001</v>
      </c>
      <c r="F450">
        <f>VLOOKUP($A450,'STOCK PRICES'!$G$2:$H$1679,2,1)</f>
        <v>19.25</v>
      </c>
      <c r="H450">
        <f>VLOOKUP($A450,'STOCK PRICES'!$I$2:$J$1976,2,1)</f>
        <v>34.369999999999997</v>
      </c>
      <c r="J450">
        <f>VLOOKUP($A450,'STOCK PRICES'!$K$2:$L$2018,2,1)</f>
        <v>72.14</v>
      </c>
      <c r="L450">
        <f>VLOOKUP($A450,'STOCK PRICES'!$M$2:$N$2018,2,1)</f>
        <v>19.78</v>
      </c>
      <c r="N450" t="e">
        <f>VLOOKUP($A450,'STOCK PRICES'!$O$2:$P$538,2,1)</f>
        <v>#N/A</v>
      </c>
      <c r="P450">
        <f>VLOOKUP($A450,'STOCK PRICES'!$Q$2:$R$2018,2,1)</f>
        <v>14.34</v>
      </c>
      <c r="R450">
        <f>VLOOKUP($A450,'STOCK PRICES'!$S$2:$T$2018,2,1)</f>
        <v>3.61</v>
      </c>
      <c r="T450">
        <f>VLOOKUP($A450,'STOCK PRICES'!$U$2:$V$1210,2,1)</f>
        <v>96.9</v>
      </c>
      <c r="V450">
        <f>VLOOKUP($A450,'STOCK PRICES'!$W$2:$X$1879,2,1)</f>
        <v>20.52</v>
      </c>
      <c r="X450">
        <f>VLOOKUP($A450,'STOCK PRICES'!$Y$2:$Z$1987,2,1)</f>
        <v>32.47</v>
      </c>
      <c r="Z450">
        <f>VLOOKUP($A450,'STOCK PRICES'!$AA$2:$AB$1885,2,1)</f>
        <v>155.24</v>
      </c>
      <c r="AB450" t="e">
        <f>VLOOKUP($A450,'STOCK PRICES'!$AC$2:$AD$532,2,1)</f>
        <v>#N/A</v>
      </c>
    </row>
    <row r="451" spans="1:28" hidden="1" outlineLevel="1">
      <c r="A451" s="87">
        <v>43671</v>
      </c>
      <c r="B451">
        <f>VLOOKUP($A451,'STOCK PRICES'!$C$2:$D$1994,2,1)</f>
        <v>81.67</v>
      </c>
      <c r="C451" s="90"/>
      <c r="D451">
        <f>VLOOKUP($A451,'STOCK PRICES'!$E$2:$F$2018,2,1)</f>
        <v>149.59</v>
      </c>
      <c r="F451">
        <f>VLOOKUP($A451,'STOCK PRICES'!$G$2:$H$1679,2,1)</f>
        <v>20.25</v>
      </c>
      <c r="H451">
        <f>VLOOKUP($A451,'STOCK PRICES'!$I$2:$J$1976,2,1)</f>
        <v>33.53</v>
      </c>
      <c r="J451">
        <f>VLOOKUP($A451,'STOCK PRICES'!$K$2:$L$2018,2,1)</f>
        <v>71.150000000000006</v>
      </c>
      <c r="L451">
        <f>VLOOKUP($A451,'STOCK PRICES'!$M$2:$N$2018,2,1)</f>
        <v>18.84</v>
      </c>
      <c r="N451" t="e">
        <f>VLOOKUP($A451,'STOCK PRICES'!$O$2:$P$538,2,1)</f>
        <v>#N/A</v>
      </c>
      <c r="P451">
        <f>VLOOKUP($A451,'STOCK PRICES'!$Q$2:$R$2018,2,1)</f>
        <v>14.4</v>
      </c>
      <c r="R451">
        <f>VLOOKUP($A451,'STOCK PRICES'!$S$2:$T$2018,2,1)</f>
        <v>3.76</v>
      </c>
      <c r="T451">
        <f>VLOOKUP($A451,'STOCK PRICES'!$U$2:$V$1210,2,1)</f>
        <v>96.9</v>
      </c>
      <c r="V451">
        <f>VLOOKUP($A451,'STOCK PRICES'!$W$2:$X$1879,2,1)</f>
        <v>20.75</v>
      </c>
      <c r="X451">
        <f>VLOOKUP($A451,'STOCK PRICES'!$Y$2:$Z$1987,2,1)</f>
        <v>31.49</v>
      </c>
      <c r="Z451">
        <f>VLOOKUP($A451,'STOCK PRICES'!$AA$2:$AB$1885,2,1)</f>
        <v>155.24</v>
      </c>
      <c r="AB451" t="e">
        <f>VLOOKUP($A451,'STOCK PRICES'!$AC$2:$AD$532,2,1)</f>
        <v>#N/A</v>
      </c>
    </row>
    <row r="452" spans="1:28" hidden="1" outlineLevel="1">
      <c r="A452" s="87">
        <v>43672</v>
      </c>
      <c r="B452">
        <f>VLOOKUP($A452,'STOCK PRICES'!$C$2:$D$1994,2,1)</f>
        <v>81.56</v>
      </c>
      <c r="C452" s="90"/>
      <c r="D452">
        <f>VLOOKUP($A452,'STOCK PRICES'!$E$2:$F$2018,2,1)</f>
        <v>149.08000000000001</v>
      </c>
      <c r="F452">
        <f>VLOOKUP($A452,'STOCK PRICES'!$G$2:$H$1679,2,1)</f>
        <v>19.32</v>
      </c>
      <c r="H452">
        <f>VLOOKUP($A452,'STOCK PRICES'!$I$2:$J$1976,2,1)</f>
        <v>34.14</v>
      </c>
      <c r="J452">
        <f>VLOOKUP($A452,'STOCK PRICES'!$K$2:$L$2018,2,1)</f>
        <v>67.62</v>
      </c>
      <c r="L452">
        <f>VLOOKUP($A452,'STOCK PRICES'!$M$2:$N$2018,2,1)</f>
        <v>17.97</v>
      </c>
      <c r="N452" t="e">
        <f>VLOOKUP($A452,'STOCK PRICES'!$O$2:$P$538,2,1)</f>
        <v>#N/A</v>
      </c>
      <c r="P452">
        <f>VLOOKUP($A452,'STOCK PRICES'!$Q$2:$R$2018,2,1)</f>
        <v>13.86</v>
      </c>
      <c r="R452">
        <f>VLOOKUP($A452,'STOCK PRICES'!$S$2:$T$2018,2,1)</f>
        <v>3.49</v>
      </c>
      <c r="T452">
        <f>VLOOKUP($A452,'STOCK PRICES'!$U$2:$V$1210,2,1)</f>
        <v>96.9</v>
      </c>
      <c r="V452">
        <f>VLOOKUP($A452,'STOCK PRICES'!$W$2:$X$1879,2,1)</f>
        <v>19.760000000000002</v>
      </c>
      <c r="X452">
        <f>VLOOKUP($A452,'STOCK PRICES'!$Y$2:$Z$1987,2,1)</f>
        <v>31.49</v>
      </c>
      <c r="Z452">
        <f>VLOOKUP($A452,'STOCK PRICES'!$AA$2:$AB$1885,2,1)</f>
        <v>155.24</v>
      </c>
      <c r="AB452" t="e">
        <f>VLOOKUP($A452,'STOCK PRICES'!$AC$2:$AD$532,2,1)</f>
        <v>#N/A</v>
      </c>
    </row>
    <row r="453" spans="1:28" hidden="1" outlineLevel="1">
      <c r="A453" s="87">
        <v>43675</v>
      </c>
      <c r="B453">
        <f>VLOOKUP($A453,'STOCK PRICES'!$C$2:$D$1994,2,1)</f>
        <v>81.41</v>
      </c>
      <c r="C453" s="90"/>
      <c r="D453">
        <f>VLOOKUP($A453,'STOCK PRICES'!$E$2:$F$2018,2,1)</f>
        <v>146.5</v>
      </c>
      <c r="F453">
        <f>VLOOKUP($A453,'STOCK PRICES'!$G$2:$H$1679,2,1)</f>
        <v>18.5</v>
      </c>
      <c r="H453">
        <f>VLOOKUP($A453,'STOCK PRICES'!$I$2:$J$1976,2,1)</f>
        <v>34.42</v>
      </c>
      <c r="J453">
        <f>VLOOKUP($A453,'STOCK PRICES'!$K$2:$L$2018,2,1)</f>
        <v>64.239999999999995</v>
      </c>
      <c r="L453">
        <f>VLOOKUP($A453,'STOCK PRICES'!$M$2:$N$2018,2,1)</f>
        <v>17.02</v>
      </c>
      <c r="N453" t="e">
        <f>VLOOKUP($A453,'STOCK PRICES'!$O$2:$P$538,2,1)</f>
        <v>#N/A</v>
      </c>
      <c r="P453">
        <f>VLOOKUP($A453,'STOCK PRICES'!$Q$2:$R$2018,2,1)</f>
        <v>13.58</v>
      </c>
      <c r="R453">
        <f>VLOOKUP($A453,'STOCK PRICES'!$S$2:$T$2018,2,1)</f>
        <v>3.21</v>
      </c>
      <c r="T453">
        <f>VLOOKUP($A453,'STOCK PRICES'!$U$2:$V$1210,2,1)</f>
        <v>96.9</v>
      </c>
      <c r="V453">
        <f>VLOOKUP($A453,'STOCK PRICES'!$W$2:$X$1879,2,1)</f>
        <v>19.28</v>
      </c>
      <c r="X453">
        <f>VLOOKUP($A453,'STOCK PRICES'!$Y$2:$Z$1987,2,1)</f>
        <v>30.42</v>
      </c>
      <c r="Z453">
        <f>VLOOKUP($A453,'STOCK PRICES'!$AA$2:$AB$1885,2,1)</f>
        <v>152.99</v>
      </c>
      <c r="AB453" t="e">
        <f>VLOOKUP($A453,'STOCK PRICES'!$AC$2:$AD$532,2,1)</f>
        <v>#N/A</v>
      </c>
    </row>
    <row r="454" spans="1:28" hidden="1" outlineLevel="1">
      <c r="A454" s="87">
        <v>43676</v>
      </c>
      <c r="B454">
        <f>VLOOKUP($A454,'STOCK PRICES'!$C$2:$D$1994,2,1)</f>
        <v>81.680000000000007</v>
      </c>
      <c r="C454" s="90"/>
      <c r="D454">
        <f>VLOOKUP($A454,'STOCK PRICES'!$E$2:$F$2018,2,1)</f>
        <v>145.69</v>
      </c>
      <c r="F454">
        <f>VLOOKUP($A454,'STOCK PRICES'!$G$2:$H$1679,2,1)</f>
        <v>18.5</v>
      </c>
      <c r="H454">
        <f>VLOOKUP($A454,'STOCK PRICES'!$I$2:$J$1976,2,1)</f>
        <v>34.75</v>
      </c>
      <c r="J454">
        <f>VLOOKUP($A454,'STOCK PRICES'!$K$2:$L$2018,2,1)</f>
        <v>61.08</v>
      </c>
      <c r="L454">
        <f>VLOOKUP($A454,'STOCK PRICES'!$M$2:$N$2018,2,1)</f>
        <v>16.940000000000001</v>
      </c>
      <c r="N454" t="e">
        <f>VLOOKUP($A454,'STOCK PRICES'!$O$2:$P$538,2,1)</f>
        <v>#N/A</v>
      </c>
      <c r="P454">
        <f>VLOOKUP($A454,'STOCK PRICES'!$Q$2:$R$2018,2,1)</f>
        <v>13.31</v>
      </c>
      <c r="R454">
        <f>VLOOKUP($A454,'STOCK PRICES'!$S$2:$T$2018,2,1)</f>
        <v>3.23</v>
      </c>
      <c r="T454">
        <f>VLOOKUP($A454,'STOCK PRICES'!$U$2:$V$1210,2,1)</f>
        <v>96.9</v>
      </c>
      <c r="V454">
        <f>VLOOKUP($A454,'STOCK PRICES'!$W$2:$X$1879,2,1)</f>
        <v>19.55</v>
      </c>
      <c r="X454">
        <f>VLOOKUP($A454,'STOCK PRICES'!$Y$2:$Z$1987,2,1)</f>
        <v>31.01</v>
      </c>
      <c r="Z454">
        <f>VLOOKUP($A454,'STOCK PRICES'!$AA$2:$AB$1885,2,1)</f>
        <v>154.88999999999999</v>
      </c>
      <c r="AB454" t="e">
        <f>VLOOKUP($A454,'STOCK PRICES'!$AC$2:$AD$532,2,1)</f>
        <v>#N/A</v>
      </c>
    </row>
    <row r="455" spans="1:28" hidden="1" outlineLevel="1">
      <c r="A455" s="87">
        <v>43677</v>
      </c>
      <c r="B455">
        <f>VLOOKUP($A455,'STOCK PRICES'!$C$2:$D$1994,2,1)</f>
        <v>81.97</v>
      </c>
      <c r="C455" s="90"/>
      <c r="D455">
        <f>VLOOKUP($A455,'STOCK PRICES'!$E$2:$F$2018,2,1)</f>
        <v>145.61000000000001</v>
      </c>
      <c r="F455">
        <f>VLOOKUP($A455,'STOCK PRICES'!$G$2:$H$1679,2,1)</f>
        <v>19.5</v>
      </c>
      <c r="H455">
        <f>VLOOKUP($A455,'STOCK PRICES'!$I$2:$J$1976,2,1)</f>
        <v>35.33</v>
      </c>
      <c r="J455">
        <f>VLOOKUP($A455,'STOCK PRICES'!$K$2:$L$2018,2,1)</f>
        <v>64.13</v>
      </c>
      <c r="L455">
        <f>VLOOKUP($A455,'STOCK PRICES'!$M$2:$N$2018,2,1)</f>
        <v>17.54</v>
      </c>
      <c r="N455" t="e">
        <f>VLOOKUP($A455,'STOCK PRICES'!$O$2:$P$538,2,1)</f>
        <v>#N/A</v>
      </c>
      <c r="P455">
        <f>VLOOKUP($A455,'STOCK PRICES'!$Q$2:$R$2018,2,1)</f>
        <v>13.53</v>
      </c>
      <c r="R455">
        <f>VLOOKUP($A455,'STOCK PRICES'!$S$2:$T$2018,2,1)</f>
        <v>3.25</v>
      </c>
      <c r="T455">
        <f>VLOOKUP($A455,'STOCK PRICES'!$U$2:$V$1210,2,1)</f>
        <v>96.9</v>
      </c>
      <c r="V455">
        <f>VLOOKUP($A455,'STOCK PRICES'!$W$2:$X$1879,2,1)</f>
        <v>20.55</v>
      </c>
      <c r="X455">
        <f>VLOOKUP($A455,'STOCK PRICES'!$Y$2:$Z$1987,2,1)</f>
        <v>29.71</v>
      </c>
      <c r="Z455">
        <f>VLOOKUP($A455,'STOCK PRICES'!$AA$2:$AB$1885,2,1)</f>
        <v>154.88999999999999</v>
      </c>
      <c r="AB455" t="e">
        <f>VLOOKUP($A455,'STOCK PRICES'!$AC$2:$AD$532,2,1)</f>
        <v>#N/A</v>
      </c>
    </row>
    <row r="456" spans="1:28" hidden="1" outlineLevel="1">
      <c r="A456" s="87">
        <v>43678</v>
      </c>
      <c r="B456">
        <f>VLOOKUP($A456,'STOCK PRICES'!$C$2:$D$1994,2,1)</f>
        <v>81.89</v>
      </c>
      <c r="C456" s="90"/>
      <c r="D456">
        <f>VLOOKUP($A456,'STOCK PRICES'!$E$2:$F$2018,2,1)</f>
        <v>146.05000000000001</v>
      </c>
      <c r="F456">
        <f>VLOOKUP($A456,'STOCK PRICES'!$G$2:$H$1679,2,1)</f>
        <v>20.45</v>
      </c>
      <c r="H456">
        <f>VLOOKUP($A456,'STOCK PRICES'!$I$2:$J$1976,2,1)</f>
        <v>35.33</v>
      </c>
      <c r="J456">
        <f>VLOOKUP($A456,'STOCK PRICES'!$K$2:$L$2018,2,1)</f>
        <v>62.78</v>
      </c>
      <c r="L456">
        <f>VLOOKUP($A456,'STOCK PRICES'!$M$2:$N$2018,2,1)</f>
        <v>17</v>
      </c>
      <c r="N456" t="e">
        <f>VLOOKUP($A456,'STOCK PRICES'!$O$2:$P$538,2,1)</f>
        <v>#N/A</v>
      </c>
      <c r="P456">
        <f>VLOOKUP($A456,'STOCK PRICES'!$Q$2:$R$2018,2,1)</f>
        <v>13.28</v>
      </c>
      <c r="R456">
        <f>VLOOKUP($A456,'STOCK PRICES'!$S$2:$T$2018,2,1)</f>
        <v>3.14</v>
      </c>
      <c r="T456">
        <f>VLOOKUP($A456,'STOCK PRICES'!$U$2:$V$1210,2,1)</f>
        <v>96.9</v>
      </c>
      <c r="V456">
        <f>VLOOKUP($A456,'STOCK PRICES'!$W$2:$X$1879,2,1)</f>
        <v>20.58</v>
      </c>
      <c r="X456">
        <f>VLOOKUP($A456,'STOCK PRICES'!$Y$2:$Z$1987,2,1)</f>
        <v>29.71</v>
      </c>
      <c r="Z456">
        <f>VLOOKUP($A456,'STOCK PRICES'!$AA$2:$AB$1885,2,1)</f>
        <v>154.88999999999999</v>
      </c>
      <c r="AB456" t="e">
        <f>VLOOKUP($A456,'STOCK PRICES'!$AC$2:$AD$532,2,1)</f>
        <v>#N/A</v>
      </c>
    </row>
    <row r="457" spans="1:28" hidden="1" outlineLevel="1">
      <c r="A457" s="87">
        <v>43679</v>
      </c>
      <c r="B457">
        <f>VLOOKUP($A457,'STOCK PRICES'!$C$2:$D$1994,2,1)</f>
        <v>81.25</v>
      </c>
      <c r="C457" s="90"/>
      <c r="D457">
        <f>VLOOKUP($A457,'STOCK PRICES'!$E$2:$F$2018,2,1)</f>
        <v>143.81</v>
      </c>
      <c r="F457">
        <f>VLOOKUP($A457,'STOCK PRICES'!$G$2:$H$1679,2,1)</f>
        <v>20.9</v>
      </c>
      <c r="H457">
        <f>VLOOKUP($A457,'STOCK PRICES'!$I$2:$J$1976,2,1)</f>
        <v>34.950000000000003</v>
      </c>
      <c r="J457">
        <f>VLOOKUP($A457,'STOCK PRICES'!$K$2:$L$2018,2,1)</f>
        <v>62.29</v>
      </c>
      <c r="L457">
        <f>VLOOKUP($A457,'STOCK PRICES'!$M$2:$N$2018,2,1)</f>
        <v>17.22</v>
      </c>
      <c r="N457" t="e">
        <f>VLOOKUP($A457,'STOCK PRICES'!$O$2:$P$538,2,1)</f>
        <v>#N/A</v>
      </c>
      <c r="P457">
        <f>VLOOKUP($A457,'STOCK PRICES'!$Q$2:$R$2018,2,1)</f>
        <v>13.21</v>
      </c>
      <c r="R457">
        <f>VLOOKUP($A457,'STOCK PRICES'!$S$2:$T$2018,2,1)</f>
        <v>3.21</v>
      </c>
      <c r="T457">
        <f>VLOOKUP($A457,'STOCK PRICES'!$U$2:$V$1210,2,1)</f>
        <v>96.9</v>
      </c>
      <c r="V457">
        <f>VLOOKUP($A457,'STOCK PRICES'!$W$2:$X$1879,2,1)</f>
        <v>21.48</v>
      </c>
      <c r="X457">
        <f>VLOOKUP($A457,'STOCK PRICES'!$Y$2:$Z$1987,2,1)</f>
        <v>29.83</v>
      </c>
      <c r="Z457">
        <f>VLOOKUP($A457,'STOCK PRICES'!$AA$2:$AB$1885,2,1)</f>
        <v>154.88999999999999</v>
      </c>
      <c r="AB457" t="e">
        <f>VLOOKUP($A457,'STOCK PRICES'!$AC$2:$AD$532,2,1)</f>
        <v>#N/A</v>
      </c>
    </row>
    <row r="458" spans="1:28" hidden="1" outlineLevel="1">
      <c r="A458" s="87">
        <v>43682</v>
      </c>
      <c r="B458">
        <f>VLOOKUP($A458,'STOCK PRICES'!$C$2:$D$1994,2,1)</f>
        <v>79.650000000000006</v>
      </c>
      <c r="C458" s="90"/>
      <c r="D458">
        <f>VLOOKUP($A458,'STOCK PRICES'!$E$2:$F$2018,2,1)</f>
        <v>136.80000000000001</v>
      </c>
      <c r="F458">
        <f>VLOOKUP($A458,'STOCK PRICES'!$G$2:$H$1679,2,1)</f>
        <v>20.9</v>
      </c>
      <c r="H458">
        <f>VLOOKUP($A458,'STOCK PRICES'!$I$2:$J$1976,2,1)</f>
        <v>34.49</v>
      </c>
      <c r="J458">
        <f>VLOOKUP($A458,'STOCK PRICES'!$K$2:$L$2018,2,1)</f>
        <v>62.55</v>
      </c>
      <c r="L458">
        <f>VLOOKUP($A458,'STOCK PRICES'!$M$2:$N$2018,2,1)</f>
        <v>17.03</v>
      </c>
      <c r="N458" t="e">
        <f>VLOOKUP($A458,'STOCK PRICES'!$O$2:$P$538,2,1)</f>
        <v>#N/A</v>
      </c>
      <c r="P458">
        <f>VLOOKUP($A458,'STOCK PRICES'!$Q$2:$R$2018,2,1)</f>
        <v>13.17</v>
      </c>
      <c r="R458">
        <f>VLOOKUP($A458,'STOCK PRICES'!$S$2:$T$2018,2,1)</f>
        <v>3.12</v>
      </c>
      <c r="T458">
        <f>VLOOKUP($A458,'STOCK PRICES'!$U$2:$V$1210,2,1)</f>
        <v>96.9</v>
      </c>
      <c r="V458">
        <f>VLOOKUP($A458,'STOCK PRICES'!$W$2:$X$1879,2,1)</f>
        <v>20.59</v>
      </c>
      <c r="X458">
        <f>VLOOKUP($A458,'STOCK PRICES'!$Y$2:$Z$1987,2,1)</f>
        <v>29.05</v>
      </c>
      <c r="Z458">
        <f>VLOOKUP($A458,'STOCK PRICES'!$AA$2:$AB$1885,2,1)</f>
        <v>154.88999999999999</v>
      </c>
      <c r="AB458" t="e">
        <f>VLOOKUP($A458,'STOCK PRICES'!$AC$2:$AD$532,2,1)</f>
        <v>#N/A</v>
      </c>
    </row>
    <row r="459" spans="1:28" hidden="1" outlineLevel="1">
      <c r="A459" s="87">
        <v>43683</v>
      </c>
      <c r="B459">
        <f>VLOOKUP($A459,'STOCK PRICES'!$C$2:$D$1994,2,1)</f>
        <v>79.12</v>
      </c>
      <c r="C459" s="90"/>
      <c r="D459">
        <f>VLOOKUP($A459,'STOCK PRICES'!$E$2:$F$2018,2,1)</f>
        <v>133.19999999999999</v>
      </c>
      <c r="F459">
        <f>VLOOKUP($A459,'STOCK PRICES'!$G$2:$H$1679,2,1)</f>
        <v>20</v>
      </c>
      <c r="H459">
        <f>VLOOKUP($A459,'STOCK PRICES'!$I$2:$J$1976,2,1)</f>
        <v>33.99</v>
      </c>
      <c r="J459">
        <f>VLOOKUP($A459,'STOCK PRICES'!$K$2:$L$2018,2,1)</f>
        <v>62.91</v>
      </c>
      <c r="L459">
        <f>VLOOKUP($A459,'STOCK PRICES'!$M$2:$N$2018,2,1)</f>
        <v>17.18</v>
      </c>
      <c r="N459" t="e">
        <f>VLOOKUP($A459,'STOCK PRICES'!$O$2:$P$538,2,1)</f>
        <v>#N/A</v>
      </c>
      <c r="P459">
        <f>VLOOKUP($A459,'STOCK PRICES'!$Q$2:$R$2018,2,1)</f>
        <v>13.16</v>
      </c>
      <c r="R459">
        <f>VLOOKUP($A459,'STOCK PRICES'!$S$2:$T$2018,2,1)</f>
        <v>3.15</v>
      </c>
      <c r="T459">
        <f>VLOOKUP($A459,'STOCK PRICES'!$U$2:$V$1210,2,1)</f>
        <v>96.9</v>
      </c>
      <c r="V459">
        <f>VLOOKUP($A459,'STOCK PRICES'!$W$2:$X$1879,2,1)</f>
        <v>20.2</v>
      </c>
      <c r="X459">
        <f>VLOOKUP($A459,'STOCK PRICES'!$Y$2:$Z$1987,2,1)</f>
        <v>28.25</v>
      </c>
      <c r="Z459">
        <f>VLOOKUP($A459,'STOCK PRICES'!$AA$2:$AB$1885,2,1)</f>
        <v>154.88999999999999</v>
      </c>
      <c r="AB459" t="e">
        <f>VLOOKUP($A459,'STOCK PRICES'!$AC$2:$AD$532,2,1)</f>
        <v>#N/A</v>
      </c>
    </row>
    <row r="460" spans="1:28" hidden="1" outlineLevel="1">
      <c r="A460" s="87">
        <v>43684</v>
      </c>
      <c r="B460">
        <f>VLOOKUP($A460,'STOCK PRICES'!$C$2:$D$1994,2,1)</f>
        <v>78.09</v>
      </c>
      <c r="C460" s="90"/>
      <c r="D460">
        <f>VLOOKUP($A460,'STOCK PRICES'!$E$2:$F$2018,2,1)</f>
        <v>127.99</v>
      </c>
      <c r="F460">
        <f>VLOOKUP($A460,'STOCK PRICES'!$G$2:$H$1679,2,1)</f>
        <v>19.010000000000002</v>
      </c>
      <c r="H460">
        <f>VLOOKUP($A460,'STOCK PRICES'!$I$2:$J$1976,2,1)</f>
        <v>32.46</v>
      </c>
      <c r="J460">
        <f>VLOOKUP($A460,'STOCK PRICES'!$K$2:$L$2018,2,1)</f>
        <v>63.09</v>
      </c>
      <c r="L460">
        <f>VLOOKUP($A460,'STOCK PRICES'!$M$2:$N$2018,2,1)</f>
        <v>16.989999999999998</v>
      </c>
      <c r="N460" t="e">
        <f>VLOOKUP($A460,'STOCK PRICES'!$O$2:$P$538,2,1)</f>
        <v>#N/A</v>
      </c>
      <c r="P460">
        <f>VLOOKUP($A460,'STOCK PRICES'!$Q$2:$R$2018,2,1)</f>
        <v>12.83</v>
      </c>
      <c r="R460">
        <f>VLOOKUP($A460,'STOCK PRICES'!$S$2:$T$2018,2,1)</f>
        <v>3.01</v>
      </c>
      <c r="T460">
        <f>VLOOKUP($A460,'STOCK PRICES'!$U$2:$V$1210,2,1)</f>
        <v>96.9</v>
      </c>
      <c r="V460">
        <f>VLOOKUP($A460,'STOCK PRICES'!$W$2:$X$1879,2,1)</f>
        <v>20.9</v>
      </c>
      <c r="X460">
        <f>VLOOKUP($A460,'STOCK PRICES'!$Y$2:$Z$1987,2,1)</f>
        <v>28.01</v>
      </c>
      <c r="Z460">
        <f>VLOOKUP($A460,'STOCK PRICES'!$AA$2:$AB$1885,2,1)</f>
        <v>154.88999999999999</v>
      </c>
      <c r="AB460" t="e">
        <f>VLOOKUP($A460,'STOCK PRICES'!$AC$2:$AD$532,2,1)</f>
        <v>#N/A</v>
      </c>
    </row>
    <row r="461" spans="1:28" hidden="1" outlineLevel="1">
      <c r="A461" s="87">
        <v>43685</v>
      </c>
      <c r="B461">
        <f>VLOOKUP($A461,'STOCK PRICES'!$C$2:$D$1994,2,1)</f>
        <v>76.58</v>
      </c>
      <c r="C461" s="90"/>
      <c r="D461">
        <f>VLOOKUP($A461,'STOCK PRICES'!$E$2:$F$2018,2,1)</f>
        <v>124.3</v>
      </c>
      <c r="F461">
        <f>VLOOKUP($A461,'STOCK PRICES'!$G$2:$H$1679,2,1)</f>
        <v>18.75</v>
      </c>
      <c r="H461">
        <f>VLOOKUP($A461,'STOCK PRICES'!$I$2:$J$1976,2,1)</f>
        <v>31.78</v>
      </c>
      <c r="J461">
        <f>VLOOKUP($A461,'STOCK PRICES'!$K$2:$L$2018,2,1)</f>
        <v>66.05</v>
      </c>
      <c r="L461">
        <f>VLOOKUP($A461,'STOCK PRICES'!$M$2:$N$2018,2,1)</f>
        <v>17.239999999999998</v>
      </c>
      <c r="N461" t="e">
        <f>VLOOKUP($A461,'STOCK PRICES'!$O$2:$P$538,2,1)</f>
        <v>#N/A</v>
      </c>
      <c r="P461">
        <f>VLOOKUP($A461,'STOCK PRICES'!$Q$2:$R$2018,2,1)</f>
        <v>12.72</v>
      </c>
      <c r="R461">
        <f>VLOOKUP($A461,'STOCK PRICES'!$S$2:$T$2018,2,1)</f>
        <v>3.3</v>
      </c>
      <c r="T461">
        <f>VLOOKUP($A461,'STOCK PRICES'!$U$2:$V$1210,2,1)</f>
        <v>96.9</v>
      </c>
      <c r="V461">
        <f>VLOOKUP($A461,'STOCK PRICES'!$W$2:$X$1879,2,1)</f>
        <v>21.81</v>
      </c>
      <c r="X461">
        <f>VLOOKUP($A461,'STOCK PRICES'!$Y$2:$Z$1987,2,1)</f>
        <v>28</v>
      </c>
      <c r="Z461">
        <f>VLOOKUP($A461,'STOCK PRICES'!$AA$2:$AB$1885,2,1)</f>
        <v>154.88999999999999</v>
      </c>
      <c r="AB461" t="e">
        <f>VLOOKUP($A461,'STOCK PRICES'!$AC$2:$AD$532,2,1)</f>
        <v>#N/A</v>
      </c>
    </row>
    <row r="462" spans="1:28" hidden="1" outlineLevel="1">
      <c r="A462" s="87">
        <v>43686</v>
      </c>
      <c r="B462">
        <f>VLOOKUP($A462,'STOCK PRICES'!$C$2:$D$1994,2,1)</f>
        <v>75.09</v>
      </c>
      <c r="C462" s="90"/>
      <c r="D462">
        <f>VLOOKUP($A462,'STOCK PRICES'!$E$2:$F$2018,2,1)</f>
        <v>123.36</v>
      </c>
      <c r="F462">
        <f>VLOOKUP($A462,'STOCK PRICES'!$G$2:$H$1679,2,1)</f>
        <v>19.75</v>
      </c>
      <c r="H462">
        <f>VLOOKUP($A462,'STOCK PRICES'!$I$2:$J$1976,2,1)</f>
        <v>30.8</v>
      </c>
      <c r="J462">
        <f>VLOOKUP($A462,'STOCK PRICES'!$K$2:$L$2018,2,1)</f>
        <v>68.98</v>
      </c>
      <c r="L462">
        <f>VLOOKUP($A462,'STOCK PRICES'!$M$2:$N$2018,2,1)</f>
        <v>18.04</v>
      </c>
      <c r="N462" t="e">
        <f>VLOOKUP($A462,'STOCK PRICES'!$O$2:$P$538,2,1)</f>
        <v>#N/A</v>
      </c>
      <c r="P462">
        <f>VLOOKUP($A462,'STOCK PRICES'!$Q$2:$R$2018,2,1)</f>
        <v>12.34</v>
      </c>
      <c r="R462">
        <f>VLOOKUP($A462,'STOCK PRICES'!$S$2:$T$2018,2,1)</f>
        <v>3.24</v>
      </c>
      <c r="T462">
        <f>VLOOKUP($A462,'STOCK PRICES'!$U$2:$V$1210,2,1)</f>
        <v>96.9</v>
      </c>
      <c r="V462">
        <f>VLOOKUP($A462,'STOCK PRICES'!$W$2:$X$1879,2,1)</f>
        <v>22.83</v>
      </c>
      <c r="X462">
        <f>VLOOKUP($A462,'STOCK PRICES'!$Y$2:$Z$1987,2,1)</f>
        <v>27.5</v>
      </c>
      <c r="Z462">
        <f>VLOOKUP($A462,'STOCK PRICES'!$AA$2:$AB$1885,2,1)</f>
        <v>154.88999999999999</v>
      </c>
      <c r="AB462" t="e">
        <f>VLOOKUP($A462,'STOCK PRICES'!$AC$2:$AD$532,2,1)</f>
        <v>#N/A</v>
      </c>
    </row>
    <row r="463" spans="1:28" hidden="1" outlineLevel="1">
      <c r="A463" s="87">
        <v>43693</v>
      </c>
      <c r="B463">
        <f>VLOOKUP($A463,'STOCK PRICES'!$C$2:$D$1994,2,1)</f>
        <v>74.52</v>
      </c>
      <c r="C463" s="90"/>
      <c r="D463">
        <f>VLOOKUP($A463,'STOCK PRICES'!$E$2:$F$2018,2,1)</f>
        <v>119.67</v>
      </c>
      <c r="F463">
        <f>VLOOKUP($A463,'STOCK PRICES'!$G$2:$H$1679,2,1)</f>
        <v>19</v>
      </c>
      <c r="H463">
        <f>VLOOKUP($A463,'STOCK PRICES'!$I$2:$J$1976,2,1)</f>
        <v>29.4</v>
      </c>
      <c r="J463">
        <f>VLOOKUP($A463,'STOCK PRICES'!$K$2:$L$2018,2,1)</f>
        <v>67.34</v>
      </c>
      <c r="L463">
        <f>VLOOKUP($A463,'STOCK PRICES'!$M$2:$N$2018,2,1)</f>
        <v>17.59</v>
      </c>
      <c r="N463" t="e">
        <f>VLOOKUP($A463,'STOCK PRICES'!$O$2:$P$538,2,1)</f>
        <v>#N/A</v>
      </c>
      <c r="P463">
        <f>VLOOKUP($A463,'STOCK PRICES'!$Q$2:$R$2018,2,1)</f>
        <v>12</v>
      </c>
      <c r="R463">
        <f>VLOOKUP($A463,'STOCK PRICES'!$S$2:$T$2018,2,1)</f>
        <v>3.18</v>
      </c>
      <c r="T463">
        <f>VLOOKUP($A463,'STOCK PRICES'!$U$2:$V$1210,2,1)</f>
        <v>96.9</v>
      </c>
      <c r="V463">
        <f>VLOOKUP($A463,'STOCK PRICES'!$W$2:$X$1879,2,1)</f>
        <v>22.91</v>
      </c>
      <c r="X463">
        <f>VLOOKUP($A463,'STOCK PRICES'!$Y$2:$Z$1987,2,1)</f>
        <v>26.34</v>
      </c>
      <c r="Z463">
        <f>VLOOKUP($A463,'STOCK PRICES'!$AA$2:$AB$1885,2,1)</f>
        <v>152.96</v>
      </c>
      <c r="AB463" t="e">
        <f>VLOOKUP($A463,'STOCK PRICES'!$AC$2:$AD$532,2,1)</f>
        <v>#N/A</v>
      </c>
    </row>
    <row r="464" spans="1:28" hidden="1" outlineLevel="1">
      <c r="A464" s="87">
        <v>43696</v>
      </c>
      <c r="B464">
        <f>VLOOKUP($A464,'STOCK PRICES'!$C$2:$D$1994,2,1)</f>
        <v>75.02</v>
      </c>
      <c r="C464" s="90"/>
      <c r="D464">
        <f>VLOOKUP($A464,'STOCK PRICES'!$E$2:$F$2018,2,1)</f>
        <v>121.11</v>
      </c>
      <c r="F464">
        <f>VLOOKUP($A464,'STOCK PRICES'!$G$2:$H$1679,2,1)</f>
        <v>19.5</v>
      </c>
      <c r="H464">
        <f>VLOOKUP($A464,'STOCK PRICES'!$I$2:$J$1976,2,1)</f>
        <v>30.71</v>
      </c>
      <c r="J464">
        <f>VLOOKUP($A464,'STOCK PRICES'!$K$2:$L$2018,2,1)</f>
        <v>70.64</v>
      </c>
      <c r="L464">
        <f>VLOOKUP($A464,'STOCK PRICES'!$M$2:$N$2018,2,1)</f>
        <v>18.510000000000002</v>
      </c>
      <c r="N464" t="e">
        <f>VLOOKUP($A464,'STOCK PRICES'!$O$2:$P$538,2,1)</f>
        <v>#N/A</v>
      </c>
      <c r="P464">
        <f>VLOOKUP($A464,'STOCK PRICES'!$Q$2:$R$2018,2,1)</f>
        <v>12.26</v>
      </c>
      <c r="R464">
        <f>VLOOKUP($A464,'STOCK PRICES'!$S$2:$T$2018,2,1)</f>
        <v>3.25</v>
      </c>
      <c r="T464">
        <f>VLOOKUP($A464,'STOCK PRICES'!$U$2:$V$1210,2,1)</f>
        <v>96.9</v>
      </c>
      <c r="V464">
        <f>VLOOKUP($A464,'STOCK PRICES'!$W$2:$X$1879,2,1)</f>
        <v>22.97</v>
      </c>
      <c r="X464">
        <f>VLOOKUP($A464,'STOCK PRICES'!$Y$2:$Z$1987,2,1)</f>
        <v>26.94</v>
      </c>
      <c r="Z464">
        <f>VLOOKUP($A464,'STOCK PRICES'!$AA$2:$AB$1885,2,1)</f>
        <v>152.96</v>
      </c>
      <c r="AB464" t="e">
        <f>VLOOKUP($A464,'STOCK PRICES'!$AC$2:$AD$532,2,1)</f>
        <v>#N/A</v>
      </c>
    </row>
    <row r="465" spans="1:28" hidden="1" outlineLevel="1">
      <c r="A465" s="87">
        <v>43697</v>
      </c>
      <c r="B465">
        <f>VLOOKUP($A465,'STOCK PRICES'!$C$2:$D$1994,2,1)</f>
        <v>76.44</v>
      </c>
      <c r="C465" s="90"/>
      <c r="D465">
        <f>VLOOKUP($A465,'STOCK PRICES'!$E$2:$F$2018,2,1)</f>
        <v>127.16</v>
      </c>
      <c r="F465">
        <f>VLOOKUP($A465,'STOCK PRICES'!$G$2:$H$1679,2,1)</f>
        <v>20.5</v>
      </c>
      <c r="H465">
        <f>VLOOKUP($A465,'STOCK PRICES'!$I$2:$J$1976,2,1)</f>
        <v>32.119999999999997</v>
      </c>
      <c r="J465">
        <f>VLOOKUP($A465,'STOCK PRICES'!$K$2:$L$2018,2,1)</f>
        <v>69.92</v>
      </c>
      <c r="L465">
        <f>VLOOKUP($A465,'STOCK PRICES'!$M$2:$N$2018,2,1)</f>
        <v>18.46</v>
      </c>
      <c r="N465" t="e">
        <f>VLOOKUP($A465,'STOCK PRICES'!$O$2:$P$538,2,1)</f>
        <v>#N/A</v>
      </c>
      <c r="P465">
        <f>VLOOKUP($A465,'STOCK PRICES'!$Q$2:$R$2018,2,1)</f>
        <v>12.62</v>
      </c>
      <c r="R465">
        <f>VLOOKUP($A465,'STOCK PRICES'!$S$2:$T$2018,2,1)</f>
        <v>3.23</v>
      </c>
      <c r="T465">
        <f>VLOOKUP($A465,'STOCK PRICES'!$U$2:$V$1210,2,1)</f>
        <v>96.9</v>
      </c>
      <c r="V465">
        <f>VLOOKUP($A465,'STOCK PRICES'!$W$2:$X$1879,2,1)</f>
        <v>22.76</v>
      </c>
      <c r="X465">
        <f>VLOOKUP($A465,'STOCK PRICES'!$Y$2:$Z$1987,2,1)</f>
        <v>28.03</v>
      </c>
      <c r="Z465">
        <f>VLOOKUP($A465,'STOCK PRICES'!$AA$2:$AB$1885,2,1)</f>
        <v>152.96</v>
      </c>
      <c r="AB465" t="e">
        <f>VLOOKUP($A465,'STOCK PRICES'!$AC$2:$AD$532,2,1)</f>
        <v>#N/A</v>
      </c>
    </row>
    <row r="466" spans="1:28" hidden="1" outlineLevel="1">
      <c r="A466" s="87">
        <v>43698</v>
      </c>
      <c r="B466">
        <f>VLOOKUP($A466,'STOCK PRICES'!$C$2:$D$1994,2,1)</f>
        <v>77.94</v>
      </c>
      <c r="C466" s="90"/>
      <c r="D466">
        <f>VLOOKUP($A466,'STOCK PRICES'!$E$2:$F$2018,2,1)</f>
        <v>132.38999999999999</v>
      </c>
      <c r="F466">
        <f>VLOOKUP($A466,'STOCK PRICES'!$G$2:$H$1679,2,1)</f>
        <v>20.48</v>
      </c>
      <c r="H466">
        <f>VLOOKUP($A466,'STOCK PRICES'!$I$2:$J$1976,2,1)</f>
        <v>32.700000000000003</v>
      </c>
      <c r="J466">
        <f>VLOOKUP($A466,'STOCK PRICES'!$K$2:$L$2018,2,1)</f>
        <v>72.45</v>
      </c>
      <c r="L466">
        <f>VLOOKUP($A466,'STOCK PRICES'!$M$2:$N$2018,2,1)</f>
        <v>19.3</v>
      </c>
      <c r="N466" t="e">
        <f>VLOOKUP($A466,'STOCK PRICES'!$O$2:$P$538,2,1)</f>
        <v>#N/A</v>
      </c>
      <c r="P466">
        <f>VLOOKUP($A466,'STOCK PRICES'!$Q$2:$R$2018,2,1)</f>
        <v>13.15</v>
      </c>
      <c r="R466">
        <f>VLOOKUP($A466,'STOCK PRICES'!$S$2:$T$2018,2,1)</f>
        <v>3.24</v>
      </c>
      <c r="T466">
        <f>VLOOKUP($A466,'STOCK PRICES'!$U$2:$V$1210,2,1)</f>
        <v>96.9</v>
      </c>
      <c r="V466">
        <f>VLOOKUP($A466,'STOCK PRICES'!$W$2:$X$1879,2,1)</f>
        <v>23.09</v>
      </c>
      <c r="X466">
        <f>VLOOKUP($A466,'STOCK PRICES'!$Y$2:$Z$1987,2,1)</f>
        <v>29.43</v>
      </c>
      <c r="Z466">
        <f>VLOOKUP($A466,'STOCK PRICES'!$AA$2:$AB$1885,2,1)</f>
        <v>145.32</v>
      </c>
      <c r="AB466" t="e">
        <f>VLOOKUP($A466,'STOCK PRICES'!$AC$2:$AD$532,2,1)</f>
        <v>#N/A</v>
      </c>
    </row>
    <row r="467" spans="1:28" hidden="1" outlineLevel="1">
      <c r="A467" s="87">
        <v>43699</v>
      </c>
      <c r="B467">
        <f>VLOOKUP($A467,'STOCK PRICES'!$C$2:$D$1994,2,1)</f>
        <v>79.5</v>
      </c>
      <c r="C467" s="90"/>
      <c r="D467">
        <f>VLOOKUP($A467,'STOCK PRICES'!$E$2:$F$2018,2,1)</f>
        <v>135.4</v>
      </c>
      <c r="F467">
        <f>VLOOKUP($A467,'STOCK PRICES'!$G$2:$H$1679,2,1)</f>
        <v>20.5</v>
      </c>
      <c r="H467">
        <f>VLOOKUP($A467,'STOCK PRICES'!$I$2:$J$1976,2,1)</f>
        <v>34.229999999999997</v>
      </c>
      <c r="J467">
        <f>VLOOKUP($A467,'STOCK PRICES'!$K$2:$L$2018,2,1)</f>
        <v>76.069999999999993</v>
      </c>
      <c r="L467">
        <f>VLOOKUP($A467,'STOCK PRICES'!$M$2:$N$2018,2,1)</f>
        <v>20.3</v>
      </c>
      <c r="N467" t="e">
        <f>VLOOKUP($A467,'STOCK PRICES'!$O$2:$P$538,2,1)</f>
        <v>#N/A</v>
      </c>
      <c r="P467">
        <f>VLOOKUP($A467,'STOCK PRICES'!$Q$2:$R$2018,2,1)</f>
        <v>14.15</v>
      </c>
      <c r="R467">
        <f>VLOOKUP($A467,'STOCK PRICES'!$S$2:$T$2018,2,1)</f>
        <v>3.64</v>
      </c>
      <c r="T467">
        <f>VLOOKUP($A467,'STOCK PRICES'!$U$2:$V$1210,2,1)</f>
        <v>84</v>
      </c>
      <c r="V467">
        <f>VLOOKUP($A467,'STOCK PRICES'!$W$2:$X$1879,2,1)</f>
        <v>24.24</v>
      </c>
      <c r="X467">
        <f>VLOOKUP($A467,'STOCK PRICES'!$Y$2:$Z$1987,2,1)</f>
        <v>29.83</v>
      </c>
      <c r="Z467">
        <f>VLOOKUP($A467,'STOCK PRICES'!$AA$2:$AB$1885,2,1)</f>
        <v>151.27000000000001</v>
      </c>
      <c r="AB467" t="e">
        <f>VLOOKUP($A467,'STOCK PRICES'!$AC$2:$AD$532,2,1)</f>
        <v>#N/A</v>
      </c>
    </row>
    <row r="468" spans="1:28" hidden="1" outlineLevel="1">
      <c r="A468" s="87">
        <v>43700</v>
      </c>
      <c r="B468">
        <f>VLOOKUP($A468,'STOCK PRICES'!$C$2:$D$1994,2,1)</f>
        <v>77.739999999999995</v>
      </c>
      <c r="C468" s="90"/>
      <c r="D468">
        <f>VLOOKUP($A468,'STOCK PRICES'!$E$2:$F$2018,2,1)</f>
        <v>131.85</v>
      </c>
      <c r="F468">
        <f>VLOOKUP($A468,'STOCK PRICES'!$G$2:$H$1679,2,1)</f>
        <v>21.4</v>
      </c>
      <c r="H468">
        <f>VLOOKUP($A468,'STOCK PRICES'!$I$2:$J$1976,2,1)</f>
        <v>33.14</v>
      </c>
      <c r="J468">
        <f>VLOOKUP($A468,'STOCK PRICES'!$K$2:$L$2018,2,1)</f>
        <v>77.69</v>
      </c>
      <c r="L468">
        <f>VLOOKUP($A468,'STOCK PRICES'!$M$2:$N$2018,2,1)</f>
        <v>19.97</v>
      </c>
      <c r="N468" t="e">
        <f>VLOOKUP($A468,'STOCK PRICES'!$O$2:$P$538,2,1)</f>
        <v>#N/A</v>
      </c>
      <c r="P468">
        <f>VLOOKUP($A468,'STOCK PRICES'!$Q$2:$R$2018,2,1)</f>
        <v>13.91</v>
      </c>
      <c r="R468">
        <f>VLOOKUP($A468,'STOCK PRICES'!$S$2:$T$2018,2,1)</f>
        <v>3.39</v>
      </c>
      <c r="T468">
        <f>VLOOKUP($A468,'STOCK PRICES'!$U$2:$V$1210,2,1)</f>
        <v>84</v>
      </c>
      <c r="V468">
        <f>VLOOKUP($A468,'STOCK PRICES'!$W$2:$X$1879,2,1)</f>
        <v>25</v>
      </c>
      <c r="X468">
        <f>VLOOKUP($A468,'STOCK PRICES'!$Y$2:$Z$1987,2,1)</f>
        <v>28.82</v>
      </c>
      <c r="Z468">
        <f>VLOOKUP($A468,'STOCK PRICES'!$AA$2:$AB$1885,2,1)</f>
        <v>148.38999999999999</v>
      </c>
      <c r="AB468" t="e">
        <f>VLOOKUP($A468,'STOCK PRICES'!$AC$2:$AD$532,2,1)</f>
        <v>#N/A</v>
      </c>
    </row>
    <row r="469" spans="1:28" hidden="1" outlineLevel="1">
      <c r="A469" s="87">
        <v>43703</v>
      </c>
      <c r="B469">
        <f>VLOOKUP($A469,'STOCK PRICES'!$C$2:$D$1994,2,1)</f>
        <v>75.319999999999993</v>
      </c>
      <c r="C469" s="90"/>
      <c r="D469">
        <f>VLOOKUP($A469,'STOCK PRICES'!$E$2:$F$2018,2,1)</f>
        <v>130.53</v>
      </c>
      <c r="F469">
        <f>VLOOKUP($A469,'STOCK PRICES'!$G$2:$H$1679,2,1)</f>
        <v>20.329999999999998</v>
      </c>
      <c r="H469">
        <f>VLOOKUP($A469,'STOCK PRICES'!$I$2:$J$1976,2,1)</f>
        <v>32.19</v>
      </c>
      <c r="J469">
        <f>VLOOKUP($A469,'STOCK PRICES'!$K$2:$L$2018,2,1)</f>
        <v>73.81</v>
      </c>
      <c r="L469">
        <f>VLOOKUP($A469,'STOCK PRICES'!$M$2:$N$2018,2,1)</f>
        <v>18.97</v>
      </c>
      <c r="N469" t="e">
        <f>VLOOKUP($A469,'STOCK PRICES'!$O$2:$P$538,2,1)</f>
        <v>#N/A</v>
      </c>
      <c r="P469">
        <f>VLOOKUP($A469,'STOCK PRICES'!$Q$2:$R$2018,2,1)</f>
        <v>13.08</v>
      </c>
      <c r="R469">
        <f>VLOOKUP($A469,'STOCK PRICES'!$S$2:$T$2018,2,1)</f>
        <v>3.21</v>
      </c>
      <c r="T469">
        <f>VLOOKUP($A469,'STOCK PRICES'!$U$2:$V$1210,2,1)</f>
        <v>84</v>
      </c>
      <c r="V469">
        <f>VLOOKUP($A469,'STOCK PRICES'!$W$2:$X$1879,2,1)</f>
        <v>24</v>
      </c>
      <c r="X469">
        <f>VLOOKUP($A469,'STOCK PRICES'!$Y$2:$Z$1987,2,1)</f>
        <v>27.39</v>
      </c>
      <c r="Z469">
        <f>VLOOKUP($A469,'STOCK PRICES'!$AA$2:$AB$1885,2,1)</f>
        <v>143</v>
      </c>
      <c r="AB469" t="e">
        <f>VLOOKUP($A469,'STOCK PRICES'!$AC$2:$AD$532,2,1)</f>
        <v>#N/A</v>
      </c>
    </row>
    <row r="470" spans="1:28" hidden="1" outlineLevel="1">
      <c r="A470" s="87">
        <v>43704</v>
      </c>
      <c r="B470">
        <f>VLOOKUP($A470,'STOCK PRICES'!$C$2:$D$1994,2,1)</f>
        <v>74.02</v>
      </c>
      <c r="C470" s="90"/>
      <c r="D470">
        <f>VLOOKUP($A470,'STOCK PRICES'!$E$2:$F$2018,2,1)</f>
        <v>132.53</v>
      </c>
      <c r="F470">
        <f>VLOOKUP($A470,'STOCK PRICES'!$G$2:$H$1679,2,1)</f>
        <v>21.2</v>
      </c>
      <c r="H470">
        <f>VLOOKUP($A470,'STOCK PRICES'!$I$2:$J$1976,2,1)</f>
        <v>30.86</v>
      </c>
      <c r="J470">
        <f>VLOOKUP($A470,'STOCK PRICES'!$K$2:$L$2018,2,1)</f>
        <v>75.510000000000005</v>
      </c>
      <c r="L470">
        <f>VLOOKUP($A470,'STOCK PRICES'!$M$2:$N$2018,2,1)</f>
        <v>19.600000000000001</v>
      </c>
      <c r="N470" t="e">
        <f>VLOOKUP($A470,'STOCK PRICES'!$O$2:$P$538,2,1)</f>
        <v>#N/A</v>
      </c>
      <c r="P470">
        <f>VLOOKUP($A470,'STOCK PRICES'!$Q$2:$R$2018,2,1)</f>
        <v>13.45</v>
      </c>
      <c r="R470">
        <f>VLOOKUP($A470,'STOCK PRICES'!$S$2:$T$2018,2,1)</f>
        <v>3.28</v>
      </c>
      <c r="T470">
        <f>VLOOKUP($A470,'STOCK PRICES'!$U$2:$V$1210,2,1)</f>
        <v>84</v>
      </c>
      <c r="V470">
        <f>VLOOKUP($A470,'STOCK PRICES'!$W$2:$X$1879,2,1)</f>
        <v>24</v>
      </c>
      <c r="X470">
        <f>VLOOKUP($A470,'STOCK PRICES'!$Y$2:$Z$1987,2,1)</f>
        <v>28.21</v>
      </c>
      <c r="Z470">
        <f>VLOOKUP($A470,'STOCK PRICES'!$AA$2:$AB$1885,2,1)</f>
        <v>146.99</v>
      </c>
      <c r="AB470" t="e">
        <f>VLOOKUP($A470,'STOCK PRICES'!$AC$2:$AD$532,2,1)</f>
        <v>#N/A</v>
      </c>
    </row>
    <row r="471" spans="1:28" hidden="1" outlineLevel="1">
      <c r="A471" s="87">
        <v>43705</v>
      </c>
      <c r="B471">
        <f>VLOOKUP($A471,'STOCK PRICES'!$C$2:$D$1994,2,1)</f>
        <v>76.52</v>
      </c>
      <c r="C471" s="90"/>
      <c r="D471">
        <f>VLOOKUP($A471,'STOCK PRICES'!$E$2:$F$2018,2,1)</f>
        <v>135.22999999999999</v>
      </c>
      <c r="F471">
        <f>VLOOKUP($A471,'STOCK PRICES'!$G$2:$H$1679,2,1)</f>
        <v>22</v>
      </c>
      <c r="H471">
        <f>VLOOKUP($A471,'STOCK PRICES'!$I$2:$J$1976,2,1)</f>
        <v>30.02</v>
      </c>
      <c r="J471">
        <f>VLOOKUP($A471,'STOCK PRICES'!$K$2:$L$2018,2,1)</f>
        <v>76.16</v>
      </c>
      <c r="L471">
        <f>VLOOKUP($A471,'STOCK PRICES'!$M$2:$N$2018,2,1)</f>
        <v>19.13</v>
      </c>
      <c r="N471" t="e">
        <f>VLOOKUP($A471,'STOCK PRICES'!$O$2:$P$538,2,1)</f>
        <v>#N/A</v>
      </c>
      <c r="P471">
        <f>VLOOKUP($A471,'STOCK PRICES'!$Q$2:$R$2018,2,1)</f>
        <v>13.43</v>
      </c>
      <c r="R471">
        <f>VLOOKUP($A471,'STOCK PRICES'!$S$2:$T$2018,2,1)</f>
        <v>3.22</v>
      </c>
      <c r="T471">
        <f>VLOOKUP($A471,'STOCK PRICES'!$U$2:$V$1210,2,1)</f>
        <v>84</v>
      </c>
      <c r="V471">
        <f>VLOOKUP($A471,'STOCK PRICES'!$W$2:$X$1879,2,1)</f>
        <v>24</v>
      </c>
      <c r="X471">
        <f>VLOOKUP($A471,'STOCK PRICES'!$Y$2:$Z$1987,2,1)</f>
        <v>28</v>
      </c>
      <c r="Z471">
        <f>VLOOKUP($A471,'STOCK PRICES'!$AA$2:$AB$1885,2,1)</f>
        <v>144.83000000000001</v>
      </c>
      <c r="AB471" t="e">
        <f>VLOOKUP($A471,'STOCK PRICES'!$AC$2:$AD$532,2,1)</f>
        <v>#N/A</v>
      </c>
    </row>
    <row r="472" spans="1:28" hidden="1" outlineLevel="1">
      <c r="A472" s="87">
        <v>43706</v>
      </c>
      <c r="B472">
        <f>VLOOKUP($A472,'STOCK PRICES'!$C$2:$D$1994,2,1)</f>
        <v>75.290000000000006</v>
      </c>
      <c r="C472" s="90"/>
      <c r="D472">
        <f>VLOOKUP($A472,'STOCK PRICES'!$E$2:$F$2018,2,1)</f>
        <v>132.72</v>
      </c>
      <c r="F472">
        <f>VLOOKUP($A472,'STOCK PRICES'!$G$2:$H$1679,2,1)</f>
        <v>21.52</v>
      </c>
      <c r="H472">
        <f>VLOOKUP($A472,'STOCK PRICES'!$I$2:$J$1976,2,1)</f>
        <v>29.2</v>
      </c>
      <c r="J472">
        <f>VLOOKUP($A472,'STOCK PRICES'!$K$2:$L$2018,2,1)</f>
        <v>72.44</v>
      </c>
      <c r="L472">
        <f>VLOOKUP($A472,'STOCK PRICES'!$M$2:$N$2018,2,1)</f>
        <v>18.149999999999999</v>
      </c>
      <c r="N472" t="e">
        <f>VLOOKUP($A472,'STOCK PRICES'!$O$2:$P$538,2,1)</f>
        <v>#N/A</v>
      </c>
      <c r="P472">
        <f>VLOOKUP($A472,'STOCK PRICES'!$Q$2:$R$2018,2,1)</f>
        <v>12.91</v>
      </c>
      <c r="R472">
        <f>VLOOKUP($A472,'STOCK PRICES'!$S$2:$T$2018,2,1)</f>
        <v>3.19</v>
      </c>
      <c r="T472">
        <f>VLOOKUP($A472,'STOCK PRICES'!$U$2:$V$1210,2,1)</f>
        <v>84</v>
      </c>
      <c r="V472">
        <f>VLOOKUP($A472,'STOCK PRICES'!$W$2:$X$1879,2,1)</f>
        <v>24</v>
      </c>
      <c r="X472">
        <f>VLOOKUP($A472,'STOCK PRICES'!$Y$2:$Z$1987,2,1)</f>
        <v>27.58</v>
      </c>
      <c r="Z472">
        <f>VLOOKUP($A472,'STOCK PRICES'!$AA$2:$AB$1885,2,1)</f>
        <v>141.96</v>
      </c>
      <c r="AB472" t="e">
        <f>VLOOKUP($A472,'STOCK PRICES'!$AC$2:$AD$532,2,1)</f>
        <v>#N/A</v>
      </c>
    </row>
    <row r="473" spans="1:28" hidden="1" outlineLevel="1">
      <c r="A473" s="87">
        <v>43707</v>
      </c>
      <c r="B473">
        <f>VLOOKUP($A473,'STOCK PRICES'!$C$2:$D$1994,2,1)</f>
        <v>75.12</v>
      </c>
      <c r="C473" s="90"/>
      <c r="D473">
        <f>VLOOKUP($A473,'STOCK PRICES'!$E$2:$F$2018,2,1)</f>
        <v>129.44</v>
      </c>
      <c r="F473">
        <f>VLOOKUP($A473,'STOCK PRICES'!$G$2:$H$1679,2,1)</f>
        <v>21.95</v>
      </c>
      <c r="H473">
        <f>VLOOKUP($A473,'STOCK PRICES'!$I$2:$J$1976,2,1)</f>
        <v>29.6</v>
      </c>
      <c r="J473">
        <f>VLOOKUP($A473,'STOCK PRICES'!$K$2:$L$2018,2,1)</f>
        <v>68.930000000000007</v>
      </c>
      <c r="L473">
        <f>VLOOKUP($A473,'STOCK PRICES'!$M$2:$N$2018,2,1)</f>
        <v>17.190000000000001</v>
      </c>
      <c r="N473" t="e">
        <f>VLOOKUP($A473,'STOCK PRICES'!$O$2:$P$538,2,1)</f>
        <v>#N/A</v>
      </c>
      <c r="P473">
        <f>VLOOKUP($A473,'STOCK PRICES'!$Q$2:$R$2018,2,1)</f>
        <v>12.62</v>
      </c>
      <c r="R473">
        <f>VLOOKUP($A473,'STOCK PRICES'!$S$2:$T$2018,2,1)</f>
        <v>3</v>
      </c>
      <c r="T473">
        <f>VLOOKUP($A473,'STOCK PRICES'!$U$2:$V$1210,2,1)</f>
        <v>84</v>
      </c>
      <c r="V473">
        <f>VLOOKUP($A473,'STOCK PRICES'!$W$2:$X$1879,2,1)</f>
        <v>24</v>
      </c>
      <c r="X473">
        <f>VLOOKUP($A473,'STOCK PRICES'!$Y$2:$Z$1987,2,1)</f>
        <v>27.28</v>
      </c>
      <c r="Z473">
        <f>VLOOKUP($A473,'STOCK PRICES'!$AA$2:$AB$1885,2,1)</f>
        <v>143</v>
      </c>
      <c r="AB473" t="e">
        <f>VLOOKUP($A473,'STOCK PRICES'!$AC$2:$AD$532,2,1)</f>
        <v>#N/A</v>
      </c>
    </row>
    <row r="474" spans="1:28" hidden="1" outlineLevel="1">
      <c r="A474" s="87">
        <v>43710</v>
      </c>
      <c r="B474">
        <f>VLOOKUP($A474,'STOCK PRICES'!$C$2:$D$1994,2,1)</f>
        <v>74.86</v>
      </c>
      <c r="C474" s="90"/>
      <c r="D474">
        <f>VLOOKUP($A474,'STOCK PRICES'!$E$2:$F$2018,2,1)</f>
        <v>131.94</v>
      </c>
      <c r="F474">
        <f>VLOOKUP($A474,'STOCK PRICES'!$G$2:$H$1679,2,1)</f>
        <v>21.75</v>
      </c>
      <c r="H474">
        <f>VLOOKUP($A474,'STOCK PRICES'!$I$2:$J$1976,2,1)</f>
        <v>29.8</v>
      </c>
      <c r="J474">
        <f>VLOOKUP($A474,'STOCK PRICES'!$K$2:$L$2018,2,1)</f>
        <v>68.849999999999994</v>
      </c>
      <c r="L474">
        <f>VLOOKUP($A474,'STOCK PRICES'!$M$2:$N$2018,2,1)</f>
        <v>17.670000000000002</v>
      </c>
      <c r="N474" t="e">
        <f>VLOOKUP($A474,'STOCK PRICES'!$O$2:$P$538,2,1)</f>
        <v>#N/A</v>
      </c>
      <c r="P474">
        <f>VLOOKUP($A474,'STOCK PRICES'!$Q$2:$R$2018,2,1)</f>
        <v>12.95</v>
      </c>
      <c r="R474">
        <f>VLOOKUP($A474,'STOCK PRICES'!$S$2:$T$2018,2,1)</f>
        <v>3</v>
      </c>
      <c r="T474">
        <f>VLOOKUP($A474,'STOCK PRICES'!$U$2:$V$1210,2,1)</f>
        <v>84</v>
      </c>
      <c r="V474">
        <f>VLOOKUP($A474,'STOCK PRICES'!$W$2:$X$1879,2,1)</f>
        <v>24</v>
      </c>
      <c r="X474">
        <f>VLOOKUP($A474,'STOCK PRICES'!$Y$2:$Z$1987,2,1)</f>
        <v>28.63</v>
      </c>
      <c r="Z474">
        <f>VLOOKUP($A474,'STOCK PRICES'!$AA$2:$AB$1885,2,1)</f>
        <v>141.01</v>
      </c>
      <c r="AB474" t="e">
        <f>VLOOKUP($A474,'STOCK PRICES'!$AC$2:$AD$532,2,1)</f>
        <v>#N/A</v>
      </c>
    </row>
    <row r="475" spans="1:28" hidden="1" outlineLevel="1">
      <c r="A475" s="87">
        <v>43711</v>
      </c>
      <c r="B475">
        <f>VLOOKUP($A475,'STOCK PRICES'!$C$2:$D$1994,2,1)</f>
        <v>72.83</v>
      </c>
      <c r="C475" s="90"/>
      <c r="D475">
        <f>VLOOKUP($A475,'STOCK PRICES'!$E$2:$F$2018,2,1)</f>
        <v>131.85</v>
      </c>
      <c r="F475">
        <f>VLOOKUP($A475,'STOCK PRICES'!$G$2:$H$1679,2,1)</f>
        <v>21.8</v>
      </c>
      <c r="H475">
        <f>VLOOKUP($A475,'STOCK PRICES'!$I$2:$J$1976,2,1)</f>
        <v>29.46</v>
      </c>
      <c r="J475">
        <f>VLOOKUP($A475,'STOCK PRICES'!$K$2:$L$2018,2,1)</f>
        <v>65.59</v>
      </c>
      <c r="L475">
        <f>VLOOKUP($A475,'STOCK PRICES'!$M$2:$N$2018,2,1)</f>
        <v>17.2</v>
      </c>
      <c r="N475" t="e">
        <f>VLOOKUP($A475,'STOCK PRICES'!$O$2:$P$538,2,1)</f>
        <v>#N/A</v>
      </c>
      <c r="P475">
        <f>VLOOKUP($A475,'STOCK PRICES'!$Q$2:$R$2018,2,1)</f>
        <v>12.2</v>
      </c>
      <c r="R475">
        <f>VLOOKUP($A475,'STOCK PRICES'!$S$2:$T$2018,2,1)</f>
        <v>2.95</v>
      </c>
      <c r="T475">
        <f>VLOOKUP($A475,'STOCK PRICES'!$U$2:$V$1210,2,1)</f>
        <v>84</v>
      </c>
      <c r="V475">
        <f>VLOOKUP($A475,'STOCK PRICES'!$W$2:$X$1879,2,1)</f>
        <v>24</v>
      </c>
      <c r="X475">
        <f>VLOOKUP($A475,'STOCK PRICES'!$Y$2:$Z$1987,2,1)</f>
        <v>29.68</v>
      </c>
      <c r="Z475">
        <f>VLOOKUP($A475,'STOCK PRICES'!$AA$2:$AB$1885,2,1)</f>
        <v>138.46</v>
      </c>
      <c r="AB475" t="e">
        <f>VLOOKUP($A475,'STOCK PRICES'!$AC$2:$AD$532,2,1)</f>
        <v>#N/A</v>
      </c>
    </row>
    <row r="476" spans="1:28" hidden="1" outlineLevel="1">
      <c r="A476" s="87">
        <v>43712</v>
      </c>
      <c r="B476">
        <f>VLOOKUP($A476,'STOCK PRICES'!$C$2:$D$1994,2,1)</f>
        <v>69.2</v>
      </c>
      <c r="C476" s="90"/>
      <c r="D476">
        <f>VLOOKUP($A476,'STOCK PRICES'!$E$2:$F$2018,2,1)</f>
        <v>132.22</v>
      </c>
      <c r="F476">
        <f>VLOOKUP($A476,'STOCK PRICES'!$G$2:$H$1679,2,1)</f>
        <v>21.8</v>
      </c>
      <c r="H476">
        <f>VLOOKUP($A476,'STOCK PRICES'!$I$2:$J$1976,2,1)</f>
        <v>29</v>
      </c>
      <c r="J476">
        <f>VLOOKUP($A476,'STOCK PRICES'!$K$2:$L$2018,2,1)</f>
        <v>68.86</v>
      </c>
      <c r="L476">
        <f>VLOOKUP($A476,'STOCK PRICES'!$M$2:$N$2018,2,1)</f>
        <v>18.2</v>
      </c>
      <c r="N476" t="e">
        <f>VLOOKUP($A476,'STOCK PRICES'!$O$2:$P$538,2,1)</f>
        <v>#N/A</v>
      </c>
      <c r="P476">
        <f>VLOOKUP($A476,'STOCK PRICES'!$Q$2:$R$2018,2,1)</f>
        <v>12.84</v>
      </c>
      <c r="R476">
        <f>VLOOKUP($A476,'STOCK PRICES'!$S$2:$T$2018,2,1)</f>
        <v>3.16</v>
      </c>
      <c r="T476">
        <f>VLOOKUP($A476,'STOCK PRICES'!$U$2:$V$1210,2,1)</f>
        <v>84</v>
      </c>
      <c r="V476">
        <f>VLOOKUP($A476,'STOCK PRICES'!$W$2:$X$1879,2,1)</f>
        <v>23.97</v>
      </c>
      <c r="X476">
        <f>VLOOKUP($A476,'STOCK PRICES'!$Y$2:$Z$1987,2,1)</f>
        <v>29.94</v>
      </c>
      <c r="Z476">
        <f>VLOOKUP($A476,'STOCK PRICES'!$AA$2:$AB$1885,2,1)</f>
        <v>139.19</v>
      </c>
      <c r="AB476" t="e">
        <f>VLOOKUP($A476,'STOCK PRICES'!$AC$2:$AD$532,2,1)</f>
        <v>#N/A</v>
      </c>
    </row>
    <row r="477" spans="1:28" hidden="1" outlineLevel="1">
      <c r="A477" s="87">
        <v>43713</v>
      </c>
      <c r="B477">
        <f>VLOOKUP($A477,'STOCK PRICES'!$C$2:$D$1994,2,1)</f>
        <v>70.599999999999994</v>
      </c>
      <c r="C477" s="90"/>
      <c r="D477">
        <f>VLOOKUP($A477,'STOCK PRICES'!$E$2:$F$2018,2,1)</f>
        <v>129.82</v>
      </c>
      <c r="F477">
        <f>VLOOKUP($A477,'STOCK PRICES'!$G$2:$H$1679,2,1)</f>
        <v>21.99</v>
      </c>
      <c r="H477">
        <f>VLOOKUP($A477,'STOCK PRICES'!$I$2:$J$1976,2,1)</f>
        <v>29.11</v>
      </c>
      <c r="J477">
        <f>VLOOKUP($A477,'STOCK PRICES'!$K$2:$L$2018,2,1)</f>
        <v>67.97</v>
      </c>
      <c r="L477">
        <f>VLOOKUP($A477,'STOCK PRICES'!$M$2:$N$2018,2,1)</f>
        <v>17.73</v>
      </c>
      <c r="N477" t="e">
        <f>VLOOKUP($A477,'STOCK PRICES'!$O$2:$P$538,2,1)</f>
        <v>#N/A</v>
      </c>
      <c r="P477">
        <f>VLOOKUP($A477,'STOCK PRICES'!$Q$2:$R$2018,2,1)</f>
        <v>12.6</v>
      </c>
      <c r="R477">
        <f>VLOOKUP($A477,'STOCK PRICES'!$S$2:$T$2018,2,1)</f>
        <v>3.09</v>
      </c>
      <c r="T477">
        <f>VLOOKUP($A477,'STOCK PRICES'!$U$2:$V$1210,2,1)</f>
        <v>84</v>
      </c>
      <c r="V477">
        <f>VLOOKUP($A477,'STOCK PRICES'!$W$2:$X$1879,2,1)</f>
        <v>23.01</v>
      </c>
      <c r="X477">
        <f>VLOOKUP($A477,'STOCK PRICES'!$Y$2:$Z$1987,2,1)</f>
        <v>29.63</v>
      </c>
      <c r="Z477">
        <f>VLOOKUP($A477,'STOCK PRICES'!$AA$2:$AB$1885,2,1)</f>
        <v>142.13</v>
      </c>
      <c r="AB477" t="e">
        <f>VLOOKUP($A477,'STOCK PRICES'!$AC$2:$AD$532,2,1)</f>
        <v>#N/A</v>
      </c>
    </row>
    <row r="478" spans="1:28" hidden="1" outlineLevel="1">
      <c r="A478" s="87">
        <v>43714</v>
      </c>
      <c r="B478">
        <f>VLOOKUP($A478,'STOCK PRICES'!$C$2:$D$1994,2,1)</f>
        <v>70.52</v>
      </c>
      <c r="C478" s="90"/>
      <c r="D478">
        <f>VLOOKUP($A478,'STOCK PRICES'!$E$2:$F$2018,2,1)</f>
        <v>130.5</v>
      </c>
      <c r="F478">
        <f>VLOOKUP($A478,'STOCK PRICES'!$G$2:$H$1679,2,1)</f>
        <v>23</v>
      </c>
      <c r="H478">
        <f>VLOOKUP($A478,'STOCK PRICES'!$I$2:$J$1976,2,1)</f>
        <v>29</v>
      </c>
      <c r="J478">
        <f>VLOOKUP($A478,'STOCK PRICES'!$K$2:$L$2018,2,1)</f>
        <v>68.290000000000006</v>
      </c>
      <c r="L478">
        <f>VLOOKUP($A478,'STOCK PRICES'!$M$2:$N$2018,2,1)</f>
        <v>17.23</v>
      </c>
      <c r="N478" t="e">
        <f>VLOOKUP($A478,'STOCK PRICES'!$O$2:$P$538,2,1)</f>
        <v>#N/A</v>
      </c>
      <c r="P478">
        <f>VLOOKUP($A478,'STOCK PRICES'!$Q$2:$R$2018,2,1)</f>
        <v>12.51</v>
      </c>
      <c r="R478">
        <f>VLOOKUP($A478,'STOCK PRICES'!$S$2:$T$2018,2,1)</f>
        <v>3.1</v>
      </c>
      <c r="T478">
        <f>VLOOKUP($A478,'STOCK PRICES'!$U$2:$V$1210,2,1)</f>
        <v>84</v>
      </c>
      <c r="V478">
        <f>VLOOKUP($A478,'STOCK PRICES'!$W$2:$X$1879,2,1)</f>
        <v>22.25</v>
      </c>
      <c r="X478">
        <f>VLOOKUP($A478,'STOCK PRICES'!$Y$2:$Z$1987,2,1)</f>
        <v>29.63</v>
      </c>
      <c r="Z478">
        <f>VLOOKUP($A478,'STOCK PRICES'!$AA$2:$AB$1885,2,1)</f>
        <v>142.13</v>
      </c>
      <c r="AB478" t="e">
        <f>VLOOKUP($A478,'STOCK PRICES'!$AC$2:$AD$532,2,1)</f>
        <v>#N/A</v>
      </c>
    </row>
    <row r="479" spans="1:28" hidden="1" outlineLevel="1">
      <c r="A479" s="87">
        <v>43719</v>
      </c>
      <c r="B479">
        <f>VLOOKUP($A479,'STOCK PRICES'!$C$2:$D$1994,2,1)</f>
        <v>70.510000000000005</v>
      </c>
      <c r="C479" s="90"/>
      <c r="D479">
        <f>VLOOKUP($A479,'STOCK PRICES'!$E$2:$F$2018,2,1)</f>
        <v>130.91999999999999</v>
      </c>
      <c r="F479">
        <f>VLOOKUP($A479,'STOCK PRICES'!$G$2:$H$1679,2,1)</f>
        <v>22.83</v>
      </c>
      <c r="H479">
        <f>VLOOKUP($A479,'STOCK PRICES'!$I$2:$J$1976,2,1)</f>
        <v>30</v>
      </c>
      <c r="J479">
        <f>VLOOKUP($A479,'STOCK PRICES'!$K$2:$L$2018,2,1)</f>
        <v>67.540000000000006</v>
      </c>
      <c r="L479">
        <f>VLOOKUP($A479,'STOCK PRICES'!$M$2:$N$2018,2,1)</f>
        <v>16.45</v>
      </c>
      <c r="N479" t="e">
        <f>VLOOKUP($A479,'STOCK PRICES'!$O$2:$P$538,2,1)</f>
        <v>#N/A</v>
      </c>
      <c r="P479">
        <f>VLOOKUP($A479,'STOCK PRICES'!$Q$2:$R$2018,2,1)</f>
        <v>12.22</v>
      </c>
      <c r="R479">
        <f>VLOOKUP($A479,'STOCK PRICES'!$S$2:$T$2018,2,1)</f>
        <v>3.04</v>
      </c>
      <c r="T479">
        <f>VLOOKUP($A479,'STOCK PRICES'!$U$2:$V$1210,2,1)</f>
        <v>84</v>
      </c>
      <c r="V479">
        <f>VLOOKUP($A479,'STOCK PRICES'!$W$2:$X$1879,2,1)</f>
        <v>23.35</v>
      </c>
      <c r="X479">
        <f>VLOOKUP($A479,'STOCK PRICES'!$Y$2:$Z$1987,2,1)</f>
        <v>29.5</v>
      </c>
      <c r="Z479">
        <f>VLOOKUP($A479,'STOCK PRICES'!$AA$2:$AB$1885,2,1)</f>
        <v>138</v>
      </c>
      <c r="AB479" t="e">
        <f>VLOOKUP($A479,'STOCK PRICES'!$AC$2:$AD$532,2,1)</f>
        <v>#N/A</v>
      </c>
    </row>
    <row r="480" spans="1:28" hidden="1" outlineLevel="1">
      <c r="A480" s="87">
        <v>43720</v>
      </c>
      <c r="B480">
        <f>VLOOKUP($A480,'STOCK PRICES'!$C$2:$D$1994,2,1)</f>
        <v>72.13</v>
      </c>
      <c r="C480" s="90"/>
      <c r="D480">
        <f>VLOOKUP($A480,'STOCK PRICES'!$E$2:$F$2018,2,1)</f>
        <v>134.1</v>
      </c>
      <c r="F480">
        <f>VLOOKUP($A480,'STOCK PRICES'!$G$2:$H$1679,2,1)</f>
        <v>22.83</v>
      </c>
      <c r="H480">
        <f>VLOOKUP($A480,'STOCK PRICES'!$I$2:$J$1976,2,1)</f>
        <v>30</v>
      </c>
      <c r="J480">
        <f>VLOOKUP($A480,'STOCK PRICES'!$K$2:$L$2018,2,1)</f>
        <v>70.900000000000006</v>
      </c>
      <c r="L480">
        <f>VLOOKUP($A480,'STOCK PRICES'!$M$2:$N$2018,2,1)</f>
        <v>16.87</v>
      </c>
      <c r="N480" t="e">
        <f>VLOOKUP($A480,'STOCK PRICES'!$O$2:$P$538,2,1)</f>
        <v>#N/A</v>
      </c>
      <c r="P480">
        <f>VLOOKUP($A480,'STOCK PRICES'!$Q$2:$R$2018,2,1)</f>
        <v>12.28</v>
      </c>
      <c r="R480">
        <f>VLOOKUP($A480,'STOCK PRICES'!$S$2:$T$2018,2,1)</f>
        <v>3.01</v>
      </c>
      <c r="T480">
        <f>VLOOKUP($A480,'STOCK PRICES'!$U$2:$V$1210,2,1)</f>
        <v>84</v>
      </c>
      <c r="V480">
        <f>VLOOKUP($A480,'STOCK PRICES'!$W$2:$X$1879,2,1)</f>
        <v>22.46</v>
      </c>
      <c r="X480">
        <f>VLOOKUP($A480,'STOCK PRICES'!$Y$2:$Z$1987,2,1)</f>
        <v>29.5</v>
      </c>
      <c r="Z480">
        <f>VLOOKUP($A480,'STOCK PRICES'!$AA$2:$AB$1885,2,1)</f>
        <v>141.66999999999999</v>
      </c>
      <c r="AB480" t="e">
        <f>VLOOKUP($A480,'STOCK PRICES'!$AC$2:$AD$532,2,1)</f>
        <v>#N/A</v>
      </c>
    </row>
    <row r="481" spans="1:28" hidden="1" outlineLevel="1">
      <c r="A481" s="87">
        <v>43721</v>
      </c>
      <c r="B481">
        <f>VLOOKUP($A481,'STOCK PRICES'!$C$2:$D$1994,2,1)</f>
        <v>71.83</v>
      </c>
      <c r="C481" s="90"/>
      <c r="D481">
        <f>VLOOKUP($A481,'STOCK PRICES'!$E$2:$F$2018,2,1)</f>
        <v>135.01</v>
      </c>
      <c r="F481">
        <f>VLOOKUP($A481,'STOCK PRICES'!$G$2:$H$1679,2,1)</f>
        <v>23.4</v>
      </c>
      <c r="H481">
        <f>VLOOKUP($A481,'STOCK PRICES'!$I$2:$J$1976,2,1)</f>
        <v>29.99</v>
      </c>
      <c r="J481">
        <f>VLOOKUP($A481,'STOCK PRICES'!$K$2:$L$2018,2,1)</f>
        <v>73.72</v>
      </c>
      <c r="L481">
        <f>VLOOKUP($A481,'STOCK PRICES'!$M$2:$N$2018,2,1)</f>
        <v>16.649999999999999</v>
      </c>
      <c r="N481" t="e">
        <f>VLOOKUP($A481,'STOCK PRICES'!$O$2:$P$538,2,1)</f>
        <v>#N/A</v>
      </c>
      <c r="P481">
        <f>VLOOKUP($A481,'STOCK PRICES'!$Q$2:$R$2018,2,1)</f>
        <v>12.22</v>
      </c>
      <c r="R481">
        <f>VLOOKUP($A481,'STOCK PRICES'!$S$2:$T$2018,2,1)</f>
        <v>3.01</v>
      </c>
      <c r="T481">
        <f>VLOOKUP($A481,'STOCK PRICES'!$U$2:$V$1210,2,1)</f>
        <v>84</v>
      </c>
      <c r="V481">
        <f>VLOOKUP($A481,'STOCK PRICES'!$W$2:$X$1879,2,1)</f>
        <v>22.48</v>
      </c>
      <c r="X481">
        <f>VLOOKUP($A481,'STOCK PRICES'!$Y$2:$Z$1987,2,1)</f>
        <v>29.94</v>
      </c>
      <c r="Z481">
        <f>VLOOKUP($A481,'STOCK PRICES'!$AA$2:$AB$1885,2,1)</f>
        <v>141.66999999999999</v>
      </c>
      <c r="AB481" t="e">
        <f>VLOOKUP($A481,'STOCK PRICES'!$AC$2:$AD$532,2,1)</f>
        <v>#N/A</v>
      </c>
    </row>
    <row r="482" spans="1:28" hidden="1" outlineLevel="1">
      <c r="A482" s="87">
        <v>43724</v>
      </c>
      <c r="B482">
        <f>VLOOKUP($A482,'STOCK PRICES'!$C$2:$D$1994,2,1)</f>
        <v>72.28</v>
      </c>
      <c r="C482" s="90"/>
      <c r="D482">
        <f>VLOOKUP($A482,'STOCK PRICES'!$E$2:$F$2018,2,1)</f>
        <v>140.16999999999999</v>
      </c>
      <c r="F482">
        <f>VLOOKUP($A482,'STOCK PRICES'!$G$2:$H$1679,2,1)</f>
        <v>23.13</v>
      </c>
      <c r="H482">
        <f>VLOOKUP($A482,'STOCK PRICES'!$I$2:$J$1976,2,1)</f>
        <v>29.99</v>
      </c>
      <c r="J482">
        <f>VLOOKUP($A482,'STOCK PRICES'!$K$2:$L$2018,2,1)</f>
        <v>77.400000000000006</v>
      </c>
      <c r="L482">
        <f>VLOOKUP($A482,'STOCK PRICES'!$M$2:$N$2018,2,1)</f>
        <v>16.489999999999998</v>
      </c>
      <c r="N482" t="e">
        <f>VLOOKUP($A482,'STOCK PRICES'!$O$2:$P$538,2,1)</f>
        <v>#N/A</v>
      </c>
      <c r="P482">
        <f>VLOOKUP($A482,'STOCK PRICES'!$Q$2:$R$2018,2,1)</f>
        <v>13.22</v>
      </c>
      <c r="R482">
        <f>VLOOKUP($A482,'STOCK PRICES'!$S$2:$T$2018,2,1)</f>
        <v>3.02</v>
      </c>
      <c r="T482">
        <f>VLOOKUP($A482,'STOCK PRICES'!$U$2:$V$1210,2,1)</f>
        <v>84</v>
      </c>
      <c r="V482">
        <f>VLOOKUP($A482,'STOCK PRICES'!$W$2:$X$1879,2,1)</f>
        <v>22.9</v>
      </c>
      <c r="X482">
        <f>VLOOKUP($A482,'STOCK PRICES'!$Y$2:$Z$1987,2,1)</f>
        <v>28.95</v>
      </c>
      <c r="Z482">
        <f>VLOOKUP($A482,'STOCK PRICES'!$AA$2:$AB$1885,2,1)</f>
        <v>141.66999999999999</v>
      </c>
      <c r="AB482" t="e">
        <f>VLOOKUP($A482,'STOCK PRICES'!$AC$2:$AD$532,2,1)</f>
        <v>#N/A</v>
      </c>
    </row>
    <row r="483" spans="1:28" hidden="1" outlineLevel="1">
      <c r="A483" s="87">
        <v>43725</v>
      </c>
      <c r="B483">
        <f>VLOOKUP($A483,'STOCK PRICES'!$C$2:$D$1994,2,1)</f>
        <v>72.010000000000005</v>
      </c>
      <c r="C483" s="90"/>
      <c r="D483">
        <f>VLOOKUP($A483,'STOCK PRICES'!$E$2:$F$2018,2,1)</f>
        <v>142.93</v>
      </c>
      <c r="F483">
        <f>VLOOKUP($A483,'STOCK PRICES'!$G$2:$H$1679,2,1)</f>
        <v>22.84</v>
      </c>
      <c r="H483">
        <f>VLOOKUP($A483,'STOCK PRICES'!$I$2:$J$1976,2,1)</f>
        <v>30</v>
      </c>
      <c r="J483">
        <f>VLOOKUP($A483,'STOCK PRICES'!$K$2:$L$2018,2,1)</f>
        <v>80.88</v>
      </c>
      <c r="L483">
        <f>VLOOKUP($A483,'STOCK PRICES'!$M$2:$N$2018,2,1)</f>
        <v>16.350000000000001</v>
      </c>
      <c r="N483" t="e">
        <f>VLOOKUP($A483,'STOCK PRICES'!$O$2:$P$538,2,1)</f>
        <v>#N/A</v>
      </c>
      <c r="P483">
        <f>VLOOKUP($A483,'STOCK PRICES'!$Q$2:$R$2018,2,1)</f>
        <v>14.16</v>
      </c>
      <c r="R483">
        <f>VLOOKUP($A483,'STOCK PRICES'!$S$2:$T$2018,2,1)</f>
        <v>3.09</v>
      </c>
      <c r="T483">
        <f>VLOOKUP($A483,'STOCK PRICES'!$U$2:$V$1210,2,1)</f>
        <v>84</v>
      </c>
      <c r="V483">
        <f>VLOOKUP($A483,'STOCK PRICES'!$W$2:$X$1879,2,1)</f>
        <v>22.96</v>
      </c>
      <c r="X483">
        <f>VLOOKUP($A483,'STOCK PRICES'!$Y$2:$Z$1987,2,1)</f>
        <v>28.77</v>
      </c>
      <c r="Z483">
        <f>VLOOKUP($A483,'STOCK PRICES'!$AA$2:$AB$1885,2,1)</f>
        <v>141.66999999999999</v>
      </c>
      <c r="AB483" t="e">
        <f>VLOOKUP($A483,'STOCK PRICES'!$AC$2:$AD$532,2,1)</f>
        <v>#N/A</v>
      </c>
    </row>
    <row r="484" spans="1:28" hidden="1" outlineLevel="1">
      <c r="A484" s="87">
        <v>43726</v>
      </c>
      <c r="B484">
        <f>VLOOKUP($A484,'STOCK PRICES'!$C$2:$D$1994,2,1)</f>
        <v>71.87</v>
      </c>
      <c r="C484" s="90"/>
      <c r="D484">
        <f>VLOOKUP($A484,'STOCK PRICES'!$E$2:$F$2018,2,1)</f>
        <v>140.63</v>
      </c>
      <c r="F484">
        <f>VLOOKUP($A484,'STOCK PRICES'!$G$2:$H$1679,2,1)</f>
        <v>22.5</v>
      </c>
      <c r="H484">
        <f>VLOOKUP($A484,'STOCK PRICES'!$I$2:$J$1976,2,1)</f>
        <v>30</v>
      </c>
      <c r="J484">
        <f>VLOOKUP($A484,'STOCK PRICES'!$K$2:$L$2018,2,1)</f>
        <v>78.099999999999994</v>
      </c>
      <c r="L484">
        <f>VLOOKUP($A484,'STOCK PRICES'!$M$2:$N$2018,2,1)</f>
        <v>16.2</v>
      </c>
      <c r="N484" t="e">
        <f>VLOOKUP($A484,'STOCK PRICES'!$O$2:$P$538,2,1)</f>
        <v>#N/A</v>
      </c>
      <c r="P484">
        <f>VLOOKUP($A484,'STOCK PRICES'!$Q$2:$R$2018,2,1)</f>
        <v>13.55</v>
      </c>
      <c r="R484">
        <f>VLOOKUP($A484,'STOCK PRICES'!$S$2:$T$2018,2,1)</f>
        <v>3.01</v>
      </c>
      <c r="T484">
        <f>VLOOKUP($A484,'STOCK PRICES'!$U$2:$V$1210,2,1)</f>
        <v>84</v>
      </c>
      <c r="V484">
        <f>VLOOKUP($A484,'STOCK PRICES'!$W$2:$X$1879,2,1)</f>
        <v>22.82</v>
      </c>
      <c r="X484">
        <f>VLOOKUP($A484,'STOCK PRICES'!$Y$2:$Z$1987,2,1)</f>
        <v>28.51</v>
      </c>
      <c r="Z484">
        <f>VLOOKUP($A484,'STOCK PRICES'!$AA$2:$AB$1885,2,1)</f>
        <v>139.97</v>
      </c>
      <c r="AB484" t="e">
        <f>VLOOKUP($A484,'STOCK PRICES'!$AC$2:$AD$532,2,1)</f>
        <v>#N/A</v>
      </c>
    </row>
    <row r="485" spans="1:28" hidden="1" outlineLevel="1">
      <c r="A485" s="87">
        <v>43727</v>
      </c>
      <c r="B485">
        <f>VLOOKUP($A485,'STOCK PRICES'!$C$2:$D$1994,2,1)</f>
        <v>74.53</v>
      </c>
      <c r="C485" s="90"/>
      <c r="D485">
        <f>VLOOKUP($A485,'STOCK PRICES'!$E$2:$F$2018,2,1)</f>
        <v>141.63999999999999</v>
      </c>
      <c r="F485">
        <f>VLOOKUP($A485,'STOCK PRICES'!$G$2:$H$1679,2,1)</f>
        <v>23.22</v>
      </c>
      <c r="H485">
        <f>VLOOKUP($A485,'STOCK PRICES'!$I$2:$J$1976,2,1)</f>
        <v>30</v>
      </c>
      <c r="J485">
        <f>VLOOKUP($A485,'STOCK PRICES'!$K$2:$L$2018,2,1)</f>
        <v>81.8</v>
      </c>
      <c r="L485">
        <f>VLOOKUP($A485,'STOCK PRICES'!$M$2:$N$2018,2,1)</f>
        <v>16.72</v>
      </c>
      <c r="N485" t="e">
        <f>VLOOKUP($A485,'STOCK PRICES'!$O$2:$P$538,2,1)</f>
        <v>#N/A</v>
      </c>
      <c r="P485">
        <f>VLOOKUP($A485,'STOCK PRICES'!$Q$2:$R$2018,2,1)</f>
        <v>13.9</v>
      </c>
      <c r="R485">
        <f>VLOOKUP($A485,'STOCK PRICES'!$S$2:$T$2018,2,1)</f>
        <v>3.1</v>
      </c>
      <c r="T485">
        <f>VLOOKUP($A485,'STOCK PRICES'!$U$2:$V$1210,2,1)</f>
        <v>84</v>
      </c>
      <c r="V485">
        <f>VLOOKUP($A485,'STOCK PRICES'!$W$2:$X$1879,2,1)</f>
        <v>23.48</v>
      </c>
      <c r="X485">
        <f>VLOOKUP($A485,'STOCK PRICES'!$Y$2:$Z$1987,2,1)</f>
        <v>29.05</v>
      </c>
      <c r="Z485">
        <f>VLOOKUP($A485,'STOCK PRICES'!$AA$2:$AB$1885,2,1)</f>
        <v>139.97</v>
      </c>
      <c r="AB485" t="e">
        <f>VLOOKUP($A485,'STOCK PRICES'!$AC$2:$AD$532,2,1)</f>
        <v>#N/A</v>
      </c>
    </row>
    <row r="486" spans="1:28" hidden="1" outlineLevel="1">
      <c r="A486" s="87">
        <v>43728</v>
      </c>
      <c r="B486">
        <f>VLOOKUP($A486,'STOCK PRICES'!$C$2:$D$1994,2,1)</f>
        <v>74.39</v>
      </c>
      <c r="C486" s="90"/>
      <c r="D486">
        <f>VLOOKUP($A486,'STOCK PRICES'!$E$2:$F$2018,2,1)</f>
        <v>141.69</v>
      </c>
      <c r="F486">
        <f>VLOOKUP($A486,'STOCK PRICES'!$G$2:$H$1679,2,1)</f>
        <v>22.7</v>
      </c>
      <c r="H486">
        <f>VLOOKUP($A486,'STOCK PRICES'!$I$2:$J$1976,2,1)</f>
        <v>30</v>
      </c>
      <c r="J486">
        <f>VLOOKUP($A486,'STOCK PRICES'!$K$2:$L$2018,2,1)</f>
        <v>80.36</v>
      </c>
      <c r="L486">
        <f>VLOOKUP($A486,'STOCK PRICES'!$M$2:$N$2018,2,1)</f>
        <v>15.74</v>
      </c>
      <c r="N486" t="e">
        <f>VLOOKUP($A486,'STOCK PRICES'!$O$2:$P$538,2,1)</f>
        <v>#N/A</v>
      </c>
      <c r="P486">
        <f>VLOOKUP($A486,'STOCK PRICES'!$Q$2:$R$2018,2,1)</f>
        <v>13.53</v>
      </c>
      <c r="R486">
        <f>VLOOKUP($A486,'STOCK PRICES'!$S$2:$T$2018,2,1)</f>
        <v>3.15</v>
      </c>
      <c r="T486">
        <f>VLOOKUP($A486,'STOCK PRICES'!$U$2:$V$1210,2,1)</f>
        <v>84</v>
      </c>
      <c r="V486">
        <f>VLOOKUP($A486,'STOCK PRICES'!$W$2:$X$1879,2,1)</f>
        <v>22.64</v>
      </c>
      <c r="X486">
        <f>VLOOKUP($A486,'STOCK PRICES'!$Y$2:$Z$1987,2,1)</f>
        <v>28.5</v>
      </c>
      <c r="Z486">
        <f>VLOOKUP($A486,'STOCK PRICES'!$AA$2:$AB$1885,2,1)</f>
        <v>139.97</v>
      </c>
      <c r="AB486" t="e">
        <f>VLOOKUP($A486,'STOCK PRICES'!$AC$2:$AD$532,2,1)</f>
        <v>#N/A</v>
      </c>
    </row>
    <row r="487" spans="1:28" hidden="1" outlineLevel="1">
      <c r="A487" s="87">
        <v>43731</v>
      </c>
      <c r="B487">
        <f>VLOOKUP($A487,'STOCK PRICES'!$C$2:$D$1994,2,1)</f>
        <v>74.650000000000006</v>
      </c>
      <c r="C487" s="90"/>
      <c r="D487">
        <f>VLOOKUP($A487,'STOCK PRICES'!$E$2:$F$2018,2,1)</f>
        <v>139.86000000000001</v>
      </c>
      <c r="F487">
        <f>VLOOKUP($A487,'STOCK PRICES'!$G$2:$H$1679,2,1)</f>
        <v>22.7</v>
      </c>
      <c r="H487">
        <f>VLOOKUP($A487,'STOCK PRICES'!$I$2:$J$1976,2,1)</f>
        <v>29.5</v>
      </c>
      <c r="J487">
        <f>VLOOKUP($A487,'STOCK PRICES'!$K$2:$L$2018,2,1)</f>
        <v>76.599999999999994</v>
      </c>
      <c r="L487">
        <f>VLOOKUP($A487,'STOCK PRICES'!$M$2:$N$2018,2,1)</f>
        <v>14.74</v>
      </c>
      <c r="N487" t="e">
        <f>VLOOKUP($A487,'STOCK PRICES'!$O$2:$P$538,2,1)</f>
        <v>#N/A</v>
      </c>
      <c r="P487">
        <f>VLOOKUP($A487,'STOCK PRICES'!$Q$2:$R$2018,2,1)</f>
        <v>13.21</v>
      </c>
      <c r="R487">
        <f>VLOOKUP($A487,'STOCK PRICES'!$S$2:$T$2018,2,1)</f>
        <v>3.08</v>
      </c>
      <c r="T487">
        <f>VLOOKUP($A487,'STOCK PRICES'!$U$2:$V$1210,2,1)</f>
        <v>84</v>
      </c>
      <c r="V487">
        <f>VLOOKUP($A487,'STOCK PRICES'!$W$2:$X$1879,2,1)</f>
        <v>22</v>
      </c>
      <c r="X487">
        <f>VLOOKUP($A487,'STOCK PRICES'!$Y$2:$Z$1987,2,1)</f>
        <v>27.57</v>
      </c>
      <c r="Z487">
        <f>VLOOKUP($A487,'STOCK PRICES'!$AA$2:$AB$1885,2,1)</f>
        <v>139.97</v>
      </c>
      <c r="AB487" t="e">
        <f>VLOOKUP($A487,'STOCK PRICES'!$AC$2:$AD$532,2,1)</f>
        <v>#N/A</v>
      </c>
    </row>
    <row r="488" spans="1:28" hidden="1" outlineLevel="1">
      <c r="A488" s="87">
        <v>43732</v>
      </c>
      <c r="B488">
        <f>VLOOKUP($A488,'STOCK PRICES'!$C$2:$D$1994,2,1)</f>
        <v>73.2</v>
      </c>
      <c r="C488" s="90"/>
      <c r="D488">
        <f>VLOOKUP($A488,'STOCK PRICES'!$E$2:$F$2018,2,1)</f>
        <v>138.5</v>
      </c>
      <c r="F488">
        <f>VLOOKUP($A488,'STOCK PRICES'!$G$2:$H$1679,2,1)</f>
        <v>22.7</v>
      </c>
      <c r="H488">
        <f>VLOOKUP($A488,'STOCK PRICES'!$I$2:$J$1976,2,1)</f>
        <v>29.26</v>
      </c>
      <c r="J488">
        <f>VLOOKUP($A488,'STOCK PRICES'!$K$2:$L$2018,2,1)</f>
        <v>76.260000000000005</v>
      </c>
      <c r="L488">
        <f>VLOOKUP($A488,'STOCK PRICES'!$M$2:$N$2018,2,1)</f>
        <v>14.15</v>
      </c>
      <c r="N488" t="e">
        <f>VLOOKUP($A488,'STOCK PRICES'!$O$2:$P$538,2,1)</f>
        <v>#N/A</v>
      </c>
      <c r="P488">
        <f>VLOOKUP($A488,'STOCK PRICES'!$Q$2:$R$2018,2,1)</f>
        <v>13.02</v>
      </c>
      <c r="R488">
        <f>VLOOKUP($A488,'STOCK PRICES'!$S$2:$T$2018,2,1)</f>
        <v>3.01</v>
      </c>
      <c r="T488">
        <f>VLOOKUP($A488,'STOCK PRICES'!$U$2:$V$1210,2,1)</f>
        <v>87</v>
      </c>
      <c r="V488">
        <f>VLOOKUP($A488,'STOCK PRICES'!$W$2:$X$1879,2,1)</f>
        <v>21.75</v>
      </c>
      <c r="X488">
        <f>VLOOKUP($A488,'STOCK PRICES'!$Y$2:$Z$1987,2,1)</f>
        <v>27.75</v>
      </c>
      <c r="Z488">
        <f>VLOOKUP($A488,'STOCK PRICES'!$AA$2:$AB$1885,2,1)</f>
        <v>139.97</v>
      </c>
      <c r="AB488" t="e">
        <f>VLOOKUP($A488,'STOCK PRICES'!$AC$2:$AD$532,2,1)</f>
        <v>#N/A</v>
      </c>
    </row>
    <row r="489" spans="1:28" hidden="1" outlineLevel="1">
      <c r="A489" s="87">
        <v>43733</v>
      </c>
      <c r="B489">
        <f>VLOOKUP($A489,'STOCK PRICES'!$C$2:$D$1994,2,1)</f>
        <v>72.45</v>
      </c>
      <c r="C489" s="90"/>
      <c r="D489">
        <f>VLOOKUP($A489,'STOCK PRICES'!$E$2:$F$2018,2,1)</f>
        <v>135.1</v>
      </c>
      <c r="F489">
        <f>VLOOKUP($A489,'STOCK PRICES'!$G$2:$H$1679,2,1)</f>
        <v>22.7</v>
      </c>
      <c r="H489">
        <f>VLOOKUP($A489,'STOCK PRICES'!$I$2:$J$1976,2,1)</f>
        <v>28.95</v>
      </c>
      <c r="J489">
        <f>VLOOKUP($A489,'STOCK PRICES'!$K$2:$L$2018,2,1)</f>
        <v>75.13</v>
      </c>
      <c r="L489">
        <f>VLOOKUP($A489,'STOCK PRICES'!$M$2:$N$2018,2,1)</f>
        <v>13.79</v>
      </c>
      <c r="N489" t="e">
        <f>VLOOKUP($A489,'STOCK PRICES'!$O$2:$P$538,2,1)</f>
        <v>#N/A</v>
      </c>
      <c r="P489">
        <f>VLOOKUP($A489,'STOCK PRICES'!$Q$2:$R$2018,2,1)</f>
        <v>13.09</v>
      </c>
      <c r="R489">
        <f>VLOOKUP($A489,'STOCK PRICES'!$S$2:$T$2018,2,1)</f>
        <v>2.96</v>
      </c>
      <c r="T489">
        <f>VLOOKUP($A489,'STOCK PRICES'!$U$2:$V$1210,2,1)</f>
        <v>87</v>
      </c>
      <c r="V489">
        <f>VLOOKUP($A489,'STOCK PRICES'!$W$2:$X$1879,2,1)</f>
        <v>22.38</v>
      </c>
      <c r="X489">
        <f>VLOOKUP($A489,'STOCK PRICES'!$Y$2:$Z$1987,2,1)</f>
        <v>27.8</v>
      </c>
      <c r="Z489">
        <f>VLOOKUP($A489,'STOCK PRICES'!$AA$2:$AB$1885,2,1)</f>
        <v>141.97999999999999</v>
      </c>
      <c r="AB489" t="e">
        <f>VLOOKUP($A489,'STOCK PRICES'!$AC$2:$AD$532,2,1)</f>
        <v>#N/A</v>
      </c>
    </row>
    <row r="490" spans="1:28" hidden="1" outlineLevel="1">
      <c r="A490" s="87">
        <v>43734</v>
      </c>
      <c r="B490">
        <f>VLOOKUP($A490,'STOCK PRICES'!$C$2:$D$1994,2,1)</f>
        <v>71.709999999999994</v>
      </c>
      <c r="C490" s="90"/>
      <c r="D490">
        <f>VLOOKUP($A490,'STOCK PRICES'!$E$2:$F$2018,2,1)</f>
        <v>134.69</v>
      </c>
      <c r="F490">
        <f>VLOOKUP($A490,'STOCK PRICES'!$G$2:$H$1679,2,1)</f>
        <v>22.7</v>
      </c>
      <c r="H490">
        <f>VLOOKUP($A490,'STOCK PRICES'!$I$2:$J$1976,2,1)</f>
        <v>28.95</v>
      </c>
      <c r="J490">
        <f>VLOOKUP($A490,'STOCK PRICES'!$K$2:$L$2018,2,1)</f>
        <v>75.67</v>
      </c>
      <c r="L490">
        <f>VLOOKUP($A490,'STOCK PRICES'!$M$2:$N$2018,2,1)</f>
        <v>14.39</v>
      </c>
      <c r="N490" t="e">
        <f>VLOOKUP($A490,'STOCK PRICES'!$O$2:$P$538,2,1)</f>
        <v>#N/A</v>
      </c>
      <c r="P490">
        <f>VLOOKUP($A490,'STOCK PRICES'!$Q$2:$R$2018,2,1)</f>
        <v>13.16</v>
      </c>
      <c r="R490">
        <f>VLOOKUP($A490,'STOCK PRICES'!$S$2:$T$2018,2,1)</f>
        <v>2.97</v>
      </c>
      <c r="T490">
        <f>VLOOKUP($A490,'STOCK PRICES'!$U$2:$V$1210,2,1)</f>
        <v>87</v>
      </c>
      <c r="V490">
        <f>VLOOKUP($A490,'STOCK PRICES'!$W$2:$X$1879,2,1)</f>
        <v>21.54</v>
      </c>
      <c r="X490">
        <f>VLOOKUP($A490,'STOCK PRICES'!$Y$2:$Z$1987,2,1)</f>
        <v>26.79</v>
      </c>
      <c r="Z490">
        <f>VLOOKUP($A490,'STOCK PRICES'!$AA$2:$AB$1885,2,1)</f>
        <v>141.97999999999999</v>
      </c>
      <c r="AB490" t="e">
        <f>VLOOKUP($A490,'STOCK PRICES'!$AC$2:$AD$532,2,1)</f>
        <v>#N/A</v>
      </c>
    </row>
    <row r="491" spans="1:28" hidden="1" outlineLevel="1">
      <c r="A491" s="87">
        <v>43735</v>
      </c>
      <c r="B491">
        <f>VLOOKUP($A491,'STOCK PRICES'!$C$2:$D$1994,2,1)</f>
        <v>72.14</v>
      </c>
      <c r="C491" s="90"/>
      <c r="D491">
        <f>VLOOKUP($A491,'STOCK PRICES'!$E$2:$F$2018,2,1)</f>
        <v>138.97</v>
      </c>
      <c r="F491">
        <f>VLOOKUP($A491,'STOCK PRICES'!$G$2:$H$1679,2,1)</f>
        <v>22.7</v>
      </c>
      <c r="H491">
        <f>VLOOKUP($A491,'STOCK PRICES'!$I$2:$J$1976,2,1)</f>
        <v>28.95</v>
      </c>
      <c r="J491">
        <f>VLOOKUP($A491,'STOCK PRICES'!$K$2:$L$2018,2,1)</f>
        <v>78.52</v>
      </c>
      <c r="L491">
        <f>VLOOKUP($A491,'STOCK PRICES'!$M$2:$N$2018,2,1)</f>
        <v>14.73</v>
      </c>
      <c r="N491" t="e">
        <f>VLOOKUP($A491,'STOCK PRICES'!$O$2:$P$538,2,1)</f>
        <v>#N/A</v>
      </c>
      <c r="P491">
        <f>VLOOKUP($A491,'STOCK PRICES'!$Q$2:$R$2018,2,1)</f>
        <v>13.35</v>
      </c>
      <c r="R491">
        <f>VLOOKUP($A491,'STOCK PRICES'!$S$2:$T$2018,2,1)</f>
        <v>2.96</v>
      </c>
      <c r="T491">
        <f>VLOOKUP($A491,'STOCK PRICES'!$U$2:$V$1210,2,1)</f>
        <v>87</v>
      </c>
      <c r="V491">
        <f>VLOOKUP($A491,'STOCK PRICES'!$W$2:$X$1879,2,1)</f>
        <v>22.61</v>
      </c>
      <c r="X491">
        <f>VLOOKUP($A491,'STOCK PRICES'!$Y$2:$Z$1987,2,1)</f>
        <v>27.97</v>
      </c>
      <c r="Z491">
        <f>VLOOKUP($A491,'STOCK PRICES'!$AA$2:$AB$1885,2,1)</f>
        <v>143.96</v>
      </c>
      <c r="AB491" t="e">
        <f>VLOOKUP($A491,'STOCK PRICES'!$AC$2:$AD$532,2,1)</f>
        <v>#N/A</v>
      </c>
    </row>
    <row r="492" spans="1:28" hidden="1" outlineLevel="1">
      <c r="A492" s="87">
        <v>43738</v>
      </c>
      <c r="B492">
        <f>VLOOKUP($A492,'STOCK PRICES'!$C$2:$D$1994,2,1)</f>
        <v>72.040000000000006</v>
      </c>
      <c r="C492" s="90"/>
      <c r="D492">
        <f>VLOOKUP($A492,'STOCK PRICES'!$E$2:$F$2018,2,1)</f>
        <v>138.22999999999999</v>
      </c>
      <c r="F492">
        <f>VLOOKUP($A492,'STOCK PRICES'!$G$2:$H$1679,2,1)</f>
        <v>23.39</v>
      </c>
      <c r="H492">
        <f>VLOOKUP($A492,'STOCK PRICES'!$I$2:$J$1976,2,1)</f>
        <v>28.95</v>
      </c>
      <c r="J492">
        <f>VLOOKUP($A492,'STOCK PRICES'!$K$2:$L$2018,2,1)</f>
        <v>78.040000000000006</v>
      </c>
      <c r="L492">
        <f>VLOOKUP($A492,'STOCK PRICES'!$M$2:$N$2018,2,1)</f>
        <v>14.68</v>
      </c>
      <c r="N492" t="e">
        <f>VLOOKUP($A492,'STOCK PRICES'!$O$2:$P$538,2,1)</f>
        <v>#N/A</v>
      </c>
      <c r="P492">
        <f>VLOOKUP($A492,'STOCK PRICES'!$Q$2:$R$2018,2,1)</f>
        <v>13.24</v>
      </c>
      <c r="R492">
        <f>VLOOKUP($A492,'STOCK PRICES'!$S$2:$T$2018,2,1)</f>
        <v>2.97</v>
      </c>
      <c r="T492">
        <f>VLOOKUP($A492,'STOCK PRICES'!$U$2:$V$1210,2,1)</f>
        <v>87</v>
      </c>
      <c r="V492">
        <f>VLOOKUP($A492,'STOCK PRICES'!$W$2:$X$1879,2,1)</f>
        <v>23.74</v>
      </c>
      <c r="X492">
        <f>VLOOKUP($A492,'STOCK PRICES'!$Y$2:$Z$1987,2,1)</f>
        <v>28.05</v>
      </c>
      <c r="Z492">
        <f>VLOOKUP($A492,'STOCK PRICES'!$AA$2:$AB$1885,2,1)</f>
        <v>145.80000000000001</v>
      </c>
      <c r="AB492" t="e">
        <f>VLOOKUP($A492,'STOCK PRICES'!$AC$2:$AD$532,2,1)</f>
        <v>#N/A</v>
      </c>
    </row>
    <row r="493" spans="1:28" hidden="1" outlineLevel="1">
      <c r="A493" s="87">
        <v>43739</v>
      </c>
      <c r="B493">
        <f>VLOOKUP($A493,'STOCK PRICES'!$C$2:$D$1994,2,1)</f>
        <v>72.55</v>
      </c>
      <c r="C493" s="90"/>
      <c r="D493">
        <f>VLOOKUP($A493,'STOCK PRICES'!$E$2:$F$2018,2,1)</f>
        <v>138.30000000000001</v>
      </c>
      <c r="F493">
        <f>VLOOKUP($A493,'STOCK PRICES'!$G$2:$H$1679,2,1)</f>
        <v>22.93</v>
      </c>
      <c r="H493">
        <f>VLOOKUP($A493,'STOCK PRICES'!$I$2:$J$1976,2,1)</f>
        <v>29</v>
      </c>
      <c r="J493">
        <f>VLOOKUP($A493,'STOCK PRICES'!$K$2:$L$2018,2,1)</f>
        <v>78.92</v>
      </c>
      <c r="L493">
        <f>VLOOKUP($A493,'STOCK PRICES'!$M$2:$N$2018,2,1)</f>
        <v>15.64</v>
      </c>
      <c r="N493" t="e">
        <f>VLOOKUP($A493,'STOCK PRICES'!$O$2:$P$538,2,1)</f>
        <v>#N/A</v>
      </c>
      <c r="P493">
        <f>VLOOKUP($A493,'STOCK PRICES'!$Q$2:$R$2018,2,1)</f>
        <v>13.54</v>
      </c>
      <c r="R493">
        <f>VLOOKUP($A493,'STOCK PRICES'!$S$2:$T$2018,2,1)</f>
        <v>3</v>
      </c>
      <c r="T493">
        <f>VLOOKUP($A493,'STOCK PRICES'!$U$2:$V$1210,2,1)</f>
        <v>87</v>
      </c>
      <c r="V493">
        <f>VLOOKUP($A493,'STOCK PRICES'!$W$2:$X$1879,2,1)</f>
        <v>24.04</v>
      </c>
      <c r="X493">
        <f>VLOOKUP($A493,'STOCK PRICES'!$Y$2:$Z$1987,2,1)</f>
        <v>28.99</v>
      </c>
      <c r="Z493">
        <f>VLOOKUP($A493,'STOCK PRICES'!$AA$2:$AB$1885,2,1)</f>
        <v>146.94999999999999</v>
      </c>
      <c r="AB493" t="e">
        <f>VLOOKUP($A493,'STOCK PRICES'!$AC$2:$AD$532,2,1)</f>
        <v>#N/A</v>
      </c>
    </row>
    <row r="494" spans="1:28" hidden="1" outlineLevel="1">
      <c r="A494" s="87">
        <v>43740</v>
      </c>
      <c r="B494">
        <f>VLOOKUP($A494,'STOCK PRICES'!$C$2:$D$1994,2,1)</f>
        <v>73</v>
      </c>
      <c r="C494" s="90"/>
      <c r="D494">
        <f>VLOOKUP($A494,'STOCK PRICES'!$E$2:$F$2018,2,1)</f>
        <v>140.13999999999999</v>
      </c>
      <c r="F494">
        <f>VLOOKUP($A494,'STOCK PRICES'!$G$2:$H$1679,2,1)</f>
        <v>22.6</v>
      </c>
      <c r="H494">
        <f>VLOOKUP($A494,'STOCK PRICES'!$I$2:$J$1976,2,1)</f>
        <v>29</v>
      </c>
      <c r="J494">
        <f>VLOOKUP($A494,'STOCK PRICES'!$K$2:$L$2018,2,1)</f>
        <v>82.74</v>
      </c>
      <c r="L494">
        <f>VLOOKUP($A494,'STOCK PRICES'!$M$2:$N$2018,2,1)</f>
        <v>16.48</v>
      </c>
      <c r="N494" t="e">
        <f>VLOOKUP($A494,'STOCK PRICES'!$O$2:$P$538,2,1)</f>
        <v>#N/A</v>
      </c>
      <c r="P494">
        <f>VLOOKUP($A494,'STOCK PRICES'!$Q$2:$R$2018,2,1)</f>
        <v>13.71</v>
      </c>
      <c r="R494">
        <f>VLOOKUP($A494,'STOCK PRICES'!$S$2:$T$2018,2,1)</f>
        <v>3</v>
      </c>
      <c r="T494">
        <f>VLOOKUP($A494,'STOCK PRICES'!$U$2:$V$1210,2,1)</f>
        <v>87</v>
      </c>
      <c r="V494">
        <f>VLOOKUP($A494,'STOCK PRICES'!$W$2:$X$1879,2,1)</f>
        <v>24.62</v>
      </c>
      <c r="X494">
        <f>VLOOKUP($A494,'STOCK PRICES'!$Y$2:$Z$1987,2,1)</f>
        <v>28.95</v>
      </c>
      <c r="Z494">
        <f>VLOOKUP($A494,'STOCK PRICES'!$AA$2:$AB$1885,2,1)</f>
        <v>147.84</v>
      </c>
      <c r="AB494" t="e">
        <f>VLOOKUP($A494,'STOCK PRICES'!$AC$2:$AD$532,2,1)</f>
        <v>#N/A</v>
      </c>
    </row>
    <row r="495" spans="1:28" hidden="1" outlineLevel="1">
      <c r="A495" s="87">
        <v>43741</v>
      </c>
      <c r="B495">
        <f>VLOOKUP($A495,'STOCK PRICES'!$C$2:$D$1994,2,1)</f>
        <v>73.540000000000006</v>
      </c>
      <c r="C495" s="90"/>
      <c r="D495">
        <f>VLOOKUP($A495,'STOCK PRICES'!$E$2:$F$2018,2,1)</f>
        <v>140.12</v>
      </c>
      <c r="F495">
        <f>VLOOKUP($A495,'STOCK PRICES'!$G$2:$H$1679,2,1)</f>
        <v>22.9</v>
      </c>
      <c r="H495">
        <f>VLOOKUP($A495,'STOCK PRICES'!$I$2:$J$1976,2,1)</f>
        <v>29.51</v>
      </c>
      <c r="J495">
        <f>VLOOKUP($A495,'STOCK PRICES'!$K$2:$L$2018,2,1)</f>
        <v>86.54</v>
      </c>
      <c r="L495">
        <f>VLOOKUP($A495,'STOCK PRICES'!$M$2:$N$2018,2,1)</f>
        <v>17.48</v>
      </c>
      <c r="N495" t="e">
        <f>VLOOKUP($A495,'STOCK PRICES'!$O$2:$P$538,2,1)</f>
        <v>#N/A</v>
      </c>
      <c r="P495">
        <f>VLOOKUP($A495,'STOCK PRICES'!$Q$2:$R$2018,2,1)</f>
        <v>14.49</v>
      </c>
      <c r="R495">
        <f>VLOOKUP($A495,'STOCK PRICES'!$S$2:$T$2018,2,1)</f>
        <v>3.35</v>
      </c>
      <c r="T495">
        <f>VLOOKUP($A495,'STOCK PRICES'!$U$2:$V$1210,2,1)</f>
        <v>87</v>
      </c>
      <c r="V495">
        <f>VLOOKUP($A495,'STOCK PRICES'!$W$2:$X$1879,2,1)</f>
        <v>25.85</v>
      </c>
      <c r="X495">
        <f>VLOOKUP($A495,'STOCK PRICES'!$Y$2:$Z$1987,2,1)</f>
        <v>29.27</v>
      </c>
      <c r="Z495">
        <f>VLOOKUP($A495,'STOCK PRICES'!$AA$2:$AB$1885,2,1)</f>
        <v>149.9</v>
      </c>
      <c r="AB495" t="e">
        <f>VLOOKUP($A495,'STOCK PRICES'!$AC$2:$AD$532,2,1)</f>
        <v>#N/A</v>
      </c>
    </row>
    <row r="496" spans="1:28" hidden="1" outlineLevel="1">
      <c r="A496" s="87">
        <v>43742</v>
      </c>
      <c r="B496">
        <f>VLOOKUP($A496,'STOCK PRICES'!$C$2:$D$1994,2,1)</f>
        <v>73.459999999999994</v>
      </c>
      <c r="C496" s="90"/>
      <c r="D496">
        <f>VLOOKUP($A496,'STOCK PRICES'!$E$2:$F$2018,2,1)</f>
        <v>139.04</v>
      </c>
      <c r="F496">
        <f>VLOOKUP($A496,'STOCK PRICES'!$G$2:$H$1679,2,1)</f>
        <v>23.6</v>
      </c>
      <c r="H496">
        <f>VLOOKUP($A496,'STOCK PRICES'!$I$2:$J$1976,2,1)</f>
        <v>30.06</v>
      </c>
      <c r="J496">
        <f>VLOOKUP($A496,'STOCK PRICES'!$K$2:$L$2018,2,1)</f>
        <v>87.96</v>
      </c>
      <c r="L496">
        <f>VLOOKUP($A496,'STOCK PRICES'!$M$2:$N$2018,2,1)</f>
        <v>17.75</v>
      </c>
      <c r="N496" t="e">
        <f>VLOOKUP($A496,'STOCK PRICES'!$O$2:$P$538,2,1)</f>
        <v>#N/A</v>
      </c>
      <c r="P496">
        <f>VLOOKUP($A496,'STOCK PRICES'!$Q$2:$R$2018,2,1)</f>
        <v>14.61</v>
      </c>
      <c r="R496">
        <f>VLOOKUP($A496,'STOCK PRICES'!$S$2:$T$2018,2,1)</f>
        <v>3.52</v>
      </c>
      <c r="T496">
        <f>VLOOKUP($A496,'STOCK PRICES'!$U$2:$V$1210,2,1)</f>
        <v>87</v>
      </c>
      <c r="V496">
        <f>VLOOKUP($A496,'STOCK PRICES'!$W$2:$X$1879,2,1)</f>
        <v>25.75</v>
      </c>
      <c r="X496">
        <f>VLOOKUP($A496,'STOCK PRICES'!$Y$2:$Z$1987,2,1)</f>
        <v>29.43</v>
      </c>
      <c r="Z496">
        <f>VLOOKUP($A496,'STOCK PRICES'!$AA$2:$AB$1885,2,1)</f>
        <v>151.13999999999999</v>
      </c>
      <c r="AB496" t="e">
        <f>VLOOKUP($A496,'STOCK PRICES'!$AC$2:$AD$532,2,1)</f>
        <v>#N/A</v>
      </c>
    </row>
    <row r="497" spans="1:28" hidden="1" outlineLevel="1">
      <c r="A497" s="87">
        <v>43745</v>
      </c>
      <c r="B497">
        <f>VLOOKUP($A497,'STOCK PRICES'!$C$2:$D$1994,2,1)</f>
        <v>76.41</v>
      </c>
      <c r="C497" s="90"/>
      <c r="D497">
        <f>VLOOKUP($A497,'STOCK PRICES'!$E$2:$F$2018,2,1)</f>
        <v>142.32</v>
      </c>
      <c r="F497">
        <f>VLOOKUP($A497,'STOCK PRICES'!$G$2:$H$1679,2,1)</f>
        <v>22.99</v>
      </c>
      <c r="H497">
        <f>VLOOKUP($A497,'STOCK PRICES'!$I$2:$J$1976,2,1)</f>
        <v>30.65</v>
      </c>
      <c r="J497">
        <f>VLOOKUP($A497,'STOCK PRICES'!$K$2:$L$2018,2,1)</f>
        <v>89.67</v>
      </c>
      <c r="L497">
        <f>VLOOKUP($A497,'STOCK PRICES'!$M$2:$N$2018,2,1)</f>
        <v>18.3</v>
      </c>
      <c r="N497" t="e">
        <f>VLOOKUP($A497,'STOCK PRICES'!$O$2:$P$538,2,1)</f>
        <v>#N/A</v>
      </c>
      <c r="P497">
        <f>VLOOKUP($A497,'STOCK PRICES'!$Q$2:$R$2018,2,1)</f>
        <v>15.61</v>
      </c>
      <c r="R497">
        <f>VLOOKUP($A497,'STOCK PRICES'!$S$2:$T$2018,2,1)</f>
        <v>4.1100000000000003</v>
      </c>
      <c r="T497">
        <f>VLOOKUP($A497,'STOCK PRICES'!$U$2:$V$1210,2,1)</f>
        <v>87</v>
      </c>
      <c r="V497">
        <f>VLOOKUP($A497,'STOCK PRICES'!$W$2:$X$1879,2,1)</f>
        <v>27</v>
      </c>
      <c r="X497">
        <f>VLOOKUP($A497,'STOCK PRICES'!$Y$2:$Z$1987,2,1)</f>
        <v>30.33</v>
      </c>
      <c r="Z497">
        <f>VLOOKUP($A497,'STOCK PRICES'!$AA$2:$AB$1885,2,1)</f>
        <v>157.9</v>
      </c>
      <c r="AB497" t="e">
        <f>VLOOKUP($A497,'STOCK PRICES'!$AC$2:$AD$532,2,1)</f>
        <v>#N/A</v>
      </c>
    </row>
    <row r="498" spans="1:28" hidden="1" outlineLevel="1">
      <c r="A498" s="87">
        <v>43746</v>
      </c>
      <c r="B498">
        <f>VLOOKUP($A498,'STOCK PRICES'!$C$2:$D$1994,2,1)</f>
        <v>76.36</v>
      </c>
      <c r="C498" s="90"/>
      <c r="D498">
        <f>VLOOKUP($A498,'STOCK PRICES'!$E$2:$F$2018,2,1)</f>
        <v>141.74</v>
      </c>
      <c r="F498">
        <f>VLOOKUP($A498,'STOCK PRICES'!$G$2:$H$1679,2,1)</f>
        <v>22.6</v>
      </c>
      <c r="H498">
        <f>VLOOKUP($A498,'STOCK PRICES'!$I$2:$J$1976,2,1)</f>
        <v>30.5</v>
      </c>
      <c r="J498">
        <f>VLOOKUP($A498,'STOCK PRICES'!$K$2:$L$2018,2,1)</f>
        <v>86.03</v>
      </c>
      <c r="L498">
        <f>VLOOKUP($A498,'STOCK PRICES'!$M$2:$N$2018,2,1)</f>
        <v>17.75</v>
      </c>
      <c r="N498" t="e">
        <f>VLOOKUP($A498,'STOCK PRICES'!$O$2:$P$538,2,1)</f>
        <v>#N/A</v>
      </c>
      <c r="P498">
        <f>VLOOKUP($A498,'STOCK PRICES'!$Q$2:$R$2018,2,1)</f>
        <v>15.22</v>
      </c>
      <c r="R498">
        <f>VLOOKUP($A498,'STOCK PRICES'!$S$2:$T$2018,2,1)</f>
        <v>3.88</v>
      </c>
      <c r="T498">
        <f>VLOOKUP($A498,'STOCK PRICES'!$U$2:$V$1210,2,1)</f>
        <v>80.75</v>
      </c>
      <c r="V498">
        <f>VLOOKUP($A498,'STOCK PRICES'!$W$2:$X$1879,2,1)</f>
        <v>27.26</v>
      </c>
      <c r="X498">
        <f>VLOOKUP($A498,'STOCK PRICES'!$Y$2:$Z$1987,2,1)</f>
        <v>30.9</v>
      </c>
      <c r="Z498">
        <f>VLOOKUP($A498,'STOCK PRICES'!$AA$2:$AB$1885,2,1)</f>
        <v>155.12</v>
      </c>
      <c r="AB498" t="e">
        <f>VLOOKUP($A498,'STOCK PRICES'!$AC$2:$AD$532,2,1)</f>
        <v>#N/A</v>
      </c>
    </row>
    <row r="499" spans="1:28" hidden="1" outlineLevel="1">
      <c r="A499" s="87">
        <v>43747</v>
      </c>
      <c r="B499">
        <f>VLOOKUP($A499,'STOCK PRICES'!$C$2:$D$1994,2,1)</f>
        <v>76.099999999999994</v>
      </c>
      <c r="C499" s="90"/>
      <c r="D499">
        <f>VLOOKUP($A499,'STOCK PRICES'!$E$2:$F$2018,2,1)</f>
        <v>143.07</v>
      </c>
      <c r="F499">
        <f>VLOOKUP($A499,'STOCK PRICES'!$G$2:$H$1679,2,1)</f>
        <v>22.6</v>
      </c>
      <c r="H499">
        <f>VLOOKUP($A499,'STOCK PRICES'!$I$2:$J$1976,2,1)</f>
        <v>30.5</v>
      </c>
      <c r="J499">
        <f>VLOOKUP($A499,'STOCK PRICES'!$K$2:$L$2018,2,1)</f>
        <v>85.28</v>
      </c>
      <c r="L499">
        <f>VLOOKUP($A499,'STOCK PRICES'!$M$2:$N$2018,2,1)</f>
        <v>17.260000000000002</v>
      </c>
      <c r="N499" t="e">
        <f>VLOOKUP($A499,'STOCK PRICES'!$O$2:$P$538,2,1)</f>
        <v>#N/A</v>
      </c>
      <c r="P499">
        <f>VLOOKUP($A499,'STOCK PRICES'!$Q$2:$R$2018,2,1)</f>
        <v>15.47</v>
      </c>
      <c r="R499">
        <f>VLOOKUP($A499,'STOCK PRICES'!$S$2:$T$2018,2,1)</f>
        <v>3.98</v>
      </c>
      <c r="T499">
        <f>VLOOKUP($A499,'STOCK PRICES'!$U$2:$V$1210,2,1)</f>
        <v>80.75</v>
      </c>
      <c r="V499">
        <f>VLOOKUP($A499,'STOCK PRICES'!$W$2:$X$1879,2,1)</f>
        <v>28.03</v>
      </c>
      <c r="X499">
        <f>VLOOKUP($A499,'STOCK PRICES'!$Y$2:$Z$1987,2,1)</f>
        <v>29.62</v>
      </c>
      <c r="Z499">
        <f>VLOOKUP($A499,'STOCK PRICES'!$AA$2:$AB$1885,2,1)</f>
        <v>156</v>
      </c>
      <c r="AB499" t="e">
        <f>VLOOKUP($A499,'STOCK PRICES'!$AC$2:$AD$532,2,1)</f>
        <v>#N/A</v>
      </c>
    </row>
    <row r="500" spans="1:28" hidden="1" outlineLevel="1">
      <c r="A500" s="87">
        <v>43748</v>
      </c>
      <c r="B500">
        <f>VLOOKUP($A500,'STOCK PRICES'!$C$2:$D$1994,2,1)</f>
        <v>78.64</v>
      </c>
      <c r="C500" s="90"/>
      <c r="D500">
        <f>VLOOKUP($A500,'STOCK PRICES'!$E$2:$F$2018,2,1)</f>
        <v>146.02000000000001</v>
      </c>
      <c r="F500">
        <f>VLOOKUP($A500,'STOCK PRICES'!$G$2:$H$1679,2,1)</f>
        <v>22.49</v>
      </c>
      <c r="H500">
        <f>VLOOKUP($A500,'STOCK PRICES'!$I$2:$J$1976,2,1)</f>
        <v>31.1</v>
      </c>
      <c r="J500">
        <f>VLOOKUP($A500,'STOCK PRICES'!$K$2:$L$2018,2,1)</f>
        <v>89.26</v>
      </c>
      <c r="L500">
        <f>VLOOKUP($A500,'STOCK PRICES'!$M$2:$N$2018,2,1)</f>
        <v>17.579999999999998</v>
      </c>
      <c r="N500" t="e">
        <f>VLOOKUP($A500,'STOCK PRICES'!$O$2:$P$538,2,1)</f>
        <v>#N/A</v>
      </c>
      <c r="P500">
        <f>VLOOKUP($A500,'STOCK PRICES'!$Q$2:$R$2018,2,1)</f>
        <v>15.92</v>
      </c>
      <c r="R500">
        <f>VLOOKUP($A500,'STOCK PRICES'!$S$2:$T$2018,2,1)</f>
        <v>4.0999999999999996</v>
      </c>
      <c r="T500">
        <f>VLOOKUP($A500,'STOCK PRICES'!$U$2:$V$1210,2,1)</f>
        <v>80.75</v>
      </c>
      <c r="V500">
        <f>VLOOKUP($A500,'STOCK PRICES'!$W$2:$X$1879,2,1)</f>
        <v>29</v>
      </c>
      <c r="X500">
        <f>VLOOKUP($A500,'STOCK PRICES'!$Y$2:$Z$1987,2,1)</f>
        <v>30.99</v>
      </c>
      <c r="Z500">
        <f>VLOOKUP($A500,'STOCK PRICES'!$AA$2:$AB$1885,2,1)</f>
        <v>153.1</v>
      </c>
      <c r="AB500" t="e">
        <f>VLOOKUP($A500,'STOCK PRICES'!$AC$2:$AD$532,2,1)</f>
        <v>#N/A</v>
      </c>
    </row>
    <row r="501" spans="1:28" hidden="1" outlineLevel="1">
      <c r="A501" s="87">
        <v>43749</v>
      </c>
      <c r="B501">
        <f>VLOOKUP($A501,'STOCK PRICES'!$C$2:$D$1994,2,1)</f>
        <v>82.28</v>
      </c>
      <c r="C501" s="90"/>
      <c r="D501">
        <f>VLOOKUP($A501,'STOCK PRICES'!$E$2:$F$2018,2,1)</f>
        <v>148.81</v>
      </c>
      <c r="F501">
        <f>VLOOKUP($A501,'STOCK PRICES'!$G$2:$H$1679,2,1)</f>
        <v>22.5</v>
      </c>
      <c r="H501">
        <f>VLOOKUP($A501,'STOCK PRICES'!$I$2:$J$1976,2,1)</f>
        <v>31.5</v>
      </c>
      <c r="J501">
        <f>VLOOKUP($A501,'STOCK PRICES'!$K$2:$L$2018,2,1)</f>
        <v>87</v>
      </c>
      <c r="L501">
        <f>VLOOKUP($A501,'STOCK PRICES'!$M$2:$N$2018,2,1)</f>
        <v>17.72</v>
      </c>
      <c r="N501" t="e">
        <f>VLOOKUP($A501,'STOCK PRICES'!$O$2:$P$538,2,1)</f>
        <v>#N/A</v>
      </c>
      <c r="P501">
        <f>VLOOKUP($A501,'STOCK PRICES'!$Q$2:$R$2018,2,1)</f>
        <v>15.33</v>
      </c>
      <c r="R501">
        <f>VLOOKUP($A501,'STOCK PRICES'!$S$2:$T$2018,2,1)</f>
        <v>4.01</v>
      </c>
      <c r="T501">
        <f>VLOOKUP($A501,'STOCK PRICES'!$U$2:$V$1210,2,1)</f>
        <v>80.75</v>
      </c>
      <c r="V501">
        <f>VLOOKUP($A501,'STOCK PRICES'!$W$2:$X$1879,2,1)</f>
        <v>29.72</v>
      </c>
      <c r="X501">
        <f>VLOOKUP($A501,'STOCK PRICES'!$Y$2:$Z$1987,2,1)</f>
        <v>30.91</v>
      </c>
      <c r="Z501">
        <f>VLOOKUP($A501,'STOCK PRICES'!$AA$2:$AB$1885,2,1)</f>
        <v>151.26</v>
      </c>
      <c r="AB501" t="e">
        <f>VLOOKUP($A501,'STOCK PRICES'!$AC$2:$AD$532,2,1)</f>
        <v>#N/A</v>
      </c>
    </row>
    <row r="502" spans="1:28" hidden="1" outlineLevel="1">
      <c r="A502" s="87">
        <v>43752</v>
      </c>
      <c r="B502">
        <f>VLOOKUP($A502,'STOCK PRICES'!$C$2:$D$1994,2,1)</f>
        <v>81.99</v>
      </c>
      <c r="C502" s="90"/>
      <c r="D502">
        <f>VLOOKUP($A502,'STOCK PRICES'!$E$2:$F$2018,2,1)</f>
        <v>147.01</v>
      </c>
      <c r="F502">
        <f>VLOOKUP($A502,'STOCK PRICES'!$G$2:$H$1679,2,1)</f>
        <v>22.5</v>
      </c>
      <c r="H502">
        <f>VLOOKUP($A502,'STOCK PRICES'!$I$2:$J$1976,2,1)</f>
        <v>31.5</v>
      </c>
      <c r="J502">
        <f>VLOOKUP($A502,'STOCK PRICES'!$K$2:$L$2018,2,1)</f>
        <v>83.84</v>
      </c>
      <c r="L502">
        <f>VLOOKUP($A502,'STOCK PRICES'!$M$2:$N$2018,2,1)</f>
        <v>17.309999999999999</v>
      </c>
      <c r="N502" t="e">
        <f>VLOOKUP($A502,'STOCK PRICES'!$O$2:$P$538,2,1)</f>
        <v>#N/A</v>
      </c>
      <c r="P502">
        <f>VLOOKUP($A502,'STOCK PRICES'!$Q$2:$R$2018,2,1)</f>
        <v>14.59</v>
      </c>
      <c r="R502">
        <f>VLOOKUP($A502,'STOCK PRICES'!$S$2:$T$2018,2,1)</f>
        <v>3.78</v>
      </c>
      <c r="T502">
        <f>VLOOKUP($A502,'STOCK PRICES'!$U$2:$V$1210,2,1)</f>
        <v>80.75</v>
      </c>
      <c r="V502">
        <f>VLOOKUP($A502,'STOCK PRICES'!$W$2:$X$1879,2,1)</f>
        <v>28.76</v>
      </c>
      <c r="X502">
        <f>VLOOKUP($A502,'STOCK PRICES'!$Y$2:$Z$1987,2,1)</f>
        <v>30.81</v>
      </c>
      <c r="Z502">
        <f>VLOOKUP($A502,'STOCK PRICES'!$AA$2:$AB$1885,2,1)</f>
        <v>153.88</v>
      </c>
      <c r="AB502" t="e">
        <f>VLOOKUP($A502,'STOCK PRICES'!$AC$2:$AD$532,2,1)</f>
        <v>#N/A</v>
      </c>
    </row>
    <row r="503" spans="1:28" hidden="1" outlineLevel="1">
      <c r="A503" s="87">
        <v>43753</v>
      </c>
      <c r="B503">
        <f>VLOOKUP($A503,'STOCK PRICES'!$C$2:$D$1994,2,1)</f>
        <v>80.92</v>
      </c>
      <c r="C503" s="90"/>
      <c r="D503">
        <f>VLOOKUP($A503,'STOCK PRICES'!$E$2:$F$2018,2,1)</f>
        <v>146.74</v>
      </c>
      <c r="F503">
        <f>VLOOKUP($A503,'STOCK PRICES'!$G$2:$H$1679,2,1)</f>
        <v>21.8</v>
      </c>
      <c r="H503">
        <f>VLOOKUP($A503,'STOCK PRICES'!$I$2:$J$1976,2,1)</f>
        <v>31.6</v>
      </c>
      <c r="J503">
        <f>VLOOKUP($A503,'STOCK PRICES'!$K$2:$L$2018,2,1)</f>
        <v>87.66</v>
      </c>
      <c r="L503">
        <f>VLOOKUP($A503,'STOCK PRICES'!$M$2:$N$2018,2,1)</f>
        <v>17.399999999999999</v>
      </c>
      <c r="N503" t="e">
        <f>VLOOKUP($A503,'STOCK PRICES'!$O$2:$P$538,2,1)</f>
        <v>#N/A</v>
      </c>
      <c r="P503">
        <f>VLOOKUP($A503,'STOCK PRICES'!$Q$2:$R$2018,2,1)</f>
        <v>15.01</v>
      </c>
      <c r="R503">
        <f>VLOOKUP($A503,'STOCK PRICES'!$S$2:$T$2018,2,1)</f>
        <v>3.9</v>
      </c>
      <c r="T503">
        <f>VLOOKUP($A503,'STOCK PRICES'!$U$2:$V$1210,2,1)</f>
        <v>80.75</v>
      </c>
      <c r="V503">
        <f>VLOOKUP($A503,'STOCK PRICES'!$W$2:$X$1879,2,1)</f>
        <v>28.69</v>
      </c>
      <c r="X503">
        <f>VLOOKUP($A503,'STOCK PRICES'!$Y$2:$Z$1987,2,1)</f>
        <v>30.11</v>
      </c>
      <c r="Z503">
        <f>VLOOKUP($A503,'STOCK PRICES'!$AA$2:$AB$1885,2,1)</f>
        <v>158.5</v>
      </c>
      <c r="AB503" t="e">
        <f>VLOOKUP($A503,'STOCK PRICES'!$AC$2:$AD$532,2,1)</f>
        <v>#N/A</v>
      </c>
    </row>
    <row r="504" spans="1:28" hidden="1" outlineLevel="1">
      <c r="A504" s="87">
        <v>43754</v>
      </c>
      <c r="B504">
        <f>VLOOKUP($A504,'STOCK PRICES'!$C$2:$D$1994,2,1)</f>
        <v>81.45</v>
      </c>
      <c r="C504" s="90"/>
      <c r="D504">
        <f>VLOOKUP($A504,'STOCK PRICES'!$E$2:$F$2018,2,1)</f>
        <v>145.38</v>
      </c>
      <c r="F504">
        <f>VLOOKUP($A504,'STOCK PRICES'!$G$2:$H$1679,2,1)</f>
        <v>22.5</v>
      </c>
      <c r="H504">
        <f>VLOOKUP($A504,'STOCK PRICES'!$I$2:$J$1976,2,1)</f>
        <v>31.57</v>
      </c>
      <c r="J504">
        <f>VLOOKUP($A504,'STOCK PRICES'!$K$2:$L$2018,2,1)</f>
        <v>86.96</v>
      </c>
      <c r="L504">
        <f>VLOOKUP($A504,'STOCK PRICES'!$M$2:$N$2018,2,1)</f>
        <v>17.420000000000002</v>
      </c>
      <c r="N504" t="e">
        <f>VLOOKUP($A504,'STOCK PRICES'!$O$2:$P$538,2,1)</f>
        <v>#N/A</v>
      </c>
      <c r="P504">
        <f>VLOOKUP($A504,'STOCK PRICES'!$Q$2:$R$2018,2,1)</f>
        <v>15.02</v>
      </c>
      <c r="R504">
        <f>VLOOKUP($A504,'STOCK PRICES'!$S$2:$T$2018,2,1)</f>
        <v>3.82</v>
      </c>
      <c r="T504">
        <f>VLOOKUP($A504,'STOCK PRICES'!$U$2:$V$1210,2,1)</f>
        <v>80.75</v>
      </c>
      <c r="V504">
        <f>VLOOKUP($A504,'STOCK PRICES'!$W$2:$X$1879,2,1)</f>
        <v>29.69</v>
      </c>
      <c r="X504">
        <f>VLOOKUP($A504,'STOCK PRICES'!$Y$2:$Z$1987,2,1)</f>
        <v>30.17</v>
      </c>
      <c r="Z504">
        <f>VLOOKUP($A504,'STOCK PRICES'!$AA$2:$AB$1885,2,1)</f>
        <v>158.5</v>
      </c>
      <c r="AB504" t="e">
        <f>VLOOKUP($A504,'STOCK PRICES'!$AC$2:$AD$532,2,1)</f>
        <v>#N/A</v>
      </c>
    </row>
    <row r="505" spans="1:28" hidden="1" outlineLevel="1">
      <c r="A505" s="87">
        <v>43755</v>
      </c>
      <c r="B505">
        <f>VLOOKUP($A505,'STOCK PRICES'!$C$2:$D$1994,2,1)</f>
        <v>79.98</v>
      </c>
      <c r="C505" s="90"/>
      <c r="D505">
        <f>VLOOKUP($A505,'STOCK PRICES'!$E$2:$F$2018,2,1)</f>
        <v>141.77000000000001</v>
      </c>
      <c r="F505">
        <f>VLOOKUP($A505,'STOCK PRICES'!$G$2:$H$1679,2,1)</f>
        <v>22.5</v>
      </c>
      <c r="H505">
        <f>VLOOKUP($A505,'STOCK PRICES'!$I$2:$J$1976,2,1)</f>
        <v>31.5</v>
      </c>
      <c r="J505">
        <f>VLOOKUP($A505,'STOCK PRICES'!$K$2:$L$2018,2,1)</f>
        <v>84.28</v>
      </c>
      <c r="L505">
        <f>VLOOKUP($A505,'STOCK PRICES'!$M$2:$N$2018,2,1)</f>
        <v>16.88</v>
      </c>
      <c r="N505" t="e">
        <f>VLOOKUP($A505,'STOCK PRICES'!$O$2:$P$538,2,1)</f>
        <v>#N/A</v>
      </c>
      <c r="P505">
        <f>VLOOKUP($A505,'STOCK PRICES'!$Q$2:$R$2018,2,1)</f>
        <v>14.62</v>
      </c>
      <c r="R505">
        <f>VLOOKUP($A505,'STOCK PRICES'!$S$2:$T$2018,2,1)</f>
        <v>3.81</v>
      </c>
      <c r="T505">
        <f>VLOOKUP($A505,'STOCK PRICES'!$U$2:$V$1210,2,1)</f>
        <v>80.75</v>
      </c>
      <c r="V505">
        <f>VLOOKUP($A505,'STOCK PRICES'!$W$2:$X$1879,2,1)</f>
        <v>29.45</v>
      </c>
      <c r="X505">
        <f>VLOOKUP($A505,'STOCK PRICES'!$Y$2:$Z$1987,2,1)</f>
        <v>29.75</v>
      </c>
      <c r="Z505">
        <f>VLOOKUP($A505,'STOCK PRICES'!$AA$2:$AB$1885,2,1)</f>
        <v>157</v>
      </c>
      <c r="AB505" t="e">
        <f>VLOOKUP($A505,'STOCK PRICES'!$AC$2:$AD$532,2,1)</f>
        <v>#N/A</v>
      </c>
    </row>
    <row r="506" spans="1:28" hidden="1" outlineLevel="1">
      <c r="A506" s="87">
        <v>43756</v>
      </c>
      <c r="B506">
        <f>VLOOKUP($A506,'STOCK PRICES'!$C$2:$D$1994,2,1)</f>
        <v>79.930000000000007</v>
      </c>
      <c r="C506" s="90"/>
      <c r="D506">
        <f>VLOOKUP($A506,'STOCK PRICES'!$E$2:$F$2018,2,1)</f>
        <v>141</v>
      </c>
      <c r="F506">
        <f>VLOOKUP($A506,'STOCK PRICES'!$G$2:$H$1679,2,1)</f>
        <v>22.37</v>
      </c>
      <c r="H506">
        <f>VLOOKUP($A506,'STOCK PRICES'!$I$2:$J$1976,2,1)</f>
        <v>31.5</v>
      </c>
      <c r="J506">
        <f>VLOOKUP($A506,'STOCK PRICES'!$K$2:$L$2018,2,1)</f>
        <v>84.6</v>
      </c>
      <c r="L506">
        <f>VLOOKUP($A506,'STOCK PRICES'!$M$2:$N$2018,2,1)</f>
        <v>16.79</v>
      </c>
      <c r="N506" t="e">
        <f>VLOOKUP($A506,'STOCK PRICES'!$O$2:$P$538,2,1)</f>
        <v>#N/A</v>
      </c>
      <c r="P506">
        <f>VLOOKUP($A506,'STOCK PRICES'!$Q$2:$R$2018,2,1)</f>
        <v>14.91</v>
      </c>
      <c r="R506">
        <f>VLOOKUP($A506,'STOCK PRICES'!$S$2:$T$2018,2,1)</f>
        <v>3.81</v>
      </c>
      <c r="T506">
        <f>VLOOKUP($A506,'STOCK PRICES'!$U$2:$V$1210,2,1)</f>
        <v>80.75</v>
      </c>
      <c r="V506">
        <f>VLOOKUP($A506,'STOCK PRICES'!$W$2:$X$1879,2,1)</f>
        <v>28.95</v>
      </c>
      <c r="X506">
        <f>VLOOKUP($A506,'STOCK PRICES'!$Y$2:$Z$1987,2,1)</f>
        <v>30.14</v>
      </c>
      <c r="Z506">
        <f>VLOOKUP($A506,'STOCK PRICES'!$AA$2:$AB$1885,2,1)</f>
        <v>155</v>
      </c>
      <c r="AB506" t="e">
        <f>VLOOKUP($A506,'STOCK PRICES'!$AC$2:$AD$532,2,1)</f>
        <v>#N/A</v>
      </c>
    </row>
    <row r="507" spans="1:28" hidden="1" outlineLevel="1">
      <c r="A507" s="87">
        <v>43759</v>
      </c>
      <c r="B507">
        <f>VLOOKUP($A507,'STOCK PRICES'!$C$2:$D$1994,2,1)</f>
        <v>78.040000000000006</v>
      </c>
      <c r="C507" s="90"/>
      <c r="D507">
        <f>VLOOKUP($A507,'STOCK PRICES'!$E$2:$F$2018,2,1)</f>
        <v>138.4</v>
      </c>
      <c r="F507">
        <f>VLOOKUP($A507,'STOCK PRICES'!$G$2:$H$1679,2,1)</f>
        <v>21.4</v>
      </c>
      <c r="H507">
        <f>VLOOKUP($A507,'STOCK PRICES'!$I$2:$J$1976,2,1)</f>
        <v>31.5</v>
      </c>
      <c r="J507">
        <f>VLOOKUP($A507,'STOCK PRICES'!$K$2:$L$2018,2,1)</f>
        <v>80.37</v>
      </c>
      <c r="L507">
        <f>VLOOKUP($A507,'STOCK PRICES'!$M$2:$N$2018,2,1)</f>
        <v>15.79</v>
      </c>
      <c r="N507" t="e">
        <f>VLOOKUP($A507,'STOCK PRICES'!$O$2:$P$538,2,1)</f>
        <v>#N/A</v>
      </c>
      <c r="P507">
        <f>VLOOKUP($A507,'STOCK PRICES'!$Q$2:$R$2018,2,1)</f>
        <v>14.33</v>
      </c>
      <c r="R507">
        <f>VLOOKUP($A507,'STOCK PRICES'!$S$2:$T$2018,2,1)</f>
        <v>3.5</v>
      </c>
      <c r="T507">
        <f>VLOOKUP($A507,'STOCK PRICES'!$U$2:$V$1210,2,1)</f>
        <v>80.75</v>
      </c>
      <c r="V507">
        <f>VLOOKUP($A507,'STOCK PRICES'!$W$2:$X$1879,2,1)</f>
        <v>29.35</v>
      </c>
      <c r="X507">
        <f>VLOOKUP($A507,'STOCK PRICES'!$Y$2:$Z$1987,2,1)</f>
        <v>29.35</v>
      </c>
      <c r="Z507">
        <f>VLOOKUP($A507,'STOCK PRICES'!$AA$2:$AB$1885,2,1)</f>
        <v>155</v>
      </c>
      <c r="AB507" t="e">
        <f>VLOOKUP($A507,'STOCK PRICES'!$AC$2:$AD$532,2,1)</f>
        <v>#N/A</v>
      </c>
    </row>
    <row r="508" spans="1:28" hidden="1" outlineLevel="1">
      <c r="A508" s="87">
        <v>43760</v>
      </c>
      <c r="B508">
        <f>VLOOKUP($A508,'STOCK PRICES'!$C$2:$D$1994,2,1)</f>
        <v>78.05</v>
      </c>
      <c r="C508" s="90"/>
      <c r="D508">
        <f>VLOOKUP($A508,'STOCK PRICES'!$E$2:$F$2018,2,1)</f>
        <v>139.01</v>
      </c>
      <c r="F508">
        <f>VLOOKUP($A508,'STOCK PRICES'!$G$2:$H$1679,2,1)</f>
        <v>22.25</v>
      </c>
      <c r="H508">
        <f>VLOOKUP($A508,'STOCK PRICES'!$I$2:$J$1976,2,1)</f>
        <v>31.6</v>
      </c>
      <c r="J508">
        <f>VLOOKUP($A508,'STOCK PRICES'!$K$2:$L$2018,2,1)</f>
        <v>81.2</v>
      </c>
      <c r="L508">
        <f>VLOOKUP($A508,'STOCK PRICES'!$M$2:$N$2018,2,1)</f>
        <v>15.6</v>
      </c>
      <c r="N508" t="e">
        <f>VLOOKUP($A508,'STOCK PRICES'!$O$2:$P$538,2,1)</f>
        <v>#N/A</v>
      </c>
      <c r="P508">
        <f>VLOOKUP($A508,'STOCK PRICES'!$Q$2:$R$2018,2,1)</f>
        <v>15.33</v>
      </c>
      <c r="R508">
        <f>VLOOKUP($A508,'STOCK PRICES'!$S$2:$T$2018,2,1)</f>
        <v>3.54</v>
      </c>
      <c r="T508">
        <f>VLOOKUP($A508,'STOCK PRICES'!$U$2:$V$1210,2,1)</f>
        <v>80.75</v>
      </c>
      <c r="V508">
        <f>VLOOKUP($A508,'STOCK PRICES'!$W$2:$X$1879,2,1)</f>
        <v>29.46</v>
      </c>
      <c r="X508">
        <f>VLOOKUP($A508,'STOCK PRICES'!$Y$2:$Z$1987,2,1)</f>
        <v>29.35</v>
      </c>
      <c r="Z508">
        <f>VLOOKUP($A508,'STOCK PRICES'!$AA$2:$AB$1885,2,1)</f>
        <v>155</v>
      </c>
      <c r="AB508" t="e">
        <f>VLOOKUP($A508,'STOCK PRICES'!$AC$2:$AD$532,2,1)</f>
        <v>#N/A</v>
      </c>
    </row>
    <row r="509" spans="1:28" hidden="1" outlineLevel="1">
      <c r="A509" s="87">
        <v>43761</v>
      </c>
      <c r="B509">
        <f>VLOOKUP($A509,'STOCK PRICES'!$C$2:$D$1994,2,1)</f>
        <v>78.5</v>
      </c>
      <c r="C509" s="90"/>
      <c r="D509">
        <f>VLOOKUP($A509,'STOCK PRICES'!$E$2:$F$2018,2,1)</f>
        <v>139.18</v>
      </c>
      <c r="F509">
        <f>VLOOKUP($A509,'STOCK PRICES'!$G$2:$H$1679,2,1)</f>
        <v>21.5</v>
      </c>
      <c r="H509">
        <f>VLOOKUP($A509,'STOCK PRICES'!$I$2:$J$1976,2,1)</f>
        <v>31.99</v>
      </c>
      <c r="J509">
        <f>VLOOKUP($A509,'STOCK PRICES'!$K$2:$L$2018,2,1)</f>
        <v>81.31</v>
      </c>
      <c r="L509">
        <f>VLOOKUP($A509,'STOCK PRICES'!$M$2:$N$2018,2,1)</f>
        <v>15.55</v>
      </c>
      <c r="N509" t="e">
        <f>VLOOKUP($A509,'STOCK PRICES'!$O$2:$P$538,2,1)</f>
        <v>#N/A</v>
      </c>
      <c r="P509">
        <f>VLOOKUP($A509,'STOCK PRICES'!$Q$2:$R$2018,2,1)</f>
        <v>16.329999999999998</v>
      </c>
      <c r="R509">
        <f>VLOOKUP($A509,'STOCK PRICES'!$S$2:$T$2018,2,1)</f>
        <v>3.54</v>
      </c>
      <c r="T509">
        <f>VLOOKUP($A509,'STOCK PRICES'!$U$2:$V$1210,2,1)</f>
        <v>80.75</v>
      </c>
      <c r="V509">
        <f>VLOOKUP($A509,'STOCK PRICES'!$W$2:$X$1879,2,1)</f>
        <v>28.5</v>
      </c>
      <c r="X509">
        <f>VLOOKUP($A509,'STOCK PRICES'!$Y$2:$Z$1987,2,1)</f>
        <v>29.5</v>
      </c>
      <c r="Z509">
        <f>VLOOKUP($A509,'STOCK PRICES'!$AA$2:$AB$1885,2,1)</f>
        <v>155</v>
      </c>
      <c r="AB509" t="e">
        <f>VLOOKUP($A509,'STOCK PRICES'!$AC$2:$AD$532,2,1)</f>
        <v>#N/A</v>
      </c>
    </row>
    <row r="510" spans="1:28" hidden="1" outlineLevel="1">
      <c r="A510" s="87">
        <v>43762</v>
      </c>
      <c r="B510">
        <f>VLOOKUP($A510,'STOCK PRICES'!$C$2:$D$1994,2,1)</f>
        <v>79.03</v>
      </c>
      <c r="C510" s="90"/>
      <c r="D510">
        <f>VLOOKUP($A510,'STOCK PRICES'!$E$2:$F$2018,2,1)</f>
        <v>139.83000000000001</v>
      </c>
      <c r="F510">
        <f>VLOOKUP($A510,'STOCK PRICES'!$G$2:$H$1679,2,1)</f>
        <v>22.48</v>
      </c>
      <c r="H510">
        <f>VLOOKUP($A510,'STOCK PRICES'!$I$2:$J$1976,2,1)</f>
        <v>32</v>
      </c>
      <c r="J510">
        <f>VLOOKUP($A510,'STOCK PRICES'!$K$2:$L$2018,2,1)</f>
        <v>81.62</v>
      </c>
      <c r="L510">
        <f>VLOOKUP($A510,'STOCK PRICES'!$M$2:$N$2018,2,1)</f>
        <v>15.05</v>
      </c>
      <c r="N510" t="e">
        <f>VLOOKUP($A510,'STOCK PRICES'!$O$2:$P$538,2,1)</f>
        <v>#N/A</v>
      </c>
      <c r="P510">
        <f>VLOOKUP($A510,'STOCK PRICES'!$Q$2:$R$2018,2,1)</f>
        <v>16.21</v>
      </c>
      <c r="R510">
        <f>VLOOKUP($A510,'STOCK PRICES'!$S$2:$T$2018,2,1)</f>
        <v>3.53</v>
      </c>
      <c r="T510">
        <f>VLOOKUP($A510,'STOCK PRICES'!$U$2:$V$1210,2,1)</f>
        <v>80.75</v>
      </c>
      <c r="V510">
        <f>VLOOKUP($A510,'STOCK PRICES'!$W$2:$X$1879,2,1)</f>
        <v>28.01</v>
      </c>
      <c r="X510">
        <f>VLOOKUP($A510,'STOCK PRICES'!$Y$2:$Z$1987,2,1)</f>
        <v>29.73</v>
      </c>
      <c r="Z510">
        <f>VLOOKUP($A510,'STOCK PRICES'!$AA$2:$AB$1885,2,1)</f>
        <v>155</v>
      </c>
      <c r="AB510" t="e">
        <f>VLOOKUP($A510,'STOCK PRICES'!$AC$2:$AD$532,2,1)</f>
        <v>#N/A</v>
      </c>
    </row>
    <row r="511" spans="1:28" hidden="1" outlineLevel="1">
      <c r="A511" s="87">
        <v>43763</v>
      </c>
      <c r="B511">
        <f>VLOOKUP($A511,'STOCK PRICES'!$C$2:$D$1994,2,1)</f>
        <v>79.040000000000006</v>
      </c>
      <c r="C511" s="90"/>
      <c r="D511">
        <f>VLOOKUP($A511,'STOCK PRICES'!$E$2:$F$2018,2,1)</f>
        <v>139.31</v>
      </c>
      <c r="F511">
        <f>VLOOKUP($A511,'STOCK PRICES'!$G$2:$H$1679,2,1)</f>
        <v>21.75</v>
      </c>
      <c r="H511">
        <f>VLOOKUP($A511,'STOCK PRICES'!$I$2:$J$1976,2,1)</f>
        <v>31.5</v>
      </c>
      <c r="J511">
        <f>VLOOKUP($A511,'STOCK PRICES'!$K$2:$L$2018,2,1)</f>
        <v>80.930000000000007</v>
      </c>
      <c r="L511">
        <f>VLOOKUP($A511,'STOCK PRICES'!$M$2:$N$2018,2,1)</f>
        <v>15.36</v>
      </c>
      <c r="N511" t="e">
        <f>VLOOKUP($A511,'STOCK PRICES'!$O$2:$P$538,2,1)</f>
        <v>#N/A</v>
      </c>
      <c r="P511">
        <f>VLOOKUP($A511,'STOCK PRICES'!$Q$2:$R$2018,2,1)</f>
        <v>15.88</v>
      </c>
      <c r="R511">
        <f>VLOOKUP($A511,'STOCK PRICES'!$S$2:$T$2018,2,1)</f>
        <v>3.58</v>
      </c>
      <c r="T511">
        <f>VLOOKUP($A511,'STOCK PRICES'!$U$2:$V$1210,2,1)</f>
        <v>80.75</v>
      </c>
      <c r="V511">
        <f>VLOOKUP($A511,'STOCK PRICES'!$W$2:$X$1879,2,1)</f>
        <v>27.93</v>
      </c>
      <c r="X511">
        <f>VLOOKUP($A511,'STOCK PRICES'!$Y$2:$Z$1987,2,1)</f>
        <v>30.03</v>
      </c>
      <c r="Z511">
        <f>VLOOKUP($A511,'STOCK PRICES'!$AA$2:$AB$1885,2,1)</f>
        <v>149</v>
      </c>
      <c r="AB511" t="e">
        <f>VLOOKUP($A511,'STOCK PRICES'!$AC$2:$AD$532,2,1)</f>
        <v>#N/A</v>
      </c>
    </row>
    <row r="512" spans="1:28" hidden="1" outlineLevel="1">
      <c r="A512" s="87">
        <v>43766</v>
      </c>
      <c r="B512">
        <f>VLOOKUP($A512,'STOCK PRICES'!$C$2:$D$1994,2,1)</f>
        <v>79.819999999999993</v>
      </c>
      <c r="C512" s="90"/>
      <c r="D512">
        <f>VLOOKUP($A512,'STOCK PRICES'!$E$2:$F$2018,2,1)</f>
        <v>139.44</v>
      </c>
      <c r="F512">
        <f>VLOOKUP($A512,'STOCK PRICES'!$G$2:$H$1679,2,1)</f>
        <v>22.2</v>
      </c>
      <c r="H512">
        <f>VLOOKUP($A512,'STOCK PRICES'!$I$2:$J$1976,2,1)</f>
        <v>31.5</v>
      </c>
      <c r="J512">
        <f>VLOOKUP($A512,'STOCK PRICES'!$K$2:$L$2018,2,1)</f>
        <v>84.97</v>
      </c>
      <c r="L512">
        <f>VLOOKUP($A512,'STOCK PRICES'!$M$2:$N$2018,2,1)</f>
        <v>16.36</v>
      </c>
      <c r="N512" t="e">
        <f>VLOOKUP($A512,'STOCK PRICES'!$O$2:$P$538,2,1)</f>
        <v>#N/A</v>
      </c>
      <c r="P512">
        <f>VLOOKUP($A512,'STOCK PRICES'!$Q$2:$R$2018,2,1)</f>
        <v>16.27</v>
      </c>
      <c r="R512">
        <f>VLOOKUP($A512,'STOCK PRICES'!$S$2:$T$2018,2,1)</f>
        <v>3.67</v>
      </c>
      <c r="T512">
        <f>VLOOKUP($A512,'STOCK PRICES'!$U$2:$V$1210,2,1)</f>
        <v>80.75</v>
      </c>
      <c r="V512">
        <f>VLOOKUP($A512,'STOCK PRICES'!$W$2:$X$1879,2,1)</f>
        <v>28.19</v>
      </c>
      <c r="X512">
        <f>VLOOKUP($A512,'STOCK PRICES'!$Y$2:$Z$1987,2,1)</f>
        <v>30.4</v>
      </c>
      <c r="Z512">
        <f>VLOOKUP($A512,'STOCK PRICES'!$AA$2:$AB$1885,2,1)</f>
        <v>141.55000000000001</v>
      </c>
      <c r="AB512" t="e">
        <f>VLOOKUP($A512,'STOCK PRICES'!$AC$2:$AD$532,2,1)</f>
        <v>#N/A</v>
      </c>
    </row>
    <row r="513" spans="1:28" hidden="1" outlineLevel="1">
      <c r="A513" s="87">
        <v>43767</v>
      </c>
      <c r="B513">
        <f>VLOOKUP($A513,'STOCK PRICES'!$C$2:$D$1994,2,1)</f>
        <v>79.75</v>
      </c>
      <c r="C513" s="90"/>
      <c r="D513">
        <f>VLOOKUP($A513,'STOCK PRICES'!$E$2:$F$2018,2,1)</f>
        <v>138.69</v>
      </c>
      <c r="F513">
        <f>VLOOKUP($A513,'STOCK PRICES'!$G$2:$H$1679,2,1)</f>
        <v>22.5</v>
      </c>
      <c r="H513">
        <f>VLOOKUP($A513,'STOCK PRICES'!$I$2:$J$1976,2,1)</f>
        <v>31.5</v>
      </c>
      <c r="J513">
        <f>VLOOKUP($A513,'STOCK PRICES'!$K$2:$L$2018,2,1)</f>
        <v>86.53</v>
      </c>
      <c r="L513">
        <f>VLOOKUP($A513,'STOCK PRICES'!$M$2:$N$2018,2,1)</f>
        <v>17.36</v>
      </c>
      <c r="N513" t="e">
        <f>VLOOKUP($A513,'STOCK PRICES'!$O$2:$P$538,2,1)</f>
        <v>#N/A</v>
      </c>
      <c r="P513">
        <f>VLOOKUP($A513,'STOCK PRICES'!$Q$2:$R$2018,2,1)</f>
        <v>17.13</v>
      </c>
      <c r="R513">
        <f>VLOOKUP($A513,'STOCK PRICES'!$S$2:$T$2018,2,1)</f>
        <v>3.73</v>
      </c>
      <c r="T513">
        <f>VLOOKUP($A513,'STOCK PRICES'!$U$2:$V$1210,2,1)</f>
        <v>80.75</v>
      </c>
      <c r="V513">
        <f>VLOOKUP($A513,'STOCK PRICES'!$W$2:$X$1879,2,1)</f>
        <v>28.01</v>
      </c>
      <c r="X513">
        <f>VLOOKUP($A513,'STOCK PRICES'!$Y$2:$Z$1987,2,1)</f>
        <v>30</v>
      </c>
      <c r="Z513">
        <f>VLOOKUP($A513,'STOCK PRICES'!$AA$2:$AB$1885,2,1)</f>
        <v>136.99</v>
      </c>
      <c r="AB513" t="e">
        <f>VLOOKUP($A513,'STOCK PRICES'!$AC$2:$AD$532,2,1)</f>
        <v>#N/A</v>
      </c>
    </row>
    <row r="514" spans="1:28" hidden="1" outlineLevel="1">
      <c r="A514" s="87">
        <v>43768</v>
      </c>
      <c r="B514">
        <f>VLOOKUP($A514,'STOCK PRICES'!$C$2:$D$1994,2,1)</f>
        <v>78.290000000000006</v>
      </c>
      <c r="C514" s="90"/>
      <c r="D514">
        <f>VLOOKUP($A514,'STOCK PRICES'!$E$2:$F$2018,2,1)</f>
        <v>138.02000000000001</v>
      </c>
      <c r="F514">
        <f>VLOOKUP($A514,'STOCK PRICES'!$G$2:$H$1679,2,1)</f>
        <v>21.75</v>
      </c>
      <c r="H514">
        <f>VLOOKUP($A514,'STOCK PRICES'!$I$2:$J$1976,2,1)</f>
        <v>31.25</v>
      </c>
      <c r="J514">
        <f>VLOOKUP($A514,'STOCK PRICES'!$K$2:$L$2018,2,1)</f>
        <v>87.19</v>
      </c>
      <c r="L514">
        <f>VLOOKUP($A514,'STOCK PRICES'!$M$2:$N$2018,2,1)</f>
        <v>17.95</v>
      </c>
      <c r="N514" t="e">
        <f>VLOOKUP($A514,'STOCK PRICES'!$O$2:$P$538,2,1)</f>
        <v>#N/A</v>
      </c>
      <c r="P514">
        <f>VLOOKUP($A514,'STOCK PRICES'!$Q$2:$R$2018,2,1)</f>
        <v>18.13</v>
      </c>
      <c r="R514">
        <f>VLOOKUP($A514,'STOCK PRICES'!$S$2:$T$2018,2,1)</f>
        <v>3.61</v>
      </c>
      <c r="T514">
        <f>VLOOKUP($A514,'STOCK PRICES'!$U$2:$V$1210,2,1)</f>
        <v>80.75</v>
      </c>
      <c r="V514">
        <f>VLOOKUP($A514,'STOCK PRICES'!$W$2:$X$1879,2,1)</f>
        <v>27.61</v>
      </c>
      <c r="X514">
        <f>VLOOKUP($A514,'STOCK PRICES'!$Y$2:$Z$1987,2,1)</f>
        <v>30.97</v>
      </c>
      <c r="Z514">
        <f>VLOOKUP($A514,'STOCK PRICES'!$AA$2:$AB$1885,2,1)</f>
        <v>135.86000000000001</v>
      </c>
      <c r="AB514" t="e">
        <f>VLOOKUP($A514,'STOCK PRICES'!$AC$2:$AD$532,2,1)</f>
        <v>#N/A</v>
      </c>
    </row>
    <row r="515" spans="1:28" hidden="1" outlineLevel="1">
      <c r="A515" s="87">
        <v>43769</v>
      </c>
      <c r="B515">
        <f>VLOOKUP($A515,'STOCK PRICES'!$C$2:$D$1994,2,1)</f>
        <v>78.12</v>
      </c>
      <c r="C515" s="90"/>
      <c r="D515">
        <f>VLOOKUP($A515,'STOCK PRICES'!$E$2:$F$2018,2,1)</f>
        <v>137.56</v>
      </c>
      <c r="F515">
        <f>VLOOKUP($A515,'STOCK PRICES'!$G$2:$H$1679,2,1)</f>
        <v>22.49</v>
      </c>
      <c r="H515">
        <f>VLOOKUP($A515,'STOCK PRICES'!$I$2:$J$1976,2,1)</f>
        <v>31.11</v>
      </c>
      <c r="J515">
        <f>VLOOKUP($A515,'STOCK PRICES'!$K$2:$L$2018,2,1)</f>
        <v>90.04</v>
      </c>
      <c r="L515">
        <f>VLOOKUP($A515,'STOCK PRICES'!$M$2:$N$2018,2,1)</f>
        <v>16.22</v>
      </c>
      <c r="N515" t="e">
        <f>VLOOKUP($A515,'STOCK PRICES'!$O$2:$P$538,2,1)</f>
        <v>#N/A</v>
      </c>
      <c r="P515">
        <f>VLOOKUP($A515,'STOCK PRICES'!$Q$2:$R$2018,2,1)</f>
        <v>18.66</v>
      </c>
      <c r="R515">
        <f>VLOOKUP($A515,'STOCK PRICES'!$S$2:$T$2018,2,1)</f>
        <v>3.77</v>
      </c>
      <c r="T515">
        <f>VLOOKUP($A515,'STOCK PRICES'!$U$2:$V$1210,2,1)</f>
        <v>80.75</v>
      </c>
      <c r="V515">
        <f>VLOOKUP($A515,'STOCK PRICES'!$W$2:$X$1879,2,1)</f>
        <v>27.8</v>
      </c>
      <c r="X515">
        <f>VLOOKUP($A515,'STOCK PRICES'!$Y$2:$Z$1987,2,1)</f>
        <v>31.4</v>
      </c>
      <c r="Z515">
        <f>VLOOKUP($A515,'STOCK PRICES'!$AA$2:$AB$1885,2,1)</f>
        <v>135.74</v>
      </c>
      <c r="AB515" t="e">
        <f>VLOOKUP($A515,'STOCK PRICES'!$AC$2:$AD$532,2,1)</f>
        <v>#N/A</v>
      </c>
    </row>
    <row r="516" spans="1:28" hidden="1" outlineLevel="1">
      <c r="A516" s="87">
        <v>43770</v>
      </c>
      <c r="B516">
        <f>VLOOKUP($A516,'STOCK PRICES'!$C$2:$D$1994,2,1)</f>
        <v>77.959999999999994</v>
      </c>
      <c r="C516" s="90"/>
      <c r="D516">
        <f>VLOOKUP($A516,'STOCK PRICES'!$E$2:$F$2018,2,1)</f>
        <v>138.91999999999999</v>
      </c>
      <c r="F516">
        <f>VLOOKUP($A516,'STOCK PRICES'!$G$2:$H$1679,2,1)</f>
        <v>22.49</v>
      </c>
      <c r="H516">
        <f>VLOOKUP($A516,'STOCK PRICES'!$I$2:$J$1976,2,1)</f>
        <v>31.5</v>
      </c>
      <c r="J516">
        <f>VLOOKUP($A516,'STOCK PRICES'!$K$2:$L$2018,2,1)</f>
        <v>88.09</v>
      </c>
      <c r="L516">
        <f>VLOOKUP($A516,'STOCK PRICES'!$M$2:$N$2018,2,1)</f>
        <v>17.149999999999999</v>
      </c>
      <c r="N516" t="e">
        <f>VLOOKUP($A516,'STOCK PRICES'!$O$2:$P$538,2,1)</f>
        <v>#N/A</v>
      </c>
      <c r="P516">
        <f>VLOOKUP($A516,'STOCK PRICES'!$Q$2:$R$2018,2,1)</f>
        <v>18.14</v>
      </c>
      <c r="R516">
        <f>VLOOKUP($A516,'STOCK PRICES'!$S$2:$T$2018,2,1)</f>
        <v>3.71</v>
      </c>
      <c r="T516">
        <f>VLOOKUP($A516,'STOCK PRICES'!$U$2:$V$1210,2,1)</f>
        <v>80.75</v>
      </c>
      <c r="V516">
        <f>VLOOKUP($A516,'STOCK PRICES'!$W$2:$X$1879,2,1)</f>
        <v>27.97</v>
      </c>
      <c r="X516">
        <f>VLOOKUP($A516,'STOCK PRICES'!$Y$2:$Z$1987,2,1)</f>
        <v>31.18</v>
      </c>
      <c r="Z516">
        <f>VLOOKUP($A516,'STOCK PRICES'!$AA$2:$AB$1885,2,1)</f>
        <v>137.4</v>
      </c>
      <c r="AB516" t="e">
        <f>VLOOKUP($A516,'STOCK PRICES'!$AC$2:$AD$532,2,1)</f>
        <v>#N/A</v>
      </c>
    </row>
    <row r="517" spans="1:28" hidden="1" outlineLevel="1">
      <c r="A517" s="87">
        <v>43773</v>
      </c>
      <c r="B517">
        <f>VLOOKUP($A517,'STOCK PRICES'!$C$2:$D$1994,2,1)</f>
        <v>78.989999999999995</v>
      </c>
      <c r="C517" s="90"/>
      <c r="D517">
        <f>VLOOKUP($A517,'STOCK PRICES'!$E$2:$F$2018,2,1)</f>
        <v>143.05000000000001</v>
      </c>
      <c r="F517">
        <f>VLOOKUP($A517,'STOCK PRICES'!$G$2:$H$1679,2,1)</f>
        <v>22.26</v>
      </c>
      <c r="H517">
        <f>VLOOKUP($A517,'STOCK PRICES'!$I$2:$J$1976,2,1)</f>
        <v>31.99</v>
      </c>
      <c r="J517">
        <f>VLOOKUP($A517,'STOCK PRICES'!$K$2:$L$2018,2,1)</f>
        <v>89.93</v>
      </c>
      <c r="L517">
        <f>VLOOKUP($A517,'STOCK PRICES'!$M$2:$N$2018,2,1)</f>
        <v>18.149999999999999</v>
      </c>
      <c r="N517" t="e">
        <f>VLOOKUP($A517,'STOCK PRICES'!$O$2:$P$538,2,1)</f>
        <v>#N/A</v>
      </c>
      <c r="P517">
        <f>VLOOKUP($A517,'STOCK PRICES'!$Q$2:$R$2018,2,1)</f>
        <v>18.489999999999998</v>
      </c>
      <c r="R517">
        <f>VLOOKUP($A517,'STOCK PRICES'!$S$2:$T$2018,2,1)</f>
        <v>3.73</v>
      </c>
      <c r="T517">
        <f>VLOOKUP($A517,'STOCK PRICES'!$U$2:$V$1210,2,1)</f>
        <v>80.75</v>
      </c>
      <c r="V517">
        <f>VLOOKUP($A517,'STOCK PRICES'!$W$2:$X$1879,2,1)</f>
        <v>29.36</v>
      </c>
      <c r="X517">
        <f>VLOOKUP($A517,'STOCK PRICES'!$Y$2:$Z$1987,2,1)</f>
        <v>32.729999999999997</v>
      </c>
      <c r="Z517">
        <f>VLOOKUP($A517,'STOCK PRICES'!$AA$2:$AB$1885,2,1)</f>
        <v>137.16</v>
      </c>
      <c r="AB517" t="e">
        <f>VLOOKUP($A517,'STOCK PRICES'!$AC$2:$AD$532,2,1)</f>
        <v>#N/A</v>
      </c>
    </row>
    <row r="518" spans="1:28" hidden="1" outlineLevel="1">
      <c r="A518" s="87">
        <v>43774</v>
      </c>
      <c r="B518">
        <f>VLOOKUP($A518,'STOCK PRICES'!$C$2:$D$1994,2,1)</f>
        <v>78.59</v>
      </c>
      <c r="C518" s="90"/>
      <c r="D518">
        <f>VLOOKUP($A518,'STOCK PRICES'!$E$2:$F$2018,2,1)</f>
        <v>141.32</v>
      </c>
      <c r="F518">
        <f>VLOOKUP($A518,'STOCK PRICES'!$G$2:$H$1679,2,1)</f>
        <v>22.45</v>
      </c>
      <c r="H518">
        <f>VLOOKUP($A518,'STOCK PRICES'!$I$2:$J$1976,2,1)</f>
        <v>32.14</v>
      </c>
      <c r="J518">
        <f>VLOOKUP($A518,'STOCK PRICES'!$K$2:$L$2018,2,1)</f>
        <v>94.42</v>
      </c>
      <c r="L518">
        <f>VLOOKUP($A518,'STOCK PRICES'!$M$2:$N$2018,2,1)</f>
        <v>19.09</v>
      </c>
      <c r="N518" t="e">
        <f>VLOOKUP($A518,'STOCK PRICES'!$O$2:$P$538,2,1)</f>
        <v>#N/A</v>
      </c>
      <c r="P518">
        <f>VLOOKUP($A518,'STOCK PRICES'!$Q$2:$R$2018,2,1)</f>
        <v>19.489999999999998</v>
      </c>
      <c r="R518">
        <f>VLOOKUP($A518,'STOCK PRICES'!$S$2:$T$2018,2,1)</f>
        <v>3.65</v>
      </c>
      <c r="T518">
        <f>VLOOKUP($A518,'STOCK PRICES'!$U$2:$V$1210,2,1)</f>
        <v>80.75</v>
      </c>
      <c r="V518">
        <f>VLOOKUP($A518,'STOCK PRICES'!$W$2:$X$1879,2,1)</f>
        <v>30.5</v>
      </c>
      <c r="X518">
        <f>VLOOKUP($A518,'STOCK PRICES'!$Y$2:$Z$1987,2,1)</f>
        <v>34.35</v>
      </c>
      <c r="Z518">
        <f>VLOOKUP($A518,'STOCK PRICES'!$AA$2:$AB$1885,2,1)</f>
        <v>137.16</v>
      </c>
      <c r="AB518" t="e">
        <f>VLOOKUP($A518,'STOCK PRICES'!$AC$2:$AD$532,2,1)</f>
        <v>#N/A</v>
      </c>
    </row>
    <row r="519" spans="1:28" hidden="1" outlineLevel="1">
      <c r="A519" s="87">
        <v>43775</v>
      </c>
      <c r="B519">
        <f>VLOOKUP($A519,'STOCK PRICES'!$C$2:$D$1994,2,1)</f>
        <v>78.16</v>
      </c>
      <c r="C519" s="90"/>
      <c r="D519">
        <f>VLOOKUP($A519,'STOCK PRICES'!$E$2:$F$2018,2,1)</f>
        <v>141.26</v>
      </c>
      <c r="F519">
        <f>VLOOKUP($A519,'STOCK PRICES'!$G$2:$H$1679,2,1)</f>
        <v>22.84</v>
      </c>
      <c r="H519">
        <f>VLOOKUP($A519,'STOCK PRICES'!$I$2:$J$1976,2,1)</f>
        <v>31.75</v>
      </c>
      <c r="J519">
        <f>VLOOKUP($A519,'STOCK PRICES'!$K$2:$L$2018,2,1)</f>
        <v>98.99</v>
      </c>
      <c r="L519">
        <f>VLOOKUP($A519,'STOCK PRICES'!$M$2:$N$2018,2,1)</f>
        <v>20.09</v>
      </c>
      <c r="N519" t="e">
        <f>VLOOKUP($A519,'STOCK PRICES'!$O$2:$P$538,2,1)</f>
        <v>#N/A</v>
      </c>
      <c r="P519">
        <f>VLOOKUP($A519,'STOCK PRICES'!$Q$2:$R$2018,2,1)</f>
        <v>20.47</v>
      </c>
      <c r="R519">
        <f>VLOOKUP($A519,'STOCK PRICES'!$S$2:$T$2018,2,1)</f>
        <v>3.79</v>
      </c>
      <c r="T519">
        <f>VLOOKUP($A519,'STOCK PRICES'!$U$2:$V$1210,2,1)</f>
        <v>80.75</v>
      </c>
      <c r="V519">
        <f>VLOOKUP($A519,'STOCK PRICES'!$W$2:$X$1879,2,1)</f>
        <v>31.32</v>
      </c>
      <c r="X519">
        <f>VLOOKUP($A519,'STOCK PRICES'!$Y$2:$Z$1987,2,1)</f>
        <v>36.049999999999997</v>
      </c>
      <c r="Z519">
        <f>VLOOKUP($A519,'STOCK PRICES'!$AA$2:$AB$1885,2,1)</f>
        <v>139.76</v>
      </c>
      <c r="AB519" t="e">
        <f>VLOOKUP($A519,'STOCK PRICES'!$AC$2:$AD$532,2,1)</f>
        <v>#N/A</v>
      </c>
    </row>
    <row r="520" spans="1:28" hidden="1" outlineLevel="1">
      <c r="A520" s="87">
        <v>43776</v>
      </c>
      <c r="B520">
        <f>VLOOKUP($A520,'STOCK PRICES'!$C$2:$D$1994,2,1)</f>
        <v>77.91</v>
      </c>
      <c r="C520" s="90"/>
      <c r="D520">
        <f>VLOOKUP($A520,'STOCK PRICES'!$E$2:$F$2018,2,1)</f>
        <v>140.38999999999999</v>
      </c>
      <c r="F520">
        <f>VLOOKUP($A520,'STOCK PRICES'!$G$2:$H$1679,2,1)</f>
        <v>22.01</v>
      </c>
      <c r="H520">
        <f>VLOOKUP($A520,'STOCK PRICES'!$I$2:$J$1976,2,1)</f>
        <v>31.62</v>
      </c>
      <c r="J520">
        <f>VLOOKUP($A520,'STOCK PRICES'!$K$2:$L$2018,2,1)</f>
        <v>94.76</v>
      </c>
      <c r="L520">
        <f>VLOOKUP($A520,'STOCK PRICES'!$M$2:$N$2018,2,1)</f>
        <v>19.559999999999999</v>
      </c>
      <c r="N520" t="e">
        <f>VLOOKUP($A520,'STOCK PRICES'!$O$2:$P$538,2,1)</f>
        <v>#N/A</v>
      </c>
      <c r="P520">
        <f>VLOOKUP($A520,'STOCK PRICES'!$Q$2:$R$2018,2,1)</f>
        <v>20.170000000000002</v>
      </c>
      <c r="R520">
        <f>VLOOKUP($A520,'STOCK PRICES'!$S$2:$T$2018,2,1)</f>
        <v>3.79</v>
      </c>
      <c r="T520">
        <f>VLOOKUP($A520,'STOCK PRICES'!$U$2:$V$1210,2,1)</f>
        <v>80.75</v>
      </c>
      <c r="V520">
        <f>VLOOKUP($A520,'STOCK PRICES'!$W$2:$X$1879,2,1)</f>
        <v>31.49</v>
      </c>
      <c r="X520">
        <f>VLOOKUP($A520,'STOCK PRICES'!$Y$2:$Z$1987,2,1)</f>
        <v>36.01</v>
      </c>
      <c r="Z520">
        <f>VLOOKUP($A520,'STOCK PRICES'!$AA$2:$AB$1885,2,1)</f>
        <v>139.76</v>
      </c>
      <c r="AB520" t="e">
        <f>VLOOKUP($A520,'STOCK PRICES'!$AC$2:$AD$532,2,1)</f>
        <v>#N/A</v>
      </c>
    </row>
    <row r="521" spans="1:28" hidden="1" outlineLevel="1">
      <c r="A521" s="87">
        <v>43777</v>
      </c>
      <c r="B521">
        <f>VLOOKUP($A521,'STOCK PRICES'!$C$2:$D$1994,2,1)</f>
        <v>77.13</v>
      </c>
      <c r="C521" s="90"/>
      <c r="D521">
        <f>VLOOKUP($A521,'STOCK PRICES'!$E$2:$F$2018,2,1)</f>
        <v>143.21</v>
      </c>
      <c r="F521">
        <f>VLOOKUP($A521,'STOCK PRICES'!$G$2:$H$1679,2,1)</f>
        <v>22</v>
      </c>
      <c r="H521">
        <f>VLOOKUP($A521,'STOCK PRICES'!$I$2:$J$1976,2,1)</f>
        <v>32</v>
      </c>
      <c r="J521">
        <f>VLOOKUP($A521,'STOCK PRICES'!$K$2:$L$2018,2,1)</f>
        <v>95.14</v>
      </c>
      <c r="L521">
        <f>VLOOKUP($A521,'STOCK PRICES'!$M$2:$N$2018,2,1)</f>
        <v>18.57</v>
      </c>
      <c r="N521" t="e">
        <f>VLOOKUP($A521,'STOCK PRICES'!$O$2:$P$538,2,1)</f>
        <v>#N/A</v>
      </c>
      <c r="P521">
        <f>VLOOKUP($A521,'STOCK PRICES'!$Q$2:$R$2018,2,1)</f>
        <v>20.64</v>
      </c>
      <c r="R521">
        <f>VLOOKUP($A521,'STOCK PRICES'!$S$2:$T$2018,2,1)</f>
        <v>3.96</v>
      </c>
      <c r="T521">
        <f>VLOOKUP($A521,'STOCK PRICES'!$U$2:$V$1210,2,1)</f>
        <v>80.75</v>
      </c>
      <c r="V521">
        <f>VLOOKUP($A521,'STOCK PRICES'!$W$2:$X$1879,2,1)</f>
        <v>30.5</v>
      </c>
      <c r="X521">
        <f>VLOOKUP($A521,'STOCK PRICES'!$Y$2:$Z$1987,2,1)</f>
        <v>36.5</v>
      </c>
      <c r="Z521">
        <f>VLOOKUP($A521,'STOCK PRICES'!$AA$2:$AB$1885,2,1)</f>
        <v>139.94</v>
      </c>
      <c r="AB521" t="e">
        <f>VLOOKUP($A521,'STOCK PRICES'!$AC$2:$AD$532,2,1)</f>
        <v>#N/A</v>
      </c>
    </row>
    <row r="522" spans="1:28" hidden="1" outlineLevel="1">
      <c r="A522" s="87">
        <v>43780</v>
      </c>
      <c r="B522">
        <f>VLOOKUP($A522,'STOCK PRICES'!$C$2:$D$1994,2,1)</f>
        <v>79.44</v>
      </c>
      <c r="C522" s="90"/>
      <c r="D522">
        <f>VLOOKUP($A522,'STOCK PRICES'!$E$2:$F$2018,2,1)</f>
        <v>148.41</v>
      </c>
      <c r="F522">
        <f>VLOOKUP($A522,'STOCK PRICES'!$G$2:$H$1679,2,1)</f>
        <v>22.35</v>
      </c>
      <c r="H522">
        <f>VLOOKUP($A522,'STOCK PRICES'!$I$2:$J$1976,2,1)</f>
        <v>32.799999999999997</v>
      </c>
      <c r="J522">
        <f>VLOOKUP($A522,'STOCK PRICES'!$K$2:$L$2018,2,1)</f>
        <v>99.71</v>
      </c>
      <c r="L522">
        <f>VLOOKUP($A522,'STOCK PRICES'!$M$2:$N$2018,2,1)</f>
        <v>19.55</v>
      </c>
      <c r="N522" t="e">
        <f>VLOOKUP($A522,'STOCK PRICES'!$O$2:$P$538,2,1)</f>
        <v>#N/A</v>
      </c>
      <c r="P522">
        <f>VLOOKUP($A522,'STOCK PRICES'!$Q$2:$R$2018,2,1)</f>
        <v>21.2</v>
      </c>
      <c r="R522">
        <f>VLOOKUP($A522,'STOCK PRICES'!$S$2:$T$2018,2,1)</f>
        <v>4.18</v>
      </c>
      <c r="T522">
        <f>VLOOKUP($A522,'STOCK PRICES'!$U$2:$V$1210,2,1)</f>
        <v>80.75</v>
      </c>
      <c r="V522">
        <f>VLOOKUP($A522,'STOCK PRICES'!$W$2:$X$1879,2,1)</f>
        <v>31.02</v>
      </c>
      <c r="X522">
        <f>VLOOKUP($A522,'STOCK PRICES'!$Y$2:$Z$1987,2,1)</f>
        <v>36.75</v>
      </c>
      <c r="Z522">
        <f>VLOOKUP($A522,'STOCK PRICES'!$AA$2:$AB$1885,2,1)</f>
        <v>146.93</v>
      </c>
      <c r="AB522" t="e">
        <f>VLOOKUP($A522,'STOCK PRICES'!$AC$2:$AD$532,2,1)</f>
        <v>#N/A</v>
      </c>
    </row>
    <row r="523" spans="1:28" hidden="1" outlineLevel="1">
      <c r="A523" s="87">
        <v>43781</v>
      </c>
      <c r="B523">
        <f>VLOOKUP($A523,'STOCK PRICES'!$C$2:$D$1994,2,1)</f>
        <v>78.5</v>
      </c>
      <c r="C523" s="90"/>
      <c r="D523">
        <f>VLOOKUP($A523,'STOCK PRICES'!$E$2:$F$2018,2,1)</f>
        <v>146.93</v>
      </c>
      <c r="F523">
        <f>VLOOKUP($A523,'STOCK PRICES'!$G$2:$H$1679,2,1)</f>
        <v>22.9</v>
      </c>
      <c r="H523">
        <f>VLOOKUP($A523,'STOCK PRICES'!$I$2:$J$1976,2,1)</f>
        <v>33.54</v>
      </c>
      <c r="J523">
        <f>VLOOKUP($A523,'STOCK PRICES'!$K$2:$L$2018,2,1)</f>
        <v>104.69</v>
      </c>
      <c r="L523">
        <f>VLOOKUP($A523,'STOCK PRICES'!$M$2:$N$2018,2,1)</f>
        <v>19.71</v>
      </c>
      <c r="N523" t="e">
        <f>VLOOKUP($A523,'STOCK PRICES'!$O$2:$P$538,2,1)</f>
        <v>#N/A</v>
      </c>
      <c r="P523">
        <f>VLOOKUP($A523,'STOCK PRICES'!$Q$2:$R$2018,2,1)</f>
        <v>21.3</v>
      </c>
      <c r="R523">
        <f>VLOOKUP($A523,'STOCK PRICES'!$S$2:$T$2018,2,1)</f>
        <v>4.2</v>
      </c>
      <c r="T523">
        <f>VLOOKUP($A523,'STOCK PRICES'!$U$2:$V$1210,2,1)</f>
        <v>80.75</v>
      </c>
      <c r="V523">
        <f>VLOOKUP($A523,'STOCK PRICES'!$W$2:$X$1879,2,1)</f>
        <v>31.9</v>
      </c>
      <c r="X523">
        <f>VLOOKUP($A523,'STOCK PRICES'!$Y$2:$Z$1987,2,1)</f>
        <v>36.39</v>
      </c>
      <c r="Z523">
        <f>VLOOKUP($A523,'STOCK PRICES'!$AA$2:$AB$1885,2,1)</f>
        <v>148.43</v>
      </c>
      <c r="AB523" t="e">
        <f>VLOOKUP($A523,'STOCK PRICES'!$AC$2:$AD$532,2,1)</f>
        <v>#N/A</v>
      </c>
    </row>
    <row r="524" spans="1:28" hidden="1" outlineLevel="1">
      <c r="A524" s="87">
        <v>43782</v>
      </c>
      <c r="B524">
        <f>VLOOKUP($A524,'STOCK PRICES'!$C$2:$D$1994,2,1)</f>
        <v>80.27</v>
      </c>
      <c r="C524" s="90"/>
      <c r="D524">
        <f>VLOOKUP($A524,'STOCK PRICES'!$E$2:$F$2018,2,1)</f>
        <v>148.11000000000001</v>
      </c>
      <c r="F524">
        <f>VLOOKUP($A524,'STOCK PRICES'!$G$2:$H$1679,2,1)</f>
        <v>23.18</v>
      </c>
      <c r="H524">
        <f>VLOOKUP($A524,'STOCK PRICES'!$I$2:$J$1976,2,1)</f>
        <v>34</v>
      </c>
      <c r="J524">
        <f>VLOOKUP($A524,'STOCK PRICES'!$K$2:$L$2018,2,1)</f>
        <v>104.23</v>
      </c>
      <c r="L524">
        <f>VLOOKUP($A524,'STOCK PRICES'!$M$2:$N$2018,2,1)</f>
        <v>19.11</v>
      </c>
      <c r="N524" t="e">
        <f>VLOOKUP($A524,'STOCK PRICES'!$O$2:$P$538,2,1)</f>
        <v>#N/A</v>
      </c>
      <c r="P524">
        <f>VLOOKUP($A524,'STOCK PRICES'!$Q$2:$R$2018,2,1)</f>
        <v>20.85</v>
      </c>
      <c r="R524">
        <f>VLOOKUP($A524,'STOCK PRICES'!$S$2:$T$2018,2,1)</f>
        <v>4.26</v>
      </c>
      <c r="T524">
        <f>VLOOKUP($A524,'STOCK PRICES'!$U$2:$V$1210,2,1)</f>
        <v>80.55</v>
      </c>
      <c r="V524">
        <f>VLOOKUP($A524,'STOCK PRICES'!$W$2:$X$1879,2,1)</f>
        <v>33.49</v>
      </c>
      <c r="X524">
        <f>VLOOKUP($A524,'STOCK PRICES'!$Y$2:$Z$1987,2,1)</f>
        <v>37.51</v>
      </c>
      <c r="Z524">
        <f>VLOOKUP($A524,'STOCK PRICES'!$AA$2:$AB$1885,2,1)</f>
        <v>148</v>
      </c>
      <c r="AB524" t="e">
        <f>VLOOKUP($A524,'STOCK PRICES'!$AC$2:$AD$532,2,1)</f>
        <v>#N/A</v>
      </c>
    </row>
    <row r="525" spans="1:28" hidden="1" outlineLevel="1">
      <c r="A525" s="87">
        <v>43783</v>
      </c>
      <c r="B525">
        <f>VLOOKUP($A525,'STOCK PRICES'!$C$2:$D$1994,2,1)</f>
        <v>83.94</v>
      </c>
      <c r="C525" s="90"/>
      <c r="D525">
        <f>VLOOKUP($A525,'STOCK PRICES'!$E$2:$F$2018,2,1)</f>
        <v>147.38999999999999</v>
      </c>
      <c r="F525">
        <f>VLOOKUP($A525,'STOCK PRICES'!$G$2:$H$1679,2,1)</f>
        <v>22.98</v>
      </c>
      <c r="H525">
        <f>VLOOKUP($A525,'STOCK PRICES'!$I$2:$J$1976,2,1)</f>
        <v>34.5</v>
      </c>
      <c r="J525">
        <f>VLOOKUP($A525,'STOCK PRICES'!$K$2:$L$2018,2,1)</f>
        <v>105.56</v>
      </c>
      <c r="L525">
        <f>VLOOKUP($A525,'STOCK PRICES'!$M$2:$N$2018,2,1)</f>
        <v>19.66</v>
      </c>
      <c r="N525" t="e">
        <f>VLOOKUP($A525,'STOCK PRICES'!$O$2:$P$538,2,1)</f>
        <v>#N/A</v>
      </c>
      <c r="P525">
        <f>VLOOKUP($A525,'STOCK PRICES'!$Q$2:$R$2018,2,1)</f>
        <v>21.57</v>
      </c>
      <c r="R525">
        <f>VLOOKUP($A525,'STOCK PRICES'!$S$2:$T$2018,2,1)</f>
        <v>4.5599999999999996</v>
      </c>
      <c r="T525">
        <f>VLOOKUP($A525,'STOCK PRICES'!$U$2:$V$1210,2,1)</f>
        <v>80.55</v>
      </c>
      <c r="V525">
        <f>VLOOKUP($A525,'STOCK PRICES'!$W$2:$X$1879,2,1)</f>
        <v>34.020000000000003</v>
      </c>
      <c r="X525">
        <f>VLOOKUP($A525,'STOCK PRICES'!$Y$2:$Z$1987,2,1)</f>
        <v>36.74</v>
      </c>
      <c r="Z525">
        <f>VLOOKUP($A525,'STOCK PRICES'!$AA$2:$AB$1885,2,1)</f>
        <v>148</v>
      </c>
      <c r="AB525" t="e">
        <f>VLOOKUP($A525,'STOCK PRICES'!$AC$2:$AD$532,2,1)</f>
        <v>#N/A</v>
      </c>
    </row>
    <row r="526" spans="1:28" hidden="1" outlineLevel="1">
      <c r="A526" s="87">
        <v>43784</v>
      </c>
      <c r="B526">
        <f>VLOOKUP($A526,'STOCK PRICES'!$C$2:$D$1994,2,1)</f>
        <v>84.57</v>
      </c>
      <c r="C526" s="90"/>
      <c r="D526">
        <f>VLOOKUP($A526,'STOCK PRICES'!$E$2:$F$2018,2,1)</f>
        <v>147.72999999999999</v>
      </c>
      <c r="F526">
        <f>VLOOKUP($A526,'STOCK PRICES'!$G$2:$H$1679,2,1)</f>
        <v>22.95</v>
      </c>
      <c r="H526">
        <f>VLOOKUP($A526,'STOCK PRICES'!$I$2:$J$1976,2,1)</f>
        <v>34.25</v>
      </c>
      <c r="J526">
        <f>VLOOKUP($A526,'STOCK PRICES'!$K$2:$L$2018,2,1)</f>
        <v>109.29</v>
      </c>
      <c r="L526">
        <f>VLOOKUP($A526,'STOCK PRICES'!$M$2:$N$2018,2,1)</f>
        <v>20.03</v>
      </c>
      <c r="N526" t="e">
        <f>VLOOKUP($A526,'STOCK PRICES'!$O$2:$P$538,2,1)</f>
        <v>#N/A</v>
      </c>
      <c r="P526">
        <f>VLOOKUP($A526,'STOCK PRICES'!$Q$2:$R$2018,2,1)</f>
        <v>21.99</v>
      </c>
      <c r="R526">
        <f>VLOOKUP($A526,'STOCK PRICES'!$S$2:$T$2018,2,1)</f>
        <v>4.78</v>
      </c>
      <c r="T526">
        <f>VLOOKUP($A526,'STOCK PRICES'!$U$2:$V$1210,2,1)</f>
        <v>76.540000000000006</v>
      </c>
      <c r="V526">
        <f>VLOOKUP($A526,'STOCK PRICES'!$W$2:$X$1879,2,1)</f>
        <v>33.94</v>
      </c>
      <c r="X526">
        <f>VLOOKUP($A526,'STOCK PRICES'!$Y$2:$Z$1987,2,1)</f>
        <v>36.99</v>
      </c>
      <c r="Z526">
        <f>VLOOKUP($A526,'STOCK PRICES'!$AA$2:$AB$1885,2,1)</f>
        <v>155.4</v>
      </c>
      <c r="AB526" t="e">
        <f>VLOOKUP($A526,'STOCK PRICES'!$AC$2:$AD$532,2,1)</f>
        <v>#N/A</v>
      </c>
    </row>
    <row r="527" spans="1:28" hidden="1" outlineLevel="1">
      <c r="A527" s="87">
        <v>43787</v>
      </c>
      <c r="B527">
        <f>VLOOKUP($A527,'STOCK PRICES'!$C$2:$D$1994,2,1)</f>
        <v>88.24</v>
      </c>
      <c r="C527" s="90"/>
      <c r="D527">
        <f>VLOOKUP($A527,'STOCK PRICES'!$E$2:$F$2018,2,1)</f>
        <v>153.44</v>
      </c>
      <c r="F527">
        <f>VLOOKUP($A527,'STOCK PRICES'!$G$2:$H$1679,2,1)</f>
        <v>23.25</v>
      </c>
      <c r="H527">
        <f>VLOOKUP($A527,'STOCK PRICES'!$I$2:$J$1976,2,1)</f>
        <v>35.020000000000003</v>
      </c>
      <c r="J527">
        <f>VLOOKUP($A527,'STOCK PRICES'!$K$2:$L$2018,2,1)</f>
        <v>110.12</v>
      </c>
      <c r="L527">
        <f>VLOOKUP($A527,'STOCK PRICES'!$M$2:$N$2018,2,1)</f>
        <v>20.55</v>
      </c>
      <c r="N527" t="e">
        <f>VLOOKUP($A527,'STOCK PRICES'!$O$2:$P$538,2,1)</f>
        <v>#N/A</v>
      </c>
      <c r="P527">
        <f>VLOOKUP($A527,'STOCK PRICES'!$Q$2:$R$2018,2,1)</f>
        <v>21.87</v>
      </c>
      <c r="R527">
        <f>VLOOKUP($A527,'STOCK PRICES'!$S$2:$T$2018,2,1)</f>
        <v>4.78</v>
      </c>
      <c r="T527">
        <f>VLOOKUP($A527,'STOCK PRICES'!$U$2:$V$1210,2,1)</f>
        <v>76.540000000000006</v>
      </c>
      <c r="V527">
        <f>VLOOKUP($A527,'STOCK PRICES'!$W$2:$X$1879,2,1)</f>
        <v>35</v>
      </c>
      <c r="X527">
        <f>VLOOKUP($A527,'STOCK PRICES'!$Y$2:$Z$1987,2,1)</f>
        <v>36.76</v>
      </c>
      <c r="Z527">
        <f>VLOOKUP($A527,'STOCK PRICES'!$AA$2:$AB$1885,2,1)</f>
        <v>158.66</v>
      </c>
      <c r="AB527" t="e">
        <f>VLOOKUP($A527,'STOCK PRICES'!$AC$2:$AD$532,2,1)</f>
        <v>#N/A</v>
      </c>
    </row>
    <row r="528" spans="1:28" hidden="1" outlineLevel="1">
      <c r="A528" s="87">
        <v>43788</v>
      </c>
      <c r="B528">
        <f>VLOOKUP($A528,'STOCK PRICES'!$C$2:$D$1994,2,1)</f>
        <v>88.33</v>
      </c>
      <c r="C528" s="90"/>
      <c r="D528">
        <f>VLOOKUP($A528,'STOCK PRICES'!$E$2:$F$2018,2,1)</f>
        <v>151.22999999999999</v>
      </c>
      <c r="F528">
        <f>VLOOKUP($A528,'STOCK PRICES'!$G$2:$H$1679,2,1)</f>
        <v>23</v>
      </c>
      <c r="H528">
        <f>VLOOKUP($A528,'STOCK PRICES'!$I$2:$J$1976,2,1)</f>
        <v>35.4</v>
      </c>
      <c r="J528">
        <f>VLOOKUP($A528,'STOCK PRICES'!$K$2:$L$2018,2,1)</f>
        <v>107.57</v>
      </c>
      <c r="L528">
        <f>VLOOKUP($A528,'STOCK PRICES'!$M$2:$N$2018,2,1)</f>
        <v>20.350000000000001</v>
      </c>
      <c r="N528" t="e">
        <f>VLOOKUP($A528,'STOCK PRICES'!$O$2:$P$538,2,1)</f>
        <v>#N/A</v>
      </c>
      <c r="P528">
        <f>VLOOKUP($A528,'STOCK PRICES'!$Q$2:$R$2018,2,1)</f>
        <v>20.87</v>
      </c>
      <c r="R528">
        <f>VLOOKUP($A528,'STOCK PRICES'!$S$2:$T$2018,2,1)</f>
        <v>4.5599999999999996</v>
      </c>
      <c r="T528">
        <f>VLOOKUP($A528,'STOCK PRICES'!$U$2:$V$1210,2,1)</f>
        <v>76.540000000000006</v>
      </c>
      <c r="V528">
        <f>VLOOKUP($A528,'STOCK PRICES'!$W$2:$X$1879,2,1)</f>
        <v>35.46</v>
      </c>
      <c r="X528">
        <f>VLOOKUP($A528,'STOCK PRICES'!$Y$2:$Z$1987,2,1)</f>
        <v>36.76</v>
      </c>
      <c r="Z528">
        <f>VLOOKUP($A528,'STOCK PRICES'!$AA$2:$AB$1885,2,1)</f>
        <v>164.68</v>
      </c>
      <c r="AB528" t="e">
        <f>VLOOKUP($A528,'STOCK PRICES'!$AC$2:$AD$532,2,1)</f>
        <v>#N/A</v>
      </c>
    </row>
    <row r="529" spans="1:28" hidden="1" outlineLevel="1">
      <c r="A529" s="87">
        <v>43789</v>
      </c>
      <c r="B529">
        <f>VLOOKUP($A529,'STOCK PRICES'!$C$2:$D$1994,2,1)</f>
        <v>86.82</v>
      </c>
      <c r="C529" s="90"/>
      <c r="D529">
        <f>VLOOKUP($A529,'STOCK PRICES'!$E$2:$F$2018,2,1)</f>
        <v>148.13999999999999</v>
      </c>
      <c r="F529">
        <f>VLOOKUP($A529,'STOCK PRICES'!$G$2:$H$1679,2,1)</f>
        <v>22.85</v>
      </c>
      <c r="H529">
        <f>VLOOKUP($A529,'STOCK PRICES'!$I$2:$J$1976,2,1)</f>
        <v>34.58</v>
      </c>
      <c r="J529">
        <f>VLOOKUP($A529,'STOCK PRICES'!$K$2:$L$2018,2,1)</f>
        <v>107.24</v>
      </c>
      <c r="L529">
        <f>VLOOKUP($A529,'STOCK PRICES'!$M$2:$N$2018,2,1)</f>
        <v>19.66</v>
      </c>
      <c r="N529" t="e">
        <f>VLOOKUP($A529,'STOCK PRICES'!$O$2:$P$538,2,1)</f>
        <v>#N/A</v>
      </c>
      <c r="P529">
        <f>VLOOKUP($A529,'STOCK PRICES'!$Q$2:$R$2018,2,1)</f>
        <v>21</v>
      </c>
      <c r="R529">
        <f>VLOOKUP($A529,'STOCK PRICES'!$S$2:$T$2018,2,1)</f>
        <v>4.3499999999999996</v>
      </c>
      <c r="T529">
        <f>VLOOKUP($A529,'STOCK PRICES'!$U$2:$V$1210,2,1)</f>
        <v>76.540000000000006</v>
      </c>
      <c r="V529">
        <f>VLOOKUP($A529,'STOCK PRICES'!$W$2:$X$1879,2,1)</f>
        <v>34.89</v>
      </c>
      <c r="X529">
        <f>VLOOKUP($A529,'STOCK PRICES'!$Y$2:$Z$1987,2,1)</f>
        <v>35.700000000000003</v>
      </c>
      <c r="Z529">
        <f>VLOOKUP($A529,'STOCK PRICES'!$AA$2:$AB$1885,2,1)</f>
        <v>162.85</v>
      </c>
      <c r="AB529" t="e">
        <f>VLOOKUP($A529,'STOCK PRICES'!$AC$2:$AD$532,2,1)</f>
        <v>#N/A</v>
      </c>
    </row>
    <row r="530" spans="1:28" hidden="1" outlineLevel="1">
      <c r="A530" s="87">
        <v>43790</v>
      </c>
      <c r="B530">
        <f>VLOOKUP($A530,'STOCK PRICES'!$C$2:$D$1994,2,1)</f>
        <v>82.48</v>
      </c>
      <c r="C530" s="90"/>
      <c r="D530">
        <f>VLOOKUP($A530,'STOCK PRICES'!$E$2:$F$2018,2,1)</f>
        <v>147.04</v>
      </c>
      <c r="F530">
        <f>VLOOKUP($A530,'STOCK PRICES'!$G$2:$H$1679,2,1)</f>
        <v>22.48</v>
      </c>
      <c r="H530">
        <f>VLOOKUP($A530,'STOCK PRICES'!$I$2:$J$1976,2,1)</f>
        <v>33.79</v>
      </c>
      <c r="J530">
        <f>VLOOKUP($A530,'STOCK PRICES'!$K$2:$L$2018,2,1)</f>
        <v>101.88</v>
      </c>
      <c r="L530">
        <f>VLOOKUP($A530,'STOCK PRICES'!$M$2:$N$2018,2,1)</f>
        <v>18.7</v>
      </c>
      <c r="N530" t="e">
        <f>VLOOKUP($A530,'STOCK PRICES'!$O$2:$P$538,2,1)</f>
        <v>#N/A</v>
      </c>
      <c r="P530">
        <f>VLOOKUP($A530,'STOCK PRICES'!$Q$2:$R$2018,2,1)</f>
        <v>19.97</v>
      </c>
      <c r="R530">
        <f>VLOOKUP($A530,'STOCK PRICES'!$S$2:$T$2018,2,1)</f>
        <v>4.24</v>
      </c>
      <c r="T530">
        <f>VLOOKUP($A530,'STOCK PRICES'!$U$2:$V$1210,2,1)</f>
        <v>75</v>
      </c>
      <c r="V530">
        <f>VLOOKUP($A530,'STOCK PRICES'!$W$2:$X$1879,2,1)</f>
        <v>34.61</v>
      </c>
      <c r="X530">
        <f>VLOOKUP($A530,'STOCK PRICES'!$Y$2:$Z$1987,2,1)</f>
        <v>36.28</v>
      </c>
      <c r="Z530">
        <f>VLOOKUP($A530,'STOCK PRICES'!$AA$2:$AB$1885,2,1)</f>
        <v>155.68</v>
      </c>
      <c r="AB530" t="e">
        <f>VLOOKUP($A530,'STOCK PRICES'!$AC$2:$AD$532,2,1)</f>
        <v>#N/A</v>
      </c>
    </row>
    <row r="531" spans="1:28" hidden="1" outlineLevel="1">
      <c r="A531" s="87">
        <v>43791</v>
      </c>
      <c r="B531">
        <f>VLOOKUP($A531,'STOCK PRICES'!$C$2:$D$1994,2,1)</f>
        <v>83.28</v>
      </c>
      <c r="C531" s="90"/>
      <c r="D531">
        <f>VLOOKUP($A531,'STOCK PRICES'!$E$2:$F$2018,2,1)</f>
        <v>150.1</v>
      </c>
      <c r="F531">
        <f>VLOOKUP($A531,'STOCK PRICES'!$G$2:$H$1679,2,1)</f>
        <v>22.75</v>
      </c>
      <c r="H531">
        <f>VLOOKUP($A531,'STOCK PRICES'!$I$2:$J$1976,2,1)</f>
        <v>33.75</v>
      </c>
      <c r="J531">
        <f>VLOOKUP($A531,'STOCK PRICES'!$K$2:$L$2018,2,1)</f>
        <v>104.41</v>
      </c>
      <c r="L531">
        <f>VLOOKUP($A531,'STOCK PRICES'!$M$2:$N$2018,2,1)</f>
        <v>19.34</v>
      </c>
      <c r="N531" t="e">
        <f>VLOOKUP($A531,'STOCK PRICES'!$O$2:$P$538,2,1)</f>
        <v>#N/A</v>
      </c>
      <c r="P531">
        <f>VLOOKUP($A531,'STOCK PRICES'!$Q$2:$R$2018,2,1)</f>
        <v>20.22</v>
      </c>
      <c r="R531">
        <f>VLOOKUP($A531,'STOCK PRICES'!$S$2:$T$2018,2,1)</f>
        <v>4.3499999999999996</v>
      </c>
      <c r="T531">
        <f>VLOOKUP($A531,'STOCK PRICES'!$U$2:$V$1210,2,1)</f>
        <v>71.25</v>
      </c>
      <c r="V531">
        <f>VLOOKUP($A531,'STOCK PRICES'!$W$2:$X$1879,2,1)</f>
        <v>34.58</v>
      </c>
      <c r="X531">
        <f>VLOOKUP($A531,'STOCK PRICES'!$Y$2:$Z$1987,2,1)</f>
        <v>36.54</v>
      </c>
      <c r="Z531">
        <f>VLOOKUP($A531,'STOCK PRICES'!$AA$2:$AB$1885,2,1)</f>
        <v>159.34</v>
      </c>
      <c r="AB531" t="e">
        <f>VLOOKUP($A531,'STOCK PRICES'!$AC$2:$AD$532,2,1)</f>
        <v>#N/A</v>
      </c>
    </row>
    <row r="532" spans="1:28" hidden="1" outlineLevel="1">
      <c r="A532" s="87">
        <v>43794</v>
      </c>
      <c r="B532">
        <f>VLOOKUP($A532,'STOCK PRICES'!$C$2:$D$1994,2,1)</f>
        <v>84.08</v>
      </c>
      <c r="C532" s="90"/>
      <c r="D532">
        <f>VLOOKUP($A532,'STOCK PRICES'!$E$2:$F$2018,2,1)</f>
        <v>151.86000000000001</v>
      </c>
      <c r="F532">
        <f>VLOOKUP($A532,'STOCK PRICES'!$G$2:$H$1679,2,1)</f>
        <v>22.75</v>
      </c>
      <c r="H532">
        <f>VLOOKUP($A532,'STOCK PRICES'!$I$2:$J$1976,2,1)</f>
        <v>34.520000000000003</v>
      </c>
      <c r="J532">
        <f>VLOOKUP($A532,'STOCK PRICES'!$K$2:$L$2018,2,1)</f>
        <v>105.67</v>
      </c>
      <c r="L532">
        <f>VLOOKUP($A532,'STOCK PRICES'!$M$2:$N$2018,2,1)</f>
        <v>19.66</v>
      </c>
      <c r="N532" t="e">
        <f>VLOOKUP($A532,'STOCK PRICES'!$O$2:$P$538,2,1)</f>
        <v>#N/A</v>
      </c>
      <c r="P532">
        <f>VLOOKUP($A532,'STOCK PRICES'!$Q$2:$R$2018,2,1)</f>
        <v>21.07</v>
      </c>
      <c r="R532">
        <f>VLOOKUP($A532,'STOCK PRICES'!$S$2:$T$2018,2,1)</f>
        <v>4.47</v>
      </c>
      <c r="T532">
        <f>VLOOKUP($A532,'STOCK PRICES'!$U$2:$V$1210,2,1)</f>
        <v>67.819999999999993</v>
      </c>
      <c r="V532">
        <f>VLOOKUP($A532,'STOCK PRICES'!$W$2:$X$1879,2,1)</f>
        <v>35.85</v>
      </c>
      <c r="X532">
        <f>VLOOKUP($A532,'STOCK PRICES'!$Y$2:$Z$1987,2,1)</f>
        <v>37</v>
      </c>
      <c r="Z532">
        <f>VLOOKUP($A532,'STOCK PRICES'!$AA$2:$AB$1885,2,1)</f>
        <v>163.22999999999999</v>
      </c>
      <c r="AB532" t="e">
        <f>VLOOKUP($A532,'STOCK PRICES'!$AC$2:$AD$532,2,1)</f>
        <v>#N/A</v>
      </c>
    </row>
    <row r="533" spans="1:28" hidden="1" outlineLevel="1">
      <c r="A533" s="87">
        <v>43795</v>
      </c>
      <c r="B533">
        <f>VLOOKUP($A533,'STOCK PRICES'!$C$2:$D$1994,2,1)</f>
        <v>82.67</v>
      </c>
      <c r="C533" s="90"/>
      <c r="D533">
        <f>VLOOKUP($A533,'STOCK PRICES'!$E$2:$F$2018,2,1)</f>
        <v>152.28</v>
      </c>
      <c r="F533">
        <f>VLOOKUP($A533,'STOCK PRICES'!$G$2:$H$1679,2,1)</f>
        <v>22.63</v>
      </c>
      <c r="H533">
        <f>VLOOKUP($A533,'STOCK PRICES'!$I$2:$J$1976,2,1)</f>
        <v>34.57</v>
      </c>
      <c r="J533">
        <f>VLOOKUP($A533,'STOCK PRICES'!$K$2:$L$2018,2,1)</f>
        <v>104.24</v>
      </c>
      <c r="L533">
        <f>VLOOKUP($A533,'STOCK PRICES'!$M$2:$N$2018,2,1)</f>
        <v>19.96</v>
      </c>
      <c r="N533" t="e">
        <f>VLOOKUP($A533,'STOCK PRICES'!$O$2:$P$538,2,1)</f>
        <v>#N/A</v>
      </c>
      <c r="P533">
        <f>VLOOKUP($A533,'STOCK PRICES'!$Q$2:$R$2018,2,1)</f>
        <v>20.440000000000001</v>
      </c>
      <c r="R533">
        <f>VLOOKUP($A533,'STOCK PRICES'!$S$2:$T$2018,2,1)</f>
        <v>4.1900000000000004</v>
      </c>
      <c r="T533">
        <f>VLOOKUP($A533,'STOCK PRICES'!$U$2:$V$1210,2,1)</f>
        <v>71.209999999999994</v>
      </c>
      <c r="V533">
        <f>VLOOKUP($A533,'STOCK PRICES'!$W$2:$X$1879,2,1)</f>
        <v>34.53</v>
      </c>
      <c r="X533">
        <f>VLOOKUP($A533,'STOCK PRICES'!$Y$2:$Z$1987,2,1)</f>
        <v>38.54</v>
      </c>
      <c r="Z533">
        <f>VLOOKUP($A533,'STOCK PRICES'!$AA$2:$AB$1885,2,1)</f>
        <v>165</v>
      </c>
      <c r="AB533" t="e">
        <f>VLOOKUP($A533,'STOCK PRICES'!$AC$2:$AD$532,2,1)</f>
        <v>#N/A</v>
      </c>
    </row>
    <row r="534" spans="1:28" hidden="1" outlineLevel="1">
      <c r="A534" s="87">
        <v>43796</v>
      </c>
      <c r="B534">
        <f>VLOOKUP($A534,'STOCK PRICES'!$C$2:$D$1994,2,1)</f>
        <v>83.9</v>
      </c>
      <c r="C534" s="90"/>
      <c r="D534">
        <f>VLOOKUP($A534,'STOCK PRICES'!$E$2:$F$2018,2,1)</f>
        <v>154.55000000000001</v>
      </c>
      <c r="F534">
        <f>VLOOKUP($A534,'STOCK PRICES'!$G$2:$H$1679,2,1)</f>
        <v>22.63</v>
      </c>
      <c r="H534">
        <f>VLOOKUP($A534,'STOCK PRICES'!$I$2:$J$1976,2,1)</f>
        <v>34.229999999999997</v>
      </c>
      <c r="J534">
        <f>VLOOKUP($A534,'STOCK PRICES'!$K$2:$L$2018,2,1)</f>
        <v>104.65</v>
      </c>
      <c r="L534">
        <f>VLOOKUP($A534,'STOCK PRICES'!$M$2:$N$2018,2,1)</f>
        <v>20.96</v>
      </c>
      <c r="N534" t="e">
        <f>VLOOKUP($A534,'STOCK PRICES'!$O$2:$P$538,2,1)</f>
        <v>#N/A</v>
      </c>
      <c r="P534">
        <f>VLOOKUP($A534,'STOCK PRICES'!$Q$2:$R$2018,2,1)</f>
        <v>20.79</v>
      </c>
      <c r="R534">
        <f>VLOOKUP($A534,'STOCK PRICES'!$S$2:$T$2018,2,1)</f>
        <v>4.17</v>
      </c>
      <c r="T534">
        <f>VLOOKUP($A534,'STOCK PRICES'!$U$2:$V$1210,2,1)</f>
        <v>71.209999999999994</v>
      </c>
      <c r="V534">
        <f>VLOOKUP($A534,'STOCK PRICES'!$W$2:$X$1879,2,1)</f>
        <v>35.86</v>
      </c>
      <c r="X534">
        <f>VLOOKUP($A534,'STOCK PRICES'!$Y$2:$Z$1987,2,1)</f>
        <v>38.21</v>
      </c>
      <c r="Z534">
        <f>VLOOKUP($A534,'STOCK PRICES'!$AA$2:$AB$1885,2,1)</f>
        <v>170.8</v>
      </c>
      <c r="AB534" t="e">
        <f>VLOOKUP($A534,'STOCK PRICES'!$AC$2:$AD$532,2,1)</f>
        <v>#N/A</v>
      </c>
    </row>
    <row r="535" spans="1:28" hidden="1" outlineLevel="1">
      <c r="A535" s="87">
        <v>43797</v>
      </c>
      <c r="B535">
        <f>VLOOKUP($A535,'STOCK PRICES'!$C$2:$D$1994,2,1)</f>
        <v>85.48</v>
      </c>
      <c r="C535" s="90"/>
      <c r="D535">
        <f>VLOOKUP($A535,'STOCK PRICES'!$E$2:$F$2018,2,1)</f>
        <v>156.49</v>
      </c>
      <c r="F535">
        <f>VLOOKUP($A535,'STOCK PRICES'!$G$2:$H$1679,2,1)</f>
        <v>22.63</v>
      </c>
      <c r="H535">
        <f>VLOOKUP($A535,'STOCK PRICES'!$I$2:$J$1976,2,1)</f>
        <v>34.11</v>
      </c>
      <c r="J535">
        <f>VLOOKUP($A535,'STOCK PRICES'!$K$2:$L$2018,2,1)</f>
        <v>108.89</v>
      </c>
      <c r="L535">
        <f>VLOOKUP($A535,'STOCK PRICES'!$M$2:$N$2018,2,1)</f>
        <v>22</v>
      </c>
      <c r="N535" t="e">
        <f>VLOOKUP($A535,'STOCK PRICES'!$O$2:$P$538,2,1)</f>
        <v>#N/A</v>
      </c>
      <c r="P535">
        <f>VLOOKUP($A535,'STOCK PRICES'!$Q$2:$R$2018,2,1)</f>
        <v>21.56</v>
      </c>
      <c r="R535">
        <f>VLOOKUP($A535,'STOCK PRICES'!$S$2:$T$2018,2,1)</f>
        <v>4.38</v>
      </c>
      <c r="T535">
        <f>VLOOKUP($A535,'STOCK PRICES'!$U$2:$V$1210,2,1)</f>
        <v>71.209999999999994</v>
      </c>
      <c r="V535">
        <f>VLOOKUP($A535,'STOCK PRICES'!$W$2:$X$1879,2,1)</f>
        <v>35.82</v>
      </c>
      <c r="X535">
        <f>VLOOKUP($A535,'STOCK PRICES'!$Y$2:$Z$1987,2,1)</f>
        <v>38.549999999999997</v>
      </c>
      <c r="Z535">
        <f>VLOOKUP($A535,'STOCK PRICES'!$AA$2:$AB$1885,2,1)</f>
        <v>167.88</v>
      </c>
      <c r="AB535" t="e">
        <f>VLOOKUP($A535,'STOCK PRICES'!$AC$2:$AD$532,2,1)</f>
        <v>#N/A</v>
      </c>
    </row>
    <row r="536" spans="1:28" hidden="1" outlineLevel="1">
      <c r="A536" s="87">
        <v>43798</v>
      </c>
      <c r="B536">
        <f>VLOOKUP($A536,'STOCK PRICES'!$C$2:$D$1994,2,1)</f>
        <v>87.36</v>
      </c>
      <c r="C536" s="90"/>
      <c r="D536">
        <f>VLOOKUP($A536,'STOCK PRICES'!$E$2:$F$2018,2,1)</f>
        <v>163.49</v>
      </c>
      <c r="F536">
        <f>VLOOKUP($A536,'STOCK PRICES'!$G$2:$H$1679,2,1)</f>
        <v>22.93</v>
      </c>
      <c r="H536">
        <f>VLOOKUP($A536,'STOCK PRICES'!$I$2:$J$1976,2,1)</f>
        <v>35.5</v>
      </c>
      <c r="J536">
        <f>VLOOKUP($A536,'STOCK PRICES'!$K$2:$L$2018,2,1)</f>
        <v>113.49</v>
      </c>
      <c r="L536">
        <f>VLOOKUP($A536,'STOCK PRICES'!$M$2:$N$2018,2,1)</f>
        <v>23.1</v>
      </c>
      <c r="N536" t="e">
        <f>VLOOKUP($A536,'STOCK PRICES'!$O$2:$P$538,2,1)</f>
        <v>#N/A</v>
      </c>
      <c r="P536">
        <f>VLOOKUP($A536,'STOCK PRICES'!$Q$2:$R$2018,2,1)</f>
        <v>22.63</v>
      </c>
      <c r="R536">
        <f>VLOOKUP($A536,'STOCK PRICES'!$S$2:$T$2018,2,1)</f>
        <v>5.33</v>
      </c>
      <c r="T536">
        <f>VLOOKUP($A536,'STOCK PRICES'!$U$2:$V$1210,2,1)</f>
        <v>75.13</v>
      </c>
      <c r="V536">
        <f>VLOOKUP($A536,'STOCK PRICES'!$W$2:$X$1879,2,1)</f>
        <v>37</v>
      </c>
      <c r="X536">
        <f>VLOOKUP($A536,'STOCK PRICES'!$Y$2:$Z$1987,2,1)</f>
        <v>39.450000000000003</v>
      </c>
      <c r="Z536">
        <f>VLOOKUP($A536,'STOCK PRICES'!$AA$2:$AB$1885,2,1)</f>
        <v>176.08</v>
      </c>
      <c r="AB536" t="e">
        <f>VLOOKUP($A536,'STOCK PRICES'!$AC$2:$AD$532,2,1)</f>
        <v>#N/A</v>
      </c>
    </row>
    <row r="537" spans="1:28" hidden="1" outlineLevel="1">
      <c r="A537" s="87">
        <v>43801</v>
      </c>
      <c r="B537">
        <f>VLOOKUP($A537,'STOCK PRICES'!$C$2:$D$1994,2,1)</f>
        <v>90.62</v>
      </c>
      <c r="C537" s="90"/>
      <c r="D537">
        <f>VLOOKUP($A537,'STOCK PRICES'!$E$2:$F$2018,2,1)</f>
        <v>171.66</v>
      </c>
      <c r="F537">
        <f>VLOOKUP($A537,'STOCK PRICES'!$G$2:$H$1679,2,1)</f>
        <v>23.08</v>
      </c>
      <c r="H537">
        <f>VLOOKUP($A537,'STOCK PRICES'!$I$2:$J$1976,2,1)</f>
        <v>37.270000000000003</v>
      </c>
      <c r="J537">
        <f>VLOOKUP($A537,'STOCK PRICES'!$K$2:$L$2018,2,1)</f>
        <v>118.95</v>
      </c>
      <c r="L537">
        <f>VLOOKUP($A537,'STOCK PRICES'!$M$2:$N$2018,2,1)</f>
        <v>24.25</v>
      </c>
      <c r="N537" t="e">
        <f>VLOOKUP($A537,'STOCK PRICES'!$O$2:$P$538,2,1)</f>
        <v>#N/A</v>
      </c>
      <c r="P537">
        <f>VLOOKUP($A537,'STOCK PRICES'!$Q$2:$R$2018,2,1)</f>
        <v>23.76</v>
      </c>
      <c r="R537">
        <f>VLOOKUP($A537,'STOCK PRICES'!$S$2:$T$2018,2,1)</f>
        <v>5.42</v>
      </c>
      <c r="T537">
        <f>VLOOKUP($A537,'STOCK PRICES'!$U$2:$V$1210,2,1)</f>
        <v>78.88</v>
      </c>
      <c r="V537">
        <f>VLOOKUP($A537,'STOCK PRICES'!$W$2:$X$1879,2,1)</f>
        <v>37.89</v>
      </c>
      <c r="X537">
        <f>VLOOKUP($A537,'STOCK PRICES'!$Y$2:$Z$1987,2,1)</f>
        <v>39.96</v>
      </c>
      <c r="Z537">
        <f>VLOOKUP($A537,'STOCK PRICES'!$AA$2:$AB$1885,2,1)</f>
        <v>184.88</v>
      </c>
      <c r="AB537" t="e">
        <f>VLOOKUP($A537,'STOCK PRICES'!$AC$2:$AD$532,2,1)</f>
        <v>#N/A</v>
      </c>
    </row>
    <row r="538" spans="1:28" hidden="1" outlineLevel="1">
      <c r="A538" s="87">
        <v>43802</v>
      </c>
      <c r="B538">
        <f>VLOOKUP($A538,'STOCK PRICES'!$C$2:$D$1994,2,1)</f>
        <v>88.97</v>
      </c>
      <c r="C538" s="90"/>
      <c r="D538">
        <f>VLOOKUP($A538,'STOCK PRICES'!$E$2:$F$2018,2,1)</f>
        <v>168.49</v>
      </c>
      <c r="F538">
        <f>VLOOKUP($A538,'STOCK PRICES'!$G$2:$H$1679,2,1)</f>
        <v>22.79</v>
      </c>
      <c r="H538">
        <f>VLOOKUP($A538,'STOCK PRICES'!$I$2:$J$1976,2,1)</f>
        <v>36.03</v>
      </c>
      <c r="J538">
        <f>VLOOKUP($A538,'STOCK PRICES'!$K$2:$L$2018,2,1)</f>
        <v>124.28</v>
      </c>
      <c r="L538">
        <f>VLOOKUP($A538,'STOCK PRICES'!$M$2:$N$2018,2,1)</f>
        <v>23.17</v>
      </c>
      <c r="N538" t="e">
        <f>VLOOKUP($A538,'STOCK PRICES'!$O$2:$P$538,2,1)</f>
        <v>#N/A</v>
      </c>
      <c r="P538">
        <f>VLOOKUP($A538,'STOCK PRICES'!$Q$2:$R$2018,2,1)</f>
        <v>24.94</v>
      </c>
      <c r="R538">
        <f>VLOOKUP($A538,'STOCK PRICES'!$S$2:$T$2018,2,1)</f>
        <v>5.13</v>
      </c>
      <c r="T538">
        <f>VLOOKUP($A538,'STOCK PRICES'!$U$2:$V$1210,2,1)</f>
        <v>82.69</v>
      </c>
      <c r="V538">
        <f>VLOOKUP($A538,'STOCK PRICES'!$W$2:$X$1879,2,1)</f>
        <v>36.6</v>
      </c>
      <c r="X538">
        <f>VLOOKUP($A538,'STOCK PRICES'!$Y$2:$Z$1987,2,1)</f>
        <v>39.75</v>
      </c>
      <c r="Z538">
        <f>VLOOKUP($A538,'STOCK PRICES'!$AA$2:$AB$1885,2,1)</f>
        <v>194.12</v>
      </c>
      <c r="AB538" t="e">
        <f>VLOOKUP($A538,'STOCK PRICES'!$AC$2:$AD$532,2,1)</f>
        <v>#N/A</v>
      </c>
    </row>
    <row r="539" spans="1:28" hidden="1" outlineLevel="1">
      <c r="A539" s="87">
        <v>43803</v>
      </c>
      <c r="B539">
        <f>VLOOKUP($A539,'STOCK PRICES'!$C$2:$D$1994,2,1)</f>
        <v>90.41</v>
      </c>
      <c r="C539" s="90"/>
      <c r="D539">
        <f>VLOOKUP($A539,'STOCK PRICES'!$E$2:$F$2018,2,1)</f>
        <v>171.38</v>
      </c>
      <c r="F539">
        <f>VLOOKUP($A539,'STOCK PRICES'!$G$2:$H$1679,2,1)</f>
        <v>22.8</v>
      </c>
      <c r="H539">
        <f>VLOOKUP($A539,'STOCK PRICES'!$I$2:$J$1976,2,1)</f>
        <v>37.049999999999997</v>
      </c>
      <c r="J539">
        <f>VLOOKUP($A539,'STOCK PRICES'!$K$2:$L$2018,2,1)</f>
        <v>130.49</v>
      </c>
      <c r="L539">
        <f>VLOOKUP($A539,'STOCK PRICES'!$M$2:$N$2018,2,1)</f>
        <v>24.32</v>
      </c>
      <c r="N539" t="e">
        <f>VLOOKUP($A539,'STOCK PRICES'!$O$2:$P$538,2,1)</f>
        <v>#N/A</v>
      </c>
      <c r="P539">
        <f>VLOOKUP($A539,'STOCK PRICES'!$Q$2:$R$2018,2,1)</f>
        <v>26.18</v>
      </c>
      <c r="R539">
        <f>VLOOKUP($A539,'STOCK PRICES'!$S$2:$T$2018,2,1)</f>
        <v>5.69</v>
      </c>
      <c r="T539">
        <f>VLOOKUP($A539,'STOCK PRICES'!$U$2:$V$1210,2,1)</f>
        <v>86.63</v>
      </c>
      <c r="V539">
        <f>VLOOKUP($A539,'STOCK PRICES'!$W$2:$X$1879,2,1)</f>
        <v>37.96</v>
      </c>
      <c r="X539">
        <f>VLOOKUP($A539,'STOCK PRICES'!$Y$2:$Z$1987,2,1)</f>
        <v>40.049999999999997</v>
      </c>
      <c r="Z539">
        <f>VLOOKUP($A539,'STOCK PRICES'!$AA$2:$AB$1885,2,1)</f>
        <v>203.82</v>
      </c>
      <c r="AB539" t="e">
        <f>VLOOKUP($A539,'STOCK PRICES'!$AC$2:$AD$532,2,1)</f>
        <v>#N/A</v>
      </c>
    </row>
    <row r="540" spans="1:28" hidden="1" outlineLevel="1">
      <c r="A540" s="87">
        <v>43804</v>
      </c>
      <c r="B540">
        <f>VLOOKUP($A540,'STOCK PRICES'!$C$2:$D$1994,2,1)</f>
        <v>90.73</v>
      </c>
      <c r="C540" s="90"/>
      <c r="D540">
        <f>VLOOKUP($A540,'STOCK PRICES'!$E$2:$F$2018,2,1)</f>
        <v>171.82</v>
      </c>
      <c r="F540">
        <f>VLOOKUP($A540,'STOCK PRICES'!$G$2:$H$1679,2,1)</f>
        <v>22.8</v>
      </c>
      <c r="H540">
        <f>VLOOKUP($A540,'STOCK PRICES'!$I$2:$J$1976,2,1)</f>
        <v>38.6</v>
      </c>
      <c r="J540">
        <f>VLOOKUP($A540,'STOCK PRICES'!$K$2:$L$2018,2,1)</f>
        <v>137.01</v>
      </c>
      <c r="L540">
        <f>VLOOKUP($A540,'STOCK PRICES'!$M$2:$N$2018,2,1)</f>
        <v>24.12</v>
      </c>
      <c r="N540" t="e">
        <f>VLOOKUP($A540,'STOCK PRICES'!$O$2:$P$538,2,1)</f>
        <v>#N/A</v>
      </c>
      <c r="P540">
        <f>VLOOKUP($A540,'STOCK PRICES'!$Q$2:$R$2018,2,1)</f>
        <v>27.48</v>
      </c>
      <c r="R540">
        <f>VLOOKUP($A540,'STOCK PRICES'!$S$2:$T$2018,2,1)</f>
        <v>5.56</v>
      </c>
      <c r="T540">
        <f>VLOOKUP($A540,'STOCK PRICES'!$U$2:$V$1210,2,1)</f>
        <v>86</v>
      </c>
      <c r="V540">
        <f>VLOOKUP($A540,'STOCK PRICES'!$W$2:$X$1879,2,1)</f>
        <v>38.53</v>
      </c>
      <c r="X540">
        <f>VLOOKUP($A540,'STOCK PRICES'!$Y$2:$Z$1987,2,1)</f>
        <v>40.71</v>
      </c>
      <c r="Z540">
        <f>VLOOKUP($A540,'STOCK PRICES'!$AA$2:$AB$1885,2,1)</f>
        <v>212.23</v>
      </c>
      <c r="AB540" t="e">
        <f>VLOOKUP($A540,'STOCK PRICES'!$AC$2:$AD$532,2,1)</f>
        <v>#N/A</v>
      </c>
    </row>
    <row r="541" spans="1:28" hidden="1" outlineLevel="1">
      <c r="A541" s="87">
        <v>43805</v>
      </c>
      <c r="B541">
        <f>VLOOKUP($A541,'STOCK PRICES'!$C$2:$D$1994,2,1)</f>
        <v>89.67</v>
      </c>
      <c r="C541" s="90"/>
      <c r="D541">
        <f>VLOOKUP($A541,'STOCK PRICES'!$E$2:$F$2018,2,1)</f>
        <v>171.53</v>
      </c>
      <c r="F541">
        <f>VLOOKUP($A541,'STOCK PRICES'!$G$2:$H$1679,2,1)</f>
        <v>23.1</v>
      </c>
      <c r="H541">
        <f>VLOOKUP($A541,'STOCK PRICES'!$I$2:$J$1976,2,1)</f>
        <v>37.64</v>
      </c>
      <c r="J541">
        <f>VLOOKUP($A541,'STOCK PRICES'!$K$2:$L$2018,2,1)</f>
        <v>130.81</v>
      </c>
      <c r="L541">
        <f>VLOOKUP($A541,'STOCK PRICES'!$M$2:$N$2018,2,1)</f>
        <v>24.16</v>
      </c>
      <c r="N541" t="e">
        <f>VLOOKUP($A541,'STOCK PRICES'!$O$2:$P$538,2,1)</f>
        <v>#N/A</v>
      </c>
      <c r="P541">
        <f>VLOOKUP($A541,'STOCK PRICES'!$Q$2:$R$2018,2,1)</f>
        <v>28.13</v>
      </c>
      <c r="R541">
        <f>VLOOKUP($A541,'STOCK PRICES'!$S$2:$T$2018,2,1)</f>
        <v>5.42</v>
      </c>
      <c r="T541">
        <f>VLOOKUP($A541,'STOCK PRICES'!$U$2:$V$1210,2,1)</f>
        <v>89.89</v>
      </c>
      <c r="V541">
        <f>VLOOKUP($A541,'STOCK PRICES'!$W$2:$X$1879,2,1)</f>
        <v>39.36</v>
      </c>
      <c r="X541">
        <f>VLOOKUP($A541,'STOCK PRICES'!$Y$2:$Z$1987,2,1)</f>
        <v>42.74</v>
      </c>
      <c r="Z541">
        <f>VLOOKUP($A541,'STOCK PRICES'!$AA$2:$AB$1885,2,1)</f>
        <v>222.84</v>
      </c>
      <c r="AB541" t="e">
        <f>VLOOKUP($A541,'STOCK PRICES'!$AC$2:$AD$532,2,1)</f>
        <v>#N/A</v>
      </c>
    </row>
    <row r="542" spans="1:28" hidden="1" outlineLevel="1">
      <c r="A542" s="87">
        <v>43808</v>
      </c>
      <c r="B542">
        <f>VLOOKUP($A542,'STOCK PRICES'!$C$2:$D$1994,2,1)</f>
        <v>89.74</v>
      </c>
      <c r="C542" s="90"/>
      <c r="D542">
        <f>VLOOKUP($A542,'STOCK PRICES'!$E$2:$F$2018,2,1)</f>
        <v>166.02</v>
      </c>
      <c r="F542">
        <f>VLOOKUP($A542,'STOCK PRICES'!$G$2:$H$1679,2,1)</f>
        <v>23.3</v>
      </c>
      <c r="H542">
        <f>VLOOKUP($A542,'STOCK PRICES'!$I$2:$J$1976,2,1)</f>
        <v>37.25</v>
      </c>
      <c r="J542">
        <f>VLOOKUP($A542,'STOCK PRICES'!$K$2:$L$2018,2,1)</f>
        <v>125.11</v>
      </c>
      <c r="L542">
        <f>VLOOKUP($A542,'STOCK PRICES'!$M$2:$N$2018,2,1)</f>
        <v>24.25</v>
      </c>
      <c r="N542" t="e">
        <f>VLOOKUP($A542,'STOCK PRICES'!$O$2:$P$538,2,1)</f>
        <v>#N/A</v>
      </c>
      <c r="P542">
        <f>VLOOKUP($A542,'STOCK PRICES'!$Q$2:$R$2018,2,1)</f>
        <v>26.73</v>
      </c>
      <c r="R542">
        <f>VLOOKUP($A542,'STOCK PRICES'!$S$2:$T$2018,2,1)</f>
        <v>5.14</v>
      </c>
      <c r="T542">
        <f>VLOOKUP($A542,'STOCK PRICES'!$U$2:$V$1210,2,1)</f>
        <v>92.75</v>
      </c>
      <c r="V542">
        <f>VLOOKUP($A542,'STOCK PRICES'!$W$2:$X$1879,2,1)</f>
        <v>39.5</v>
      </c>
      <c r="X542">
        <f>VLOOKUP($A542,'STOCK PRICES'!$Y$2:$Z$1987,2,1)</f>
        <v>44.07</v>
      </c>
      <c r="Z542">
        <f>VLOOKUP($A542,'STOCK PRICES'!$AA$2:$AB$1885,2,1)</f>
        <v>219.08</v>
      </c>
      <c r="AB542" t="e">
        <f>VLOOKUP($A542,'STOCK PRICES'!$AC$2:$AD$532,2,1)</f>
        <v>#N/A</v>
      </c>
    </row>
    <row r="543" spans="1:28" hidden="1" outlineLevel="1">
      <c r="A543" s="87">
        <v>43809</v>
      </c>
      <c r="B543">
        <f>VLOOKUP($A543,'STOCK PRICES'!$C$2:$D$1994,2,1)</f>
        <v>89.5</v>
      </c>
      <c r="C543" s="90"/>
      <c r="D543">
        <f>VLOOKUP($A543,'STOCK PRICES'!$E$2:$F$2018,2,1)</f>
        <v>167.92</v>
      </c>
      <c r="F543">
        <f>VLOOKUP($A543,'STOCK PRICES'!$G$2:$H$1679,2,1)</f>
        <v>23</v>
      </c>
      <c r="H543">
        <f>VLOOKUP($A543,'STOCK PRICES'!$I$2:$J$1976,2,1)</f>
        <v>37</v>
      </c>
      <c r="J543">
        <f>VLOOKUP($A543,'STOCK PRICES'!$K$2:$L$2018,2,1)</f>
        <v>128.55000000000001</v>
      </c>
      <c r="L543">
        <f>VLOOKUP($A543,'STOCK PRICES'!$M$2:$N$2018,2,1)</f>
        <v>24.68</v>
      </c>
      <c r="N543" t="e">
        <f>VLOOKUP($A543,'STOCK PRICES'!$O$2:$P$538,2,1)</f>
        <v>#N/A</v>
      </c>
      <c r="P543">
        <f>VLOOKUP($A543,'STOCK PRICES'!$Q$2:$R$2018,2,1)</f>
        <v>26.08</v>
      </c>
      <c r="R543">
        <f>VLOOKUP($A543,'STOCK PRICES'!$S$2:$T$2018,2,1)</f>
        <v>5.16</v>
      </c>
      <c r="T543">
        <f>VLOOKUP($A543,'STOCK PRICES'!$U$2:$V$1210,2,1)</f>
        <v>89.01</v>
      </c>
      <c r="V543">
        <f>VLOOKUP($A543,'STOCK PRICES'!$W$2:$X$1879,2,1)</f>
        <v>39.409999999999997</v>
      </c>
      <c r="X543">
        <f>VLOOKUP($A543,'STOCK PRICES'!$Y$2:$Z$1987,2,1)</f>
        <v>44.13</v>
      </c>
      <c r="Z543">
        <f>VLOOKUP($A543,'STOCK PRICES'!$AA$2:$AB$1885,2,1)</f>
        <v>230.03</v>
      </c>
      <c r="AB543" t="e">
        <f>VLOOKUP($A543,'STOCK PRICES'!$AC$2:$AD$532,2,1)</f>
        <v>#N/A</v>
      </c>
    </row>
    <row r="544" spans="1:28" hidden="1" outlineLevel="1">
      <c r="A544" s="87">
        <v>43810</v>
      </c>
      <c r="B544">
        <f>VLOOKUP($A544,'STOCK PRICES'!$C$2:$D$1994,2,1)</f>
        <v>89.5</v>
      </c>
      <c r="C544" s="90"/>
      <c r="D544">
        <f>VLOOKUP($A544,'STOCK PRICES'!$E$2:$F$2018,2,1)</f>
        <v>166.92</v>
      </c>
      <c r="F544">
        <f>VLOOKUP($A544,'STOCK PRICES'!$G$2:$H$1679,2,1)</f>
        <v>24</v>
      </c>
      <c r="H544">
        <f>VLOOKUP($A544,'STOCK PRICES'!$I$2:$J$1976,2,1)</f>
        <v>37</v>
      </c>
      <c r="J544">
        <f>VLOOKUP($A544,'STOCK PRICES'!$K$2:$L$2018,2,1)</f>
        <v>122.36</v>
      </c>
      <c r="L544">
        <f>VLOOKUP($A544,'STOCK PRICES'!$M$2:$N$2018,2,1)</f>
        <v>24.83</v>
      </c>
      <c r="N544" t="e">
        <f>VLOOKUP($A544,'STOCK PRICES'!$O$2:$P$538,2,1)</f>
        <v>#N/A</v>
      </c>
      <c r="P544">
        <f>VLOOKUP($A544,'STOCK PRICES'!$Q$2:$R$2018,2,1)</f>
        <v>24.78</v>
      </c>
      <c r="R544">
        <f>VLOOKUP($A544,'STOCK PRICES'!$S$2:$T$2018,2,1)</f>
        <v>4.8899999999999997</v>
      </c>
      <c r="T544">
        <f>VLOOKUP($A544,'STOCK PRICES'!$U$2:$V$1210,2,1)</f>
        <v>89.51</v>
      </c>
      <c r="V544">
        <f>VLOOKUP($A544,'STOCK PRICES'!$W$2:$X$1879,2,1)</f>
        <v>40.43</v>
      </c>
      <c r="X544">
        <f>VLOOKUP($A544,'STOCK PRICES'!$Y$2:$Z$1987,2,1)</f>
        <v>44.36</v>
      </c>
      <c r="Z544">
        <f>VLOOKUP($A544,'STOCK PRICES'!$AA$2:$AB$1885,2,1)</f>
        <v>235.81</v>
      </c>
      <c r="AB544" t="e">
        <f>VLOOKUP($A544,'STOCK PRICES'!$AC$2:$AD$532,2,1)</f>
        <v>#N/A</v>
      </c>
    </row>
    <row r="545" spans="1:28" hidden="1" outlineLevel="1">
      <c r="A545" s="87">
        <v>43811</v>
      </c>
      <c r="B545">
        <f>VLOOKUP($A545,'STOCK PRICES'!$C$2:$D$1994,2,1)</f>
        <v>90.02</v>
      </c>
      <c r="C545" s="90"/>
      <c r="D545">
        <f>VLOOKUP($A545,'STOCK PRICES'!$E$2:$F$2018,2,1)</f>
        <v>167.8</v>
      </c>
      <c r="F545">
        <f>VLOOKUP($A545,'STOCK PRICES'!$G$2:$H$1679,2,1)</f>
        <v>23</v>
      </c>
      <c r="H545">
        <f>VLOOKUP($A545,'STOCK PRICES'!$I$2:$J$1976,2,1)</f>
        <v>37</v>
      </c>
      <c r="J545">
        <f>VLOOKUP($A545,'STOCK PRICES'!$K$2:$L$2018,2,1)</f>
        <v>119.69</v>
      </c>
      <c r="L545">
        <f>VLOOKUP($A545,'STOCK PRICES'!$M$2:$N$2018,2,1)</f>
        <v>24.26</v>
      </c>
      <c r="N545" t="e">
        <f>VLOOKUP($A545,'STOCK PRICES'!$O$2:$P$538,2,1)</f>
        <v>#N/A</v>
      </c>
      <c r="P545">
        <f>VLOOKUP($A545,'STOCK PRICES'!$Q$2:$R$2018,2,1)</f>
        <v>23.84</v>
      </c>
      <c r="R545">
        <f>VLOOKUP($A545,'STOCK PRICES'!$S$2:$T$2018,2,1)</f>
        <v>4.82</v>
      </c>
      <c r="T545">
        <f>VLOOKUP($A545,'STOCK PRICES'!$U$2:$V$1210,2,1)</f>
        <v>91.74</v>
      </c>
      <c r="V545">
        <f>VLOOKUP($A545,'STOCK PRICES'!$W$2:$X$1879,2,1)</f>
        <v>40.29</v>
      </c>
      <c r="X545">
        <f>VLOOKUP($A545,'STOCK PRICES'!$Y$2:$Z$1987,2,1)</f>
        <v>43.79</v>
      </c>
      <c r="Z545">
        <f>VLOOKUP($A545,'STOCK PRICES'!$AA$2:$AB$1885,2,1)</f>
        <v>241.42</v>
      </c>
      <c r="AB545" t="e">
        <f>VLOOKUP($A545,'STOCK PRICES'!$AC$2:$AD$532,2,1)</f>
        <v>#N/A</v>
      </c>
    </row>
    <row r="546" spans="1:28" hidden="1" outlineLevel="1">
      <c r="A546" s="87">
        <v>43812</v>
      </c>
      <c r="B546">
        <f>VLOOKUP($A546,'STOCK PRICES'!$C$2:$D$1994,2,1)</f>
        <v>90.61</v>
      </c>
      <c r="C546" s="90"/>
      <c r="D546">
        <f>VLOOKUP($A546,'STOCK PRICES'!$E$2:$F$2018,2,1)</f>
        <v>169.09</v>
      </c>
      <c r="F546">
        <f>VLOOKUP($A546,'STOCK PRICES'!$G$2:$H$1679,2,1)</f>
        <v>23.25</v>
      </c>
      <c r="H546">
        <f>VLOOKUP($A546,'STOCK PRICES'!$I$2:$J$1976,2,1)</f>
        <v>37</v>
      </c>
      <c r="J546">
        <f>VLOOKUP($A546,'STOCK PRICES'!$K$2:$L$2018,2,1)</f>
        <v>123.44</v>
      </c>
      <c r="L546">
        <f>VLOOKUP($A546,'STOCK PRICES'!$M$2:$N$2018,2,1)</f>
        <v>23.18</v>
      </c>
      <c r="N546" t="e">
        <f>VLOOKUP($A546,'STOCK PRICES'!$O$2:$P$538,2,1)</f>
        <v>#N/A</v>
      </c>
      <c r="P546">
        <f>VLOOKUP($A546,'STOCK PRICES'!$Q$2:$R$2018,2,1)</f>
        <v>24.79</v>
      </c>
      <c r="R546">
        <f>VLOOKUP($A546,'STOCK PRICES'!$S$2:$T$2018,2,1)</f>
        <v>4.83</v>
      </c>
      <c r="T546">
        <f>VLOOKUP($A546,'STOCK PRICES'!$U$2:$V$1210,2,1)</f>
        <v>91.74</v>
      </c>
      <c r="V546">
        <f>VLOOKUP($A546,'STOCK PRICES'!$W$2:$X$1879,2,1)</f>
        <v>40.880000000000003</v>
      </c>
      <c r="X546">
        <f>VLOOKUP($A546,'STOCK PRICES'!$Y$2:$Z$1987,2,1)</f>
        <v>43.94</v>
      </c>
      <c r="Z546">
        <f>VLOOKUP($A546,'STOCK PRICES'!$AA$2:$AB$1885,2,1)</f>
        <v>236.28</v>
      </c>
      <c r="AB546" t="e">
        <f>VLOOKUP($A546,'STOCK PRICES'!$AC$2:$AD$532,2,1)</f>
        <v>#N/A</v>
      </c>
    </row>
    <row r="547" spans="1:28" hidden="1" outlineLevel="1">
      <c r="A547" s="87">
        <v>43815</v>
      </c>
      <c r="B547">
        <f>VLOOKUP($A547,'STOCK PRICES'!$C$2:$D$1994,2,1)</f>
        <v>93.86</v>
      </c>
      <c r="C547" s="90"/>
      <c r="D547">
        <f>VLOOKUP($A547,'STOCK PRICES'!$E$2:$F$2018,2,1)</f>
        <v>171.34</v>
      </c>
      <c r="F547">
        <f>VLOOKUP($A547,'STOCK PRICES'!$G$2:$H$1679,2,1)</f>
        <v>24.05</v>
      </c>
      <c r="H547">
        <f>VLOOKUP($A547,'STOCK PRICES'!$I$2:$J$1976,2,1)</f>
        <v>37.25</v>
      </c>
      <c r="J547">
        <f>VLOOKUP($A547,'STOCK PRICES'!$K$2:$L$2018,2,1)</f>
        <v>128.88</v>
      </c>
      <c r="L547">
        <f>VLOOKUP($A547,'STOCK PRICES'!$M$2:$N$2018,2,1)</f>
        <v>23.8</v>
      </c>
      <c r="N547" t="e">
        <f>VLOOKUP($A547,'STOCK PRICES'!$O$2:$P$538,2,1)</f>
        <v>#N/A</v>
      </c>
      <c r="P547">
        <f>VLOOKUP($A547,'STOCK PRICES'!$Q$2:$R$2018,2,1)</f>
        <v>25.33</v>
      </c>
      <c r="R547">
        <f>VLOOKUP($A547,'STOCK PRICES'!$S$2:$T$2018,2,1)</f>
        <v>4.6900000000000004</v>
      </c>
      <c r="T547">
        <f>VLOOKUP($A547,'STOCK PRICES'!$U$2:$V$1210,2,1)</f>
        <v>91.74</v>
      </c>
      <c r="V547">
        <f>VLOOKUP($A547,'STOCK PRICES'!$W$2:$X$1879,2,1)</f>
        <v>40.619999999999997</v>
      </c>
      <c r="X547">
        <f>VLOOKUP($A547,'STOCK PRICES'!$Y$2:$Z$1987,2,1)</f>
        <v>45.58</v>
      </c>
      <c r="Z547">
        <f>VLOOKUP($A547,'STOCK PRICES'!$AA$2:$AB$1885,2,1)</f>
        <v>238.69</v>
      </c>
      <c r="AB547" t="e">
        <f>VLOOKUP($A547,'STOCK PRICES'!$AC$2:$AD$532,2,1)</f>
        <v>#N/A</v>
      </c>
    </row>
    <row r="548" spans="1:28" hidden="1" outlineLevel="1">
      <c r="A548" s="87">
        <v>43816</v>
      </c>
      <c r="B548">
        <f>VLOOKUP($A548,'STOCK PRICES'!$C$2:$D$1994,2,1)</f>
        <v>94.4</v>
      </c>
      <c r="C548" s="90"/>
      <c r="D548">
        <f>VLOOKUP($A548,'STOCK PRICES'!$E$2:$F$2018,2,1)</f>
        <v>172.73</v>
      </c>
      <c r="F548">
        <f>VLOOKUP($A548,'STOCK PRICES'!$G$2:$H$1679,2,1)</f>
        <v>24.03</v>
      </c>
      <c r="H548">
        <f>VLOOKUP($A548,'STOCK PRICES'!$I$2:$J$1976,2,1)</f>
        <v>38</v>
      </c>
      <c r="J548">
        <f>VLOOKUP($A548,'STOCK PRICES'!$K$2:$L$2018,2,1)</f>
        <v>123.52</v>
      </c>
      <c r="L548">
        <f>VLOOKUP($A548,'STOCK PRICES'!$M$2:$N$2018,2,1)</f>
        <v>23.18</v>
      </c>
      <c r="N548" t="e">
        <f>VLOOKUP($A548,'STOCK PRICES'!$O$2:$P$538,2,1)</f>
        <v>#N/A</v>
      </c>
      <c r="P548">
        <f>VLOOKUP($A548,'STOCK PRICES'!$Q$2:$R$2018,2,1)</f>
        <v>24.22</v>
      </c>
      <c r="R548">
        <f>VLOOKUP($A548,'STOCK PRICES'!$S$2:$T$2018,2,1)</f>
        <v>4.5</v>
      </c>
      <c r="T548">
        <f>VLOOKUP($A548,'STOCK PRICES'!$U$2:$V$1210,2,1)</f>
        <v>88.51</v>
      </c>
      <c r="V548">
        <f>VLOOKUP($A548,'STOCK PRICES'!$W$2:$X$1879,2,1)</f>
        <v>40.35</v>
      </c>
      <c r="X548">
        <f>VLOOKUP($A548,'STOCK PRICES'!$Y$2:$Z$1987,2,1)</f>
        <v>44.74</v>
      </c>
      <c r="Z548">
        <f>VLOOKUP($A548,'STOCK PRICES'!$AA$2:$AB$1885,2,1)</f>
        <v>226.76</v>
      </c>
      <c r="AB548" t="e">
        <f>VLOOKUP($A548,'STOCK PRICES'!$AC$2:$AD$532,2,1)</f>
        <v>#N/A</v>
      </c>
    </row>
    <row r="549" spans="1:28" hidden="1" outlineLevel="1">
      <c r="A549" s="87">
        <v>43817</v>
      </c>
      <c r="B549">
        <f>VLOOKUP($A549,'STOCK PRICES'!$C$2:$D$1994,2,1)</f>
        <v>96.48</v>
      </c>
      <c r="C549" s="90"/>
      <c r="D549">
        <f>VLOOKUP($A549,'STOCK PRICES'!$E$2:$F$2018,2,1)</f>
        <v>173.53</v>
      </c>
      <c r="F549">
        <f>VLOOKUP($A549,'STOCK PRICES'!$G$2:$H$1679,2,1)</f>
        <v>24.65</v>
      </c>
      <c r="H549">
        <f>VLOOKUP($A549,'STOCK PRICES'!$I$2:$J$1976,2,1)</f>
        <v>38.01</v>
      </c>
      <c r="J549">
        <f>VLOOKUP($A549,'STOCK PRICES'!$K$2:$L$2018,2,1)</f>
        <v>121.54</v>
      </c>
      <c r="L549">
        <f>VLOOKUP($A549,'STOCK PRICES'!$M$2:$N$2018,2,1)</f>
        <v>23.65</v>
      </c>
      <c r="N549" t="e">
        <f>VLOOKUP($A549,'STOCK PRICES'!$O$2:$P$538,2,1)</f>
        <v>#N/A</v>
      </c>
      <c r="P549">
        <f>VLOOKUP($A549,'STOCK PRICES'!$Q$2:$R$2018,2,1)</f>
        <v>23.14</v>
      </c>
      <c r="R549">
        <f>VLOOKUP($A549,'STOCK PRICES'!$S$2:$T$2018,2,1)</f>
        <v>4.51</v>
      </c>
      <c r="T549">
        <f>VLOOKUP($A549,'STOCK PRICES'!$U$2:$V$1210,2,1)</f>
        <v>89</v>
      </c>
      <c r="V549">
        <f>VLOOKUP($A549,'STOCK PRICES'!$W$2:$X$1879,2,1)</f>
        <v>40.17</v>
      </c>
      <c r="X549">
        <f>VLOOKUP($A549,'STOCK PRICES'!$Y$2:$Z$1987,2,1)</f>
        <v>43.05</v>
      </c>
      <c r="Z549">
        <f>VLOOKUP($A549,'STOCK PRICES'!$AA$2:$AB$1885,2,1)</f>
        <v>215.43</v>
      </c>
      <c r="AB549" t="e">
        <f>VLOOKUP($A549,'STOCK PRICES'!$AC$2:$AD$532,2,1)</f>
        <v>#N/A</v>
      </c>
    </row>
    <row r="550" spans="1:28" hidden="1" outlineLevel="1">
      <c r="A550" s="87">
        <v>43818</v>
      </c>
      <c r="B550">
        <f>VLOOKUP($A550,'STOCK PRICES'!$C$2:$D$1994,2,1)</f>
        <v>94.99</v>
      </c>
      <c r="C550" s="90"/>
      <c r="D550">
        <f>VLOOKUP($A550,'STOCK PRICES'!$E$2:$F$2018,2,1)</f>
        <v>169.87</v>
      </c>
      <c r="F550">
        <f>VLOOKUP($A550,'STOCK PRICES'!$G$2:$H$1679,2,1)</f>
        <v>23.42</v>
      </c>
      <c r="H550">
        <f>VLOOKUP($A550,'STOCK PRICES'!$I$2:$J$1976,2,1)</f>
        <v>37.47</v>
      </c>
      <c r="J550">
        <f>VLOOKUP($A550,'STOCK PRICES'!$K$2:$L$2018,2,1)</f>
        <v>116.63</v>
      </c>
      <c r="L550">
        <f>VLOOKUP($A550,'STOCK PRICES'!$M$2:$N$2018,2,1)</f>
        <v>22.59</v>
      </c>
      <c r="N550" t="e">
        <f>VLOOKUP($A550,'STOCK PRICES'!$O$2:$P$538,2,1)</f>
        <v>#N/A</v>
      </c>
      <c r="P550">
        <f>VLOOKUP($A550,'STOCK PRICES'!$Q$2:$R$2018,2,1)</f>
        <v>21.99</v>
      </c>
      <c r="R550">
        <f>VLOOKUP($A550,'STOCK PRICES'!$S$2:$T$2018,2,1)</f>
        <v>4.4400000000000004</v>
      </c>
      <c r="T550">
        <f>VLOOKUP($A550,'STOCK PRICES'!$U$2:$V$1210,2,1)</f>
        <v>84.55</v>
      </c>
      <c r="V550">
        <f>VLOOKUP($A550,'STOCK PRICES'!$W$2:$X$1879,2,1)</f>
        <v>38.65</v>
      </c>
      <c r="X550">
        <f>VLOOKUP($A550,'STOCK PRICES'!$Y$2:$Z$1987,2,1)</f>
        <v>42.15</v>
      </c>
      <c r="Z550">
        <f>VLOOKUP($A550,'STOCK PRICES'!$AA$2:$AB$1885,2,1)</f>
        <v>209.22</v>
      </c>
      <c r="AB550" t="e">
        <f>VLOOKUP($A550,'STOCK PRICES'!$AC$2:$AD$532,2,1)</f>
        <v>#N/A</v>
      </c>
    </row>
    <row r="551" spans="1:28" hidden="1" outlineLevel="1">
      <c r="A551" s="87">
        <v>43819</v>
      </c>
      <c r="B551">
        <f>VLOOKUP($A551,'STOCK PRICES'!$C$2:$D$1994,2,1)</f>
        <v>94.34</v>
      </c>
      <c r="C551" s="90"/>
      <c r="D551">
        <f>VLOOKUP($A551,'STOCK PRICES'!$E$2:$F$2018,2,1)</f>
        <v>168.35</v>
      </c>
      <c r="F551">
        <f>VLOOKUP($A551,'STOCK PRICES'!$G$2:$H$1679,2,1)</f>
        <v>24.07</v>
      </c>
      <c r="H551">
        <f>VLOOKUP($A551,'STOCK PRICES'!$I$2:$J$1976,2,1)</f>
        <v>36.06</v>
      </c>
      <c r="J551">
        <f>VLOOKUP($A551,'STOCK PRICES'!$K$2:$L$2018,2,1)</f>
        <v>115.32</v>
      </c>
      <c r="L551">
        <f>VLOOKUP($A551,'STOCK PRICES'!$M$2:$N$2018,2,1)</f>
        <v>22.75</v>
      </c>
      <c r="N551" t="e">
        <f>VLOOKUP($A551,'STOCK PRICES'!$O$2:$P$538,2,1)</f>
        <v>#N/A</v>
      </c>
      <c r="P551">
        <f>VLOOKUP($A551,'STOCK PRICES'!$Q$2:$R$2018,2,1)</f>
        <v>21.1</v>
      </c>
      <c r="R551">
        <f>VLOOKUP($A551,'STOCK PRICES'!$S$2:$T$2018,2,1)</f>
        <v>4.5</v>
      </c>
      <c r="T551">
        <f>VLOOKUP($A551,'STOCK PRICES'!$U$2:$V$1210,2,1)</f>
        <v>84.55</v>
      </c>
      <c r="V551">
        <f>VLOOKUP($A551,'STOCK PRICES'!$W$2:$X$1879,2,1)</f>
        <v>37.909999999999997</v>
      </c>
      <c r="X551">
        <f>VLOOKUP($A551,'STOCK PRICES'!$Y$2:$Z$1987,2,1)</f>
        <v>42.87</v>
      </c>
      <c r="Z551">
        <f>VLOOKUP($A551,'STOCK PRICES'!$AA$2:$AB$1885,2,1)</f>
        <v>210</v>
      </c>
      <c r="AB551" t="e">
        <f>VLOOKUP($A551,'STOCK PRICES'!$AC$2:$AD$532,2,1)</f>
        <v>#N/A</v>
      </c>
    </row>
    <row r="552" spans="1:28" hidden="1" outlineLevel="1">
      <c r="A552" s="87">
        <v>43822</v>
      </c>
      <c r="B552">
        <f>VLOOKUP($A552,'STOCK PRICES'!$C$2:$D$1994,2,1)</f>
        <v>93.37</v>
      </c>
      <c r="C552" s="90"/>
      <c r="D552">
        <f>VLOOKUP($A552,'STOCK PRICES'!$E$2:$F$2018,2,1)</f>
        <v>165.15</v>
      </c>
      <c r="F552">
        <f>VLOOKUP($A552,'STOCK PRICES'!$G$2:$H$1679,2,1)</f>
        <v>23.92</v>
      </c>
      <c r="H552">
        <f>VLOOKUP($A552,'STOCK PRICES'!$I$2:$J$1976,2,1)</f>
        <v>35.85</v>
      </c>
      <c r="J552">
        <f>VLOOKUP($A552,'STOCK PRICES'!$K$2:$L$2018,2,1)</f>
        <v>109.61</v>
      </c>
      <c r="L552">
        <f>VLOOKUP($A552,'STOCK PRICES'!$M$2:$N$2018,2,1)</f>
        <v>21.77</v>
      </c>
      <c r="N552" t="e">
        <f>VLOOKUP($A552,'STOCK PRICES'!$O$2:$P$538,2,1)</f>
        <v>#N/A</v>
      </c>
      <c r="P552">
        <f>VLOOKUP($A552,'STOCK PRICES'!$Q$2:$R$2018,2,1)</f>
        <v>20.05</v>
      </c>
      <c r="R552">
        <f>VLOOKUP($A552,'STOCK PRICES'!$S$2:$T$2018,2,1)</f>
        <v>4.2</v>
      </c>
      <c r="T552">
        <f>VLOOKUP($A552,'STOCK PRICES'!$U$2:$V$1210,2,1)</f>
        <v>82.01</v>
      </c>
      <c r="V552">
        <f>VLOOKUP($A552,'STOCK PRICES'!$W$2:$X$1879,2,1)</f>
        <v>36.75</v>
      </c>
      <c r="X552">
        <f>VLOOKUP($A552,'STOCK PRICES'!$Y$2:$Z$1987,2,1)</f>
        <v>41.48</v>
      </c>
      <c r="Z552">
        <f>VLOOKUP($A552,'STOCK PRICES'!$AA$2:$AB$1885,2,1)</f>
        <v>203.5</v>
      </c>
      <c r="AB552" t="e">
        <f>VLOOKUP($A552,'STOCK PRICES'!$AC$2:$AD$532,2,1)</f>
        <v>#N/A</v>
      </c>
    </row>
    <row r="553" spans="1:28" hidden="1" outlineLevel="1">
      <c r="A553" s="87">
        <v>43823</v>
      </c>
      <c r="B553">
        <f>VLOOKUP($A553,'STOCK PRICES'!$C$2:$D$1994,2,1)</f>
        <v>93.2</v>
      </c>
      <c r="C553" s="90"/>
      <c r="D553">
        <f>VLOOKUP($A553,'STOCK PRICES'!$E$2:$F$2018,2,1)</f>
        <v>164.26</v>
      </c>
      <c r="F553">
        <f>VLOOKUP($A553,'STOCK PRICES'!$G$2:$H$1679,2,1)</f>
        <v>24.1</v>
      </c>
      <c r="H553">
        <f>VLOOKUP($A553,'STOCK PRICES'!$I$2:$J$1976,2,1)</f>
        <v>35.9</v>
      </c>
      <c r="J553">
        <f>VLOOKUP($A553,'STOCK PRICES'!$K$2:$L$2018,2,1)</f>
        <v>111.06</v>
      </c>
      <c r="L553">
        <f>VLOOKUP($A553,'STOCK PRICES'!$M$2:$N$2018,2,1)</f>
        <v>22.26</v>
      </c>
      <c r="N553" t="e">
        <f>VLOOKUP($A553,'STOCK PRICES'!$O$2:$P$538,2,1)</f>
        <v>#N/A</v>
      </c>
      <c r="P553">
        <f>VLOOKUP($A553,'STOCK PRICES'!$Q$2:$R$2018,2,1)</f>
        <v>19.170000000000002</v>
      </c>
      <c r="R553">
        <f>VLOOKUP($A553,'STOCK PRICES'!$S$2:$T$2018,2,1)</f>
        <v>4.28</v>
      </c>
      <c r="T553">
        <f>VLOOKUP($A553,'STOCK PRICES'!$U$2:$V$1210,2,1)</f>
        <v>77.91</v>
      </c>
      <c r="V553">
        <f>VLOOKUP($A553,'STOCK PRICES'!$W$2:$X$1879,2,1)</f>
        <v>38.340000000000003</v>
      </c>
      <c r="X553">
        <f>VLOOKUP($A553,'STOCK PRICES'!$Y$2:$Z$1987,2,1)</f>
        <v>41.91</v>
      </c>
      <c r="Z553">
        <f>VLOOKUP($A553,'STOCK PRICES'!$AA$2:$AB$1885,2,1)</f>
        <v>207.75</v>
      </c>
      <c r="AB553" t="e">
        <f>VLOOKUP($A553,'STOCK PRICES'!$AC$2:$AD$532,2,1)</f>
        <v>#N/A</v>
      </c>
    </row>
    <row r="554" spans="1:28" hidden="1" outlineLevel="1">
      <c r="A554" s="87">
        <v>43825</v>
      </c>
      <c r="B554">
        <f>VLOOKUP($A554,'STOCK PRICES'!$C$2:$D$1994,2,1)</f>
        <v>97.85</v>
      </c>
      <c r="C554" s="90"/>
      <c r="D554">
        <f>VLOOKUP($A554,'STOCK PRICES'!$E$2:$F$2018,2,1)</f>
        <v>169.42</v>
      </c>
      <c r="F554">
        <f>VLOOKUP($A554,'STOCK PRICES'!$G$2:$H$1679,2,1)</f>
        <v>23.6</v>
      </c>
      <c r="H554">
        <f>VLOOKUP($A554,'STOCK PRICES'!$I$2:$J$1976,2,1)</f>
        <v>36.5</v>
      </c>
      <c r="J554">
        <f>VLOOKUP($A554,'STOCK PRICES'!$K$2:$L$2018,2,1)</f>
        <v>116.12</v>
      </c>
      <c r="L554">
        <f>VLOOKUP($A554,'STOCK PRICES'!$M$2:$N$2018,2,1)</f>
        <v>22.98</v>
      </c>
      <c r="N554" t="e">
        <f>VLOOKUP($A554,'STOCK PRICES'!$O$2:$P$538,2,1)</f>
        <v>#N/A</v>
      </c>
      <c r="P554">
        <f>VLOOKUP($A554,'STOCK PRICES'!$Q$2:$R$2018,2,1)</f>
        <v>20.170000000000002</v>
      </c>
      <c r="R554">
        <f>VLOOKUP($A554,'STOCK PRICES'!$S$2:$T$2018,2,1)</f>
        <v>4.3600000000000003</v>
      </c>
      <c r="T554">
        <f>VLOOKUP($A554,'STOCK PRICES'!$U$2:$V$1210,2,1)</f>
        <v>74.02</v>
      </c>
      <c r="V554">
        <f>VLOOKUP($A554,'STOCK PRICES'!$W$2:$X$1879,2,1)</f>
        <v>39.71</v>
      </c>
      <c r="X554">
        <f>VLOOKUP($A554,'STOCK PRICES'!$Y$2:$Z$1987,2,1)</f>
        <v>43.06</v>
      </c>
      <c r="Z554">
        <f>VLOOKUP($A554,'STOCK PRICES'!$AA$2:$AB$1885,2,1)</f>
        <v>210</v>
      </c>
      <c r="AB554" t="e">
        <f>VLOOKUP($A554,'STOCK PRICES'!$AC$2:$AD$532,2,1)</f>
        <v>#N/A</v>
      </c>
    </row>
    <row r="555" spans="1:28" hidden="1" outlineLevel="1">
      <c r="A555" s="87">
        <v>43826</v>
      </c>
      <c r="B555">
        <f>VLOOKUP($A555,'STOCK PRICES'!$C$2:$D$1994,2,1)</f>
        <v>96.3</v>
      </c>
      <c r="C555" s="90"/>
      <c r="D555">
        <f>VLOOKUP($A555,'STOCK PRICES'!$E$2:$F$2018,2,1)</f>
        <v>169.96</v>
      </c>
      <c r="F555">
        <f>VLOOKUP($A555,'STOCK PRICES'!$G$2:$H$1679,2,1)</f>
        <v>23.89</v>
      </c>
      <c r="H555">
        <f>VLOOKUP($A555,'STOCK PRICES'!$I$2:$J$1976,2,1)</f>
        <v>36.5</v>
      </c>
      <c r="J555">
        <f>VLOOKUP($A555,'STOCK PRICES'!$K$2:$L$2018,2,1)</f>
        <v>111.88</v>
      </c>
      <c r="L555">
        <f>VLOOKUP($A555,'STOCK PRICES'!$M$2:$N$2018,2,1)</f>
        <v>23.25</v>
      </c>
      <c r="N555" t="e">
        <f>VLOOKUP($A555,'STOCK PRICES'!$O$2:$P$538,2,1)</f>
        <v>#N/A</v>
      </c>
      <c r="P555">
        <f>VLOOKUP($A555,'STOCK PRICES'!$Q$2:$R$2018,2,1)</f>
        <v>19.86</v>
      </c>
      <c r="R555">
        <f>VLOOKUP($A555,'STOCK PRICES'!$S$2:$T$2018,2,1)</f>
        <v>4.22</v>
      </c>
      <c r="T555">
        <f>VLOOKUP($A555,'STOCK PRICES'!$U$2:$V$1210,2,1)</f>
        <v>70.400000000000006</v>
      </c>
      <c r="V555">
        <f>VLOOKUP($A555,'STOCK PRICES'!$W$2:$X$1879,2,1)</f>
        <v>39.07</v>
      </c>
      <c r="X555">
        <f>VLOOKUP($A555,'STOCK PRICES'!$Y$2:$Z$1987,2,1)</f>
        <v>42.09</v>
      </c>
      <c r="Z555">
        <f>VLOOKUP($A555,'STOCK PRICES'!$AA$2:$AB$1885,2,1)</f>
        <v>205</v>
      </c>
      <c r="AB555" t="e">
        <f>VLOOKUP($A555,'STOCK PRICES'!$AC$2:$AD$532,2,1)</f>
        <v>#N/A</v>
      </c>
    </row>
    <row r="556" spans="1:28" hidden="1" outlineLevel="1">
      <c r="A556" s="87">
        <v>43829</v>
      </c>
      <c r="B556">
        <f>VLOOKUP($A556,'STOCK PRICES'!$C$2:$D$1994,2,1)</f>
        <v>96</v>
      </c>
      <c r="C556" s="90"/>
      <c r="D556">
        <f>VLOOKUP($A556,'STOCK PRICES'!$E$2:$F$2018,2,1)</f>
        <v>167.81</v>
      </c>
      <c r="F556">
        <f>VLOOKUP($A556,'STOCK PRICES'!$G$2:$H$1679,2,1)</f>
        <v>23.62</v>
      </c>
      <c r="H556">
        <f>VLOOKUP($A556,'STOCK PRICES'!$I$2:$J$1976,2,1)</f>
        <v>36.35</v>
      </c>
      <c r="J556">
        <f>VLOOKUP($A556,'STOCK PRICES'!$K$2:$L$2018,2,1)</f>
        <v>111.57</v>
      </c>
      <c r="L556">
        <f>VLOOKUP($A556,'STOCK PRICES'!$M$2:$N$2018,2,1)</f>
        <v>23.52</v>
      </c>
      <c r="N556" t="e">
        <f>VLOOKUP($A556,'STOCK PRICES'!$O$2:$P$538,2,1)</f>
        <v>#N/A</v>
      </c>
      <c r="P556">
        <f>VLOOKUP($A556,'STOCK PRICES'!$Q$2:$R$2018,2,1)</f>
        <v>19.920000000000002</v>
      </c>
      <c r="R556">
        <f>VLOOKUP($A556,'STOCK PRICES'!$S$2:$T$2018,2,1)</f>
        <v>4.3</v>
      </c>
      <c r="T556">
        <f>VLOOKUP($A556,'STOCK PRICES'!$U$2:$V$1210,2,1)</f>
        <v>70.400000000000006</v>
      </c>
      <c r="V556">
        <f>VLOOKUP($A556,'STOCK PRICES'!$W$2:$X$1879,2,1)</f>
        <v>38.53</v>
      </c>
      <c r="X556">
        <f>VLOOKUP($A556,'STOCK PRICES'!$Y$2:$Z$1987,2,1)</f>
        <v>42.26</v>
      </c>
      <c r="Z556">
        <f>VLOOKUP($A556,'STOCK PRICES'!$AA$2:$AB$1885,2,1)</f>
        <v>207.83</v>
      </c>
      <c r="AB556" t="e">
        <f>VLOOKUP($A556,'STOCK PRICES'!$AC$2:$AD$532,2,1)</f>
        <v>#N/A</v>
      </c>
    </row>
    <row r="557" spans="1:28" hidden="1" outlineLevel="1">
      <c r="A557" s="87">
        <v>43830</v>
      </c>
      <c r="B557">
        <f>VLOOKUP($A557,'STOCK PRICES'!$C$2:$D$1994,2,1)</f>
        <v>95.13</v>
      </c>
      <c r="C557" s="90"/>
      <c r="D557">
        <f>VLOOKUP($A557,'STOCK PRICES'!$E$2:$F$2018,2,1)</f>
        <v>164.5</v>
      </c>
      <c r="F557">
        <f>VLOOKUP($A557,'STOCK PRICES'!$G$2:$H$1679,2,1)</f>
        <v>23.6</v>
      </c>
      <c r="H557">
        <f>VLOOKUP($A557,'STOCK PRICES'!$I$2:$J$1976,2,1)</f>
        <v>36.35</v>
      </c>
      <c r="J557">
        <f>VLOOKUP($A557,'STOCK PRICES'!$K$2:$L$2018,2,1)</f>
        <v>111.69</v>
      </c>
      <c r="L557">
        <f>VLOOKUP($A557,'STOCK PRICES'!$M$2:$N$2018,2,1)</f>
        <v>23.14</v>
      </c>
      <c r="N557" t="e">
        <f>VLOOKUP($A557,'STOCK PRICES'!$O$2:$P$538,2,1)</f>
        <v>#N/A</v>
      </c>
      <c r="P557">
        <f>VLOOKUP($A557,'STOCK PRICES'!$Q$2:$R$2018,2,1)</f>
        <v>20.92</v>
      </c>
      <c r="R557">
        <f>VLOOKUP($A557,'STOCK PRICES'!$S$2:$T$2018,2,1)</f>
        <v>4.42</v>
      </c>
      <c r="T557">
        <f>VLOOKUP($A557,'STOCK PRICES'!$U$2:$V$1210,2,1)</f>
        <v>73.92</v>
      </c>
      <c r="V557">
        <f>VLOOKUP($A557,'STOCK PRICES'!$W$2:$X$1879,2,1)</f>
        <v>39.07</v>
      </c>
      <c r="X557">
        <f>VLOOKUP($A557,'STOCK PRICES'!$Y$2:$Z$1987,2,1)</f>
        <v>42.09</v>
      </c>
      <c r="Z557">
        <f>VLOOKUP($A557,'STOCK PRICES'!$AA$2:$AB$1885,2,1)</f>
        <v>204</v>
      </c>
      <c r="AB557" t="e">
        <f>VLOOKUP($A557,'STOCK PRICES'!$AC$2:$AD$532,2,1)</f>
        <v>#N/A</v>
      </c>
    </row>
    <row r="558" spans="1:28" hidden="1" outlineLevel="1">
      <c r="A558" s="87">
        <v>43831</v>
      </c>
      <c r="B558">
        <f>VLOOKUP($A558,'STOCK PRICES'!$C$2:$D$1994,2,1)</f>
        <v>96.33</v>
      </c>
      <c r="C558" s="90"/>
      <c r="D558">
        <f>VLOOKUP($A558,'STOCK PRICES'!$E$2:$F$2018,2,1)</f>
        <v>171.24</v>
      </c>
      <c r="F558">
        <f>VLOOKUP($A558,'STOCK PRICES'!$G$2:$H$1679,2,1)</f>
        <v>24.1</v>
      </c>
      <c r="H558">
        <f>VLOOKUP($A558,'STOCK PRICES'!$I$2:$J$1976,2,1)</f>
        <v>36.35</v>
      </c>
      <c r="J558">
        <f>VLOOKUP($A558,'STOCK PRICES'!$K$2:$L$2018,2,1)</f>
        <v>116.98</v>
      </c>
      <c r="L558">
        <f>VLOOKUP($A558,'STOCK PRICES'!$M$2:$N$2018,2,1)</f>
        <v>23.69</v>
      </c>
      <c r="N558" t="e">
        <f>VLOOKUP($A558,'STOCK PRICES'!$O$2:$P$538,2,1)</f>
        <v>#N/A</v>
      </c>
      <c r="P558">
        <f>VLOOKUP($A558,'STOCK PRICES'!$Q$2:$R$2018,2,1)</f>
        <v>21.96</v>
      </c>
      <c r="R558">
        <f>VLOOKUP($A558,'STOCK PRICES'!$S$2:$T$2018,2,1)</f>
        <v>4.68</v>
      </c>
      <c r="T558">
        <f>VLOOKUP($A558,'STOCK PRICES'!$U$2:$V$1210,2,1)</f>
        <v>70.25</v>
      </c>
      <c r="V558">
        <f>VLOOKUP($A558,'STOCK PRICES'!$W$2:$X$1879,2,1)</f>
        <v>39.42</v>
      </c>
      <c r="X558">
        <f>VLOOKUP($A558,'STOCK PRICES'!$Y$2:$Z$1987,2,1)</f>
        <v>42.8</v>
      </c>
      <c r="Z558">
        <f>VLOOKUP($A558,'STOCK PRICES'!$AA$2:$AB$1885,2,1)</f>
        <v>204.53</v>
      </c>
      <c r="AB558" t="e">
        <f>VLOOKUP($A558,'STOCK PRICES'!$AC$2:$AD$532,2,1)</f>
        <v>#N/A</v>
      </c>
    </row>
    <row r="559" spans="1:28" hidden="1" outlineLevel="1">
      <c r="A559" s="87">
        <v>43832</v>
      </c>
      <c r="B559">
        <f>VLOOKUP($A559,'STOCK PRICES'!$C$2:$D$1994,2,1)</f>
        <v>97.57</v>
      </c>
      <c r="C559" s="90"/>
      <c r="D559">
        <f>VLOOKUP($A559,'STOCK PRICES'!$E$2:$F$2018,2,1)</f>
        <v>177.9</v>
      </c>
      <c r="F559">
        <f>VLOOKUP($A559,'STOCK PRICES'!$G$2:$H$1679,2,1)</f>
        <v>24</v>
      </c>
      <c r="H559">
        <f>VLOOKUP($A559,'STOCK PRICES'!$I$2:$J$1976,2,1)</f>
        <v>37.229999999999997</v>
      </c>
      <c r="J559">
        <f>VLOOKUP($A559,'STOCK PRICES'!$K$2:$L$2018,2,1)</f>
        <v>121.66</v>
      </c>
      <c r="L559">
        <f>VLOOKUP($A559,'STOCK PRICES'!$M$2:$N$2018,2,1)</f>
        <v>24.01</v>
      </c>
      <c r="N559" t="e">
        <f>VLOOKUP($A559,'STOCK PRICES'!$O$2:$P$538,2,1)</f>
        <v>#N/A</v>
      </c>
      <c r="P559">
        <f>VLOOKUP($A559,'STOCK PRICES'!$Q$2:$R$2018,2,1)</f>
        <v>23.05</v>
      </c>
      <c r="R559">
        <f>VLOOKUP($A559,'STOCK PRICES'!$S$2:$T$2018,2,1)</f>
        <v>4.79</v>
      </c>
      <c r="T559">
        <f>VLOOKUP($A559,'STOCK PRICES'!$U$2:$V$1210,2,1)</f>
        <v>70.25</v>
      </c>
      <c r="V559">
        <f>VLOOKUP($A559,'STOCK PRICES'!$W$2:$X$1879,2,1)</f>
        <v>38.96</v>
      </c>
      <c r="X559">
        <f>VLOOKUP($A559,'STOCK PRICES'!$Y$2:$Z$1987,2,1)</f>
        <v>44.31</v>
      </c>
      <c r="Z559">
        <f>VLOOKUP($A559,'STOCK PRICES'!$AA$2:$AB$1885,2,1)</f>
        <v>208.08</v>
      </c>
      <c r="AB559" t="e">
        <f>VLOOKUP($A559,'STOCK PRICES'!$AC$2:$AD$532,2,1)</f>
        <v>#N/A</v>
      </c>
    </row>
    <row r="560" spans="1:28" hidden="1" outlineLevel="1">
      <c r="A560" s="87">
        <v>43833</v>
      </c>
      <c r="B560">
        <f>VLOOKUP($A560,'STOCK PRICES'!$C$2:$D$1994,2,1)</f>
        <v>96.57</v>
      </c>
      <c r="C560" s="90"/>
      <c r="D560">
        <f>VLOOKUP($A560,'STOCK PRICES'!$E$2:$F$2018,2,1)</f>
        <v>175.28</v>
      </c>
      <c r="F560">
        <f>VLOOKUP($A560,'STOCK PRICES'!$G$2:$H$1679,2,1)</f>
        <v>23.6</v>
      </c>
      <c r="H560">
        <f>VLOOKUP($A560,'STOCK PRICES'!$I$2:$J$1976,2,1)</f>
        <v>37.979999999999997</v>
      </c>
      <c r="J560">
        <f>VLOOKUP($A560,'STOCK PRICES'!$K$2:$L$2018,2,1)</f>
        <v>118.95</v>
      </c>
      <c r="L560">
        <f>VLOOKUP($A560,'STOCK PRICES'!$M$2:$N$2018,2,1)</f>
        <v>24.25</v>
      </c>
      <c r="N560" t="e">
        <f>VLOOKUP($A560,'STOCK PRICES'!$O$2:$P$538,2,1)</f>
        <v>#N/A</v>
      </c>
      <c r="P560">
        <f>VLOOKUP($A560,'STOCK PRICES'!$Q$2:$R$2018,2,1)</f>
        <v>23.55</v>
      </c>
      <c r="R560">
        <f>VLOOKUP($A560,'STOCK PRICES'!$S$2:$T$2018,2,1)</f>
        <v>4.5999999999999996</v>
      </c>
      <c r="T560">
        <f>VLOOKUP($A560,'STOCK PRICES'!$U$2:$V$1210,2,1)</f>
        <v>70.25</v>
      </c>
      <c r="V560">
        <f>VLOOKUP($A560,'STOCK PRICES'!$W$2:$X$1879,2,1)</f>
        <v>39.56</v>
      </c>
      <c r="X560">
        <f>VLOOKUP($A560,'STOCK PRICES'!$Y$2:$Z$1987,2,1)</f>
        <v>43.42</v>
      </c>
      <c r="Z560">
        <f>VLOOKUP($A560,'STOCK PRICES'!$AA$2:$AB$1885,2,1)</f>
        <v>210</v>
      </c>
      <c r="AB560" t="e">
        <f>VLOOKUP($A560,'STOCK PRICES'!$AC$2:$AD$532,2,1)</f>
        <v>#N/A</v>
      </c>
    </row>
    <row r="561" spans="1:28" hidden="1" outlineLevel="1">
      <c r="A561" s="87">
        <v>43836</v>
      </c>
      <c r="B561">
        <f>VLOOKUP($A561,'STOCK PRICES'!$C$2:$D$1994,2,1)</f>
        <v>95.25</v>
      </c>
      <c r="C561" s="90"/>
      <c r="D561">
        <f>VLOOKUP($A561,'STOCK PRICES'!$E$2:$F$2018,2,1)</f>
        <v>174.53</v>
      </c>
      <c r="F561">
        <f>VLOOKUP($A561,'STOCK PRICES'!$G$2:$H$1679,2,1)</f>
        <v>23.65</v>
      </c>
      <c r="H561">
        <f>VLOOKUP($A561,'STOCK PRICES'!$I$2:$J$1976,2,1)</f>
        <v>37.6</v>
      </c>
      <c r="J561">
        <f>VLOOKUP($A561,'STOCK PRICES'!$K$2:$L$2018,2,1)</f>
        <v>113.81</v>
      </c>
      <c r="L561">
        <f>VLOOKUP($A561,'STOCK PRICES'!$M$2:$N$2018,2,1)</f>
        <v>23.04</v>
      </c>
      <c r="N561" t="e">
        <f>VLOOKUP($A561,'STOCK PRICES'!$O$2:$P$538,2,1)</f>
        <v>#N/A</v>
      </c>
      <c r="P561">
        <f>VLOOKUP($A561,'STOCK PRICES'!$Q$2:$R$2018,2,1)</f>
        <v>22.38</v>
      </c>
      <c r="R561">
        <f>VLOOKUP($A561,'STOCK PRICES'!$S$2:$T$2018,2,1)</f>
        <v>4.3099999999999996</v>
      </c>
      <c r="T561">
        <f>VLOOKUP($A561,'STOCK PRICES'!$U$2:$V$1210,2,1)</f>
        <v>67</v>
      </c>
      <c r="V561">
        <f>VLOOKUP($A561,'STOCK PRICES'!$W$2:$X$1879,2,1)</f>
        <v>38.49</v>
      </c>
      <c r="X561">
        <f>VLOOKUP($A561,'STOCK PRICES'!$Y$2:$Z$1987,2,1)</f>
        <v>41.95</v>
      </c>
      <c r="Z561">
        <f>VLOOKUP($A561,'STOCK PRICES'!$AA$2:$AB$1885,2,1)</f>
        <v>199.5</v>
      </c>
      <c r="AB561" t="e">
        <f>VLOOKUP($A561,'STOCK PRICES'!$AC$2:$AD$532,2,1)</f>
        <v>#N/A</v>
      </c>
    </row>
    <row r="562" spans="1:28" hidden="1" outlineLevel="1">
      <c r="A562" s="87">
        <v>43837</v>
      </c>
      <c r="B562">
        <f>VLOOKUP($A562,'STOCK PRICES'!$C$2:$D$1994,2,1)</f>
        <v>96.04</v>
      </c>
      <c r="C562" s="90"/>
      <c r="D562">
        <f>VLOOKUP($A562,'STOCK PRICES'!$E$2:$F$2018,2,1)</f>
        <v>176.72</v>
      </c>
      <c r="F562">
        <f>VLOOKUP($A562,'STOCK PRICES'!$G$2:$H$1679,2,1)</f>
        <v>23.67</v>
      </c>
      <c r="H562">
        <f>VLOOKUP($A562,'STOCK PRICES'!$I$2:$J$1976,2,1)</f>
        <v>38.25</v>
      </c>
      <c r="J562">
        <f>VLOOKUP($A562,'STOCK PRICES'!$K$2:$L$2018,2,1)</f>
        <v>119.5</v>
      </c>
      <c r="L562">
        <f>VLOOKUP($A562,'STOCK PRICES'!$M$2:$N$2018,2,1)</f>
        <v>22.55</v>
      </c>
      <c r="N562" t="e">
        <f>VLOOKUP($A562,'STOCK PRICES'!$O$2:$P$538,2,1)</f>
        <v>#N/A</v>
      </c>
      <c r="P562">
        <f>VLOOKUP($A562,'STOCK PRICES'!$Q$2:$R$2018,2,1)</f>
        <v>23.49</v>
      </c>
      <c r="R562">
        <f>VLOOKUP($A562,'STOCK PRICES'!$S$2:$T$2018,2,1)</f>
        <v>4.4400000000000004</v>
      </c>
      <c r="T562">
        <f>VLOOKUP($A562,'STOCK PRICES'!$U$2:$V$1210,2,1)</f>
        <v>70.349999999999994</v>
      </c>
      <c r="V562">
        <f>VLOOKUP($A562,'STOCK PRICES'!$W$2:$X$1879,2,1)</f>
        <v>38.69</v>
      </c>
      <c r="X562">
        <f>VLOOKUP($A562,'STOCK PRICES'!$Y$2:$Z$1987,2,1)</f>
        <v>42</v>
      </c>
      <c r="Z562">
        <f>VLOOKUP($A562,'STOCK PRICES'!$AA$2:$AB$1885,2,1)</f>
        <v>192.91</v>
      </c>
      <c r="AB562" t="e">
        <f>VLOOKUP($A562,'STOCK PRICES'!$AC$2:$AD$532,2,1)</f>
        <v>#N/A</v>
      </c>
    </row>
    <row r="563" spans="1:28" hidden="1" outlineLevel="1">
      <c r="A563" s="87">
        <v>43838</v>
      </c>
      <c r="B563">
        <f>VLOOKUP($A563,'STOCK PRICES'!$C$2:$D$1994,2,1)</f>
        <v>95</v>
      </c>
      <c r="C563" s="90"/>
      <c r="D563">
        <f>VLOOKUP($A563,'STOCK PRICES'!$E$2:$F$2018,2,1)</f>
        <v>176.13</v>
      </c>
      <c r="F563">
        <f>VLOOKUP($A563,'STOCK PRICES'!$G$2:$H$1679,2,1)</f>
        <v>23.98</v>
      </c>
      <c r="H563">
        <f>VLOOKUP($A563,'STOCK PRICES'!$I$2:$J$1976,2,1)</f>
        <v>37.979999999999997</v>
      </c>
      <c r="J563">
        <f>VLOOKUP($A563,'STOCK PRICES'!$K$2:$L$2018,2,1)</f>
        <v>115.23</v>
      </c>
      <c r="L563">
        <f>VLOOKUP($A563,'STOCK PRICES'!$M$2:$N$2018,2,1)</f>
        <v>21.44</v>
      </c>
      <c r="N563" t="e">
        <f>VLOOKUP($A563,'STOCK PRICES'!$O$2:$P$538,2,1)</f>
        <v>#N/A</v>
      </c>
      <c r="P563">
        <f>VLOOKUP($A563,'STOCK PRICES'!$Q$2:$R$2018,2,1)</f>
        <v>22.69</v>
      </c>
      <c r="R563">
        <f>VLOOKUP($A563,'STOCK PRICES'!$S$2:$T$2018,2,1)</f>
        <v>4.0999999999999996</v>
      </c>
      <c r="T563">
        <f>VLOOKUP($A563,'STOCK PRICES'!$U$2:$V$1210,2,1)</f>
        <v>66.849999999999994</v>
      </c>
      <c r="V563">
        <f>VLOOKUP($A563,'STOCK PRICES'!$W$2:$X$1879,2,1)</f>
        <v>37.42</v>
      </c>
      <c r="X563">
        <f>VLOOKUP($A563,'STOCK PRICES'!$Y$2:$Z$1987,2,1)</f>
        <v>41.73</v>
      </c>
      <c r="Z563">
        <f>VLOOKUP($A563,'STOCK PRICES'!$AA$2:$AB$1885,2,1)</f>
        <v>190.95</v>
      </c>
      <c r="AB563" t="e">
        <f>VLOOKUP($A563,'STOCK PRICES'!$AC$2:$AD$532,2,1)</f>
        <v>#N/A</v>
      </c>
    </row>
    <row r="564" spans="1:28" hidden="1" outlineLevel="1">
      <c r="A564" s="87">
        <v>43839</v>
      </c>
      <c r="B564">
        <f>VLOOKUP($A564,'STOCK PRICES'!$C$2:$D$1994,2,1)</f>
        <v>98.84</v>
      </c>
      <c r="C564" s="90"/>
      <c r="D564">
        <f>VLOOKUP($A564,'STOCK PRICES'!$E$2:$F$2018,2,1)</f>
        <v>179.86</v>
      </c>
      <c r="F564">
        <f>VLOOKUP($A564,'STOCK PRICES'!$G$2:$H$1679,2,1)</f>
        <v>23.75</v>
      </c>
      <c r="H564">
        <f>VLOOKUP($A564,'STOCK PRICES'!$I$2:$J$1976,2,1)</f>
        <v>38.36</v>
      </c>
      <c r="J564">
        <f>VLOOKUP($A564,'STOCK PRICES'!$K$2:$L$2018,2,1)</f>
        <v>120.99</v>
      </c>
      <c r="L564">
        <f>VLOOKUP($A564,'STOCK PRICES'!$M$2:$N$2018,2,1)</f>
        <v>22.51</v>
      </c>
      <c r="N564" t="e">
        <f>VLOOKUP($A564,'STOCK PRICES'!$O$2:$P$538,2,1)</f>
        <v>#N/A</v>
      </c>
      <c r="P564">
        <f>VLOOKUP($A564,'STOCK PRICES'!$Q$2:$R$2018,2,1)</f>
        <v>23.82</v>
      </c>
      <c r="R564">
        <f>VLOOKUP($A564,'STOCK PRICES'!$S$2:$T$2018,2,1)</f>
        <v>4.2300000000000004</v>
      </c>
      <c r="T564">
        <f>VLOOKUP($A564,'STOCK PRICES'!$U$2:$V$1210,2,1)</f>
        <v>66.849999999999994</v>
      </c>
      <c r="V564">
        <f>VLOOKUP($A564,'STOCK PRICES'!$W$2:$X$1879,2,1)</f>
        <v>39.29</v>
      </c>
      <c r="X564">
        <f>VLOOKUP($A564,'STOCK PRICES'!$Y$2:$Z$1987,2,1)</f>
        <v>43.81</v>
      </c>
      <c r="Z564">
        <f>VLOOKUP($A564,'STOCK PRICES'!$AA$2:$AB$1885,2,1)</f>
        <v>198.76</v>
      </c>
      <c r="AB564" t="e">
        <f>VLOOKUP($A564,'STOCK PRICES'!$AC$2:$AD$532,2,1)</f>
        <v>#N/A</v>
      </c>
    </row>
    <row r="565" spans="1:28" hidden="1" outlineLevel="1">
      <c r="A565" s="87">
        <v>43840</v>
      </c>
      <c r="B565">
        <f>VLOOKUP($A565,'STOCK PRICES'!$C$2:$D$1994,2,1)</f>
        <v>101.77</v>
      </c>
      <c r="C565" s="90"/>
      <c r="D565">
        <f>VLOOKUP($A565,'STOCK PRICES'!$E$2:$F$2018,2,1)</f>
        <v>181.96</v>
      </c>
      <c r="F565">
        <f>VLOOKUP($A565,'STOCK PRICES'!$G$2:$H$1679,2,1)</f>
        <v>24.3</v>
      </c>
      <c r="H565">
        <f>VLOOKUP($A565,'STOCK PRICES'!$I$2:$J$1976,2,1)</f>
        <v>40.270000000000003</v>
      </c>
      <c r="J565">
        <f>VLOOKUP($A565,'STOCK PRICES'!$K$2:$L$2018,2,1)</f>
        <v>119.68</v>
      </c>
      <c r="L565">
        <f>VLOOKUP($A565,'STOCK PRICES'!$M$2:$N$2018,2,1)</f>
        <v>22.84</v>
      </c>
      <c r="N565" t="e">
        <f>VLOOKUP($A565,'STOCK PRICES'!$O$2:$P$538,2,1)</f>
        <v>#N/A</v>
      </c>
      <c r="P565">
        <f>VLOOKUP($A565,'STOCK PRICES'!$Q$2:$R$2018,2,1)</f>
        <v>23.64</v>
      </c>
      <c r="R565">
        <f>VLOOKUP($A565,'STOCK PRICES'!$S$2:$T$2018,2,1)</f>
        <v>4.4400000000000004</v>
      </c>
      <c r="T565">
        <f>VLOOKUP($A565,'STOCK PRICES'!$U$2:$V$1210,2,1)</f>
        <v>70.19</v>
      </c>
      <c r="V565">
        <f>VLOOKUP($A565,'STOCK PRICES'!$W$2:$X$1879,2,1)</f>
        <v>40.71</v>
      </c>
      <c r="X565">
        <f>VLOOKUP($A565,'STOCK PRICES'!$Y$2:$Z$1987,2,1)</f>
        <v>44.52</v>
      </c>
      <c r="Z565">
        <f>VLOOKUP($A565,'STOCK PRICES'!$AA$2:$AB$1885,2,1)</f>
        <v>205.5</v>
      </c>
      <c r="AB565" t="e">
        <f>VLOOKUP($A565,'STOCK PRICES'!$AC$2:$AD$532,2,1)</f>
        <v>#N/A</v>
      </c>
    </row>
    <row r="566" spans="1:28" hidden="1" outlineLevel="1">
      <c r="A566" s="87">
        <v>43843</v>
      </c>
      <c r="B566">
        <f>VLOOKUP($A566,'STOCK PRICES'!$C$2:$D$1994,2,1)</f>
        <v>102.99</v>
      </c>
      <c r="C566" s="90"/>
      <c r="D566">
        <f>VLOOKUP($A566,'STOCK PRICES'!$E$2:$F$2018,2,1)</f>
        <v>178.74</v>
      </c>
      <c r="F566">
        <f>VLOOKUP($A566,'STOCK PRICES'!$G$2:$H$1679,2,1)</f>
        <v>24.57</v>
      </c>
      <c r="H566">
        <f>VLOOKUP($A566,'STOCK PRICES'!$I$2:$J$1976,2,1)</f>
        <v>40.85</v>
      </c>
      <c r="J566">
        <f>VLOOKUP($A566,'STOCK PRICES'!$K$2:$L$2018,2,1)</f>
        <v>119.02</v>
      </c>
      <c r="L566">
        <f>VLOOKUP($A566,'STOCK PRICES'!$M$2:$N$2018,2,1)</f>
        <v>23.09</v>
      </c>
      <c r="N566" t="e">
        <f>VLOOKUP($A566,'STOCK PRICES'!$O$2:$P$538,2,1)</f>
        <v>#N/A</v>
      </c>
      <c r="P566">
        <f>VLOOKUP($A566,'STOCK PRICES'!$Q$2:$R$2018,2,1)</f>
        <v>23.42</v>
      </c>
      <c r="R566">
        <f>VLOOKUP($A566,'STOCK PRICES'!$S$2:$T$2018,2,1)</f>
        <v>5.44</v>
      </c>
      <c r="T566">
        <f>VLOOKUP($A566,'STOCK PRICES'!$U$2:$V$1210,2,1)</f>
        <v>73.69</v>
      </c>
      <c r="V566">
        <f>VLOOKUP($A566,'STOCK PRICES'!$W$2:$X$1879,2,1)</f>
        <v>40.61</v>
      </c>
      <c r="X566">
        <f>VLOOKUP($A566,'STOCK PRICES'!$Y$2:$Z$1987,2,1)</f>
        <v>44.65</v>
      </c>
      <c r="Z566">
        <f>VLOOKUP($A566,'STOCK PRICES'!$AA$2:$AB$1885,2,1)</f>
        <v>198.07</v>
      </c>
      <c r="AB566" t="e">
        <f>VLOOKUP($A566,'STOCK PRICES'!$AC$2:$AD$532,2,1)</f>
        <v>#N/A</v>
      </c>
    </row>
    <row r="567" spans="1:28" hidden="1" outlineLevel="1">
      <c r="A567" s="87">
        <v>43844</v>
      </c>
      <c r="B567">
        <f>VLOOKUP($A567,'STOCK PRICES'!$C$2:$D$1994,2,1)</f>
        <v>101.89</v>
      </c>
      <c r="C567" s="90"/>
      <c r="D567">
        <f>VLOOKUP($A567,'STOCK PRICES'!$E$2:$F$2018,2,1)</f>
        <v>181.84</v>
      </c>
      <c r="F567">
        <f>VLOOKUP($A567,'STOCK PRICES'!$G$2:$H$1679,2,1)</f>
        <v>25.78</v>
      </c>
      <c r="H567">
        <f>VLOOKUP($A567,'STOCK PRICES'!$I$2:$J$1976,2,1)</f>
        <v>40.6</v>
      </c>
      <c r="J567">
        <f>VLOOKUP($A567,'STOCK PRICES'!$K$2:$L$2018,2,1)</f>
        <v>120.41</v>
      </c>
      <c r="L567">
        <f>VLOOKUP($A567,'STOCK PRICES'!$M$2:$N$2018,2,1)</f>
        <v>22.84</v>
      </c>
      <c r="N567" t="e">
        <f>VLOOKUP($A567,'STOCK PRICES'!$O$2:$P$538,2,1)</f>
        <v>#N/A</v>
      </c>
      <c r="P567">
        <f>VLOOKUP($A567,'STOCK PRICES'!$Q$2:$R$2018,2,1)</f>
        <v>23.23</v>
      </c>
      <c r="R567">
        <f>VLOOKUP($A567,'STOCK PRICES'!$S$2:$T$2018,2,1)</f>
        <v>5.86</v>
      </c>
      <c r="T567">
        <f>VLOOKUP($A567,'STOCK PRICES'!$U$2:$V$1210,2,1)</f>
        <v>77.37</v>
      </c>
      <c r="V567">
        <f>VLOOKUP($A567,'STOCK PRICES'!$W$2:$X$1879,2,1)</f>
        <v>40.78</v>
      </c>
      <c r="X567">
        <f>VLOOKUP($A567,'STOCK PRICES'!$Y$2:$Z$1987,2,1)</f>
        <v>44.75</v>
      </c>
      <c r="Z567">
        <f>VLOOKUP($A567,'STOCK PRICES'!$AA$2:$AB$1885,2,1)</f>
        <v>199.53</v>
      </c>
      <c r="AB567" t="e">
        <f>VLOOKUP($A567,'STOCK PRICES'!$AC$2:$AD$532,2,1)</f>
        <v>#N/A</v>
      </c>
    </row>
    <row r="568" spans="1:28" hidden="1" outlineLevel="1">
      <c r="A568" s="87">
        <v>43845</v>
      </c>
      <c r="B568">
        <f>VLOOKUP($A568,'STOCK PRICES'!$C$2:$D$1994,2,1)</f>
        <v>102.02</v>
      </c>
      <c r="C568" s="90"/>
      <c r="D568">
        <f>VLOOKUP($A568,'STOCK PRICES'!$E$2:$F$2018,2,1)</f>
        <v>180.82</v>
      </c>
      <c r="F568">
        <f>VLOOKUP($A568,'STOCK PRICES'!$G$2:$H$1679,2,1)</f>
        <v>25.97</v>
      </c>
      <c r="H568">
        <f>VLOOKUP($A568,'STOCK PRICES'!$I$2:$J$1976,2,1)</f>
        <v>40.5</v>
      </c>
      <c r="J568">
        <f>VLOOKUP($A568,'STOCK PRICES'!$K$2:$L$2018,2,1)</f>
        <v>118.96</v>
      </c>
      <c r="L568">
        <f>VLOOKUP($A568,'STOCK PRICES'!$M$2:$N$2018,2,1)</f>
        <v>23.24</v>
      </c>
      <c r="N568" t="e">
        <f>VLOOKUP($A568,'STOCK PRICES'!$O$2:$P$538,2,1)</f>
        <v>#N/A</v>
      </c>
      <c r="P568">
        <f>VLOOKUP($A568,'STOCK PRICES'!$Q$2:$R$2018,2,1)</f>
        <v>22.76</v>
      </c>
      <c r="R568">
        <f>VLOOKUP($A568,'STOCK PRICES'!$S$2:$T$2018,2,1)</f>
        <v>5.55</v>
      </c>
      <c r="T568">
        <f>VLOOKUP($A568,'STOCK PRICES'!$U$2:$V$1210,2,1)</f>
        <v>73.53</v>
      </c>
      <c r="V568">
        <f>VLOOKUP($A568,'STOCK PRICES'!$W$2:$X$1879,2,1)</f>
        <v>40.340000000000003</v>
      </c>
      <c r="X568">
        <f>VLOOKUP($A568,'STOCK PRICES'!$Y$2:$Z$1987,2,1)</f>
        <v>45.98</v>
      </c>
      <c r="Z568">
        <f>VLOOKUP($A568,'STOCK PRICES'!$AA$2:$AB$1885,2,1)</f>
        <v>199.49</v>
      </c>
      <c r="AB568" t="e">
        <f>VLOOKUP($A568,'STOCK PRICES'!$AC$2:$AD$532,2,1)</f>
        <v>#N/A</v>
      </c>
    </row>
    <row r="569" spans="1:28" hidden="1" outlineLevel="1">
      <c r="A569" s="87">
        <v>43846</v>
      </c>
      <c r="B569">
        <f>VLOOKUP($A569,'STOCK PRICES'!$C$2:$D$1994,2,1)</f>
        <v>104.35</v>
      </c>
      <c r="C569" s="90"/>
      <c r="D569">
        <f>VLOOKUP($A569,'STOCK PRICES'!$E$2:$F$2018,2,1)</f>
        <v>180.05</v>
      </c>
      <c r="F569">
        <f>VLOOKUP($A569,'STOCK PRICES'!$G$2:$H$1679,2,1)</f>
        <v>26.03</v>
      </c>
      <c r="H569">
        <f>VLOOKUP($A569,'STOCK PRICES'!$I$2:$J$1976,2,1)</f>
        <v>41.95</v>
      </c>
      <c r="J569">
        <f>VLOOKUP($A569,'STOCK PRICES'!$K$2:$L$2018,2,1)</f>
        <v>119.63</v>
      </c>
      <c r="L569">
        <f>VLOOKUP($A569,'STOCK PRICES'!$M$2:$N$2018,2,1)</f>
        <v>23.25</v>
      </c>
      <c r="N569" t="e">
        <f>VLOOKUP($A569,'STOCK PRICES'!$O$2:$P$538,2,1)</f>
        <v>#N/A</v>
      </c>
      <c r="P569">
        <f>VLOOKUP($A569,'STOCK PRICES'!$Q$2:$R$2018,2,1)</f>
        <v>22.5</v>
      </c>
      <c r="R569">
        <f>VLOOKUP($A569,'STOCK PRICES'!$S$2:$T$2018,2,1)</f>
        <v>5.74</v>
      </c>
      <c r="T569">
        <f>VLOOKUP($A569,'STOCK PRICES'!$U$2:$V$1210,2,1)</f>
        <v>70.11</v>
      </c>
      <c r="V569">
        <f>VLOOKUP($A569,'STOCK PRICES'!$W$2:$X$1879,2,1)</f>
        <v>40.880000000000003</v>
      </c>
      <c r="X569">
        <f>VLOOKUP($A569,'STOCK PRICES'!$Y$2:$Z$1987,2,1)</f>
        <v>46.31</v>
      </c>
      <c r="Z569">
        <f>VLOOKUP($A569,'STOCK PRICES'!$AA$2:$AB$1885,2,1)</f>
        <v>197</v>
      </c>
      <c r="AB569" t="e">
        <f>VLOOKUP($A569,'STOCK PRICES'!$AC$2:$AD$532,2,1)</f>
        <v>#N/A</v>
      </c>
    </row>
    <row r="570" spans="1:28" hidden="1" outlineLevel="1">
      <c r="A570" s="87">
        <v>43847</v>
      </c>
      <c r="B570">
        <f>VLOOKUP($A570,'STOCK PRICES'!$C$2:$D$1994,2,1)</f>
        <v>106.21</v>
      </c>
      <c r="C570" s="90"/>
      <c r="D570">
        <f>VLOOKUP($A570,'STOCK PRICES'!$E$2:$F$2018,2,1)</f>
        <v>180.83</v>
      </c>
      <c r="F570">
        <f>VLOOKUP($A570,'STOCK PRICES'!$G$2:$H$1679,2,1)</f>
        <v>26.99</v>
      </c>
      <c r="H570">
        <f>VLOOKUP($A570,'STOCK PRICES'!$I$2:$J$1976,2,1)</f>
        <v>42</v>
      </c>
      <c r="J570">
        <f>VLOOKUP($A570,'STOCK PRICES'!$K$2:$L$2018,2,1)</f>
        <v>119.06</v>
      </c>
      <c r="L570">
        <f>VLOOKUP($A570,'STOCK PRICES'!$M$2:$N$2018,2,1)</f>
        <v>23.05</v>
      </c>
      <c r="N570" t="e">
        <f>VLOOKUP($A570,'STOCK PRICES'!$O$2:$P$538,2,1)</f>
        <v>#N/A</v>
      </c>
      <c r="P570">
        <f>VLOOKUP($A570,'STOCK PRICES'!$Q$2:$R$2018,2,1)</f>
        <v>22.43</v>
      </c>
      <c r="R570">
        <f>VLOOKUP($A570,'STOCK PRICES'!$S$2:$T$2018,2,1)</f>
        <v>5.71</v>
      </c>
      <c r="T570">
        <f>VLOOKUP($A570,'STOCK PRICES'!$U$2:$V$1210,2,1)</f>
        <v>70.11</v>
      </c>
      <c r="V570">
        <f>VLOOKUP($A570,'STOCK PRICES'!$W$2:$X$1879,2,1)</f>
        <v>40.54</v>
      </c>
      <c r="X570">
        <f>VLOOKUP($A570,'STOCK PRICES'!$Y$2:$Z$1987,2,1)</f>
        <v>46.06</v>
      </c>
      <c r="Z570">
        <f>VLOOKUP($A570,'STOCK PRICES'!$AA$2:$AB$1885,2,1)</f>
        <v>199</v>
      </c>
      <c r="AB570" t="e">
        <f>VLOOKUP($A570,'STOCK PRICES'!$AC$2:$AD$532,2,1)</f>
        <v>#N/A</v>
      </c>
    </row>
    <row r="571" spans="1:28" hidden="1" outlineLevel="1">
      <c r="A571" s="87">
        <v>43850</v>
      </c>
      <c r="B571">
        <f>VLOOKUP($A571,'STOCK PRICES'!$C$2:$D$1994,2,1)</f>
        <v>104.9</v>
      </c>
      <c r="C571" s="90"/>
      <c r="D571">
        <f>VLOOKUP($A571,'STOCK PRICES'!$E$2:$F$2018,2,1)</f>
        <v>177.27</v>
      </c>
      <c r="F571">
        <f>VLOOKUP($A571,'STOCK PRICES'!$G$2:$H$1679,2,1)</f>
        <v>26.99</v>
      </c>
      <c r="H571">
        <f>VLOOKUP($A571,'STOCK PRICES'!$I$2:$J$1976,2,1)</f>
        <v>41</v>
      </c>
      <c r="J571">
        <f>VLOOKUP($A571,'STOCK PRICES'!$K$2:$L$2018,2,1)</f>
        <v>117.16</v>
      </c>
      <c r="L571">
        <f>VLOOKUP($A571,'STOCK PRICES'!$M$2:$N$2018,2,1)</f>
        <v>22.13</v>
      </c>
      <c r="N571" t="e">
        <f>VLOOKUP($A571,'STOCK PRICES'!$O$2:$P$538,2,1)</f>
        <v>#N/A</v>
      </c>
      <c r="P571">
        <f>VLOOKUP($A571,'STOCK PRICES'!$Q$2:$R$2018,2,1)</f>
        <v>22.1</v>
      </c>
      <c r="R571">
        <f>VLOOKUP($A571,'STOCK PRICES'!$S$2:$T$2018,2,1)</f>
        <v>5.6</v>
      </c>
      <c r="T571">
        <f>VLOOKUP($A571,'STOCK PRICES'!$U$2:$V$1210,2,1)</f>
        <v>70.11</v>
      </c>
      <c r="V571">
        <f>VLOOKUP($A571,'STOCK PRICES'!$W$2:$X$1879,2,1)</f>
        <v>40.79</v>
      </c>
      <c r="X571">
        <f>VLOOKUP($A571,'STOCK PRICES'!$Y$2:$Z$1987,2,1)</f>
        <v>44.77</v>
      </c>
      <c r="Z571">
        <f>VLOOKUP($A571,'STOCK PRICES'!$AA$2:$AB$1885,2,1)</f>
        <v>195.15</v>
      </c>
      <c r="AB571" t="e">
        <f>VLOOKUP($A571,'STOCK PRICES'!$AC$2:$AD$532,2,1)</f>
        <v>#N/A</v>
      </c>
    </row>
    <row r="572" spans="1:28" hidden="1" outlineLevel="1">
      <c r="A572" s="87">
        <v>43851</v>
      </c>
      <c r="B572">
        <f>VLOOKUP($A572,'STOCK PRICES'!$C$2:$D$1994,2,1)</f>
        <v>106.16</v>
      </c>
      <c r="C572" s="90"/>
      <c r="D572">
        <f>VLOOKUP($A572,'STOCK PRICES'!$E$2:$F$2018,2,1)</f>
        <v>178.08</v>
      </c>
      <c r="F572">
        <f>VLOOKUP($A572,'STOCK PRICES'!$G$2:$H$1679,2,1)</f>
        <v>27.2</v>
      </c>
      <c r="H572">
        <f>VLOOKUP($A572,'STOCK PRICES'!$I$2:$J$1976,2,1)</f>
        <v>40.5</v>
      </c>
      <c r="J572">
        <f>VLOOKUP($A572,'STOCK PRICES'!$K$2:$L$2018,2,1)</f>
        <v>113.46</v>
      </c>
      <c r="L572">
        <f>VLOOKUP($A572,'STOCK PRICES'!$M$2:$N$2018,2,1)</f>
        <v>21.81</v>
      </c>
      <c r="N572" t="e">
        <f>VLOOKUP($A572,'STOCK PRICES'!$O$2:$P$538,2,1)</f>
        <v>#N/A</v>
      </c>
      <c r="P572">
        <f>VLOOKUP($A572,'STOCK PRICES'!$Q$2:$R$2018,2,1)</f>
        <v>21.83</v>
      </c>
      <c r="R572">
        <f>VLOOKUP($A572,'STOCK PRICES'!$S$2:$T$2018,2,1)</f>
        <v>5.49</v>
      </c>
      <c r="T572">
        <f>VLOOKUP($A572,'STOCK PRICES'!$U$2:$V$1210,2,1)</f>
        <v>70.11</v>
      </c>
      <c r="V572">
        <f>VLOOKUP($A572,'STOCK PRICES'!$W$2:$X$1879,2,1)</f>
        <v>41.15</v>
      </c>
      <c r="X572">
        <f>VLOOKUP($A572,'STOCK PRICES'!$Y$2:$Z$1987,2,1)</f>
        <v>44</v>
      </c>
      <c r="Z572">
        <f>VLOOKUP($A572,'STOCK PRICES'!$AA$2:$AB$1885,2,1)</f>
        <v>199</v>
      </c>
      <c r="AB572" t="e">
        <f>VLOOKUP($A572,'STOCK PRICES'!$AC$2:$AD$532,2,1)</f>
        <v>#N/A</v>
      </c>
    </row>
    <row r="573" spans="1:28" hidden="1" outlineLevel="1">
      <c r="A573" s="87">
        <v>43852</v>
      </c>
      <c r="B573">
        <f>VLOOKUP($A573,'STOCK PRICES'!$C$2:$D$1994,2,1)</f>
        <v>105.94</v>
      </c>
      <c r="C573" s="90"/>
      <c r="D573">
        <f>VLOOKUP($A573,'STOCK PRICES'!$E$2:$F$2018,2,1)</f>
        <v>178.99</v>
      </c>
      <c r="F573">
        <f>VLOOKUP($A573,'STOCK PRICES'!$G$2:$H$1679,2,1)</f>
        <v>25.91</v>
      </c>
      <c r="H573">
        <f>VLOOKUP($A573,'STOCK PRICES'!$I$2:$J$1976,2,1)</f>
        <v>40.1</v>
      </c>
      <c r="J573">
        <f>VLOOKUP($A573,'STOCK PRICES'!$K$2:$L$2018,2,1)</f>
        <v>115.15</v>
      </c>
      <c r="L573">
        <f>VLOOKUP($A573,'STOCK PRICES'!$M$2:$N$2018,2,1)</f>
        <v>22.25</v>
      </c>
      <c r="N573" t="e">
        <f>VLOOKUP($A573,'STOCK PRICES'!$O$2:$P$538,2,1)</f>
        <v>#N/A</v>
      </c>
      <c r="P573">
        <f>VLOOKUP($A573,'STOCK PRICES'!$Q$2:$R$2018,2,1)</f>
        <v>21.97</v>
      </c>
      <c r="R573">
        <f>VLOOKUP($A573,'STOCK PRICES'!$S$2:$T$2018,2,1)</f>
        <v>5.63</v>
      </c>
      <c r="T573">
        <f>VLOOKUP($A573,'STOCK PRICES'!$U$2:$V$1210,2,1)</f>
        <v>74.3</v>
      </c>
      <c r="V573">
        <f>VLOOKUP($A573,'STOCK PRICES'!$W$2:$X$1879,2,1)</f>
        <v>42.34</v>
      </c>
      <c r="X573">
        <f>VLOOKUP($A573,'STOCK PRICES'!$Y$2:$Z$1987,2,1)</f>
        <v>44.24</v>
      </c>
      <c r="Z573">
        <f>VLOOKUP($A573,'STOCK PRICES'!$AA$2:$AB$1885,2,1)</f>
        <v>197.5</v>
      </c>
      <c r="AB573" t="e">
        <f>VLOOKUP($A573,'STOCK PRICES'!$AC$2:$AD$532,2,1)</f>
        <v>#N/A</v>
      </c>
    </row>
    <row r="574" spans="1:28" hidden="1" outlineLevel="1">
      <c r="A574" s="87">
        <v>43853</v>
      </c>
      <c r="B574">
        <f>VLOOKUP($A574,'STOCK PRICES'!$C$2:$D$1994,2,1)</f>
        <v>106.19</v>
      </c>
      <c r="C574" s="90"/>
      <c r="D574">
        <f>VLOOKUP($A574,'STOCK PRICES'!$E$2:$F$2018,2,1)</f>
        <v>178.22</v>
      </c>
      <c r="F574">
        <f>VLOOKUP($A574,'STOCK PRICES'!$G$2:$H$1679,2,1)</f>
        <v>25.55</v>
      </c>
      <c r="H574">
        <f>VLOOKUP($A574,'STOCK PRICES'!$I$2:$J$1976,2,1)</f>
        <v>39.06</v>
      </c>
      <c r="J574">
        <f>VLOOKUP($A574,'STOCK PRICES'!$K$2:$L$2018,2,1)</f>
        <v>115.95</v>
      </c>
      <c r="L574">
        <f>VLOOKUP($A574,'STOCK PRICES'!$M$2:$N$2018,2,1)</f>
        <v>22.92</v>
      </c>
      <c r="N574" t="e">
        <f>VLOOKUP($A574,'STOCK PRICES'!$O$2:$P$538,2,1)</f>
        <v>#N/A</v>
      </c>
      <c r="P574">
        <f>VLOOKUP($A574,'STOCK PRICES'!$Q$2:$R$2018,2,1)</f>
        <v>21.94</v>
      </c>
      <c r="R574">
        <f>VLOOKUP($A574,'STOCK PRICES'!$S$2:$T$2018,2,1)</f>
        <v>5.52</v>
      </c>
      <c r="T574">
        <f>VLOOKUP($A574,'STOCK PRICES'!$U$2:$V$1210,2,1)</f>
        <v>74.3</v>
      </c>
      <c r="V574">
        <f>VLOOKUP($A574,'STOCK PRICES'!$W$2:$X$1879,2,1)</f>
        <v>41.37</v>
      </c>
      <c r="X574">
        <f>VLOOKUP($A574,'STOCK PRICES'!$Y$2:$Z$1987,2,1)</f>
        <v>44.08</v>
      </c>
      <c r="Z574">
        <f>VLOOKUP($A574,'STOCK PRICES'!$AA$2:$AB$1885,2,1)</f>
        <v>197.49</v>
      </c>
      <c r="AB574" t="e">
        <f>VLOOKUP($A574,'STOCK PRICES'!$AC$2:$AD$532,2,1)</f>
        <v>#N/A</v>
      </c>
    </row>
    <row r="575" spans="1:28" hidden="1" outlineLevel="1">
      <c r="A575" s="87">
        <v>43854</v>
      </c>
      <c r="B575">
        <f>VLOOKUP($A575,'STOCK PRICES'!$C$2:$D$1994,2,1)</f>
        <v>106.1</v>
      </c>
      <c r="C575" s="90"/>
      <c r="D575">
        <f>VLOOKUP($A575,'STOCK PRICES'!$E$2:$F$2018,2,1)</f>
        <v>178.89</v>
      </c>
      <c r="F575">
        <f>VLOOKUP($A575,'STOCK PRICES'!$G$2:$H$1679,2,1)</f>
        <v>25.85</v>
      </c>
      <c r="H575">
        <f>VLOOKUP($A575,'STOCK PRICES'!$I$2:$J$1976,2,1)</f>
        <v>38.51</v>
      </c>
      <c r="J575">
        <f>VLOOKUP($A575,'STOCK PRICES'!$K$2:$L$2018,2,1)</f>
        <v>121.18</v>
      </c>
      <c r="L575">
        <f>VLOOKUP($A575,'STOCK PRICES'!$M$2:$N$2018,2,1)</f>
        <v>23.54</v>
      </c>
      <c r="N575" t="e">
        <f>VLOOKUP($A575,'STOCK PRICES'!$O$2:$P$538,2,1)</f>
        <v>#N/A</v>
      </c>
      <c r="P575">
        <f>VLOOKUP($A575,'STOCK PRICES'!$Q$2:$R$2018,2,1)</f>
        <v>22.8</v>
      </c>
      <c r="R575">
        <f>VLOOKUP($A575,'STOCK PRICES'!$S$2:$T$2018,2,1)</f>
        <v>5.45</v>
      </c>
      <c r="T575">
        <f>VLOOKUP($A575,'STOCK PRICES'!$U$2:$V$1210,2,1)</f>
        <v>74.3</v>
      </c>
      <c r="V575">
        <f>VLOOKUP($A575,'STOCK PRICES'!$W$2:$X$1879,2,1)</f>
        <v>41.63</v>
      </c>
      <c r="X575">
        <f>VLOOKUP($A575,'STOCK PRICES'!$Y$2:$Z$1987,2,1)</f>
        <v>43.86</v>
      </c>
      <c r="Z575">
        <f>VLOOKUP($A575,'STOCK PRICES'!$AA$2:$AB$1885,2,1)</f>
        <v>194.5</v>
      </c>
      <c r="AB575" t="e">
        <f>VLOOKUP($A575,'STOCK PRICES'!$AC$2:$AD$532,2,1)</f>
        <v>#N/A</v>
      </c>
    </row>
    <row r="576" spans="1:28" hidden="1" outlineLevel="1">
      <c r="A576" s="87">
        <v>43857</v>
      </c>
      <c r="B576">
        <f>VLOOKUP($A576,'STOCK PRICES'!$C$2:$D$1994,2,1)</f>
        <v>103.92</v>
      </c>
      <c r="C576" s="90"/>
      <c r="D576">
        <f>VLOOKUP($A576,'STOCK PRICES'!$E$2:$F$2018,2,1)</f>
        <v>178.99</v>
      </c>
      <c r="F576">
        <f>VLOOKUP($A576,'STOCK PRICES'!$G$2:$H$1679,2,1)</f>
        <v>25.85</v>
      </c>
      <c r="H576">
        <f>VLOOKUP($A576,'STOCK PRICES'!$I$2:$J$1976,2,1)</f>
        <v>38.99</v>
      </c>
      <c r="J576">
        <f>VLOOKUP($A576,'STOCK PRICES'!$K$2:$L$2018,2,1)</f>
        <v>117.02</v>
      </c>
      <c r="L576">
        <f>VLOOKUP($A576,'STOCK PRICES'!$M$2:$N$2018,2,1)</f>
        <v>24.83</v>
      </c>
      <c r="N576" t="e">
        <f>VLOOKUP($A576,'STOCK PRICES'!$O$2:$P$538,2,1)</f>
        <v>#N/A</v>
      </c>
      <c r="P576">
        <f>VLOOKUP($A576,'STOCK PRICES'!$Q$2:$R$2018,2,1)</f>
        <v>22.32</v>
      </c>
      <c r="R576">
        <f>VLOOKUP($A576,'STOCK PRICES'!$S$2:$T$2018,2,1)</f>
        <v>5.31</v>
      </c>
      <c r="T576">
        <f>VLOOKUP($A576,'STOCK PRICES'!$U$2:$V$1210,2,1)</f>
        <v>74.3</v>
      </c>
      <c r="V576">
        <f>VLOOKUP($A576,'STOCK PRICES'!$W$2:$X$1879,2,1)</f>
        <v>41.31</v>
      </c>
      <c r="X576">
        <f>VLOOKUP($A576,'STOCK PRICES'!$Y$2:$Z$1987,2,1)</f>
        <v>43.54</v>
      </c>
      <c r="Z576">
        <f>VLOOKUP($A576,'STOCK PRICES'!$AA$2:$AB$1885,2,1)</f>
        <v>194.69</v>
      </c>
      <c r="AB576" t="e">
        <f>VLOOKUP($A576,'STOCK PRICES'!$AC$2:$AD$532,2,1)</f>
        <v>#N/A</v>
      </c>
    </row>
    <row r="577" spans="1:28" hidden="1" outlineLevel="1">
      <c r="A577" s="87">
        <v>43858</v>
      </c>
      <c r="B577">
        <f>VLOOKUP($A577,'STOCK PRICES'!$C$2:$D$1994,2,1)</f>
        <v>103.23</v>
      </c>
      <c r="C577" s="90"/>
      <c r="D577">
        <f>VLOOKUP($A577,'STOCK PRICES'!$E$2:$F$2018,2,1)</f>
        <v>177.48</v>
      </c>
      <c r="F577">
        <f>VLOOKUP($A577,'STOCK PRICES'!$G$2:$H$1679,2,1)</f>
        <v>26.19</v>
      </c>
      <c r="H577">
        <f>VLOOKUP($A577,'STOCK PRICES'!$I$2:$J$1976,2,1)</f>
        <v>39.08</v>
      </c>
      <c r="J577">
        <f>VLOOKUP($A577,'STOCK PRICES'!$K$2:$L$2018,2,1)</f>
        <v>118.18</v>
      </c>
      <c r="L577">
        <f>VLOOKUP($A577,'STOCK PRICES'!$M$2:$N$2018,2,1)</f>
        <v>24.99</v>
      </c>
      <c r="N577" t="e">
        <f>VLOOKUP($A577,'STOCK PRICES'!$O$2:$P$538,2,1)</f>
        <v>#N/A</v>
      </c>
      <c r="P577">
        <f>VLOOKUP($A577,'STOCK PRICES'!$Q$2:$R$2018,2,1)</f>
        <v>22.36</v>
      </c>
      <c r="R577">
        <f>VLOOKUP($A577,'STOCK PRICES'!$S$2:$T$2018,2,1)</f>
        <v>5.3</v>
      </c>
      <c r="T577">
        <f>VLOOKUP($A577,'STOCK PRICES'!$U$2:$V$1210,2,1)</f>
        <v>78.38</v>
      </c>
      <c r="V577">
        <f>VLOOKUP($A577,'STOCK PRICES'!$W$2:$X$1879,2,1)</f>
        <v>41.11</v>
      </c>
      <c r="X577">
        <f>VLOOKUP($A577,'STOCK PRICES'!$Y$2:$Z$1987,2,1)</f>
        <v>43.71</v>
      </c>
      <c r="Z577">
        <f>VLOOKUP($A577,'STOCK PRICES'!$AA$2:$AB$1885,2,1)</f>
        <v>193.7</v>
      </c>
      <c r="AB577" t="e">
        <f>VLOOKUP($A577,'STOCK PRICES'!$AC$2:$AD$532,2,1)</f>
        <v>#N/A</v>
      </c>
    </row>
    <row r="578" spans="1:28" hidden="1" outlineLevel="1">
      <c r="A578" s="87">
        <v>43859</v>
      </c>
      <c r="B578">
        <f>VLOOKUP($A578,'STOCK PRICES'!$C$2:$D$1994,2,1)</f>
        <v>102.56</v>
      </c>
      <c r="C578" s="90"/>
      <c r="D578">
        <f>VLOOKUP($A578,'STOCK PRICES'!$E$2:$F$2018,2,1)</f>
        <v>174.67</v>
      </c>
      <c r="F578">
        <f>VLOOKUP($A578,'STOCK PRICES'!$G$2:$H$1679,2,1)</f>
        <v>25.5</v>
      </c>
      <c r="H578">
        <f>VLOOKUP($A578,'STOCK PRICES'!$I$2:$J$1976,2,1)</f>
        <v>39.049999999999997</v>
      </c>
      <c r="J578">
        <f>VLOOKUP($A578,'STOCK PRICES'!$K$2:$L$2018,2,1)</f>
        <v>117.67</v>
      </c>
      <c r="L578">
        <f>VLOOKUP($A578,'STOCK PRICES'!$M$2:$N$2018,2,1)</f>
        <v>24.18</v>
      </c>
      <c r="N578" t="e">
        <f>VLOOKUP($A578,'STOCK PRICES'!$O$2:$P$538,2,1)</f>
        <v>#N/A</v>
      </c>
      <c r="P578">
        <f>VLOOKUP($A578,'STOCK PRICES'!$Q$2:$R$2018,2,1)</f>
        <v>22.63</v>
      </c>
      <c r="R578">
        <f>VLOOKUP($A578,'STOCK PRICES'!$S$2:$T$2018,2,1)</f>
        <v>5.2</v>
      </c>
      <c r="T578">
        <f>VLOOKUP($A578,'STOCK PRICES'!$U$2:$V$1210,2,1)</f>
        <v>82.68</v>
      </c>
      <c r="V578">
        <f>VLOOKUP($A578,'STOCK PRICES'!$W$2:$X$1879,2,1)</f>
        <v>41.26</v>
      </c>
      <c r="X578">
        <f>VLOOKUP($A578,'STOCK PRICES'!$Y$2:$Z$1987,2,1)</f>
        <v>43.12</v>
      </c>
      <c r="Z578">
        <f>VLOOKUP($A578,'STOCK PRICES'!$AA$2:$AB$1885,2,1)</f>
        <v>193.7</v>
      </c>
      <c r="AB578" t="e">
        <f>VLOOKUP($A578,'STOCK PRICES'!$AC$2:$AD$532,2,1)</f>
        <v>#N/A</v>
      </c>
    </row>
    <row r="579" spans="1:28" hidden="1" outlineLevel="1">
      <c r="A579" s="87">
        <v>43860</v>
      </c>
      <c r="B579">
        <f>VLOOKUP($A579,'STOCK PRICES'!$C$2:$D$1994,2,1)</f>
        <v>102.14</v>
      </c>
      <c r="C579" s="90"/>
      <c r="D579">
        <f>VLOOKUP($A579,'STOCK PRICES'!$E$2:$F$2018,2,1)</f>
        <v>172.81</v>
      </c>
      <c r="F579">
        <f>VLOOKUP($A579,'STOCK PRICES'!$G$2:$H$1679,2,1)</f>
        <v>25.5</v>
      </c>
      <c r="H579">
        <f>VLOOKUP($A579,'STOCK PRICES'!$I$2:$J$1976,2,1)</f>
        <v>39.9</v>
      </c>
      <c r="J579">
        <f>VLOOKUP($A579,'STOCK PRICES'!$K$2:$L$2018,2,1)</f>
        <v>118.29</v>
      </c>
      <c r="L579">
        <f>VLOOKUP($A579,'STOCK PRICES'!$M$2:$N$2018,2,1)</f>
        <v>24.26</v>
      </c>
      <c r="N579" t="e">
        <f>VLOOKUP($A579,'STOCK PRICES'!$O$2:$P$538,2,1)</f>
        <v>#N/A</v>
      </c>
      <c r="P579">
        <f>VLOOKUP($A579,'STOCK PRICES'!$Q$2:$R$2018,2,1)</f>
        <v>22.3</v>
      </c>
      <c r="R579">
        <f>VLOOKUP($A579,'STOCK PRICES'!$S$2:$T$2018,2,1)</f>
        <v>5.12</v>
      </c>
      <c r="T579">
        <f>VLOOKUP($A579,'STOCK PRICES'!$U$2:$V$1210,2,1)</f>
        <v>87.21</v>
      </c>
      <c r="V579">
        <f>VLOOKUP($A579,'STOCK PRICES'!$W$2:$X$1879,2,1)</f>
        <v>41.03</v>
      </c>
      <c r="X579">
        <f>VLOOKUP($A579,'STOCK PRICES'!$Y$2:$Z$1987,2,1)</f>
        <v>42.55</v>
      </c>
      <c r="Z579">
        <f>VLOOKUP($A579,'STOCK PRICES'!$AA$2:$AB$1885,2,1)</f>
        <v>199.9</v>
      </c>
      <c r="AB579" t="e">
        <f>VLOOKUP($A579,'STOCK PRICES'!$AC$2:$AD$532,2,1)</f>
        <v>#N/A</v>
      </c>
    </row>
    <row r="580" spans="1:28" hidden="1" outlineLevel="1">
      <c r="A580" s="87">
        <v>43861</v>
      </c>
      <c r="B580">
        <f>VLOOKUP($A580,'STOCK PRICES'!$C$2:$D$1994,2,1)</f>
        <v>102.73</v>
      </c>
      <c r="C580" s="90"/>
      <c r="D580">
        <f>VLOOKUP($A580,'STOCK PRICES'!$E$2:$F$2018,2,1)</f>
        <v>169.93</v>
      </c>
      <c r="F580">
        <f>VLOOKUP($A580,'STOCK PRICES'!$G$2:$H$1679,2,1)</f>
        <v>25.95</v>
      </c>
      <c r="H580">
        <f>VLOOKUP($A580,'STOCK PRICES'!$I$2:$J$1976,2,1)</f>
        <v>39.5</v>
      </c>
      <c r="J580">
        <f>VLOOKUP($A580,'STOCK PRICES'!$K$2:$L$2018,2,1)</f>
        <v>116.87</v>
      </c>
      <c r="L580">
        <f>VLOOKUP($A580,'STOCK PRICES'!$M$2:$N$2018,2,1)</f>
        <v>23.71</v>
      </c>
      <c r="N580" t="e">
        <f>VLOOKUP($A580,'STOCK PRICES'!$O$2:$P$538,2,1)</f>
        <v>#N/A</v>
      </c>
      <c r="P580">
        <f>VLOOKUP($A580,'STOCK PRICES'!$Q$2:$R$2018,2,1)</f>
        <v>21.65</v>
      </c>
      <c r="R580">
        <f>VLOOKUP($A580,'STOCK PRICES'!$S$2:$T$2018,2,1)</f>
        <v>5.12</v>
      </c>
      <c r="T580">
        <f>VLOOKUP($A580,'STOCK PRICES'!$U$2:$V$1210,2,1)</f>
        <v>91</v>
      </c>
      <c r="V580">
        <f>VLOOKUP($A580,'STOCK PRICES'!$W$2:$X$1879,2,1)</f>
        <v>40.76</v>
      </c>
      <c r="X580">
        <f>VLOOKUP($A580,'STOCK PRICES'!$Y$2:$Z$1987,2,1)</f>
        <v>42.62</v>
      </c>
      <c r="Z580">
        <f>VLOOKUP($A580,'STOCK PRICES'!$AA$2:$AB$1885,2,1)</f>
        <v>203.99</v>
      </c>
      <c r="AB580" t="e">
        <f>VLOOKUP($A580,'STOCK PRICES'!$AC$2:$AD$532,2,1)</f>
        <v>#N/A</v>
      </c>
    </row>
    <row r="581" spans="1:28" hidden="1" outlineLevel="1">
      <c r="A581" s="87">
        <v>43864</v>
      </c>
      <c r="B581">
        <f>VLOOKUP($A581,'STOCK PRICES'!$C$2:$D$1994,2,1)</f>
        <v>99.87</v>
      </c>
      <c r="C581" s="90"/>
      <c r="D581">
        <f>VLOOKUP($A581,'STOCK PRICES'!$E$2:$F$2018,2,1)</f>
        <v>167.23</v>
      </c>
      <c r="F581">
        <f>VLOOKUP($A581,'STOCK PRICES'!$G$2:$H$1679,2,1)</f>
        <v>25.9</v>
      </c>
      <c r="H581">
        <f>VLOOKUP($A581,'STOCK PRICES'!$I$2:$J$1976,2,1)</f>
        <v>39.39</v>
      </c>
      <c r="J581">
        <f>VLOOKUP($A581,'STOCK PRICES'!$K$2:$L$2018,2,1)</f>
        <v>112.02</v>
      </c>
      <c r="L581">
        <f>VLOOKUP($A581,'STOCK PRICES'!$M$2:$N$2018,2,1)</f>
        <v>22.45</v>
      </c>
      <c r="N581" t="e">
        <f>VLOOKUP($A581,'STOCK PRICES'!$O$2:$P$538,2,1)</f>
        <v>#N/A</v>
      </c>
      <c r="P581">
        <f>VLOOKUP($A581,'STOCK PRICES'!$Q$2:$R$2018,2,1)</f>
        <v>20.38</v>
      </c>
      <c r="R581">
        <f>VLOOKUP($A581,'STOCK PRICES'!$S$2:$T$2018,2,1)</f>
        <v>4.83</v>
      </c>
      <c r="T581">
        <f>VLOOKUP($A581,'STOCK PRICES'!$U$2:$V$1210,2,1)</f>
        <v>96.19</v>
      </c>
      <c r="V581">
        <f>VLOOKUP($A581,'STOCK PRICES'!$W$2:$X$1879,2,1)</f>
        <v>40</v>
      </c>
      <c r="X581">
        <f>VLOOKUP($A581,'STOCK PRICES'!$Y$2:$Z$1987,2,1)</f>
        <v>40.82</v>
      </c>
      <c r="Z581">
        <f>VLOOKUP($A581,'STOCK PRICES'!$AA$2:$AB$1885,2,1)</f>
        <v>199.75</v>
      </c>
      <c r="AB581" t="e">
        <f>VLOOKUP($A581,'STOCK PRICES'!$AC$2:$AD$532,2,1)</f>
        <v>#N/A</v>
      </c>
    </row>
    <row r="582" spans="1:28" hidden="1" outlineLevel="1">
      <c r="A582" s="87">
        <v>43865</v>
      </c>
      <c r="B582">
        <f>VLOOKUP($A582,'STOCK PRICES'!$C$2:$D$1994,2,1)</f>
        <v>101.04</v>
      </c>
      <c r="C582" s="90"/>
      <c r="D582">
        <f>VLOOKUP($A582,'STOCK PRICES'!$E$2:$F$2018,2,1)</f>
        <v>171.37</v>
      </c>
      <c r="F582">
        <f>VLOOKUP($A582,'STOCK PRICES'!$G$2:$H$1679,2,1)</f>
        <v>25.91</v>
      </c>
      <c r="H582">
        <f>VLOOKUP($A582,'STOCK PRICES'!$I$2:$J$1976,2,1)</f>
        <v>39.72</v>
      </c>
      <c r="J582">
        <f>VLOOKUP($A582,'STOCK PRICES'!$K$2:$L$2018,2,1)</f>
        <v>111.38</v>
      </c>
      <c r="L582">
        <f>VLOOKUP($A582,'STOCK PRICES'!$M$2:$N$2018,2,1)</f>
        <v>22.96</v>
      </c>
      <c r="N582" t="e">
        <f>VLOOKUP($A582,'STOCK PRICES'!$O$2:$P$538,2,1)</f>
        <v>#N/A</v>
      </c>
      <c r="P582">
        <f>VLOOKUP($A582,'STOCK PRICES'!$Q$2:$R$2018,2,1)</f>
        <v>20.41</v>
      </c>
      <c r="R582">
        <f>VLOOKUP($A582,'STOCK PRICES'!$S$2:$T$2018,2,1)</f>
        <v>4.96</v>
      </c>
      <c r="T582">
        <f>VLOOKUP($A582,'STOCK PRICES'!$U$2:$V$1210,2,1)</f>
        <v>97.98</v>
      </c>
      <c r="V582">
        <f>VLOOKUP($A582,'STOCK PRICES'!$W$2:$X$1879,2,1)</f>
        <v>40.200000000000003</v>
      </c>
      <c r="X582">
        <f>VLOOKUP($A582,'STOCK PRICES'!$Y$2:$Z$1987,2,1)</f>
        <v>42.24</v>
      </c>
      <c r="Z582">
        <f>VLOOKUP($A582,'STOCK PRICES'!$AA$2:$AB$1885,2,1)</f>
        <v>198.99</v>
      </c>
      <c r="AB582" t="e">
        <f>VLOOKUP($A582,'STOCK PRICES'!$AC$2:$AD$532,2,1)</f>
        <v>#N/A</v>
      </c>
    </row>
    <row r="583" spans="1:28" hidden="1" outlineLevel="1">
      <c r="A583" s="87">
        <v>43867</v>
      </c>
      <c r="B583">
        <f>VLOOKUP($A583,'STOCK PRICES'!$C$2:$D$1994,2,1)</f>
        <v>100.5</v>
      </c>
      <c r="C583" s="90"/>
      <c r="D583">
        <f>VLOOKUP($A583,'STOCK PRICES'!$E$2:$F$2018,2,1)</f>
        <v>170.63</v>
      </c>
      <c r="F583">
        <f>VLOOKUP($A583,'STOCK PRICES'!$G$2:$H$1679,2,1)</f>
        <v>25</v>
      </c>
      <c r="H583">
        <f>VLOOKUP($A583,'STOCK PRICES'!$I$2:$J$1976,2,1)</f>
        <v>39.770000000000003</v>
      </c>
      <c r="J583">
        <f>VLOOKUP($A583,'STOCK PRICES'!$K$2:$L$2018,2,1)</f>
        <v>109.75</v>
      </c>
      <c r="L583">
        <f>VLOOKUP($A583,'STOCK PRICES'!$M$2:$N$2018,2,1)</f>
        <v>23.04</v>
      </c>
      <c r="N583" t="e">
        <f>VLOOKUP($A583,'STOCK PRICES'!$O$2:$P$538,2,1)</f>
        <v>#N/A</v>
      </c>
      <c r="P583">
        <f>VLOOKUP($A583,'STOCK PRICES'!$Q$2:$R$2018,2,1)</f>
        <v>20.149999999999999</v>
      </c>
      <c r="R583">
        <f>VLOOKUP($A583,'STOCK PRICES'!$S$2:$T$2018,2,1)</f>
        <v>5.09</v>
      </c>
      <c r="T583">
        <f>VLOOKUP($A583,'STOCK PRICES'!$U$2:$V$1210,2,1)</f>
        <v>98.49</v>
      </c>
      <c r="V583">
        <f>VLOOKUP($A583,'STOCK PRICES'!$W$2:$X$1879,2,1)</f>
        <v>40.33</v>
      </c>
      <c r="X583">
        <f>VLOOKUP($A583,'STOCK PRICES'!$Y$2:$Z$1987,2,1)</f>
        <v>42.48</v>
      </c>
      <c r="Z583">
        <f>VLOOKUP($A583,'STOCK PRICES'!$AA$2:$AB$1885,2,1)</f>
        <v>198.99</v>
      </c>
      <c r="AB583" t="e">
        <f>VLOOKUP($A583,'STOCK PRICES'!$AC$2:$AD$532,2,1)</f>
        <v>#N/A</v>
      </c>
    </row>
    <row r="584" spans="1:28" hidden="1" outlineLevel="1">
      <c r="A584" s="87">
        <v>43868</v>
      </c>
      <c r="B584">
        <f>VLOOKUP($A584,'STOCK PRICES'!$C$2:$D$1994,2,1)</f>
        <v>98.81</v>
      </c>
      <c r="C584" s="90"/>
      <c r="D584">
        <f>VLOOKUP($A584,'STOCK PRICES'!$E$2:$F$2018,2,1)</f>
        <v>169.08</v>
      </c>
      <c r="F584">
        <f>VLOOKUP($A584,'STOCK PRICES'!$G$2:$H$1679,2,1)</f>
        <v>25.95</v>
      </c>
      <c r="H584">
        <f>VLOOKUP($A584,'STOCK PRICES'!$I$2:$J$1976,2,1)</f>
        <v>39.25</v>
      </c>
      <c r="J584">
        <f>VLOOKUP($A584,'STOCK PRICES'!$K$2:$L$2018,2,1)</f>
        <v>103.24</v>
      </c>
      <c r="L584">
        <f>VLOOKUP($A584,'STOCK PRICES'!$M$2:$N$2018,2,1)</f>
        <v>21.81</v>
      </c>
      <c r="N584" t="e">
        <f>VLOOKUP($A584,'STOCK PRICES'!$O$2:$P$538,2,1)</f>
        <v>#N/A</v>
      </c>
      <c r="P584">
        <f>VLOOKUP($A584,'STOCK PRICES'!$Q$2:$R$2018,2,1)</f>
        <v>18.97</v>
      </c>
      <c r="R584">
        <f>VLOOKUP($A584,'STOCK PRICES'!$S$2:$T$2018,2,1)</f>
        <v>4.62</v>
      </c>
      <c r="T584">
        <f>VLOOKUP($A584,'STOCK PRICES'!$U$2:$V$1210,2,1)</f>
        <v>98.49</v>
      </c>
      <c r="V584">
        <f>VLOOKUP($A584,'STOCK PRICES'!$W$2:$X$1879,2,1)</f>
        <v>39.58</v>
      </c>
      <c r="X584">
        <f>VLOOKUP($A584,'STOCK PRICES'!$Y$2:$Z$1987,2,1)</f>
        <v>41.62</v>
      </c>
      <c r="Z584">
        <f>VLOOKUP($A584,'STOCK PRICES'!$AA$2:$AB$1885,2,1)</f>
        <v>199.75</v>
      </c>
      <c r="AB584" t="e">
        <f>VLOOKUP($A584,'STOCK PRICES'!$AC$2:$AD$532,2,1)</f>
        <v>#N/A</v>
      </c>
    </row>
    <row r="585" spans="1:28" hidden="1" outlineLevel="1">
      <c r="A585" s="87">
        <v>43871</v>
      </c>
      <c r="B585">
        <f>VLOOKUP($A585,'STOCK PRICES'!$C$2:$D$1994,2,1)</f>
        <v>97.24</v>
      </c>
      <c r="C585" s="90"/>
      <c r="D585">
        <f>VLOOKUP($A585,'STOCK PRICES'!$E$2:$F$2018,2,1)</f>
        <v>166.9</v>
      </c>
      <c r="F585">
        <f>VLOOKUP($A585,'STOCK PRICES'!$G$2:$H$1679,2,1)</f>
        <v>25</v>
      </c>
      <c r="H585">
        <f>VLOOKUP($A585,'STOCK PRICES'!$I$2:$J$1976,2,1)</f>
        <v>39.61</v>
      </c>
      <c r="J585">
        <f>VLOOKUP($A585,'STOCK PRICES'!$K$2:$L$2018,2,1)</f>
        <v>97.08</v>
      </c>
      <c r="L585">
        <f>VLOOKUP($A585,'STOCK PRICES'!$M$2:$N$2018,2,1)</f>
        <v>21.37</v>
      </c>
      <c r="N585" t="e">
        <f>VLOOKUP($A585,'STOCK PRICES'!$O$2:$P$538,2,1)</f>
        <v>#N/A</v>
      </c>
      <c r="P585">
        <f>VLOOKUP($A585,'STOCK PRICES'!$Q$2:$R$2018,2,1)</f>
        <v>17.84</v>
      </c>
      <c r="R585">
        <f>VLOOKUP($A585,'STOCK PRICES'!$S$2:$T$2018,2,1)</f>
        <v>4.5199999999999996</v>
      </c>
      <c r="T585">
        <f>VLOOKUP($A585,'STOCK PRICES'!$U$2:$V$1210,2,1)</f>
        <v>98.49</v>
      </c>
      <c r="V585">
        <f>VLOOKUP($A585,'STOCK PRICES'!$W$2:$X$1879,2,1)</f>
        <v>38.85</v>
      </c>
      <c r="X585">
        <f>VLOOKUP($A585,'STOCK PRICES'!$Y$2:$Z$1987,2,1)</f>
        <v>41.84</v>
      </c>
      <c r="Z585">
        <f>VLOOKUP($A585,'STOCK PRICES'!$AA$2:$AB$1885,2,1)</f>
        <v>191.56</v>
      </c>
      <c r="AB585" t="e">
        <f>VLOOKUP($A585,'STOCK PRICES'!$AC$2:$AD$532,2,1)</f>
        <v>#N/A</v>
      </c>
    </row>
    <row r="586" spans="1:28" hidden="1" outlineLevel="1">
      <c r="A586" s="87">
        <v>43872</v>
      </c>
      <c r="B586">
        <f>VLOOKUP($A586,'STOCK PRICES'!$C$2:$D$1994,2,1)</f>
        <v>98.39</v>
      </c>
      <c r="C586" s="90"/>
      <c r="D586">
        <f>VLOOKUP($A586,'STOCK PRICES'!$E$2:$F$2018,2,1)</f>
        <v>166.71</v>
      </c>
      <c r="F586">
        <f>VLOOKUP($A586,'STOCK PRICES'!$G$2:$H$1679,2,1)</f>
        <v>25.49</v>
      </c>
      <c r="H586">
        <f>VLOOKUP($A586,'STOCK PRICES'!$I$2:$J$1976,2,1)</f>
        <v>39.81</v>
      </c>
      <c r="J586">
        <f>VLOOKUP($A586,'STOCK PRICES'!$K$2:$L$2018,2,1)</f>
        <v>95.87</v>
      </c>
      <c r="L586">
        <f>VLOOKUP($A586,'STOCK PRICES'!$M$2:$N$2018,2,1)</f>
        <v>22.57</v>
      </c>
      <c r="N586" t="e">
        <f>VLOOKUP($A586,'STOCK PRICES'!$O$2:$P$538,2,1)</f>
        <v>#N/A</v>
      </c>
      <c r="P586">
        <f>VLOOKUP($A586,'STOCK PRICES'!$Q$2:$R$2018,2,1)</f>
        <v>18.91</v>
      </c>
      <c r="R586">
        <f>VLOOKUP($A586,'STOCK PRICES'!$S$2:$T$2018,2,1)</f>
        <v>4.67</v>
      </c>
      <c r="T586">
        <f>VLOOKUP($A586,'STOCK PRICES'!$U$2:$V$1210,2,1)</f>
        <v>98.49</v>
      </c>
      <c r="V586">
        <f>VLOOKUP($A586,'STOCK PRICES'!$W$2:$X$1879,2,1)</f>
        <v>39.81</v>
      </c>
      <c r="X586">
        <f>VLOOKUP($A586,'STOCK PRICES'!$Y$2:$Z$1987,2,1)</f>
        <v>41.62</v>
      </c>
      <c r="Z586">
        <f>VLOOKUP($A586,'STOCK PRICES'!$AA$2:$AB$1885,2,1)</f>
        <v>191.56</v>
      </c>
      <c r="AB586" t="e">
        <f>VLOOKUP($A586,'STOCK PRICES'!$AC$2:$AD$532,2,1)</f>
        <v>#N/A</v>
      </c>
    </row>
    <row r="587" spans="1:28" hidden="1" outlineLevel="1">
      <c r="A587" s="87">
        <v>43873</v>
      </c>
      <c r="B587">
        <f>VLOOKUP($A587,'STOCK PRICES'!$C$2:$D$1994,2,1)</f>
        <v>98.91</v>
      </c>
      <c r="C587" s="90"/>
      <c r="D587">
        <f>VLOOKUP($A587,'STOCK PRICES'!$E$2:$F$2018,2,1)</f>
        <v>168.79</v>
      </c>
      <c r="F587">
        <f>VLOOKUP($A587,'STOCK PRICES'!$G$2:$H$1679,2,1)</f>
        <v>25.07</v>
      </c>
      <c r="H587">
        <f>VLOOKUP($A587,'STOCK PRICES'!$I$2:$J$1976,2,1)</f>
        <v>40.17</v>
      </c>
      <c r="J587">
        <f>VLOOKUP($A587,'STOCK PRICES'!$K$2:$L$2018,2,1)</f>
        <v>99.94</v>
      </c>
      <c r="L587">
        <f>VLOOKUP($A587,'STOCK PRICES'!$M$2:$N$2018,2,1)</f>
        <v>23.38</v>
      </c>
      <c r="N587" t="e">
        <f>VLOOKUP($A587,'STOCK PRICES'!$O$2:$P$538,2,1)</f>
        <v>#N/A</v>
      </c>
      <c r="P587">
        <f>VLOOKUP($A587,'STOCK PRICES'!$Q$2:$R$2018,2,1)</f>
        <v>20.04</v>
      </c>
      <c r="R587">
        <f>VLOOKUP($A587,'STOCK PRICES'!$S$2:$T$2018,2,1)</f>
        <v>5.0199999999999996</v>
      </c>
      <c r="T587">
        <f>VLOOKUP($A587,'STOCK PRICES'!$U$2:$V$1210,2,1)</f>
        <v>95.84</v>
      </c>
      <c r="V587">
        <f>VLOOKUP($A587,'STOCK PRICES'!$W$2:$X$1879,2,1)</f>
        <v>40.1</v>
      </c>
      <c r="X587">
        <f>VLOOKUP($A587,'STOCK PRICES'!$Y$2:$Z$1987,2,1)</f>
        <v>42.54</v>
      </c>
      <c r="Z587">
        <f>VLOOKUP($A587,'STOCK PRICES'!$AA$2:$AB$1885,2,1)</f>
        <v>190.85</v>
      </c>
      <c r="AB587" t="e">
        <f>VLOOKUP($A587,'STOCK PRICES'!$AC$2:$AD$532,2,1)</f>
        <v>#N/A</v>
      </c>
    </row>
    <row r="588" spans="1:28" hidden="1" outlineLevel="1">
      <c r="A588" s="87">
        <v>43874</v>
      </c>
      <c r="B588">
        <f>VLOOKUP($A588,'STOCK PRICES'!$C$2:$D$1994,2,1)</f>
        <v>98.85</v>
      </c>
      <c r="C588" s="90"/>
      <c r="D588">
        <f>VLOOKUP($A588,'STOCK PRICES'!$E$2:$F$2018,2,1)</f>
        <v>169.4</v>
      </c>
      <c r="F588">
        <f>VLOOKUP($A588,'STOCK PRICES'!$G$2:$H$1679,2,1)</f>
        <v>25.95</v>
      </c>
      <c r="H588">
        <f>VLOOKUP($A588,'STOCK PRICES'!$I$2:$J$1976,2,1)</f>
        <v>40.14</v>
      </c>
      <c r="J588">
        <f>VLOOKUP($A588,'STOCK PRICES'!$K$2:$L$2018,2,1)</f>
        <v>98.82</v>
      </c>
      <c r="L588">
        <f>VLOOKUP($A588,'STOCK PRICES'!$M$2:$N$2018,2,1)</f>
        <v>23.17</v>
      </c>
      <c r="N588" t="e">
        <f>VLOOKUP($A588,'STOCK PRICES'!$O$2:$P$538,2,1)</f>
        <v>#N/A</v>
      </c>
      <c r="P588">
        <f>VLOOKUP($A588,'STOCK PRICES'!$Q$2:$R$2018,2,1)</f>
        <v>21.24</v>
      </c>
      <c r="R588">
        <f>VLOOKUP($A588,'STOCK PRICES'!$S$2:$T$2018,2,1)</f>
        <v>5.09</v>
      </c>
      <c r="T588">
        <f>VLOOKUP($A588,'STOCK PRICES'!$U$2:$V$1210,2,1)</f>
        <v>95.84</v>
      </c>
      <c r="V588">
        <f>VLOOKUP($A588,'STOCK PRICES'!$W$2:$X$1879,2,1)</f>
        <v>38.49</v>
      </c>
      <c r="X588">
        <f>VLOOKUP($A588,'STOCK PRICES'!$Y$2:$Z$1987,2,1)</f>
        <v>42.87</v>
      </c>
      <c r="Z588">
        <f>VLOOKUP($A588,'STOCK PRICES'!$AA$2:$AB$1885,2,1)</f>
        <v>189.96</v>
      </c>
      <c r="AB588" t="e">
        <f>VLOOKUP($A588,'STOCK PRICES'!$AC$2:$AD$532,2,1)</f>
        <v>#N/A</v>
      </c>
    </row>
    <row r="589" spans="1:28" hidden="1" outlineLevel="1">
      <c r="A589" s="87">
        <v>43875</v>
      </c>
      <c r="B589">
        <f>VLOOKUP($A589,'STOCK PRICES'!$C$2:$D$1994,2,1)</f>
        <v>100.72</v>
      </c>
      <c r="C589" s="90"/>
      <c r="D589">
        <f>VLOOKUP($A589,'STOCK PRICES'!$E$2:$F$2018,2,1)</f>
        <v>169.73</v>
      </c>
      <c r="F589">
        <f>VLOOKUP($A589,'STOCK PRICES'!$G$2:$H$1679,2,1)</f>
        <v>25.95</v>
      </c>
      <c r="H589">
        <f>VLOOKUP($A589,'STOCK PRICES'!$I$2:$J$1976,2,1)</f>
        <v>39.01</v>
      </c>
      <c r="J589">
        <f>VLOOKUP($A589,'STOCK PRICES'!$K$2:$L$2018,2,1)</f>
        <v>97.07</v>
      </c>
      <c r="L589">
        <f>VLOOKUP($A589,'STOCK PRICES'!$M$2:$N$2018,2,1)</f>
        <v>22.72</v>
      </c>
      <c r="N589" t="e">
        <f>VLOOKUP($A589,'STOCK PRICES'!$O$2:$P$538,2,1)</f>
        <v>#N/A</v>
      </c>
      <c r="P589">
        <f>VLOOKUP($A589,'STOCK PRICES'!$Q$2:$R$2018,2,1)</f>
        <v>22.11</v>
      </c>
      <c r="R589">
        <f>VLOOKUP($A589,'STOCK PRICES'!$S$2:$T$2018,2,1)</f>
        <v>5.09</v>
      </c>
      <c r="T589">
        <f>VLOOKUP($A589,'STOCK PRICES'!$U$2:$V$1210,2,1)</f>
        <v>95.84</v>
      </c>
      <c r="V589">
        <f>VLOOKUP($A589,'STOCK PRICES'!$W$2:$X$1879,2,1)</f>
        <v>38.909999999999997</v>
      </c>
      <c r="X589">
        <f>VLOOKUP($A589,'STOCK PRICES'!$Y$2:$Z$1987,2,1)</f>
        <v>42.99</v>
      </c>
      <c r="Z589">
        <f>VLOOKUP($A589,'STOCK PRICES'!$AA$2:$AB$1885,2,1)</f>
        <v>201.35</v>
      </c>
      <c r="AB589" t="e">
        <f>VLOOKUP($A589,'STOCK PRICES'!$AC$2:$AD$532,2,1)</f>
        <v>#N/A</v>
      </c>
    </row>
    <row r="590" spans="1:28" hidden="1" outlineLevel="1">
      <c r="A590" s="87">
        <v>43878</v>
      </c>
      <c r="B590">
        <f>VLOOKUP($A590,'STOCK PRICES'!$C$2:$D$1994,2,1)</f>
        <v>99.88</v>
      </c>
      <c r="C590" s="90"/>
      <c r="D590">
        <f>VLOOKUP($A590,'STOCK PRICES'!$E$2:$F$2018,2,1)</f>
        <v>168.82</v>
      </c>
      <c r="F590">
        <f>VLOOKUP($A590,'STOCK PRICES'!$G$2:$H$1679,2,1)</f>
        <v>25.95</v>
      </c>
      <c r="H590">
        <f>VLOOKUP($A590,'STOCK PRICES'!$I$2:$J$1976,2,1)</f>
        <v>39.25</v>
      </c>
      <c r="J590">
        <f>VLOOKUP($A590,'STOCK PRICES'!$K$2:$L$2018,2,1)</f>
        <v>96.01</v>
      </c>
      <c r="L590">
        <f>VLOOKUP($A590,'STOCK PRICES'!$M$2:$N$2018,2,1)</f>
        <v>22.78</v>
      </c>
      <c r="N590" t="e">
        <f>VLOOKUP($A590,'STOCK PRICES'!$O$2:$P$538,2,1)</f>
        <v>#N/A</v>
      </c>
      <c r="P590">
        <f>VLOOKUP($A590,'STOCK PRICES'!$Q$2:$R$2018,2,1)</f>
        <v>22.16</v>
      </c>
      <c r="R590">
        <f>VLOOKUP($A590,'STOCK PRICES'!$S$2:$T$2018,2,1)</f>
        <v>4.92</v>
      </c>
      <c r="T590">
        <f>VLOOKUP($A590,'STOCK PRICES'!$U$2:$V$1210,2,1)</f>
        <v>95.84</v>
      </c>
      <c r="V590">
        <f>VLOOKUP($A590,'STOCK PRICES'!$W$2:$X$1879,2,1)</f>
        <v>39.49</v>
      </c>
      <c r="X590">
        <f>VLOOKUP($A590,'STOCK PRICES'!$Y$2:$Z$1987,2,1)</f>
        <v>42.35</v>
      </c>
      <c r="Z590">
        <f>VLOOKUP($A590,'STOCK PRICES'!$AA$2:$AB$1885,2,1)</f>
        <v>199.89</v>
      </c>
      <c r="AB590" t="e">
        <f>VLOOKUP($A590,'STOCK PRICES'!$AC$2:$AD$532,2,1)</f>
        <v>#N/A</v>
      </c>
    </row>
    <row r="591" spans="1:28" hidden="1" outlineLevel="1">
      <c r="A591" s="87">
        <v>43879</v>
      </c>
      <c r="B591">
        <f>VLOOKUP($A591,'STOCK PRICES'!$C$2:$D$1994,2,1)</f>
        <v>99.05</v>
      </c>
      <c r="C591" s="90"/>
      <c r="D591">
        <f>VLOOKUP($A591,'STOCK PRICES'!$E$2:$F$2018,2,1)</f>
        <v>167.79</v>
      </c>
      <c r="F591">
        <f>VLOOKUP($A591,'STOCK PRICES'!$G$2:$H$1679,2,1)</f>
        <v>25.49</v>
      </c>
      <c r="H591">
        <f>VLOOKUP($A591,'STOCK PRICES'!$I$2:$J$1976,2,1)</f>
        <v>39.06</v>
      </c>
      <c r="J591">
        <f>VLOOKUP($A591,'STOCK PRICES'!$K$2:$L$2018,2,1)</f>
        <v>94.36</v>
      </c>
      <c r="L591">
        <f>VLOOKUP($A591,'STOCK PRICES'!$M$2:$N$2018,2,1)</f>
        <v>22.66</v>
      </c>
      <c r="N591" t="e">
        <f>VLOOKUP($A591,'STOCK PRICES'!$O$2:$P$538,2,1)</f>
        <v>#N/A</v>
      </c>
      <c r="P591">
        <f>VLOOKUP($A591,'STOCK PRICES'!$Q$2:$R$2018,2,1)</f>
        <v>21.53</v>
      </c>
      <c r="R591">
        <f>VLOOKUP($A591,'STOCK PRICES'!$S$2:$T$2018,2,1)</f>
        <v>4.8</v>
      </c>
      <c r="T591">
        <f>VLOOKUP($A591,'STOCK PRICES'!$U$2:$V$1210,2,1)</f>
        <v>97.13</v>
      </c>
      <c r="V591">
        <f>VLOOKUP($A591,'STOCK PRICES'!$W$2:$X$1879,2,1)</f>
        <v>39.5</v>
      </c>
      <c r="X591">
        <f>VLOOKUP($A591,'STOCK PRICES'!$Y$2:$Z$1987,2,1)</f>
        <v>41.76</v>
      </c>
      <c r="Z591">
        <f>VLOOKUP($A591,'STOCK PRICES'!$AA$2:$AB$1885,2,1)</f>
        <v>198.51</v>
      </c>
      <c r="AB591" t="e">
        <f>VLOOKUP($A591,'STOCK PRICES'!$AC$2:$AD$532,2,1)</f>
        <v>#N/A</v>
      </c>
    </row>
    <row r="592" spans="1:28" hidden="1" outlineLevel="1">
      <c r="A592" s="87">
        <v>43880</v>
      </c>
      <c r="B592">
        <f>VLOOKUP($A592,'STOCK PRICES'!$C$2:$D$1994,2,1)</f>
        <v>99.15</v>
      </c>
      <c r="C592" s="90"/>
      <c r="D592">
        <f>VLOOKUP($A592,'STOCK PRICES'!$E$2:$F$2018,2,1)</f>
        <v>170.83</v>
      </c>
      <c r="F592">
        <f>VLOOKUP($A592,'STOCK PRICES'!$G$2:$H$1679,2,1)</f>
        <v>26.5</v>
      </c>
      <c r="H592">
        <f>VLOOKUP($A592,'STOCK PRICES'!$I$2:$J$1976,2,1)</f>
        <v>39.26</v>
      </c>
      <c r="J592">
        <f>VLOOKUP($A592,'STOCK PRICES'!$K$2:$L$2018,2,1)</f>
        <v>99.92</v>
      </c>
      <c r="L592">
        <f>VLOOKUP($A592,'STOCK PRICES'!$M$2:$N$2018,2,1)</f>
        <v>23.5</v>
      </c>
      <c r="N592" t="e">
        <f>VLOOKUP($A592,'STOCK PRICES'!$O$2:$P$538,2,1)</f>
        <v>#N/A</v>
      </c>
      <c r="P592">
        <f>VLOOKUP($A592,'STOCK PRICES'!$Q$2:$R$2018,2,1)</f>
        <v>21.98</v>
      </c>
      <c r="R592">
        <f>VLOOKUP($A592,'STOCK PRICES'!$S$2:$T$2018,2,1)</f>
        <v>4.83</v>
      </c>
      <c r="T592">
        <f>VLOOKUP($A592,'STOCK PRICES'!$U$2:$V$1210,2,1)</f>
        <v>97.13</v>
      </c>
      <c r="V592">
        <f>VLOOKUP($A592,'STOCK PRICES'!$W$2:$X$1879,2,1)</f>
        <v>40.729999999999997</v>
      </c>
      <c r="X592">
        <f>VLOOKUP($A592,'STOCK PRICES'!$Y$2:$Z$1987,2,1)</f>
        <v>41.66</v>
      </c>
      <c r="Z592">
        <f>VLOOKUP($A592,'STOCK PRICES'!$AA$2:$AB$1885,2,1)</f>
        <v>200.8</v>
      </c>
      <c r="AB592" t="e">
        <f>VLOOKUP($A592,'STOCK PRICES'!$AC$2:$AD$532,2,1)</f>
        <v>#N/A</v>
      </c>
    </row>
    <row r="593" spans="1:28" hidden="1" outlineLevel="1">
      <c r="A593" s="87">
        <v>43881</v>
      </c>
      <c r="B593">
        <f>VLOOKUP($A593,'STOCK PRICES'!$C$2:$D$1994,2,1)</f>
        <v>99.05</v>
      </c>
      <c r="C593" s="90"/>
      <c r="D593">
        <f>VLOOKUP($A593,'STOCK PRICES'!$E$2:$F$2018,2,1)</f>
        <v>173.99</v>
      </c>
      <c r="F593">
        <f>VLOOKUP($A593,'STOCK PRICES'!$G$2:$H$1679,2,1)</f>
        <v>26.64</v>
      </c>
      <c r="H593">
        <f>VLOOKUP($A593,'STOCK PRICES'!$I$2:$J$1976,2,1)</f>
        <v>39</v>
      </c>
      <c r="J593">
        <f>VLOOKUP($A593,'STOCK PRICES'!$K$2:$L$2018,2,1)</f>
        <v>98.1</v>
      </c>
      <c r="L593">
        <f>VLOOKUP($A593,'STOCK PRICES'!$M$2:$N$2018,2,1)</f>
        <v>23.37</v>
      </c>
      <c r="N593" t="e">
        <f>VLOOKUP($A593,'STOCK PRICES'!$O$2:$P$538,2,1)</f>
        <v>#N/A</v>
      </c>
      <c r="P593">
        <f>VLOOKUP($A593,'STOCK PRICES'!$Q$2:$R$2018,2,1)</f>
        <v>21.73</v>
      </c>
      <c r="R593">
        <f>VLOOKUP($A593,'STOCK PRICES'!$S$2:$T$2018,2,1)</f>
        <v>4.7300000000000004</v>
      </c>
      <c r="T593">
        <f>VLOOKUP($A593,'STOCK PRICES'!$U$2:$V$1210,2,1)</f>
        <v>95.84</v>
      </c>
      <c r="V593">
        <f>VLOOKUP($A593,'STOCK PRICES'!$W$2:$X$1879,2,1)</f>
        <v>40.96</v>
      </c>
      <c r="X593">
        <f>VLOOKUP($A593,'STOCK PRICES'!$Y$2:$Z$1987,2,1)</f>
        <v>41.66</v>
      </c>
      <c r="Z593">
        <f>VLOOKUP($A593,'STOCK PRICES'!$AA$2:$AB$1885,2,1)</f>
        <v>213.85</v>
      </c>
      <c r="AB593" t="e">
        <f>VLOOKUP($A593,'STOCK PRICES'!$AC$2:$AD$532,2,1)</f>
        <v>#N/A</v>
      </c>
    </row>
    <row r="594" spans="1:28" hidden="1" outlineLevel="1">
      <c r="A594" s="87">
        <v>43882</v>
      </c>
      <c r="B594">
        <f>VLOOKUP($A594,'STOCK PRICES'!$C$2:$D$1994,2,1)</f>
        <v>99.15</v>
      </c>
      <c r="C594" s="90"/>
      <c r="D594">
        <f>VLOOKUP($A594,'STOCK PRICES'!$E$2:$F$2018,2,1)</f>
        <v>174.22</v>
      </c>
      <c r="F594">
        <f>VLOOKUP($A594,'STOCK PRICES'!$G$2:$H$1679,2,1)</f>
        <v>26.64</v>
      </c>
      <c r="H594">
        <f>VLOOKUP($A594,'STOCK PRICES'!$I$2:$J$1976,2,1)</f>
        <v>39.72</v>
      </c>
      <c r="J594">
        <f>VLOOKUP($A594,'STOCK PRICES'!$K$2:$L$2018,2,1)</f>
        <v>96.5</v>
      </c>
      <c r="L594">
        <f>VLOOKUP($A594,'STOCK PRICES'!$M$2:$N$2018,2,1)</f>
        <v>23.67</v>
      </c>
      <c r="N594" t="e">
        <f>VLOOKUP($A594,'STOCK PRICES'!$O$2:$P$538,2,1)</f>
        <v>#N/A</v>
      </c>
      <c r="P594">
        <f>VLOOKUP($A594,'STOCK PRICES'!$Q$2:$R$2018,2,1)</f>
        <v>21.77</v>
      </c>
      <c r="R594">
        <f>VLOOKUP($A594,'STOCK PRICES'!$S$2:$T$2018,2,1)</f>
        <v>4.7</v>
      </c>
      <c r="T594">
        <f>VLOOKUP($A594,'STOCK PRICES'!$U$2:$V$1210,2,1)</f>
        <v>102</v>
      </c>
      <c r="V594">
        <f>VLOOKUP($A594,'STOCK PRICES'!$W$2:$X$1879,2,1)</f>
        <v>41.4</v>
      </c>
      <c r="X594">
        <f>VLOOKUP($A594,'STOCK PRICES'!$Y$2:$Z$1987,2,1)</f>
        <v>41.75</v>
      </c>
      <c r="Z594">
        <f>VLOOKUP($A594,'STOCK PRICES'!$AA$2:$AB$1885,2,1)</f>
        <v>219.4</v>
      </c>
      <c r="AB594" t="e">
        <f>VLOOKUP($A594,'STOCK PRICES'!$AC$2:$AD$532,2,1)</f>
        <v>#N/A</v>
      </c>
    </row>
    <row r="595" spans="1:28" hidden="1" outlineLevel="1">
      <c r="A595" s="87">
        <v>43885</v>
      </c>
      <c r="B595">
        <f>VLOOKUP($A595,'STOCK PRICES'!$C$2:$D$1994,2,1)</f>
        <v>95.28</v>
      </c>
      <c r="C595" s="90"/>
      <c r="D595">
        <f>VLOOKUP($A595,'STOCK PRICES'!$E$2:$F$2018,2,1)</f>
        <v>167.98</v>
      </c>
      <c r="F595">
        <f>VLOOKUP($A595,'STOCK PRICES'!$G$2:$H$1679,2,1)</f>
        <v>26.2</v>
      </c>
      <c r="H595">
        <f>VLOOKUP($A595,'STOCK PRICES'!$I$2:$J$1976,2,1)</f>
        <v>38.65</v>
      </c>
      <c r="J595">
        <f>VLOOKUP($A595,'STOCK PRICES'!$K$2:$L$2018,2,1)</f>
        <v>90.66</v>
      </c>
      <c r="L595">
        <f>VLOOKUP($A595,'STOCK PRICES'!$M$2:$N$2018,2,1)</f>
        <v>22.33</v>
      </c>
      <c r="N595" t="e">
        <f>VLOOKUP($A595,'STOCK PRICES'!$O$2:$P$538,2,1)</f>
        <v>#N/A</v>
      </c>
      <c r="P595">
        <f>VLOOKUP($A595,'STOCK PRICES'!$Q$2:$R$2018,2,1)</f>
        <v>20.57</v>
      </c>
      <c r="R595">
        <f>VLOOKUP($A595,'STOCK PRICES'!$S$2:$T$2018,2,1)</f>
        <v>4.4000000000000004</v>
      </c>
      <c r="T595">
        <f>VLOOKUP($A595,'STOCK PRICES'!$U$2:$V$1210,2,1)</f>
        <v>102</v>
      </c>
      <c r="V595">
        <f>VLOOKUP($A595,'STOCK PRICES'!$W$2:$X$1879,2,1)</f>
        <v>40.5</v>
      </c>
      <c r="X595">
        <f>VLOOKUP($A595,'STOCK PRICES'!$Y$2:$Z$1987,2,1)</f>
        <v>41</v>
      </c>
      <c r="Z595">
        <f>VLOOKUP($A595,'STOCK PRICES'!$AA$2:$AB$1885,2,1)</f>
        <v>217.25</v>
      </c>
      <c r="AB595" t="e">
        <f>VLOOKUP($A595,'STOCK PRICES'!$AC$2:$AD$532,2,1)</f>
        <v>#N/A</v>
      </c>
    </row>
    <row r="596" spans="1:28" hidden="1" outlineLevel="1">
      <c r="A596" s="87">
        <v>43886</v>
      </c>
      <c r="B596">
        <f>VLOOKUP($A596,'STOCK PRICES'!$C$2:$D$1994,2,1)</f>
        <v>98.1</v>
      </c>
      <c r="C596" s="90"/>
      <c r="D596">
        <f>VLOOKUP($A596,'STOCK PRICES'!$E$2:$F$2018,2,1)</f>
        <v>162.94999999999999</v>
      </c>
      <c r="F596">
        <f>VLOOKUP($A596,'STOCK PRICES'!$G$2:$H$1679,2,1)</f>
        <v>25.9</v>
      </c>
      <c r="H596">
        <f>VLOOKUP($A596,'STOCK PRICES'!$I$2:$J$1976,2,1)</f>
        <v>38.5</v>
      </c>
      <c r="J596">
        <f>VLOOKUP($A596,'STOCK PRICES'!$K$2:$L$2018,2,1)</f>
        <v>90.87</v>
      </c>
      <c r="L596">
        <f>VLOOKUP($A596,'STOCK PRICES'!$M$2:$N$2018,2,1)</f>
        <v>22.8</v>
      </c>
      <c r="N596" t="e">
        <f>VLOOKUP($A596,'STOCK PRICES'!$O$2:$P$538,2,1)</f>
        <v>#N/A</v>
      </c>
      <c r="P596">
        <f>VLOOKUP($A596,'STOCK PRICES'!$Q$2:$R$2018,2,1)</f>
        <v>20.48</v>
      </c>
      <c r="R596">
        <f>VLOOKUP($A596,'STOCK PRICES'!$S$2:$T$2018,2,1)</f>
        <v>4.3499999999999996</v>
      </c>
      <c r="T596">
        <f>VLOOKUP($A596,'STOCK PRICES'!$U$2:$V$1210,2,1)</f>
        <v>102</v>
      </c>
      <c r="V596">
        <f>VLOOKUP($A596,'STOCK PRICES'!$W$2:$X$1879,2,1)</f>
        <v>40.49</v>
      </c>
      <c r="X596">
        <f>VLOOKUP($A596,'STOCK PRICES'!$Y$2:$Z$1987,2,1)</f>
        <v>41</v>
      </c>
      <c r="Z596">
        <f>VLOOKUP($A596,'STOCK PRICES'!$AA$2:$AB$1885,2,1)</f>
        <v>222.33</v>
      </c>
      <c r="AB596" t="e">
        <f>VLOOKUP($A596,'STOCK PRICES'!$AC$2:$AD$532,2,1)</f>
        <v>#N/A</v>
      </c>
    </row>
    <row r="597" spans="1:28" hidden="1" outlineLevel="1">
      <c r="A597" s="87">
        <v>43887</v>
      </c>
      <c r="B597">
        <f>VLOOKUP($A597,'STOCK PRICES'!$C$2:$D$1994,2,1)</f>
        <v>97.27</v>
      </c>
      <c r="C597" s="90"/>
      <c r="D597">
        <f>VLOOKUP($A597,'STOCK PRICES'!$E$2:$F$2018,2,1)</f>
        <v>159.37</v>
      </c>
      <c r="F597">
        <f>VLOOKUP($A597,'STOCK PRICES'!$G$2:$H$1679,2,1)</f>
        <v>26.89</v>
      </c>
      <c r="H597">
        <f>VLOOKUP($A597,'STOCK PRICES'!$I$2:$J$1976,2,1)</f>
        <v>39.39</v>
      </c>
      <c r="J597">
        <f>VLOOKUP($A597,'STOCK PRICES'!$K$2:$L$2018,2,1)</f>
        <v>91.98</v>
      </c>
      <c r="L597">
        <f>VLOOKUP($A597,'STOCK PRICES'!$M$2:$N$2018,2,1)</f>
        <v>22.62</v>
      </c>
      <c r="N597" t="e">
        <f>VLOOKUP($A597,'STOCK PRICES'!$O$2:$P$538,2,1)</f>
        <v>#N/A</v>
      </c>
      <c r="P597">
        <f>VLOOKUP($A597,'STOCK PRICES'!$Q$2:$R$2018,2,1)</f>
        <v>21.65</v>
      </c>
      <c r="R597">
        <f>VLOOKUP($A597,'STOCK PRICES'!$S$2:$T$2018,2,1)</f>
        <v>4.3099999999999996</v>
      </c>
      <c r="T597">
        <f>VLOOKUP($A597,'STOCK PRICES'!$U$2:$V$1210,2,1)</f>
        <v>99.39</v>
      </c>
      <c r="V597">
        <f>VLOOKUP($A597,'STOCK PRICES'!$W$2:$X$1879,2,1)</f>
        <v>39.5</v>
      </c>
      <c r="X597">
        <f>VLOOKUP($A597,'STOCK PRICES'!$Y$2:$Z$1987,2,1)</f>
        <v>39.75</v>
      </c>
      <c r="Z597">
        <f>VLOOKUP($A597,'STOCK PRICES'!$AA$2:$AB$1885,2,1)</f>
        <v>217.73</v>
      </c>
      <c r="AB597" t="e">
        <f>VLOOKUP($A597,'STOCK PRICES'!$AC$2:$AD$532,2,1)</f>
        <v>#N/A</v>
      </c>
    </row>
    <row r="598" spans="1:28" hidden="1" outlineLevel="1">
      <c r="A598" s="87">
        <v>43888</v>
      </c>
      <c r="B598">
        <f>VLOOKUP($A598,'STOCK PRICES'!$C$2:$D$1994,2,1)</f>
        <v>95.22</v>
      </c>
      <c r="C598" s="90"/>
      <c r="D598">
        <f>VLOOKUP($A598,'STOCK PRICES'!$E$2:$F$2018,2,1)</f>
        <v>165.12</v>
      </c>
      <c r="F598">
        <f>VLOOKUP($A598,'STOCK PRICES'!$G$2:$H$1679,2,1)</f>
        <v>26.85</v>
      </c>
      <c r="H598">
        <f>VLOOKUP($A598,'STOCK PRICES'!$I$2:$J$1976,2,1)</f>
        <v>38.5</v>
      </c>
      <c r="J598">
        <f>VLOOKUP($A598,'STOCK PRICES'!$K$2:$L$2018,2,1)</f>
        <v>89.7</v>
      </c>
      <c r="L598">
        <f>VLOOKUP($A598,'STOCK PRICES'!$M$2:$N$2018,2,1)</f>
        <v>23.73</v>
      </c>
      <c r="N598" t="e">
        <f>VLOOKUP($A598,'STOCK PRICES'!$O$2:$P$538,2,1)</f>
        <v>#N/A</v>
      </c>
      <c r="P598">
        <f>VLOOKUP($A598,'STOCK PRICES'!$Q$2:$R$2018,2,1)</f>
        <v>20.98</v>
      </c>
      <c r="R598">
        <f>VLOOKUP($A598,'STOCK PRICES'!$S$2:$T$2018,2,1)</f>
        <v>4.1399999999999997</v>
      </c>
      <c r="T598">
        <f>VLOOKUP($A598,'STOCK PRICES'!$U$2:$V$1210,2,1)</f>
        <v>99.39</v>
      </c>
      <c r="V598">
        <f>VLOOKUP($A598,'STOCK PRICES'!$W$2:$X$1879,2,1)</f>
        <v>40</v>
      </c>
      <c r="X598">
        <f>VLOOKUP($A598,'STOCK PRICES'!$Y$2:$Z$1987,2,1)</f>
        <v>38.54</v>
      </c>
      <c r="Z598">
        <f>VLOOKUP($A598,'STOCK PRICES'!$AA$2:$AB$1885,2,1)</f>
        <v>204.04</v>
      </c>
      <c r="AB598" t="e">
        <f>VLOOKUP($A598,'STOCK PRICES'!$AC$2:$AD$532,2,1)</f>
        <v>#N/A</v>
      </c>
    </row>
    <row r="599" spans="1:28" hidden="1" outlineLevel="1">
      <c r="A599" s="87">
        <v>43889</v>
      </c>
      <c r="B599">
        <f>VLOOKUP($A599,'STOCK PRICES'!$C$2:$D$1994,2,1)</f>
        <v>99.33</v>
      </c>
      <c r="C599" s="90"/>
      <c r="D599">
        <f>VLOOKUP($A599,'STOCK PRICES'!$E$2:$F$2018,2,1)</f>
        <v>166.03</v>
      </c>
      <c r="F599">
        <f>VLOOKUP($A599,'STOCK PRICES'!$G$2:$H$1679,2,1)</f>
        <v>26</v>
      </c>
      <c r="H599">
        <f>VLOOKUP($A599,'STOCK PRICES'!$I$2:$J$1976,2,1)</f>
        <v>39</v>
      </c>
      <c r="J599">
        <f>VLOOKUP($A599,'STOCK PRICES'!$K$2:$L$2018,2,1)</f>
        <v>89.64</v>
      </c>
      <c r="L599">
        <f>VLOOKUP($A599,'STOCK PRICES'!$M$2:$N$2018,2,1)</f>
        <v>24.39</v>
      </c>
      <c r="N599" t="e">
        <f>VLOOKUP($A599,'STOCK PRICES'!$O$2:$P$538,2,1)</f>
        <v>#N/A</v>
      </c>
      <c r="P599">
        <f>VLOOKUP($A599,'STOCK PRICES'!$Q$2:$R$2018,2,1)</f>
        <v>20.87</v>
      </c>
      <c r="R599">
        <f>VLOOKUP($A599,'STOCK PRICES'!$S$2:$T$2018,2,1)</f>
        <v>4.09</v>
      </c>
      <c r="T599">
        <f>VLOOKUP($A599,'STOCK PRICES'!$U$2:$V$1210,2,1)</f>
        <v>99.39</v>
      </c>
      <c r="V599">
        <f>VLOOKUP($A599,'STOCK PRICES'!$W$2:$X$1879,2,1)</f>
        <v>40</v>
      </c>
      <c r="X599">
        <f>VLOOKUP($A599,'STOCK PRICES'!$Y$2:$Z$1987,2,1)</f>
        <v>39.01</v>
      </c>
      <c r="Z599">
        <f>VLOOKUP($A599,'STOCK PRICES'!$AA$2:$AB$1885,2,1)</f>
        <v>207.5</v>
      </c>
      <c r="AB599" t="e">
        <f>VLOOKUP($A599,'STOCK PRICES'!$AC$2:$AD$532,2,1)</f>
        <v>#N/A</v>
      </c>
    </row>
    <row r="600" spans="1:28" hidden="1" outlineLevel="1">
      <c r="A600" s="87">
        <v>43892</v>
      </c>
      <c r="B600">
        <f>VLOOKUP($A600,'STOCK PRICES'!$C$2:$D$1994,2,1)</f>
        <v>100.63</v>
      </c>
      <c r="C600" s="90"/>
      <c r="D600">
        <f>VLOOKUP($A600,'STOCK PRICES'!$E$2:$F$2018,2,1)</f>
        <v>169.24</v>
      </c>
      <c r="F600">
        <f>VLOOKUP($A600,'STOCK PRICES'!$G$2:$H$1679,2,1)</f>
        <v>26.17</v>
      </c>
      <c r="H600">
        <f>VLOOKUP($A600,'STOCK PRICES'!$I$2:$J$1976,2,1)</f>
        <v>38.75</v>
      </c>
      <c r="J600">
        <f>VLOOKUP($A600,'STOCK PRICES'!$K$2:$L$2018,2,1)</f>
        <v>95.71</v>
      </c>
      <c r="L600">
        <f>VLOOKUP($A600,'STOCK PRICES'!$M$2:$N$2018,2,1)</f>
        <v>26.09</v>
      </c>
      <c r="N600" t="e">
        <f>VLOOKUP($A600,'STOCK PRICES'!$O$2:$P$538,2,1)</f>
        <v>#N/A</v>
      </c>
      <c r="P600">
        <f>VLOOKUP($A600,'STOCK PRICES'!$Q$2:$R$2018,2,1)</f>
        <v>21.94</v>
      </c>
      <c r="R600">
        <f>VLOOKUP($A600,'STOCK PRICES'!$S$2:$T$2018,2,1)</f>
        <v>4.3</v>
      </c>
      <c r="T600">
        <f>VLOOKUP($A600,'STOCK PRICES'!$U$2:$V$1210,2,1)</f>
        <v>99.39</v>
      </c>
      <c r="V600">
        <f>VLOOKUP($A600,'STOCK PRICES'!$W$2:$X$1879,2,1)</f>
        <v>41</v>
      </c>
      <c r="X600">
        <f>VLOOKUP($A600,'STOCK PRICES'!$Y$2:$Z$1987,2,1)</f>
        <v>41.74</v>
      </c>
      <c r="Z600">
        <f>VLOOKUP($A600,'STOCK PRICES'!$AA$2:$AB$1885,2,1)</f>
        <v>211</v>
      </c>
      <c r="AB600" t="e">
        <f>VLOOKUP($A600,'STOCK PRICES'!$AC$2:$AD$532,2,1)</f>
        <v>#N/A</v>
      </c>
    </row>
    <row r="601" spans="1:28" hidden="1" outlineLevel="1">
      <c r="A601" s="87">
        <v>43893</v>
      </c>
      <c r="B601">
        <f>VLOOKUP($A601,'STOCK PRICES'!$C$2:$D$1994,2,1)</f>
        <v>99.56</v>
      </c>
      <c r="C601" s="90"/>
      <c r="D601">
        <f>VLOOKUP($A601,'STOCK PRICES'!$E$2:$F$2018,2,1)</f>
        <v>169.16</v>
      </c>
      <c r="F601">
        <f>VLOOKUP($A601,'STOCK PRICES'!$G$2:$H$1679,2,1)</f>
        <v>25.73</v>
      </c>
      <c r="H601">
        <f>VLOOKUP($A601,'STOCK PRICES'!$I$2:$J$1976,2,1)</f>
        <v>38.51</v>
      </c>
      <c r="J601">
        <f>VLOOKUP($A601,'STOCK PRICES'!$K$2:$L$2018,2,1)</f>
        <v>95.17</v>
      </c>
      <c r="L601">
        <f>VLOOKUP($A601,'STOCK PRICES'!$M$2:$N$2018,2,1)</f>
        <v>26.4</v>
      </c>
      <c r="N601" t="e">
        <f>VLOOKUP($A601,'STOCK PRICES'!$O$2:$P$538,2,1)</f>
        <v>#N/A</v>
      </c>
      <c r="P601">
        <f>VLOOKUP($A601,'STOCK PRICES'!$Q$2:$R$2018,2,1)</f>
        <v>17.079999999999998</v>
      </c>
      <c r="R601">
        <f>VLOOKUP($A601,'STOCK PRICES'!$S$2:$T$2018,2,1)</f>
        <v>4.34</v>
      </c>
      <c r="T601">
        <f>VLOOKUP($A601,'STOCK PRICES'!$U$2:$V$1210,2,1)</f>
        <v>101.96</v>
      </c>
      <c r="V601">
        <f>VLOOKUP($A601,'STOCK PRICES'!$W$2:$X$1879,2,1)</f>
        <v>40.5</v>
      </c>
      <c r="X601">
        <f>VLOOKUP($A601,'STOCK PRICES'!$Y$2:$Z$1987,2,1)</f>
        <v>41.96</v>
      </c>
      <c r="Z601">
        <f>VLOOKUP($A601,'STOCK PRICES'!$AA$2:$AB$1885,2,1)</f>
        <v>207.75</v>
      </c>
      <c r="AB601" t="e">
        <f>VLOOKUP($A601,'STOCK PRICES'!$AC$2:$AD$532,2,1)</f>
        <v>#N/A</v>
      </c>
    </row>
    <row r="602" spans="1:28" hidden="1" outlineLevel="1">
      <c r="A602" s="87">
        <v>43894</v>
      </c>
      <c r="B602">
        <f>VLOOKUP($A602,'STOCK PRICES'!$C$2:$D$1994,2,1)</f>
        <v>96.65</v>
      </c>
      <c r="C602" s="90"/>
      <c r="D602">
        <f>VLOOKUP($A602,'STOCK PRICES'!$E$2:$F$2018,2,1)</f>
        <v>170.25</v>
      </c>
      <c r="F602">
        <f>VLOOKUP($A602,'STOCK PRICES'!$G$2:$H$1679,2,1)</f>
        <v>25.3</v>
      </c>
      <c r="H602">
        <f>VLOOKUP($A602,'STOCK PRICES'!$I$2:$J$1976,2,1)</f>
        <v>38.520000000000003</v>
      </c>
      <c r="J602">
        <f>VLOOKUP($A602,'STOCK PRICES'!$K$2:$L$2018,2,1)</f>
        <v>93.05</v>
      </c>
      <c r="L602">
        <f>VLOOKUP($A602,'STOCK PRICES'!$M$2:$N$2018,2,1)</f>
        <v>26.61</v>
      </c>
      <c r="N602" t="e">
        <f>VLOOKUP($A602,'STOCK PRICES'!$O$2:$P$538,2,1)</f>
        <v>#N/A</v>
      </c>
      <c r="P602">
        <f>VLOOKUP($A602,'STOCK PRICES'!$Q$2:$R$2018,2,1)</f>
        <v>17.05</v>
      </c>
      <c r="R602">
        <f>VLOOKUP($A602,'STOCK PRICES'!$S$2:$T$2018,2,1)</f>
        <v>4.25</v>
      </c>
      <c r="T602">
        <f>VLOOKUP($A602,'STOCK PRICES'!$U$2:$V$1210,2,1)</f>
        <v>109.08</v>
      </c>
      <c r="V602">
        <f>VLOOKUP($A602,'STOCK PRICES'!$W$2:$X$1879,2,1)</f>
        <v>40.5</v>
      </c>
      <c r="X602">
        <f>VLOOKUP($A602,'STOCK PRICES'!$Y$2:$Z$1987,2,1)</f>
        <v>41.96</v>
      </c>
      <c r="Z602">
        <f>VLOOKUP($A602,'STOCK PRICES'!$AA$2:$AB$1885,2,1)</f>
        <v>204.67</v>
      </c>
      <c r="AB602" t="e">
        <f>VLOOKUP($A602,'STOCK PRICES'!$AC$2:$AD$532,2,1)</f>
        <v>#N/A</v>
      </c>
    </row>
    <row r="603" spans="1:28" hidden="1" outlineLevel="1">
      <c r="A603" s="87">
        <v>43895</v>
      </c>
      <c r="B603">
        <f>VLOOKUP($A603,'STOCK PRICES'!$C$2:$D$1994,2,1)</f>
        <v>97.3</v>
      </c>
      <c r="C603" s="90"/>
      <c r="D603">
        <f>VLOOKUP($A603,'STOCK PRICES'!$E$2:$F$2018,2,1)</f>
        <v>166.96</v>
      </c>
      <c r="F603">
        <f>VLOOKUP($A603,'STOCK PRICES'!$G$2:$H$1679,2,1)</f>
        <v>25.57</v>
      </c>
      <c r="H603">
        <f>VLOOKUP($A603,'STOCK PRICES'!$I$2:$J$1976,2,1)</f>
        <v>38.5</v>
      </c>
      <c r="J603">
        <f>VLOOKUP($A603,'STOCK PRICES'!$K$2:$L$2018,2,1)</f>
        <v>97.19</v>
      </c>
      <c r="L603">
        <f>VLOOKUP($A603,'STOCK PRICES'!$M$2:$N$2018,2,1)</f>
        <v>28.2</v>
      </c>
      <c r="N603" t="e">
        <f>VLOOKUP($A603,'STOCK PRICES'!$O$2:$P$538,2,1)</f>
        <v>#N/A</v>
      </c>
      <c r="P603">
        <f>VLOOKUP($A603,'STOCK PRICES'!$Q$2:$R$2018,2,1)</f>
        <v>16.850000000000001</v>
      </c>
      <c r="R603">
        <f>VLOOKUP($A603,'STOCK PRICES'!$S$2:$T$2018,2,1)</f>
        <v>4.32</v>
      </c>
      <c r="T603">
        <f>VLOOKUP($A603,'STOCK PRICES'!$U$2:$V$1210,2,1)</f>
        <v>112.99</v>
      </c>
      <c r="V603">
        <f>VLOOKUP($A603,'STOCK PRICES'!$W$2:$X$1879,2,1)</f>
        <v>41.42</v>
      </c>
      <c r="X603">
        <f>VLOOKUP($A603,'STOCK PRICES'!$Y$2:$Z$1987,2,1)</f>
        <v>41.68</v>
      </c>
      <c r="Z603">
        <f>VLOOKUP($A603,'STOCK PRICES'!$AA$2:$AB$1885,2,1)</f>
        <v>201.59</v>
      </c>
      <c r="AB603" t="e">
        <f>VLOOKUP($A603,'STOCK PRICES'!$AC$2:$AD$532,2,1)</f>
        <v>#N/A</v>
      </c>
    </row>
    <row r="604" spans="1:28" hidden="1" outlineLevel="1">
      <c r="A604" s="87">
        <v>43896</v>
      </c>
      <c r="B604">
        <f>VLOOKUP($A604,'STOCK PRICES'!$C$2:$D$1994,2,1)</f>
        <v>94.4</v>
      </c>
      <c r="C604" s="90"/>
      <c r="D604">
        <f>VLOOKUP($A604,'STOCK PRICES'!$E$2:$F$2018,2,1)</f>
        <v>159.43</v>
      </c>
      <c r="F604">
        <f>VLOOKUP($A604,'STOCK PRICES'!$G$2:$H$1679,2,1)</f>
        <v>25</v>
      </c>
      <c r="H604">
        <f>VLOOKUP($A604,'STOCK PRICES'!$I$2:$J$1976,2,1)</f>
        <v>38.5</v>
      </c>
      <c r="J604">
        <f>VLOOKUP($A604,'STOCK PRICES'!$K$2:$L$2018,2,1)</f>
        <v>93.12</v>
      </c>
      <c r="L604">
        <f>VLOOKUP($A604,'STOCK PRICES'!$M$2:$N$2018,2,1)</f>
        <v>28.02</v>
      </c>
      <c r="N604" t="e">
        <f>VLOOKUP($A604,'STOCK PRICES'!$O$2:$P$538,2,1)</f>
        <v>#N/A</v>
      </c>
      <c r="P604">
        <f>VLOOKUP($A604,'STOCK PRICES'!$Q$2:$R$2018,2,1)</f>
        <v>16.11</v>
      </c>
      <c r="R604">
        <f>VLOOKUP($A604,'STOCK PRICES'!$S$2:$T$2018,2,1)</f>
        <v>4.29</v>
      </c>
      <c r="T604">
        <f>VLOOKUP($A604,'STOCK PRICES'!$U$2:$V$1210,2,1)</f>
        <v>119.73</v>
      </c>
      <c r="V604">
        <f>VLOOKUP($A604,'STOCK PRICES'!$W$2:$X$1879,2,1)</f>
        <v>42.15</v>
      </c>
      <c r="X604">
        <f>VLOOKUP($A604,'STOCK PRICES'!$Y$2:$Z$1987,2,1)</f>
        <v>41.51</v>
      </c>
      <c r="Z604">
        <f>VLOOKUP($A604,'STOCK PRICES'!$AA$2:$AB$1885,2,1)</f>
        <v>197.7</v>
      </c>
      <c r="AB604" t="e">
        <f>VLOOKUP($A604,'STOCK PRICES'!$AC$2:$AD$532,2,1)</f>
        <v>#N/A</v>
      </c>
    </row>
    <row r="605" spans="1:28" hidden="1" outlineLevel="1">
      <c r="A605" s="87">
        <v>43899</v>
      </c>
      <c r="B605">
        <f>VLOOKUP($A605,'STOCK PRICES'!$C$2:$D$1994,2,1)</f>
        <v>87.99</v>
      </c>
      <c r="C605" s="90"/>
      <c r="D605">
        <f>VLOOKUP($A605,'STOCK PRICES'!$E$2:$F$2018,2,1)</f>
        <v>148.27000000000001</v>
      </c>
      <c r="F605">
        <f>VLOOKUP($A605,'STOCK PRICES'!$G$2:$H$1679,2,1)</f>
        <v>24.93</v>
      </c>
      <c r="H605">
        <f>VLOOKUP($A605,'STOCK PRICES'!$I$2:$J$1976,2,1)</f>
        <v>39.65</v>
      </c>
      <c r="J605">
        <f>VLOOKUP($A605,'STOCK PRICES'!$K$2:$L$2018,2,1)</f>
        <v>99.02</v>
      </c>
      <c r="L605">
        <f>VLOOKUP($A605,'STOCK PRICES'!$M$2:$N$2018,2,1)</f>
        <v>29.98</v>
      </c>
      <c r="N605" t="e">
        <f>VLOOKUP($A605,'STOCK PRICES'!$O$2:$P$538,2,1)</f>
        <v>#N/A</v>
      </c>
      <c r="P605">
        <f>VLOOKUP($A605,'STOCK PRICES'!$Q$2:$R$2018,2,1)</f>
        <v>16.52</v>
      </c>
      <c r="R605">
        <f>VLOOKUP($A605,'STOCK PRICES'!$S$2:$T$2018,2,1)</f>
        <v>4.1500000000000004</v>
      </c>
      <c r="T605">
        <f>VLOOKUP($A605,'STOCK PRICES'!$U$2:$V$1210,2,1)</f>
        <v>119.63</v>
      </c>
      <c r="V605">
        <f>VLOOKUP($A605,'STOCK PRICES'!$W$2:$X$1879,2,1)</f>
        <v>44.73</v>
      </c>
      <c r="X605">
        <f>VLOOKUP($A605,'STOCK PRICES'!$Y$2:$Z$1987,2,1)</f>
        <v>39.65</v>
      </c>
      <c r="Z605">
        <f>VLOOKUP($A605,'STOCK PRICES'!$AA$2:$AB$1885,2,1)</f>
        <v>199</v>
      </c>
      <c r="AB605" t="e">
        <f>VLOOKUP($A605,'STOCK PRICES'!$AC$2:$AD$532,2,1)</f>
        <v>#N/A</v>
      </c>
    </row>
    <row r="606" spans="1:28" hidden="1" outlineLevel="1">
      <c r="A606" s="87">
        <v>43900</v>
      </c>
      <c r="B606">
        <f>VLOOKUP($A606,'STOCK PRICES'!$C$2:$D$1994,2,1)</f>
        <v>90.67</v>
      </c>
      <c r="C606" s="90"/>
      <c r="D606">
        <f>VLOOKUP($A606,'STOCK PRICES'!$E$2:$F$2018,2,1)</f>
        <v>151.63</v>
      </c>
      <c r="F606">
        <f>VLOOKUP($A606,'STOCK PRICES'!$G$2:$H$1679,2,1)</f>
        <v>25.61</v>
      </c>
      <c r="H606">
        <f>VLOOKUP($A606,'STOCK PRICES'!$I$2:$J$1976,2,1)</f>
        <v>38.89</v>
      </c>
      <c r="J606">
        <f>VLOOKUP($A606,'STOCK PRICES'!$K$2:$L$2018,2,1)</f>
        <v>104.13</v>
      </c>
      <c r="L606">
        <f>VLOOKUP($A606,'STOCK PRICES'!$M$2:$N$2018,2,1)</f>
        <v>30.74</v>
      </c>
      <c r="N606" t="e">
        <f>VLOOKUP($A606,'STOCK PRICES'!$O$2:$P$538,2,1)</f>
        <v>#N/A</v>
      </c>
      <c r="P606">
        <f>VLOOKUP($A606,'STOCK PRICES'!$Q$2:$R$2018,2,1)</f>
        <v>16.47</v>
      </c>
      <c r="R606">
        <f>VLOOKUP($A606,'STOCK PRICES'!$S$2:$T$2018,2,1)</f>
        <v>4.1100000000000003</v>
      </c>
      <c r="T606">
        <f>VLOOKUP($A606,'STOCK PRICES'!$U$2:$V$1210,2,1)</f>
        <v>111.26</v>
      </c>
      <c r="V606">
        <f>VLOOKUP($A606,'STOCK PRICES'!$W$2:$X$1879,2,1)</f>
        <v>45</v>
      </c>
      <c r="X606">
        <f>VLOOKUP($A606,'STOCK PRICES'!$Y$2:$Z$1987,2,1)</f>
        <v>42.13</v>
      </c>
      <c r="Z606">
        <f>VLOOKUP($A606,'STOCK PRICES'!$AA$2:$AB$1885,2,1)</f>
        <v>193.23</v>
      </c>
      <c r="AB606" t="e">
        <f>VLOOKUP($A606,'STOCK PRICES'!$AC$2:$AD$532,2,1)</f>
        <v>#N/A</v>
      </c>
    </row>
    <row r="607" spans="1:28" hidden="1" outlineLevel="1">
      <c r="A607" s="87">
        <v>43901</v>
      </c>
      <c r="B607">
        <f>VLOOKUP($A607,'STOCK PRICES'!$C$2:$D$1994,2,1)</f>
        <v>90.04</v>
      </c>
      <c r="C607" s="90"/>
      <c r="D607">
        <f>VLOOKUP($A607,'STOCK PRICES'!$E$2:$F$2018,2,1)</f>
        <v>155.19</v>
      </c>
      <c r="F607">
        <f>VLOOKUP($A607,'STOCK PRICES'!$G$2:$H$1679,2,1)</f>
        <v>25.7</v>
      </c>
      <c r="H607">
        <f>VLOOKUP($A607,'STOCK PRICES'!$I$2:$J$1976,2,1)</f>
        <v>39</v>
      </c>
      <c r="J607">
        <f>VLOOKUP($A607,'STOCK PRICES'!$K$2:$L$2018,2,1)</f>
        <v>102.53</v>
      </c>
      <c r="L607">
        <f>VLOOKUP($A607,'STOCK PRICES'!$M$2:$N$2018,2,1)</f>
        <v>29.39</v>
      </c>
      <c r="N607" t="e">
        <f>VLOOKUP($A607,'STOCK PRICES'!$O$2:$P$538,2,1)</f>
        <v>#N/A</v>
      </c>
      <c r="P607">
        <f>VLOOKUP($A607,'STOCK PRICES'!$Q$2:$R$2018,2,1)</f>
        <v>15.78</v>
      </c>
      <c r="R607">
        <f>VLOOKUP($A607,'STOCK PRICES'!$S$2:$T$2018,2,1)</f>
        <v>4.0599999999999996</v>
      </c>
      <c r="T607">
        <f>VLOOKUP($A607,'STOCK PRICES'!$U$2:$V$1210,2,1)</f>
        <v>118.23</v>
      </c>
      <c r="V607">
        <f>VLOOKUP($A607,'STOCK PRICES'!$W$2:$X$1879,2,1)</f>
        <v>44.46</v>
      </c>
      <c r="X607">
        <f>VLOOKUP($A607,'STOCK PRICES'!$Y$2:$Z$1987,2,1)</f>
        <v>40.39</v>
      </c>
      <c r="Z607">
        <f>VLOOKUP($A607,'STOCK PRICES'!$AA$2:$AB$1885,2,1)</f>
        <v>186.82</v>
      </c>
      <c r="AB607" t="e">
        <f>VLOOKUP($A607,'STOCK PRICES'!$AC$2:$AD$532,2,1)</f>
        <v>#N/A</v>
      </c>
    </row>
    <row r="608" spans="1:28" hidden="1" outlineLevel="1">
      <c r="A608" s="87">
        <v>43902</v>
      </c>
      <c r="B608">
        <f>VLOOKUP($A608,'STOCK PRICES'!$C$2:$D$1994,2,1)</f>
        <v>84.19</v>
      </c>
      <c r="C608" s="90"/>
      <c r="D608">
        <f>VLOOKUP($A608,'STOCK PRICES'!$E$2:$F$2018,2,1)</f>
        <v>150.29</v>
      </c>
      <c r="F608">
        <f>VLOOKUP($A608,'STOCK PRICES'!$G$2:$H$1679,2,1)</f>
        <v>24.33</v>
      </c>
      <c r="H608">
        <f>VLOOKUP($A608,'STOCK PRICES'!$I$2:$J$1976,2,1)</f>
        <v>37.03</v>
      </c>
      <c r="J608">
        <f>VLOOKUP($A608,'STOCK PRICES'!$K$2:$L$2018,2,1)</f>
        <v>95.62</v>
      </c>
      <c r="L608">
        <f>VLOOKUP($A608,'STOCK PRICES'!$M$2:$N$2018,2,1)</f>
        <v>27.42</v>
      </c>
      <c r="N608" t="e">
        <f>VLOOKUP($A608,'STOCK PRICES'!$O$2:$P$538,2,1)</f>
        <v>#N/A</v>
      </c>
      <c r="P608">
        <f>VLOOKUP($A608,'STOCK PRICES'!$Q$2:$R$2018,2,1)</f>
        <v>14.71</v>
      </c>
      <c r="R608">
        <f>VLOOKUP($A608,'STOCK PRICES'!$S$2:$T$2018,2,1)</f>
        <v>3.96</v>
      </c>
      <c r="T608">
        <f>VLOOKUP($A608,'STOCK PRICES'!$U$2:$V$1210,2,1)</f>
        <v>118.23</v>
      </c>
      <c r="V608">
        <f>VLOOKUP($A608,'STOCK PRICES'!$W$2:$X$1879,2,1)</f>
        <v>43.05</v>
      </c>
      <c r="X608">
        <f>VLOOKUP($A608,'STOCK PRICES'!$Y$2:$Z$1987,2,1)</f>
        <v>37.590000000000003</v>
      </c>
      <c r="Z608">
        <f>VLOOKUP($A608,'STOCK PRICES'!$AA$2:$AB$1885,2,1)</f>
        <v>184.21</v>
      </c>
      <c r="AB608" t="e">
        <f>VLOOKUP($A608,'STOCK PRICES'!$AC$2:$AD$532,2,1)</f>
        <v>#N/A</v>
      </c>
    </row>
    <row r="609" spans="1:28" hidden="1" outlineLevel="1">
      <c r="A609" s="87">
        <v>43903</v>
      </c>
      <c r="B609">
        <f>VLOOKUP($A609,'STOCK PRICES'!$C$2:$D$1994,2,1)</f>
        <v>82.95</v>
      </c>
      <c r="C609" s="90"/>
      <c r="D609">
        <f>VLOOKUP($A609,'STOCK PRICES'!$E$2:$F$2018,2,1)</f>
        <v>141.83000000000001</v>
      </c>
      <c r="F609">
        <f>VLOOKUP($A609,'STOCK PRICES'!$G$2:$H$1679,2,1)</f>
        <v>25</v>
      </c>
      <c r="H609">
        <f>VLOOKUP($A609,'STOCK PRICES'!$I$2:$J$1976,2,1)</f>
        <v>36.340000000000003</v>
      </c>
      <c r="J609">
        <f>VLOOKUP($A609,'STOCK PRICES'!$K$2:$L$2018,2,1)</f>
        <v>95.51</v>
      </c>
      <c r="L609">
        <f>VLOOKUP($A609,'STOCK PRICES'!$M$2:$N$2018,2,1)</f>
        <v>27.58</v>
      </c>
      <c r="N609" t="e">
        <f>VLOOKUP($A609,'STOCK PRICES'!$O$2:$P$538,2,1)</f>
        <v>#N/A</v>
      </c>
      <c r="P609">
        <f>VLOOKUP($A609,'STOCK PRICES'!$Q$2:$R$2018,2,1)</f>
        <v>14.19</v>
      </c>
      <c r="R609">
        <f>VLOOKUP($A609,'STOCK PRICES'!$S$2:$T$2018,2,1)</f>
        <v>3.98</v>
      </c>
      <c r="T609">
        <f>VLOOKUP($A609,'STOCK PRICES'!$U$2:$V$1210,2,1)</f>
        <v>118.23</v>
      </c>
      <c r="V609">
        <f>VLOOKUP($A609,'STOCK PRICES'!$W$2:$X$1879,2,1)</f>
        <v>40.89</v>
      </c>
      <c r="X609">
        <f>VLOOKUP($A609,'STOCK PRICES'!$Y$2:$Z$1987,2,1)</f>
        <v>37.619999999999997</v>
      </c>
      <c r="Z609">
        <f>VLOOKUP($A609,'STOCK PRICES'!$AA$2:$AB$1885,2,1)</f>
        <v>173.63</v>
      </c>
      <c r="AB609" t="e">
        <f>VLOOKUP($A609,'STOCK PRICES'!$AC$2:$AD$532,2,1)</f>
        <v>#N/A</v>
      </c>
    </row>
    <row r="610" spans="1:28" hidden="1" outlineLevel="1">
      <c r="A610" s="87">
        <v>43906</v>
      </c>
      <c r="B610">
        <f>VLOOKUP($A610,'STOCK PRICES'!$C$2:$D$1994,2,1)</f>
        <v>76.73</v>
      </c>
      <c r="C610" s="90"/>
      <c r="D610">
        <f>VLOOKUP($A610,'STOCK PRICES'!$E$2:$F$2018,2,1)</f>
        <v>131.19999999999999</v>
      </c>
      <c r="F610">
        <f>VLOOKUP($A610,'STOCK PRICES'!$G$2:$H$1679,2,1)</f>
        <v>23.15</v>
      </c>
      <c r="H610">
        <f>VLOOKUP($A610,'STOCK PRICES'!$I$2:$J$1976,2,1)</f>
        <v>35.31</v>
      </c>
      <c r="J610">
        <f>VLOOKUP($A610,'STOCK PRICES'!$K$2:$L$2018,2,1)</f>
        <v>88.35</v>
      </c>
      <c r="L610">
        <f>VLOOKUP($A610,'STOCK PRICES'!$M$2:$N$2018,2,1)</f>
        <v>25.52</v>
      </c>
      <c r="N610" t="e">
        <f>VLOOKUP($A610,'STOCK PRICES'!$O$2:$P$538,2,1)</f>
        <v>#N/A</v>
      </c>
      <c r="P610">
        <f>VLOOKUP($A610,'STOCK PRICES'!$Q$2:$R$2018,2,1)</f>
        <v>13.13</v>
      </c>
      <c r="R610">
        <f>VLOOKUP($A610,'STOCK PRICES'!$S$2:$T$2018,2,1)</f>
        <v>3.49</v>
      </c>
      <c r="T610">
        <f>VLOOKUP($A610,'STOCK PRICES'!$U$2:$V$1210,2,1)</f>
        <v>118.23</v>
      </c>
      <c r="V610">
        <f>VLOOKUP($A610,'STOCK PRICES'!$W$2:$X$1879,2,1)</f>
        <v>37.83</v>
      </c>
      <c r="X610">
        <f>VLOOKUP($A610,'STOCK PRICES'!$Y$2:$Z$1987,2,1)</f>
        <v>34.799999999999997</v>
      </c>
      <c r="Z610">
        <f>VLOOKUP($A610,'STOCK PRICES'!$AA$2:$AB$1885,2,1)</f>
        <v>161.5</v>
      </c>
      <c r="AB610" t="e">
        <f>VLOOKUP($A610,'STOCK PRICES'!$AC$2:$AD$532,2,1)</f>
        <v>#N/A</v>
      </c>
    </row>
    <row r="611" spans="1:28" hidden="1" outlineLevel="1">
      <c r="A611" s="87">
        <v>43907</v>
      </c>
      <c r="B611">
        <f>VLOOKUP($A611,'STOCK PRICES'!$C$2:$D$1994,2,1)</f>
        <v>69.17</v>
      </c>
      <c r="C611" s="90"/>
      <c r="D611">
        <f>VLOOKUP($A611,'STOCK PRICES'!$E$2:$F$2018,2,1)</f>
        <v>121.36</v>
      </c>
      <c r="F611">
        <f>VLOOKUP($A611,'STOCK PRICES'!$G$2:$H$1679,2,1)</f>
        <v>21.4</v>
      </c>
      <c r="H611">
        <f>VLOOKUP($A611,'STOCK PRICES'!$I$2:$J$1976,2,1)</f>
        <v>36</v>
      </c>
      <c r="J611">
        <f>VLOOKUP($A611,'STOCK PRICES'!$K$2:$L$2018,2,1)</f>
        <v>92.6</v>
      </c>
      <c r="L611">
        <f>VLOOKUP($A611,'STOCK PRICES'!$M$2:$N$2018,2,1)</f>
        <v>25.34</v>
      </c>
      <c r="N611" t="e">
        <f>VLOOKUP($A611,'STOCK PRICES'!$O$2:$P$538,2,1)</f>
        <v>#N/A</v>
      </c>
      <c r="P611">
        <f>VLOOKUP($A611,'STOCK PRICES'!$Q$2:$R$2018,2,1)</f>
        <v>12.91</v>
      </c>
      <c r="R611">
        <f>VLOOKUP($A611,'STOCK PRICES'!$S$2:$T$2018,2,1)</f>
        <v>3.23</v>
      </c>
      <c r="T611">
        <f>VLOOKUP($A611,'STOCK PRICES'!$U$2:$V$1210,2,1)</f>
        <v>115.73</v>
      </c>
      <c r="V611">
        <f>VLOOKUP($A611,'STOCK PRICES'!$W$2:$X$1879,2,1)</f>
        <v>35.42</v>
      </c>
      <c r="X611">
        <f>VLOOKUP($A611,'STOCK PRICES'!$Y$2:$Z$1987,2,1)</f>
        <v>33.200000000000003</v>
      </c>
      <c r="Z611">
        <f>VLOOKUP($A611,'STOCK PRICES'!$AA$2:$AB$1885,2,1)</f>
        <v>161.5</v>
      </c>
      <c r="AB611" t="e">
        <f>VLOOKUP($A611,'STOCK PRICES'!$AC$2:$AD$532,2,1)</f>
        <v>#N/A</v>
      </c>
    </row>
    <row r="612" spans="1:28" hidden="1" outlineLevel="1">
      <c r="A612" s="87">
        <v>43908</v>
      </c>
      <c r="B612">
        <f>VLOOKUP($A612,'STOCK PRICES'!$C$2:$D$1994,2,1)</f>
        <v>63.99</v>
      </c>
      <c r="C612" s="90"/>
      <c r="D612">
        <f>VLOOKUP($A612,'STOCK PRICES'!$E$2:$F$2018,2,1)</f>
        <v>112.5</v>
      </c>
      <c r="F612">
        <f>VLOOKUP($A612,'STOCK PRICES'!$G$2:$H$1679,2,1)</f>
        <v>19.8</v>
      </c>
      <c r="H612">
        <f>VLOOKUP($A612,'STOCK PRICES'!$I$2:$J$1976,2,1)</f>
        <v>30.99</v>
      </c>
      <c r="J612">
        <f>VLOOKUP($A612,'STOCK PRICES'!$K$2:$L$2018,2,1)</f>
        <v>85.66</v>
      </c>
      <c r="L612">
        <f>VLOOKUP($A612,'STOCK PRICES'!$M$2:$N$2018,2,1)</f>
        <v>23.44</v>
      </c>
      <c r="N612" t="e">
        <f>VLOOKUP($A612,'STOCK PRICES'!$O$2:$P$538,2,1)</f>
        <v>#N/A</v>
      </c>
      <c r="P612">
        <f>VLOOKUP($A612,'STOCK PRICES'!$Q$2:$R$2018,2,1)</f>
        <v>11.91</v>
      </c>
      <c r="R612">
        <f>VLOOKUP($A612,'STOCK PRICES'!$S$2:$T$2018,2,1)</f>
        <v>2.91</v>
      </c>
      <c r="T612">
        <f>VLOOKUP($A612,'STOCK PRICES'!$U$2:$V$1210,2,1)</f>
        <v>115.73</v>
      </c>
      <c r="V612">
        <f>VLOOKUP($A612,'STOCK PRICES'!$W$2:$X$1879,2,1)</f>
        <v>32.770000000000003</v>
      </c>
      <c r="X612">
        <f>VLOOKUP($A612,'STOCK PRICES'!$Y$2:$Z$1987,2,1)</f>
        <v>30.71</v>
      </c>
      <c r="Z612">
        <f>VLOOKUP($A612,'STOCK PRICES'!$AA$2:$AB$1885,2,1)</f>
        <v>149.38999999999999</v>
      </c>
      <c r="AB612" t="e">
        <f>VLOOKUP($A612,'STOCK PRICES'!$AC$2:$AD$532,2,1)</f>
        <v>#N/A</v>
      </c>
    </row>
    <row r="613" spans="1:28" hidden="1" outlineLevel="1">
      <c r="A613" s="87">
        <v>43909</v>
      </c>
      <c r="B613">
        <f>VLOOKUP($A613,'STOCK PRICES'!$C$2:$D$1994,2,1)</f>
        <v>67.39</v>
      </c>
      <c r="C613" s="90"/>
      <c r="D613">
        <f>VLOOKUP($A613,'STOCK PRICES'!$E$2:$F$2018,2,1)</f>
        <v>106.51</v>
      </c>
      <c r="F613">
        <f>VLOOKUP($A613,'STOCK PRICES'!$G$2:$H$1679,2,1)</f>
        <v>20.5</v>
      </c>
      <c r="H613">
        <f>VLOOKUP($A613,'STOCK PRICES'!$I$2:$J$1976,2,1)</f>
        <v>31.46</v>
      </c>
      <c r="J613">
        <f>VLOOKUP($A613,'STOCK PRICES'!$K$2:$L$2018,2,1)</f>
        <v>79.34</v>
      </c>
      <c r="L613">
        <f>VLOOKUP($A613,'STOCK PRICES'!$M$2:$N$2018,2,1)</f>
        <v>21.69</v>
      </c>
      <c r="N613" t="e">
        <f>VLOOKUP($A613,'STOCK PRICES'!$O$2:$P$538,2,1)</f>
        <v>#N/A</v>
      </c>
      <c r="P613">
        <f>VLOOKUP($A613,'STOCK PRICES'!$Q$2:$R$2018,2,1)</f>
        <v>11.01</v>
      </c>
      <c r="R613">
        <f>VLOOKUP($A613,'STOCK PRICES'!$S$2:$T$2018,2,1)</f>
        <v>3.08</v>
      </c>
      <c r="T613">
        <f>VLOOKUP($A613,'STOCK PRICES'!$U$2:$V$1210,2,1)</f>
        <v>115.73</v>
      </c>
      <c r="V613">
        <f>VLOOKUP($A613,'STOCK PRICES'!$W$2:$X$1879,2,1)</f>
        <v>30.75</v>
      </c>
      <c r="X613">
        <f>VLOOKUP($A613,'STOCK PRICES'!$Y$2:$Z$1987,2,1)</f>
        <v>29.82</v>
      </c>
      <c r="Z613">
        <f>VLOOKUP($A613,'STOCK PRICES'!$AA$2:$AB$1885,2,1)</f>
        <v>144.38</v>
      </c>
      <c r="AB613" t="e">
        <f>VLOOKUP($A613,'STOCK PRICES'!$AC$2:$AD$532,2,1)</f>
        <v>#N/A</v>
      </c>
    </row>
    <row r="614" spans="1:28" hidden="1" outlineLevel="1">
      <c r="A614" s="87">
        <v>43910</v>
      </c>
      <c r="B614">
        <f>VLOOKUP($A614,'STOCK PRICES'!$C$2:$D$1994,2,1)</f>
        <v>64.849999999999994</v>
      </c>
      <c r="C614" s="90"/>
      <c r="D614">
        <f>VLOOKUP($A614,'STOCK PRICES'!$E$2:$F$2018,2,1)</f>
        <v>107.97</v>
      </c>
      <c r="F614">
        <f>VLOOKUP($A614,'STOCK PRICES'!$G$2:$H$1679,2,1)</f>
        <v>20.010000000000002</v>
      </c>
      <c r="H614">
        <f>VLOOKUP($A614,'STOCK PRICES'!$I$2:$J$1976,2,1)</f>
        <v>32.130000000000003</v>
      </c>
      <c r="J614">
        <f>VLOOKUP($A614,'STOCK PRICES'!$K$2:$L$2018,2,1)</f>
        <v>73.73</v>
      </c>
      <c r="L614">
        <f>VLOOKUP($A614,'STOCK PRICES'!$M$2:$N$2018,2,1)</f>
        <v>20.21</v>
      </c>
      <c r="N614" t="e">
        <f>VLOOKUP($A614,'STOCK PRICES'!$O$2:$P$538,2,1)</f>
        <v>#N/A</v>
      </c>
      <c r="P614">
        <f>VLOOKUP($A614,'STOCK PRICES'!$Q$2:$R$2018,2,1)</f>
        <v>11.37</v>
      </c>
      <c r="R614">
        <f>VLOOKUP($A614,'STOCK PRICES'!$S$2:$T$2018,2,1)</f>
        <v>2.97</v>
      </c>
      <c r="T614">
        <f>VLOOKUP($A614,'STOCK PRICES'!$U$2:$V$1210,2,1)</f>
        <v>115.73</v>
      </c>
      <c r="V614">
        <f>VLOOKUP($A614,'STOCK PRICES'!$W$2:$X$1879,2,1)</f>
        <v>28.9</v>
      </c>
      <c r="X614">
        <f>VLOOKUP($A614,'STOCK PRICES'!$Y$2:$Z$1987,2,1)</f>
        <v>29.5</v>
      </c>
      <c r="Z614">
        <f>VLOOKUP($A614,'STOCK PRICES'!$AA$2:$AB$1885,2,1)</f>
        <v>139.38</v>
      </c>
      <c r="AB614" t="e">
        <f>VLOOKUP($A614,'STOCK PRICES'!$AC$2:$AD$532,2,1)</f>
        <v>#N/A</v>
      </c>
    </row>
    <row r="615" spans="1:28" hidden="1" outlineLevel="1">
      <c r="A615" s="87">
        <v>43914</v>
      </c>
      <c r="B615">
        <f>VLOOKUP($A615,'STOCK PRICES'!$C$2:$D$1994,2,1)</f>
        <v>59.99</v>
      </c>
      <c r="C615" s="90"/>
      <c r="D615">
        <f>VLOOKUP($A615,'STOCK PRICES'!$E$2:$F$2018,2,1)</f>
        <v>99.88</v>
      </c>
      <c r="F615">
        <f>VLOOKUP($A615,'STOCK PRICES'!$G$2:$H$1679,2,1)</f>
        <v>18.75</v>
      </c>
      <c r="H615">
        <f>VLOOKUP($A615,'STOCK PRICES'!$I$2:$J$1976,2,1)</f>
        <v>29.73</v>
      </c>
      <c r="J615">
        <f>VLOOKUP($A615,'STOCK PRICES'!$K$2:$L$2018,2,1)</f>
        <v>68.209999999999994</v>
      </c>
      <c r="L615">
        <f>VLOOKUP($A615,'STOCK PRICES'!$M$2:$N$2018,2,1)</f>
        <v>18.7</v>
      </c>
      <c r="N615" t="e">
        <f>VLOOKUP($A615,'STOCK PRICES'!$O$2:$P$538,2,1)</f>
        <v>#N/A</v>
      </c>
      <c r="P615">
        <f>VLOOKUP($A615,'STOCK PRICES'!$Q$2:$R$2018,2,1)</f>
        <v>10.37</v>
      </c>
      <c r="R615">
        <f>VLOOKUP($A615,'STOCK PRICES'!$S$2:$T$2018,2,1)</f>
        <v>2.83</v>
      </c>
      <c r="T615">
        <f>VLOOKUP($A615,'STOCK PRICES'!$U$2:$V$1210,2,1)</f>
        <v>115.73</v>
      </c>
      <c r="V615">
        <f>VLOOKUP($A615,'STOCK PRICES'!$W$2:$X$1879,2,1)</f>
        <v>26.74</v>
      </c>
      <c r="X615">
        <f>VLOOKUP($A615,'STOCK PRICES'!$Y$2:$Z$1987,2,1)</f>
        <v>27.29</v>
      </c>
      <c r="Z615">
        <f>VLOOKUP($A615,'STOCK PRICES'!$AA$2:$AB$1885,2,1)</f>
        <v>142</v>
      </c>
      <c r="AB615" t="e">
        <f>VLOOKUP($A615,'STOCK PRICES'!$AC$2:$AD$532,2,1)</f>
        <v>#N/A</v>
      </c>
    </row>
    <row r="616" spans="1:28" hidden="1" outlineLevel="1">
      <c r="A616" s="87">
        <v>43915</v>
      </c>
      <c r="B616">
        <f>VLOOKUP($A616,'STOCK PRICES'!$C$2:$D$1994,2,1)</f>
        <v>55.66</v>
      </c>
      <c r="C616" s="90"/>
      <c r="D616">
        <f>VLOOKUP($A616,'STOCK PRICES'!$E$2:$F$2018,2,1)</f>
        <v>92.39</v>
      </c>
      <c r="F616">
        <f>VLOOKUP($A616,'STOCK PRICES'!$G$2:$H$1679,2,1)</f>
        <v>19.149999999999999</v>
      </c>
      <c r="H616">
        <f>VLOOKUP($A616,'STOCK PRICES'!$I$2:$J$1976,2,1)</f>
        <v>29.75</v>
      </c>
      <c r="J616">
        <f>VLOOKUP($A616,'STOCK PRICES'!$K$2:$L$2018,2,1)</f>
        <v>63.1</v>
      </c>
      <c r="L616">
        <f>VLOOKUP($A616,'STOCK PRICES'!$M$2:$N$2018,2,1)</f>
        <v>17.309999999999999</v>
      </c>
      <c r="N616" t="e">
        <f>VLOOKUP($A616,'STOCK PRICES'!$O$2:$P$538,2,1)</f>
        <v>#N/A</v>
      </c>
      <c r="P616">
        <f>VLOOKUP($A616,'STOCK PRICES'!$Q$2:$R$2018,2,1)</f>
        <v>9.5</v>
      </c>
      <c r="R616">
        <f>VLOOKUP($A616,'STOCK PRICES'!$S$2:$T$2018,2,1)</f>
        <v>2.85</v>
      </c>
      <c r="T616">
        <f>VLOOKUP($A616,'STOCK PRICES'!$U$2:$V$1210,2,1)</f>
        <v>115.73</v>
      </c>
      <c r="V616">
        <f>VLOOKUP($A616,'STOCK PRICES'!$W$2:$X$1879,2,1)</f>
        <v>24.74</v>
      </c>
      <c r="X616">
        <f>VLOOKUP($A616,'STOCK PRICES'!$Y$2:$Z$1987,2,1)</f>
        <v>25.43</v>
      </c>
      <c r="Z616">
        <f>VLOOKUP($A616,'STOCK PRICES'!$AA$2:$AB$1885,2,1)</f>
        <v>141</v>
      </c>
      <c r="AB616" t="e">
        <f>VLOOKUP($A616,'STOCK PRICES'!$AC$2:$AD$532,2,1)</f>
        <v>#N/A</v>
      </c>
    </row>
    <row r="617" spans="1:28" hidden="1" outlineLevel="1">
      <c r="A617" s="87">
        <v>43916</v>
      </c>
      <c r="B617">
        <f>VLOOKUP($A617,'STOCK PRICES'!$C$2:$D$1994,2,1)</f>
        <v>59.73</v>
      </c>
      <c r="C617" s="90"/>
      <c r="D617">
        <f>VLOOKUP($A617,'STOCK PRICES'!$E$2:$F$2018,2,1)</f>
        <v>89.44</v>
      </c>
      <c r="F617">
        <f>VLOOKUP($A617,'STOCK PRICES'!$G$2:$H$1679,2,1)</f>
        <v>18.5</v>
      </c>
      <c r="H617">
        <f>VLOOKUP($A617,'STOCK PRICES'!$I$2:$J$1976,2,1)</f>
        <v>29.75</v>
      </c>
      <c r="J617">
        <f>VLOOKUP($A617,'STOCK PRICES'!$K$2:$L$2018,2,1)</f>
        <v>59.32</v>
      </c>
      <c r="L617">
        <f>VLOOKUP($A617,'STOCK PRICES'!$M$2:$N$2018,2,1)</f>
        <v>16.739999999999998</v>
      </c>
      <c r="N617" t="e">
        <f>VLOOKUP($A617,'STOCK PRICES'!$O$2:$P$538,2,1)</f>
        <v>#N/A</v>
      </c>
      <c r="P617">
        <f>VLOOKUP($A617,'STOCK PRICES'!$Q$2:$R$2018,2,1)</f>
        <v>9.5299999999999994</v>
      </c>
      <c r="R617">
        <f>VLOOKUP($A617,'STOCK PRICES'!$S$2:$T$2018,2,1)</f>
        <v>2.89</v>
      </c>
      <c r="T617">
        <f>VLOOKUP($A617,'STOCK PRICES'!$U$2:$V$1210,2,1)</f>
        <v>115.73</v>
      </c>
      <c r="V617">
        <f>VLOOKUP($A617,'STOCK PRICES'!$W$2:$X$1879,2,1)</f>
        <v>23.22</v>
      </c>
      <c r="X617">
        <f>VLOOKUP($A617,'STOCK PRICES'!$Y$2:$Z$1987,2,1)</f>
        <v>25.41</v>
      </c>
      <c r="Z617">
        <f>VLOOKUP($A617,'STOCK PRICES'!$AA$2:$AB$1885,2,1)</f>
        <v>144.5</v>
      </c>
      <c r="AB617" t="e">
        <f>VLOOKUP($A617,'STOCK PRICES'!$AC$2:$AD$532,2,1)</f>
        <v>#N/A</v>
      </c>
    </row>
    <row r="618" spans="1:28" hidden="1" outlineLevel="1">
      <c r="A618" s="87">
        <v>43917</v>
      </c>
      <c r="B618">
        <f>VLOOKUP($A618,'STOCK PRICES'!$C$2:$D$1994,2,1)</f>
        <v>62.28</v>
      </c>
      <c r="C618" s="90"/>
      <c r="D618">
        <f>VLOOKUP($A618,'STOCK PRICES'!$E$2:$F$2018,2,1)</f>
        <v>95.64</v>
      </c>
      <c r="F618">
        <f>VLOOKUP($A618,'STOCK PRICES'!$G$2:$H$1679,2,1)</f>
        <v>18.989999999999998</v>
      </c>
      <c r="H618">
        <f>VLOOKUP($A618,'STOCK PRICES'!$I$2:$J$1976,2,1)</f>
        <v>29.75</v>
      </c>
      <c r="J618">
        <f>VLOOKUP($A618,'STOCK PRICES'!$K$2:$L$2018,2,1)</f>
        <v>61.16</v>
      </c>
      <c r="L618">
        <f>VLOOKUP($A618,'STOCK PRICES'!$M$2:$N$2018,2,1)</f>
        <v>17.989999999999998</v>
      </c>
      <c r="N618" t="e">
        <f>VLOOKUP($A618,'STOCK PRICES'!$O$2:$P$538,2,1)</f>
        <v>#N/A</v>
      </c>
      <c r="P618">
        <f>VLOOKUP($A618,'STOCK PRICES'!$Q$2:$R$2018,2,1)</f>
        <v>9.8800000000000008</v>
      </c>
      <c r="R618">
        <f>VLOOKUP($A618,'STOCK PRICES'!$S$2:$T$2018,2,1)</f>
        <v>2.98</v>
      </c>
      <c r="T618">
        <f>VLOOKUP($A618,'STOCK PRICES'!$U$2:$V$1210,2,1)</f>
        <v>114.13</v>
      </c>
      <c r="V618">
        <f>VLOOKUP($A618,'STOCK PRICES'!$W$2:$X$1879,2,1)</f>
        <v>24.05</v>
      </c>
      <c r="X618">
        <f>VLOOKUP($A618,'STOCK PRICES'!$Y$2:$Z$1987,2,1)</f>
        <v>25.49</v>
      </c>
      <c r="Z618">
        <f>VLOOKUP($A618,'STOCK PRICES'!$AA$2:$AB$1885,2,1)</f>
        <v>144.5</v>
      </c>
      <c r="AB618" t="e">
        <f>VLOOKUP($A618,'STOCK PRICES'!$AC$2:$AD$532,2,1)</f>
        <v>#N/A</v>
      </c>
    </row>
    <row r="619" spans="1:28" hidden="1" outlineLevel="1">
      <c r="A619" s="87">
        <v>43920</v>
      </c>
      <c r="B619">
        <f>VLOOKUP($A619,'STOCK PRICES'!$C$2:$D$1994,2,1)</f>
        <v>62.94</v>
      </c>
      <c r="C619" s="90"/>
      <c r="D619">
        <f>VLOOKUP($A619,'STOCK PRICES'!$E$2:$F$2018,2,1)</f>
        <v>93.79</v>
      </c>
      <c r="F619">
        <f>VLOOKUP($A619,'STOCK PRICES'!$G$2:$H$1679,2,1)</f>
        <v>18.239999999999998</v>
      </c>
      <c r="H619">
        <f>VLOOKUP($A619,'STOCK PRICES'!$I$2:$J$1976,2,1)</f>
        <v>29</v>
      </c>
      <c r="J619">
        <f>VLOOKUP($A619,'STOCK PRICES'!$K$2:$L$2018,2,1)</f>
        <v>62.17</v>
      </c>
      <c r="L619">
        <f>VLOOKUP($A619,'STOCK PRICES'!$M$2:$N$2018,2,1)</f>
        <v>19.329999999999998</v>
      </c>
      <c r="N619" t="e">
        <f>VLOOKUP($A619,'STOCK PRICES'!$O$2:$P$538,2,1)</f>
        <v>#N/A</v>
      </c>
      <c r="P619">
        <f>VLOOKUP($A619,'STOCK PRICES'!$Q$2:$R$2018,2,1)</f>
        <v>9.73</v>
      </c>
      <c r="R619">
        <f>VLOOKUP($A619,'STOCK PRICES'!$S$2:$T$2018,2,1)</f>
        <v>2.95</v>
      </c>
      <c r="T619">
        <f>VLOOKUP($A619,'STOCK PRICES'!$U$2:$V$1210,2,1)</f>
        <v>114.13</v>
      </c>
      <c r="V619">
        <f>VLOOKUP($A619,'STOCK PRICES'!$W$2:$X$1879,2,1)</f>
        <v>24.34</v>
      </c>
      <c r="X619">
        <f>VLOOKUP($A619,'STOCK PRICES'!$Y$2:$Z$1987,2,1)</f>
        <v>25.5</v>
      </c>
      <c r="Z619">
        <f>VLOOKUP($A619,'STOCK PRICES'!$AA$2:$AB$1885,2,1)</f>
        <v>139.33000000000001</v>
      </c>
      <c r="AB619" t="e">
        <f>VLOOKUP($A619,'STOCK PRICES'!$AC$2:$AD$532,2,1)</f>
        <v>#N/A</v>
      </c>
    </row>
    <row r="620" spans="1:28" hidden="1" outlineLevel="1">
      <c r="A620" s="87">
        <v>43921</v>
      </c>
      <c r="B620">
        <f>VLOOKUP($A620,'STOCK PRICES'!$C$2:$D$1994,2,1)</f>
        <v>65.09</v>
      </c>
      <c r="C620" s="90"/>
      <c r="D620">
        <f>VLOOKUP($A620,'STOCK PRICES'!$E$2:$F$2018,2,1)</f>
        <v>100.81</v>
      </c>
      <c r="F620">
        <f>VLOOKUP($A620,'STOCK PRICES'!$G$2:$H$1679,2,1)</f>
        <v>18.84</v>
      </c>
      <c r="H620">
        <f>VLOOKUP($A620,'STOCK PRICES'!$I$2:$J$1976,2,1)</f>
        <v>30.75</v>
      </c>
      <c r="J620">
        <f>VLOOKUP($A620,'STOCK PRICES'!$K$2:$L$2018,2,1)</f>
        <v>66.41</v>
      </c>
      <c r="L620">
        <f>VLOOKUP($A620,'STOCK PRICES'!$M$2:$N$2018,2,1)</f>
        <v>20.72</v>
      </c>
      <c r="N620" t="e">
        <f>VLOOKUP($A620,'STOCK PRICES'!$O$2:$P$538,2,1)</f>
        <v>#N/A</v>
      </c>
      <c r="P620">
        <f>VLOOKUP($A620,'STOCK PRICES'!$Q$2:$R$2018,2,1)</f>
        <v>10.62</v>
      </c>
      <c r="R620">
        <f>VLOOKUP($A620,'STOCK PRICES'!$S$2:$T$2018,2,1)</f>
        <v>3.19</v>
      </c>
      <c r="T620">
        <f>VLOOKUP($A620,'STOCK PRICES'!$U$2:$V$1210,2,1)</f>
        <v>98.26</v>
      </c>
      <c r="V620">
        <f>VLOOKUP($A620,'STOCK PRICES'!$W$2:$X$1879,2,1)</f>
        <v>25.88</v>
      </c>
      <c r="X620">
        <f>VLOOKUP($A620,'STOCK PRICES'!$Y$2:$Z$1987,2,1)</f>
        <v>26.63</v>
      </c>
      <c r="Z620">
        <f>VLOOKUP($A620,'STOCK PRICES'!$AA$2:$AB$1885,2,1)</f>
        <v>141.58000000000001</v>
      </c>
      <c r="AB620" t="e">
        <f>VLOOKUP($A620,'STOCK PRICES'!$AC$2:$AD$532,2,1)</f>
        <v>#N/A</v>
      </c>
    </row>
    <row r="621" spans="1:28" hidden="1" outlineLevel="1">
      <c r="A621" s="87">
        <v>43922</v>
      </c>
      <c r="B621">
        <f>VLOOKUP($A621,'STOCK PRICES'!$C$2:$D$1994,2,1)</f>
        <v>61.65</v>
      </c>
      <c r="C621" s="90"/>
      <c r="D621">
        <f>VLOOKUP($A621,'STOCK PRICES'!$E$2:$F$2018,2,1)</f>
        <v>102.91</v>
      </c>
      <c r="F621">
        <f>VLOOKUP($A621,'STOCK PRICES'!$G$2:$H$1679,2,1)</f>
        <v>19.93</v>
      </c>
      <c r="H621">
        <f>VLOOKUP($A621,'STOCK PRICES'!$I$2:$J$1976,2,1)</f>
        <v>32.68</v>
      </c>
      <c r="J621">
        <f>VLOOKUP($A621,'STOCK PRICES'!$K$2:$L$2018,2,1)</f>
        <v>67.459999999999994</v>
      </c>
      <c r="L621">
        <f>VLOOKUP($A621,'STOCK PRICES'!$M$2:$N$2018,2,1)</f>
        <v>21.07</v>
      </c>
      <c r="N621" t="e">
        <f>VLOOKUP($A621,'STOCK PRICES'!$O$2:$P$538,2,1)</f>
        <v>#N/A</v>
      </c>
      <c r="P621">
        <f>VLOOKUP($A621,'STOCK PRICES'!$Q$2:$R$2018,2,1)</f>
        <v>11.24</v>
      </c>
      <c r="R621">
        <f>VLOOKUP($A621,'STOCK PRICES'!$S$2:$T$2018,2,1)</f>
        <v>3.21</v>
      </c>
      <c r="T621">
        <f>VLOOKUP($A621,'STOCK PRICES'!$U$2:$V$1210,2,1)</f>
        <v>90.9</v>
      </c>
      <c r="V621">
        <f>VLOOKUP($A621,'STOCK PRICES'!$W$2:$X$1879,2,1)</f>
        <v>27.5</v>
      </c>
      <c r="X621">
        <f>VLOOKUP($A621,'STOCK PRICES'!$Y$2:$Z$1987,2,1)</f>
        <v>28.62</v>
      </c>
      <c r="Z621">
        <f>VLOOKUP($A621,'STOCK PRICES'!$AA$2:$AB$1885,2,1)</f>
        <v>141.58000000000001</v>
      </c>
      <c r="AB621" t="e">
        <f>VLOOKUP($A621,'STOCK PRICES'!$AC$2:$AD$532,2,1)</f>
        <v>#N/A</v>
      </c>
    </row>
    <row r="622" spans="1:28" hidden="1" outlineLevel="1">
      <c r="A622" s="87">
        <v>43923</v>
      </c>
      <c r="B622">
        <f>VLOOKUP($A622,'STOCK PRICES'!$C$2:$D$1994,2,1)</f>
        <v>64.2</v>
      </c>
      <c r="C622" s="90"/>
      <c r="D622">
        <f>VLOOKUP($A622,'STOCK PRICES'!$E$2:$F$2018,2,1)</f>
        <v>106.96</v>
      </c>
      <c r="F622">
        <f>VLOOKUP($A622,'STOCK PRICES'!$G$2:$H$1679,2,1)</f>
        <v>21.42</v>
      </c>
      <c r="H622">
        <f>VLOOKUP($A622,'STOCK PRICES'!$I$2:$J$1976,2,1)</f>
        <v>32.86</v>
      </c>
      <c r="J622">
        <f>VLOOKUP($A622,'STOCK PRICES'!$K$2:$L$2018,2,1)</f>
        <v>72.510000000000005</v>
      </c>
      <c r="L622">
        <f>VLOOKUP($A622,'STOCK PRICES'!$M$2:$N$2018,2,1)</f>
        <v>22.65</v>
      </c>
      <c r="N622" t="e">
        <f>VLOOKUP($A622,'STOCK PRICES'!$O$2:$P$538,2,1)</f>
        <v>#N/A</v>
      </c>
      <c r="P622">
        <f>VLOOKUP($A622,'STOCK PRICES'!$Q$2:$R$2018,2,1)</f>
        <v>12.24</v>
      </c>
      <c r="R622">
        <f>VLOOKUP($A622,'STOCK PRICES'!$S$2:$T$2018,2,1)</f>
        <v>3.49</v>
      </c>
      <c r="T622">
        <f>VLOOKUP($A622,'STOCK PRICES'!$U$2:$V$1210,2,1)</f>
        <v>94.95</v>
      </c>
      <c r="V622">
        <f>VLOOKUP($A622,'STOCK PRICES'!$W$2:$X$1879,2,1)</f>
        <v>29.56</v>
      </c>
      <c r="X622">
        <f>VLOOKUP($A622,'STOCK PRICES'!$Y$2:$Z$1987,2,1)</f>
        <v>30.58</v>
      </c>
      <c r="Z622">
        <f>VLOOKUP($A622,'STOCK PRICES'!$AA$2:$AB$1885,2,1)</f>
        <v>152.19</v>
      </c>
      <c r="AB622" t="e">
        <f>VLOOKUP($A622,'STOCK PRICES'!$AC$2:$AD$532,2,1)</f>
        <v>#N/A</v>
      </c>
    </row>
    <row r="623" spans="1:28" hidden="1" outlineLevel="1">
      <c r="A623" s="87">
        <v>43924</v>
      </c>
      <c r="B623">
        <f>VLOOKUP($A623,'STOCK PRICES'!$C$2:$D$1994,2,1)</f>
        <v>65.88</v>
      </c>
      <c r="C623" s="90"/>
      <c r="D623">
        <f>VLOOKUP($A623,'STOCK PRICES'!$E$2:$F$2018,2,1)</f>
        <v>112.76</v>
      </c>
      <c r="F623">
        <f>VLOOKUP($A623,'STOCK PRICES'!$G$2:$H$1679,2,1)</f>
        <v>21.89</v>
      </c>
      <c r="H623">
        <f>VLOOKUP($A623,'STOCK PRICES'!$I$2:$J$1976,2,1)</f>
        <v>31.25</v>
      </c>
      <c r="J623">
        <f>VLOOKUP($A623,'STOCK PRICES'!$K$2:$L$2018,2,1)</f>
        <v>77.7</v>
      </c>
      <c r="L623">
        <f>VLOOKUP($A623,'STOCK PRICES'!$M$2:$N$2018,2,1)</f>
        <v>24.01</v>
      </c>
      <c r="N623" t="e">
        <f>VLOOKUP($A623,'STOCK PRICES'!$O$2:$P$538,2,1)</f>
        <v>#N/A</v>
      </c>
      <c r="P623">
        <f>VLOOKUP($A623,'STOCK PRICES'!$Q$2:$R$2018,2,1)</f>
        <v>12.83</v>
      </c>
      <c r="R623">
        <f>VLOOKUP($A623,'STOCK PRICES'!$S$2:$T$2018,2,1)</f>
        <v>3.6</v>
      </c>
      <c r="T623">
        <f>VLOOKUP($A623,'STOCK PRICES'!$U$2:$V$1210,2,1)</f>
        <v>97.4</v>
      </c>
      <c r="V623">
        <f>VLOOKUP($A623,'STOCK PRICES'!$W$2:$X$1879,2,1)</f>
        <v>31.77</v>
      </c>
      <c r="X623">
        <f>VLOOKUP($A623,'STOCK PRICES'!$Y$2:$Z$1987,2,1)</f>
        <v>31.48</v>
      </c>
      <c r="Z623">
        <f>VLOOKUP($A623,'STOCK PRICES'!$AA$2:$AB$1885,2,1)</f>
        <v>160.5</v>
      </c>
      <c r="AB623" t="e">
        <f>VLOOKUP($A623,'STOCK PRICES'!$AC$2:$AD$532,2,1)</f>
        <v>#N/A</v>
      </c>
    </row>
    <row r="624" spans="1:28" hidden="1" outlineLevel="1">
      <c r="A624" s="87">
        <v>43927</v>
      </c>
      <c r="B624">
        <f>VLOOKUP($A624,'STOCK PRICES'!$C$2:$D$1994,2,1)</f>
        <v>64.55</v>
      </c>
      <c r="C624" s="90"/>
      <c r="D624">
        <f>VLOOKUP($A624,'STOCK PRICES'!$E$2:$F$2018,2,1)</f>
        <v>107.62</v>
      </c>
      <c r="F624">
        <f>VLOOKUP($A624,'STOCK PRICES'!$G$2:$H$1679,2,1)</f>
        <v>22.9</v>
      </c>
      <c r="H624">
        <f>VLOOKUP($A624,'STOCK PRICES'!$I$2:$J$1976,2,1)</f>
        <v>29.45</v>
      </c>
      <c r="J624">
        <f>VLOOKUP($A624,'STOCK PRICES'!$K$2:$L$2018,2,1)</f>
        <v>73.819999999999993</v>
      </c>
      <c r="L624">
        <f>VLOOKUP($A624,'STOCK PRICES'!$M$2:$N$2018,2,1)</f>
        <v>22.25</v>
      </c>
      <c r="N624" t="e">
        <f>VLOOKUP($A624,'STOCK PRICES'!$O$2:$P$538,2,1)</f>
        <v>#N/A</v>
      </c>
      <c r="P624">
        <f>VLOOKUP($A624,'STOCK PRICES'!$Q$2:$R$2018,2,1)</f>
        <v>12.04</v>
      </c>
      <c r="R624">
        <f>VLOOKUP($A624,'STOCK PRICES'!$S$2:$T$2018,2,1)</f>
        <v>3.39</v>
      </c>
      <c r="T624">
        <f>VLOOKUP($A624,'STOCK PRICES'!$U$2:$V$1210,2,1)</f>
        <v>104</v>
      </c>
      <c r="V624">
        <f>VLOOKUP($A624,'STOCK PRICES'!$W$2:$X$1879,2,1)</f>
        <v>29.5</v>
      </c>
      <c r="X624">
        <f>VLOOKUP($A624,'STOCK PRICES'!$Y$2:$Z$1987,2,1)</f>
        <v>30.03</v>
      </c>
      <c r="Z624">
        <f>VLOOKUP($A624,'STOCK PRICES'!$AA$2:$AB$1885,2,1)</f>
        <v>153.5</v>
      </c>
      <c r="AB624" t="e">
        <f>VLOOKUP($A624,'STOCK PRICES'!$AC$2:$AD$532,2,1)</f>
        <v>#N/A</v>
      </c>
    </row>
    <row r="625" spans="1:28" hidden="1" outlineLevel="1">
      <c r="A625" s="87">
        <v>43928</v>
      </c>
      <c r="B625">
        <f>VLOOKUP($A625,'STOCK PRICES'!$C$2:$D$1994,2,1)</f>
        <v>64.61</v>
      </c>
      <c r="C625" s="90"/>
      <c r="D625">
        <f>VLOOKUP($A625,'STOCK PRICES'!$E$2:$F$2018,2,1)</f>
        <v>107.45</v>
      </c>
      <c r="F625">
        <f>VLOOKUP($A625,'STOCK PRICES'!$G$2:$H$1679,2,1)</f>
        <v>22.04</v>
      </c>
      <c r="H625">
        <f>VLOOKUP($A625,'STOCK PRICES'!$I$2:$J$1976,2,1)</f>
        <v>29.98</v>
      </c>
      <c r="J625">
        <f>VLOOKUP($A625,'STOCK PRICES'!$K$2:$L$2018,2,1)</f>
        <v>76.239999999999995</v>
      </c>
      <c r="L625">
        <f>VLOOKUP($A625,'STOCK PRICES'!$M$2:$N$2018,2,1)</f>
        <v>23.39</v>
      </c>
      <c r="N625" t="e">
        <f>VLOOKUP($A625,'STOCK PRICES'!$O$2:$P$538,2,1)</f>
        <v>#N/A</v>
      </c>
      <c r="P625">
        <f>VLOOKUP($A625,'STOCK PRICES'!$Q$2:$R$2018,2,1)</f>
        <v>12.37</v>
      </c>
      <c r="R625">
        <f>VLOOKUP($A625,'STOCK PRICES'!$S$2:$T$2018,2,1)</f>
        <v>3.37</v>
      </c>
      <c r="T625">
        <f>VLOOKUP($A625,'STOCK PRICES'!$U$2:$V$1210,2,1)</f>
        <v>96.2</v>
      </c>
      <c r="V625">
        <f>VLOOKUP($A625,'STOCK PRICES'!$W$2:$X$1879,2,1)</f>
        <v>30.01</v>
      </c>
      <c r="X625">
        <f>VLOOKUP($A625,'STOCK PRICES'!$Y$2:$Z$1987,2,1)</f>
        <v>30.88</v>
      </c>
      <c r="Z625">
        <f>VLOOKUP($A625,'STOCK PRICES'!$AA$2:$AB$1885,2,1)</f>
        <v>161.18</v>
      </c>
      <c r="AB625" t="e">
        <f>VLOOKUP($A625,'STOCK PRICES'!$AC$2:$AD$532,2,1)</f>
        <v>#N/A</v>
      </c>
    </row>
    <row r="626" spans="1:28" hidden="1" outlineLevel="1">
      <c r="A626" s="87">
        <v>43929</v>
      </c>
      <c r="B626">
        <f>VLOOKUP($A626,'STOCK PRICES'!$C$2:$D$1994,2,1)</f>
        <v>63.45</v>
      </c>
      <c r="C626" s="90"/>
      <c r="D626">
        <f>VLOOKUP($A626,'STOCK PRICES'!$E$2:$F$2018,2,1)</f>
        <v>105.71</v>
      </c>
      <c r="F626">
        <f>VLOOKUP($A626,'STOCK PRICES'!$G$2:$H$1679,2,1)</f>
        <v>21.94</v>
      </c>
      <c r="H626">
        <f>VLOOKUP($A626,'STOCK PRICES'!$I$2:$J$1976,2,1)</f>
        <v>28.99</v>
      </c>
      <c r="J626">
        <f>VLOOKUP($A626,'STOCK PRICES'!$K$2:$L$2018,2,1)</f>
        <v>75.69</v>
      </c>
      <c r="L626">
        <f>VLOOKUP($A626,'STOCK PRICES'!$M$2:$N$2018,2,1)</f>
        <v>22.88</v>
      </c>
      <c r="N626" t="e">
        <f>VLOOKUP($A626,'STOCK PRICES'!$O$2:$P$538,2,1)</f>
        <v>#N/A</v>
      </c>
      <c r="P626">
        <f>VLOOKUP($A626,'STOCK PRICES'!$Q$2:$R$2018,2,1)</f>
        <v>12.1</v>
      </c>
      <c r="R626">
        <f>VLOOKUP($A626,'STOCK PRICES'!$S$2:$T$2018,2,1)</f>
        <v>3.38</v>
      </c>
      <c r="T626">
        <f>VLOOKUP($A626,'STOCK PRICES'!$U$2:$V$1210,2,1)</f>
        <v>102.23</v>
      </c>
      <c r="V626">
        <f>VLOOKUP($A626,'STOCK PRICES'!$W$2:$X$1879,2,1)</f>
        <v>30</v>
      </c>
      <c r="X626">
        <f>VLOOKUP($A626,'STOCK PRICES'!$Y$2:$Z$1987,2,1)</f>
        <v>31.99</v>
      </c>
      <c r="Z626">
        <f>VLOOKUP($A626,'STOCK PRICES'!$AA$2:$AB$1885,2,1)</f>
        <v>172.44</v>
      </c>
      <c r="AB626" t="e">
        <f>VLOOKUP($A626,'STOCK PRICES'!$AC$2:$AD$532,2,1)</f>
        <v>#N/A</v>
      </c>
    </row>
    <row r="627" spans="1:28" hidden="1" outlineLevel="1">
      <c r="A627" s="87">
        <v>43930</v>
      </c>
      <c r="B627">
        <f>VLOOKUP($A627,'STOCK PRICES'!$C$2:$D$1994,2,1)</f>
        <v>65.19</v>
      </c>
      <c r="C627" s="90"/>
      <c r="D627">
        <f>VLOOKUP($A627,'STOCK PRICES'!$E$2:$F$2018,2,1)</f>
        <v>109.85</v>
      </c>
      <c r="F627">
        <f>VLOOKUP($A627,'STOCK PRICES'!$G$2:$H$1679,2,1)</f>
        <v>22.23</v>
      </c>
      <c r="H627">
        <f>VLOOKUP($A627,'STOCK PRICES'!$I$2:$J$1976,2,1)</f>
        <v>29.9</v>
      </c>
      <c r="J627">
        <f>VLOOKUP($A627,'STOCK PRICES'!$K$2:$L$2018,2,1)</f>
        <v>77.83</v>
      </c>
      <c r="L627">
        <f>VLOOKUP($A627,'STOCK PRICES'!$M$2:$N$2018,2,1)</f>
        <v>23.83</v>
      </c>
      <c r="N627" t="e">
        <f>VLOOKUP($A627,'STOCK PRICES'!$O$2:$P$538,2,1)</f>
        <v>#N/A</v>
      </c>
      <c r="P627">
        <f>VLOOKUP($A627,'STOCK PRICES'!$Q$2:$R$2018,2,1)</f>
        <v>12.58</v>
      </c>
      <c r="R627">
        <f>VLOOKUP($A627,'STOCK PRICES'!$S$2:$T$2018,2,1)</f>
        <v>3.49</v>
      </c>
      <c r="T627">
        <f>VLOOKUP($A627,'STOCK PRICES'!$U$2:$V$1210,2,1)</f>
        <v>97.04</v>
      </c>
      <c r="V627">
        <f>VLOOKUP($A627,'STOCK PRICES'!$W$2:$X$1879,2,1)</f>
        <v>31.1</v>
      </c>
      <c r="X627">
        <f>VLOOKUP($A627,'STOCK PRICES'!$Y$2:$Z$1987,2,1)</f>
        <v>33.81</v>
      </c>
      <c r="Z627">
        <f>VLOOKUP($A627,'STOCK PRICES'!$AA$2:$AB$1885,2,1)</f>
        <v>175.05</v>
      </c>
      <c r="AB627" t="e">
        <f>VLOOKUP($A627,'STOCK PRICES'!$AC$2:$AD$532,2,1)</f>
        <v>#N/A</v>
      </c>
    </row>
    <row r="628" spans="1:28" hidden="1" outlineLevel="1">
      <c r="A628" s="87">
        <v>43931</v>
      </c>
      <c r="B628">
        <f>VLOOKUP($A628,'STOCK PRICES'!$C$2:$D$1994,2,1)</f>
        <v>66.22</v>
      </c>
      <c r="C628" s="90"/>
      <c r="D628">
        <f>VLOOKUP($A628,'STOCK PRICES'!$E$2:$F$2018,2,1)</f>
        <v>111.38</v>
      </c>
      <c r="F628">
        <f>VLOOKUP($A628,'STOCK PRICES'!$G$2:$H$1679,2,1)</f>
        <v>21.99</v>
      </c>
      <c r="H628">
        <f>VLOOKUP($A628,'STOCK PRICES'!$I$2:$J$1976,2,1)</f>
        <v>29.98</v>
      </c>
      <c r="J628">
        <f>VLOOKUP($A628,'STOCK PRICES'!$K$2:$L$2018,2,1)</f>
        <v>80.569999999999993</v>
      </c>
      <c r="L628">
        <f>VLOOKUP($A628,'STOCK PRICES'!$M$2:$N$2018,2,1)</f>
        <v>23.95</v>
      </c>
      <c r="N628" t="e">
        <f>VLOOKUP($A628,'STOCK PRICES'!$O$2:$P$538,2,1)</f>
        <v>#N/A</v>
      </c>
      <c r="P628">
        <f>VLOOKUP($A628,'STOCK PRICES'!$Q$2:$R$2018,2,1)</f>
        <v>12.94</v>
      </c>
      <c r="R628">
        <f>VLOOKUP($A628,'STOCK PRICES'!$S$2:$T$2018,2,1)</f>
        <v>3.3</v>
      </c>
      <c r="T628">
        <f>VLOOKUP($A628,'STOCK PRICES'!$U$2:$V$1210,2,1)</f>
        <v>91.85</v>
      </c>
      <c r="V628">
        <f>VLOOKUP($A628,'STOCK PRICES'!$W$2:$X$1879,2,1)</f>
        <v>31.7</v>
      </c>
      <c r="X628">
        <f>VLOOKUP($A628,'STOCK PRICES'!$Y$2:$Z$1987,2,1)</f>
        <v>33.520000000000003</v>
      </c>
      <c r="Z628">
        <f>VLOOKUP($A628,'STOCK PRICES'!$AA$2:$AB$1885,2,1)</f>
        <v>179.68</v>
      </c>
      <c r="AB628" t="e">
        <f>VLOOKUP($A628,'STOCK PRICES'!$AC$2:$AD$532,2,1)</f>
        <v>#N/A</v>
      </c>
    </row>
    <row r="629" spans="1:28" hidden="1" outlineLevel="1">
      <c r="A629" s="87">
        <v>43934</v>
      </c>
      <c r="B629">
        <f>VLOOKUP($A629,'STOCK PRICES'!$C$2:$D$1994,2,1)</f>
        <v>62.56</v>
      </c>
      <c r="C629" s="90"/>
      <c r="D629">
        <f>VLOOKUP($A629,'STOCK PRICES'!$E$2:$F$2018,2,1)</f>
        <v>106.59</v>
      </c>
      <c r="F629">
        <f>VLOOKUP($A629,'STOCK PRICES'!$G$2:$H$1679,2,1)</f>
        <v>21.99</v>
      </c>
      <c r="H629">
        <f>VLOOKUP($A629,'STOCK PRICES'!$I$2:$J$1976,2,1)</f>
        <v>28.8</v>
      </c>
      <c r="J629">
        <f>VLOOKUP($A629,'STOCK PRICES'!$K$2:$L$2018,2,1)</f>
        <v>76.150000000000006</v>
      </c>
      <c r="L629">
        <f>VLOOKUP($A629,'STOCK PRICES'!$M$2:$N$2018,2,1)</f>
        <v>22.31</v>
      </c>
      <c r="N629" t="e">
        <f>VLOOKUP($A629,'STOCK PRICES'!$O$2:$P$538,2,1)</f>
        <v>#N/A</v>
      </c>
      <c r="P629">
        <f>VLOOKUP($A629,'STOCK PRICES'!$Q$2:$R$2018,2,1)</f>
        <v>12.29</v>
      </c>
      <c r="R629">
        <f>VLOOKUP($A629,'STOCK PRICES'!$S$2:$T$2018,2,1)</f>
        <v>3.31</v>
      </c>
      <c r="T629">
        <f>VLOOKUP($A629,'STOCK PRICES'!$U$2:$V$1210,2,1)</f>
        <v>96.9</v>
      </c>
      <c r="V629">
        <f>VLOOKUP($A629,'STOCK PRICES'!$W$2:$X$1879,2,1)</f>
        <v>30.5</v>
      </c>
      <c r="X629">
        <f>VLOOKUP($A629,'STOCK PRICES'!$Y$2:$Z$1987,2,1)</f>
        <v>32.549999999999997</v>
      </c>
      <c r="Z629">
        <f>VLOOKUP($A629,'STOCK PRICES'!$AA$2:$AB$1885,2,1)</f>
        <v>173</v>
      </c>
      <c r="AB629" t="e">
        <f>VLOOKUP($A629,'STOCK PRICES'!$AC$2:$AD$532,2,1)</f>
        <v>#N/A</v>
      </c>
    </row>
    <row r="630" spans="1:28" hidden="1" outlineLevel="1">
      <c r="A630" s="87">
        <v>43935</v>
      </c>
      <c r="B630">
        <f>VLOOKUP($A630,'STOCK PRICES'!$C$2:$D$1994,2,1)</f>
        <v>64.05</v>
      </c>
      <c r="C630" s="90"/>
      <c r="D630">
        <f>VLOOKUP($A630,'STOCK PRICES'!$E$2:$F$2018,2,1)</f>
        <v>106.91</v>
      </c>
      <c r="F630">
        <f>VLOOKUP($A630,'STOCK PRICES'!$G$2:$H$1679,2,1)</f>
        <v>22.5</v>
      </c>
      <c r="H630">
        <f>VLOOKUP($A630,'STOCK PRICES'!$I$2:$J$1976,2,1)</f>
        <v>28.2</v>
      </c>
      <c r="J630">
        <f>VLOOKUP($A630,'STOCK PRICES'!$K$2:$L$2018,2,1)</f>
        <v>76.150000000000006</v>
      </c>
      <c r="L630">
        <f>VLOOKUP($A630,'STOCK PRICES'!$M$2:$N$2018,2,1)</f>
        <v>23.05</v>
      </c>
      <c r="N630" t="e">
        <f>VLOOKUP($A630,'STOCK PRICES'!$O$2:$P$538,2,1)</f>
        <v>#N/A</v>
      </c>
      <c r="P630">
        <f>VLOOKUP($A630,'STOCK PRICES'!$Q$2:$R$2018,2,1)</f>
        <v>12.3</v>
      </c>
      <c r="R630">
        <f>VLOOKUP($A630,'STOCK PRICES'!$S$2:$T$2018,2,1)</f>
        <v>3.39</v>
      </c>
      <c r="T630">
        <f>VLOOKUP($A630,'STOCK PRICES'!$U$2:$V$1210,2,1)</f>
        <v>91.16</v>
      </c>
      <c r="V630">
        <f>VLOOKUP($A630,'STOCK PRICES'!$W$2:$X$1879,2,1)</f>
        <v>31.52</v>
      </c>
      <c r="X630">
        <f>VLOOKUP($A630,'STOCK PRICES'!$Y$2:$Z$1987,2,1)</f>
        <v>33.409999999999997</v>
      </c>
      <c r="Z630">
        <f>VLOOKUP($A630,'STOCK PRICES'!$AA$2:$AB$1885,2,1)</f>
        <v>175.04</v>
      </c>
      <c r="AB630" t="e">
        <f>VLOOKUP($A630,'STOCK PRICES'!$AC$2:$AD$532,2,1)</f>
        <v>#N/A</v>
      </c>
    </row>
    <row r="631" spans="1:28" hidden="1" outlineLevel="1">
      <c r="A631" s="87">
        <v>43936</v>
      </c>
      <c r="B631">
        <f>VLOOKUP($A631,'STOCK PRICES'!$C$2:$D$1994,2,1)</f>
        <v>64.61</v>
      </c>
      <c r="C631" s="90"/>
      <c r="D631">
        <f>VLOOKUP($A631,'STOCK PRICES'!$E$2:$F$2018,2,1)</f>
        <v>105.99</v>
      </c>
      <c r="F631">
        <f>VLOOKUP($A631,'STOCK PRICES'!$G$2:$H$1679,2,1)</f>
        <v>22.5</v>
      </c>
      <c r="H631">
        <f>VLOOKUP($A631,'STOCK PRICES'!$I$2:$J$1976,2,1)</f>
        <v>28.64</v>
      </c>
      <c r="J631">
        <f>VLOOKUP($A631,'STOCK PRICES'!$K$2:$L$2018,2,1)</f>
        <v>76.95</v>
      </c>
      <c r="L631">
        <f>VLOOKUP($A631,'STOCK PRICES'!$M$2:$N$2018,2,1)</f>
        <v>23.08</v>
      </c>
      <c r="N631" t="e">
        <f>VLOOKUP($A631,'STOCK PRICES'!$O$2:$P$538,2,1)</f>
        <v>#N/A</v>
      </c>
      <c r="P631">
        <f>VLOOKUP($A631,'STOCK PRICES'!$Q$2:$R$2018,2,1)</f>
        <v>12.44</v>
      </c>
      <c r="R631">
        <f>VLOOKUP($A631,'STOCK PRICES'!$S$2:$T$2018,2,1)</f>
        <v>3.35</v>
      </c>
      <c r="T631">
        <f>VLOOKUP($A631,'STOCK PRICES'!$U$2:$V$1210,2,1)</f>
        <v>86.21</v>
      </c>
      <c r="V631">
        <f>VLOOKUP($A631,'STOCK PRICES'!$W$2:$X$1879,2,1)</f>
        <v>32.21</v>
      </c>
      <c r="X631">
        <f>VLOOKUP($A631,'STOCK PRICES'!$Y$2:$Z$1987,2,1)</f>
        <v>33.630000000000003</v>
      </c>
      <c r="Z631">
        <f>VLOOKUP($A631,'STOCK PRICES'!$AA$2:$AB$1885,2,1)</f>
        <v>182.37</v>
      </c>
      <c r="AB631" t="e">
        <f>VLOOKUP($A631,'STOCK PRICES'!$AC$2:$AD$532,2,1)</f>
        <v>#N/A</v>
      </c>
    </row>
    <row r="632" spans="1:28" hidden="1" outlineLevel="1">
      <c r="A632" s="87">
        <v>43937</v>
      </c>
      <c r="B632">
        <f>VLOOKUP($A632,'STOCK PRICES'!$C$2:$D$1994,2,1)</f>
        <v>64.02</v>
      </c>
      <c r="C632" s="90"/>
      <c r="D632">
        <f>VLOOKUP($A632,'STOCK PRICES'!$E$2:$F$2018,2,1)</f>
        <v>104.84</v>
      </c>
      <c r="F632">
        <f>VLOOKUP($A632,'STOCK PRICES'!$G$2:$H$1679,2,1)</f>
        <v>22.35</v>
      </c>
      <c r="H632">
        <f>VLOOKUP($A632,'STOCK PRICES'!$I$2:$J$1976,2,1)</f>
        <v>28</v>
      </c>
      <c r="J632">
        <f>VLOOKUP($A632,'STOCK PRICES'!$K$2:$L$2018,2,1)</f>
        <v>77.22</v>
      </c>
      <c r="L632">
        <f>VLOOKUP($A632,'STOCK PRICES'!$M$2:$N$2018,2,1)</f>
        <v>23.42</v>
      </c>
      <c r="N632" t="e">
        <f>VLOOKUP($A632,'STOCK PRICES'!$O$2:$P$538,2,1)</f>
        <v>#N/A</v>
      </c>
      <c r="P632">
        <f>VLOOKUP($A632,'STOCK PRICES'!$Q$2:$R$2018,2,1)</f>
        <v>12.43</v>
      </c>
      <c r="R632">
        <f>VLOOKUP($A632,'STOCK PRICES'!$S$2:$T$2018,2,1)</f>
        <v>3.41</v>
      </c>
      <c r="T632">
        <f>VLOOKUP($A632,'STOCK PRICES'!$U$2:$V$1210,2,1)</f>
        <v>79.75</v>
      </c>
      <c r="V632">
        <f>VLOOKUP($A632,'STOCK PRICES'!$W$2:$X$1879,2,1)</f>
        <v>31</v>
      </c>
      <c r="X632">
        <f>VLOOKUP($A632,'STOCK PRICES'!$Y$2:$Z$1987,2,1)</f>
        <v>32.369999999999997</v>
      </c>
      <c r="Z632">
        <f>VLOOKUP($A632,'STOCK PRICES'!$AA$2:$AB$1885,2,1)</f>
        <v>185</v>
      </c>
      <c r="AB632" t="e">
        <f>VLOOKUP($A632,'STOCK PRICES'!$AC$2:$AD$532,2,1)</f>
        <v>#N/A</v>
      </c>
    </row>
    <row r="633" spans="1:28" hidden="1" outlineLevel="1">
      <c r="A633" s="87">
        <v>43938</v>
      </c>
      <c r="B633">
        <f>VLOOKUP($A633,'STOCK PRICES'!$C$2:$D$1994,2,1)</f>
        <v>63.25</v>
      </c>
      <c r="C633" s="90"/>
      <c r="D633">
        <f>VLOOKUP($A633,'STOCK PRICES'!$E$2:$F$2018,2,1)</f>
        <v>105.99</v>
      </c>
      <c r="F633">
        <f>VLOOKUP($A633,'STOCK PRICES'!$G$2:$H$1679,2,1)</f>
        <v>21.9</v>
      </c>
      <c r="H633">
        <f>VLOOKUP($A633,'STOCK PRICES'!$I$2:$J$1976,2,1)</f>
        <v>28.75</v>
      </c>
      <c r="J633">
        <f>VLOOKUP($A633,'STOCK PRICES'!$K$2:$L$2018,2,1)</f>
        <v>83</v>
      </c>
      <c r="L633">
        <f>VLOOKUP($A633,'STOCK PRICES'!$M$2:$N$2018,2,1)</f>
        <v>25.17</v>
      </c>
      <c r="N633" t="e">
        <f>VLOOKUP($A633,'STOCK PRICES'!$O$2:$P$538,2,1)</f>
        <v>#N/A</v>
      </c>
      <c r="P633">
        <f>VLOOKUP($A633,'STOCK PRICES'!$Q$2:$R$2018,2,1)</f>
        <v>13.43</v>
      </c>
      <c r="R633">
        <f>VLOOKUP($A633,'STOCK PRICES'!$S$2:$T$2018,2,1)</f>
        <v>3.94</v>
      </c>
      <c r="T633">
        <f>VLOOKUP($A633,'STOCK PRICES'!$U$2:$V$1210,2,1)</f>
        <v>84.96</v>
      </c>
      <c r="V633">
        <f>VLOOKUP($A633,'STOCK PRICES'!$W$2:$X$1879,2,1)</f>
        <v>33.32</v>
      </c>
      <c r="X633">
        <f>VLOOKUP($A633,'STOCK PRICES'!$Y$2:$Z$1987,2,1)</f>
        <v>34.79</v>
      </c>
      <c r="Z633">
        <f>VLOOKUP($A633,'STOCK PRICES'!$AA$2:$AB$1885,2,1)</f>
        <v>198.87</v>
      </c>
      <c r="AB633" t="e">
        <f>VLOOKUP($A633,'STOCK PRICES'!$AC$2:$AD$532,2,1)</f>
        <v>#N/A</v>
      </c>
    </row>
    <row r="634" spans="1:28" hidden="1" outlineLevel="1">
      <c r="A634" s="87">
        <v>43941</v>
      </c>
      <c r="B634">
        <f>VLOOKUP($A634,'STOCK PRICES'!$C$2:$D$1994,2,1)</f>
        <v>64.86</v>
      </c>
      <c r="C634" s="90"/>
      <c r="D634">
        <f>VLOOKUP($A634,'STOCK PRICES'!$E$2:$F$2018,2,1)</f>
        <v>108.19</v>
      </c>
      <c r="F634">
        <f>VLOOKUP($A634,'STOCK PRICES'!$G$2:$H$1679,2,1)</f>
        <v>21.8</v>
      </c>
      <c r="H634">
        <f>VLOOKUP($A634,'STOCK PRICES'!$I$2:$J$1976,2,1)</f>
        <v>28.25</v>
      </c>
      <c r="J634">
        <f>VLOOKUP($A634,'STOCK PRICES'!$K$2:$L$2018,2,1)</f>
        <v>82.25</v>
      </c>
      <c r="L634">
        <f>VLOOKUP($A634,'STOCK PRICES'!$M$2:$N$2018,2,1)</f>
        <v>27.05</v>
      </c>
      <c r="N634" t="e">
        <f>VLOOKUP($A634,'STOCK PRICES'!$O$2:$P$538,2,1)</f>
        <v>#N/A</v>
      </c>
      <c r="P634">
        <f>VLOOKUP($A634,'STOCK PRICES'!$Q$2:$R$2018,2,1)</f>
        <v>13.12</v>
      </c>
      <c r="R634">
        <f>VLOOKUP($A634,'STOCK PRICES'!$S$2:$T$2018,2,1)</f>
        <v>3.79</v>
      </c>
      <c r="T634">
        <f>VLOOKUP($A634,'STOCK PRICES'!$U$2:$V$1210,2,1)</f>
        <v>80.010000000000005</v>
      </c>
      <c r="V634">
        <f>VLOOKUP($A634,'STOCK PRICES'!$W$2:$X$1879,2,1)</f>
        <v>35.799999999999997</v>
      </c>
      <c r="X634">
        <f>VLOOKUP($A634,'STOCK PRICES'!$Y$2:$Z$1987,2,1)</f>
        <v>34.25</v>
      </c>
      <c r="Z634">
        <f>VLOOKUP($A634,'STOCK PRICES'!$AA$2:$AB$1885,2,1)</f>
        <v>213.78</v>
      </c>
      <c r="AB634" t="e">
        <f>VLOOKUP($A634,'STOCK PRICES'!$AC$2:$AD$532,2,1)</f>
        <v>#N/A</v>
      </c>
    </row>
    <row r="635" spans="1:28" hidden="1" outlineLevel="1">
      <c r="A635" s="87">
        <v>43942</v>
      </c>
      <c r="B635">
        <f>VLOOKUP($A635,'STOCK PRICES'!$C$2:$D$1994,2,1)</f>
        <v>65.040000000000006</v>
      </c>
      <c r="C635" s="90"/>
      <c r="D635">
        <f>VLOOKUP($A635,'STOCK PRICES'!$E$2:$F$2018,2,1)</f>
        <v>104.71</v>
      </c>
      <c r="F635">
        <f>VLOOKUP($A635,'STOCK PRICES'!$G$2:$H$1679,2,1)</f>
        <v>20.5</v>
      </c>
      <c r="H635">
        <f>VLOOKUP($A635,'STOCK PRICES'!$I$2:$J$1976,2,1)</f>
        <v>28.26</v>
      </c>
      <c r="J635">
        <f>VLOOKUP($A635,'STOCK PRICES'!$K$2:$L$2018,2,1)</f>
        <v>76.22</v>
      </c>
      <c r="L635">
        <f>VLOOKUP($A635,'STOCK PRICES'!$M$2:$N$2018,2,1)</f>
        <v>26.79</v>
      </c>
      <c r="N635" t="e">
        <f>VLOOKUP($A635,'STOCK PRICES'!$O$2:$P$538,2,1)</f>
        <v>#N/A</v>
      </c>
      <c r="P635">
        <f>VLOOKUP($A635,'STOCK PRICES'!$Q$2:$R$2018,2,1)</f>
        <v>12.29</v>
      </c>
      <c r="R635">
        <f>VLOOKUP($A635,'STOCK PRICES'!$S$2:$T$2018,2,1)</f>
        <v>3.54</v>
      </c>
      <c r="T635">
        <f>VLOOKUP($A635,'STOCK PRICES'!$U$2:$V$1210,2,1)</f>
        <v>74.099999999999994</v>
      </c>
      <c r="V635">
        <f>VLOOKUP($A635,'STOCK PRICES'!$W$2:$X$1879,2,1)</f>
        <v>35</v>
      </c>
      <c r="X635">
        <f>VLOOKUP($A635,'STOCK PRICES'!$Y$2:$Z$1987,2,1)</f>
        <v>33.49</v>
      </c>
      <c r="Z635">
        <f>VLOOKUP($A635,'STOCK PRICES'!$AA$2:$AB$1885,2,1)</f>
        <v>209.34</v>
      </c>
      <c r="AB635" t="e">
        <f>VLOOKUP($A635,'STOCK PRICES'!$AC$2:$AD$532,2,1)</f>
        <v>#N/A</v>
      </c>
    </row>
    <row r="636" spans="1:28" hidden="1" outlineLevel="1">
      <c r="A636" s="87">
        <v>43943</v>
      </c>
      <c r="B636">
        <f>VLOOKUP($A636,'STOCK PRICES'!$C$2:$D$1994,2,1)</f>
        <v>65.47</v>
      </c>
      <c r="C636" s="90"/>
      <c r="D636">
        <f>VLOOKUP($A636,'STOCK PRICES'!$E$2:$F$2018,2,1)</f>
        <v>105.83</v>
      </c>
      <c r="F636">
        <f>VLOOKUP($A636,'STOCK PRICES'!$G$2:$H$1679,2,1)</f>
        <v>21.1</v>
      </c>
      <c r="H636">
        <f>VLOOKUP($A636,'STOCK PRICES'!$I$2:$J$1976,2,1)</f>
        <v>28.85</v>
      </c>
      <c r="J636">
        <f>VLOOKUP($A636,'STOCK PRICES'!$K$2:$L$2018,2,1)</f>
        <v>76.069999999999993</v>
      </c>
      <c r="L636">
        <f>VLOOKUP($A636,'STOCK PRICES'!$M$2:$N$2018,2,1)</f>
        <v>27.99</v>
      </c>
      <c r="N636" t="e">
        <f>VLOOKUP($A636,'STOCK PRICES'!$O$2:$P$538,2,1)</f>
        <v>#N/A</v>
      </c>
      <c r="P636">
        <f>VLOOKUP($A636,'STOCK PRICES'!$Q$2:$R$2018,2,1)</f>
        <v>12.41</v>
      </c>
      <c r="R636">
        <f>VLOOKUP($A636,'STOCK PRICES'!$S$2:$T$2018,2,1)</f>
        <v>3.63</v>
      </c>
      <c r="T636">
        <f>VLOOKUP($A636,'STOCK PRICES'!$U$2:$V$1210,2,1)</f>
        <v>79.650000000000006</v>
      </c>
      <c r="V636">
        <f>VLOOKUP($A636,'STOCK PRICES'!$W$2:$X$1879,2,1)</f>
        <v>35.85</v>
      </c>
      <c r="X636">
        <f>VLOOKUP($A636,'STOCK PRICES'!$Y$2:$Z$1987,2,1)</f>
        <v>34.29</v>
      </c>
      <c r="Z636">
        <f>VLOOKUP($A636,'STOCK PRICES'!$AA$2:$AB$1885,2,1)</f>
        <v>210.34</v>
      </c>
      <c r="AB636" t="e">
        <f>VLOOKUP($A636,'STOCK PRICES'!$AC$2:$AD$532,2,1)</f>
        <v>#N/A</v>
      </c>
    </row>
    <row r="637" spans="1:28" hidden="1" outlineLevel="1">
      <c r="A637" s="87">
        <v>43944</v>
      </c>
      <c r="B637">
        <f>VLOOKUP($A637,'STOCK PRICES'!$C$2:$D$1994,2,1)</f>
        <v>64.66</v>
      </c>
      <c r="C637" s="90"/>
      <c r="D637">
        <f>VLOOKUP($A637,'STOCK PRICES'!$E$2:$F$2018,2,1)</f>
        <v>106.02</v>
      </c>
      <c r="F637">
        <f>VLOOKUP($A637,'STOCK PRICES'!$G$2:$H$1679,2,1)</f>
        <v>21.5</v>
      </c>
      <c r="H637">
        <f>VLOOKUP($A637,'STOCK PRICES'!$I$2:$J$1976,2,1)</f>
        <v>28</v>
      </c>
      <c r="J637">
        <f>VLOOKUP($A637,'STOCK PRICES'!$K$2:$L$2018,2,1)</f>
        <v>80.930000000000007</v>
      </c>
      <c r="L637">
        <f>VLOOKUP($A637,'STOCK PRICES'!$M$2:$N$2018,2,1)</f>
        <v>26.72</v>
      </c>
      <c r="N637" t="e">
        <f>VLOOKUP($A637,'STOCK PRICES'!$O$2:$P$538,2,1)</f>
        <v>#N/A</v>
      </c>
      <c r="P637">
        <f>VLOOKUP($A637,'STOCK PRICES'!$Q$2:$R$2018,2,1)</f>
        <v>12.82</v>
      </c>
      <c r="R637">
        <f>VLOOKUP($A637,'STOCK PRICES'!$S$2:$T$2018,2,1)</f>
        <v>3.55</v>
      </c>
      <c r="T637">
        <f>VLOOKUP($A637,'STOCK PRICES'!$U$2:$V$1210,2,1)</f>
        <v>85.62</v>
      </c>
      <c r="V637">
        <f>VLOOKUP($A637,'STOCK PRICES'!$W$2:$X$1879,2,1)</f>
        <v>37.119999999999997</v>
      </c>
      <c r="X637">
        <f>VLOOKUP($A637,'STOCK PRICES'!$Y$2:$Z$1987,2,1)</f>
        <v>33.99</v>
      </c>
      <c r="Z637">
        <f>VLOOKUP($A637,'STOCK PRICES'!$AA$2:$AB$1885,2,1)</f>
        <v>225.06</v>
      </c>
      <c r="AB637" t="e">
        <f>VLOOKUP($A637,'STOCK PRICES'!$AC$2:$AD$532,2,1)</f>
        <v>#N/A</v>
      </c>
    </row>
    <row r="638" spans="1:28" hidden="1" outlineLevel="1">
      <c r="A638" s="87">
        <v>43945</v>
      </c>
      <c r="B638">
        <f>VLOOKUP($A638,'STOCK PRICES'!$C$2:$D$1994,2,1)</f>
        <v>64.19</v>
      </c>
      <c r="C638" s="90"/>
      <c r="D638">
        <f>VLOOKUP($A638,'STOCK PRICES'!$E$2:$F$2018,2,1)</f>
        <v>107.06</v>
      </c>
      <c r="F638">
        <f>VLOOKUP($A638,'STOCK PRICES'!$G$2:$H$1679,2,1)</f>
        <v>21.6</v>
      </c>
      <c r="H638">
        <f>VLOOKUP($A638,'STOCK PRICES'!$I$2:$J$1976,2,1)</f>
        <v>28</v>
      </c>
      <c r="J638">
        <f>VLOOKUP($A638,'STOCK PRICES'!$K$2:$L$2018,2,1)</f>
        <v>78.400000000000006</v>
      </c>
      <c r="L638">
        <f>VLOOKUP($A638,'STOCK PRICES'!$M$2:$N$2018,2,1)</f>
        <v>26.87</v>
      </c>
      <c r="N638" t="e">
        <f>VLOOKUP($A638,'STOCK PRICES'!$O$2:$P$538,2,1)</f>
        <v>#N/A</v>
      </c>
      <c r="P638">
        <f>VLOOKUP($A638,'STOCK PRICES'!$Q$2:$R$2018,2,1)</f>
        <v>12.48</v>
      </c>
      <c r="R638">
        <f>VLOOKUP($A638,'STOCK PRICES'!$S$2:$T$2018,2,1)</f>
        <v>3.5</v>
      </c>
      <c r="T638">
        <f>VLOOKUP($A638,'STOCK PRICES'!$U$2:$V$1210,2,1)</f>
        <v>91.99</v>
      </c>
      <c r="V638">
        <f>VLOOKUP($A638,'STOCK PRICES'!$W$2:$X$1879,2,1)</f>
        <v>37.53</v>
      </c>
      <c r="X638">
        <f>VLOOKUP($A638,'STOCK PRICES'!$Y$2:$Z$1987,2,1)</f>
        <v>33.99</v>
      </c>
      <c r="Z638">
        <f>VLOOKUP($A638,'STOCK PRICES'!$AA$2:$AB$1885,2,1)</f>
        <v>231.28</v>
      </c>
      <c r="AB638" t="e">
        <f>VLOOKUP($A638,'STOCK PRICES'!$AC$2:$AD$532,2,1)</f>
        <v>#N/A</v>
      </c>
    </row>
    <row r="639" spans="1:28" hidden="1" outlineLevel="1">
      <c r="A639" s="87">
        <v>43948</v>
      </c>
      <c r="B639">
        <f>VLOOKUP($A639,'STOCK PRICES'!$C$2:$D$1994,2,1)</f>
        <v>62.54</v>
      </c>
      <c r="C639" s="90"/>
      <c r="D639">
        <f>VLOOKUP($A639,'STOCK PRICES'!$E$2:$F$2018,2,1)</f>
        <v>103.91</v>
      </c>
      <c r="F639">
        <f>VLOOKUP($A639,'STOCK PRICES'!$G$2:$H$1679,2,1)</f>
        <v>20.6</v>
      </c>
      <c r="H639">
        <f>VLOOKUP($A639,'STOCK PRICES'!$I$2:$J$1976,2,1)</f>
        <v>28.3</v>
      </c>
      <c r="J639">
        <f>VLOOKUP($A639,'STOCK PRICES'!$K$2:$L$2018,2,1)</f>
        <v>82.63</v>
      </c>
      <c r="L639">
        <f>VLOOKUP($A639,'STOCK PRICES'!$M$2:$N$2018,2,1)</f>
        <v>25.95</v>
      </c>
      <c r="N639" t="e">
        <f>VLOOKUP($A639,'STOCK PRICES'!$O$2:$P$538,2,1)</f>
        <v>#N/A</v>
      </c>
      <c r="P639">
        <f>VLOOKUP($A639,'STOCK PRICES'!$Q$2:$R$2018,2,1)</f>
        <v>13.48</v>
      </c>
      <c r="R639">
        <f>VLOOKUP($A639,'STOCK PRICES'!$S$2:$T$2018,2,1)</f>
        <v>3.5</v>
      </c>
      <c r="T639">
        <f>VLOOKUP($A639,'STOCK PRICES'!$U$2:$V$1210,2,1)</f>
        <v>98.3</v>
      </c>
      <c r="V639">
        <f>VLOOKUP($A639,'STOCK PRICES'!$W$2:$X$1879,2,1)</f>
        <v>35</v>
      </c>
      <c r="X639">
        <f>VLOOKUP($A639,'STOCK PRICES'!$Y$2:$Z$1987,2,1)</f>
        <v>32.57</v>
      </c>
      <c r="Z639">
        <f>VLOOKUP($A639,'STOCK PRICES'!$AA$2:$AB$1885,2,1)</f>
        <v>231.69</v>
      </c>
      <c r="AB639" t="e">
        <f>VLOOKUP($A639,'STOCK PRICES'!$AC$2:$AD$532,2,1)</f>
        <v>#N/A</v>
      </c>
    </row>
    <row r="640" spans="1:28" hidden="1" outlineLevel="1">
      <c r="A640" s="87">
        <v>43949</v>
      </c>
      <c r="B640">
        <f>VLOOKUP($A640,'STOCK PRICES'!$C$2:$D$1994,2,1)</f>
        <v>62.53</v>
      </c>
      <c r="C640" s="90"/>
      <c r="D640">
        <f>VLOOKUP($A640,'STOCK PRICES'!$E$2:$F$2018,2,1)</f>
        <v>102.14</v>
      </c>
      <c r="F640">
        <f>VLOOKUP($A640,'STOCK PRICES'!$G$2:$H$1679,2,1)</f>
        <v>20</v>
      </c>
      <c r="H640">
        <f>VLOOKUP($A640,'STOCK PRICES'!$I$2:$J$1976,2,1)</f>
        <v>28.3</v>
      </c>
      <c r="J640">
        <f>VLOOKUP($A640,'STOCK PRICES'!$K$2:$L$2018,2,1)</f>
        <v>82.7</v>
      </c>
      <c r="L640">
        <f>VLOOKUP($A640,'STOCK PRICES'!$M$2:$N$2018,2,1)</f>
        <v>26.72</v>
      </c>
      <c r="N640" t="e">
        <f>VLOOKUP($A640,'STOCK PRICES'!$O$2:$P$538,2,1)</f>
        <v>#N/A</v>
      </c>
      <c r="P640">
        <f>VLOOKUP($A640,'STOCK PRICES'!$Q$2:$R$2018,2,1)</f>
        <v>13.17</v>
      </c>
      <c r="R640">
        <f>VLOOKUP($A640,'STOCK PRICES'!$S$2:$T$2018,2,1)</f>
        <v>3.52</v>
      </c>
      <c r="T640">
        <f>VLOOKUP($A640,'STOCK PRICES'!$U$2:$V$1210,2,1)</f>
        <v>90.94</v>
      </c>
      <c r="V640">
        <f>VLOOKUP($A640,'STOCK PRICES'!$W$2:$X$1879,2,1)</f>
        <v>36.450000000000003</v>
      </c>
      <c r="X640">
        <f>VLOOKUP($A640,'STOCK PRICES'!$Y$2:$Z$1987,2,1)</f>
        <v>32.659999999999997</v>
      </c>
      <c r="Z640">
        <f>VLOOKUP($A640,'STOCK PRICES'!$AA$2:$AB$1885,2,1)</f>
        <v>233.05</v>
      </c>
      <c r="AB640" t="e">
        <f>VLOOKUP($A640,'STOCK PRICES'!$AC$2:$AD$532,2,1)</f>
        <v>#N/A</v>
      </c>
    </row>
    <row r="641" spans="1:28" hidden="1" outlineLevel="1">
      <c r="A641" s="87">
        <v>43950</v>
      </c>
      <c r="B641">
        <f>VLOOKUP($A641,'STOCK PRICES'!$C$2:$D$1994,2,1)</f>
        <v>63.49</v>
      </c>
      <c r="C641" s="90"/>
      <c r="D641">
        <f>VLOOKUP($A641,'STOCK PRICES'!$E$2:$F$2018,2,1)</f>
        <v>103.93</v>
      </c>
      <c r="F641">
        <f>VLOOKUP($A641,'STOCK PRICES'!$G$2:$H$1679,2,1)</f>
        <v>20</v>
      </c>
      <c r="H641">
        <f>VLOOKUP($A641,'STOCK PRICES'!$I$2:$J$1976,2,1)</f>
        <v>27.96</v>
      </c>
      <c r="J641">
        <f>VLOOKUP($A641,'STOCK PRICES'!$K$2:$L$2018,2,1)</f>
        <v>81.819999999999993</v>
      </c>
      <c r="L641">
        <f>VLOOKUP($A641,'STOCK PRICES'!$M$2:$N$2018,2,1)</f>
        <v>27.1</v>
      </c>
      <c r="N641" t="e">
        <f>VLOOKUP($A641,'STOCK PRICES'!$O$2:$P$538,2,1)</f>
        <v>#N/A</v>
      </c>
      <c r="P641">
        <f>VLOOKUP($A641,'STOCK PRICES'!$Q$2:$R$2018,2,1)</f>
        <v>13.35</v>
      </c>
      <c r="R641">
        <f>VLOOKUP($A641,'STOCK PRICES'!$S$2:$T$2018,2,1)</f>
        <v>3.41</v>
      </c>
      <c r="T641">
        <f>VLOOKUP($A641,'STOCK PRICES'!$U$2:$V$1210,2,1)</f>
        <v>84.12</v>
      </c>
      <c r="V641">
        <f>VLOOKUP($A641,'STOCK PRICES'!$W$2:$X$1879,2,1)</f>
        <v>38.049999999999997</v>
      </c>
      <c r="X641">
        <f>VLOOKUP($A641,'STOCK PRICES'!$Y$2:$Z$1987,2,1)</f>
        <v>33</v>
      </c>
      <c r="Z641">
        <f>VLOOKUP($A641,'STOCK PRICES'!$AA$2:$AB$1885,2,1)</f>
        <v>244.77</v>
      </c>
      <c r="AB641" t="e">
        <f>VLOOKUP($A641,'STOCK PRICES'!$AC$2:$AD$532,2,1)</f>
        <v>#N/A</v>
      </c>
    </row>
    <row r="642" spans="1:28" hidden="1" outlineLevel="1">
      <c r="A642" s="87">
        <v>43951</v>
      </c>
      <c r="B642">
        <f>VLOOKUP($A642,'STOCK PRICES'!$C$2:$D$1994,2,1)</f>
        <v>65.62</v>
      </c>
      <c r="C642" s="90"/>
      <c r="D642">
        <f>VLOOKUP($A642,'STOCK PRICES'!$E$2:$F$2018,2,1)</f>
        <v>107.03</v>
      </c>
      <c r="F642">
        <f>VLOOKUP($A642,'STOCK PRICES'!$G$2:$H$1679,2,1)</f>
        <v>19.559999999999999</v>
      </c>
      <c r="H642">
        <f>VLOOKUP($A642,'STOCK PRICES'!$I$2:$J$1976,2,1)</f>
        <v>28.01</v>
      </c>
      <c r="J642">
        <f>VLOOKUP($A642,'STOCK PRICES'!$K$2:$L$2018,2,1)</f>
        <v>84</v>
      </c>
      <c r="L642">
        <f>VLOOKUP($A642,'STOCK PRICES'!$M$2:$N$2018,2,1)</f>
        <v>28.18</v>
      </c>
      <c r="N642" t="e">
        <f>VLOOKUP($A642,'STOCK PRICES'!$O$2:$P$538,2,1)</f>
        <v>#N/A</v>
      </c>
      <c r="P642">
        <f>VLOOKUP($A642,'STOCK PRICES'!$Q$2:$R$2018,2,1)</f>
        <v>13.33</v>
      </c>
      <c r="R642">
        <f>VLOOKUP($A642,'STOCK PRICES'!$S$2:$T$2018,2,1)</f>
        <v>3.42</v>
      </c>
      <c r="T642">
        <f>VLOOKUP($A642,'STOCK PRICES'!$U$2:$V$1210,2,1)</f>
        <v>78.02</v>
      </c>
      <c r="V642">
        <f>VLOOKUP($A642,'STOCK PRICES'!$W$2:$X$1879,2,1)</f>
        <v>39.96</v>
      </c>
      <c r="X642">
        <f>VLOOKUP($A642,'STOCK PRICES'!$Y$2:$Z$1987,2,1)</f>
        <v>33.479999999999997</v>
      </c>
      <c r="Z642">
        <f>VLOOKUP($A642,'STOCK PRICES'!$AA$2:$AB$1885,2,1)</f>
        <v>247.48</v>
      </c>
      <c r="AB642" t="e">
        <f>VLOOKUP($A642,'STOCK PRICES'!$AC$2:$AD$532,2,1)</f>
        <v>#N/A</v>
      </c>
    </row>
    <row r="643" spans="1:28" hidden="1" outlineLevel="1">
      <c r="A643" s="87">
        <v>43955</v>
      </c>
      <c r="B643">
        <f>VLOOKUP($A643,'STOCK PRICES'!$C$2:$D$1994,2,1)</f>
        <v>65.209999999999994</v>
      </c>
      <c r="C643" s="90"/>
      <c r="D643">
        <f>VLOOKUP($A643,'STOCK PRICES'!$E$2:$F$2018,2,1)</f>
        <v>105.93</v>
      </c>
      <c r="F643">
        <f>VLOOKUP($A643,'STOCK PRICES'!$G$2:$H$1679,2,1)</f>
        <v>20.12</v>
      </c>
      <c r="H643">
        <f>VLOOKUP($A643,'STOCK PRICES'!$I$2:$J$1976,2,1)</f>
        <v>28</v>
      </c>
      <c r="J643">
        <f>VLOOKUP($A643,'STOCK PRICES'!$K$2:$L$2018,2,1)</f>
        <v>89.21</v>
      </c>
      <c r="L643">
        <f>VLOOKUP($A643,'STOCK PRICES'!$M$2:$N$2018,2,1)</f>
        <v>27.38</v>
      </c>
      <c r="N643" t="e">
        <f>VLOOKUP($A643,'STOCK PRICES'!$O$2:$P$538,2,1)</f>
        <v>#N/A</v>
      </c>
      <c r="P643">
        <f>VLOOKUP($A643,'STOCK PRICES'!$Q$2:$R$2018,2,1)</f>
        <v>13.79</v>
      </c>
      <c r="R643">
        <f>VLOOKUP($A643,'STOCK PRICES'!$S$2:$T$2018,2,1)</f>
        <v>3.73</v>
      </c>
      <c r="T643">
        <f>VLOOKUP($A643,'STOCK PRICES'!$U$2:$V$1210,2,1)</f>
        <v>72.260000000000005</v>
      </c>
      <c r="V643">
        <f>VLOOKUP($A643,'STOCK PRICES'!$W$2:$X$1879,2,1)</f>
        <v>38.01</v>
      </c>
      <c r="X643">
        <f>VLOOKUP($A643,'STOCK PRICES'!$Y$2:$Z$1987,2,1)</f>
        <v>33.04</v>
      </c>
      <c r="Z643">
        <f>VLOOKUP($A643,'STOCK PRICES'!$AA$2:$AB$1885,2,1)</f>
        <v>241.08</v>
      </c>
      <c r="AB643" t="e">
        <f>VLOOKUP($A643,'STOCK PRICES'!$AC$2:$AD$532,2,1)</f>
        <v>#N/A</v>
      </c>
    </row>
    <row r="644" spans="1:28" hidden="1" outlineLevel="1">
      <c r="A644" s="87">
        <v>43956</v>
      </c>
      <c r="B644">
        <f>VLOOKUP($A644,'STOCK PRICES'!$C$2:$D$1994,2,1)</f>
        <v>65.16</v>
      </c>
      <c r="C644" s="90"/>
      <c r="D644">
        <f>VLOOKUP($A644,'STOCK PRICES'!$E$2:$F$2018,2,1)</f>
        <v>105.64</v>
      </c>
      <c r="F644">
        <f>VLOOKUP($A644,'STOCK PRICES'!$G$2:$H$1679,2,1)</f>
        <v>19.559999999999999</v>
      </c>
      <c r="H644">
        <f>VLOOKUP($A644,'STOCK PRICES'!$I$2:$J$1976,2,1)</f>
        <v>29.11</v>
      </c>
      <c r="J644">
        <f>VLOOKUP($A644,'STOCK PRICES'!$K$2:$L$2018,2,1)</f>
        <v>90.49</v>
      </c>
      <c r="L644">
        <f>VLOOKUP($A644,'STOCK PRICES'!$M$2:$N$2018,2,1)</f>
        <v>26.77</v>
      </c>
      <c r="N644" t="e">
        <f>VLOOKUP($A644,'STOCK PRICES'!$O$2:$P$538,2,1)</f>
        <v>#N/A</v>
      </c>
      <c r="P644">
        <f>VLOOKUP($A644,'STOCK PRICES'!$Q$2:$R$2018,2,1)</f>
        <v>13.9</v>
      </c>
      <c r="R644">
        <f>VLOOKUP($A644,'STOCK PRICES'!$S$2:$T$2018,2,1)</f>
        <v>3.81</v>
      </c>
      <c r="T644">
        <f>VLOOKUP($A644,'STOCK PRICES'!$U$2:$V$1210,2,1)</f>
        <v>67.5</v>
      </c>
      <c r="V644">
        <f>VLOOKUP($A644,'STOCK PRICES'!$W$2:$X$1879,2,1)</f>
        <v>35.979999999999997</v>
      </c>
      <c r="X644">
        <f>VLOOKUP($A644,'STOCK PRICES'!$Y$2:$Z$1987,2,1)</f>
        <v>32.89</v>
      </c>
      <c r="Z644">
        <f>VLOOKUP($A644,'STOCK PRICES'!$AA$2:$AB$1885,2,1)</f>
        <v>240.61</v>
      </c>
      <c r="AB644" t="e">
        <f>VLOOKUP($A644,'STOCK PRICES'!$AC$2:$AD$532,2,1)</f>
        <v>#N/A</v>
      </c>
    </row>
    <row r="645" spans="1:28" hidden="1" outlineLevel="1">
      <c r="A645" s="87">
        <v>43957</v>
      </c>
      <c r="B645">
        <f>VLOOKUP($A645,'STOCK PRICES'!$C$2:$D$1994,2,1)</f>
        <v>65.790000000000006</v>
      </c>
      <c r="C645" s="90"/>
      <c r="D645">
        <f>VLOOKUP($A645,'STOCK PRICES'!$E$2:$F$2018,2,1)</f>
        <v>105.04</v>
      </c>
      <c r="F645">
        <f>VLOOKUP($A645,'STOCK PRICES'!$G$2:$H$1679,2,1)</f>
        <v>19.510000000000002</v>
      </c>
      <c r="H645">
        <f>VLOOKUP($A645,'STOCK PRICES'!$I$2:$J$1976,2,1)</f>
        <v>29.11</v>
      </c>
      <c r="J645">
        <f>VLOOKUP($A645,'STOCK PRICES'!$K$2:$L$2018,2,1)</f>
        <v>90.48</v>
      </c>
      <c r="L645">
        <f>VLOOKUP($A645,'STOCK PRICES'!$M$2:$N$2018,2,1)</f>
        <v>26.32</v>
      </c>
      <c r="N645" t="e">
        <f>VLOOKUP($A645,'STOCK PRICES'!$O$2:$P$538,2,1)</f>
        <v>#N/A</v>
      </c>
      <c r="P645">
        <f>VLOOKUP($A645,'STOCK PRICES'!$Q$2:$R$2018,2,1)</f>
        <v>14.28</v>
      </c>
      <c r="R645">
        <f>VLOOKUP($A645,'STOCK PRICES'!$S$2:$T$2018,2,1)</f>
        <v>4.01</v>
      </c>
      <c r="T645">
        <f>VLOOKUP($A645,'STOCK PRICES'!$U$2:$V$1210,2,1)</f>
        <v>72.56</v>
      </c>
      <c r="V645">
        <f>VLOOKUP($A645,'STOCK PRICES'!$W$2:$X$1879,2,1)</f>
        <v>34</v>
      </c>
      <c r="X645">
        <f>VLOOKUP($A645,'STOCK PRICES'!$Y$2:$Z$1987,2,1)</f>
        <v>33</v>
      </c>
      <c r="Z645">
        <f>VLOOKUP($A645,'STOCK PRICES'!$AA$2:$AB$1885,2,1)</f>
        <v>238.29</v>
      </c>
      <c r="AB645" t="e">
        <f>VLOOKUP($A645,'STOCK PRICES'!$AC$2:$AD$532,2,1)</f>
        <v>#N/A</v>
      </c>
    </row>
    <row r="646" spans="1:28" hidden="1" outlineLevel="1">
      <c r="A646" s="87">
        <v>43958</v>
      </c>
      <c r="B646">
        <f>VLOOKUP($A646,'STOCK PRICES'!$C$2:$D$1994,2,1)</f>
        <v>65.05</v>
      </c>
      <c r="C646" s="90"/>
      <c r="D646">
        <f>VLOOKUP($A646,'STOCK PRICES'!$E$2:$F$2018,2,1)</f>
        <v>106.16</v>
      </c>
      <c r="F646">
        <f>VLOOKUP($A646,'STOCK PRICES'!$G$2:$H$1679,2,1)</f>
        <v>19.5</v>
      </c>
      <c r="H646">
        <f>VLOOKUP($A646,'STOCK PRICES'!$I$2:$J$1976,2,1)</f>
        <v>28.91</v>
      </c>
      <c r="J646">
        <f>VLOOKUP($A646,'STOCK PRICES'!$K$2:$L$2018,2,1)</f>
        <v>85.99</v>
      </c>
      <c r="L646">
        <f>VLOOKUP($A646,'STOCK PRICES'!$M$2:$N$2018,2,1)</f>
        <v>25.78</v>
      </c>
      <c r="N646" t="e">
        <f>VLOOKUP($A646,'STOCK PRICES'!$O$2:$P$538,2,1)</f>
        <v>#N/A</v>
      </c>
      <c r="P646">
        <f>VLOOKUP($A646,'STOCK PRICES'!$Q$2:$R$2018,2,1)</f>
        <v>13.74</v>
      </c>
      <c r="R646">
        <f>VLOOKUP($A646,'STOCK PRICES'!$S$2:$T$2018,2,1)</f>
        <v>3.9</v>
      </c>
      <c r="T646">
        <f>VLOOKUP($A646,'STOCK PRICES'!$U$2:$V$1210,2,1)</f>
        <v>78</v>
      </c>
      <c r="V646">
        <f>VLOOKUP($A646,'STOCK PRICES'!$W$2:$X$1879,2,1)</f>
        <v>33.96</v>
      </c>
      <c r="X646">
        <f>VLOOKUP($A646,'STOCK PRICES'!$Y$2:$Z$1987,2,1)</f>
        <v>32.799999999999997</v>
      </c>
      <c r="Z646">
        <f>VLOOKUP($A646,'STOCK PRICES'!$AA$2:$AB$1885,2,1)</f>
        <v>235.97</v>
      </c>
      <c r="AB646" t="e">
        <f>VLOOKUP($A646,'STOCK PRICES'!$AC$2:$AD$532,2,1)</f>
        <v>#N/A</v>
      </c>
    </row>
    <row r="647" spans="1:28" hidden="1" outlineLevel="1">
      <c r="A647" s="87">
        <v>43959</v>
      </c>
      <c r="B647">
        <f>VLOOKUP($A647,'STOCK PRICES'!$C$2:$D$1994,2,1)</f>
        <v>64.55</v>
      </c>
      <c r="C647" s="90"/>
      <c r="D647">
        <f>VLOOKUP($A647,'STOCK PRICES'!$E$2:$F$2018,2,1)</f>
        <v>105</v>
      </c>
      <c r="F647">
        <f>VLOOKUP($A647,'STOCK PRICES'!$G$2:$H$1679,2,1)</f>
        <v>19</v>
      </c>
      <c r="H647">
        <f>VLOOKUP($A647,'STOCK PRICES'!$I$2:$J$1976,2,1)</f>
        <v>28.09</v>
      </c>
      <c r="J647">
        <f>VLOOKUP($A647,'STOCK PRICES'!$K$2:$L$2018,2,1)</f>
        <v>85.85</v>
      </c>
      <c r="L647">
        <f>VLOOKUP($A647,'STOCK PRICES'!$M$2:$N$2018,2,1)</f>
        <v>25.81</v>
      </c>
      <c r="N647" t="e">
        <f>VLOOKUP($A647,'STOCK PRICES'!$O$2:$P$538,2,1)</f>
        <v>#N/A</v>
      </c>
      <c r="P647">
        <f>VLOOKUP($A647,'STOCK PRICES'!$Q$2:$R$2018,2,1)</f>
        <v>13.43</v>
      </c>
      <c r="R647">
        <f>VLOOKUP($A647,'STOCK PRICES'!$S$2:$T$2018,2,1)</f>
        <v>3.87</v>
      </c>
      <c r="T647">
        <f>VLOOKUP($A647,'STOCK PRICES'!$U$2:$V$1210,2,1)</f>
        <v>83.85</v>
      </c>
      <c r="V647">
        <f>VLOOKUP($A647,'STOCK PRICES'!$W$2:$X$1879,2,1)</f>
        <v>33.92</v>
      </c>
      <c r="X647">
        <f>VLOOKUP($A647,'STOCK PRICES'!$Y$2:$Z$1987,2,1)</f>
        <v>32.799999999999997</v>
      </c>
      <c r="Z647">
        <f>VLOOKUP($A647,'STOCK PRICES'!$AA$2:$AB$1885,2,1)</f>
        <v>235</v>
      </c>
      <c r="AB647" t="e">
        <f>VLOOKUP($A647,'STOCK PRICES'!$AC$2:$AD$532,2,1)</f>
        <v>#N/A</v>
      </c>
    </row>
    <row r="648" spans="1:28" hidden="1" outlineLevel="1">
      <c r="A648" s="87">
        <v>43962</v>
      </c>
      <c r="B648">
        <f>VLOOKUP($A648,'STOCK PRICES'!$C$2:$D$1994,2,1)</f>
        <v>64.650000000000006</v>
      </c>
      <c r="C648" s="90"/>
      <c r="D648">
        <f>VLOOKUP($A648,'STOCK PRICES'!$E$2:$F$2018,2,1)</f>
        <v>104.5</v>
      </c>
      <c r="F648">
        <f>VLOOKUP($A648,'STOCK PRICES'!$G$2:$H$1679,2,1)</f>
        <v>18.489999999999998</v>
      </c>
      <c r="H648">
        <f>VLOOKUP($A648,'STOCK PRICES'!$I$2:$J$1976,2,1)</f>
        <v>28.09</v>
      </c>
      <c r="J648">
        <f>VLOOKUP($A648,'STOCK PRICES'!$K$2:$L$2018,2,1)</f>
        <v>87.56</v>
      </c>
      <c r="L648">
        <f>VLOOKUP($A648,'STOCK PRICES'!$M$2:$N$2018,2,1)</f>
        <v>25.68</v>
      </c>
      <c r="N648" t="e">
        <f>VLOOKUP($A648,'STOCK PRICES'!$O$2:$P$538,2,1)</f>
        <v>#N/A</v>
      </c>
      <c r="P648">
        <f>VLOOKUP($A648,'STOCK PRICES'!$Q$2:$R$2018,2,1)</f>
        <v>13.5</v>
      </c>
      <c r="R648">
        <f>VLOOKUP($A648,'STOCK PRICES'!$S$2:$T$2018,2,1)</f>
        <v>3.89</v>
      </c>
      <c r="T648">
        <f>VLOOKUP($A648,'STOCK PRICES'!$U$2:$V$1210,2,1)</f>
        <v>77.569999999999993</v>
      </c>
      <c r="V648">
        <f>VLOOKUP($A648,'STOCK PRICES'!$W$2:$X$1879,2,1)</f>
        <v>33</v>
      </c>
      <c r="X648">
        <f>VLOOKUP($A648,'STOCK PRICES'!$Y$2:$Z$1987,2,1)</f>
        <v>33.46</v>
      </c>
      <c r="Z648">
        <f>VLOOKUP($A648,'STOCK PRICES'!$AA$2:$AB$1885,2,1)</f>
        <v>238.96</v>
      </c>
      <c r="AB648" t="e">
        <f>VLOOKUP($A648,'STOCK PRICES'!$AC$2:$AD$532,2,1)</f>
        <v>#N/A</v>
      </c>
    </row>
    <row r="649" spans="1:28" hidden="1" outlineLevel="1">
      <c r="A649" s="87">
        <v>43963</v>
      </c>
      <c r="B649">
        <f>VLOOKUP($A649,'STOCK PRICES'!$C$2:$D$1994,2,1)</f>
        <v>64.64</v>
      </c>
      <c r="C649" s="90"/>
      <c r="D649">
        <f>VLOOKUP($A649,'STOCK PRICES'!$E$2:$F$2018,2,1)</f>
        <v>105.87</v>
      </c>
      <c r="F649">
        <f>VLOOKUP($A649,'STOCK PRICES'!$G$2:$H$1679,2,1)</f>
        <v>18.559999999999999</v>
      </c>
      <c r="H649">
        <f>VLOOKUP($A649,'STOCK PRICES'!$I$2:$J$1976,2,1)</f>
        <v>28.15</v>
      </c>
      <c r="J649">
        <f>VLOOKUP($A649,'STOCK PRICES'!$K$2:$L$2018,2,1)</f>
        <v>87.54</v>
      </c>
      <c r="L649">
        <f>VLOOKUP($A649,'STOCK PRICES'!$M$2:$N$2018,2,1)</f>
        <v>27.41</v>
      </c>
      <c r="N649" t="e">
        <f>VLOOKUP($A649,'STOCK PRICES'!$O$2:$P$538,2,1)</f>
        <v>#N/A</v>
      </c>
      <c r="P649">
        <f>VLOOKUP($A649,'STOCK PRICES'!$Q$2:$R$2018,2,1)</f>
        <v>13.34</v>
      </c>
      <c r="R649">
        <f>VLOOKUP($A649,'STOCK PRICES'!$S$2:$T$2018,2,1)</f>
        <v>3.84</v>
      </c>
      <c r="T649">
        <f>VLOOKUP($A649,'STOCK PRICES'!$U$2:$V$1210,2,1)</f>
        <v>77.569999999999993</v>
      </c>
      <c r="V649">
        <f>VLOOKUP($A649,'STOCK PRICES'!$W$2:$X$1879,2,1)</f>
        <v>33.68</v>
      </c>
      <c r="X649">
        <f>VLOOKUP($A649,'STOCK PRICES'!$Y$2:$Z$1987,2,1)</f>
        <v>31.06</v>
      </c>
      <c r="Z649">
        <f>VLOOKUP($A649,'STOCK PRICES'!$AA$2:$AB$1885,2,1)</f>
        <v>238.5</v>
      </c>
      <c r="AB649" t="e">
        <f>VLOOKUP($A649,'STOCK PRICES'!$AC$2:$AD$532,2,1)</f>
        <v>#N/A</v>
      </c>
    </row>
    <row r="650" spans="1:28" hidden="1" outlineLevel="1">
      <c r="A650" s="87">
        <v>43964</v>
      </c>
      <c r="B650">
        <f>VLOOKUP($A650,'STOCK PRICES'!$C$2:$D$1994,2,1)</f>
        <v>63.92</v>
      </c>
      <c r="C650" s="90"/>
      <c r="D650">
        <f>VLOOKUP($A650,'STOCK PRICES'!$E$2:$F$2018,2,1)</f>
        <v>103.66</v>
      </c>
      <c r="F650">
        <f>VLOOKUP($A650,'STOCK PRICES'!$G$2:$H$1679,2,1)</f>
        <v>19.59</v>
      </c>
      <c r="H650">
        <f>VLOOKUP($A650,'STOCK PRICES'!$I$2:$J$1976,2,1)</f>
        <v>28.5</v>
      </c>
      <c r="J650">
        <f>VLOOKUP($A650,'STOCK PRICES'!$K$2:$L$2018,2,1)</f>
        <v>92.38</v>
      </c>
      <c r="L650">
        <f>VLOOKUP($A650,'STOCK PRICES'!$M$2:$N$2018,2,1)</f>
        <v>27.14</v>
      </c>
      <c r="N650" t="e">
        <f>VLOOKUP($A650,'STOCK PRICES'!$O$2:$P$538,2,1)</f>
        <v>#N/A</v>
      </c>
      <c r="P650">
        <f>VLOOKUP($A650,'STOCK PRICES'!$Q$2:$R$2018,2,1)</f>
        <v>13.63</v>
      </c>
      <c r="R650">
        <f>VLOOKUP($A650,'STOCK PRICES'!$S$2:$T$2018,2,1)</f>
        <v>3.79</v>
      </c>
      <c r="T650">
        <f>VLOOKUP($A650,'STOCK PRICES'!$U$2:$V$1210,2,1)</f>
        <v>75.010000000000005</v>
      </c>
      <c r="V650">
        <f>VLOOKUP($A650,'STOCK PRICES'!$W$2:$X$1879,2,1)</f>
        <v>35.78</v>
      </c>
      <c r="X650">
        <f>VLOOKUP($A650,'STOCK PRICES'!$Y$2:$Z$1987,2,1)</f>
        <v>31.76</v>
      </c>
      <c r="Z650">
        <f>VLOOKUP($A650,'STOCK PRICES'!$AA$2:$AB$1885,2,1)</f>
        <v>240.78</v>
      </c>
      <c r="AB650" t="e">
        <f>VLOOKUP($A650,'STOCK PRICES'!$AC$2:$AD$532,2,1)</f>
        <v>#N/A</v>
      </c>
    </row>
    <row r="651" spans="1:28" hidden="1" outlineLevel="1">
      <c r="A651" s="87">
        <v>43965</v>
      </c>
      <c r="B651">
        <f>VLOOKUP($A651,'STOCK PRICES'!$C$2:$D$1994,2,1)</f>
        <v>63.61</v>
      </c>
      <c r="C651" s="90"/>
      <c r="D651">
        <f>VLOOKUP($A651,'STOCK PRICES'!$E$2:$F$2018,2,1)</f>
        <v>103.39</v>
      </c>
      <c r="F651">
        <f>VLOOKUP($A651,'STOCK PRICES'!$G$2:$H$1679,2,1)</f>
        <v>20.98</v>
      </c>
      <c r="H651">
        <f>VLOOKUP($A651,'STOCK PRICES'!$I$2:$J$1976,2,1)</f>
        <v>28.98</v>
      </c>
      <c r="J651">
        <f>VLOOKUP($A651,'STOCK PRICES'!$K$2:$L$2018,2,1)</f>
        <v>92.87</v>
      </c>
      <c r="L651">
        <f>VLOOKUP($A651,'STOCK PRICES'!$M$2:$N$2018,2,1)</f>
        <v>26.67</v>
      </c>
      <c r="N651" t="e">
        <f>VLOOKUP($A651,'STOCK PRICES'!$O$2:$P$538,2,1)</f>
        <v>#N/A</v>
      </c>
      <c r="P651">
        <f>VLOOKUP($A651,'STOCK PRICES'!$Q$2:$R$2018,2,1)</f>
        <v>13.37</v>
      </c>
      <c r="R651">
        <f>VLOOKUP($A651,'STOCK PRICES'!$S$2:$T$2018,2,1)</f>
        <v>4.37</v>
      </c>
      <c r="T651">
        <f>VLOOKUP($A651,'STOCK PRICES'!$U$2:$V$1210,2,1)</f>
        <v>71.239999999999995</v>
      </c>
      <c r="V651">
        <f>VLOOKUP($A651,'STOCK PRICES'!$W$2:$X$1879,2,1)</f>
        <v>35</v>
      </c>
      <c r="X651">
        <f>VLOOKUP($A651,'STOCK PRICES'!$Y$2:$Z$1987,2,1)</f>
        <v>32.57</v>
      </c>
      <c r="Z651">
        <f>VLOOKUP($A651,'STOCK PRICES'!$AA$2:$AB$1885,2,1)</f>
        <v>241.28</v>
      </c>
      <c r="AB651" t="e">
        <f>VLOOKUP($A651,'STOCK PRICES'!$AC$2:$AD$532,2,1)</f>
        <v>#N/A</v>
      </c>
    </row>
    <row r="652" spans="1:28" hidden="1" outlineLevel="1">
      <c r="A652" s="87">
        <v>43966</v>
      </c>
      <c r="B652">
        <f>VLOOKUP($A652,'STOCK PRICES'!$C$2:$D$1994,2,1)</f>
        <v>63.08</v>
      </c>
      <c r="C652" s="90"/>
      <c r="D652">
        <f>VLOOKUP($A652,'STOCK PRICES'!$E$2:$F$2018,2,1)</f>
        <v>101.66</v>
      </c>
      <c r="F652">
        <f>VLOOKUP($A652,'STOCK PRICES'!$G$2:$H$1679,2,1)</f>
        <v>20.96</v>
      </c>
      <c r="H652">
        <f>VLOOKUP($A652,'STOCK PRICES'!$I$2:$J$1976,2,1)</f>
        <v>29.21</v>
      </c>
      <c r="J652">
        <f>VLOOKUP($A652,'STOCK PRICES'!$K$2:$L$2018,2,1)</f>
        <v>91.98</v>
      </c>
      <c r="L652">
        <f>VLOOKUP($A652,'STOCK PRICES'!$M$2:$N$2018,2,1)</f>
        <v>26.78</v>
      </c>
      <c r="N652" t="e">
        <f>VLOOKUP($A652,'STOCK PRICES'!$O$2:$P$538,2,1)</f>
        <v>#N/A</v>
      </c>
      <c r="P652">
        <f>VLOOKUP($A652,'STOCK PRICES'!$Q$2:$R$2018,2,1)</f>
        <v>13.42</v>
      </c>
      <c r="R652">
        <f>VLOOKUP($A652,'STOCK PRICES'!$S$2:$T$2018,2,1)</f>
        <v>4.4000000000000004</v>
      </c>
      <c r="T652">
        <f>VLOOKUP($A652,'STOCK PRICES'!$U$2:$V$1210,2,1)</f>
        <v>71.239999999999995</v>
      </c>
      <c r="V652">
        <f>VLOOKUP($A652,'STOCK PRICES'!$W$2:$X$1879,2,1)</f>
        <v>35.9</v>
      </c>
      <c r="X652">
        <f>VLOOKUP($A652,'STOCK PRICES'!$Y$2:$Z$1987,2,1)</f>
        <v>32.47</v>
      </c>
      <c r="Z652">
        <f>VLOOKUP($A652,'STOCK PRICES'!$AA$2:$AB$1885,2,1)</f>
        <v>240.55</v>
      </c>
      <c r="AB652" t="e">
        <f>VLOOKUP($A652,'STOCK PRICES'!$AC$2:$AD$532,2,1)</f>
        <v>#N/A</v>
      </c>
    </row>
    <row r="653" spans="1:28" hidden="1" outlineLevel="1">
      <c r="A653" s="87">
        <v>43969</v>
      </c>
      <c r="B653">
        <f>VLOOKUP($A653,'STOCK PRICES'!$C$2:$D$1994,2,1)</f>
        <v>61.81</v>
      </c>
      <c r="C653" s="90"/>
      <c r="D653">
        <f>VLOOKUP($A653,'STOCK PRICES'!$E$2:$F$2018,2,1)</f>
        <v>99.61</v>
      </c>
      <c r="F653">
        <f>VLOOKUP($A653,'STOCK PRICES'!$G$2:$H$1679,2,1)</f>
        <v>21</v>
      </c>
      <c r="H653">
        <f>VLOOKUP($A653,'STOCK PRICES'!$I$2:$J$1976,2,1)</f>
        <v>29.21</v>
      </c>
      <c r="J653">
        <f>VLOOKUP($A653,'STOCK PRICES'!$K$2:$L$2018,2,1)</f>
        <v>95.26</v>
      </c>
      <c r="L653">
        <f>VLOOKUP($A653,'STOCK PRICES'!$M$2:$N$2018,2,1)</f>
        <v>26.17</v>
      </c>
      <c r="N653" t="e">
        <f>VLOOKUP($A653,'STOCK PRICES'!$O$2:$P$538,2,1)</f>
        <v>#N/A</v>
      </c>
      <c r="P653">
        <f>VLOOKUP($A653,'STOCK PRICES'!$Q$2:$R$2018,2,1)</f>
        <v>13.59</v>
      </c>
      <c r="R653">
        <f>VLOOKUP($A653,'STOCK PRICES'!$S$2:$T$2018,2,1)</f>
        <v>4.4000000000000004</v>
      </c>
      <c r="T653">
        <f>VLOOKUP($A653,'STOCK PRICES'!$U$2:$V$1210,2,1)</f>
        <v>71.239999999999995</v>
      </c>
      <c r="V653">
        <f>VLOOKUP($A653,'STOCK PRICES'!$W$2:$X$1879,2,1)</f>
        <v>35.5</v>
      </c>
      <c r="X653">
        <f>VLOOKUP($A653,'STOCK PRICES'!$Y$2:$Z$1987,2,1)</f>
        <v>32.65</v>
      </c>
      <c r="Z653">
        <f>VLOOKUP($A653,'STOCK PRICES'!$AA$2:$AB$1885,2,1)</f>
        <v>230.26</v>
      </c>
      <c r="AB653" t="e">
        <f>VLOOKUP($A653,'STOCK PRICES'!$AC$2:$AD$532,2,1)</f>
        <v>#N/A</v>
      </c>
    </row>
    <row r="654" spans="1:28" hidden="1" outlineLevel="1">
      <c r="A654" s="87">
        <v>43970</v>
      </c>
      <c r="B654">
        <f>VLOOKUP($A654,'STOCK PRICES'!$C$2:$D$1994,2,1)</f>
        <v>60.56</v>
      </c>
      <c r="C654" s="90"/>
      <c r="D654">
        <f>VLOOKUP($A654,'STOCK PRICES'!$E$2:$F$2018,2,1)</f>
        <v>99.76</v>
      </c>
      <c r="F654">
        <f>VLOOKUP($A654,'STOCK PRICES'!$G$2:$H$1679,2,1)</f>
        <v>22.12</v>
      </c>
      <c r="H654">
        <f>VLOOKUP($A654,'STOCK PRICES'!$I$2:$J$1976,2,1)</f>
        <v>28.7</v>
      </c>
      <c r="J654">
        <f>VLOOKUP($A654,'STOCK PRICES'!$K$2:$L$2018,2,1)</f>
        <v>94.74</v>
      </c>
      <c r="L654">
        <f>VLOOKUP($A654,'STOCK PRICES'!$M$2:$N$2018,2,1)</f>
        <v>25.91</v>
      </c>
      <c r="N654" t="e">
        <f>VLOOKUP($A654,'STOCK PRICES'!$O$2:$P$538,2,1)</f>
        <v>#N/A</v>
      </c>
      <c r="P654">
        <f>VLOOKUP($A654,'STOCK PRICES'!$Q$2:$R$2018,2,1)</f>
        <v>13.57</v>
      </c>
      <c r="R654">
        <f>VLOOKUP($A654,'STOCK PRICES'!$S$2:$T$2018,2,1)</f>
        <v>4.26</v>
      </c>
      <c r="T654">
        <f>VLOOKUP($A654,'STOCK PRICES'!$U$2:$V$1210,2,1)</f>
        <v>71.239999999999995</v>
      </c>
      <c r="V654">
        <f>VLOOKUP($A654,'STOCK PRICES'!$W$2:$X$1879,2,1)</f>
        <v>34.9</v>
      </c>
      <c r="X654">
        <f>VLOOKUP($A654,'STOCK PRICES'!$Y$2:$Z$1987,2,1)</f>
        <v>31.54</v>
      </c>
      <c r="Z654">
        <f>VLOOKUP($A654,'STOCK PRICES'!$AA$2:$AB$1885,2,1)</f>
        <v>235.38</v>
      </c>
      <c r="AB654" t="e">
        <f>VLOOKUP($A654,'STOCK PRICES'!$AC$2:$AD$532,2,1)</f>
        <v>#N/A</v>
      </c>
    </row>
    <row r="655" spans="1:28" hidden="1" outlineLevel="1">
      <c r="A655" s="87">
        <v>43971</v>
      </c>
      <c r="B655">
        <f>VLOOKUP($A655,'STOCK PRICES'!$C$2:$D$1994,2,1)</f>
        <v>59.42</v>
      </c>
      <c r="C655" s="90"/>
      <c r="D655">
        <f>VLOOKUP($A655,'STOCK PRICES'!$E$2:$F$2018,2,1)</f>
        <v>99.2</v>
      </c>
      <c r="F655">
        <f>VLOOKUP($A655,'STOCK PRICES'!$G$2:$H$1679,2,1)</f>
        <v>22</v>
      </c>
      <c r="H655">
        <f>VLOOKUP($A655,'STOCK PRICES'!$I$2:$J$1976,2,1)</f>
        <v>29</v>
      </c>
      <c r="J655">
        <f>VLOOKUP($A655,'STOCK PRICES'!$K$2:$L$2018,2,1)</f>
        <v>93.54</v>
      </c>
      <c r="L655">
        <f>VLOOKUP($A655,'STOCK PRICES'!$M$2:$N$2018,2,1)</f>
        <v>26.02</v>
      </c>
      <c r="N655" t="e">
        <f>VLOOKUP($A655,'STOCK PRICES'!$O$2:$P$538,2,1)</f>
        <v>#N/A</v>
      </c>
      <c r="P655">
        <f>VLOOKUP($A655,'STOCK PRICES'!$Q$2:$R$2018,2,1)</f>
        <v>13.37</v>
      </c>
      <c r="R655">
        <f>VLOOKUP($A655,'STOCK PRICES'!$S$2:$T$2018,2,1)</f>
        <v>4.13</v>
      </c>
      <c r="T655">
        <f>VLOOKUP($A655,'STOCK PRICES'!$U$2:$V$1210,2,1)</f>
        <v>71.239999999999995</v>
      </c>
      <c r="V655">
        <f>VLOOKUP($A655,'STOCK PRICES'!$W$2:$X$1879,2,1)</f>
        <v>34</v>
      </c>
      <c r="X655">
        <f>VLOOKUP($A655,'STOCK PRICES'!$Y$2:$Z$1987,2,1)</f>
        <v>31.55</v>
      </c>
      <c r="Z655">
        <f>VLOOKUP($A655,'STOCK PRICES'!$AA$2:$AB$1885,2,1)</f>
        <v>233.81</v>
      </c>
      <c r="AB655" t="e">
        <f>VLOOKUP($A655,'STOCK PRICES'!$AC$2:$AD$532,2,1)</f>
        <v>#N/A</v>
      </c>
    </row>
    <row r="656" spans="1:28" hidden="1" outlineLevel="1">
      <c r="A656" s="87">
        <v>43972</v>
      </c>
      <c r="B656">
        <f>VLOOKUP($A656,'STOCK PRICES'!$C$2:$D$1994,2,1)</f>
        <v>58.82</v>
      </c>
      <c r="C656" s="90"/>
      <c r="D656">
        <f>VLOOKUP($A656,'STOCK PRICES'!$E$2:$F$2018,2,1)</f>
        <v>98.98</v>
      </c>
      <c r="F656">
        <f>VLOOKUP($A656,'STOCK PRICES'!$G$2:$H$1679,2,1)</f>
        <v>22.9</v>
      </c>
      <c r="H656">
        <f>VLOOKUP($A656,'STOCK PRICES'!$I$2:$J$1976,2,1)</f>
        <v>28.5</v>
      </c>
      <c r="J656">
        <f>VLOOKUP($A656,'STOCK PRICES'!$K$2:$L$2018,2,1)</f>
        <v>91.24</v>
      </c>
      <c r="L656">
        <f>VLOOKUP($A656,'STOCK PRICES'!$M$2:$N$2018,2,1)</f>
        <v>25.51</v>
      </c>
      <c r="N656" t="e">
        <f>VLOOKUP($A656,'STOCK PRICES'!$O$2:$P$538,2,1)</f>
        <v>#N/A</v>
      </c>
      <c r="P656">
        <f>VLOOKUP($A656,'STOCK PRICES'!$Q$2:$R$2018,2,1)</f>
        <v>13.15</v>
      </c>
      <c r="R656">
        <f>VLOOKUP($A656,'STOCK PRICES'!$S$2:$T$2018,2,1)</f>
        <v>4.13</v>
      </c>
      <c r="T656">
        <f>VLOOKUP($A656,'STOCK PRICES'!$U$2:$V$1210,2,1)</f>
        <v>71.239999999999995</v>
      </c>
      <c r="V656">
        <f>VLOOKUP($A656,'STOCK PRICES'!$W$2:$X$1879,2,1)</f>
        <v>33.71</v>
      </c>
      <c r="X656">
        <f>VLOOKUP($A656,'STOCK PRICES'!$Y$2:$Z$1987,2,1)</f>
        <v>32.5</v>
      </c>
      <c r="Z656">
        <f>VLOOKUP($A656,'STOCK PRICES'!$AA$2:$AB$1885,2,1)</f>
        <v>233.36</v>
      </c>
      <c r="AB656" t="e">
        <f>VLOOKUP($A656,'STOCK PRICES'!$AC$2:$AD$532,2,1)</f>
        <v>#N/A</v>
      </c>
    </row>
    <row r="657" spans="1:28" hidden="1" outlineLevel="1">
      <c r="A657" s="87">
        <v>43979</v>
      </c>
      <c r="B657">
        <f>VLOOKUP($A657,'STOCK PRICES'!$C$2:$D$1994,2,1)</f>
        <v>59.5</v>
      </c>
      <c r="C657" s="90"/>
      <c r="D657">
        <f>VLOOKUP($A657,'STOCK PRICES'!$E$2:$F$2018,2,1)</f>
        <v>96.38</v>
      </c>
      <c r="F657">
        <f>VLOOKUP($A657,'STOCK PRICES'!$G$2:$H$1679,2,1)</f>
        <v>23</v>
      </c>
      <c r="H657">
        <f>VLOOKUP($A657,'STOCK PRICES'!$I$2:$J$1976,2,1)</f>
        <v>28.5</v>
      </c>
      <c r="J657">
        <f>VLOOKUP($A657,'STOCK PRICES'!$K$2:$L$2018,2,1)</f>
        <v>91.83</v>
      </c>
      <c r="L657">
        <f>VLOOKUP($A657,'STOCK PRICES'!$M$2:$N$2018,2,1)</f>
        <v>25.81</v>
      </c>
      <c r="N657" t="e">
        <f>VLOOKUP($A657,'STOCK PRICES'!$O$2:$P$538,2,1)</f>
        <v>#N/A</v>
      </c>
      <c r="P657">
        <f>VLOOKUP($A657,'STOCK PRICES'!$Q$2:$R$2018,2,1)</f>
        <v>13.16</v>
      </c>
      <c r="R657">
        <f>VLOOKUP($A657,'STOCK PRICES'!$S$2:$T$2018,2,1)</f>
        <v>4.1100000000000003</v>
      </c>
      <c r="T657">
        <f>VLOOKUP($A657,'STOCK PRICES'!$U$2:$V$1210,2,1)</f>
        <v>71.239999999999995</v>
      </c>
      <c r="V657">
        <f>VLOOKUP($A657,'STOCK PRICES'!$W$2:$X$1879,2,1)</f>
        <v>33.9</v>
      </c>
      <c r="X657">
        <f>VLOOKUP($A657,'STOCK PRICES'!$Y$2:$Z$1987,2,1)</f>
        <v>32.28</v>
      </c>
      <c r="Z657">
        <f>VLOOKUP($A657,'STOCK PRICES'!$AA$2:$AB$1885,2,1)</f>
        <v>224.84</v>
      </c>
      <c r="AB657" t="e">
        <f>VLOOKUP($A657,'STOCK PRICES'!$AC$2:$AD$532,2,1)</f>
        <v>#N/A</v>
      </c>
    </row>
    <row r="658" spans="1:28" hidden="1" outlineLevel="1">
      <c r="A658" s="87">
        <v>43980</v>
      </c>
      <c r="B658">
        <f>VLOOKUP($A658,'STOCK PRICES'!$C$2:$D$1994,2,1)</f>
        <v>61.19</v>
      </c>
      <c r="C658" s="90"/>
      <c r="D658">
        <f>VLOOKUP($A658,'STOCK PRICES'!$E$2:$F$2018,2,1)</f>
        <v>96.03</v>
      </c>
      <c r="F658">
        <f>VLOOKUP($A658,'STOCK PRICES'!$G$2:$H$1679,2,1)</f>
        <v>24.1</v>
      </c>
      <c r="H658">
        <f>VLOOKUP($A658,'STOCK PRICES'!$I$2:$J$1976,2,1)</f>
        <v>28.99</v>
      </c>
      <c r="J658">
        <f>VLOOKUP($A658,'STOCK PRICES'!$K$2:$L$2018,2,1)</f>
        <v>91.15</v>
      </c>
      <c r="L658">
        <f>VLOOKUP($A658,'STOCK PRICES'!$M$2:$N$2018,2,1)</f>
        <v>25.93</v>
      </c>
      <c r="N658" t="e">
        <f>VLOOKUP($A658,'STOCK PRICES'!$O$2:$P$538,2,1)</f>
        <v>#N/A</v>
      </c>
      <c r="P658">
        <f>VLOOKUP($A658,'STOCK PRICES'!$Q$2:$R$2018,2,1)</f>
        <v>13.29</v>
      </c>
      <c r="R658">
        <f>VLOOKUP($A658,'STOCK PRICES'!$S$2:$T$2018,2,1)</f>
        <v>4.13</v>
      </c>
      <c r="T658">
        <f>VLOOKUP($A658,'STOCK PRICES'!$U$2:$V$1210,2,1)</f>
        <v>69</v>
      </c>
      <c r="V658">
        <f>VLOOKUP($A658,'STOCK PRICES'!$W$2:$X$1879,2,1)</f>
        <v>33.94</v>
      </c>
      <c r="X658">
        <f>VLOOKUP($A658,'STOCK PRICES'!$Y$2:$Z$1987,2,1)</f>
        <v>34.01</v>
      </c>
      <c r="Z658">
        <f>VLOOKUP($A658,'STOCK PRICES'!$AA$2:$AB$1885,2,1)</f>
        <v>225.58</v>
      </c>
      <c r="AB658" t="e">
        <f>VLOOKUP($A658,'STOCK PRICES'!$AC$2:$AD$532,2,1)</f>
        <v>#N/A</v>
      </c>
    </row>
    <row r="659" spans="1:28" hidden="1" outlineLevel="1">
      <c r="A659" s="87">
        <v>43983</v>
      </c>
      <c r="B659">
        <f>VLOOKUP($A659,'STOCK PRICES'!$C$2:$D$1994,2,1)</f>
        <v>64.41</v>
      </c>
      <c r="C659" s="90"/>
      <c r="D659">
        <f>VLOOKUP($A659,'STOCK PRICES'!$E$2:$F$2018,2,1)</f>
        <v>99.45</v>
      </c>
      <c r="F659">
        <f>VLOOKUP($A659,'STOCK PRICES'!$G$2:$H$1679,2,1)</f>
        <v>23.69</v>
      </c>
      <c r="H659">
        <f>VLOOKUP($A659,'STOCK PRICES'!$I$2:$J$1976,2,1)</f>
        <v>28.34</v>
      </c>
      <c r="J659">
        <f>VLOOKUP($A659,'STOCK PRICES'!$K$2:$L$2018,2,1)</f>
        <v>89.78</v>
      </c>
      <c r="L659">
        <f>VLOOKUP($A659,'STOCK PRICES'!$M$2:$N$2018,2,1)</f>
        <v>25.72</v>
      </c>
      <c r="N659" t="e">
        <f>VLOOKUP($A659,'STOCK PRICES'!$O$2:$P$538,2,1)</f>
        <v>#N/A</v>
      </c>
      <c r="P659">
        <f>VLOOKUP($A659,'STOCK PRICES'!$Q$2:$R$2018,2,1)</f>
        <v>13.27</v>
      </c>
      <c r="R659">
        <f>VLOOKUP($A659,'STOCK PRICES'!$S$2:$T$2018,2,1)</f>
        <v>4.1500000000000004</v>
      </c>
      <c r="T659">
        <f>VLOOKUP($A659,'STOCK PRICES'!$U$2:$V$1210,2,1)</f>
        <v>69</v>
      </c>
      <c r="V659">
        <f>VLOOKUP($A659,'STOCK PRICES'!$W$2:$X$1879,2,1)</f>
        <v>33.07</v>
      </c>
      <c r="X659">
        <f>VLOOKUP($A659,'STOCK PRICES'!$Y$2:$Z$1987,2,1)</f>
        <v>33.200000000000003</v>
      </c>
      <c r="Z659">
        <f>VLOOKUP($A659,'STOCK PRICES'!$AA$2:$AB$1885,2,1)</f>
        <v>219.99</v>
      </c>
      <c r="AB659" t="e">
        <f>VLOOKUP($A659,'STOCK PRICES'!$AC$2:$AD$532,2,1)</f>
        <v>#N/A</v>
      </c>
    </row>
    <row r="660" spans="1:28" hidden="1" outlineLevel="1">
      <c r="A660" s="87">
        <v>43984</v>
      </c>
      <c r="B660">
        <f>VLOOKUP($A660,'STOCK PRICES'!$C$2:$D$1994,2,1)</f>
        <v>65.36</v>
      </c>
      <c r="C660" s="90"/>
      <c r="D660">
        <f>VLOOKUP($A660,'STOCK PRICES'!$E$2:$F$2018,2,1)</f>
        <v>106.9</v>
      </c>
      <c r="F660">
        <f>VLOOKUP($A660,'STOCK PRICES'!$G$2:$H$1679,2,1)</f>
        <v>24.98</v>
      </c>
      <c r="H660">
        <f>VLOOKUP($A660,'STOCK PRICES'!$I$2:$J$1976,2,1)</f>
        <v>27.3</v>
      </c>
      <c r="J660">
        <f>VLOOKUP($A660,'STOCK PRICES'!$K$2:$L$2018,2,1)</f>
        <v>89.38</v>
      </c>
      <c r="L660">
        <f>VLOOKUP($A660,'STOCK PRICES'!$M$2:$N$2018,2,1)</f>
        <v>26.02</v>
      </c>
      <c r="N660" t="e">
        <f>VLOOKUP($A660,'STOCK PRICES'!$O$2:$P$538,2,1)</f>
        <v>#N/A</v>
      </c>
      <c r="P660">
        <f>VLOOKUP($A660,'STOCK PRICES'!$Q$2:$R$2018,2,1)</f>
        <v>13.22</v>
      </c>
      <c r="R660">
        <f>VLOOKUP($A660,'STOCK PRICES'!$S$2:$T$2018,2,1)</f>
        <v>4.07</v>
      </c>
      <c r="T660">
        <f>VLOOKUP($A660,'STOCK PRICES'!$U$2:$V$1210,2,1)</f>
        <v>74.17</v>
      </c>
      <c r="V660">
        <f>VLOOKUP($A660,'STOCK PRICES'!$W$2:$X$1879,2,1)</f>
        <v>33.07</v>
      </c>
      <c r="X660">
        <f>VLOOKUP($A660,'STOCK PRICES'!$Y$2:$Z$1987,2,1)</f>
        <v>33.44</v>
      </c>
      <c r="Z660">
        <f>VLOOKUP($A660,'STOCK PRICES'!$AA$2:$AB$1885,2,1)</f>
        <v>221.85</v>
      </c>
      <c r="AB660" t="e">
        <f>VLOOKUP($A660,'STOCK PRICES'!$AC$2:$AD$532,2,1)</f>
        <v>#N/A</v>
      </c>
    </row>
    <row r="661" spans="1:28" hidden="1" outlineLevel="1">
      <c r="A661" s="87">
        <v>43985</v>
      </c>
      <c r="B661">
        <f>VLOOKUP($A661,'STOCK PRICES'!$C$2:$D$1994,2,1)</f>
        <v>65.31</v>
      </c>
      <c r="C661" s="90"/>
      <c r="D661">
        <f>VLOOKUP($A661,'STOCK PRICES'!$E$2:$F$2018,2,1)</f>
        <v>107.56</v>
      </c>
      <c r="F661">
        <f>VLOOKUP($A661,'STOCK PRICES'!$G$2:$H$1679,2,1)</f>
        <v>24.88</v>
      </c>
      <c r="H661">
        <f>VLOOKUP($A661,'STOCK PRICES'!$I$2:$J$1976,2,1)</f>
        <v>27.99</v>
      </c>
      <c r="J661">
        <f>VLOOKUP($A661,'STOCK PRICES'!$K$2:$L$2018,2,1)</f>
        <v>90.17</v>
      </c>
      <c r="L661">
        <f>VLOOKUP($A661,'STOCK PRICES'!$M$2:$N$2018,2,1)</f>
        <v>25.74</v>
      </c>
      <c r="N661" t="e">
        <f>VLOOKUP($A661,'STOCK PRICES'!$O$2:$P$538,2,1)</f>
        <v>#N/A</v>
      </c>
      <c r="P661">
        <f>VLOOKUP($A661,'STOCK PRICES'!$Q$2:$R$2018,2,1)</f>
        <v>13.17</v>
      </c>
      <c r="R661">
        <f>VLOOKUP($A661,'STOCK PRICES'!$S$2:$T$2018,2,1)</f>
        <v>3.99</v>
      </c>
      <c r="T661">
        <f>VLOOKUP($A661,'STOCK PRICES'!$U$2:$V$1210,2,1)</f>
        <v>79.73</v>
      </c>
      <c r="V661">
        <f>VLOOKUP($A661,'STOCK PRICES'!$W$2:$X$1879,2,1)</f>
        <v>34.49</v>
      </c>
      <c r="X661">
        <f>VLOOKUP($A661,'STOCK PRICES'!$Y$2:$Z$1987,2,1)</f>
        <v>32</v>
      </c>
      <c r="Z661">
        <f>VLOOKUP($A661,'STOCK PRICES'!$AA$2:$AB$1885,2,1)</f>
        <v>223.01</v>
      </c>
      <c r="AB661" t="e">
        <f>VLOOKUP($A661,'STOCK PRICES'!$AC$2:$AD$532,2,1)</f>
        <v>#N/A</v>
      </c>
    </row>
    <row r="662" spans="1:28" hidden="1" outlineLevel="1">
      <c r="A662" s="87">
        <v>43986</v>
      </c>
      <c r="B662">
        <f>VLOOKUP($A662,'STOCK PRICES'!$C$2:$D$1994,2,1)</f>
        <v>64.28</v>
      </c>
      <c r="C662" s="90"/>
      <c r="D662">
        <f>VLOOKUP($A662,'STOCK PRICES'!$E$2:$F$2018,2,1)</f>
        <v>105.39</v>
      </c>
      <c r="F662">
        <f>VLOOKUP($A662,'STOCK PRICES'!$G$2:$H$1679,2,1)</f>
        <v>24.43</v>
      </c>
      <c r="H662">
        <f>VLOOKUP($A662,'STOCK PRICES'!$I$2:$J$1976,2,1)</f>
        <v>28.01</v>
      </c>
      <c r="J662">
        <f>VLOOKUP($A662,'STOCK PRICES'!$K$2:$L$2018,2,1)</f>
        <v>91.03</v>
      </c>
      <c r="L662">
        <f>VLOOKUP($A662,'STOCK PRICES'!$M$2:$N$2018,2,1)</f>
        <v>25.29</v>
      </c>
      <c r="N662" t="e">
        <f>VLOOKUP($A662,'STOCK PRICES'!$O$2:$P$538,2,1)</f>
        <v>#N/A</v>
      </c>
      <c r="P662">
        <f>VLOOKUP($A662,'STOCK PRICES'!$Q$2:$R$2018,2,1)</f>
        <v>13.14</v>
      </c>
      <c r="R662">
        <f>VLOOKUP($A662,'STOCK PRICES'!$S$2:$T$2018,2,1)</f>
        <v>3.86</v>
      </c>
      <c r="T662">
        <f>VLOOKUP($A662,'STOCK PRICES'!$U$2:$V$1210,2,1)</f>
        <v>85.7</v>
      </c>
      <c r="V662">
        <f>VLOOKUP($A662,'STOCK PRICES'!$W$2:$X$1879,2,1)</f>
        <v>34</v>
      </c>
      <c r="X662">
        <f>VLOOKUP($A662,'STOCK PRICES'!$Y$2:$Z$1987,2,1)</f>
        <v>32.01</v>
      </c>
      <c r="Z662">
        <f>VLOOKUP($A662,'STOCK PRICES'!$AA$2:$AB$1885,2,1)</f>
        <v>225</v>
      </c>
      <c r="AB662" t="e">
        <f>VLOOKUP($A662,'STOCK PRICES'!$AC$2:$AD$532,2,1)</f>
        <v>#N/A</v>
      </c>
    </row>
    <row r="663" spans="1:28" hidden="1" outlineLevel="1">
      <c r="A663" s="87">
        <v>43987</v>
      </c>
      <c r="B663">
        <f>VLOOKUP($A663,'STOCK PRICES'!$C$2:$D$1994,2,1)</f>
        <v>64.06</v>
      </c>
      <c r="C663" s="90"/>
      <c r="D663">
        <f>VLOOKUP($A663,'STOCK PRICES'!$E$2:$F$2018,2,1)</f>
        <v>105.19</v>
      </c>
      <c r="F663">
        <f>VLOOKUP($A663,'STOCK PRICES'!$G$2:$H$1679,2,1)</f>
        <v>24.58</v>
      </c>
      <c r="H663">
        <f>VLOOKUP($A663,'STOCK PRICES'!$I$2:$J$1976,2,1)</f>
        <v>28</v>
      </c>
      <c r="J663">
        <f>VLOOKUP($A663,'STOCK PRICES'!$K$2:$L$2018,2,1)</f>
        <v>91.5</v>
      </c>
      <c r="L663">
        <f>VLOOKUP($A663,'STOCK PRICES'!$M$2:$N$2018,2,1)</f>
        <v>25.93</v>
      </c>
      <c r="N663" t="e">
        <f>VLOOKUP($A663,'STOCK PRICES'!$O$2:$P$538,2,1)</f>
        <v>#N/A</v>
      </c>
      <c r="P663">
        <f>VLOOKUP($A663,'STOCK PRICES'!$Q$2:$R$2018,2,1)</f>
        <v>13.43</v>
      </c>
      <c r="R663">
        <f>VLOOKUP($A663,'STOCK PRICES'!$S$2:$T$2018,2,1)</f>
        <v>3.9</v>
      </c>
      <c r="T663">
        <f>VLOOKUP($A663,'STOCK PRICES'!$U$2:$V$1210,2,1)</f>
        <v>80.010000000000005</v>
      </c>
      <c r="V663">
        <f>VLOOKUP($A663,'STOCK PRICES'!$W$2:$X$1879,2,1)</f>
        <v>34.4</v>
      </c>
      <c r="X663">
        <f>VLOOKUP($A663,'STOCK PRICES'!$Y$2:$Z$1987,2,1)</f>
        <v>32.049999999999997</v>
      </c>
      <c r="Z663">
        <f>VLOOKUP($A663,'STOCK PRICES'!$AA$2:$AB$1885,2,1)</f>
        <v>222.49</v>
      </c>
      <c r="AB663" t="e">
        <f>VLOOKUP($A663,'STOCK PRICES'!$AC$2:$AD$532,2,1)</f>
        <v>#N/A</v>
      </c>
    </row>
    <row r="664" spans="1:28" hidden="1" outlineLevel="1">
      <c r="A664" s="87">
        <v>43990</v>
      </c>
      <c r="B664">
        <f>VLOOKUP($A664,'STOCK PRICES'!$C$2:$D$1994,2,1)</f>
        <v>63.12</v>
      </c>
      <c r="C664" s="90"/>
      <c r="D664">
        <f>VLOOKUP($A664,'STOCK PRICES'!$E$2:$F$2018,2,1)</f>
        <v>108.51</v>
      </c>
      <c r="F664">
        <f>VLOOKUP($A664,'STOCK PRICES'!$G$2:$H$1679,2,1)</f>
        <v>24.41</v>
      </c>
      <c r="H664">
        <f>VLOOKUP($A664,'STOCK PRICES'!$I$2:$J$1976,2,1)</f>
        <v>27.97</v>
      </c>
      <c r="J664">
        <f>VLOOKUP($A664,'STOCK PRICES'!$K$2:$L$2018,2,1)</f>
        <v>93.82</v>
      </c>
      <c r="L664">
        <f>VLOOKUP($A664,'STOCK PRICES'!$M$2:$N$2018,2,1)</f>
        <v>26.62</v>
      </c>
      <c r="N664" t="e">
        <f>VLOOKUP($A664,'STOCK PRICES'!$O$2:$P$538,2,1)</f>
        <v>#N/A</v>
      </c>
      <c r="P664">
        <f>VLOOKUP($A664,'STOCK PRICES'!$Q$2:$R$2018,2,1)</f>
        <v>13.57</v>
      </c>
      <c r="R664">
        <f>VLOOKUP($A664,'STOCK PRICES'!$S$2:$T$2018,2,1)</f>
        <v>3.86</v>
      </c>
      <c r="T664">
        <f>VLOOKUP($A664,'STOCK PRICES'!$U$2:$V$1210,2,1)</f>
        <v>74.069999999999993</v>
      </c>
      <c r="V664">
        <f>VLOOKUP($A664,'STOCK PRICES'!$W$2:$X$1879,2,1)</f>
        <v>34.5</v>
      </c>
      <c r="X664">
        <f>VLOOKUP($A664,'STOCK PRICES'!$Y$2:$Z$1987,2,1)</f>
        <v>33.549999999999997</v>
      </c>
      <c r="Z664">
        <f>VLOOKUP($A664,'STOCK PRICES'!$AA$2:$AB$1885,2,1)</f>
        <v>218.78</v>
      </c>
      <c r="AB664" t="e">
        <f>VLOOKUP($A664,'STOCK PRICES'!$AC$2:$AD$532,2,1)</f>
        <v>#N/A</v>
      </c>
    </row>
    <row r="665" spans="1:28" hidden="1" outlineLevel="1">
      <c r="A665" s="87">
        <v>43991</v>
      </c>
      <c r="B665">
        <f>VLOOKUP($A665,'STOCK PRICES'!$C$2:$D$1994,2,1)</f>
        <v>64.45</v>
      </c>
      <c r="C665" s="90"/>
      <c r="D665">
        <f>VLOOKUP($A665,'STOCK PRICES'!$E$2:$F$2018,2,1)</f>
        <v>111.25</v>
      </c>
      <c r="F665">
        <f>VLOOKUP($A665,'STOCK PRICES'!$G$2:$H$1679,2,1)</f>
        <v>24.5</v>
      </c>
      <c r="H665">
        <f>VLOOKUP($A665,'STOCK PRICES'!$I$2:$J$1976,2,1)</f>
        <v>27.7</v>
      </c>
      <c r="J665">
        <f>VLOOKUP($A665,'STOCK PRICES'!$K$2:$L$2018,2,1)</f>
        <v>95.76</v>
      </c>
      <c r="L665">
        <f>VLOOKUP($A665,'STOCK PRICES'!$M$2:$N$2018,2,1)</f>
        <v>26.37</v>
      </c>
      <c r="N665" t="e">
        <f>VLOOKUP($A665,'STOCK PRICES'!$O$2:$P$538,2,1)</f>
        <v>#N/A</v>
      </c>
      <c r="P665">
        <f>VLOOKUP($A665,'STOCK PRICES'!$Q$2:$R$2018,2,1)</f>
        <v>13.35</v>
      </c>
      <c r="R665">
        <f>VLOOKUP($A665,'STOCK PRICES'!$S$2:$T$2018,2,1)</f>
        <v>3.99</v>
      </c>
      <c r="T665">
        <f>VLOOKUP($A665,'STOCK PRICES'!$U$2:$V$1210,2,1)</f>
        <v>79.62</v>
      </c>
      <c r="V665">
        <f>VLOOKUP($A665,'STOCK PRICES'!$W$2:$X$1879,2,1)</f>
        <v>34.5</v>
      </c>
      <c r="X665">
        <f>VLOOKUP($A665,'STOCK PRICES'!$Y$2:$Z$1987,2,1)</f>
        <v>32.979999999999997</v>
      </c>
      <c r="Z665">
        <f>VLOOKUP($A665,'STOCK PRICES'!$AA$2:$AB$1885,2,1)</f>
        <v>220.45</v>
      </c>
      <c r="AB665" t="e">
        <f>VLOOKUP($A665,'STOCK PRICES'!$AC$2:$AD$532,2,1)</f>
        <v>#N/A</v>
      </c>
    </row>
    <row r="666" spans="1:28" hidden="1" outlineLevel="1">
      <c r="A666" s="87">
        <v>43992</v>
      </c>
      <c r="B666">
        <f>VLOOKUP($A666,'STOCK PRICES'!$C$2:$D$1994,2,1)</f>
        <v>68.72</v>
      </c>
      <c r="C666" s="90"/>
      <c r="D666">
        <f>VLOOKUP($A666,'STOCK PRICES'!$E$2:$F$2018,2,1)</f>
        <v>116.71</v>
      </c>
      <c r="F666">
        <f>VLOOKUP($A666,'STOCK PRICES'!$G$2:$H$1679,2,1)</f>
        <v>25.07</v>
      </c>
      <c r="H666">
        <f>VLOOKUP($A666,'STOCK PRICES'!$I$2:$J$1976,2,1)</f>
        <v>28.19</v>
      </c>
      <c r="J666">
        <f>VLOOKUP($A666,'STOCK PRICES'!$K$2:$L$2018,2,1)</f>
        <v>96.54</v>
      </c>
      <c r="L666">
        <f>VLOOKUP($A666,'STOCK PRICES'!$M$2:$N$2018,2,1)</f>
        <v>26.11</v>
      </c>
      <c r="N666" t="e">
        <f>VLOOKUP($A666,'STOCK PRICES'!$O$2:$P$538,2,1)</f>
        <v>#N/A</v>
      </c>
      <c r="P666">
        <f>VLOOKUP($A666,'STOCK PRICES'!$Q$2:$R$2018,2,1)</f>
        <v>13.21</v>
      </c>
      <c r="R666">
        <f>VLOOKUP($A666,'STOCK PRICES'!$S$2:$T$2018,2,1)</f>
        <v>4.0599999999999996</v>
      </c>
      <c r="T666">
        <f>VLOOKUP($A666,'STOCK PRICES'!$U$2:$V$1210,2,1)</f>
        <v>83.99</v>
      </c>
      <c r="V666">
        <f>VLOOKUP($A666,'STOCK PRICES'!$W$2:$X$1879,2,1)</f>
        <v>34.1</v>
      </c>
      <c r="X666">
        <f>VLOOKUP($A666,'STOCK PRICES'!$Y$2:$Z$1987,2,1)</f>
        <v>32.950000000000003</v>
      </c>
      <c r="Z666">
        <f>VLOOKUP($A666,'STOCK PRICES'!$AA$2:$AB$1885,2,1)</f>
        <v>220.2</v>
      </c>
      <c r="AB666" t="e">
        <f>VLOOKUP($A666,'STOCK PRICES'!$AC$2:$AD$532,2,1)</f>
        <v>#N/A</v>
      </c>
    </row>
    <row r="667" spans="1:28" hidden="1" outlineLevel="1">
      <c r="A667" s="87">
        <v>43993</v>
      </c>
      <c r="B667">
        <f>VLOOKUP($A667,'STOCK PRICES'!$C$2:$D$1994,2,1)</f>
        <v>71.510000000000005</v>
      </c>
      <c r="C667" s="90"/>
      <c r="D667">
        <f>VLOOKUP($A667,'STOCK PRICES'!$E$2:$F$2018,2,1)</f>
        <v>113.75</v>
      </c>
      <c r="F667">
        <f>VLOOKUP($A667,'STOCK PRICES'!$G$2:$H$1679,2,1)</f>
        <v>25.05</v>
      </c>
      <c r="H667">
        <f>VLOOKUP($A667,'STOCK PRICES'!$I$2:$J$1976,2,1)</f>
        <v>28.2</v>
      </c>
      <c r="J667">
        <f>VLOOKUP($A667,'STOCK PRICES'!$K$2:$L$2018,2,1)</f>
        <v>95.59</v>
      </c>
      <c r="L667">
        <f>VLOOKUP($A667,'STOCK PRICES'!$M$2:$N$2018,2,1)</f>
        <v>26.63</v>
      </c>
      <c r="N667" t="e">
        <f>VLOOKUP($A667,'STOCK PRICES'!$O$2:$P$538,2,1)</f>
        <v>#N/A</v>
      </c>
      <c r="P667">
        <f>VLOOKUP($A667,'STOCK PRICES'!$Q$2:$R$2018,2,1)</f>
        <v>13.11</v>
      </c>
      <c r="R667">
        <f>VLOOKUP($A667,'STOCK PRICES'!$S$2:$T$2018,2,1)</f>
        <v>4.28</v>
      </c>
      <c r="T667">
        <f>VLOOKUP($A667,'STOCK PRICES'!$U$2:$V$1210,2,1)</f>
        <v>84.49</v>
      </c>
      <c r="V667">
        <f>VLOOKUP($A667,'STOCK PRICES'!$W$2:$X$1879,2,1)</f>
        <v>33.33</v>
      </c>
      <c r="X667">
        <f>VLOOKUP($A667,'STOCK PRICES'!$Y$2:$Z$1987,2,1)</f>
        <v>33</v>
      </c>
      <c r="Z667">
        <f>VLOOKUP($A667,'STOCK PRICES'!$AA$2:$AB$1885,2,1)</f>
        <v>215.79</v>
      </c>
      <c r="AB667" t="e">
        <f>VLOOKUP($A667,'STOCK PRICES'!$AC$2:$AD$532,2,1)</f>
        <v>#N/A</v>
      </c>
    </row>
    <row r="668" spans="1:28" hidden="1" outlineLevel="1">
      <c r="A668" s="87">
        <v>43994</v>
      </c>
      <c r="B668">
        <f>VLOOKUP($A668,'STOCK PRICES'!$C$2:$D$1994,2,1)</f>
        <v>70.03</v>
      </c>
      <c r="C668" s="90"/>
      <c r="D668">
        <f>VLOOKUP($A668,'STOCK PRICES'!$E$2:$F$2018,2,1)</f>
        <v>110.92</v>
      </c>
      <c r="F668">
        <f>VLOOKUP($A668,'STOCK PRICES'!$G$2:$H$1679,2,1)</f>
        <v>24.14</v>
      </c>
      <c r="H668">
        <f>VLOOKUP($A668,'STOCK PRICES'!$I$2:$J$1976,2,1)</f>
        <v>28.2</v>
      </c>
      <c r="J668">
        <f>VLOOKUP($A668,'STOCK PRICES'!$K$2:$L$2018,2,1)</f>
        <v>92.25</v>
      </c>
      <c r="L668">
        <f>VLOOKUP($A668,'STOCK PRICES'!$M$2:$N$2018,2,1)</f>
        <v>26.42</v>
      </c>
      <c r="N668" t="e">
        <f>VLOOKUP($A668,'STOCK PRICES'!$O$2:$P$538,2,1)</f>
        <v>#N/A</v>
      </c>
      <c r="P668">
        <f>VLOOKUP($A668,'STOCK PRICES'!$Q$2:$R$2018,2,1)</f>
        <v>12.77</v>
      </c>
      <c r="R668">
        <f>VLOOKUP($A668,'STOCK PRICES'!$S$2:$T$2018,2,1)</f>
        <v>4.2300000000000004</v>
      </c>
      <c r="T668">
        <f>VLOOKUP($A668,'STOCK PRICES'!$U$2:$V$1210,2,1)</f>
        <v>85.78</v>
      </c>
      <c r="V668">
        <f>VLOOKUP($A668,'STOCK PRICES'!$W$2:$X$1879,2,1)</f>
        <v>33.11</v>
      </c>
      <c r="X668">
        <f>VLOOKUP($A668,'STOCK PRICES'!$Y$2:$Z$1987,2,1)</f>
        <v>32.58</v>
      </c>
      <c r="Z668">
        <f>VLOOKUP($A668,'STOCK PRICES'!$AA$2:$AB$1885,2,1)</f>
        <v>214.72</v>
      </c>
      <c r="AB668" t="e">
        <f>VLOOKUP($A668,'STOCK PRICES'!$AC$2:$AD$532,2,1)</f>
        <v>#N/A</v>
      </c>
    </row>
    <row r="669" spans="1:28" hidden="1" outlineLevel="1">
      <c r="A669" s="87">
        <v>43997</v>
      </c>
      <c r="B669">
        <f>VLOOKUP($A669,'STOCK PRICES'!$C$2:$D$1994,2,1)</f>
        <v>69.010000000000005</v>
      </c>
      <c r="C669" s="90"/>
      <c r="D669">
        <f>VLOOKUP($A669,'STOCK PRICES'!$E$2:$F$2018,2,1)</f>
        <v>106.77</v>
      </c>
      <c r="F669">
        <f>VLOOKUP($A669,'STOCK PRICES'!$G$2:$H$1679,2,1)</f>
        <v>24.14</v>
      </c>
      <c r="H669">
        <f>VLOOKUP($A669,'STOCK PRICES'!$I$2:$J$1976,2,1)</f>
        <v>28</v>
      </c>
      <c r="J669">
        <f>VLOOKUP($A669,'STOCK PRICES'!$K$2:$L$2018,2,1)</f>
        <v>88.38</v>
      </c>
      <c r="L669">
        <f>VLOOKUP($A669,'STOCK PRICES'!$M$2:$N$2018,2,1)</f>
        <v>25.58</v>
      </c>
      <c r="N669" t="e">
        <f>VLOOKUP($A669,'STOCK PRICES'!$O$2:$P$538,2,1)</f>
        <v>#N/A</v>
      </c>
      <c r="P669">
        <f>VLOOKUP($A669,'STOCK PRICES'!$Q$2:$R$2018,2,1)</f>
        <v>12.28</v>
      </c>
      <c r="R669">
        <f>VLOOKUP($A669,'STOCK PRICES'!$S$2:$T$2018,2,1)</f>
        <v>4.07</v>
      </c>
      <c r="T669">
        <f>VLOOKUP($A669,'STOCK PRICES'!$U$2:$V$1210,2,1)</f>
        <v>89.8</v>
      </c>
      <c r="V669">
        <f>VLOOKUP($A669,'STOCK PRICES'!$W$2:$X$1879,2,1)</f>
        <v>30.73</v>
      </c>
      <c r="X669">
        <f>VLOOKUP($A669,'STOCK PRICES'!$Y$2:$Z$1987,2,1)</f>
        <v>32.299999999999997</v>
      </c>
      <c r="Z669">
        <f>VLOOKUP($A669,'STOCK PRICES'!$AA$2:$AB$1885,2,1)</f>
        <v>210</v>
      </c>
      <c r="AB669" t="e">
        <f>VLOOKUP($A669,'STOCK PRICES'!$AC$2:$AD$532,2,1)</f>
        <v>#N/A</v>
      </c>
    </row>
    <row r="670" spans="1:28" hidden="1" outlineLevel="1">
      <c r="A670" s="87">
        <v>43998</v>
      </c>
      <c r="B670">
        <f>VLOOKUP($A670,'STOCK PRICES'!$C$2:$D$1994,2,1)</f>
        <v>68.599999999999994</v>
      </c>
      <c r="C670" s="90"/>
      <c r="D670">
        <f>VLOOKUP($A670,'STOCK PRICES'!$E$2:$F$2018,2,1)</f>
        <v>107.82</v>
      </c>
      <c r="F670">
        <f>VLOOKUP($A670,'STOCK PRICES'!$G$2:$H$1679,2,1)</f>
        <v>25</v>
      </c>
      <c r="H670">
        <f>VLOOKUP($A670,'STOCK PRICES'!$I$2:$J$1976,2,1)</f>
        <v>28.1</v>
      </c>
      <c r="J670">
        <f>VLOOKUP($A670,'STOCK PRICES'!$K$2:$L$2018,2,1)</f>
        <v>90.74</v>
      </c>
      <c r="L670">
        <f>VLOOKUP($A670,'STOCK PRICES'!$M$2:$N$2018,2,1)</f>
        <v>25.71</v>
      </c>
      <c r="N670" t="e">
        <f>VLOOKUP($A670,'STOCK PRICES'!$O$2:$P$538,2,1)</f>
        <v>#N/A</v>
      </c>
      <c r="P670">
        <f>VLOOKUP($A670,'STOCK PRICES'!$Q$2:$R$2018,2,1)</f>
        <v>12.42</v>
      </c>
      <c r="R670">
        <f>VLOOKUP($A670,'STOCK PRICES'!$S$2:$T$2018,2,1)</f>
        <v>5.07</v>
      </c>
      <c r="T670">
        <f>VLOOKUP($A670,'STOCK PRICES'!$U$2:$V$1210,2,1)</f>
        <v>94.5</v>
      </c>
      <c r="V670">
        <f>VLOOKUP($A670,'STOCK PRICES'!$W$2:$X$1879,2,1)</f>
        <v>32.22</v>
      </c>
      <c r="X670">
        <f>VLOOKUP($A670,'STOCK PRICES'!$Y$2:$Z$1987,2,1)</f>
        <v>33.450000000000003</v>
      </c>
      <c r="Z670">
        <f>VLOOKUP($A670,'STOCK PRICES'!$AA$2:$AB$1885,2,1)</f>
        <v>194.25</v>
      </c>
      <c r="AB670" t="e">
        <f>VLOOKUP($A670,'STOCK PRICES'!$AC$2:$AD$532,2,1)</f>
        <v>#N/A</v>
      </c>
    </row>
    <row r="671" spans="1:28" hidden="1" outlineLevel="1">
      <c r="A671" s="87">
        <v>43999</v>
      </c>
      <c r="B671">
        <f>VLOOKUP($A671,'STOCK PRICES'!$C$2:$D$1994,2,1)</f>
        <v>69.16</v>
      </c>
      <c r="C671" s="90"/>
      <c r="D671">
        <f>VLOOKUP($A671,'STOCK PRICES'!$E$2:$F$2018,2,1)</f>
        <v>105.56</v>
      </c>
      <c r="F671">
        <f>VLOOKUP($A671,'STOCK PRICES'!$G$2:$H$1679,2,1)</f>
        <v>24.95</v>
      </c>
      <c r="H671">
        <f>VLOOKUP($A671,'STOCK PRICES'!$I$2:$J$1976,2,1)</f>
        <v>28.1</v>
      </c>
      <c r="J671">
        <f>VLOOKUP($A671,'STOCK PRICES'!$K$2:$L$2018,2,1)</f>
        <v>89.33</v>
      </c>
      <c r="L671">
        <f>VLOOKUP($A671,'STOCK PRICES'!$M$2:$N$2018,2,1)</f>
        <v>24.95</v>
      </c>
      <c r="N671" t="e">
        <f>VLOOKUP($A671,'STOCK PRICES'!$O$2:$P$538,2,1)</f>
        <v>#N/A</v>
      </c>
      <c r="P671">
        <f>VLOOKUP($A671,'STOCK PRICES'!$Q$2:$R$2018,2,1)</f>
        <v>12.31</v>
      </c>
      <c r="R671">
        <f>VLOOKUP($A671,'STOCK PRICES'!$S$2:$T$2018,2,1)</f>
        <v>5.17</v>
      </c>
      <c r="T671">
        <f>VLOOKUP($A671,'STOCK PRICES'!$U$2:$V$1210,2,1)</f>
        <v>87.42</v>
      </c>
      <c r="V671">
        <f>VLOOKUP($A671,'STOCK PRICES'!$W$2:$X$1879,2,1)</f>
        <v>32.25</v>
      </c>
      <c r="X671">
        <f>VLOOKUP($A671,'STOCK PRICES'!$Y$2:$Z$1987,2,1)</f>
        <v>33.82</v>
      </c>
      <c r="Z671">
        <f>VLOOKUP($A671,'STOCK PRICES'!$AA$2:$AB$1885,2,1)</f>
        <v>188.44</v>
      </c>
      <c r="AB671" t="e">
        <f>VLOOKUP($A671,'STOCK PRICES'!$AC$2:$AD$532,2,1)</f>
        <v>#N/A</v>
      </c>
    </row>
    <row r="672" spans="1:28" hidden="1" outlineLevel="1">
      <c r="A672" s="87">
        <v>44000</v>
      </c>
      <c r="B672">
        <f>VLOOKUP($A672,'STOCK PRICES'!$C$2:$D$1994,2,1)</f>
        <v>66.87</v>
      </c>
      <c r="C672" s="90"/>
      <c r="D672">
        <f>VLOOKUP($A672,'STOCK PRICES'!$E$2:$F$2018,2,1)</f>
        <v>103.89</v>
      </c>
      <c r="F672">
        <f>VLOOKUP($A672,'STOCK PRICES'!$G$2:$H$1679,2,1)</f>
        <v>24</v>
      </c>
      <c r="H672">
        <f>VLOOKUP($A672,'STOCK PRICES'!$I$2:$J$1976,2,1)</f>
        <v>28.1</v>
      </c>
      <c r="J672">
        <f>VLOOKUP($A672,'STOCK PRICES'!$K$2:$L$2018,2,1)</f>
        <v>89.26</v>
      </c>
      <c r="L672">
        <f>VLOOKUP($A672,'STOCK PRICES'!$M$2:$N$2018,2,1)</f>
        <v>24.95</v>
      </c>
      <c r="N672" t="e">
        <f>VLOOKUP($A672,'STOCK PRICES'!$O$2:$P$538,2,1)</f>
        <v>#N/A</v>
      </c>
      <c r="P672">
        <f>VLOOKUP($A672,'STOCK PRICES'!$Q$2:$R$2018,2,1)</f>
        <v>12.02</v>
      </c>
      <c r="R672">
        <f>VLOOKUP($A672,'STOCK PRICES'!$S$2:$T$2018,2,1)</f>
        <v>4.91</v>
      </c>
      <c r="T672">
        <f>VLOOKUP($A672,'STOCK PRICES'!$U$2:$V$1210,2,1)</f>
        <v>81</v>
      </c>
      <c r="V672">
        <f>VLOOKUP($A672,'STOCK PRICES'!$W$2:$X$1879,2,1)</f>
        <v>32.79</v>
      </c>
      <c r="X672">
        <f>VLOOKUP($A672,'STOCK PRICES'!$Y$2:$Z$1987,2,1)</f>
        <v>33.700000000000003</v>
      </c>
      <c r="Z672">
        <f>VLOOKUP($A672,'STOCK PRICES'!$AA$2:$AB$1885,2,1)</f>
        <v>176.82</v>
      </c>
      <c r="AB672" t="e">
        <f>VLOOKUP($A672,'STOCK PRICES'!$AC$2:$AD$532,2,1)</f>
        <v>#N/A</v>
      </c>
    </row>
    <row r="673" spans="1:28" hidden="1" outlineLevel="1">
      <c r="A673" s="87">
        <v>44001</v>
      </c>
      <c r="B673">
        <f>VLOOKUP($A673,'STOCK PRICES'!$C$2:$D$1994,2,1)</f>
        <v>65.09</v>
      </c>
      <c r="C673" s="90"/>
      <c r="D673">
        <f>VLOOKUP($A673,'STOCK PRICES'!$E$2:$F$2018,2,1)</f>
        <v>102.29</v>
      </c>
      <c r="F673">
        <f>VLOOKUP($A673,'STOCK PRICES'!$G$2:$H$1679,2,1)</f>
        <v>24.13</v>
      </c>
      <c r="H673">
        <f>VLOOKUP($A673,'STOCK PRICES'!$I$2:$J$1976,2,1)</f>
        <v>28.1</v>
      </c>
      <c r="J673">
        <f>VLOOKUP($A673,'STOCK PRICES'!$K$2:$L$2018,2,1)</f>
        <v>88.25</v>
      </c>
      <c r="L673">
        <f>VLOOKUP($A673,'STOCK PRICES'!$M$2:$N$2018,2,1)</f>
        <v>24.7</v>
      </c>
      <c r="N673" t="e">
        <f>VLOOKUP($A673,'STOCK PRICES'!$O$2:$P$538,2,1)</f>
        <v>#N/A</v>
      </c>
      <c r="P673">
        <f>VLOOKUP($A673,'STOCK PRICES'!$Q$2:$R$2018,2,1)</f>
        <v>11.87</v>
      </c>
      <c r="R673">
        <f>VLOOKUP($A673,'STOCK PRICES'!$S$2:$T$2018,2,1)</f>
        <v>4.79</v>
      </c>
      <c r="T673">
        <f>VLOOKUP($A673,'STOCK PRICES'!$U$2:$V$1210,2,1)</f>
        <v>75</v>
      </c>
      <c r="V673">
        <f>VLOOKUP($A673,'STOCK PRICES'!$W$2:$X$1879,2,1)</f>
        <v>32.5</v>
      </c>
      <c r="X673">
        <f>VLOOKUP($A673,'STOCK PRICES'!$Y$2:$Z$1987,2,1)</f>
        <v>32.93</v>
      </c>
      <c r="Z673">
        <f>VLOOKUP($A673,'STOCK PRICES'!$AA$2:$AB$1885,2,1)</f>
        <v>176.89</v>
      </c>
      <c r="AB673" t="e">
        <f>VLOOKUP($A673,'STOCK PRICES'!$AC$2:$AD$532,2,1)</f>
        <v>#N/A</v>
      </c>
    </row>
    <row r="674" spans="1:28" hidden="1" outlineLevel="1">
      <c r="A674" s="87">
        <v>44004</v>
      </c>
      <c r="B674">
        <f>VLOOKUP($A674,'STOCK PRICES'!$C$2:$D$1994,2,1)</f>
        <v>66.290000000000006</v>
      </c>
      <c r="C674" s="90"/>
      <c r="D674">
        <f>VLOOKUP($A674,'STOCK PRICES'!$E$2:$F$2018,2,1)</f>
        <v>103.78</v>
      </c>
      <c r="F674">
        <f>VLOOKUP($A674,'STOCK PRICES'!$G$2:$H$1679,2,1)</f>
        <v>24.5</v>
      </c>
      <c r="H674">
        <f>VLOOKUP($A674,'STOCK PRICES'!$I$2:$J$1976,2,1)</f>
        <v>28</v>
      </c>
      <c r="J674">
        <f>VLOOKUP($A674,'STOCK PRICES'!$K$2:$L$2018,2,1)</f>
        <v>88.2</v>
      </c>
      <c r="L674">
        <f>VLOOKUP($A674,'STOCK PRICES'!$M$2:$N$2018,2,1)</f>
        <v>24.51</v>
      </c>
      <c r="N674" t="e">
        <f>VLOOKUP($A674,'STOCK PRICES'!$O$2:$P$538,2,1)</f>
        <v>#N/A</v>
      </c>
      <c r="P674">
        <f>VLOOKUP($A674,'STOCK PRICES'!$Q$2:$R$2018,2,1)</f>
        <v>11.58</v>
      </c>
      <c r="R674">
        <f>VLOOKUP($A674,'STOCK PRICES'!$S$2:$T$2018,2,1)</f>
        <v>4.93</v>
      </c>
      <c r="T674">
        <f>VLOOKUP($A674,'STOCK PRICES'!$U$2:$V$1210,2,1)</f>
        <v>79.989999999999995</v>
      </c>
      <c r="V674">
        <f>VLOOKUP($A674,'STOCK PRICES'!$W$2:$X$1879,2,1)</f>
        <v>33.869999999999997</v>
      </c>
      <c r="X674">
        <f>VLOOKUP($A674,'STOCK PRICES'!$Y$2:$Z$1987,2,1)</f>
        <v>32.799999999999997</v>
      </c>
      <c r="Z674">
        <f>VLOOKUP($A674,'STOCK PRICES'!$AA$2:$AB$1885,2,1)</f>
        <v>183.98</v>
      </c>
      <c r="AB674" t="e">
        <f>VLOOKUP($A674,'STOCK PRICES'!$AC$2:$AD$532,2,1)</f>
        <v>#N/A</v>
      </c>
    </row>
    <row r="675" spans="1:28" hidden="1" outlineLevel="1">
      <c r="A675" s="87">
        <v>44005</v>
      </c>
      <c r="B675">
        <f>VLOOKUP($A675,'STOCK PRICES'!$C$2:$D$1994,2,1)</f>
        <v>68.98</v>
      </c>
      <c r="C675" s="90"/>
      <c r="D675">
        <f>VLOOKUP($A675,'STOCK PRICES'!$E$2:$F$2018,2,1)</f>
        <v>103.36</v>
      </c>
      <c r="F675">
        <f>VLOOKUP($A675,'STOCK PRICES'!$G$2:$H$1679,2,1)</f>
        <v>25.08</v>
      </c>
      <c r="H675">
        <f>VLOOKUP($A675,'STOCK PRICES'!$I$2:$J$1976,2,1)</f>
        <v>28</v>
      </c>
      <c r="J675">
        <f>VLOOKUP($A675,'STOCK PRICES'!$K$2:$L$2018,2,1)</f>
        <v>89.69</v>
      </c>
      <c r="L675">
        <f>VLOOKUP($A675,'STOCK PRICES'!$M$2:$N$2018,2,1)</f>
        <v>25.12</v>
      </c>
      <c r="N675" t="e">
        <f>VLOOKUP($A675,'STOCK PRICES'!$O$2:$P$538,2,1)</f>
        <v>#N/A</v>
      </c>
      <c r="P675">
        <f>VLOOKUP($A675,'STOCK PRICES'!$Q$2:$R$2018,2,1)</f>
        <v>11.73</v>
      </c>
      <c r="R675">
        <f>VLOOKUP($A675,'STOCK PRICES'!$S$2:$T$2018,2,1)</f>
        <v>5.25</v>
      </c>
      <c r="T675">
        <f>VLOOKUP($A675,'STOCK PRICES'!$U$2:$V$1210,2,1)</f>
        <v>84.8</v>
      </c>
      <c r="V675">
        <f>VLOOKUP($A675,'STOCK PRICES'!$W$2:$X$1879,2,1)</f>
        <v>33.630000000000003</v>
      </c>
      <c r="X675">
        <f>VLOOKUP($A675,'STOCK PRICES'!$Y$2:$Z$1987,2,1)</f>
        <v>33.28</v>
      </c>
      <c r="Z675">
        <f>VLOOKUP($A675,'STOCK PRICES'!$AA$2:$AB$1885,2,1)</f>
        <v>183.56</v>
      </c>
      <c r="AB675" t="e">
        <f>VLOOKUP($A675,'STOCK PRICES'!$AC$2:$AD$532,2,1)</f>
        <v>#N/A</v>
      </c>
    </row>
    <row r="676" spans="1:28" hidden="1" outlineLevel="1">
      <c r="A676" s="87">
        <v>44006</v>
      </c>
      <c r="B676">
        <f>VLOOKUP($A676,'STOCK PRICES'!$C$2:$D$1994,2,1)</f>
        <v>68.41</v>
      </c>
      <c r="C676" s="90"/>
      <c r="D676">
        <f>VLOOKUP($A676,'STOCK PRICES'!$E$2:$F$2018,2,1)</f>
        <v>102.76</v>
      </c>
      <c r="F676">
        <f>VLOOKUP($A676,'STOCK PRICES'!$G$2:$H$1679,2,1)</f>
        <v>25.34</v>
      </c>
      <c r="H676">
        <f>VLOOKUP($A676,'STOCK PRICES'!$I$2:$J$1976,2,1)</f>
        <v>28</v>
      </c>
      <c r="J676">
        <f>VLOOKUP($A676,'STOCK PRICES'!$K$2:$L$2018,2,1)</f>
        <v>89.99</v>
      </c>
      <c r="L676">
        <f>VLOOKUP($A676,'STOCK PRICES'!$M$2:$N$2018,2,1)</f>
        <v>25</v>
      </c>
      <c r="N676" t="e">
        <f>VLOOKUP($A676,'STOCK PRICES'!$O$2:$P$538,2,1)</f>
        <v>#N/A</v>
      </c>
      <c r="P676">
        <f>VLOOKUP($A676,'STOCK PRICES'!$Q$2:$R$2018,2,1)</f>
        <v>11.6</v>
      </c>
      <c r="R676">
        <f>VLOOKUP($A676,'STOCK PRICES'!$S$2:$T$2018,2,1)</f>
        <v>5.66</v>
      </c>
      <c r="T676">
        <f>VLOOKUP($A676,'STOCK PRICES'!$U$2:$V$1210,2,1)</f>
        <v>78.44</v>
      </c>
      <c r="V676">
        <f>VLOOKUP($A676,'STOCK PRICES'!$W$2:$X$1879,2,1)</f>
        <v>34</v>
      </c>
      <c r="X676">
        <f>VLOOKUP($A676,'STOCK PRICES'!$Y$2:$Z$1987,2,1)</f>
        <v>32.89</v>
      </c>
      <c r="Z676">
        <f>VLOOKUP($A676,'STOCK PRICES'!$AA$2:$AB$1885,2,1)</f>
        <v>182.09</v>
      </c>
      <c r="AB676" t="e">
        <f>VLOOKUP($A676,'STOCK PRICES'!$AC$2:$AD$532,2,1)</f>
        <v>#N/A</v>
      </c>
    </row>
    <row r="677" spans="1:28" hidden="1" outlineLevel="1">
      <c r="A677" s="87">
        <v>44007</v>
      </c>
      <c r="B677">
        <f>VLOOKUP($A677,'STOCK PRICES'!$C$2:$D$1994,2,1)</f>
        <v>68.510000000000005</v>
      </c>
      <c r="C677" s="90"/>
      <c r="D677">
        <f>VLOOKUP($A677,'STOCK PRICES'!$E$2:$F$2018,2,1)</f>
        <v>102.81</v>
      </c>
      <c r="F677">
        <f>VLOOKUP($A677,'STOCK PRICES'!$G$2:$H$1679,2,1)</f>
        <v>25.59</v>
      </c>
      <c r="H677">
        <f>VLOOKUP($A677,'STOCK PRICES'!$I$2:$J$1976,2,1)</f>
        <v>28.1</v>
      </c>
      <c r="J677">
        <f>VLOOKUP($A677,'STOCK PRICES'!$K$2:$L$2018,2,1)</f>
        <v>88.32</v>
      </c>
      <c r="L677">
        <f>VLOOKUP($A677,'STOCK PRICES'!$M$2:$N$2018,2,1)</f>
        <v>24.88</v>
      </c>
      <c r="N677" t="e">
        <f>VLOOKUP($A677,'STOCK PRICES'!$O$2:$P$538,2,1)</f>
        <v>#N/A</v>
      </c>
      <c r="P677">
        <f>VLOOKUP($A677,'STOCK PRICES'!$Q$2:$R$2018,2,1)</f>
        <v>11.4</v>
      </c>
      <c r="R677">
        <f>VLOOKUP($A677,'STOCK PRICES'!$S$2:$T$2018,2,1)</f>
        <v>5.49</v>
      </c>
      <c r="T677">
        <f>VLOOKUP($A677,'STOCK PRICES'!$U$2:$V$1210,2,1)</f>
        <v>78</v>
      </c>
      <c r="V677">
        <f>VLOOKUP($A677,'STOCK PRICES'!$W$2:$X$1879,2,1)</f>
        <v>32.630000000000003</v>
      </c>
      <c r="X677">
        <f>VLOOKUP($A677,'STOCK PRICES'!$Y$2:$Z$1987,2,1)</f>
        <v>32.75</v>
      </c>
      <c r="Z677">
        <f>VLOOKUP($A677,'STOCK PRICES'!$AA$2:$AB$1885,2,1)</f>
        <v>181.72</v>
      </c>
      <c r="AB677" t="e">
        <f>VLOOKUP($A677,'STOCK PRICES'!$AC$2:$AD$532,2,1)</f>
        <v>#N/A</v>
      </c>
    </row>
    <row r="678" spans="1:28" hidden="1" outlineLevel="1">
      <c r="A678" s="87">
        <v>44008</v>
      </c>
      <c r="B678">
        <f>VLOOKUP($A678,'STOCK PRICES'!$C$2:$D$1994,2,1)</f>
        <v>67.03</v>
      </c>
      <c r="C678" s="90"/>
      <c r="D678">
        <f>VLOOKUP($A678,'STOCK PRICES'!$E$2:$F$2018,2,1)</f>
        <v>101.7</v>
      </c>
      <c r="F678">
        <f>VLOOKUP($A678,'STOCK PRICES'!$G$2:$H$1679,2,1)</f>
        <v>26.09</v>
      </c>
      <c r="H678">
        <f>VLOOKUP($A678,'STOCK PRICES'!$I$2:$J$1976,2,1)</f>
        <v>27.85</v>
      </c>
      <c r="J678">
        <f>VLOOKUP($A678,'STOCK PRICES'!$K$2:$L$2018,2,1)</f>
        <v>87.57</v>
      </c>
      <c r="L678">
        <f>VLOOKUP($A678,'STOCK PRICES'!$M$2:$N$2018,2,1)</f>
        <v>25.94</v>
      </c>
      <c r="N678" t="e">
        <f>VLOOKUP($A678,'STOCK PRICES'!$O$2:$P$538,2,1)</f>
        <v>#N/A</v>
      </c>
      <c r="P678">
        <f>VLOOKUP($A678,'STOCK PRICES'!$Q$2:$R$2018,2,1)</f>
        <v>11.35</v>
      </c>
      <c r="R678">
        <f>VLOOKUP($A678,'STOCK PRICES'!$S$2:$T$2018,2,1)</f>
        <v>5.22</v>
      </c>
      <c r="T678">
        <f>VLOOKUP($A678,'STOCK PRICES'!$U$2:$V$1210,2,1)</f>
        <v>83</v>
      </c>
      <c r="V678">
        <f>VLOOKUP($A678,'STOCK PRICES'!$W$2:$X$1879,2,1)</f>
        <v>32.86</v>
      </c>
      <c r="X678">
        <f>VLOOKUP($A678,'STOCK PRICES'!$Y$2:$Z$1987,2,1)</f>
        <v>32.799999999999997</v>
      </c>
      <c r="Z678">
        <f>VLOOKUP($A678,'STOCK PRICES'!$AA$2:$AB$1885,2,1)</f>
        <v>182.16</v>
      </c>
      <c r="AB678" t="e">
        <f>VLOOKUP($A678,'STOCK PRICES'!$AC$2:$AD$532,2,1)</f>
        <v>#N/A</v>
      </c>
    </row>
    <row r="679" spans="1:28" hidden="1" outlineLevel="1">
      <c r="A679" s="87">
        <v>44011</v>
      </c>
      <c r="B679">
        <f>VLOOKUP($A679,'STOCK PRICES'!$C$2:$D$1994,2,1)</f>
        <v>67.69</v>
      </c>
      <c r="C679" s="90"/>
      <c r="D679">
        <f>VLOOKUP($A679,'STOCK PRICES'!$E$2:$F$2018,2,1)</f>
        <v>101.08</v>
      </c>
      <c r="F679">
        <f>VLOOKUP($A679,'STOCK PRICES'!$G$2:$H$1679,2,1)</f>
        <v>26.98</v>
      </c>
      <c r="H679">
        <f>VLOOKUP($A679,'STOCK PRICES'!$I$2:$J$1976,2,1)</f>
        <v>27.81</v>
      </c>
      <c r="J679">
        <f>VLOOKUP($A679,'STOCK PRICES'!$K$2:$L$2018,2,1)</f>
        <v>89.93</v>
      </c>
      <c r="L679">
        <f>VLOOKUP($A679,'STOCK PRICES'!$M$2:$N$2018,2,1)</f>
        <v>26.33</v>
      </c>
      <c r="N679" t="e">
        <f>VLOOKUP($A679,'STOCK PRICES'!$O$2:$P$538,2,1)</f>
        <v>#N/A</v>
      </c>
      <c r="P679">
        <f>VLOOKUP($A679,'STOCK PRICES'!$Q$2:$R$2018,2,1)</f>
        <v>11.55</v>
      </c>
      <c r="R679">
        <f>VLOOKUP($A679,'STOCK PRICES'!$S$2:$T$2018,2,1)</f>
        <v>5.21</v>
      </c>
      <c r="T679">
        <f>VLOOKUP($A679,'STOCK PRICES'!$U$2:$V$1210,2,1)</f>
        <v>83</v>
      </c>
      <c r="V679">
        <f>VLOOKUP($A679,'STOCK PRICES'!$W$2:$X$1879,2,1)</f>
        <v>33.96</v>
      </c>
      <c r="X679">
        <f>VLOOKUP($A679,'STOCK PRICES'!$Y$2:$Z$1987,2,1)</f>
        <v>32.96</v>
      </c>
      <c r="Z679">
        <f>VLOOKUP($A679,'STOCK PRICES'!$AA$2:$AB$1885,2,1)</f>
        <v>184</v>
      </c>
      <c r="AB679" t="e">
        <f>VLOOKUP($A679,'STOCK PRICES'!$AC$2:$AD$532,2,1)</f>
        <v>#N/A</v>
      </c>
    </row>
    <row r="680" spans="1:28" hidden="1" outlineLevel="1">
      <c r="A680" s="87">
        <v>44012</v>
      </c>
      <c r="B680">
        <f>VLOOKUP($A680,'STOCK PRICES'!$C$2:$D$1994,2,1)</f>
        <v>68.849999999999994</v>
      </c>
      <c r="C680" s="90"/>
      <c r="D680">
        <f>VLOOKUP($A680,'STOCK PRICES'!$E$2:$F$2018,2,1)</f>
        <v>103.36</v>
      </c>
      <c r="F680">
        <f>VLOOKUP($A680,'STOCK PRICES'!$G$2:$H$1679,2,1)</f>
        <v>27.54</v>
      </c>
      <c r="H680">
        <f>VLOOKUP($A680,'STOCK PRICES'!$I$2:$J$1976,2,1)</f>
        <v>27.81</v>
      </c>
      <c r="J680">
        <f>VLOOKUP($A680,'STOCK PRICES'!$K$2:$L$2018,2,1)</f>
        <v>89.32</v>
      </c>
      <c r="L680">
        <f>VLOOKUP($A680,'STOCK PRICES'!$M$2:$N$2018,2,1)</f>
        <v>25.98</v>
      </c>
      <c r="N680" t="e">
        <f>VLOOKUP($A680,'STOCK PRICES'!$O$2:$P$538,2,1)</f>
        <v>#N/A</v>
      </c>
      <c r="P680">
        <f>VLOOKUP($A680,'STOCK PRICES'!$Q$2:$R$2018,2,1)</f>
        <v>11.41</v>
      </c>
      <c r="R680">
        <f>VLOOKUP($A680,'STOCK PRICES'!$S$2:$T$2018,2,1)</f>
        <v>5.17</v>
      </c>
      <c r="T680">
        <f>VLOOKUP($A680,'STOCK PRICES'!$U$2:$V$1210,2,1)</f>
        <v>76.790000000000006</v>
      </c>
      <c r="V680">
        <f>VLOOKUP($A680,'STOCK PRICES'!$W$2:$X$1879,2,1)</f>
        <v>35.51</v>
      </c>
      <c r="X680">
        <f>VLOOKUP($A680,'STOCK PRICES'!$Y$2:$Z$1987,2,1)</f>
        <v>33.11</v>
      </c>
      <c r="Z680">
        <f>VLOOKUP($A680,'STOCK PRICES'!$AA$2:$AB$1885,2,1)</f>
        <v>180.96</v>
      </c>
      <c r="AB680" t="e">
        <f>VLOOKUP($A680,'STOCK PRICES'!$AC$2:$AD$532,2,1)</f>
        <v>#N/A</v>
      </c>
    </row>
    <row r="681" spans="1:28" hidden="1" outlineLevel="1">
      <c r="A681" s="87">
        <v>44013</v>
      </c>
      <c r="B681">
        <f>VLOOKUP($A681,'STOCK PRICES'!$C$2:$D$1994,2,1)</f>
        <v>68.92</v>
      </c>
      <c r="C681" s="90"/>
      <c r="D681">
        <f>VLOOKUP($A681,'STOCK PRICES'!$E$2:$F$2018,2,1)</f>
        <v>101.36</v>
      </c>
      <c r="F681">
        <f>VLOOKUP($A681,'STOCK PRICES'!$G$2:$H$1679,2,1)</f>
        <v>27.65</v>
      </c>
      <c r="H681">
        <f>VLOOKUP($A681,'STOCK PRICES'!$I$2:$J$1976,2,1)</f>
        <v>27.9</v>
      </c>
      <c r="J681">
        <f>VLOOKUP($A681,'STOCK PRICES'!$K$2:$L$2018,2,1)</f>
        <v>91.47</v>
      </c>
      <c r="L681">
        <f>VLOOKUP($A681,'STOCK PRICES'!$M$2:$N$2018,2,1)</f>
        <v>27.56</v>
      </c>
      <c r="N681" t="e">
        <f>VLOOKUP($A681,'STOCK PRICES'!$O$2:$P$538,2,1)</f>
        <v>#N/A</v>
      </c>
      <c r="P681">
        <f>VLOOKUP($A681,'STOCK PRICES'!$Q$2:$R$2018,2,1)</f>
        <v>11.58</v>
      </c>
      <c r="R681">
        <f>VLOOKUP($A681,'STOCK PRICES'!$S$2:$T$2018,2,1)</f>
        <v>5.13</v>
      </c>
      <c r="T681">
        <f>VLOOKUP($A681,'STOCK PRICES'!$U$2:$V$1210,2,1)</f>
        <v>78.03</v>
      </c>
      <c r="V681">
        <f>VLOOKUP($A681,'STOCK PRICES'!$W$2:$X$1879,2,1)</f>
        <v>36.130000000000003</v>
      </c>
      <c r="X681">
        <f>VLOOKUP($A681,'STOCK PRICES'!$Y$2:$Z$1987,2,1)</f>
        <v>32.270000000000003</v>
      </c>
      <c r="Z681">
        <f>VLOOKUP($A681,'STOCK PRICES'!$AA$2:$AB$1885,2,1)</f>
        <v>184.48</v>
      </c>
      <c r="AB681" t="e">
        <f>VLOOKUP($A681,'STOCK PRICES'!$AC$2:$AD$532,2,1)</f>
        <v>#N/A</v>
      </c>
    </row>
    <row r="682" spans="1:28" hidden="1" outlineLevel="1">
      <c r="A682" s="87">
        <v>44014</v>
      </c>
      <c r="B682">
        <f>VLOOKUP($A682,'STOCK PRICES'!$C$2:$D$1994,2,1)</f>
        <v>67.75</v>
      </c>
      <c r="C682" s="90"/>
      <c r="D682">
        <f>VLOOKUP($A682,'STOCK PRICES'!$E$2:$F$2018,2,1)</f>
        <v>103.02</v>
      </c>
      <c r="F682">
        <f>VLOOKUP($A682,'STOCK PRICES'!$G$2:$H$1679,2,1)</f>
        <v>27.45</v>
      </c>
      <c r="H682">
        <f>VLOOKUP($A682,'STOCK PRICES'!$I$2:$J$1976,2,1)</f>
        <v>27.89</v>
      </c>
      <c r="J682">
        <f>VLOOKUP($A682,'STOCK PRICES'!$K$2:$L$2018,2,1)</f>
        <v>95.63</v>
      </c>
      <c r="L682">
        <f>VLOOKUP($A682,'STOCK PRICES'!$M$2:$N$2018,2,1)</f>
        <v>27.46</v>
      </c>
      <c r="N682" t="e">
        <f>VLOOKUP($A682,'STOCK PRICES'!$O$2:$P$538,2,1)</f>
        <v>#N/A</v>
      </c>
      <c r="P682">
        <f>VLOOKUP($A682,'STOCK PRICES'!$Q$2:$R$2018,2,1)</f>
        <v>11.68</v>
      </c>
      <c r="R682">
        <f>VLOOKUP($A682,'STOCK PRICES'!$S$2:$T$2018,2,1)</f>
        <v>5.26</v>
      </c>
      <c r="T682">
        <f>VLOOKUP($A682,'STOCK PRICES'!$U$2:$V$1210,2,1)</f>
        <v>74.12</v>
      </c>
      <c r="V682">
        <f>VLOOKUP($A682,'STOCK PRICES'!$W$2:$X$1879,2,1)</f>
        <v>36.5</v>
      </c>
      <c r="X682">
        <f>VLOOKUP($A682,'STOCK PRICES'!$Y$2:$Z$1987,2,1)</f>
        <v>32.700000000000003</v>
      </c>
      <c r="Z682">
        <f>VLOOKUP($A682,'STOCK PRICES'!$AA$2:$AB$1885,2,1)</f>
        <v>185.2</v>
      </c>
      <c r="AB682" t="e">
        <f>VLOOKUP($A682,'STOCK PRICES'!$AC$2:$AD$532,2,1)</f>
        <v>#N/A</v>
      </c>
    </row>
    <row r="683" spans="1:28" hidden="1" outlineLevel="1">
      <c r="A683" s="87">
        <v>44015</v>
      </c>
      <c r="B683">
        <f>VLOOKUP($A683,'STOCK PRICES'!$C$2:$D$1994,2,1)</f>
        <v>67.569999999999993</v>
      </c>
      <c r="C683" s="90"/>
      <c r="D683">
        <f>VLOOKUP($A683,'STOCK PRICES'!$E$2:$F$2018,2,1)</f>
        <v>104.92</v>
      </c>
      <c r="F683">
        <f>VLOOKUP($A683,'STOCK PRICES'!$G$2:$H$1679,2,1)</f>
        <v>27.94</v>
      </c>
      <c r="H683">
        <f>VLOOKUP($A683,'STOCK PRICES'!$I$2:$J$1976,2,1)</f>
        <v>27.7</v>
      </c>
      <c r="J683">
        <f>VLOOKUP($A683,'STOCK PRICES'!$K$2:$L$2018,2,1)</f>
        <v>94.44</v>
      </c>
      <c r="L683">
        <f>VLOOKUP($A683,'STOCK PRICES'!$M$2:$N$2018,2,1)</f>
        <v>27.01</v>
      </c>
      <c r="N683" t="e">
        <f>VLOOKUP($A683,'STOCK PRICES'!$O$2:$P$538,2,1)</f>
        <v>#N/A</v>
      </c>
      <c r="P683">
        <f>VLOOKUP($A683,'STOCK PRICES'!$Q$2:$R$2018,2,1)</f>
        <v>11.6</v>
      </c>
      <c r="R683">
        <f>VLOOKUP($A683,'STOCK PRICES'!$S$2:$T$2018,2,1)</f>
        <v>5.18</v>
      </c>
      <c r="T683">
        <f>VLOOKUP($A683,'STOCK PRICES'!$U$2:$V$1210,2,1)</f>
        <v>74.12</v>
      </c>
      <c r="V683">
        <f>VLOOKUP($A683,'STOCK PRICES'!$W$2:$X$1879,2,1)</f>
        <v>36.200000000000003</v>
      </c>
      <c r="X683">
        <f>VLOOKUP($A683,'STOCK PRICES'!$Y$2:$Z$1987,2,1)</f>
        <v>33.71</v>
      </c>
      <c r="Z683">
        <f>VLOOKUP($A683,'STOCK PRICES'!$AA$2:$AB$1885,2,1)</f>
        <v>185.39</v>
      </c>
      <c r="AB683" t="e">
        <f>VLOOKUP($A683,'STOCK PRICES'!$AC$2:$AD$532,2,1)</f>
        <v>#N/A</v>
      </c>
    </row>
    <row r="684" spans="1:28" hidden="1" outlineLevel="1">
      <c r="A684" s="87">
        <v>44018</v>
      </c>
      <c r="B684">
        <f>VLOOKUP($A684,'STOCK PRICES'!$C$2:$D$1994,2,1)</f>
        <v>67.62</v>
      </c>
      <c r="C684" s="90"/>
      <c r="D684">
        <f>VLOOKUP($A684,'STOCK PRICES'!$E$2:$F$2018,2,1)</f>
        <v>104.74</v>
      </c>
      <c r="F684">
        <f>VLOOKUP($A684,'STOCK PRICES'!$G$2:$H$1679,2,1)</f>
        <v>27.96</v>
      </c>
      <c r="H684">
        <f>VLOOKUP($A684,'STOCK PRICES'!$I$2:$J$1976,2,1)</f>
        <v>27.8</v>
      </c>
      <c r="J684">
        <f>VLOOKUP($A684,'STOCK PRICES'!$K$2:$L$2018,2,1)</f>
        <v>101.16</v>
      </c>
      <c r="L684">
        <f>VLOOKUP($A684,'STOCK PRICES'!$M$2:$N$2018,2,1)</f>
        <v>27.6</v>
      </c>
      <c r="N684" t="e">
        <f>VLOOKUP($A684,'STOCK PRICES'!$O$2:$P$538,2,1)</f>
        <v>#N/A</v>
      </c>
      <c r="P684">
        <f>VLOOKUP($A684,'STOCK PRICES'!$Q$2:$R$2018,2,1)</f>
        <v>12.43</v>
      </c>
      <c r="R684">
        <f>VLOOKUP($A684,'STOCK PRICES'!$S$2:$T$2018,2,1)</f>
        <v>5.0999999999999996</v>
      </c>
      <c r="T684">
        <f>VLOOKUP($A684,'STOCK PRICES'!$U$2:$V$1210,2,1)</f>
        <v>74.52</v>
      </c>
      <c r="V684">
        <f>VLOOKUP($A684,'STOCK PRICES'!$W$2:$X$1879,2,1)</f>
        <v>37.479999999999997</v>
      </c>
      <c r="X684">
        <f>VLOOKUP($A684,'STOCK PRICES'!$Y$2:$Z$1987,2,1)</f>
        <v>34.32</v>
      </c>
      <c r="Z684">
        <f>VLOOKUP($A684,'STOCK PRICES'!$AA$2:$AB$1885,2,1)</f>
        <v>186.84</v>
      </c>
      <c r="AB684" t="e">
        <f>VLOOKUP($A684,'STOCK PRICES'!$AC$2:$AD$532,2,1)</f>
        <v>#N/A</v>
      </c>
    </row>
    <row r="685" spans="1:28" hidden="1" outlineLevel="1">
      <c r="A685" s="87">
        <v>44019</v>
      </c>
      <c r="B685">
        <f>VLOOKUP($A685,'STOCK PRICES'!$C$2:$D$1994,2,1)</f>
        <v>68.78</v>
      </c>
      <c r="C685" s="90"/>
      <c r="D685">
        <f>VLOOKUP($A685,'STOCK PRICES'!$E$2:$F$2018,2,1)</f>
        <v>106.14</v>
      </c>
      <c r="F685">
        <f>VLOOKUP($A685,'STOCK PRICES'!$G$2:$H$1679,2,1)</f>
        <v>27.5</v>
      </c>
      <c r="H685">
        <f>VLOOKUP($A685,'STOCK PRICES'!$I$2:$J$1976,2,1)</f>
        <v>28.1</v>
      </c>
      <c r="J685">
        <f>VLOOKUP($A685,'STOCK PRICES'!$K$2:$L$2018,2,1)</f>
        <v>99.16</v>
      </c>
      <c r="L685">
        <f>VLOOKUP($A685,'STOCK PRICES'!$M$2:$N$2018,2,1)</f>
        <v>28.16</v>
      </c>
      <c r="N685" t="e">
        <f>VLOOKUP($A685,'STOCK PRICES'!$O$2:$P$538,2,1)</f>
        <v>#N/A</v>
      </c>
      <c r="P685">
        <f>VLOOKUP($A685,'STOCK PRICES'!$Q$2:$R$2018,2,1)</f>
        <v>12.15</v>
      </c>
      <c r="R685">
        <f>VLOOKUP($A685,'STOCK PRICES'!$S$2:$T$2018,2,1)</f>
        <v>5.12</v>
      </c>
      <c r="T685">
        <f>VLOOKUP($A685,'STOCK PRICES'!$U$2:$V$1210,2,1)</f>
        <v>78.89</v>
      </c>
      <c r="V685">
        <f>VLOOKUP($A685,'STOCK PRICES'!$W$2:$X$1879,2,1)</f>
        <v>37.33</v>
      </c>
      <c r="X685">
        <f>VLOOKUP($A685,'STOCK PRICES'!$Y$2:$Z$1987,2,1)</f>
        <v>36.049999999999997</v>
      </c>
      <c r="Z685">
        <f>VLOOKUP($A685,'STOCK PRICES'!$AA$2:$AB$1885,2,1)</f>
        <v>185.37</v>
      </c>
      <c r="AB685" t="e">
        <f>VLOOKUP($A685,'STOCK PRICES'!$AC$2:$AD$532,2,1)</f>
        <v>#N/A</v>
      </c>
    </row>
    <row r="686" spans="1:28" hidden="1" outlineLevel="1">
      <c r="A686" s="87">
        <v>44020</v>
      </c>
      <c r="B686">
        <f>VLOOKUP($A686,'STOCK PRICES'!$C$2:$D$1994,2,1)</f>
        <v>69.88</v>
      </c>
      <c r="C686" s="90"/>
      <c r="D686">
        <f>VLOOKUP($A686,'STOCK PRICES'!$E$2:$F$2018,2,1)</f>
        <v>109.31</v>
      </c>
      <c r="F686">
        <f>VLOOKUP($A686,'STOCK PRICES'!$G$2:$H$1679,2,1)</f>
        <v>29.37</v>
      </c>
      <c r="H686">
        <f>VLOOKUP($A686,'STOCK PRICES'!$I$2:$J$1976,2,1)</f>
        <v>28.02</v>
      </c>
      <c r="J686">
        <f>VLOOKUP($A686,'STOCK PRICES'!$K$2:$L$2018,2,1)</f>
        <v>102.4</v>
      </c>
      <c r="L686">
        <f>VLOOKUP($A686,'STOCK PRICES'!$M$2:$N$2018,2,1)</f>
        <v>28.4</v>
      </c>
      <c r="N686" t="e">
        <f>VLOOKUP($A686,'STOCK PRICES'!$O$2:$P$538,2,1)</f>
        <v>#N/A</v>
      </c>
      <c r="P686">
        <f>VLOOKUP($A686,'STOCK PRICES'!$Q$2:$R$2018,2,1)</f>
        <v>12.31</v>
      </c>
      <c r="R686">
        <f>VLOOKUP($A686,'STOCK PRICES'!$S$2:$T$2018,2,1)</f>
        <v>5.0999999999999996</v>
      </c>
      <c r="T686">
        <f>VLOOKUP($A686,'STOCK PRICES'!$U$2:$V$1210,2,1)</f>
        <v>79</v>
      </c>
      <c r="V686">
        <f>VLOOKUP($A686,'STOCK PRICES'!$W$2:$X$1879,2,1)</f>
        <v>37.46</v>
      </c>
      <c r="X686">
        <f>VLOOKUP($A686,'STOCK PRICES'!$Y$2:$Z$1987,2,1)</f>
        <v>35.92</v>
      </c>
      <c r="Z686">
        <f>VLOOKUP($A686,'STOCK PRICES'!$AA$2:$AB$1885,2,1)</f>
        <v>192.02</v>
      </c>
      <c r="AB686" t="e">
        <f>VLOOKUP($A686,'STOCK PRICES'!$AC$2:$AD$532,2,1)</f>
        <v>#N/A</v>
      </c>
    </row>
    <row r="687" spans="1:28" hidden="1" outlineLevel="1">
      <c r="A687" s="87">
        <v>44021</v>
      </c>
      <c r="B687">
        <f>VLOOKUP($A687,'STOCK PRICES'!$C$2:$D$1994,2,1)</f>
        <v>72.89</v>
      </c>
      <c r="C687" s="90"/>
      <c r="D687">
        <f>VLOOKUP($A687,'STOCK PRICES'!$E$2:$F$2018,2,1)</f>
        <v>110.98</v>
      </c>
      <c r="F687">
        <f>VLOOKUP($A687,'STOCK PRICES'!$G$2:$H$1679,2,1)</f>
        <v>30.5</v>
      </c>
      <c r="H687">
        <f>VLOOKUP($A687,'STOCK PRICES'!$I$2:$J$1976,2,1)</f>
        <v>28.93</v>
      </c>
      <c r="J687">
        <f>VLOOKUP($A687,'STOCK PRICES'!$K$2:$L$2018,2,1)</f>
        <v>101.34</v>
      </c>
      <c r="L687">
        <f>VLOOKUP($A687,'STOCK PRICES'!$M$2:$N$2018,2,1)</f>
        <v>28.36</v>
      </c>
      <c r="N687" t="e">
        <f>VLOOKUP($A687,'STOCK PRICES'!$O$2:$P$538,2,1)</f>
        <v>#N/A</v>
      </c>
      <c r="P687">
        <f>VLOOKUP($A687,'STOCK PRICES'!$Q$2:$R$2018,2,1)</f>
        <v>12.41</v>
      </c>
      <c r="R687">
        <f>VLOOKUP($A687,'STOCK PRICES'!$S$2:$T$2018,2,1)</f>
        <v>5.2</v>
      </c>
      <c r="T687">
        <f>VLOOKUP($A687,'STOCK PRICES'!$U$2:$V$1210,2,1)</f>
        <v>79.099999999999994</v>
      </c>
      <c r="V687">
        <f>VLOOKUP($A687,'STOCK PRICES'!$W$2:$X$1879,2,1)</f>
        <v>37.5</v>
      </c>
      <c r="X687">
        <f>VLOOKUP($A687,'STOCK PRICES'!$Y$2:$Z$1987,2,1)</f>
        <v>34.99</v>
      </c>
      <c r="Z687">
        <f>VLOOKUP($A687,'STOCK PRICES'!$AA$2:$AB$1885,2,1)</f>
        <v>191.73</v>
      </c>
      <c r="AB687" t="e">
        <f>VLOOKUP($A687,'STOCK PRICES'!$AC$2:$AD$532,2,1)</f>
        <v>#N/A</v>
      </c>
    </row>
    <row r="688" spans="1:28" hidden="1" outlineLevel="1">
      <c r="A688" s="87">
        <v>44022</v>
      </c>
      <c r="B688">
        <f>VLOOKUP($A688,'STOCK PRICES'!$C$2:$D$1994,2,1)</f>
        <v>73.56</v>
      </c>
      <c r="C688" s="90"/>
      <c r="D688">
        <f>VLOOKUP($A688,'STOCK PRICES'!$E$2:$F$2018,2,1)</f>
        <v>110.87</v>
      </c>
      <c r="F688">
        <f>VLOOKUP($A688,'STOCK PRICES'!$G$2:$H$1679,2,1)</f>
        <v>31</v>
      </c>
      <c r="H688">
        <f>VLOOKUP($A688,'STOCK PRICES'!$I$2:$J$1976,2,1)</f>
        <v>29.39</v>
      </c>
      <c r="J688">
        <f>VLOOKUP($A688,'STOCK PRICES'!$K$2:$L$2018,2,1)</f>
        <v>101.33</v>
      </c>
      <c r="L688">
        <f>VLOOKUP($A688,'STOCK PRICES'!$M$2:$N$2018,2,1)</f>
        <v>29.28</v>
      </c>
      <c r="N688" t="e">
        <f>VLOOKUP($A688,'STOCK PRICES'!$O$2:$P$538,2,1)</f>
        <v>#N/A</v>
      </c>
      <c r="P688">
        <f>VLOOKUP($A688,'STOCK PRICES'!$Q$2:$R$2018,2,1)</f>
        <v>12.23</v>
      </c>
      <c r="R688">
        <f>VLOOKUP($A688,'STOCK PRICES'!$S$2:$T$2018,2,1)</f>
        <v>5.41</v>
      </c>
      <c r="T688">
        <f>VLOOKUP($A688,'STOCK PRICES'!$U$2:$V$1210,2,1)</f>
        <v>79.099999999999994</v>
      </c>
      <c r="V688">
        <f>VLOOKUP($A688,'STOCK PRICES'!$W$2:$X$1879,2,1)</f>
        <v>37.99</v>
      </c>
      <c r="X688">
        <f>VLOOKUP($A688,'STOCK PRICES'!$Y$2:$Z$1987,2,1)</f>
        <v>35</v>
      </c>
      <c r="Z688">
        <f>VLOOKUP($A688,'STOCK PRICES'!$AA$2:$AB$1885,2,1)</f>
        <v>198.05</v>
      </c>
      <c r="AB688" t="e">
        <f>VLOOKUP($A688,'STOCK PRICES'!$AC$2:$AD$532,2,1)</f>
        <v>#N/A</v>
      </c>
    </row>
    <row r="689" spans="1:28" hidden="1" outlineLevel="1">
      <c r="A689" s="87">
        <v>44025</v>
      </c>
      <c r="B689">
        <f>VLOOKUP($A689,'STOCK PRICES'!$C$2:$D$1994,2,1)</f>
        <v>76.52</v>
      </c>
      <c r="C689" s="90"/>
      <c r="D689">
        <f>VLOOKUP($A689,'STOCK PRICES'!$E$2:$F$2018,2,1)</f>
        <v>110.84</v>
      </c>
      <c r="F689">
        <f>VLOOKUP($A689,'STOCK PRICES'!$G$2:$H$1679,2,1)</f>
        <v>31.33</v>
      </c>
      <c r="H689">
        <f>VLOOKUP($A689,'STOCK PRICES'!$I$2:$J$1976,2,1)</f>
        <v>30</v>
      </c>
      <c r="J689">
        <f>VLOOKUP($A689,'STOCK PRICES'!$K$2:$L$2018,2,1)</f>
        <v>105.7</v>
      </c>
      <c r="L689">
        <f>VLOOKUP($A689,'STOCK PRICES'!$M$2:$N$2018,2,1)</f>
        <v>30.78</v>
      </c>
      <c r="N689" t="e">
        <f>VLOOKUP($A689,'STOCK PRICES'!$O$2:$P$538,2,1)</f>
        <v>#N/A</v>
      </c>
      <c r="P689">
        <f>VLOOKUP($A689,'STOCK PRICES'!$Q$2:$R$2018,2,1)</f>
        <v>12.3</v>
      </c>
      <c r="R689">
        <f>VLOOKUP($A689,'STOCK PRICES'!$S$2:$T$2018,2,1)</f>
        <v>5.54</v>
      </c>
      <c r="T689">
        <f>VLOOKUP($A689,'STOCK PRICES'!$U$2:$V$1210,2,1)</f>
        <v>79</v>
      </c>
      <c r="V689">
        <f>VLOOKUP($A689,'STOCK PRICES'!$W$2:$X$1879,2,1)</f>
        <v>39.93</v>
      </c>
      <c r="X689">
        <f>VLOOKUP($A689,'STOCK PRICES'!$Y$2:$Z$1987,2,1)</f>
        <v>35.659999999999997</v>
      </c>
      <c r="Z689">
        <f>VLOOKUP($A689,'STOCK PRICES'!$AA$2:$AB$1885,2,1)</f>
        <v>196.76</v>
      </c>
      <c r="AB689" t="e">
        <f>VLOOKUP($A689,'STOCK PRICES'!$AC$2:$AD$532,2,1)</f>
        <v>#N/A</v>
      </c>
    </row>
    <row r="690" spans="1:28" hidden="1" outlineLevel="1">
      <c r="A690" s="87">
        <v>44026</v>
      </c>
      <c r="B690">
        <f>VLOOKUP($A690,'STOCK PRICES'!$C$2:$D$1994,2,1)</f>
        <v>76.52</v>
      </c>
      <c r="C690" s="90"/>
      <c r="D690">
        <f>VLOOKUP($A690,'STOCK PRICES'!$E$2:$F$2018,2,1)</f>
        <v>111.45</v>
      </c>
      <c r="F690">
        <f>VLOOKUP($A690,'STOCK PRICES'!$G$2:$H$1679,2,1)</f>
        <v>29.53</v>
      </c>
      <c r="H690">
        <f>VLOOKUP($A690,'STOCK PRICES'!$I$2:$J$1976,2,1)</f>
        <v>30.1</v>
      </c>
      <c r="J690">
        <f>VLOOKUP($A690,'STOCK PRICES'!$K$2:$L$2018,2,1)</f>
        <v>106.53</v>
      </c>
      <c r="L690">
        <f>VLOOKUP($A690,'STOCK PRICES'!$M$2:$N$2018,2,1)</f>
        <v>30.55</v>
      </c>
      <c r="N690" t="e">
        <f>VLOOKUP($A690,'STOCK PRICES'!$O$2:$P$538,2,1)</f>
        <v>#N/A</v>
      </c>
      <c r="P690">
        <f>VLOOKUP($A690,'STOCK PRICES'!$Q$2:$R$2018,2,1)</f>
        <v>12.55</v>
      </c>
      <c r="R690">
        <f>VLOOKUP($A690,'STOCK PRICES'!$S$2:$T$2018,2,1)</f>
        <v>5.48</v>
      </c>
      <c r="T690">
        <f>VLOOKUP($A690,'STOCK PRICES'!$U$2:$V$1210,2,1)</f>
        <v>79</v>
      </c>
      <c r="V690">
        <f>VLOOKUP($A690,'STOCK PRICES'!$W$2:$X$1879,2,1)</f>
        <v>41.5</v>
      </c>
      <c r="X690">
        <f>VLOOKUP($A690,'STOCK PRICES'!$Y$2:$Z$1987,2,1)</f>
        <v>35.08</v>
      </c>
      <c r="Z690">
        <f>VLOOKUP($A690,'STOCK PRICES'!$AA$2:$AB$1885,2,1)</f>
        <v>195.41</v>
      </c>
      <c r="AB690" t="e">
        <f>VLOOKUP($A690,'STOCK PRICES'!$AC$2:$AD$532,2,1)</f>
        <v>#N/A</v>
      </c>
    </row>
    <row r="691" spans="1:28" hidden="1" outlineLevel="1">
      <c r="A691" s="87">
        <v>44027</v>
      </c>
      <c r="B691">
        <f>VLOOKUP($A691,'STOCK PRICES'!$C$2:$D$1994,2,1)</f>
        <v>74.7</v>
      </c>
      <c r="C691" s="90"/>
      <c r="D691">
        <f>VLOOKUP($A691,'STOCK PRICES'!$E$2:$F$2018,2,1)</f>
        <v>111.7</v>
      </c>
      <c r="F691">
        <f>VLOOKUP($A691,'STOCK PRICES'!$G$2:$H$1679,2,1)</f>
        <v>30.25</v>
      </c>
      <c r="H691">
        <f>VLOOKUP($A691,'STOCK PRICES'!$I$2:$J$1976,2,1)</f>
        <v>30.47</v>
      </c>
      <c r="J691">
        <f>VLOOKUP($A691,'STOCK PRICES'!$K$2:$L$2018,2,1)</f>
        <v>105.44</v>
      </c>
      <c r="L691">
        <f>VLOOKUP($A691,'STOCK PRICES'!$M$2:$N$2018,2,1)</f>
        <v>31.37</v>
      </c>
      <c r="N691" t="e">
        <f>VLOOKUP($A691,'STOCK PRICES'!$O$2:$P$538,2,1)</f>
        <v>#N/A</v>
      </c>
      <c r="P691">
        <f>VLOOKUP($A691,'STOCK PRICES'!$Q$2:$R$2018,2,1)</f>
        <v>12.28</v>
      </c>
      <c r="R691">
        <f>VLOOKUP($A691,'STOCK PRICES'!$S$2:$T$2018,2,1)</f>
        <v>5.77</v>
      </c>
      <c r="T691">
        <f>VLOOKUP($A691,'STOCK PRICES'!$U$2:$V$1210,2,1)</f>
        <v>79.5</v>
      </c>
      <c r="V691">
        <f>VLOOKUP($A691,'STOCK PRICES'!$W$2:$X$1879,2,1)</f>
        <v>41.5</v>
      </c>
      <c r="X691">
        <f>VLOOKUP($A691,'STOCK PRICES'!$Y$2:$Z$1987,2,1)</f>
        <v>34.99</v>
      </c>
      <c r="Z691">
        <f>VLOOKUP($A691,'STOCK PRICES'!$AA$2:$AB$1885,2,1)</f>
        <v>193.12</v>
      </c>
      <c r="AB691" t="e">
        <f>VLOOKUP($A691,'STOCK PRICES'!$AC$2:$AD$532,2,1)</f>
        <v>#N/A</v>
      </c>
    </row>
    <row r="692" spans="1:28" hidden="1" outlineLevel="1">
      <c r="A692" s="87">
        <v>44028</v>
      </c>
      <c r="B692">
        <f>VLOOKUP($A692,'STOCK PRICES'!$C$2:$D$1994,2,1)</f>
        <v>76.180000000000007</v>
      </c>
      <c r="C692" s="90"/>
      <c r="D692">
        <f>VLOOKUP($A692,'STOCK PRICES'!$E$2:$F$2018,2,1)</f>
        <v>112.31</v>
      </c>
      <c r="F692">
        <f>VLOOKUP($A692,'STOCK PRICES'!$G$2:$H$1679,2,1)</f>
        <v>30.17</v>
      </c>
      <c r="H692">
        <f>VLOOKUP($A692,'STOCK PRICES'!$I$2:$J$1976,2,1)</f>
        <v>30.6</v>
      </c>
      <c r="J692">
        <f>VLOOKUP($A692,'STOCK PRICES'!$K$2:$L$2018,2,1)</f>
        <v>106.49</v>
      </c>
      <c r="L692">
        <f>VLOOKUP($A692,'STOCK PRICES'!$M$2:$N$2018,2,1)</f>
        <v>31.88</v>
      </c>
      <c r="N692" t="e">
        <f>VLOOKUP($A692,'STOCK PRICES'!$O$2:$P$538,2,1)</f>
        <v>#N/A</v>
      </c>
      <c r="P692">
        <f>VLOOKUP($A692,'STOCK PRICES'!$Q$2:$R$2018,2,1)</f>
        <v>12.44</v>
      </c>
      <c r="R692">
        <f>VLOOKUP($A692,'STOCK PRICES'!$S$2:$T$2018,2,1)</f>
        <v>6.5</v>
      </c>
      <c r="T692">
        <f>VLOOKUP($A692,'STOCK PRICES'!$U$2:$V$1210,2,1)</f>
        <v>76.510000000000005</v>
      </c>
      <c r="V692">
        <f>VLOOKUP($A692,'STOCK PRICES'!$W$2:$X$1879,2,1)</f>
        <v>42.48</v>
      </c>
      <c r="X692">
        <f>VLOOKUP($A692,'STOCK PRICES'!$Y$2:$Z$1987,2,1)</f>
        <v>35.159999999999997</v>
      </c>
      <c r="Z692">
        <f>VLOOKUP($A692,'STOCK PRICES'!$AA$2:$AB$1885,2,1)</f>
        <v>192.5</v>
      </c>
      <c r="AB692" t="e">
        <f>VLOOKUP($A692,'STOCK PRICES'!$AC$2:$AD$532,2,1)</f>
        <v>#N/A</v>
      </c>
    </row>
    <row r="693" spans="1:28" hidden="1" outlineLevel="1">
      <c r="A693" s="87">
        <v>44029</v>
      </c>
      <c r="B693">
        <f>VLOOKUP($A693,'STOCK PRICES'!$C$2:$D$1994,2,1)</f>
        <v>75.47</v>
      </c>
      <c r="C693" s="90"/>
      <c r="D693">
        <f>VLOOKUP($A693,'STOCK PRICES'!$E$2:$F$2018,2,1)</f>
        <v>111.83</v>
      </c>
      <c r="F693">
        <f>VLOOKUP($A693,'STOCK PRICES'!$G$2:$H$1679,2,1)</f>
        <v>30</v>
      </c>
      <c r="H693">
        <f>VLOOKUP($A693,'STOCK PRICES'!$I$2:$J$1976,2,1)</f>
        <v>31.5</v>
      </c>
      <c r="J693">
        <f>VLOOKUP($A693,'STOCK PRICES'!$K$2:$L$2018,2,1)</f>
        <v>113.97</v>
      </c>
      <c r="L693">
        <f>VLOOKUP($A693,'STOCK PRICES'!$M$2:$N$2018,2,1)</f>
        <v>32.369999999999997</v>
      </c>
      <c r="N693" t="e">
        <f>VLOOKUP($A693,'STOCK PRICES'!$O$2:$P$538,2,1)</f>
        <v>#N/A</v>
      </c>
      <c r="P693">
        <f>VLOOKUP($A693,'STOCK PRICES'!$Q$2:$R$2018,2,1)</f>
        <v>13.44</v>
      </c>
      <c r="R693">
        <f>VLOOKUP($A693,'STOCK PRICES'!$S$2:$T$2018,2,1)</f>
        <v>6.63</v>
      </c>
      <c r="T693">
        <f>VLOOKUP($A693,'STOCK PRICES'!$U$2:$V$1210,2,1)</f>
        <v>76</v>
      </c>
      <c r="V693">
        <f>VLOOKUP($A693,'STOCK PRICES'!$W$2:$X$1879,2,1)</f>
        <v>42.18</v>
      </c>
      <c r="X693">
        <f>VLOOKUP($A693,'STOCK PRICES'!$Y$2:$Z$1987,2,1)</f>
        <v>35.9</v>
      </c>
      <c r="Z693">
        <f>VLOOKUP($A693,'STOCK PRICES'!$AA$2:$AB$1885,2,1)</f>
        <v>206.93</v>
      </c>
      <c r="AB693" t="e">
        <f>VLOOKUP($A693,'STOCK PRICES'!$AC$2:$AD$532,2,1)</f>
        <v>#N/A</v>
      </c>
    </row>
    <row r="694" spans="1:28" hidden="1" outlineLevel="1">
      <c r="A694" s="87">
        <v>44032</v>
      </c>
      <c r="B694">
        <f>VLOOKUP($A694,'STOCK PRICES'!$C$2:$D$1994,2,1)</f>
        <v>75.099999999999994</v>
      </c>
      <c r="C694" s="90"/>
      <c r="D694">
        <f>VLOOKUP($A694,'STOCK PRICES'!$E$2:$F$2018,2,1)</f>
        <v>111.02</v>
      </c>
      <c r="F694">
        <f>VLOOKUP($A694,'STOCK PRICES'!$G$2:$H$1679,2,1)</f>
        <v>30.96</v>
      </c>
      <c r="H694">
        <f>VLOOKUP($A694,'STOCK PRICES'!$I$2:$J$1976,2,1)</f>
        <v>30.73</v>
      </c>
      <c r="J694">
        <f>VLOOKUP($A694,'STOCK PRICES'!$K$2:$L$2018,2,1)</f>
        <v>122.26</v>
      </c>
      <c r="L694">
        <f>VLOOKUP($A694,'STOCK PRICES'!$M$2:$N$2018,2,1)</f>
        <v>32.94</v>
      </c>
      <c r="N694" t="e">
        <f>VLOOKUP($A694,'STOCK PRICES'!$O$2:$P$538,2,1)</f>
        <v>#N/A</v>
      </c>
      <c r="P694">
        <f>VLOOKUP($A694,'STOCK PRICES'!$Q$2:$R$2018,2,1)</f>
        <v>14.44</v>
      </c>
      <c r="R694">
        <f>VLOOKUP($A694,'STOCK PRICES'!$S$2:$T$2018,2,1)</f>
        <v>7.13</v>
      </c>
      <c r="T694">
        <f>VLOOKUP($A694,'STOCK PRICES'!$U$2:$V$1210,2,1)</f>
        <v>77</v>
      </c>
      <c r="V694">
        <f>VLOOKUP($A694,'STOCK PRICES'!$W$2:$X$1879,2,1)</f>
        <v>43.05</v>
      </c>
      <c r="X694">
        <f>VLOOKUP($A694,'STOCK PRICES'!$Y$2:$Z$1987,2,1)</f>
        <v>37.700000000000003</v>
      </c>
      <c r="Z694">
        <f>VLOOKUP($A694,'STOCK PRICES'!$AA$2:$AB$1885,2,1)</f>
        <v>207.97</v>
      </c>
      <c r="AB694" t="e">
        <f>VLOOKUP($A694,'STOCK PRICES'!$AC$2:$AD$532,2,1)</f>
        <v>#N/A</v>
      </c>
    </row>
    <row r="695" spans="1:28" hidden="1" outlineLevel="1">
      <c r="A695" s="87">
        <v>44033</v>
      </c>
      <c r="B695">
        <f>VLOOKUP($A695,'STOCK PRICES'!$C$2:$D$1994,2,1)</f>
        <v>74.78</v>
      </c>
      <c r="C695" s="90"/>
      <c r="D695">
        <f>VLOOKUP($A695,'STOCK PRICES'!$E$2:$F$2018,2,1)</f>
        <v>109.7</v>
      </c>
      <c r="F695">
        <f>VLOOKUP($A695,'STOCK PRICES'!$G$2:$H$1679,2,1)</f>
        <v>30.75</v>
      </c>
      <c r="H695">
        <f>VLOOKUP($A695,'STOCK PRICES'!$I$2:$J$1976,2,1)</f>
        <v>30.4</v>
      </c>
      <c r="J695">
        <f>VLOOKUP($A695,'STOCK PRICES'!$K$2:$L$2018,2,1)</f>
        <v>114.85</v>
      </c>
      <c r="L695">
        <f>VLOOKUP($A695,'STOCK PRICES'!$M$2:$N$2018,2,1)</f>
        <v>31.93</v>
      </c>
      <c r="N695" t="e">
        <f>VLOOKUP($A695,'STOCK PRICES'!$O$2:$P$538,2,1)</f>
        <v>#N/A</v>
      </c>
      <c r="P695">
        <f>VLOOKUP($A695,'STOCK PRICES'!$Q$2:$R$2018,2,1)</f>
        <v>15.15</v>
      </c>
      <c r="R695">
        <f>VLOOKUP($A695,'STOCK PRICES'!$S$2:$T$2018,2,1)</f>
        <v>7.05</v>
      </c>
      <c r="T695">
        <f>VLOOKUP($A695,'STOCK PRICES'!$U$2:$V$1210,2,1)</f>
        <v>78.180000000000007</v>
      </c>
      <c r="V695">
        <f>VLOOKUP($A695,'STOCK PRICES'!$W$2:$X$1879,2,1)</f>
        <v>42.66</v>
      </c>
      <c r="X695">
        <f>VLOOKUP($A695,'STOCK PRICES'!$Y$2:$Z$1987,2,1)</f>
        <v>37.869999999999997</v>
      </c>
      <c r="Z695">
        <f>VLOOKUP($A695,'STOCK PRICES'!$AA$2:$AB$1885,2,1)</f>
        <v>206.93</v>
      </c>
      <c r="AB695" t="e">
        <f>VLOOKUP($A695,'STOCK PRICES'!$AC$2:$AD$532,2,1)</f>
        <v>#N/A</v>
      </c>
    </row>
    <row r="696" spans="1:28" hidden="1" outlineLevel="1">
      <c r="A696" s="87">
        <v>44034</v>
      </c>
      <c r="B696">
        <f>VLOOKUP($A696,'STOCK PRICES'!$C$2:$D$1994,2,1)</f>
        <v>73.95</v>
      </c>
      <c r="C696" s="90"/>
      <c r="D696">
        <f>VLOOKUP($A696,'STOCK PRICES'!$E$2:$F$2018,2,1)</f>
        <v>106.65</v>
      </c>
      <c r="F696">
        <f>VLOOKUP($A696,'STOCK PRICES'!$G$2:$H$1679,2,1)</f>
        <v>30.5</v>
      </c>
      <c r="H696">
        <f>VLOOKUP($A696,'STOCK PRICES'!$I$2:$J$1976,2,1)</f>
        <v>30.7</v>
      </c>
      <c r="J696">
        <f>VLOOKUP($A696,'STOCK PRICES'!$K$2:$L$2018,2,1)</f>
        <v>115.14</v>
      </c>
      <c r="L696">
        <f>VLOOKUP($A696,'STOCK PRICES'!$M$2:$N$2018,2,1)</f>
        <v>32.159999999999997</v>
      </c>
      <c r="N696" t="e">
        <f>VLOOKUP($A696,'STOCK PRICES'!$O$2:$P$538,2,1)</f>
        <v>#N/A</v>
      </c>
      <c r="P696">
        <f>VLOOKUP($A696,'STOCK PRICES'!$Q$2:$R$2018,2,1)</f>
        <v>14.73</v>
      </c>
      <c r="R696">
        <f>VLOOKUP($A696,'STOCK PRICES'!$S$2:$T$2018,2,1)</f>
        <v>7.15</v>
      </c>
      <c r="T696">
        <f>VLOOKUP($A696,'STOCK PRICES'!$U$2:$V$1210,2,1)</f>
        <v>73.16</v>
      </c>
      <c r="V696">
        <f>VLOOKUP($A696,'STOCK PRICES'!$W$2:$X$1879,2,1)</f>
        <v>42.72</v>
      </c>
      <c r="X696">
        <f>VLOOKUP($A696,'STOCK PRICES'!$Y$2:$Z$1987,2,1)</f>
        <v>37.049999999999997</v>
      </c>
      <c r="Z696">
        <f>VLOOKUP($A696,'STOCK PRICES'!$AA$2:$AB$1885,2,1)</f>
        <v>204.93</v>
      </c>
      <c r="AB696" t="e">
        <f>VLOOKUP($A696,'STOCK PRICES'!$AC$2:$AD$532,2,1)</f>
        <v>#N/A</v>
      </c>
    </row>
    <row r="697" spans="1:28" hidden="1" outlineLevel="1">
      <c r="A697" s="87">
        <v>44035</v>
      </c>
      <c r="B697">
        <f>VLOOKUP($A697,'STOCK PRICES'!$C$2:$D$1994,2,1)</f>
        <v>73.94</v>
      </c>
      <c r="C697" s="90"/>
      <c r="D697">
        <f>VLOOKUP($A697,'STOCK PRICES'!$E$2:$F$2018,2,1)</f>
        <v>107.34</v>
      </c>
      <c r="F697">
        <f>VLOOKUP($A697,'STOCK PRICES'!$G$2:$H$1679,2,1)</f>
        <v>30</v>
      </c>
      <c r="H697">
        <f>VLOOKUP($A697,'STOCK PRICES'!$I$2:$J$1976,2,1)</f>
        <v>30.53</v>
      </c>
      <c r="J697">
        <f>VLOOKUP($A697,'STOCK PRICES'!$K$2:$L$2018,2,1)</f>
        <v>115.92</v>
      </c>
      <c r="L697">
        <f>VLOOKUP($A697,'STOCK PRICES'!$M$2:$N$2018,2,1)</f>
        <v>30.87</v>
      </c>
      <c r="N697" t="e">
        <f>VLOOKUP($A697,'STOCK PRICES'!$O$2:$P$538,2,1)</f>
        <v>#N/A</v>
      </c>
      <c r="P697">
        <f>VLOOKUP($A697,'STOCK PRICES'!$Q$2:$R$2018,2,1)</f>
        <v>14.46</v>
      </c>
      <c r="R697">
        <f>VLOOKUP($A697,'STOCK PRICES'!$S$2:$T$2018,2,1)</f>
        <v>6.84</v>
      </c>
      <c r="T697">
        <f>VLOOKUP($A697,'STOCK PRICES'!$U$2:$V$1210,2,1)</f>
        <v>73.16</v>
      </c>
      <c r="V697">
        <f>VLOOKUP($A697,'STOCK PRICES'!$W$2:$X$1879,2,1)</f>
        <v>43.47</v>
      </c>
      <c r="X697">
        <f>VLOOKUP($A697,'STOCK PRICES'!$Y$2:$Z$1987,2,1)</f>
        <v>37.61</v>
      </c>
      <c r="Z697">
        <f>VLOOKUP($A697,'STOCK PRICES'!$AA$2:$AB$1885,2,1)</f>
        <v>211.36</v>
      </c>
      <c r="AB697" t="e">
        <f>VLOOKUP($A697,'STOCK PRICES'!$AC$2:$AD$532,2,1)</f>
        <v>#N/A</v>
      </c>
    </row>
    <row r="698" spans="1:28" hidden="1" outlineLevel="1">
      <c r="A698" s="87">
        <v>44036</v>
      </c>
      <c r="B698">
        <f>VLOOKUP($A698,'STOCK PRICES'!$C$2:$D$1994,2,1)</f>
        <v>75.38</v>
      </c>
      <c r="C698" s="90"/>
      <c r="D698">
        <f>VLOOKUP($A698,'STOCK PRICES'!$E$2:$F$2018,2,1)</f>
        <v>111.26</v>
      </c>
      <c r="F698">
        <f>VLOOKUP($A698,'STOCK PRICES'!$G$2:$H$1679,2,1)</f>
        <v>30.77</v>
      </c>
      <c r="H698">
        <f>VLOOKUP($A698,'STOCK PRICES'!$I$2:$J$1976,2,1)</f>
        <v>30.36</v>
      </c>
      <c r="J698">
        <f>VLOOKUP($A698,'STOCK PRICES'!$K$2:$L$2018,2,1)</f>
        <v>112.47</v>
      </c>
      <c r="L698">
        <f>VLOOKUP($A698,'STOCK PRICES'!$M$2:$N$2018,2,1)</f>
        <v>30.42</v>
      </c>
      <c r="N698" t="e">
        <f>VLOOKUP($A698,'STOCK PRICES'!$O$2:$P$538,2,1)</f>
        <v>#N/A</v>
      </c>
      <c r="P698">
        <f>VLOOKUP($A698,'STOCK PRICES'!$Q$2:$R$2018,2,1)</f>
        <v>13.66</v>
      </c>
      <c r="R698">
        <f>VLOOKUP($A698,'STOCK PRICES'!$S$2:$T$2018,2,1)</f>
        <v>6.57</v>
      </c>
      <c r="T698">
        <f>VLOOKUP($A698,'STOCK PRICES'!$U$2:$V$1210,2,1)</f>
        <v>73.16</v>
      </c>
      <c r="V698">
        <f>VLOOKUP($A698,'STOCK PRICES'!$W$2:$X$1879,2,1)</f>
        <v>42.54</v>
      </c>
      <c r="X698">
        <f>VLOOKUP($A698,'STOCK PRICES'!$Y$2:$Z$1987,2,1)</f>
        <v>36.99</v>
      </c>
      <c r="Z698">
        <f>VLOOKUP($A698,'STOCK PRICES'!$AA$2:$AB$1885,2,1)</f>
        <v>209.08</v>
      </c>
      <c r="AB698" t="e">
        <f>VLOOKUP($A698,'STOCK PRICES'!$AC$2:$AD$532,2,1)</f>
        <v>#N/A</v>
      </c>
    </row>
    <row r="699" spans="1:28" hidden="1" outlineLevel="1">
      <c r="A699" s="87">
        <v>44039</v>
      </c>
      <c r="B699">
        <f>VLOOKUP($A699,'STOCK PRICES'!$C$2:$D$1994,2,1)</f>
        <v>80.42</v>
      </c>
      <c r="C699" s="90"/>
      <c r="D699">
        <f>VLOOKUP($A699,'STOCK PRICES'!$E$2:$F$2018,2,1)</f>
        <v>113.91</v>
      </c>
      <c r="F699">
        <f>VLOOKUP($A699,'STOCK PRICES'!$G$2:$H$1679,2,1)</f>
        <v>31.9</v>
      </c>
      <c r="H699">
        <f>VLOOKUP($A699,'STOCK PRICES'!$I$2:$J$1976,2,1)</f>
        <v>32.1</v>
      </c>
      <c r="J699">
        <f>VLOOKUP($A699,'STOCK PRICES'!$K$2:$L$2018,2,1)</f>
        <v>115.46</v>
      </c>
      <c r="L699">
        <f>VLOOKUP($A699,'STOCK PRICES'!$M$2:$N$2018,2,1)</f>
        <v>30.71</v>
      </c>
      <c r="N699" t="e">
        <f>VLOOKUP($A699,'STOCK PRICES'!$O$2:$P$538,2,1)</f>
        <v>#N/A</v>
      </c>
      <c r="P699">
        <f>VLOOKUP($A699,'STOCK PRICES'!$Q$2:$R$2018,2,1)</f>
        <v>13.05</v>
      </c>
      <c r="R699">
        <f>VLOOKUP($A699,'STOCK PRICES'!$S$2:$T$2018,2,1)</f>
        <v>6.51</v>
      </c>
      <c r="T699">
        <f>VLOOKUP($A699,'STOCK PRICES'!$U$2:$V$1210,2,1)</f>
        <v>78.64</v>
      </c>
      <c r="V699">
        <f>VLOOKUP($A699,'STOCK PRICES'!$W$2:$X$1879,2,1)</f>
        <v>42.98</v>
      </c>
      <c r="X699">
        <f>VLOOKUP($A699,'STOCK PRICES'!$Y$2:$Z$1987,2,1)</f>
        <v>38.85</v>
      </c>
      <c r="Z699">
        <f>VLOOKUP($A699,'STOCK PRICES'!$AA$2:$AB$1885,2,1)</f>
        <v>210.26</v>
      </c>
      <c r="AB699" t="e">
        <f>VLOOKUP($A699,'STOCK PRICES'!$AC$2:$AD$532,2,1)</f>
        <v>#N/A</v>
      </c>
    </row>
    <row r="700" spans="1:28" hidden="1" outlineLevel="1">
      <c r="A700" s="87">
        <v>44040</v>
      </c>
      <c r="B700">
        <f>VLOOKUP($A700,'STOCK PRICES'!$C$2:$D$1994,2,1)</f>
        <v>85.51</v>
      </c>
      <c r="C700" s="90"/>
      <c r="D700">
        <f>VLOOKUP($A700,'STOCK PRICES'!$E$2:$F$2018,2,1)</f>
        <v>113.91</v>
      </c>
      <c r="F700">
        <f>VLOOKUP($A700,'STOCK PRICES'!$G$2:$H$1679,2,1)</f>
        <v>32</v>
      </c>
      <c r="H700">
        <f>VLOOKUP($A700,'STOCK PRICES'!$I$2:$J$1976,2,1)</f>
        <v>32.75</v>
      </c>
      <c r="J700">
        <f>VLOOKUP($A700,'STOCK PRICES'!$K$2:$L$2018,2,1)</f>
        <v>123.31</v>
      </c>
      <c r="L700">
        <f>VLOOKUP($A700,'STOCK PRICES'!$M$2:$N$2018,2,1)</f>
        <v>31.77</v>
      </c>
      <c r="N700" t="e">
        <f>VLOOKUP($A700,'STOCK PRICES'!$O$2:$P$538,2,1)</f>
        <v>#N/A</v>
      </c>
      <c r="P700">
        <f>VLOOKUP($A700,'STOCK PRICES'!$Q$2:$R$2018,2,1)</f>
        <v>13.73</v>
      </c>
      <c r="R700">
        <f>VLOOKUP($A700,'STOCK PRICES'!$S$2:$T$2018,2,1)</f>
        <v>6.48</v>
      </c>
      <c r="T700">
        <f>VLOOKUP($A700,'STOCK PRICES'!$U$2:$V$1210,2,1)</f>
        <v>78.64</v>
      </c>
      <c r="V700">
        <f>VLOOKUP($A700,'STOCK PRICES'!$W$2:$X$1879,2,1)</f>
        <v>43.2</v>
      </c>
      <c r="X700">
        <f>VLOOKUP($A700,'STOCK PRICES'!$Y$2:$Z$1987,2,1)</f>
        <v>39.89</v>
      </c>
      <c r="Z700">
        <f>VLOOKUP($A700,'STOCK PRICES'!$AA$2:$AB$1885,2,1)</f>
        <v>209.55</v>
      </c>
      <c r="AB700" t="e">
        <f>VLOOKUP($A700,'STOCK PRICES'!$AC$2:$AD$532,2,1)</f>
        <v>#N/A</v>
      </c>
    </row>
    <row r="701" spans="1:28" hidden="1" outlineLevel="1">
      <c r="A701" s="87">
        <v>44041</v>
      </c>
      <c r="B701">
        <f>VLOOKUP($A701,'STOCK PRICES'!$C$2:$D$1994,2,1)</f>
        <v>83.93</v>
      </c>
      <c r="C701" s="90"/>
      <c r="D701">
        <f>VLOOKUP($A701,'STOCK PRICES'!$E$2:$F$2018,2,1)</f>
        <v>113.12</v>
      </c>
      <c r="F701">
        <f>VLOOKUP($A701,'STOCK PRICES'!$G$2:$H$1679,2,1)</f>
        <v>32.43</v>
      </c>
      <c r="H701">
        <f>VLOOKUP($A701,'STOCK PRICES'!$I$2:$J$1976,2,1)</f>
        <v>32.81</v>
      </c>
      <c r="J701">
        <f>VLOOKUP($A701,'STOCK PRICES'!$K$2:$L$2018,2,1)</f>
        <v>124.75</v>
      </c>
      <c r="L701">
        <f>VLOOKUP($A701,'STOCK PRICES'!$M$2:$N$2018,2,1)</f>
        <v>32.1</v>
      </c>
      <c r="N701" t="e">
        <f>VLOOKUP($A701,'STOCK PRICES'!$O$2:$P$538,2,1)</f>
        <v>#N/A</v>
      </c>
      <c r="P701">
        <f>VLOOKUP($A701,'STOCK PRICES'!$Q$2:$R$2018,2,1)</f>
        <v>13.79</v>
      </c>
      <c r="R701">
        <f>VLOOKUP($A701,'STOCK PRICES'!$S$2:$T$2018,2,1)</f>
        <v>6.24</v>
      </c>
      <c r="T701">
        <f>VLOOKUP($A701,'STOCK PRICES'!$U$2:$V$1210,2,1)</f>
        <v>76.05</v>
      </c>
      <c r="V701">
        <f>VLOOKUP($A701,'STOCK PRICES'!$W$2:$X$1879,2,1)</f>
        <v>44.31</v>
      </c>
      <c r="X701">
        <f>VLOOKUP($A701,'STOCK PRICES'!$Y$2:$Z$1987,2,1)</f>
        <v>41.39</v>
      </c>
      <c r="Z701">
        <f>VLOOKUP($A701,'STOCK PRICES'!$AA$2:$AB$1885,2,1)</f>
        <v>215.56</v>
      </c>
      <c r="AB701" t="e">
        <f>VLOOKUP($A701,'STOCK PRICES'!$AC$2:$AD$532,2,1)</f>
        <v>#N/A</v>
      </c>
    </row>
    <row r="702" spans="1:28" hidden="1" outlineLevel="1">
      <c r="A702" s="87">
        <v>44042</v>
      </c>
      <c r="B702">
        <f>VLOOKUP($A702,'STOCK PRICES'!$C$2:$D$1994,2,1)</f>
        <v>84.7</v>
      </c>
      <c r="C702" s="90"/>
      <c r="D702">
        <f>VLOOKUP($A702,'STOCK PRICES'!$E$2:$F$2018,2,1)</f>
        <v>113.8</v>
      </c>
      <c r="F702">
        <f>VLOOKUP($A702,'STOCK PRICES'!$G$2:$H$1679,2,1)</f>
        <v>32.979999999999997</v>
      </c>
      <c r="H702">
        <f>VLOOKUP($A702,'STOCK PRICES'!$I$2:$J$1976,2,1)</f>
        <v>34.840000000000003</v>
      </c>
      <c r="J702">
        <f>VLOOKUP($A702,'STOCK PRICES'!$K$2:$L$2018,2,1)</f>
        <v>134.1</v>
      </c>
      <c r="L702">
        <f>VLOOKUP($A702,'STOCK PRICES'!$M$2:$N$2018,2,1)</f>
        <v>32.450000000000003</v>
      </c>
      <c r="N702" t="e">
        <f>VLOOKUP($A702,'STOCK PRICES'!$O$2:$P$538,2,1)</f>
        <v>#N/A</v>
      </c>
      <c r="P702">
        <f>VLOOKUP($A702,'STOCK PRICES'!$Q$2:$R$2018,2,1)</f>
        <v>14.15</v>
      </c>
      <c r="R702">
        <f>VLOOKUP($A702,'STOCK PRICES'!$S$2:$T$2018,2,1)</f>
        <v>6.2</v>
      </c>
      <c r="T702">
        <f>VLOOKUP($A702,'STOCK PRICES'!$U$2:$V$1210,2,1)</f>
        <v>78</v>
      </c>
      <c r="V702">
        <f>VLOOKUP($A702,'STOCK PRICES'!$W$2:$X$1879,2,1)</f>
        <v>44.33</v>
      </c>
      <c r="X702">
        <f>VLOOKUP($A702,'STOCK PRICES'!$Y$2:$Z$1987,2,1)</f>
        <v>40.74</v>
      </c>
      <c r="Z702">
        <f>VLOOKUP($A702,'STOCK PRICES'!$AA$2:$AB$1885,2,1)</f>
        <v>212.22</v>
      </c>
      <c r="AB702" t="e">
        <f>VLOOKUP($A702,'STOCK PRICES'!$AC$2:$AD$532,2,1)</f>
        <v>#N/A</v>
      </c>
    </row>
    <row r="703" spans="1:28" hidden="1" outlineLevel="1">
      <c r="A703" s="87">
        <v>44046</v>
      </c>
      <c r="B703">
        <f>VLOOKUP($A703,'STOCK PRICES'!$C$2:$D$1994,2,1)</f>
        <v>84.02</v>
      </c>
      <c r="C703" s="90"/>
      <c r="D703">
        <f>VLOOKUP($A703,'STOCK PRICES'!$E$2:$F$2018,2,1)</f>
        <v>116.09</v>
      </c>
      <c r="F703">
        <f>VLOOKUP($A703,'STOCK PRICES'!$G$2:$H$1679,2,1)</f>
        <v>32.47</v>
      </c>
      <c r="H703">
        <f>VLOOKUP($A703,'STOCK PRICES'!$I$2:$J$1976,2,1)</f>
        <v>35.64</v>
      </c>
      <c r="J703">
        <f>VLOOKUP($A703,'STOCK PRICES'!$K$2:$L$2018,2,1)</f>
        <v>143.04</v>
      </c>
      <c r="L703">
        <f>VLOOKUP($A703,'STOCK PRICES'!$M$2:$N$2018,2,1)</f>
        <v>33.78</v>
      </c>
      <c r="N703" t="e">
        <f>VLOOKUP($A703,'STOCK PRICES'!$O$2:$P$538,2,1)</f>
        <v>#N/A</v>
      </c>
      <c r="P703">
        <f>VLOOKUP($A703,'STOCK PRICES'!$Q$2:$R$2018,2,1)</f>
        <v>14.48</v>
      </c>
      <c r="R703">
        <f>VLOOKUP($A703,'STOCK PRICES'!$S$2:$T$2018,2,1)</f>
        <v>6.17</v>
      </c>
      <c r="T703">
        <f>VLOOKUP($A703,'STOCK PRICES'!$U$2:$V$1210,2,1)</f>
        <v>80</v>
      </c>
      <c r="V703">
        <f>VLOOKUP($A703,'STOCK PRICES'!$W$2:$X$1879,2,1)</f>
        <v>45.08</v>
      </c>
      <c r="X703">
        <f>VLOOKUP($A703,'STOCK PRICES'!$Y$2:$Z$1987,2,1)</f>
        <v>43.74</v>
      </c>
      <c r="Z703">
        <f>VLOOKUP($A703,'STOCK PRICES'!$AA$2:$AB$1885,2,1)</f>
        <v>210.81</v>
      </c>
      <c r="AB703" t="e">
        <f>VLOOKUP($A703,'STOCK PRICES'!$AC$2:$AD$532,2,1)</f>
        <v>#N/A</v>
      </c>
    </row>
    <row r="704" spans="1:28" hidden="1" outlineLevel="1">
      <c r="A704" s="87">
        <v>44047</v>
      </c>
      <c r="B704">
        <f>VLOOKUP($A704,'STOCK PRICES'!$C$2:$D$1994,2,1)</f>
        <v>81.2</v>
      </c>
      <c r="C704" s="90"/>
      <c r="D704">
        <f>VLOOKUP($A704,'STOCK PRICES'!$E$2:$F$2018,2,1)</f>
        <v>122.49</v>
      </c>
      <c r="F704">
        <f>VLOOKUP($A704,'STOCK PRICES'!$G$2:$H$1679,2,1)</f>
        <v>31.72</v>
      </c>
      <c r="H704">
        <f>VLOOKUP($A704,'STOCK PRICES'!$I$2:$J$1976,2,1)</f>
        <v>36</v>
      </c>
      <c r="J704">
        <f>VLOOKUP($A704,'STOCK PRICES'!$K$2:$L$2018,2,1)</f>
        <v>132.94</v>
      </c>
      <c r="L704">
        <f>VLOOKUP($A704,'STOCK PRICES'!$M$2:$N$2018,2,1)</f>
        <v>32.75</v>
      </c>
      <c r="N704" t="e">
        <f>VLOOKUP($A704,'STOCK PRICES'!$O$2:$P$538,2,1)</f>
        <v>#N/A</v>
      </c>
      <c r="P704">
        <f>VLOOKUP($A704,'STOCK PRICES'!$Q$2:$R$2018,2,1)</f>
        <v>13.83</v>
      </c>
      <c r="R704">
        <f>VLOOKUP($A704,'STOCK PRICES'!$S$2:$T$2018,2,1)</f>
        <v>6.17</v>
      </c>
      <c r="T704">
        <f>VLOOKUP($A704,'STOCK PRICES'!$U$2:$V$1210,2,1)</f>
        <v>80</v>
      </c>
      <c r="V704">
        <f>VLOOKUP($A704,'STOCK PRICES'!$W$2:$X$1879,2,1)</f>
        <v>44.54</v>
      </c>
      <c r="X704">
        <f>VLOOKUP($A704,'STOCK PRICES'!$Y$2:$Z$1987,2,1)</f>
        <v>42.94</v>
      </c>
      <c r="Z704">
        <f>VLOOKUP($A704,'STOCK PRICES'!$AA$2:$AB$1885,2,1)</f>
        <v>207.08</v>
      </c>
      <c r="AB704" t="e">
        <f>VLOOKUP($A704,'STOCK PRICES'!$AC$2:$AD$532,2,1)</f>
        <v>#N/A</v>
      </c>
    </row>
    <row r="705" spans="1:28" hidden="1" outlineLevel="1">
      <c r="A705" s="87">
        <v>44048</v>
      </c>
      <c r="B705">
        <f>VLOOKUP($A705,'STOCK PRICES'!$C$2:$D$1994,2,1)</f>
        <v>81.28</v>
      </c>
      <c r="C705" s="90"/>
      <c r="D705">
        <f>VLOOKUP($A705,'STOCK PRICES'!$E$2:$F$2018,2,1)</f>
        <v>120.96</v>
      </c>
      <c r="F705">
        <f>VLOOKUP($A705,'STOCK PRICES'!$G$2:$H$1679,2,1)</f>
        <v>31.98</v>
      </c>
      <c r="H705">
        <f>VLOOKUP($A705,'STOCK PRICES'!$I$2:$J$1976,2,1)</f>
        <v>34.83</v>
      </c>
      <c r="J705">
        <f>VLOOKUP($A705,'STOCK PRICES'!$K$2:$L$2018,2,1)</f>
        <v>142.91</v>
      </c>
      <c r="L705">
        <f>VLOOKUP($A705,'STOCK PRICES'!$M$2:$N$2018,2,1)</f>
        <v>35.03</v>
      </c>
      <c r="N705" t="e">
        <f>VLOOKUP($A705,'STOCK PRICES'!$O$2:$P$538,2,1)</f>
        <v>#N/A</v>
      </c>
      <c r="P705">
        <f>VLOOKUP($A705,'STOCK PRICES'!$Q$2:$R$2018,2,1)</f>
        <v>14.03</v>
      </c>
      <c r="R705">
        <f>VLOOKUP($A705,'STOCK PRICES'!$S$2:$T$2018,2,1)</f>
        <v>6.24</v>
      </c>
      <c r="T705">
        <f>VLOOKUP($A705,'STOCK PRICES'!$U$2:$V$1210,2,1)</f>
        <v>80</v>
      </c>
      <c r="V705">
        <f>VLOOKUP($A705,'STOCK PRICES'!$W$2:$X$1879,2,1)</f>
        <v>45.42</v>
      </c>
      <c r="X705">
        <f>VLOOKUP($A705,'STOCK PRICES'!$Y$2:$Z$1987,2,1)</f>
        <v>43.24</v>
      </c>
      <c r="Z705">
        <f>VLOOKUP($A705,'STOCK PRICES'!$AA$2:$AB$1885,2,1)</f>
        <v>208.38</v>
      </c>
      <c r="AB705" t="e">
        <f>VLOOKUP($A705,'STOCK PRICES'!$AC$2:$AD$532,2,1)</f>
        <v>#N/A</v>
      </c>
    </row>
    <row r="706" spans="1:28" hidden="1" outlineLevel="1">
      <c r="A706" s="87">
        <v>44049</v>
      </c>
      <c r="B706">
        <f>VLOOKUP($A706,'STOCK PRICES'!$C$2:$D$1994,2,1)</f>
        <v>82.23</v>
      </c>
      <c r="C706" s="90"/>
      <c r="D706">
        <f>VLOOKUP($A706,'STOCK PRICES'!$E$2:$F$2018,2,1)</f>
        <v>120.13</v>
      </c>
      <c r="F706">
        <f>VLOOKUP($A706,'STOCK PRICES'!$G$2:$H$1679,2,1)</f>
        <v>32</v>
      </c>
      <c r="H706">
        <f>VLOOKUP($A706,'STOCK PRICES'!$I$2:$J$1976,2,1)</f>
        <v>35.6</v>
      </c>
      <c r="J706">
        <f>VLOOKUP($A706,'STOCK PRICES'!$K$2:$L$2018,2,1)</f>
        <v>151.49</v>
      </c>
      <c r="L706">
        <f>VLOOKUP($A706,'STOCK PRICES'!$M$2:$N$2018,2,1)</f>
        <v>36.1</v>
      </c>
      <c r="N706" t="e">
        <f>VLOOKUP($A706,'STOCK PRICES'!$O$2:$P$538,2,1)</f>
        <v>#N/A</v>
      </c>
      <c r="P706">
        <f>VLOOKUP($A706,'STOCK PRICES'!$Q$2:$R$2018,2,1)</f>
        <v>13.87</v>
      </c>
      <c r="R706">
        <f>VLOOKUP($A706,'STOCK PRICES'!$S$2:$T$2018,2,1)</f>
        <v>6.13</v>
      </c>
      <c r="T706">
        <f>VLOOKUP($A706,'STOCK PRICES'!$U$2:$V$1210,2,1)</f>
        <v>76.05</v>
      </c>
      <c r="V706">
        <f>VLOOKUP($A706,'STOCK PRICES'!$W$2:$X$1879,2,1)</f>
        <v>44.81</v>
      </c>
      <c r="X706">
        <f>VLOOKUP($A706,'STOCK PRICES'!$Y$2:$Z$1987,2,1)</f>
        <v>42.92</v>
      </c>
      <c r="Z706">
        <f>VLOOKUP($A706,'STOCK PRICES'!$AA$2:$AB$1885,2,1)</f>
        <v>209.05</v>
      </c>
      <c r="AB706" t="e">
        <f>VLOOKUP($A706,'STOCK PRICES'!$AC$2:$AD$532,2,1)</f>
        <v>#N/A</v>
      </c>
    </row>
    <row r="707" spans="1:28" hidden="1" outlineLevel="1">
      <c r="A707" s="87">
        <v>44050</v>
      </c>
      <c r="B707">
        <f>VLOOKUP($A707,'STOCK PRICES'!$C$2:$D$1994,2,1)</f>
        <v>85.12</v>
      </c>
      <c r="C707" s="90"/>
      <c r="D707">
        <f>VLOOKUP($A707,'STOCK PRICES'!$E$2:$F$2018,2,1)</f>
        <v>116.49</v>
      </c>
      <c r="F707">
        <f>VLOOKUP($A707,'STOCK PRICES'!$G$2:$H$1679,2,1)</f>
        <v>32.04</v>
      </c>
      <c r="H707">
        <f>VLOOKUP($A707,'STOCK PRICES'!$I$2:$J$1976,2,1)</f>
        <v>35.450000000000003</v>
      </c>
      <c r="J707">
        <f>VLOOKUP($A707,'STOCK PRICES'!$K$2:$L$2018,2,1)</f>
        <v>151.91999999999999</v>
      </c>
      <c r="L707">
        <f>VLOOKUP($A707,'STOCK PRICES'!$M$2:$N$2018,2,1)</f>
        <v>35.9</v>
      </c>
      <c r="N707" t="e">
        <f>VLOOKUP($A707,'STOCK PRICES'!$O$2:$P$538,2,1)</f>
        <v>#N/A</v>
      </c>
      <c r="P707">
        <f>VLOOKUP($A707,'STOCK PRICES'!$Q$2:$R$2018,2,1)</f>
        <v>13.84</v>
      </c>
      <c r="R707">
        <f>VLOOKUP($A707,'STOCK PRICES'!$S$2:$T$2018,2,1)</f>
        <v>6.14</v>
      </c>
      <c r="T707">
        <f>VLOOKUP($A707,'STOCK PRICES'!$U$2:$V$1210,2,1)</f>
        <v>76.05</v>
      </c>
      <c r="V707">
        <f>VLOOKUP($A707,'STOCK PRICES'!$W$2:$X$1879,2,1)</f>
        <v>47.69</v>
      </c>
      <c r="X707">
        <f>VLOOKUP($A707,'STOCK PRICES'!$Y$2:$Z$1987,2,1)</f>
        <v>42.93</v>
      </c>
      <c r="Z707">
        <f>VLOOKUP($A707,'STOCK PRICES'!$AA$2:$AB$1885,2,1)</f>
        <v>224.72</v>
      </c>
      <c r="AB707" t="e">
        <f>VLOOKUP($A707,'STOCK PRICES'!$AC$2:$AD$532,2,1)</f>
        <v>#N/A</v>
      </c>
    </row>
    <row r="708" spans="1:28" hidden="1" outlineLevel="1">
      <c r="A708" s="87">
        <v>44053</v>
      </c>
      <c r="B708">
        <f>VLOOKUP($A708,'STOCK PRICES'!$C$2:$D$1994,2,1)</f>
        <v>84.45</v>
      </c>
      <c r="C708" s="90"/>
      <c r="D708">
        <f>VLOOKUP($A708,'STOCK PRICES'!$E$2:$F$2018,2,1)</f>
        <v>115.5</v>
      </c>
      <c r="F708">
        <f>VLOOKUP($A708,'STOCK PRICES'!$G$2:$H$1679,2,1)</f>
        <v>32.6</v>
      </c>
      <c r="H708">
        <f>VLOOKUP($A708,'STOCK PRICES'!$I$2:$J$1976,2,1)</f>
        <v>35.5</v>
      </c>
      <c r="J708">
        <f>VLOOKUP($A708,'STOCK PRICES'!$K$2:$L$2018,2,1)</f>
        <v>163.22999999999999</v>
      </c>
      <c r="L708">
        <f>VLOOKUP($A708,'STOCK PRICES'!$M$2:$N$2018,2,1)</f>
        <v>35.14</v>
      </c>
      <c r="N708" t="e">
        <f>VLOOKUP($A708,'STOCK PRICES'!$O$2:$P$538,2,1)</f>
        <v>#N/A</v>
      </c>
      <c r="P708">
        <f>VLOOKUP($A708,'STOCK PRICES'!$Q$2:$R$2018,2,1)</f>
        <v>13.82</v>
      </c>
      <c r="R708">
        <f>VLOOKUP($A708,'STOCK PRICES'!$S$2:$T$2018,2,1)</f>
        <v>6.12</v>
      </c>
      <c r="T708">
        <f>VLOOKUP($A708,'STOCK PRICES'!$U$2:$V$1210,2,1)</f>
        <v>72.06</v>
      </c>
      <c r="V708">
        <f>VLOOKUP($A708,'STOCK PRICES'!$W$2:$X$1879,2,1)</f>
        <v>50.91</v>
      </c>
      <c r="X708">
        <f>VLOOKUP($A708,'STOCK PRICES'!$Y$2:$Z$1987,2,1)</f>
        <v>41.06</v>
      </c>
      <c r="Z708">
        <f>VLOOKUP($A708,'STOCK PRICES'!$AA$2:$AB$1885,2,1)</f>
        <v>221.78</v>
      </c>
      <c r="AB708" t="e">
        <f>VLOOKUP($A708,'STOCK PRICES'!$AC$2:$AD$532,2,1)</f>
        <v>#N/A</v>
      </c>
    </row>
    <row r="709" spans="1:28" hidden="1" outlineLevel="1">
      <c r="A709" s="87">
        <v>44054</v>
      </c>
      <c r="B709">
        <f>VLOOKUP($A709,'STOCK PRICES'!$C$2:$D$1994,2,1)</f>
        <v>85.92</v>
      </c>
      <c r="C709" s="90"/>
      <c r="D709">
        <f>VLOOKUP($A709,'STOCK PRICES'!$E$2:$F$2018,2,1)</f>
        <v>119.22</v>
      </c>
      <c r="F709">
        <f>VLOOKUP($A709,'STOCK PRICES'!$G$2:$H$1679,2,1)</f>
        <v>32.659999999999997</v>
      </c>
      <c r="H709">
        <f>VLOOKUP($A709,'STOCK PRICES'!$I$2:$J$1976,2,1)</f>
        <v>34.99</v>
      </c>
      <c r="J709">
        <f>VLOOKUP($A709,'STOCK PRICES'!$K$2:$L$2018,2,1)</f>
        <v>171.77</v>
      </c>
      <c r="L709">
        <f>VLOOKUP($A709,'STOCK PRICES'!$M$2:$N$2018,2,1)</f>
        <v>35.89</v>
      </c>
      <c r="N709" t="e">
        <f>VLOOKUP($A709,'STOCK PRICES'!$O$2:$P$538,2,1)</f>
        <v>#N/A</v>
      </c>
      <c r="P709">
        <f>VLOOKUP($A709,'STOCK PRICES'!$Q$2:$R$2018,2,1)</f>
        <v>14.85</v>
      </c>
      <c r="R709">
        <f>VLOOKUP($A709,'STOCK PRICES'!$S$2:$T$2018,2,1)</f>
        <v>6.12</v>
      </c>
      <c r="T709">
        <f>VLOOKUP($A709,'STOCK PRICES'!$U$2:$V$1210,2,1)</f>
        <v>72.06</v>
      </c>
      <c r="V709">
        <f>VLOOKUP($A709,'STOCK PRICES'!$W$2:$X$1879,2,1)</f>
        <v>53.9</v>
      </c>
      <c r="X709">
        <f>VLOOKUP($A709,'STOCK PRICES'!$Y$2:$Z$1987,2,1)</f>
        <v>41.71</v>
      </c>
      <c r="Z709">
        <f>VLOOKUP($A709,'STOCK PRICES'!$AA$2:$AB$1885,2,1)</f>
        <v>223.83</v>
      </c>
      <c r="AB709" t="e">
        <f>VLOOKUP($A709,'STOCK PRICES'!$AC$2:$AD$532,2,1)</f>
        <v>#N/A</v>
      </c>
    </row>
    <row r="710" spans="1:28" hidden="1" outlineLevel="1">
      <c r="A710" s="87">
        <v>44055</v>
      </c>
      <c r="B710">
        <f>VLOOKUP($A710,'STOCK PRICES'!$C$2:$D$1994,2,1)</f>
        <v>85.08</v>
      </c>
      <c r="C710" s="90"/>
      <c r="D710">
        <f>VLOOKUP($A710,'STOCK PRICES'!$E$2:$F$2018,2,1)</f>
        <v>121.24</v>
      </c>
      <c r="F710">
        <f>VLOOKUP($A710,'STOCK PRICES'!$G$2:$H$1679,2,1)</f>
        <v>32.61</v>
      </c>
      <c r="H710">
        <f>VLOOKUP($A710,'STOCK PRICES'!$I$2:$J$1976,2,1)</f>
        <v>34.31</v>
      </c>
      <c r="J710">
        <f>VLOOKUP($A710,'STOCK PRICES'!$K$2:$L$2018,2,1)</f>
        <v>170.57</v>
      </c>
      <c r="L710">
        <f>VLOOKUP($A710,'STOCK PRICES'!$M$2:$N$2018,2,1)</f>
        <v>35.020000000000003</v>
      </c>
      <c r="N710" t="e">
        <f>VLOOKUP($A710,'STOCK PRICES'!$O$2:$P$538,2,1)</f>
        <v>#N/A</v>
      </c>
      <c r="P710">
        <f>VLOOKUP($A710,'STOCK PRICES'!$Q$2:$R$2018,2,1)</f>
        <v>14.84</v>
      </c>
      <c r="R710">
        <f>VLOOKUP($A710,'STOCK PRICES'!$S$2:$T$2018,2,1)</f>
        <v>5.91</v>
      </c>
      <c r="T710">
        <f>VLOOKUP($A710,'STOCK PRICES'!$U$2:$V$1210,2,1)</f>
        <v>75.010000000000005</v>
      </c>
      <c r="V710">
        <f>VLOOKUP($A710,'STOCK PRICES'!$W$2:$X$1879,2,1)</f>
        <v>54.43</v>
      </c>
      <c r="X710">
        <f>VLOOKUP($A710,'STOCK PRICES'!$Y$2:$Z$1987,2,1)</f>
        <v>41.3</v>
      </c>
      <c r="Z710">
        <f>VLOOKUP($A710,'STOCK PRICES'!$AA$2:$AB$1885,2,1)</f>
        <v>211.83</v>
      </c>
      <c r="AB710" t="e">
        <f>VLOOKUP($A710,'STOCK PRICES'!$AC$2:$AD$532,2,1)</f>
        <v>#N/A</v>
      </c>
    </row>
    <row r="711" spans="1:28" hidden="1" outlineLevel="1">
      <c r="A711" s="87">
        <v>44056</v>
      </c>
      <c r="B711">
        <f>VLOOKUP($A711,'STOCK PRICES'!$C$2:$D$1994,2,1)</f>
        <v>85.82</v>
      </c>
      <c r="C711" s="90"/>
      <c r="D711">
        <f>VLOOKUP($A711,'STOCK PRICES'!$E$2:$F$2018,2,1)</f>
        <v>121.5</v>
      </c>
      <c r="F711">
        <f>VLOOKUP($A711,'STOCK PRICES'!$G$2:$H$1679,2,1)</f>
        <v>32.4</v>
      </c>
      <c r="H711">
        <f>VLOOKUP($A711,'STOCK PRICES'!$I$2:$J$1976,2,1)</f>
        <v>34.700000000000003</v>
      </c>
      <c r="J711">
        <f>VLOOKUP($A711,'STOCK PRICES'!$K$2:$L$2018,2,1)</f>
        <v>173.03</v>
      </c>
      <c r="L711">
        <f>VLOOKUP($A711,'STOCK PRICES'!$M$2:$N$2018,2,1)</f>
        <v>35.46</v>
      </c>
      <c r="N711" t="e">
        <f>VLOOKUP($A711,'STOCK PRICES'!$O$2:$P$538,2,1)</f>
        <v>#N/A</v>
      </c>
      <c r="P711">
        <f>VLOOKUP($A711,'STOCK PRICES'!$Q$2:$R$2018,2,1)</f>
        <v>15.18</v>
      </c>
      <c r="R711">
        <f>VLOOKUP($A711,'STOCK PRICES'!$S$2:$T$2018,2,1)</f>
        <v>5.72</v>
      </c>
      <c r="T711">
        <f>VLOOKUP($A711,'STOCK PRICES'!$U$2:$V$1210,2,1)</f>
        <v>79.430000000000007</v>
      </c>
      <c r="V711">
        <f>VLOOKUP($A711,'STOCK PRICES'!$W$2:$X$1879,2,1)</f>
        <v>50.39</v>
      </c>
      <c r="X711">
        <f>VLOOKUP($A711,'STOCK PRICES'!$Y$2:$Z$1987,2,1)</f>
        <v>41.05</v>
      </c>
      <c r="Z711">
        <f>VLOOKUP($A711,'STOCK PRICES'!$AA$2:$AB$1885,2,1)</f>
        <v>209.72</v>
      </c>
      <c r="AB711" t="e">
        <f>VLOOKUP($A711,'STOCK PRICES'!$AC$2:$AD$532,2,1)</f>
        <v>#N/A</v>
      </c>
    </row>
    <row r="712" spans="1:28" hidden="1" outlineLevel="1">
      <c r="A712" s="87">
        <v>44060</v>
      </c>
      <c r="B712">
        <f>VLOOKUP($A712,'STOCK PRICES'!$C$2:$D$1994,2,1)</f>
        <v>87.28</v>
      </c>
      <c r="C712" s="90"/>
      <c r="D712">
        <f>VLOOKUP($A712,'STOCK PRICES'!$E$2:$F$2018,2,1)</f>
        <v>120.96</v>
      </c>
      <c r="F712">
        <f>VLOOKUP($A712,'STOCK PRICES'!$G$2:$H$1679,2,1)</f>
        <v>32.479999999999997</v>
      </c>
      <c r="H712">
        <f>VLOOKUP($A712,'STOCK PRICES'!$I$2:$J$1976,2,1)</f>
        <v>36</v>
      </c>
      <c r="J712">
        <f>VLOOKUP($A712,'STOCK PRICES'!$K$2:$L$2018,2,1)</f>
        <v>176.72</v>
      </c>
      <c r="L712">
        <f>VLOOKUP($A712,'STOCK PRICES'!$M$2:$N$2018,2,1)</f>
        <v>35.090000000000003</v>
      </c>
      <c r="N712" t="e">
        <f>VLOOKUP($A712,'STOCK PRICES'!$O$2:$P$538,2,1)</f>
        <v>#N/A</v>
      </c>
      <c r="P712">
        <f>VLOOKUP($A712,'STOCK PRICES'!$Q$2:$R$2018,2,1)</f>
        <v>16.309999999999999</v>
      </c>
      <c r="R712">
        <f>VLOOKUP($A712,'STOCK PRICES'!$S$2:$T$2018,2,1)</f>
        <v>5.99</v>
      </c>
      <c r="T712">
        <f>VLOOKUP($A712,'STOCK PRICES'!$U$2:$V$1210,2,1)</f>
        <v>79.430000000000007</v>
      </c>
      <c r="V712">
        <f>VLOOKUP($A712,'STOCK PRICES'!$W$2:$X$1879,2,1)</f>
        <v>50.66</v>
      </c>
      <c r="X712">
        <f>VLOOKUP($A712,'STOCK PRICES'!$Y$2:$Z$1987,2,1)</f>
        <v>40.6</v>
      </c>
      <c r="Z712">
        <f>VLOOKUP($A712,'STOCK PRICES'!$AA$2:$AB$1885,2,1)</f>
        <v>212.08</v>
      </c>
      <c r="AB712" t="e">
        <f>VLOOKUP($A712,'STOCK PRICES'!$AC$2:$AD$532,2,1)</f>
        <v>#N/A</v>
      </c>
    </row>
    <row r="713" spans="1:28" hidden="1" outlineLevel="1">
      <c r="A713" s="87">
        <v>44061</v>
      </c>
      <c r="B713">
        <f>VLOOKUP($A713,'STOCK PRICES'!$C$2:$D$1994,2,1)</f>
        <v>86.15</v>
      </c>
      <c r="C713" s="90"/>
      <c r="D713">
        <f>VLOOKUP($A713,'STOCK PRICES'!$E$2:$F$2018,2,1)</f>
        <v>118.4</v>
      </c>
      <c r="F713">
        <f>VLOOKUP($A713,'STOCK PRICES'!$G$2:$H$1679,2,1)</f>
        <v>32</v>
      </c>
      <c r="H713">
        <f>VLOOKUP($A713,'STOCK PRICES'!$I$2:$J$1976,2,1)</f>
        <v>35.61</v>
      </c>
      <c r="J713">
        <f>VLOOKUP($A713,'STOCK PRICES'!$K$2:$L$2018,2,1)</f>
        <v>173.44</v>
      </c>
      <c r="L713">
        <f>VLOOKUP($A713,'STOCK PRICES'!$M$2:$N$2018,2,1)</f>
        <v>36.119999999999997</v>
      </c>
      <c r="N713" t="e">
        <f>VLOOKUP($A713,'STOCK PRICES'!$O$2:$P$538,2,1)</f>
        <v>#N/A</v>
      </c>
      <c r="P713">
        <f>VLOOKUP($A713,'STOCK PRICES'!$Q$2:$R$2018,2,1)</f>
        <v>16.72</v>
      </c>
      <c r="R713">
        <f>VLOOKUP($A713,'STOCK PRICES'!$S$2:$T$2018,2,1)</f>
        <v>5.96</v>
      </c>
      <c r="T713">
        <f>VLOOKUP($A713,'STOCK PRICES'!$U$2:$V$1210,2,1)</f>
        <v>77</v>
      </c>
      <c r="V713">
        <f>VLOOKUP($A713,'STOCK PRICES'!$W$2:$X$1879,2,1)</f>
        <v>51.95</v>
      </c>
      <c r="X713">
        <f>VLOOKUP($A713,'STOCK PRICES'!$Y$2:$Z$1987,2,1)</f>
        <v>40.97</v>
      </c>
      <c r="Z713">
        <f>VLOOKUP($A713,'STOCK PRICES'!$AA$2:$AB$1885,2,1)</f>
        <v>210.51</v>
      </c>
      <c r="AB713" t="e">
        <f>VLOOKUP($A713,'STOCK PRICES'!$AC$2:$AD$532,2,1)</f>
        <v>#N/A</v>
      </c>
    </row>
    <row r="714" spans="1:28" hidden="1" outlineLevel="1">
      <c r="A714" s="87">
        <v>44062</v>
      </c>
      <c r="B714">
        <f>VLOOKUP($A714,'STOCK PRICES'!$C$2:$D$1994,2,1)</f>
        <v>87.35</v>
      </c>
      <c r="C714" s="90"/>
      <c r="D714">
        <f>VLOOKUP($A714,'STOCK PRICES'!$E$2:$F$2018,2,1)</f>
        <v>118.17</v>
      </c>
      <c r="F714">
        <f>VLOOKUP($A714,'STOCK PRICES'!$G$2:$H$1679,2,1)</f>
        <v>32.42</v>
      </c>
      <c r="H714">
        <f>VLOOKUP($A714,'STOCK PRICES'!$I$2:$J$1976,2,1)</f>
        <v>34.979999999999997</v>
      </c>
      <c r="J714">
        <f>VLOOKUP($A714,'STOCK PRICES'!$K$2:$L$2018,2,1)</f>
        <v>173.03</v>
      </c>
      <c r="L714">
        <f>VLOOKUP($A714,'STOCK PRICES'!$M$2:$N$2018,2,1)</f>
        <v>35.5</v>
      </c>
      <c r="N714" t="e">
        <f>VLOOKUP($A714,'STOCK PRICES'!$O$2:$P$538,2,1)</f>
        <v>#N/A</v>
      </c>
      <c r="P714">
        <f>VLOOKUP($A714,'STOCK PRICES'!$Q$2:$R$2018,2,1)</f>
        <v>16.79</v>
      </c>
      <c r="R714">
        <f>VLOOKUP($A714,'STOCK PRICES'!$S$2:$T$2018,2,1)</f>
        <v>6.42</v>
      </c>
      <c r="T714">
        <f>VLOOKUP($A714,'STOCK PRICES'!$U$2:$V$1210,2,1)</f>
        <v>75</v>
      </c>
      <c r="V714">
        <f>VLOOKUP($A714,'STOCK PRICES'!$W$2:$X$1879,2,1)</f>
        <v>51.62</v>
      </c>
      <c r="X714">
        <f>VLOOKUP($A714,'STOCK PRICES'!$Y$2:$Z$1987,2,1)</f>
        <v>40.99</v>
      </c>
      <c r="Z714">
        <f>VLOOKUP($A714,'STOCK PRICES'!$AA$2:$AB$1885,2,1)</f>
        <v>212.47</v>
      </c>
      <c r="AB714" t="e">
        <f>VLOOKUP($A714,'STOCK PRICES'!$AC$2:$AD$532,2,1)</f>
        <v>#N/A</v>
      </c>
    </row>
    <row r="715" spans="1:28" hidden="1" outlineLevel="1">
      <c r="A715" s="87">
        <v>44063</v>
      </c>
      <c r="B715">
        <f>VLOOKUP($A715,'STOCK PRICES'!$C$2:$D$1994,2,1)</f>
        <v>86.98</v>
      </c>
      <c r="C715" s="90"/>
      <c r="D715">
        <f>VLOOKUP($A715,'STOCK PRICES'!$E$2:$F$2018,2,1)</f>
        <v>118.53</v>
      </c>
      <c r="F715">
        <f>VLOOKUP($A715,'STOCK PRICES'!$G$2:$H$1679,2,1)</f>
        <v>32.869999999999997</v>
      </c>
      <c r="H715">
        <f>VLOOKUP($A715,'STOCK PRICES'!$I$2:$J$1976,2,1)</f>
        <v>35.01</v>
      </c>
      <c r="J715">
        <f>VLOOKUP($A715,'STOCK PRICES'!$K$2:$L$2018,2,1)</f>
        <v>171.37</v>
      </c>
      <c r="L715">
        <f>VLOOKUP($A715,'STOCK PRICES'!$M$2:$N$2018,2,1)</f>
        <v>34.67</v>
      </c>
      <c r="N715" t="e">
        <f>VLOOKUP($A715,'STOCK PRICES'!$O$2:$P$538,2,1)</f>
        <v>#N/A</v>
      </c>
      <c r="P715">
        <f>VLOOKUP($A715,'STOCK PRICES'!$Q$2:$R$2018,2,1)</f>
        <v>16.28</v>
      </c>
      <c r="R715">
        <f>VLOOKUP($A715,'STOCK PRICES'!$S$2:$T$2018,2,1)</f>
        <v>7.39</v>
      </c>
      <c r="T715">
        <f>VLOOKUP($A715,'STOCK PRICES'!$U$2:$V$1210,2,1)</f>
        <v>76.989999999999995</v>
      </c>
      <c r="V715">
        <f>VLOOKUP($A715,'STOCK PRICES'!$W$2:$X$1879,2,1)</f>
        <v>51</v>
      </c>
      <c r="X715">
        <f>VLOOKUP($A715,'STOCK PRICES'!$Y$2:$Z$1987,2,1)</f>
        <v>40.409999999999997</v>
      </c>
      <c r="Z715">
        <f>VLOOKUP($A715,'STOCK PRICES'!$AA$2:$AB$1885,2,1)</f>
        <v>210.03</v>
      </c>
      <c r="AB715" t="e">
        <f>VLOOKUP($A715,'STOCK PRICES'!$AC$2:$AD$532,2,1)</f>
        <v>#N/A</v>
      </c>
    </row>
    <row r="716" spans="1:28" hidden="1" outlineLevel="1">
      <c r="A716" s="87">
        <v>44064</v>
      </c>
      <c r="B716">
        <f>VLOOKUP($A716,'STOCK PRICES'!$C$2:$D$1994,2,1)</f>
        <v>85.95</v>
      </c>
      <c r="C716" s="90"/>
      <c r="D716">
        <f>VLOOKUP($A716,'STOCK PRICES'!$E$2:$F$2018,2,1)</f>
        <v>118.6</v>
      </c>
      <c r="F716">
        <f>VLOOKUP($A716,'STOCK PRICES'!$G$2:$H$1679,2,1)</f>
        <v>32.799999999999997</v>
      </c>
      <c r="H716">
        <f>VLOOKUP($A716,'STOCK PRICES'!$I$2:$J$1976,2,1)</f>
        <v>34.880000000000003</v>
      </c>
      <c r="J716">
        <f>VLOOKUP($A716,'STOCK PRICES'!$K$2:$L$2018,2,1)</f>
        <v>166.68</v>
      </c>
      <c r="L716">
        <f>VLOOKUP($A716,'STOCK PRICES'!$M$2:$N$2018,2,1)</f>
        <v>34.18</v>
      </c>
      <c r="N716" t="e">
        <f>VLOOKUP($A716,'STOCK PRICES'!$O$2:$P$538,2,1)</f>
        <v>#N/A</v>
      </c>
      <c r="P716">
        <f>VLOOKUP($A716,'STOCK PRICES'!$Q$2:$R$2018,2,1)</f>
        <v>15.63</v>
      </c>
      <c r="R716">
        <f>VLOOKUP($A716,'STOCK PRICES'!$S$2:$T$2018,2,1)</f>
        <v>7.15</v>
      </c>
      <c r="T716">
        <f>VLOOKUP($A716,'STOCK PRICES'!$U$2:$V$1210,2,1)</f>
        <v>76.989999999999995</v>
      </c>
      <c r="V716">
        <f>VLOOKUP($A716,'STOCK PRICES'!$W$2:$X$1879,2,1)</f>
        <v>50.97</v>
      </c>
      <c r="X716">
        <f>VLOOKUP($A716,'STOCK PRICES'!$Y$2:$Z$1987,2,1)</f>
        <v>40</v>
      </c>
      <c r="Z716">
        <f>VLOOKUP($A716,'STOCK PRICES'!$AA$2:$AB$1885,2,1)</f>
        <v>203.45</v>
      </c>
      <c r="AB716" t="e">
        <f>VLOOKUP($A716,'STOCK PRICES'!$AC$2:$AD$532,2,1)</f>
        <v>#N/A</v>
      </c>
    </row>
    <row r="717" spans="1:28" hidden="1" outlineLevel="1">
      <c r="A717" s="87">
        <v>44067</v>
      </c>
      <c r="B717">
        <f>VLOOKUP($A717,'STOCK PRICES'!$C$2:$D$1994,2,1)</f>
        <v>85.92</v>
      </c>
      <c r="C717" s="90"/>
      <c r="D717">
        <f>VLOOKUP($A717,'STOCK PRICES'!$E$2:$F$2018,2,1)</f>
        <v>118.2</v>
      </c>
      <c r="F717">
        <f>VLOOKUP($A717,'STOCK PRICES'!$G$2:$H$1679,2,1)</f>
        <v>31.37</v>
      </c>
      <c r="H717">
        <f>VLOOKUP($A717,'STOCK PRICES'!$I$2:$J$1976,2,1)</f>
        <v>34.299999999999997</v>
      </c>
      <c r="J717">
        <f>VLOOKUP($A717,'STOCK PRICES'!$K$2:$L$2018,2,1)</f>
        <v>171.98</v>
      </c>
      <c r="L717">
        <f>VLOOKUP($A717,'STOCK PRICES'!$M$2:$N$2018,2,1)</f>
        <v>34.909999999999997</v>
      </c>
      <c r="N717" t="e">
        <f>VLOOKUP($A717,'STOCK PRICES'!$O$2:$P$538,2,1)</f>
        <v>#N/A</v>
      </c>
      <c r="P717">
        <f>VLOOKUP($A717,'STOCK PRICES'!$Q$2:$R$2018,2,1)</f>
        <v>16.8</v>
      </c>
      <c r="R717">
        <f>VLOOKUP($A717,'STOCK PRICES'!$S$2:$T$2018,2,1)</f>
        <v>6.74</v>
      </c>
      <c r="T717">
        <f>VLOOKUP($A717,'STOCK PRICES'!$U$2:$V$1210,2,1)</f>
        <v>76.989999999999995</v>
      </c>
      <c r="V717">
        <f>VLOOKUP($A717,'STOCK PRICES'!$W$2:$X$1879,2,1)</f>
        <v>51.58</v>
      </c>
      <c r="X717">
        <f>VLOOKUP($A717,'STOCK PRICES'!$Y$2:$Z$1987,2,1)</f>
        <v>42.15</v>
      </c>
      <c r="Z717">
        <f>VLOOKUP($A717,'STOCK PRICES'!$AA$2:$AB$1885,2,1)</f>
        <v>204.34</v>
      </c>
      <c r="AB717" t="e">
        <f>VLOOKUP($A717,'STOCK PRICES'!$AC$2:$AD$532,2,1)</f>
        <v>#N/A</v>
      </c>
    </row>
    <row r="718" spans="1:28" hidden="1" outlineLevel="1">
      <c r="A718" s="87">
        <v>44068</v>
      </c>
      <c r="B718">
        <f>VLOOKUP($A718,'STOCK PRICES'!$C$2:$D$1994,2,1)</f>
        <v>86.35</v>
      </c>
      <c r="C718" s="90"/>
      <c r="D718">
        <f>VLOOKUP($A718,'STOCK PRICES'!$E$2:$F$2018,2,1)</f>
        <v>120.71</v>
      </c>
      <c r="F718">
        <f>VLOOKUP($A718,'STOCK PRICES'!$G$2:$H$1679,2,1)</f>
        <v>32.1</v>
      </c>
      <c r="H718">
        <f>VLOOKUP($A718,'STOCK PRICES'!$I$2:$J$1976,2,1)</f>
        <v>34.74</v>
      </c>
      <c r="J718">
        <f>VLOOKUP($A718,'STOCK PRICES'!$K$2:$L$2018,2,1)</f>
        <v>174.25</v>
      </c>
      <c r="L718">
        <f>VLOOKUP($A718,'STOCK PRICES'!$M$2:$N$2018,2,1)</f>
        <v>35.57</v>
      </c>
      <c r="N718" t="e">
        <f>VLOOKUP($A718,'STOCK PRICES'!$O$2:$P$538,2,1)</f>
        <v>#N/A</v>
      </c>
      <c r="P718">
        <f>VLOOKUP($A718,'STOCK PRICES'!$Q$2:$R$2018,2,1)</f>
        <v>18.059999999999999</v>
      </c>
      <c r="R718">
        <f>VLOOKUP($A718,'STOCK PRICES'!$S$2:$T$2018,2,1)</f>
        <v>6.53</v>
      </c>
      <c r="T718">
        <f>VLOOKUP($A718,'STOCK PRICES'!$U$2:$V$1210,2,1)</f>
        <v>76.989999999999995</v>
      </c>
      <c r="V718">
        <f>VLOOKUP($A718,'STOCK PRICES'!$W$2:$X$1879,2,1)</f>
        <v>51.99</v>
      </c>
      <c r="X718">
        <f>VLOOKUP($A718,'STOCK PRICES'!$Y$2:$Z$1987,2,1)</f>
        <v>42.49</v>
      </c>
      <c r="Z718">
        <f>VLOOKUP($A718,'STOCK PRICES'!$AA$2:$AB$1885,2,1)</f>
        <v>211.44</v>
      </c>
      <c r="AB718" t="e">
        <f>VLOOKUP($A718,'STOCK PRICES'!$AC$2:$AD$532,2,1)</f>
        <v>#N/A</v>
      </c>
    </row>
    <row r="719" spans="1:28" hidden="1" outlineLevel="1">
      <c r="A719" s="87">
        <v>44069</v>
      </c>
      <c r="B719">
        <f>VLOOKUP($A719,'STOCK PRICES'!$C$2:$D$1994,2,1)</f>
        <v>87.54</v>
      </c>
      <c r="C719" s="90"/>
      <c r="D719">
        <f>VLOOKUP($A719,'STOCK PRICES'!$E$2:$F$2018,2,1)</f>
        <v>125.1</v>
      </c>
      <c r="F719">
        <f>VLOOKUP($A719,'STOCK PRICES'!$G$2:$H$1679,2,1)</f>
        <v>32.18</v>
      </c>
      <c r="H719">
        <f>VLOOKUP($A719,'STOCK PRICES'!$I$2:$J$1976,2,1)</f>
        <v>35.25</v>
      </c>
      <c r="J719">
        <f>VLOOKUP($A719,'STOCK PRICES'!$K$2:$L$2018,2,1)</f>
        <v>169.64</v>
      </c>
      <c r="L719">
        <f>VLOOKUP($A719,'STOCK PRICES'!$M$2:$N$2018,2,1)</f>
        <v>36.200000000000003</v>
      </c>
      <c r="N719" t="e">
        <f>VLOOKUP($A719,'STOCK PRICES'!$O$2:$P$538,2,1)</f>
        <v>#N/A</v>
      </c>
      <c r="P719">
        <f>VLOOKUP($A719,'STOCK PRICES'!$Q$2:$R$2018,2,1)</f>
        <v>18.34</v>
      </c>
      <c r="R719">
        <f>VLOOKUP($A719,'STOCK PRICES'!$S$2:$T$2018,2,1)</f>
        <v>6.94</v>
      </c>
      <c r="T719">
        <f>VLOOKUP($A719,'STOCK PRICES'!$U$2:$V$1210,2,1)</f>
        <v>76.489999999999995</v>
      </c>
      <c r="V719">
        <f>VLOOKUP($A719,'STOCK PRICES'!$W$2:$X$1879,2,1)</f>
        <v>53.73</v>
      </c>
      <c r="X719">
        <f>VLOOKUP($A719,'STOCK PRICES'!$Y$2:$Z$1987,2,1)</f>
        <v>42.72</v>
      </c>
      <c r="Z719">
        <f>VLOOKUP($A719,'STOCK PRICES'!$AA$2:$AB$1885,2,1)</f>
        <v>219.93</v>
      </c>
      <c r="AB719" t="e">
        <f>VLOOKUP($A719,'STOCK PRICES'!$AC$2:$AD$532,2,1)</f>
        <v>#N/A</v>
      </c>
    </row>
    <row r="720" spans="1:28" hidden="1" outlineLevel="1">
      <c r="A720" s="87">
        <v>44070</v>
      </c>
      <c r="B720">
        <f>VLOOKUP($A720,'STOCK PRICES'!$C$2:$D$1994,2,1)</f>
        <v>88.82</v>
      </c>
      <c r="C720" s="90"/>
      <c r="D720">
        <f>VLOOKUP($A720,'STOCK PRICES'!$E$2:$F$2018,2,1)</f>
        <v>125.51</v>
      </c>
      <c r="F720">
        <f>VLOOKUP($A720,'STOCK PRICES'!$G$2:$H$1679,2,1)</f>
        <v>32.97</v>
      </c>
      <c r="H720">
        <f>VLOOKUP($A720,'STOCK PRICES'!$I$2:$J$1976,2,1)</f>
        <v>35.799999999999997</v>
      </c>
      <c r="J720">
        <f>VLOOKUP($A720,'STOCK PRICES'!$K$2:$L$2018,2,1)</f>
        <v>165.94</v>
      </c>
      <c r="L720">
        <f>VLOOKUP($A720,'STOCK PRICES'!$M$2:$N$2018,2,1)</f>
        <v>36.31</v>
      </c>
      <c r="N720" t="e">
        <f>VLOOKUP($A720,'STOCK PRICES'!$O$2:$P$538,2,1)</f>
        <v>#N/A</v>
      </c>
      <c r="P720">
        <f>VLOOKUP($A720,'STOCK PRICES'!$Q$2:$R$2018,2,1)</f>
        <v>18.09</v>
      </c>
      <c r="R720">
        <f>VLOOKUP($A720,'STOCK PRICES'!$S$2:$T$2018,2,1)</f>
        <v>6.96</v>
      </c>
      <c r="T720">
        <f>VLOOKUP($A720,'STOCK PRICES'!$U$2:$V$1210,2,1)</f>
        <v>76</v>
      </c>
      <c r="V720">
        <f>VLOOKUP($A720,'STOCK PRICES'!$W$2:$X$1879,2,1)</f>
        <v>55.67</v>
      </c>
      <c r="X720">
        <f>VLOOKUP($A720,'STOCK PRICES'!$Y$2:$Z$1987,2,1)</f>
        <v>42.89</v>
      </c>
      <c r="Z720">
        <f>VLOOKUP($A720,'STOCK PRICES'!$AA$2:$AB$1885,2,1)</f>
        <v>228.81</v>
      </c>
      <c r="AB720" t="e">
        <f>VLOOKUP($A720,'STOCK PRICES'!$AC$2:$AD$532,2,1)</f>
        <v>#N/A</v>
      </c>
    </row>
    <row r="721" spans="1:28" hidden="1" outlineLevel="1">
      <c r="A721" s="87">
        <v>44071</v>
      </c>
      <c r="B721">
        <f>VLOOKUP($A721,'STOCK PRICES'!$C$2:$D$1994,2,1)</f>
        <v>90.77</v>
      </c>
      <c r="C721" s="90"/>
      <c r="D721">
        <f>VLOOKUP($A721,'STOCK PRICES'!$E$2:$F$2018,2,1)</f>
        <v>126.74</v>
      </c>
      <c r="F721">
        <f>VLOOKUP($A721,'STOCK PRICES'!$G$2:$H$1679,2,1)</f>
        <v>31.99</v>
      </c>
      <c r="H721">
        <f>VLOOKUP($A721,'STOCK PRICES'!$I$2:$J$1976,2,1)</f>
        <v>35.799999999999997</v>
      </c>
      <c r="J721">
        <f>VLOOKUP($A721,'STOCK PRICES'!$K$2:$L$2018,2,1)</f>
        <v>163.75</v>
      </c>
      <c r="L721">
        <f>VLOOKUP($A721,'STOCK PRICES'!$M$2:$N$2018,2,1)</f>
        <v>35.92</v>
      </c>
      <c r="N721" t="e">
        <f>VLOOKUP($A721,'STOCK PRICES'!$O$2:$P$538,2,1)</f>
        <v>#N/A</v>
      </c>
      <c r="P721">
        <f>VLOOKUP($A721,'STOCK PRICES'!$Q$2:$R$2018,2,1)</f>
        <v>18.86</v>
      </c>
      <c r="R721">
        <f>VLOOKUP($A721,'STOCK PRICES'!$S$2:$T$2018,2,1)</f>
        <v>6.75</v>
      </c>
      <c r="T721">
        <f>VLOOKUP($A721,'STOCK PRICES'!$U$2:$V$1210,2,1)</f>
        <v>76.989999999999995</v>
      </c>
      <c r="V721">
        <f>VLOOKUP($A721,'STOCK PRICES'!$W$2:$X$1879,2,1)</f>
        <v>54.37</v>
      </c>
      <c r="X721">
        <f>VLOOKUP($A721,'STOCK PRICES'!$Y$2:$Z$1987,2,1)</f>
        <v>42.99</v>
      </c>
      <c r="Z721">
        <f>VLOOKUP($A721,'STOCK PRICES'!$AA$2:$AB$1885,2,1)</f>
        <v>226.16</v>
      </c>
      <c r="AB721" t="e">
        <f>VLOOKUP($A721,'STOCK PRICES'!$AC$2:$AD$532,2,1)</f>
        <v>#N/A</v>
      </c>
    </row>
    <row r="722" spans="1:28" hidden="1" outlineLevel="1">
      <c r="A722" s="87">
        <v>44074</v>
      </c>
      <c r="B722">
        <f>VLOOKUP($A722,'STOCK PRICES'!$C$2:$D$1994,2,1)</f>
        <v>90.17</v>
      </c>
      <c r="C722" s="90"/>
      <c r="D722">
        <f>VLOOKUP($A722,'STOCK PRICES'!$E$2:$F$2018,2,1)</f>
        <v>124.82</v>
      </c>
      <c r="F722">
        <f>VLOOKUP($A722,'STOCK PRICES'!$G$2:$H$1679,2,1)</f>
        <v>31.72</v>
      </c>
      <c r="H722">
        <f>VLOOKUP($A722,'STOCK PRICES'!$I$2:$J$1976,2,1)</f>
        <v>35.799999999999997</v>
      </c>
      <c r="J722">
        <f>VLOOKUP($A722,'STOCK PRICES'!$K$2:$L$2018,2,1)</f>
        <v>163.04</v>
      </c>
      <c r="L722">
        <f>VLOOKUP($A722,'STOCK PRICES'!$M$2:$N$2018,2,1)</f>
        <v>36.15</v>
      </c>
      <c r="N722" t="e">
        <f>VLOOKUP($A722,'STOCK PRICES'!$O$2:$P$538,2,1)</f>
        <v>#N/A</v>
      </c>
      <c r="P722">
        <f>VLOOKUP($A722,'STOCK PRICES'!$Q$2:$R$2018,2,1)</f>
        <v>20.27</v>
      </c>
      <c r="R722">
        <f>VLOOKUP($A722,'STOCK PRICES'!$S$2:$T$2018,2,1)</f>
        <v>6.86</v>
      </c>
      <c r="T722">
        <f>VLOOKUP($A722,'STOCK PRICES'!$U$2:$V$1210,2,1)</f>
        <v>81.44</v>
      </c>
      <c r="V722">
        <f>VLOOKUP($A722,'STOCK PRICES'!$W$2:$X$1879,2,1)</f>
        <v>56.6</v>
      </c>
      <c r="X722">
        <f>VLOOKUP($A722,'STOCK PRICES'!$Y$2:$Z$1987,2,1)</f>
        <v>42.22</v>
      </c>
      <c r="Z722">
        <f>VLOOKUP($A722,'STOCK PRICES'!$AA$2:$AB$1885,2,1)</f>
        <v>223.98</v>
      </c>
      <c r="AB722" t="e">
        <f>VLOOKUP($A722,'STOCK PRICES'!$AC$2:$AD$532,2,1)</f>
        <v>#N/A</v>
      </c>
    </row>
    <row r="723" spans="1:28" hidden="1" outlineLevel="1">
      <c r="A723" s="87">
        <v>44075</v>
      </c>
      <c r="B723">
        <f>VLOOKUP($A723,'STOCK PRICES'!$C$2:$D$1994,2,1)</f>
        <v>90.8</v>
      </c>
      <c r="C723" s="90"/>
      <c r="D723">
        <f>VLOOKUP($A723,'STOCK PRICES'!$E$2:$F$2018,2,1)</f>
        <v>124.06</v>
      </c>
      <c r="F723">
        <f>VLOOKUP($A723,'STOCK PRICES'!$G$2:$H$1679,2,1)</f>
        <v>32.08</v>
      </c>
      <c r="H723">
        <f>VLOOKUP($A723,'STOCK PRICES'!$I$2:$J$1976,2,1)</f>
        <v>35.49</v>
      </c>
      <c r="J723">
        <f>VLOOKUP($A723,'STOCK PRICES'!$K$2:$L$2018,2,1)</f>
        <v>166.33</v>
      </c>
      <c r="L723">
        <f>VLOOKUP($A723,'STOCK PRICES'!$M$2:$N$2018,2,1)</f>
        <v>37.15</v>
      </c>
      <c r="N723" t="e">
        <f>VLOOKUP($A723,'STOCK PRICES'!$O$2:$P$538,2,1)</f>
        <v>#N/A</v>
      </c>
      <c r="P723">
        <f>VLOOKUP($A723,'STOCK PRICES'!$Q$2:$R$2018,2,1)</f>
        <v>21.79</v>
      </c>
      <c r="R723">
        <f>VLOOKUP($A723,'STOCK PRICES'!$S$2:$T$2018,2,1)</f>
        <v>6.78</v>
      </c>
      <c r="T723">
        <f>VLOOKUP($A723,'STOCK PRICES'!$U$2:$V$1210,2,1)</f>
        <v>79.5</v>
      </c>
      <c r="V723">
        <f>VLOOKUP($A723,'STOCK PRICES'!$W$2:$X$1879,2,1)</f>
        <v>58.09</v>
      </c>
      <c r="X723">
        <f>VLOOKUP($A723,'STOCK PRICES'!$Y$2:$Z$1987,2,1)</f>
        <v>42.79</v>
      </c>
      <c r="Z723">
        <f>VLOOKUP($A723,'STOCK PRICES'!$AA$2:$AB$1885,2,1)</f>
        <v>230.39</v>
      </c>
      <c r="AB723" t="e">
        <f>VLOOKUP($A723,'STOCK PRICES'!$AC$2:$AD$532,2,1)</f>
        <v>#N/A</v>
      </c>
    </row>
    <row r="724" spans="1:28" hidden="1" outlineLevel="1">
      <c r="A724" s="87">
        <v>44076</v>
      </c>
      <c r="B724">
        <f>VLOOKUP($A724,'STOCK PRICES'!$C$2:$D$1994,2,1)</f>
        <v>90.36</v>
      </c>
      <c r="C724" s="90"/>
      <c r="D724">
        <f>VLOOKUP($A724,'STOCK PRICES'!$E$2:$F$2018,2,1)</f>
        <v>127.13</v>
      </c>
      <c r="F724">
        <f>VLOOKUP($A724,'STOCK PRICES'!$G$2:$H$1679,2,1)</f>
        <v>31.55</v>
      </c>
      <c r="H724">
        <f>VLOOKUP($A724,'STOCK PRICES'!$I$2:$J$1976,2,1)</f>
        <v>35.39</v>
      </c>
      <c r="J724">
        <f>VLOOKUP($A724,'STOCK PRICES'!$K$2:$L$2018,2,1)</f>
        <v>166.38</v>
      </c>
      <c r="L724">
        <f>VLOOKUP($A724,'STOCK PRICES'!$M$2:$N$2018,2,1)</f>
        <v>37.630000000000003</v>
      </c>
      <c r="N724" t="e">
        <f>VLOOKUP($A724,'STOCK PRICES'!$O$2:$P$538,2,1)</f>
        <v>#N/A</v>
      </c>
      <c r="P724">
        <f>VLOOKUP($A724,'STOCK PRICES'!$Q$2:$R$2018,2,1)</f>
        <v>22.75</v>
      </c>
      <c r="R724">
        <f>VLOOKUP($A724,'STOCK PRICES'!$S$2:$T$2018,2,1)</f>
        <v>7.01</v>
      </c>
      <c r="T724">
        <f>VLOOKUP($A724,'STOCK PRICES'!$U$2:$V$1210,2,1)</f>
        <v>79.5</v>
      </c>
      <c r="V724">
        <f>VLOOKUP($A724,'STOCK PRICES'!$W$2:$X$1879,2,1)</f>
        <v>58.11</v>
      </c>
      <c r="X724">
        <f>VLOOKUP($A724,'STOCK PRICES'!$Y$2:$Z$1987,2,1)</f>
        <v>42.98</v>
      </c>
      <c r="Z724">
        <f>VLOOKUP($A724,'STOCK PRICES'!$AA$2:$AB$1885,2,1)</f>
        <v>237.87</v>
      </c>
      <c r="AB724" t="e">
        <f>VLOOKUP($A724,'STOCK PRICES'!$AC$2:$AD$532,2,1)</f>
        <v>#N/A</v>
      </c>
    </row>
    <row r="725" spans="1:28" hidden="1" outlineLevel="1">
      <c r="A725" s="87">
        <v>44077</v>
      </c>
      <c r="B725">
        <f>VLOOKUP($A725,'STOCK PRICES'!$C$2:$D$1994,2,1)</f>
        <v>90.81</v>
      </c>
      <c r="C725" s="90"/>
      <c r="D725">
        <f>VLOOKUP($A725,'STOCK PRICES'!$E$2:$F$2018,2,1)</f>
        <v>127.72</v>
      </c>
      <c r="F725">
        <f>VLOOKUP($A725,'STOCK PRICES'!$G$2:$H$1679,2,1)</f>
        <v>31.42</v>
      </c>
      <c r="H725">
        <f>VLOOKUP($A725,'STOCK PRICES'!$I$2:$J$1976,2,1)</f>
        <v>35.090000000000003</v>
      </c>
      <c r="J725">
        <f>VLOOKUP($A725,'STOCK PRICES'!$K$2:$L$2018,2,1)</f>
        <v>171.03</v>
      </c>
      <c r="L725">
        <f>VLOOKUP($A725,'STOCK PRICES'!$M$2:$N$2018,2,1)</f>
        <v>40.42</v>
      </c>
      <c r="N725" t="e">
        <f>VLOOKUP($A725,'STOCK PRICES'!$O$2:$P$538,2,1)</f>
        <v>#N/A</v>
      </c>
      <c r="P725">
        <f>VLOOKUP($A725,'STOCK PRICES'!$Q$2:$R$2018,2,1)</f>
        <v>22.68</v>
      </c>
      <c r="R725">
        <f>VLOOKUP($A725,'STOCK PRICES'!$S$2:$T$2018,2,1)</f>
        <v>6.99</v>
      </c>
      <c r="T725">
        <f>VLOOKUP($A725,'STOCK PRICES'!$U$2:$V$1210,2,1)</f>
        <v>80</v>
      </c>
      <c r="V725">
        <f>VLOOKUP($A725,'STOCK PRICES'!$W$2:$X$1879,2,1)</f>
        <v>62.37</v>
      </c>
      <c r="X725">
        <f>VLOOKUP($A725,'STOCK PRICES'!$Y$2:$Z$1987,2,1)</f>
        <v>42.35</v>
      </c>
      <c r="Z725">
        <f>VLOOKUP($A725,'STOCK PRICES'!$AA$2:$AB$1885,2,1)</f>
        <v>242.47</v>
      </c>
      <c r="AB725" t="e">
        <f>VLOOKUP($A725,'STOCK PRICES'!$AC$2:$AD$532,2,1)</f>
        <v>#N/A</v>
      </c>
    </row>
    <row r="726" spans="1:28" hidden="1" outlineLevel="1">
      <c r="A726" s="87">
        <v>44078</v>
      </c>
      <c r="B726">
        <f>VLOOKUP($A726,'STOCK PRICES'!$C$2:$D$1994,2,1)</f>
        <v>90.87</v>
      </c>
      <c r="C726" s="90"/>
      <c r="D726">
        <f>VLOOKUP($A726,'STOCK PRICES'!$E$2:$F$2018,2,1)</f>
        <v>125.4</v>
      </c>
      <c r="F726">
        <f>VLOOKUP($A726,'STOCK PRICES'!$G$2:$H$1679,2,1)</f>
        <v>31.02</v>
      </c>
      <c r="H726">
        <f>VLOOKUP($A726,'STOCK PRICES'!$I$2:$J$1976,2,1)</f>
        <v>35.01</v>
      </c>
      <c r="J726">
        <f>VLOOKUP($A726,'STOCK PRICES'!$K$2:$L$2018,2,1)</f>
        <v>170.21</v>
      </c>
      <c r="L726">
        <f>VLOOKUP($A726,'STOCK PRICES'!$M$2:$N$2018,2,1)</f>
        <v>40.729999999999997</v>
      </c>
      <c r="N726" t="e">
        <f>VLOOKUP($A726,'STOCK PRICES'!$O$2:$P$538,2,1)</f>
        <v>#N/A</v>
      </c>
      <c r="P726">
        <f>VLOOKUP($A726,'STOCK PRICES'!$Q$2:$R$2018,2,1)</f>
        <v>22.34</v>
      </c>
      <c r="R726">
        <f>VLOOKUP($A726,'STOCK PRICES'!$S$2:$T$2018,2,1)</f>
        <v>6.83</v>
      </c>
      <c r="T726">
        <f>VLOOKUP($A726,'STOCK PRICES'!$U$2:$V$1210,2,1)</f>
        <v>80.5</v>
      </c>
      <c r="V726">
        <f>VLOOKUP($A726,'STOCK PRICES'!$W$2:$X$1879,2,1)</f>
        <v>61.96</v>
      </c>
      <c r="X726">
        <f>VLOOKUP($A726,'STOCK PRICES'!$Y$2:$Z$1987,2,1)</f>
        <v>42.23</v>
      </c>
      <c r="Z726">
        <f>VLOOKUP($A726,'STOCK PRICES'!$AA$2:$AB$1885,2,1)</f>
        <v>235.63</v>
      </c>
      <c r="AB726" t="e">
        <f>VLOOKUP($A726,'STOCK PRICES'!$AC$2:$AD$532,2,1)</f>
        <v>#N/A</v>
      </c>
    </row>
    <row r="727" spans="1:28" hidden="1" outlineLevel="1">
      <c r="A727" s="87">
        <v>44081</v>
      </c>
      <c r="B727">
        <f>VLOOKUP($A727,'STOCK PRICES'!$C$2:$D$1994,2,1)</f>
        <v>92.77</v>
      </c>
      <c r="C727" s="90"/>
      <c r="D727">
        <f>VLOOKUP($A727,'STOCK PRICES'!$E$2:$F$2018,2,1)</f>
        <v>125.22</v>
      </c>
      <c r="F727">
        <f>VLOOKUP($A727,'STOCK PRICES'!$G$2:$H$1679,2,1)</f>
        <v>31.06</v>
      </c>
      <c r="H727">
        <f>VLOOKUP($A727,'STOCK PRICES'!$I$2:$J$1976,2,1)</f>
        <v>35.15</v>
      </c>
      <c r="J727">
        <f>VLOOKUP($A727,'STOCK PRICES'!$K$2:$L$2018,2,1)</f>
        <v>172.44</v>
      </c>
      <c r="L727">
        <f>VLOOKUP($A727,'STOCK PRICES'!$M$2:$N$2018,2,1)</f>
        <v>41.14</v>
      </c>
      <c r="N727" t="e">
        <f>VLOOKUP($A727,'STOCK PRICES'!$O$2:$P$538,2,1)</f>
        <v>#N/A</v>
      </c>
      <c r="P727">
        <f>VLOOKUP($A727,'STOCK PRICES'!$Q$2:$R$2018,2,1)</f>
        <v>24.01</v>
      </c>
      <c r="R727">
        <f>VLOOKUP($A727,'STOCK PRICES'!$S$2:$T$2018,2,1)</f>
        <v>7.02</v>
      </c>
      <c r="T727">
        <f>VLOOKUP($A727,'STOCK PRICES'!$U$2:$V$1210,2,1)</f>
        <v>81.99</v>
      </c>
      <c r="V727">
        <f>VLOOKUP($A727,'STOCK PRICES'!$W$2:$X$1879,2,1)</f>
        <v>60.8</v>
      </c>
      <c r="X727">
        <f>VLOOKUP($A727,'STOCK PRICES'!$Y$2:$Z$1987,2,1)</f>
        <v>41.8</v>
      </c>
      <c r="Z727">
        <f>VLOOKUP($A727,'STOCK PRICES'!$AA$2:$AB$1885,2,1)</f>
        <v>237.59</v>
      </c>
      <c r="AB727" t="e">
        <f>VLOOKUP($A727,'STOCK PRICES'!$AC$2:$AD$532,2,1)</f>
        <v>#N/A</v>
      </c>
    </row>
    <row r="728" spans="1:28" hidden="1" outlineLevel="1">
      <c r="A728" s="87">
        <v>44082</v>
      </c>
      <c r="B728">
        <f>VLOOKUP($A728,'STOCK PRICES'!$C$2:$D$1994,2,1)</f>
        <v>93.67</v>
      </c>
      <c r="C728" s="90"/>
      <c r="D728">
        <f>VLOOKUP($A728,'STOCK PRICES'!$E$2:$F$2018,2,1)</f>
        <v>124.68</v>
      </c>
      <c r="F728">
        <f>VLOOKUP($A728,'STOCK PRICES'!$G$2:$H$1679,2,1)</f>
        <v>31.33</v>
      </c>
      <c r="H728">
        <f>VLOOKUP($A728,'STOCK PRICES'!$I$2:$J$1976,2,1)</f>
        <v>35.380000000000003</v>
      </c>
      <c r="J728">
        <f>VLOOKUP($A728,'STOCK PRICES'!$K$2:$L$2018,2,1)</f>
        <v>175.15</v>
      </c>
      <c r="L728">
        <f>VLOOKUP($A728,'STOCK PRICES'!$M$2:$N$2018,2,1)</f>
        <v>39.86</v>
      </c>
      <c r="N728" t="e">
        <f>VLOOKUP($A728,'STOCK PRICES'!$O$2:$P$538,2,1)</f>
        <v>#N/A</v>
      </c>
      <c r="P728">
        <f>VLOOKUP($A728,'STOCK PRICES'!$Q$2:$R$2018,2,1)</f>
        <v>22.26</v>
      </c>
      <c r="R728">
        <f>VLOOKUP($A728,'STOCK PRICES'!$S$2:$T$2018,2,1)</f>
        <v>6.95</v>
      </c>
      <c r="T728">
        <f>VLOOKUP($A728,'STOCK PRICES'!$U$2:$V$1210,2,1)</f>
        <v>83</v>
      </c>
      <c r="V728">
        <f>VLOOKUP($A728,'STOCK PRICES'!$W$2:$X$1879,2,1)</f>
        <v>59.91</v>
      </c>
      <c r="X728">
        <f>VLOOKUP($A728,'STOCK PRICES'!$Y$2:$Z$1987,2,1)</f>
        <v>41</v>
      </c>
      <c r="Z728">
        <f>VLOOKUP($A728,'STOCK PRICES'!$AA$2:$AB$1885,2,1)</f>
        <v>230.2</v>
      </c>
      <c r="AB728" t="e">
        <f>VLOOKUP($A728,'STOCK PRICES'!$AC$2:$AD$532,2,1)</f>
        <v>#N/A</v>
      </c>
    </row>
    <row r="729" spans="1:28" hidden="1" outlineLevel="1">
      <c r="A729" s="87">
        <v>44083</v>
      </c>
      <c r="B729">
        <f>VLOOKUP($A729,'STOCK PRICES'!$C$2:$D$1994,2,1)</f>
        <v>84.68</v>
      </c>
      <c r="C729" s="90"/>
      <c r="D729">
        <f>VLOOKUP($A729,'STOCK PRICES'!$E$2:$F$2018,2,1)</f>
        <v>123.23</v>
      </c>
      <c r="F729">
        <f>VLOOKUP($A729,'STOCK PRICES'!$G$2:$H$1679,2,1)</f>
        <v>31.43</v>
      </c>
      <c r="H729">
        <f>VLOOKUP($A729,'STOCK PRICES'!$I$2:$J$1976,2,1)</f>
        <v>35.11</v>
      </c>
      <c r="J729">
        <f>VLOOKUP($A729,'STOCK PRICES'!$K$2:$L$2018,2,1)</f>
        <v>178.12</v>
      </c>
      <c r="L729">
        <f>VLOOKUP($A729,'STOCK PRICES'!$M$2:$N$2018,2,1)</f>
        <v>39.659999999999997</v>
      </c>
      <c r="N729" t="e">
        <f>VLOOKUP($A729,'STOCK PRICES'!$O$2:$P$538,2,1)</f>
        <v>#N/A</v>
      </c>
      <c r="P729">
        <f>VLOOKUP($A729,'STOCK PRICES'!$Q$2:$R$2018,2,1)</f>
        <v>23.01</v>
      </c>
      <c r="R729">
        <f>VLOOKUP($A729,'STOCK PRICES'!$S$2:$T$2018,2,1)</f>
        <v>6.92</v>
      </c>
      <c r="T729">
        <f>VLOOKUP($A729,'STOCK PRICES'!$U$2:$V$1210,2,1)</f>
        <v>82.5</v>
      </c>
      <c r="V729">
        <f>VLOOKUP($A729,'STOCK PRICES'!$W$2:$X$1879,2,1)</f>
        <v>59.25</v>
      </c>
      <c r="X729">
        <f>VLOOKUP($A729,'STOCK PRICES'!$Y$2:$Z$1987,2,1)</f>
        <v>41.51</v>
      </c>
      <c r="Z729">
        <f>VLOOKUP($A729,'STOCK PRICES'!$AA$2:$AB$1885,2,1)</f>
        <v>232.36</v>
      </c>
      <c r="AB729" t="e">
        <f>VLOOKUP($A729,'STOCK PRICES'!$AC$2:$AD$532,2,1)</f>
        <v>#N/A</v>
      </c>
    </row>
    <row r="730" spans="1:28" hidden="1" outlineLevel="1">
      <c r="A730" s="87">
        <v>44084</v>
      </c>
      <c r="B730">
        <f>VLOOKUP($A730,'STOCK PRICES'!$C$2:$D$1994,2,1)</f>
        <v>84.78</v>
      </c>
      <c r="C730" s="90"/>
      <c r="D730">
        <f>VLOOKUP($A730,'STOCK PRICES'!$E$2:$F$2018,2,1)</f>
        <v>126.51</v>
      </c>
      <c r="F730">
        <f>VLOOKUP($A730,'STOCK PRICES'!$G$2:$H$1679,2,1)</f>
        <v>31.63</v>
      </c>
      <c r="H730">
        <f>VLOOKUP($A730,'STOCK PRICES'!$I$2:$J$1976,2,1)</f>
        <v>35.39</v>
      </c>
      <c r="J730">
        <f>VLOOKUP($A730,'STOCK PRICES'!$K$2:$L$2018,2,1)</f>
        <v>175.74</v>
      </c>
      <c r="L730">
        <f>VLOOKUP($A730,'STOCK PRICES'!$M$2:$N$2018,2,1)</f>
        <v>39.71</v>
      </c>
      <c r="N730" t="e">
        <f>VLOOKUP($A730,'STOCK PRICES'!$O$2:$P$538,2,1)</f>
        <v>#N/A</v>
      </c>
      <c r="P730">
        <f>VLOOKUP($A730,'STOCK PRICES'!$Q$2:$R$2018,2,1)</f>
        <v>23.41</v>
      </c>
      <c r="R730">
        <f>VLOOKUP($A730,'STOCK PRICES'!$S$2:$T$2018,2,1)</f>
        <v>6.99</v>
      </c>
      <c r="T730">
        <f>VLOOKUP($A730,'STOCK PRICES'!$U$2:$V$1210,2,1)</f>
        <v>82.5</v>
      </c>
      <c r="V730">
        <f>VLOOKUP($A730,'STOCK PRICES'!$W$2:$X$1879,2,1)</f>
        <v>61.5</v>
      </c>
      <c r="X730">
        <f>VLOOKUP($A730,'STOCK PRICES'!$Y$2:$Z$1987,2,1)</f>
        <v>44.38</v>
      </c>
      <c r="Z730">
        <f>VLOOKUP($A730,'STOCK PRICES'!$AA$2:$AB$1885,2,1)</f>
        <v>232.58</v>
      </c>
      <c r="AB730" t="e">
        <f>VLOOKUP($A730,'STOCK PRICES'!$AC$2:$AD$532,2,1)</f>
        <v>#N/A</v>
      </c>
    </row>
    <row r="731" spans="1:28" hidden="1" outlineLevel="1">
      <c r="A731" s="87">
        <v>44085</v>
      </c>
      <c r="B731">
        <f>VLOOKUP($A731,'STOCK PRICES'!$C$2:$D$1994,2,1)</f>
        <v>85.09</v>
      </c>
      <c r="C731" s="90"/>
      <c r="D731">
        <f>VLOOKUP($A731,'STOCK PRICES'!$E$2:$F$2018,2,1)</f>
        <v>129.29</v>
      </c>
      <c r="F731">
        <f>VLOOKUP($A731,'STOCK PRICES'!$G$2:$H$1679,2,1)</f>
        <v>31.63</v>
      </c>
      <c r="H731">
        <f>VLOOKUP($A731,'STOCK PRICES'!$I$2:$J$1976,2,1)</f>
        <v>35.57</v>
      </c>
      <c r="J731">
        <f>VLOOKUP($A731,'STOCK PRICES'!$K$2:$L$2018,2,1)</f>
        <v>174.23</v>
      </c>
      <c r="L731">
        <f>VLOOKUP($A731,'STOCK PRICES'!$M$2:$N$2018,2,1)</f>
        <v>38.729999999999997</v>
      </c>
      <c r="N731" t="e">
        <f>VLOOKUP($A731,'STOCK PRICES'!$O$2:$P$538,2,1)</f>
        <v>#N/A</v>
      </c>
      <c r="P731">
        <f>VLOOKUP($A731,'STOCK PRICES'!$Q$2:$R$2018,2,1)</f>
        <v>22.99</v>
      </c>
      <c r="R731">
        <f>VLOOKUP($A731,'STOCK PRICES'!$S$2:$T$2018,2,1)</f>
        <v>6.97</v>
      </c>
      <c r="T731">
        <f>VLOOKUP($A731,'STOCK PRICES'!$U$2:$V$1210,2,1)</f>
        <v>77</v>
      </c>
      <c r="V731">
        <f>VLOOKUP($A731,'STOCK PRICES'!$W$2:$X$1879,2,1)</f>
        <v>60.12</v>
      </c>
      <c r="X731">
        <f>VLOOKUP($A731,'STOCK PRICES'!$Y$2:$Z$1987,2,1)</f>
        <v>45.55</v>
      </c>
      <c r="Z731">
        <f>VLOOKUP($A731,'STOCK PRICES'!$AA$2:$AB$1885,2,1)</f>
        <v>232.89</v>
      </c>
      <c r="AB731" t="e">
        <f>VLOOKUP($A731,'STOCK PRICES'!$AC$2:$AD$532,2,1)</f>
        <v>#N/A</v>
      </c>
    </row>
    <row r="732" spans="1:28" hidden="1" outlineLevel="1">
      <c r="A732" s="87">
        <v>44088</v>
      </c>
      <c r="B732">
        <f>VLOOKUP($A732,'STOCK PRICES'!$C$2:$D$1994,2,1)</f>
        <v>84.95</v>
      </c>
      <c r="C732" s="90"/>
      <c r="D732">
        <f>VLOOKUP($A732,'STOCK PRICES'!$E$2:$F$2018,2,1)</f>
        <v>129.16999999999999</v>
      </c>
      <c r="F732">
        <f>VLOOKUP($A732,'STOCK PRICES'!$G$2:$H$1679,2,1)</f>
        <v>31.51</v>
      </c>
      <c r="H732">
        <f>VLOOKUP($A732,'STOCK PRICES'!$I$2:$J$1976,2,1)</f>
        <v>35.71</v>
      </c>
      <c r="J732">
        <f>VLOOKUP($A732,'STOCK PRICES'!$K$2:$L$2018,2,1)</f>
        <v>170.53</v>
      </c>
      <c r="L732">
        <f>VLOOKUP($A732,'STOCK PRICES'!$M$2:$N$2018,2,1)</f>
        <v>39.19</v>
      </c>
      <c r="N732" t="e">
        <f>VLOOKUP($A732,'STOCK PRICES'!$O$2:$P$538,2,1)</f>
        <v>#N/A</v>
      </c>
      <c r="P732">
        <f>VLOOKUP($A732,'STOCK PRICES'!$Q$2:$R$2018,2,1)</f>
        <v>22.72</v>
      </c>
      <c r="R732">
        <f>VLOOKUP($A732,'STOCK PRICES'!$S$2:$T$2018,2,1)</f>
        <v>6.91</v>
      </c>
      <c r="T732">
        <f>VLOOKUP($A732,'STOCK PRICES'!$U$2:$V$1210,2,1)</f>
        <v>77</v>
      </c>
      <c r="V732">
        <f>VLOOKUP($A732,'STOCK PRICES'!$W$2:$X$1879,2,1)</f>
        <v>61.04</v>
      </c>
      <c r="X732">
        <f>VLOOKUP($A732,'STOCK PRICES'!$Y$2:$Z$1987,2,1)</f>
        <v>45.01</v>
      </c>
      <c r="Z732">
        <f>VLOOKUP($A732,'STOCK PRICES'!$AA$2:$AB$1885,2,1)</f>
        <v>232.29</v>
      </c>
      <c r="AB732" t="e">
        <f>VLOOKUP($A732,'STOCK PRICES'!$AC$2:$AD$532,2,1)</f>
        <v>#N/A</v>
      </c>
    </row>
    <row r="733" spans="1:28" hidden="1" outlineLevel="1">
      <c r="A733" s="87">
        <v>44089</v>
      </c>
      <c r="B733">
        <f>VLOOKUP($A733,'STOCK PRICES'!$C$2:$D$1994,2,1)</f>
        <v>83.66</v>
      </c>
      <c r="C733" s="90"/>
      <c r="D733">
        <f>VLOOKUP($A733,'STOCK PRICES'!$E$2:$F$2018,2,1)</f>
        <v>127.27</v>
      </c>
      <c r="F733">
        <f>VLOOKUP($A733,'STOCK PRICES'!$G$2:$H$1679,2,1)</f>
        <v>31.51</v>
      </c>
      <c r="H733">
        <f>VLOOKUP($A733,'STOCK PRICES'!$I$2:$J$1976,2,1)</f>
        <v>35.590000000000003</v>
      </c>
      <c r="J733">
        <f>VLOOKUP($A733,'STOCK PRICES'!$K$2:$L$2018,2,1)</f>
        <v>166.67</v>
      </c>
      <c r="L733">
        <f>VLOOKUP($A733,'STOCK PRICES'!$M$2:$N$2018,2,1)</f>
        <v>40.06</v>
      </c>
      <c r="N733" t="e">
        <f>VLOOKUP($A733,'STOCK PRICES'!$O$2:$P$538,2,1)</f>
        <v>#N/A</v>
      </c>
      <c r="P733">
        <f>VLOOKUP($A733,'STOCK PRICES'!$Q$2:$R$2018,2,1)</f>
        <v>22.71</v>
      </c>
      <c r="R733">
        <f>VLOOKUP($A733,'STOCK PRICES'!$S$2:$T$2018,2,1)</f>
        <v>6.82</v>
      </c>
      <c r="T733">
        <f>VLOOKUP($A733,'STOCK PRICES'!$U$2:$V$1210,2,1)</f>
        <v>78.5</v>
      </c>
      <c r="V733">
        <f>VLOOKUP($A733,'STOCK PRICES'!$W$2:$X$1879,2,1)</f>
        <v>59.99</v>
      </c>
      <c r="X733">
        <f>VLOOKUP($A733,'STOCK PRICES'!$Y$2:$Z$1987,2,1)</f>
        <v>45.1</v>
      </c>
      <c r="Z733">
        <f>VLOOKUP($A733,'STOCK PRICES'!$AA$2:$AB$1885,2,1)</f>
        <v>229.15</v>
      </c>
      <c r="AB733" t="e">
        <f>VLOOKUP($A733,'STOCK PRICES'!$AC$2:$AD$532,2,1)</f>
        <v>#N/A</v>
      </c>
    </row>
    <row r="734" spans="1:28" hidden="1" outlineLevel="1">
      <c r="A734" s="87">
        <v>44090</v>
      </c>
      <c r="B734">
        <f>VLOOKUP($A734,'STOCK PRICES'!$C$2:$D$1994,2,1)</f>
        <v>82.66</v>
      </c>
      <c r="C734" s="90"/>
      <c r="D734">
        <f>VLOOKUP($A734,'STOCK PRICES'!$E$2:$F$2018,2,1)</f>
        <v>125.92</v>
      </c>
      <c r="F734">
        <f>VLOOKUP($A734,'STOCK PRICES'!$G$2:$H$1679,2,1)</f>
        <v>31.84</v>
      </c>
      <c r="H734">
        <f>VLOOKUP($A734,'STOCK PRICES'!$I$2:$J$1976,2,1)</f>
        <v>35.5</v>
      </c>
      <c r="J734">
        <f>VLOOKUP($A734,'STOCK PRICES'!$K$2:$L$2018,2,1)</f>
        <v>166.75</v>
      </c>
      <c r="L734">
        <f>VLOOKUP($A734,'STOCK PRICES'!$M$2:$N$2018,2,1)</f>
        <v>39.83</v>
      </c>
      <c r="N734" t="e">
        <f>VLOOKUP($A734,'STOCK PRICES'!$O$2:$P$538,2,1)</f>
        <v>#N/A</v>
      </c>
      <c r="P734">
        <f>VLOOKUP($A734,'STOCK PRICES'!$Q$2:$R$2018,2,1)</f>
        <v>22.02</v>
      </c>
      <c r="R734">
        <f>VLOOKUP($A734,'STOCK PRICES'!$S$2:$T$2018,2,1)</f>
        <v>6.73</v>
      </c>
      <c r="T734">
        <f>VLOOKUP($A734,'STOCK PRICES'!$U$2:$V$1210,2,1)</f>
        <v>74</v>
      </c>
      <c r="V734">
        <f>VLOOKUP($A734,'STOCK PRICES'!$W$2:$X$1879,2,1)</f>
        <v>60.08</v>
      </c>
      <c r="X734">
        <f>VLOOKUP($A734,'STOCK PRICES'!$Y$2:$Z$1987,2,1)</f>
        <v>44.64</v>
      </c>
      <c r="Z734">
        <f>VLOOKUP($A734,'STOCK PRICES'!$AA$2:$AB$1885,2,1)</f>
        <v>224.72</v>
      </c>
      <c r="AB734" t="e">
        <f>VLOOKUP($A734,'STOCK PRICES'!$AC$2:$AD$532,2,1)</f>
        <v>#N/A</v>
      </c>
    </row>
    <row r="735" spans="1:28" hidden="1" outlineLevel="1">
      <c r="A735" s="87">
        <v>44091</v>
      </c>
      <c r="B735">
        <f>VLOOKUP($A735,'STOCK PRICES'!$C$2:$D$1994,2,1)</f>
        <v>82.35</v>
      </c>
      <c r="C735" s="90"/>
      <c r="D735">
        <f>VLOOKUP($A735,'STOCK PRICES'!$E$2:$F$2018,2,1)</f>
        <v>126.49</v>
      </c>
      <c r="F735">
        <f>VLOOKUP($A735,'STOCK PRICES'!$G$2:$H$1679,2,1)</f>
        <v>31.85</v>
      </c>
      <c r="H735">
        <f>VLOOKUP($A735,'STOCK PRICES'!$I$2:$J$1976,2,1)</f>
        <v>35.5</v>
      </c>
      <c r="J735">
        <f>VLOOKUP($A735,'STOCK PRICES'!$K$2:$L$2018,2,1)</f>
        <v>166.62</v>
      </c>
      <c r="L735">
        <f>VLOOKUP($A735,'STOCK PRICES'!$M$2:$N$2018,2,1)</f>
        <v>39.93</v>
      </c>
      <c r="N735" t="e">
        <f>VLOOKUP($A735,'STOCK PRICES'!$O$2:$P$538,2,1)</f>
        <v>#N/A</v>
      </c>
      <c r="P735">
        <f>VLOOKUP($A735,'STOCK PRICES'!$Q$2:$R$2018,2,1)</f>
        <v>21.62</v>
      </c>
      <c r="R735">
        <f>VLOOKUP($A735,'STOCK PRICES'!$S$2:$T$2018,2,1)</f>
        <v>6.8</v>
      </c>
      <c r="T735">
        <f>VLOOKUP($A735,'STOCK PRICES'!$U$2:$V$1210,2,1)</f>
        <v>74</v>
      </c>
      <c r="V735">
        <f>VLOOKUP($A735,'STOCK PRICES'!$W$2:$X$1879,2,1)</f>
        <v>60.46</v>
      </c>
      <c r="X735">
        <f>VLOOKUP($A735,'STOCK PRICES'!$Y$2:$Z$1987,2,1)</f>
        <v>43.25</v>
      </c>
      <c r="Z735">
        <f>VLOOKUP($A735,'STOCK PRICES'!$AA$2:$AB$1885,2,1)</f>
        <v>223.46</v>
      </c>
      <c r="AB735" t="e">
        <f>VLOOKUP($A735,'STOCK PRICES'!$AC$2:$AD$532,2,1)</f>
        <v>#N/A</v>
      </c>
    </row>
    <row r="736" spans="1:28" hidden="1" outlineLevel="1">
      <c r="A736" s="87">
        <v>44092</v>
      </c>
      <c r="B736">
        <f>VLOOKUP($A736,'STOCK PRICES'!$C$2:$D$1994,2,1)</f>
        <v>84.8</v>
      </c>
      <c r="C736" s="90"/>
      <c r="D736">
        <f>VLOOKUP($A736,'STOCK PRICES'!$E$2:$F$2018,2,1)</f>
        <v>128.93</v>
      </c>
      <c r="F736">
        <f>VLOOKUP($A736,'STOCK PRICES'!$G$2:$H$1679,2,1)</f>
        <v>31.4</v>
      </c>
      <c r="H736">
        <f>VLOOKUP($A736,'STOCK PRICES'!$I$2:$J$1976,2,1)</f>
        <v>35.5</v>
      </c>
      <c r="J736">
        <f>VLOOKUP($A736,'STOCK PRICES'!$K$2:$L$2018,2,1)</f>
        <v>166.33</v>
      </c>
      <c r="L736">
        <f>VLOOKUP($A736,'STOCK PRICES'!$M$2:$N$2018,2,1)</f>
        <v>39.479999999999997</v>
      </c>
      <c r="N736" t="e">
        <f>VLOOKUP($A736,'STOCK PRICES'!$O$2:$P$538,2,1)</f>
        <v>#N/A</v>
      </c>
      <c r="P736">
        <f>VLOOKUP($A736,'STOCK PRICES'!$Q$2:$R$2018,2,1)</f>
        <v>22.35</v>
      </c>
      <c r="R736">
        <f>VLOOKUP($A736,'STOCK PRICES'!$S$2:$T$2018,2,1)</f>
        <v>6.46</v>
      </c>
      <c r="T736">
        <f>VLOOKUP($A736,'STOCK PRICES'!$U$2:$V$1210,2,1)</f>
        <v>78.13</v>
      </c>
      <c r="V736">
        <f>VLOOKUP($A736,'STOCK PRICES'!$W$2:$X$1879,2,1)</f>
        <v>60.43</v>
      </c>
      <c r="X736">
        <f>VLOOKUP($A736,'STOCK PRICES'!$Y$2:$Z$1987,2,1)</f>
        <v>42.81</v>
      </c>
      <c r="Z736">
        <f>VLOOKUP($A736,'STOCK PRICES'!$AA$2:$AB$1885,2,1)</f>
        <v>225.08</v>
      </c>
      <c r="AB736" t="e">
        <f>VLOOKUP($A736,'STOCK PRICES'!$AC$2:$AD$532,2,1)</f>
        <v>#N/A</v>
      </c>
    </row>
    <row r="737" spans="1:28" hidden="1" outlineLevel="1">
      <c r="A737" s="87">
        <v>44095</v>
      </c>
      <c r="B737">
        <f>VLOOKUP($A737,'STOCK PRICES'!$C$2:$D$1994,2,1)</f>
        <v>83.46</v>
      </c>
      <c r="C737" s="90"/>
      <c r="D737">
        <f>VLOOKUP($A737,'STOCK PRICES'!$E$2:$F$2018,2,1)</f>
        <v>126.99</v>
      </c>
      <c r="F737">
        <f>VLOOKUP($A737,'STOCK PRICES'!$G$2:$H$1679,2,1)</f>
        <v>31.46</v>
      </c>
      <c r="H737">
        <f>VLOOKUP($A737,'STOCK PRICES'!$I$2:$J$1976,2,1)</f>
        <v>35.04</v>
      </c>
      <c r="J737">
        <f>VLOOKUP($A737,'STOCK PRICES'!$K$2:$L$2018,2,1)</f>
        <v>164.47</v>
      </c>
      <c r="L737">
        <f>VLOOKUP($A737,'STOCK PRICES'!$M$2:$N$2018,2,1)</f>
        <v>39.04</v>
      </c>
      <c r="N737" t="e">
        <f>VLOOKUP($A737,'STOCK PRICES'!$O$2:$P$538,2,1)</f>
        <v>#N/A</v>
      </c>
      <c r="P737">
        <f>VLOOKUP($A737,'STOCK PRICES'!$Q$2:$R$2018,2,1)</f>
        <v>21.36</v>
      </c>
      <c r="R737">
        <f>VLOOKUP($A737,'STOCK PRICES'!$S$2:$T$2018,2,1)</f>
        <v>6.31</v>
      </c>
      <c r="T737">
        <f>VLOOKUP($A737,'STOCK PRICES'!$U$2:$V$1210,2,1)</f>
        <v>78.13</v>
      </c>
      <c r="V737">
        <f>VLOOKUP($A737,'STOCK PRICES'!$W$2:$X$1879,2,1)</f>
        <v>61.91</v>
      </c>
      <c r="X737">
        <f>VLOOKUP($A737,'STOCK PRICES'!$Y$2:$Z$1987,2,1)</f>
        <v>42.48</v>
      </c>
      <c r="Z737">
        <f>VLOOKUP($A737,'STOCK PRICES'!$AA$2:$AB$1885,2,1)</f>
        <v>221.99</v>
      </c>
      <c r="AB737" t="e">
        <f>VLOOKUP($A737,'STOCK PRICES'!$AC$2:$AD$532,2,1)</f>
        <v>#N/A</v>
      </c>
    </row>
    <row r="738" spans="1:28" hidden="1" outlineLevel="1">
      <c r="A738" s="87">
        <v>44096</v>
      </c>
      <c r="B738">
        <f>VLOOKUP($A738,'STOCK PRICES'!$C$2:$D$1994,2,1)</f>
        <v>81.42</v>
      </c>
      <c r="C738" s="90"/>
      <c r="D738">
        <f>VLOOKUP($A738,'STOCK PRICES'!$E$2:$F$2018,2,1)</f>
        <v>125.02</v>
      </c>
      <c r="F738">
        <f>VLOOKUP($A738,'STOCK PRICES'!$G$2:$H$1679,2,1)</f>
        <v>31</v>
      </c>
      <c r="H738">
        <f>VLOOKUP($A738,'STOCK PRICES'!$I$2:$J$1976,2,1)</f>
        <v>35.5</v>
      </c>
      <c r="J738">
        <f>VLOOKUP($A738,'STOCK PRICES'!$K$2:$L$2018,2,1)</f>
        <v>163.9</v>
      </c>
      <c r="L738">
        <f>VLOOKUP($A738,'STOCK PRICES'!$M$2:$N$2018,2,1)</f>
        <v>39.58</v>
      </c>
      <c r="N738" t="e">
        <f>VLOOKUP($A738,'STOCK PRICES'!$O$2:$P$538,2,1)</f>
        <v>#N/A</v>
      </c>
      <c r="P738">
        <f>VLOOKUP($A738,'STOCK PRICES'!$Q$2:$R$2018,2,1)</f>
        <v>21.01</v>
      </c>
      <c r="R738">
        <f>VLOOKUP($A738,'STOCK PRICES'!$S$2:$T$2018,2,1)</f>
        <v>6.2</v>
      </c>
      <c r="T738">
        <f>VLOOKUP($A738,'STOCK PRICES'!$U$2:$V$1210,2,1)</f>
        <v>80</v>
      </c>
      <c r="V738">
        <f>VLOOKUP($A738,'STOCK PRICES'!$W$2:$X$1879,2,1)</f>
        <v>60.43</v>
      </c>
      <c r="X738">
        <f>VLOOKUP($A738,'STOCK PRICES'!$Y$2:$Z$1987,2,1)</f>
        <v>42.95</v>
      </c>
      <c r="Z738">
        <f>VLOOKUP($A738,'STOCK PRICES'!$AA$2:$AB$1885,2,1)</f>
        <v>218.19</v>
      </c>
      <c r="AB738" t="e">
        <f>VLOOKUP($A738,'STOCK PRICES'!$AC$2:$AD$532,2,1)</f>
        <v>#N/A</v>
      </c>
    </row>
    <row r="739" spans="1:28" hidden="1" outlineLevel="1">
      <c r="A739" s="87">
        <v>44097</v>
      </c>
      <c r="B739">
        <f>VLOOKUP($A739,'STOCK PRICES'!$C$2:$D$1994,2,1)</f>
        <v>80.790000000000006</v>
      </c>
      <c r="C739" s="90"/>
      <c r="D739">
        <f>VLOOKUP($A739,'STOCK PRICES'!$E$2:$F$2018,2,1)</f>
        <v>124.33</v>
      </c>
      <c r="F739">
        <f>VLOOKUP($A739,'STOCK PRICES'!$G$2:$H$1679,2,1)</f>
        <v>31.08</v>
      </c>
      <c r="H739">
        <f>VLOOKUP($A739,'STOCK PRICES'!$I$2:$J$1976,2,1)</f>
        <v>35.880000000000003</v>
      </c>
      <c r="J739">
        <f>VLOOKUP($A739,'STOCK PRICES'!$K$2:$L$2018,2,1)</f>
        <v>162.88999999999999</v>
      </c>
      <c r="L739">
        <f>VLOOKUP($A739,'STOCK PRICES'!$M$2:$N$2018,2,1)</f>
        <v>39.68</v>
      </c>
      <c r="N739" t="e">
        <f>VLOOKUP($A739,'STOCK PRICES'!$O$2:$P$538,2,1)</f>
        <v>#N/A</v>
      </c>
      <c r="P739">
        <f>VLOOKUP($A739,'STOCK PRICES'!$Q$2:$R$2018,2,1)</f>
        <v>21.06</v>
      </c>
      <c r="R739">
        <f>VLOOKUP($A739,'STOCK PRICES'!$S$2:$T$2018,2,1)</f>
        <v>6.13</v>
      </c>
      <c r="T739">
        <f>VLOOKUP($A739,'STOCK PRICES'!$U$2:$V$1210,2,1)</f>
        <v>82.89</v>
      </c>
      <c r="V739">
        <f>VLOOKUP($A739,'STOCK PRICES'!$W$2:$X$1879,2,1)</f>
        <v>60.57</v>
      </c>
      <c r="X739">
        <f>VLOOKUP($A739,'STOCK PRICES'!$Y$2:$Z$1987,2,1)</f>
        <v>42</v>
      </c>
      <c r="Z739">
        <f>VLOOKUP($A739,'STOCK PRICES'!$AA$2:$AB$1885,2,1)</f>
        <v>219.18</v>
      </c>
      <c r="AB739" t="e">
        <f>VLOOKUP($A739,'STOCK PRICES'!$AC$2:$AD$532,2,1)</f>
        <v>#N/A</v>
      </c>
    </row>
    <row r="740" spans="1:28" hidden="1" outlineLevel="1">
      <c r="A740" s="87">
        <v>44098</v>
      </c>
      <c r="B740">
        <f>VLOOKUP($A740,'STOCK PRICES'!$C$2:$D$1994,2,1)</f>
        <v>80.2</v>
      </c>
      <c r="C740" s="90"/>
      <c r="D740">
        <f>VLOOKUP($A740,'STOCK PRICES'!$E$2:$F$2018,2,1)</f>
        <v>124.1</v>
      </c>
      <c r="F740">
        <f>VLOOKUP($A740,'STOCK PRICES'!$G$2:$H$1679,2,1)</f>
        <v>31.08</v>
      </c>
      <c r="H740">
        <f>VLOOKUP($A740,'STOCK PRICES'!$I$2:$J$1976,2,1)</f>
        <v>35.5</v>
      </c>
      <c r="J740">
        <f>VLOOKUP($A740,'STOCK PRICES'!$K$2:$L$2018,2,1)</f>
        <v>157.41</v>
      </c>
      <c r="L740">
        <f>VLOOKUP($A740,'STOCK PRICES'!$M$2:$N$2018,2,1)</f>
        <v>39.79</v>
      </c>
      <c r="N740" t="e">
        <f>VLOOKUP($A740,'STOCK PRICES'!$O$2:$P$538,2,1)</f>
        <v>#N/A</v>
      </c>
      <c r="P740">
        <f>VLOOKUP($A740,'STOCK PRICES'!$Q$2:$R$2018,2,1)</f>
        <v>20.53</v>
      </c>
      <c r="R740">
        <f>VLOOKUP($A740,'STOCK PRICES'!$S$2:$T$2018,2,1)</f>
        <v>5.98</v>
      </c>
      <c r="T740">
        <f>VLOOKUP($A740,'STOCK PRICES'!$U$2:$V$1210,2,1)</f>
        <v>82.89</v>
      </c>
      <c r="V740">
        <f>VLOOKUP($A740,'STOCK PRICES'!$W$2:$X$1879,2,1)</f>
        <v>60.54</v>
      </c>
      <c r="X740">
        <f>VLOOKUP($A740,'STOCK PRICES'!$Y$2:$Z$1987,2,1)</f>
        <v>42.15</v>
      </c>
      <c r="Z740">
        <f>VLOOKUP($A740,'STOCK PRICES'!$AA$2:$AB$1885,2,1)</f>
        <v>226.81</v>
      </c>
      <c r="AB740" t="e">
        <f>VLOOKUP($A740,'STOCK PRICES'!$AC$2:$AD$532,2,1)</f>
        <v>#N/A</v>
      </c>
    </row>
    <row r="741" spans="1:28" hidden="1" outlineLevel="1">
      <c r="A741" s="87">
        <v>44099</v>
      </c>
      <c r="B741">
        <f>VLOOKUP($A741,'STOCK PRICES'!$C$2:$D$1994,2,1)</f>
        <v>80.39</v>
      </c>
      <c r="C741" s="90"/>
      <c r="D741">
        <f>VLOOKUP($A741,'STOCK PRICES'!$E$2:$F$2018,2,1)</f>
        <v>122.1</v>
      </c>
      <c r="F741">
        <f>VLOOKUP($A741,'STOCK PRICES'!$G$2:$H$1679,2,1)</f>
        <v>31</v>
      </c>
      <c r="H741">
        <f>VLOOKUP($A741,'STOCK PRICES'!$I$2:$J$1976,2,1)</f>
        <v>34.869999999999997</v>
      </c>
      <c r="J741">
        <f>VLOOKUP($A741,'STOCK PRICES'!$K$2:$L$2018,2,1)</f>
        <v>156.94</v>
      </c>
      <c r="L741">
        <f>VLOOKUP($A741,'STOCK PRICES'!$M$2:$N$2018,2,1)</f>
        <v>38.729999999999997</v>
      </c>
      <c r="N741" t="e">
        <f>VLOOKUP($A741,'STOCK PRICES'!$O$2:$P$538,2,1)</f>
        <v>#N/A</v>
      </c>
      <c r="P741">
        <f>VLOOKUP($A741,'STOCK PRICES'!$Q$2:$R$2018,2,1)</f>
        <v>20.64</v>
      </c>
      <c r="R741">
        <f>VLOOKUP($A741,'STOCK PRICES'!$S$2:$T$2018,2,1)</f>
        <v>5.84</v>
      </c>
      <c r="T741">
        <f>VLOOKUP($A741,'STOCK PRICES'!$U$2:$V$1210,2,1)</f>
        <v>77</v>
      </c>
      <c r="V741">
        <f>VLOOKUP($A741,'STOCK PRICES'!$W$2:$X$1879,2,1)</f>
        <v>59.96</v>
      </c>
      <c r="X741">
        <f>VLOOKUP($A741,'STOCK PRICES'!$Y$2:$Z$1987,2,1)</f>
        <v>42</v>
      </c>
      <c r="Z741">
        <f>VLOOKUP($A741,'STOCK PRICES'!$AA$2:$AB$1885,2,1)</f>
        <v>227.9</v>
      </c>
      <c r="AB741" t="e">
        <f>VLOOKUP($A741,'STOCK PRICES'!$AC$2:$AD$532,2,1)</f>
        <v>#N/A</v>
      </c>
    </row>
    <row r="742" spans="1:28" hidden="1" outlineLevel="1">
      <c r="A742" s="87">
        <v>44102</v>
      </c>
      <c r="B742">
        <f>VLOOKUP($A742,'STOCK PRICES'!$C$2:$D$1994,2,1)</f>
        <v>78.95</v>
      </c>
      <c r="C742" s="90"/>
      <c r="D742">
        <f>VLOOKUP($A742,'STOCK PRICES'!$E$2:$F$2018,2,1)</f>
        <v>119.07</v>
      </c>
      <c r="F742">
        <f>VLOOKUP($A742,'STOCK PRICES'!$G$2:$H$1679,2,1)</f>
        <v>30.5</v>
      </c>
      <c r="H742">
        <f>VLOOKUP($A742,'STOCK PRICES'!$I$2:$J$1976,2,1)</f>
        <v>34.15</v>
      </c>
      <c r="J742">
        <f>VLOOKUP($A742,'STOCK PRICES'!$K$2:$L$2018,2,1)</f>
        <v>146.32</v>
      </c>
      <c r="L742">
        <f>VLOOKUP($A742,'STOCK PRICES'!$M$2:$N$2018,2,1)</f>
        <v>36.15</v>
      </c>
      <c r="N742" t="e">
        <f>VLOOKUP($A742,'STOCK PRICES'!$O$2:$P$538,2,1)</f>
        <v>#N/A</v>
      </c>
      <c r="P742">
        <f>VLOOKUP($A742,'STOCK PRICES'!$Q$2:$R$2018,2,1)</f>
        <v>19.13</v>
      </c>
      <c r="R742">
        <f>VLOOKUP($A742,'STOCK PRICES'!$S$2:$T$2018,2,1)</f>
        <v>5.64</v>
      </c>
      <c r="T742">
        <f>VLOOKUP($A742,'STOCK PRICES'!$U$2:$V$1210,2,1)</f>
        <v>77</v>
      </c>
      <c r="V742">
        <f>VLOOKUP($A742,'STOCK PRICES'!$W$2:$X$1879,2,1)</f>
        <v>56.35</v>
      </c>
      <c r="X742">
        <f>VLOOKUP($A742,'STOCK PRICES'!$Y$2:$Z$1987,2,1)</f>
        <v>40.01</v>
      </c>
      <c r="Z742">
        <f>VLOOKUP($A742,'STOCK PRICES'!$AA$2:$AB$1885,2,1)</f>
        <v>220.92</v>
      </c>
      <c r="AB742" t="e">
        <f>VLOOKUP($A742,'STOCK PRICES'!$AC$2:$AD$532,2,1)</f>
        <v>#N/A</v>
      </c>
    </row>
    <row r="743" spans="1:28" hidden="1" outlineLevel="1">
      <c r="A743" s="87">
        <v>44103</v>
      </c>
      <c r="B743">
        <f>VLOOKUP($A743,'STOCK PRICES'!$C$2:$D$1994,2,1)</f>
        <v>80.47</v>
      </c>
      <c r="C743" s="90"/>
      <c r="D743">
        <f>VLOOKUP($A743,'STOCK PRICES'!$E$2:$F$2018,2,1)</f>
        <v>119.93</v>
      </c>
      <c r="F743">
        <f>VLOOKUP($A743,'STOCK PRICES'!$G$2:$H$1679,2,1)</f>
        <v>31.13</v>
      </c>
      <c r="H743">
        <f>VLOOKUP($A743,'STOCK PRICES'!$I$2:$J$1976,2,1)</f>
        <v>34.840000000000003</v>
      </c>
      <c r="J743">
        <f>VLOOKUP($A743,'STOCK PRICES'!$K$2:$L$2018,2,1)</f>
        <v>150.12</v>
      </c>
      <c r="L743">
        <f>VLOOKUP($A743,'STOCK PRICES'!$M$2:$N$2018,2,1)</f>
        <v>36.770000000000003</v>
      </c>
      <c r="N743" t="e">
        <f>VLOOKUP($A743,'STOCK PRICES'!$O$2:$P$538,2,1)</f>
        <v>#N/A</v>
      </c>
      <c r="P743">
        <f>VLOOKUP($A743,'STOCK PRICES'!$Q$2:$R$2018,2,1)</f>
        <v>20.010000000000002</v>
      </c>
      <c r="R743">
        <f>VLOOKUP($A743,'STOCK PRICES'!$S$2:$T$2018,2,1)</f>
        <v>5.8</v>
      </c>
      <c r="T743">
        <f>VLOOKUP($A743,'STOCK PRICES'!$U$2:$V$1210,2,1)</f>
        <v>77</v>
      </c>
      <c r="V743">
        <f>VLOOKUP($A743,'STOCK PRICES'!$W$2:$X$1879,2,1)</f>
        <v>55.11</v>
      </c>
      <c r="X743">
        <f>VLOOKUP($A743,'STOCK PRICES'!$Y$2:$Z$1987,2,1)</f>
        <v>40.42</v>
      </c>
      <c r="Z743">
        <f>VLOOKUP($A743,'STOCK PRICES'!$AA$2:$AB$1885,2,1)</f>
        <v>219.8</v>
      </c>
      <c r="AB743" t="e">
        <f>VLOOKUP($A743,'STOCK PRICES'!$AC$2:$AD$532,2,1)</f>
        <v>#N/A</v>
      </c>
    </row>
    <row r="744" spans="1:28" hidden="1" outlineLevel="1">
      <c r="A744" s="87">
        <v>44104</v>
      </c>
      <c r="B744">
        <f>VLOOKUP($A744,'STOCK PRICES'!$C$2:$D$1994,2,1)</f>
        <v>82.21</v>
      </c>
      <c r="C744" s="90"/>
      <c r="D744">
        <f>VLOOKUP($A744,'STOCK PRICES'!$E$2:$F$2018,2,1)</f>
        <v>115.11</v>
      </c>
      <c r="F744">
        <f>VLOOKUP($A744,'STOCK PRICES'!$G$2:$H$1679,2,1)</f>
        <v>31.48</v>
      </c>
      <c r="H744">
        <f>VLOOKUP($A744,'STOCK PRICES'!$I$2:$J$1976,2,1)</f>
        <v>33.51</v>
      </c>
      <c r="J744">
        <f>VLOOKUP($A744,'STOCK PRICES'!$K$2:$L$2018,2,1)</f>
        <v>139.47999999999999</v>
      </c>
      <c r="L744">
        <f>VLOOKUP($A744,'STOCK PRICES'!$M$2:$N$2018,2,1)</f>
        <v>35.89</v>
      </c>
      <c r="N744" t="e">
        <f>VLOOKUP($A744,'STOCK PRICES'!$O$2:$P$538,2,1)</f>
        <v>#N/A</v>
      </c>
      <c r="P744">
        <f>VLOOKUP($A744,'STOCK PRICES'!$Q$2:$R$2018,2,1)</f>
        <v>18.670000000000002</v>
      </c>
      <c r="R744">
        <f>VLOOKUP($A744,'STOCK PRICES'!$S$2:$T$2018,2,1)</f>
        <v>5.7</v>
      </c>
      <c r="T744">
        <f>VLOOKUP($A744,'STOCK PRICES'!$U$2:$V$1210,2,1)</f>
        <v>77.650000000000006</v>
      </c>
      <c r="V744">
        <f>VLOOKUP($A744,'STOCK PRICES'!$W$2:$X$1879,2,1)</f>
        <v>54.11</v>
      </c>
      <c r="X744">
        <f>VLOOKUP($A744,'STOCK PRICES'!$Y$2:$Z$1987,2,1)</f>
        <v>40.1</v>
      </c>
      <c r="Z744">
        <f>VLOOKUP($A744,'STOCK PRICES'!$AA$2:$AB$1885,2,1)</f>
        <v>218.97</v>
      </c>
      <c r="AB744" t="e">
        <f>VLOOKUP($A744,'STOCK PRICES'!$AC$2:$AD$532,2,1)</f>
        <v>#N/A</v>
      </c>
    </row>
    <row r="745" spans="1:28" hidden="1" outlineLevel="1">
      <c r="A745" s="87">
        <v>44105</v>
      </c>
      <c r="B745">
        <f>VLOOKUP($A745,'STOCK PRICES'!$C$2:$D$1994,2,1)</f>
        <v>79.91</v>
      </c>
      <c r="C745" s="90"/>
      <c r="D745">
        <f>VLOOKUP($A745,'STOCK PRICES'!$E$2:$F$2018,2,1)</f>
        <v>117.6</v>
      </c>
      <c r="F745">
        <f>VLOOKUP($A745,'STOCK PRICES'!$G$2:$H$1679,2,1)</f>
        <v>31.48</v>
      </c>
      <c r="H745">
        <f>VLOOKUP($A745,'STOCK PRICES'!$I$2:$J$1976,2,1)</f>
        <v>34</v>
      </c>
      <c r="J745">
        <f>VLOOKUP($A745,'STOCK PRICES'!$K$2:$L$2018,2,1)</f>
        <v>141.88999999999999</v>
      </c>
      <c r="L745">
        <f>VLOOKUP($A745,'STOCK PRICES'!$M$2:$N$2018,2,1)</f>
        <v>36.549999999999997</v>
      </c>
      <c r="N745" t="e">
        <f>VLOOKUP($A745,'STOCK PRICES'!$O$2:$P$538,2,1)</f>
        <v>#N/A</v>
      </c>
      <c r="P745">
        <f>VLOOKUP($A745,'STOCK PRICES'!$Q$2:$R$2018,2,1)</f>
        <v>18.21</v>
      </c>
      <c r="R745">
        <f>VLOOKUP($A745,'STOCK PRICES'!$S$2:$T$2018,2,1)</f>
        <v>5.45</v>
      </c>
      <c r="T745">
        <f>VLOOKUP($A745,'STOCK PRICES'!$U$2:$V$1210,2,1)</f>
        <v>78</v>
      </c>
      <c r="V745">
        <f>VLOOKUP($A745,'STOCK PRICES'!$W$2:$X$1879,2,1)</f>
        <v>53.3</v>
      </c>
      <c r="X745">
        <f>VLOOKUP($A745,'STOCK PRICES'!$Y$2:$Z$1987,2,1)</f>
        <v>40.24</v>
      </c>
      <c r="Z745">
        <f>VLOOKUP($A745,'STOCK PRICES'!$AA$2:$AB$1885,2,1)</f>
        <v>217.65</v>
      </c>
      <c r="AB745" t="e">
        <f>VLOOKUP($A745,'STOCK PRICES'!$AC$2:$AD$532,2,1)</f>
        <v>#N/A</v>
      </c>
    </row>
    <row r="746" spans="1:28" hidden="1" outlineLevel="1">
      <c r="A746" s="87">
        <v>44106</v>
      </c>
      <c r="B746">
        <f>VLOOKUP($A746,'STOCK PRICES'!$C$2:$D$1994,2,1)</f>
        <v>79.010000000000005</v>
      </c>
      <c r="C746" s="90"/>
      <c r="D746">
        <f>VLOOKUP($A746,'STOCK PRICES'!$E$2:$F$2018,2,1)</f>
        <v>116.83</v>
      </c>
      <c r="F746">
        <f>VLOOKUP($A746,'STOCK PRICES'!$G$2:$H$1679,2,1)</f>
        <v>31.48</v>
      </c>
      <c r="H746">
        <f>VLOOKUP($A746,'STOCK PRICES'!$I$2:$J$1976,2,1)</f>
        <v>34</v>
      </c>
      <c r="J746">
        <f>VLOOKUP($A746,'STOCK PRICES'!$K$2:$L$2018,2,1)</f>
        <v>135.52000000000001</v>
      </c>
      <c r="L746">
        <f>VLOOKUP($A746,'STOCK PRICES'!$M$2:$N$2018,2,1)</f>
        <v>36.200000000000003</v>
      </c>
      <c r="N746" t="e">
        <f>VLOOKUP($A746,'STOCK PRICES'!$O$2:$P$538,2,1)</f>
        <v>#N/A</v>
      </c>
      <c r="P746">
        <f>VLOOKUP($A746,'STOCK PRICES'!$Q$2:$R$2018,2,1)</f>
        <v>17.170000000000002</v>
      </c>
      <c r="R746">
        <f>VLOOKUP($A746,'STOCK PRICES'!$S$2:$T$2018,2,1)</f>
        <v>5.12</v>
      </c>
      <c r="T746">
        <f>VLOOKUP($A746,'STOCK PRICES'!$U$2:$V$1210,2,1)</f>
        <v>72.180000000000007</v>
      </c>
      <c r="V746">
        <f>VLOOKUP($A746,'STOCK PRICES'!$W$2:$X$1879,2,1)</f>
        <v>52.56</v>
      </c>
      <c r="X746">
        <f>VLOOKUP($A746,'STOCK PRICES'!$Y$2:$Z$1987,2,1)</f>
        <v>40.46</v>
      </c>
      <c r="Z746">
        <f>VLOOKUP($A746,'STOCK PRICES'!$AA$2:$AB$1885,2,1)</f>
        <v>206.19</v>
      </c>
      <c r="AB746" t="e">
        <f>VLOOKUP($A746,'STOCK PRICES'!$AC$2:$AD$532,2,1)</f>
        <v>#N/A</v>
      </c>
    </row>
    <row r="747" spans="1:28" hidden="1" outlineLevel="1">
      <c r="A747" s="87">
        <v>44109</v>
      </c>
      <c r="B747">
        <f>VLOOKUP($A747,'STOCK PRICES'!$C$2:$D$1994,2,1)</f>
        <v>78.55</v>
      </c>
      <c r="C747" s="90"/>
      <c r="D747">
        <f>VLOOKUP($A747,'STOCK PRICES'!$E$2:$F$2018,2,1)</f>
        <v>116.47</v>
      </c>
      <c r="F747">
        <f>VLOOKUP($A747,'STOCK PRICES'!$G$2:$H$1679,2,1)</f>
        <v>30.43</v>
      </c>
      <c r="H747">
        <f>VLOOKUP($A747,'STOCK PRICES'!$I$2:$J$1976,2,1)</f>
        <v>33.6</v>
      </c>
      <c r="J747">
        <f>VLOOKUP($A747,'STOCK PRICES'!$K$2:$L$2018,2,1)</f>
        <v>127.81</v>
      </c>
      <c r="L747">
        <f>VLOOKUP($A747,'STOCK PRICES'!$M$2:$N$2018,2,1)</f>
        <v>35.36</v>
      </c>
      <c r="N747" t="e">
        <f>VLOOKUP($A747,'STOCK PRICES'!$O$2:$P$538,2,1)</f>
        <v>#N/A</v>
      </c>
      <c r="P747">
        <f>VLOOKUP($A747,'STOCK PRICES'!$Q$2:$R$2018,2,1)</f>
        <v>15.89</v>
      </c>
      <c r="R747">
        <f>VLOOKUP($A747,'STOCK PRICES'!$S$2:$T$2018,2,1)</f>
        <v>4.68</v>
      </c>
      <c r="T747">
        <f>VLOOKUP($A747,'STOCK PRICES'!$U$2:$V$1210,2,1)</f>
        <v>72.2</v>
      </c>
      <c r="V747">
        <f>VLOOKUP($A747,'STOCK PRICES'!$W$2:$X$1879,2,1)</f>
        <v>52</v>
      </c>
      <c r="X747">
        <f>VLOOKUP($A747,'STOCK PRICES'!$Y$2:$Z$1987,2,1)</f>
        <v>39.03</v>
      </c>
      <c r="Z747">
        <f>VLOOKUP($A747,'STOCK PRICES'!$AA$2:$AB$1885,2,1)</f>
        <v>191.97</v>
      </c>
      <c r="AB747" t="e">
        <f>VLOOKUP($A747,'STOCK PRICES'!$AC$2:$AD$532,2,1)</f>
        <v>#N/A</v>
      </c>
    </row>
    <row r="748" spans="1:28" hidden="1" outlineLevel="1">
      <c r="A748" s="87">
        <v>44110</v>
      </c>
      <c r="B748">
        <f>VLOOKUP($A748,'STOCK PRICES'!$C$2:$D$1994,2,1)</f>
        <v>77.66</v>
      </c>
      <c r="C748" s="90"/>
      <c r="D748">
        <f>VLOOKUP($A748,'STOCK PRICES'!$E$2:$F$2018,2,1)</f>
        <v>116.87</v>
      </c>
      <c r="F748">
        <f>VLOOKUP($A748,'STOCK PRICES'!$G$2:$H$1679,2,1)</f>
        <v>31.02</v>
      </c>
      <c r="H748">
        <f>VLOOKUP($A748,'STOCK PRICES'!$I$2:$J$1976,2,1)</f>
        <v>32.799999999999997</v>
      </c>
      <c r="J748">
        <f>VLOOKUP($A748,'STOCK PRICES'!$K$2:$L$2018,2,1)</f>
        <v>131.84</v>
      </c>
      <c r="L748">
        <f>VLOOKUP($A748,'STOCK PRICES'!$M$2:$N$2018,2,1)</f>
        <v>36.29</v>
      </c>
      <c r="N748" t="e">
        <f>VLOOKUP($A748,'STOCK PRICES'!$O$2:$P$538,2,1)</f>
        <v>#N/A</v>
      </c>
      <c r="P748">
        <f>VLOOKUP($A748,'STOCK PRICES'!$Q$2:$R$2018,2,1)</f>
        <v>16.77</v>
      </c>
      <c r="R748">
        <f>VLOOKUP($A748,'STOCK PRICES'!$S$2:$T$2018,2,1)</f>
        <v>4.62</v>
      </c>
      <c r="T748">
        <f>VLOOKUP($A748,'STOCK PRICES'!$U$2:$V$1210,2,1)</f>
        <v>72.099999999999994</v>
      </c>
      <c r="V748">
        <f>VLOOKUP($A748,'STOCK PRICES'!$W$2:$X$1879,2,1)</f>
        <v>52</v>
      </c>
      <c r="X748">
        <f>VLOOKUP($A748,'STOCK PRICES'!$Y$2:$Z$1987,2,1)</f>
        <v>40.39</v>
      </c>
      <c r="Z748">
        <f>VLOOKUP($A748,'STOCK PRICES'!$AA$2:$AB$1885,2,1)</f>
        <v>195.08</v>
      </c>
      <c r="AB748" t="e">
        <f>VLOOKUP($A748,'STOCK PRICES'!$AC$2:$AD$532,2,1)</f>
        <v>#N/A</v>
      </c>
    </row>
    <row r="749" spans="1:28" hidden="1" outlineLevel="1">
      <c r="A749" s="87">
        <v>44111</v>
      </c>
      <c r="B749">
        <f>VLOOKUP($A749,'STOCK PRICES'!$C$2:$D$1994,2,1)</f>
        <v>78.489999999999995</v>
      </c>
      <c r="C749" s="90"/>
      <c r="D749">
        <f>VLOOKUP($A749,'STOCK PRICES'!$E$2:$F$2018,2,1)</f>
        <v>118.5</v>
      </c>
      <c r="F749">
        <f>VLOOKUP($A749,'STOCK PRICES'!$G$2:$H$1679,2,1)</f>
        <v>32.049999999999997</v>
      </c>
      <c r="H749">
        <f>VLOOKUP($A749,'STOCK PRICES'!$I$2:$J$1976,2,1)</f>
        <v>32.5</v>
      </c>
      <c r="J749">
        <f>VLOOKUP($A749,'STOCK PRICES'!$K$2:$L$2018,2,1)</f>
        <v>137.97999999999999</v>
      </c>
      <c r="L749">
        <f>VLOOKUP($A749,'STOCK PRICES'!$M$2:$N$2018,2,1)</f>
        <v>37.99</v>
      </c>
      <c r="N749" t="e">
        <f>VLOOKUP($A749,'STOCK PRICES'!$O$2:$P$538,2,1)</f>
        <v>#N/A</v>
      </c>
      <c r="P749">
        <f>VLOOKUP($A749,'STOCK PRICES'!$Q$2:$R$2018,2,1)</f>
        <v>18.02</v>
      </c>
      <c r="R749">
        <f>VLOOKUP($A749,'STOCK PRICES'!$S$2:$T$2018,2,1)</f>
        <v>5.05</v>
      </c>
      <c r="T749">
        <f>VLOOKUP($A749,'STOCK PRICES'!$U$2:$V$1210,2,1)</f>
        <v>72.099999999999994</v>
      </c>
      <c r="V749">
        <f>VLOOKUP($A749,'STOCK PRICES'!$W$2:$X$1879,2,1)</f>
        <v>54.71</v>
      </c>
      <c r="X749">
        <f>VLOOKUP($A749,'STOCK PRICES'!$Y$2:$Z$1987,2,1)</f>
        <v>41.61</v>
      </c>
      <c r="Z749">
        <f>VLOOKUP($A749,'STOCK PRICES'!$AA$2:$AB$1885,2,1)</f>
        <v>201.52</v>
      </c>
      <c r="AB749" t="e">
        <f>VLOOKUP($A749,'STOCK PRICES'!$AC$2:$AD$532,2,1)</f>
        <v>#N/A</v>
      </c>
    </row>
    <row r="750" spans="1:28" hidden="1" outlineLevel="1">
      <c r="A750" s="87">
        <v>44112</v>
      </c>
      <c r="B750">
        <f>VLOOKUP($A750,'STOCK PRICES'!$C$2:$D$1994,2,1)</f>
        <v>80.16</v>
      </c>
      <c r="C750" s="90"/>
      <c r="D750">
        <f>VLOOKUP($A750,'STOCK PRICES'!$E$2:$F$2018,2,1)</f>
        <v>120.78</v>
      </c>
      <c r="F750">
        <f>VLOOKUP($A750,'STOCK PRICES'!$G$2:$H$1679,2,1)</f>
        <v>32.28</v>
      </c>
      <c r="H750">
        <f>VLOOKUP($A750,'STOCK PRICES'!$I$2:$J$1976,2,1)</f>
        <v>32.97</v>
      </c>
      <c r="J750">
        <f>VLOOKUP($A750,'STOCK PRICES'!$K$2:$L$2018,2,1)</f>
        <v>142.47999999999999</v>
      </c>
      <c r="L750">
        <f>VLOOKUP($A750,'STOCK PRICES'!$M$2:$N$2018,2,1)</f>
        <v>39.130000000000003</v>
      </c>
      <c r="N750" t="e">
        <f>VLOOKUP($A750,'STOCK PRICES'!$O$2:$P$538,2,1)</f>
        <v>#N/A</v>
      </c>
      <c r="P750">
        <f>VLOOKUP($A750,'STOCK PRICES'!$Q$2:$R$2018,2,1)</f>
        <v>18.3</v>
      </c>
      <c r="R750">
        <f>VLOOKUP($A750,'STOCK PRICES'!$S$2:$T$2018,2,1)</f>
        <v>5.21</v>
      </c>
      <c r="T750">
        <f>VLOOKUP($A750,'STOCK PRICES'!$U$2:$V$1210,2,1)</f>
        <v>72.099999999999994</v>
      </c>
      <c r="V750">
        <f>VLOOKUP($A750,'STOCK PRICES'!$W$2:$X$1879,2,1)</f>
        <v>56.04</v>
      </c>
      <c r="X750">
        <f>VLOOKUP($A750,'STOCK PRICES'!$Y$2:$Z$1987,2,1)</f>
        <v>40</v>
      </c>
      <c r="Z750">
        <f>VLOOKUP($A750,'STOCK PRICES'!$AA$2:$AB$1885,2,1)</f>
        <v>202.41</v>
      </c>
      <c r="AB750" t="e">
        <f>VLOOKUP($A750,'STOCK PRICES'!$AC$2:$AD$532,2,1)</f>
        <v>#N/A</v>
      </c>
    </row>
    <row r="751" spans="1:28" hidden="1" outlineLevel="1">
      <c r="A751" s="87">
        <v>44113</v>
      </c>
      <c r="B751">
        <f>VLOOKUP($A751,'STOCK PRICES'!$C$2:$D$1994,2,1)</f>
        <v>81.900000000000006</v>
      </c>
      <c r="C751" s="90"/>
      <c r="D751">
        <f>VLOOKUP($A751,'STOCK PRICES'!$E$2:$F$2018,2,1)</f>
        <v>122.88</v>
      </c>
      <c r="F751">
        <f>VLOOKUP($A751,'STOCK PRICES'!$G$2:$H$1679,2,1)</f>
        <v>33.049999999999997</v>
      </c>
      <c r="H751">
        <f>VLOOKUP($A751,'STOCK PRICES'!$I$2:$J$1976,2,1)</f>
        <v>33</v>
      </c>
      <c r="J751">
        <f>VLOOKUP($A751,'STOCK PRICES'!$K$2:$L$2018,2,1)</f>
        <v>140.9</v>
      </c>
      <c r="L751">
        <f>VLOOKUP($A751,'STOCK PRICES'!$M$2:$N$2018,2,1)</f>
        <v>38.81</v>
      </c>
      <c r="N751" t="e">
        <f>VLOOKUP($A751,'STOCK PRICES'!$O$2:$P$538,2,1)</f>
        <v>#N/A</v>
      </c>
      <c r="P751">
        <f>VLOOKUP($A751,'STOCK PRICES'!$Q$2:$R$2018,2,1)</f>
        <v>18.23</v>
      </c>
      <c r="R751">
        <f>VLOOKUP($A751,'STOCK PRICES'!$S$2:$T$2018,2,1)</f>
        <v>5.36</v>
      </c>
      <c r="T751">
        <f>VLOOKUP($A751,'STOCK PRICES'!$U$2:$V$1210,2,1)</f>
        <v>69</v>
      </c>
      <c r="V751">
        <f>VLOOKUP($A751,'STOCK PRICES'!$W$2:$X$1879,2,1)</f>
        <v>57.5</v>
      </c>
      <c r="X751">
        <f>VLOOKUP($A751,'STOCK PRICES'!$Y$2:$Z$1987,2,1)</f>
        <v>42.17</v>
      </c>
      <c r="Z751">
        <f>VLOOKUP($A751,'STOCK PRICES'!$AA$2:$AB$1885,2,1)</f>
        <v>204.83</v>
      </c>
      <c r="AB751" t="e">
        <f>VLOOKUP($A751,'STOCK PRICES'!$AC$2:$AD$532,2,1)</f>
        <v>#N/A</v>
      </c>
    </row>
    <row r="752" spans="1:28" hidden="1" outlineLevel="1">
      <c r="A752" s="87">
        <v>44116</v>
      </c>
      <c r="B752">
        <f>VLOOKUP($A752,'STOCK PRICES'!$C$2:$D$1994,2,1)</f>
        <v>80.63</v>
      </c>
      <c r="C752" s="90"/>
      <c r="D752">
        <f>VLOOKUP($A752,'STOCK PRICES'!$E$2:$F$2018,2,1)</f>
        <v>122.57</v>
      </c>
      <c r="F752">
        <f>VLOOKUP($A752,'STOCK PRICES'!$G$2:$H$1679,2,1)</f>
        <v>33.6</v>
      </c>
      <c r="H752">
        <f>VLOOKUP($A752,'STOCK PRICES'!$I$2:$J$1976,2,1)</f>
        <v>33.25</v>
      </c>
      <c r="J752">
        <f>VLOOKUP($A752,'STOCK PRICES'!$K$2:$L$2018,2,1)</f>
        <v>132.03</v>
      </c>
      <c r="L752">
        <f>VLOOKUP($A752,'STOCK PRICES'!$M$2:$N$2018,2,1)</f>
        <v>37.33</v>
      </c>
      <c r="N752" t="e">
        <f>VLOOKUP($A752,'STOCK PRICES'!$O$2:$P$538,2,1)</f>
        <v>#N/A</v>
      </c>
      <c r="P752">
        <f>VLOOKUP($A752,'STOCK PRICES'!$Q$2:$R$2018,2,1)</f>
        <v>17.11</v>
      </c>
      <c r="R752">
        <f>VLOOKUP($A752,'STOCK PRICES'!$S$2:$T$2018,2,1)</f>
        <v>5.0999999999999996</v>
      </c>
      <c r="T752">
        <f>VLOOKUP($A752,'STOCK PRICES'!$U$2:$V$1210,2,1)</f>
        <v>69</v>
      </c>
      <c r="V752">
        <f>VLOOKUP($A752,'STOCK PRICES'!$W$2:$X$1879,2,1)</f>
        <v>55</v>
      </c>
      <c r="X752">
        <f>VLOOKUP($A752,'STOCK PRICES'!$Y$2:$Z$1987,2,1)</f>
        <v>40.590000000000003</v>
      </c>
      <c r="Z752">
        <f>VLOOKUP($A752,'STOCK PRICES'!$AA$2:$AB$1885,2,1)</f>
        <v>204.11</v>
      </c>
      <c r="AB752" t="e">
        <f>VLOOKUP($A752,'STOCK PRICES'!$AC$2:$AD$532,2,1)</f>
        <v>#N/A</v>
      </c>
    </row>
    <row r="753" spans="1:28" hidden="1" outlineLevel="1">
      <c r="A753" s="87">
        <v>44117</v>
      </c>
      <c r="B753">
        <f>VLOOKUP($A753,'STOCK PRICES'!$C$2:$D$1994,2,1)</f>
        <v>79.48</v>
      </c>
      <c r="C753" s="90"/>
      <c r="D753">
        <f>VLOOKUP($A753,'STOCK PRICES'!$E$2:$F$2018,2,1)</f>
        <v>122.3</v>
      </c>
      <c r="F753">
        <f>VLOOKUP($A753,'STOCK PRICES'!$G$2:$H$1679,2,1)</f>
        <v>34.19</v>
      </c>
      <c r="H753">
        <f>VLOOKUP($A753,'STOCK PRICES'!$I$2:$J$1976,2,1)</f>
        <v>32.99</v>
      </c>
      <c r="J753">
        <f>VLOOKUP($A753,'STOCK PRICES'!$K$2:$L$2018,2,1)</f>
        <v>130.62</v>
      </c>
      <c r="L753">
        <f>VLOOKUP($A753,'STOCK PRICES'!$M$2:$N$2018,2,1)</f>
        <v>36.81</v>
      </c>
      <c r="N753" t="e">
        <f>VLOOKUP($A753,'STOCK PRICES'!$O$2:$P$538,2,1)</f>
        <v>#N/A</v>
      </c>
      <c r="P753">
        <f>VLOOKUP($A753,'STOCK PRICES'!$Q$2:$R$2018,2,1)</f>
        <v>17.100000000000001</v>
      </c>
      <c r="R753">
        <f>VLOOKUP($A753,'STOCK PRICES'!$S$2:$T$2018,2,1)</f>
        <v>5</v>
      </c>
      <c r="T753">
        <f>VLOOKUP($A753,'STOCK PRICES'!$U$2:$V$1210,2,1)</f>
        <v>69</v>
      </c>
      <c r="V753">
        <f>VLOOKUP($A753,'STOCK PRICES'!$W$2:$X$1879,2,1)</f>
        <v>55.34</v>
      </c>
      <c r="X753">
        <f>VLOOKUP($A753,'STOCK PRICES'!$Y$2:$Z$1987,2,1)</f>
        <v>41.4</v>
      </c>
      <c r="Z753">
        <f>VLOOKUP($A753,'STOCK PRICES'!$AA$2:$AB$1885,2,1)</f>
        <v>200.89</v>
      </c>
      <c r="AB753" t="e">
        <f>VLOOKUP($A753,'STOCK PRICES'!$AC$2:$AD$532,2,1)</f>
        <v>#N/A</v>
      </c>
    </row>
    <row r="754" spans="1:28" hidden="1" outlineLevel="1">
      <c r="A754" s="87">
        <v>44118</v>
      </c>
      <c r="B754">
        <f>VLOOKUP($A754,'STOCK PRICES'!$C$2:$D$1994,2,1)</f>
        <v>79.47</v>
      </c>
      <c r="C754" s="90"/>
      <c r="D754">
        <f>VLOOKUP($A754,'STOCK PRICES'!$E$2:$F$2018,2,1)</f>
        <v>122.79</v>
      </c>
      <c r="F754">
        <f>VLOOKUP($A754,'STOCK PRICES'!$G$2:$H$1679,2,1)</f>
        <v>33.979999999999997</v>
      </c>
      <c r="H754">
        <f>VLOOKUP($A754,'STOCK PRICES'!$I$2:$J$1976,2,1)</f>
        <v>32.5</v>
      </c>
      <c r="J754">
        <f>VLOOKUP($A754,'STOCK PRICES'!$K$2:$L$2018,2,1)</f>
        <v>131.87</v>
      </c>
      <c r="L754">
        <f>VLOOKUP($A754,'STOCK PRICES'!$M$2:$N$2018,2,1)</f>
        <v>37.26</v>
      </c>
      <c r="N754" t="e">
        <f>VLOOKUP($A754,'STOCK PRICES'!$O$2:$P$538,2,1)</f>
        <v>#N/A</v>
      </c>
      <c r="P754">
        <f>VLOOKUP($A754,'STOCK PRICES'!$Q$2:$R$2018,2,1)</f>
        <v>17.45</v>
      </c>
      <c r="R754">
        <f>VLOOKUP($A754,'STOCK PRICES'!$S$2:$T$2018,2,1)</f>
        <v>5.24</v>
      </c>
      <c r="T754">
        <f>VLOOKUP($A754,'STOCK PRICES'!$U$2:$V$1210,2,1)</f>
        <v>73.34</v>
      </c>
      <c r="V754">
        <f>VLOOKUP($A754,'STOCK PRICES'!$W$2:$X$1879,2,1)</f>
        <v>56.8</v>
      </c>
      <c r="X754">
        <f>VLOOKUP($A754,'STOCK PRICES'!$Y$2:$Z$1987,2,1)</f>
        <v>40</v>
      </c>
      <c r="Z754">
        <f>VLOOKUP($A754,'STOCK PRICES'!$AA$2:$AB$1885,2,1)</f>
        <v>202.53</v>
      </c>
      <c r="AB754" t="e">
        <f>VLOOKUP($A754,'STOCK PRICES'!$AC$2:$AD$532,2,1)</f>
        <v>#N/A</v>
      </c>
    </row>
    <row r="755" spans="1:28" hidden="1" outlineLevel="1">
      <c r="A755" s="87">
        <v>44119</v>
      </c>
      <c r="B755">
        <f>VLOOKUP($A755,'STOCK PRICES'!$C$2:$D$1994,2,1)</f>
        <v>80.52</v>
      </c>
      <c r="C755" s="90"/>
      <c r="D755">
        <f>VLOOKUP($A755,'STOCK PRICES'!$E$2:$F$2018,2,1)</f>
        <v>122.26</v>
      </c>
      <c r="F755">
        <f>VLOOKUP($A755,'STOCK PRICES'!$G$2:$H$1679,2,1)</f>
        <v>35.11</v>
      </c>
      <c r="H755">
        <f>VLOOKUP($A755,'STOCK PRICES'!$I$2:$J$1976,2,1)</f>
        <v>33.19</v>
      </c>
      <c r="J755">
        <f>VLOOKUP($A755,'STOCK PRICES'!$K$2:$L$2018,2,1)</f>
        <v>129.94999999999999</v>
      </c>
      <c r="L755">
        <f>VLOOKUP($A755,'STOCK PRICES'!$M$2:$N$2018,2,1)</f>
        <v>36.950000000000003</v>
      </c>
      <c r="N755" t="e">
        <f>VLOOKUP($A755,'STOCK PRICES'!$O$2:$P$538,2,1)</f>
        <v>#N/A</v>
      </c>
      <c r="P755">
        <f>VLOOKUP($A755,'STOCK PRICES'!$Q$2:$R$2018,2,1)</f>
        <v>17.12</v>
      </c>
      <c r="R755">
        <f>VLOOKUP($A755,'STOCK PRICES'!$S$2:$T$2018,2,1)</f>
        <v>5.25</v>
      </c>
      <c r="T755">
        <f>VLOOKUP($A755,'STOCK PRICES'!$U$2:$V$1210,2,1)</f>
        <v>77.650000000000006</v>
      </c>
      <c r="V755">
        <f>VLOOKUP($A755,'STOCK PRICES'!$W$2:$X$1879,2,1)</f>
        <v>54.3</v>
      </c>
      <c r="X755">
        <f>VLOOKUP($A755,'STOCK PRICES'!$Y$2:$Z$1987,2,1)</f>
        <v>40.21</v>
      </c>
      <c r="Z755">
        <f>VLOOKUP($A755,'STOCK PRICES'!$AA$2:$AB$1885,2,1)</f>
        <v>199.58</v>
      </c>
      <c r="AB755" t="e">
        <f>VLOOKUP($A755,'STOCK PRICES'!$AC$2:$AD$532,2,1)</f>
        <v>#N/A</v>
      </c>
    </row>
    <row r="756" spans="1:28" hidden="1" outlineLevel="1">
      <c r="A756" s="87">
        <v>44120</v>
      </c>
      <c r="B756">
        <f>VLOOKUP($A756,'STOCK PRICES'!$C$2:$D$1994,2,1)</f>
        <v>83.81</v>
      </c>
      <c r="C756" s="90"/>
      <c r="D756">
        <f>VLOOKUP($A756,'STOCK PRICES'!$E$2:$F$2018,2,1)</f>
        <v>122.7</v>
      </c>
      <c r="F756">
        <f>VLOOKUP($A756,'STOCK PRICES'!$G$2:$H$1679,2,1)</f>
        <v>35.99</v>
      </c>
      <c r="H756">
        <f>VLOOKUP($A756,'STOCK PRICES'!$I$2:$J$1976,2,1)</f>
        <v>33.39</v>
      </c>
      <c r="J756">
        <f>VLOOKUP($A756,'STOCK PRICES'!$K$2:$L$2018,2,1)</f>
        <v>129.94</v>
      </c>
      <c r="L756">
        <f>VLOOKUP($A756,'STOCK PRICES'!$M$2:$N$2018,2,1)</f>
        <v>37.04</v>
      </c>
      <c r="N756" t="e">
        <f>VLOOKUP($A756,'STOCK PRICES'!$O$2:$P$538,2,1)</f>
        <v>#N/A</v>
      </c>
      <c r="P756">
        <f>VLOOKUP($A756,'STOCK PRICES'!$Q$2:$R$2018,2,1)</f>
        <v>17.12</v>
      </c>
      <c r="R756">
        <f>VLOOKUP($A756,'STOCK PRICES'!$S$2:$T$2018,2,1)</f>
        <v>5.32</v>
      </c>
      <c r="T756">
        <f>VLOOKUP($A756,'STOCK PRICES'!$U$2:$V$1210,2,1)</f>
        <v>77.650000000000006</v>
      </c>
      <c r="V756">
        <f>VLOOKUP($A756,'STOCK PRICES'!$W$2:$X$1879,2,1)</f>
        <v>53.9</v>
      </c>
      <c r="X756">
        <f>VLOOKUP($A756,'STOCK PRICES'!$Y$2:$Z$1987,2,1)</f>
        <v>41</v>
      </c>
      <c r="Z756">
        <f>VLOOKUP($A756,'STOCK PRICES'!$AA$2:$AB$1885,2,1)</f>
        <v>201.96</v>
      </c>
      <c r="AB756" t="e">
        <f>VLOOKUP($A756,'STOCK PRICES'!$AC$2:$AD$532,2,1)</f>
        <v>#N/A</v>
      </c>
    </row>
    <row r="757" spans="1:28" hidden="1" outlineLevel="1">
      <c r="A757" s="87">
        <v>44123</v>
      </c>
      <c r="B757">
        <f>VLOOKUP($A757,'STOCK PRICES'!$C$2:$D$1994,2,1)</f>
        <v>85.82</v>
      </c>
      <c r="C757" s="90"/>
      <c r="D757">
        <f>VLOOKUP($A757,'STOCK PRICES'!$E$2:$F$2018,2,1)</f>
        <v>122.42</v>
      </c>
      <c r="F757">
        <f>VLOOKUP($A757,'STOCK PRICES'!$G$2:$H$1679,2,1)</f>
        <v>36.380000000000003</v>
      </c>
      <c r="H757">
        <f>VLOOKUP($A757,'STOCK PRICES'!$I$2:$J$1976,2,1)</f>
        <v>33.49</v>
      </c>
      <c r="J757">
        <f>VLOOKUP($A757,'STOCK PRICES'!$K$2:$L$2018,2,1)</f>
        <v>130.75</v>
      </c>
      <c r="L757">
        <f>VLOOKUP($A757,'STOCK PRICES'!$M$2:$N$2018,2,1)</f>
        <v>37.340000000000003</v>
      </c>
      <c r="N757" t="e">
        <f>VLOOKUP($A757,'STOCK PRICES'!$O$2:$P$538,2,1)</f>
        <v>#N/A</v>
      </c>
      <c r="P757">
        <f>VLOOKUP($A757,'STOCK PRICES'!$Q$2:$R$2018,2,1)</f>
        <v>17.329999999999998</v>
      </c>
      <c r="R757">
        <f>VLOOKUP($A757,'STOCK PRICES'!$S$2:$T$2018,2,1)</f>
        <v>5.21</v>
      </c>
      <c r="T757">
        <f>VLOOKUP($A757,'STOCK PRICES'!$U$2:$V$1210,2,1)</f>
        <v>77.650000000000006</v>
      </c>
      <c r="V757">
        <f>VLOOKUP($A757,'STOCK PRICES'!$W$2:$X$1879,2,1)</f>
        <v>53.98</v>
      </c>
      <c r="X757">
        <f>VLOOKUP($A757,'STOCK PRICES'!$Y$2:$Z$1987,2,1)</f>
        <v>40.32</v>
      </c>
      <c r="Z757">
        <f>VLOOKUP($A757,'STOCK PRICES'!$AA$2:$AB$1885,2,1)</f>
        <v>203</v>
      </c>
      <c r="AB757" t="e">
        <f>VLOOKUP($A757,'STOCK PRICES'!$AC$2:$AD$532,2,1)</f>
        <v>#N/A</v>
      </c>
    </row>
    <row r="758" spans="1:28" hidden="1" outlineLevel="1">
      <c r="A758" s="87">
        <v>44124</v>
      </c>
      <c r="B758">
        <f>VLOOKUP($A758,'STOCK PRICES'!$C$2:$D$1994,2,1)</f>
        <v>91.02</v>
      </c>
      <c r="C758" s="90"/>
      <c r="D758">
        <f>VLOOKUP($A758,'STOCK PRICES'!$E$2:$F$2018,2,1)</f>
        <v>121.94</v>
      </c>
      <c r="F758">
        <f>VLOOKUP($A758,'STOCK PRICES'!$G$2:$H$1679,2,1)</f>
        <v>36.5</v>
      </c>
      <c r="H758">
        <f>VLOOKUP($A758,'STOCK PRICES'!$I$2:$J$1976,2,1)</f>
        <v>32.82</v>
      </c>
      <c r="J758">
        <f>VLOOKUP($A758,'STOCK PRICES'!$K$2:$L$2018,2,1)</f>
        <v>140.55000000000001</v>
      </c>
      <c r="L758">
        <f>VLOOKUP($A758,'STOCK PRICES'!$M$2:$N$2018,2,1)</f>
        <v>38.71</v>
      </c>
      <c r="N758" t="e">
        <f>VLOOKUP($A758,'STOCK PRICES'!$O$2:$P$538,2,1)</f>
        <v>#N/A</v>
      </c>
      <c r="P758">
        <f>VLOOKUP($A758,'STOCK PRICES'!$Q$2:$R$2018,2,1)</f>
        <v>18.62</v>
      </c>
      <c r="R758">
        <f>VLOOKUP($A758,'STOCK PRICES'!$S$2:$T$2018,2,1)</f>
        <v>5.29</v>
      </c>
      <c r="T758">
        <f>VLOOKUP($A758,'STOCK PRICES'!$U$2:$V$1210,2,1)</f>
        <v>77.650000000000006</v>
      </c>
      <c r="V758">
        <f>VLOOKUP($A758,'STOCK PRICES'!$W$2:$X$1879,2,1)</f>
        <v>53.99</v>
      </c>
      <c r="X758">
        <f>VLOOKUP($A758,'STOCK PRICES'!$Y$2:$Z$1987,2,1)</f>
        <v>40.369999999999997</v>
      </c>
      <c r="Z758">
        <f>VLOOKUP($A758,'STOCK PRICES'!$AA$2:$AB$1885,2,1)</f>
        <v>201.22</v>
      </c>
      <c r="AB758" t="e">
        <f>VLOOKUP($A758,'STOCK PRICES'!$AC$2:$AD$532,2,1)</f>
        <v>#N/A</v>
      </c>
    </row>
    <row r="759" spans="1:28" hidden="1" outlineLevel="1">
      <c r="A759" s="87">
        <v>44125</v>
      </c>
      <c r="B759">
        <f>VLOOKUP($A759,'STOCK PRICES'!$C$2:$D$1994,2,1)</f>
        <v>93.2</v>
      </c>
      <c r="C759" s="90"/>
      <c r="D759">
        <f>VLOOKUP($A759,'STOCK PRICES'!$E$2:$F$2018,2,1)</f>
        <v>123.08</v>
      </c>
      <c r="F759">
        <f>VLOOKUP($A759,'STOCK PRICES'!$G$2:$H$1679,2,1)</f>
        <v>36.770000000000003</v>
      </c>
      <c r="H759">
        <f>VLOOKUP($A759,'STOCK PRICES'!$I$2:$J$1976,2,1)</f>
        <v>34.909999999999997</v>
      </c>
      <c r="J759">
        <f>VLOOKUP($A759,'STOCK PRICES'!$K$2:$L$2018,2,1)</f>
        <v>149.47999999999999</v>
      </c>
      <c r="L759">
        <f>VLOOKUP($A759,'STOCK PRICES'!$M$2:$N$2018,2,1)</f>
        <v>39.380000000000003</v>
      </c>
      <c r="N759" t="e">
        <f>VLOOKUP($A759,'STOCK PRICES'!$O$2:$P$538,2,1)</f>
        <v>#N/A</v>
      </c>
      <c r="P759">
        <f>VLOOKUP($A759,'STOCK PRICES'!$Q$2:$R$2018,2,1)</f>
        <v>19.09</v>
      </c>
      <c r="R759">
        <f>VLOOKUP($A759,'STOCK PRICES'!$S$2:$T$2018,2,1)</f>
        <v>5.57</v>
      </c>
      <c r="T759">
        <f>VLOOKUP($A759,'STOCK PRICES'!$U$2:$V$1210,2,1)</f>
        <v>77.650000000000006</v>
      </c>
      <c r="V759">
        <f>VLOOKUP($A759,'STOCK PRICES'!$W$2:$X$1879,2,1)</f>
        <v>56.67</v>
      </c>
      <c r="X759">
        <f>VLOOKUP($A759,'STOCK PRICES'!$Y$2:$Z$1987,2,1)</f>
        <v>40.08</v>
      </c>
      <c r="Z759">
        <f>VLOOKUP($A759,'STOCK PRICES'!$AA$2:$AB$1885,2,1)</f>
        <v>212.97</v>
      </c>
      <c r="AB759" t="e">
        <f>VLOOKUP($A759,'STOCK PRICES'!$AC$2:$AD$532,2,1)</f>
        <v>#N/A</v>
      </c>
    </row>
    <row r="760" spans="1:28" hidden="1" outlineLevel="1">
      <c r="A760" s="87">
        <v>44126</v>
      </c>
      <c r="B760">
        <f>VLOOKUP($A760,'STOCK PRICES'!$C$2:$D$1994,2,1)</f>
        <v>90.67</v>
      </c>
      <c r="C760" s="90"/>
      <c r="D760">
        <f>VLOOKUP($A760,'STOCK PRICES'!$E$2:$F$2018,2,1)</f>
        <v>121.89</v>
      </c>
      <c r="F760">
        <f>VLOOKUP($A760,'STOCK PRICES'!$G$2:$H$1679,2,1)</f>
        <v>36.83</v>
      </c>
      <c r="H760">
        <f>VLOOKUP($A760,'STOCK PRICES'!$I$2:$J$1976,2,1)</f>
        <v>36.479999999999997</v>
      </c>
      <c r="J760">
        <f>VLOOKUP($A760,'STOCK PRICES'!$K$2:$L$2018,2,1)</f>
        <v>148.41</v>
      </c>
      <c r="L760">
        <f>VLOOKUP($A760,'STOCK PRICES'!$M$2:$N$2018,2,1)</f>
        <v>40.74</v>
      </c>
      <c r="N760" t="e">
        <f>VLOOKUP($A760,'STOCK PRICES'!$O$2:$P$538,2,1)</f>
        <v>#N/A</v>
      </c>
      <c r="P760">
        <f>VLOOKUP($A760,'STOCK PRICES'!$Q$2:$R$2018,2,1)</f>
        <v>17.91</v>
      </c>
      <c r="R760">
        <f>VLOOKUP($A760,'STOCK PRICES'!$S$2:$T$2018,2,1)</f>
        <v>5.31</v>
      </c>
      <c r="T760">
        <f>VLOOKUP($A760,'STOCK PRICES'!$U$2:$V$1210,2,1)</f>
        <v>77.650000000000006</v>
      </c>
      <c r="V760">
        <f>VLOOKUP($A760,'STOCK PRICES'!$W$2:$X$1879,2,1)</f>
        <v>58</v>
      </c>
      <c r="X760">
        <f>VLOOKUP($A760,'STOCK PRICES'!$Y$2:$Z$1987,2,1)</f>
        <v>39.92</v>
      </c>
      <c r="Z760">
        <f>VLOOKUP($A760,'STOCK PRICES'!$AA$2:$AB$1885,2,1)</f>
        <v>210</v>
      </c>
      <c r="AB760" t="e">
        <f>VLOOKUP($A760,'STOCK PRICES'!$AC$2:$AD$532,2,1)</f>
        <v>#N/A</v>
      </c>
    </row>
    <row r="761" spans="1:28" hidden="1" outlineLevel="1">
      <c r="A761" s="87">
        <v>44127</v>
      </c>
      <c r="B761">
        <f>VLOOKUP($A761,'STOCK PRICES'!$C$2:$D$1994,2,1)</f>
        <v>91.05</v>
      </c>
      <c r="C761" s="90"/>
      <c r="D761">
        <f>VLOOKUP($A761,'STOCK PRICES'!$E$2:$F$2018,2,1)</f>
        <v>121.76</v>
      </c>
      <c r="F761">
        <f>VLOOKUP($A761,'STOCK PRICES'!$G$2:$H$1679,2,1)</f>
        <v>36.950000000000003</v>
      </c>
      <c r="H761">
        <f>VLOOKUP($A761,'STOCK PRICES'!$I$2:$J$1976,2,1)</f>
        <v>36.53</v>
      </c>
      <c r="J761">
        <f>VLOOKUP($A761,'STOCK PRICES'!$K$2:$L$2018,2,1)</f>
        <v>153.85</v>
      </c>
      <c r="L761">
        <f>VLOOKUP($A761,'STOCK PRICES'!$M$2:$N$2018,2,1)</f>
        <v>42.18</v>
      </c>
      <c r="N761" t="e">
        <f>VLOOKUP($A761,'STOCK PRICES'!$O$2:$P$538,2,1)</f>
        <v>#N/A</v>
      </c>
      <c r="P761">
        <f>VLOOKUP($A761,'STOCK PRICES'!$Q$2:$R$2018,2,1)</f>
        <v>19.25</v>
      </c>
      <c r="R761">
        <f>VLOOKUP($A761,'STOCK PRICES'!$S$2:$T$2018,2,1)</f>
        <v>5.79</v>
      </c>
      <c r="T761">
        <f>VLOOKUP($A761,'STOCK PRICES'!$U$2:$V$1210,2,1)</f>
        <v>77.650000000000006</v>
      </c>
      <c r="V761">
        <f>VLOOKUP($A761,'STOCK PRICES'!$W$2:$X$1879,2,1)</f>
        <v>59.66</v>
      </c>
      <c r="X761">
        <f>VLOOKUP($A761,'STOCK PRICES'!$Y$2:$Z$1987,2,1)</f>
        <v>41.19</v>
      </c>
      <c r="Z761">
        <f>VLOOKUP($A761,'STOCK PRICES'!$AA$2:$AB$1885,2,1)</f>
        <v>208.74</v>
      </c>
      <c r="AB761" t="e">
        <f>VLOOKUP($A761,'STOCK PRICES'!$AC$2:$AD$532,2,1)</f>
        <v>#N/A</v>
      </c>
    </row>
    <row r="762" spans="1:28" hidden="1" outlineLevel="1">
      <c r="A762" s="87">
        <v>44130</v>
      </c>
      <c r="B762">
        <f>VLOOKUP($A762,'STOCK PRICES'!$C$2:$D$1994,2,1)</f>
        <v>91.27</v>
      </c>
      <c r="C762" s="90"/>
      <c r="D762">
        <f>VLOOKUP($A762,'STOCK PRICES'!$E$2:$F$2018,2,1)</f>
        <v>119.04</v>
      </c>
      <c r="F762">
        <f>VLOOKUP($A762,'STOCK PRICES'!$G$2:$H$1679,2,1)</f>
        <v>36.950000000000003</v>
      </c>
      <c r="H762">
        <f>VLOOKUP($A762,'STOCK PRICES'!$I$2:$J$1976,2,1)</f>
        <v>37.479999999999997</v>
      </c>
      <c r="J762">
        <f>VLOOKUP($A762,'STOCK PRICES'!$K$2:$L$2018,2,1)</f>
        <v>156.21</v>
      </c>
      <c r="L762">
        <f>VLOOKUP($A762,'STOCK PRICES'!$M$2:$N$2018,2,1)</f>
        <v>43.92</v>
      </c>
      <c r="N762" t="e">
        <f>VLOOKUP($A762,'STOCK PRICES'!$O$2:$P$538,2,1)</f>
        <v>#N/A</v>
      </c>
      <c r="P762">
        <f>VLOOKUP($A762,'STOCK PRICES'!$Q$2:$R$2018,2,1)</f>
        <v>20.04</v>
      </c>
      <c r="R762">
        <f>VLOOKUP($A762,'STOCK PRICES'!$S$2:$T$2018,2,1)</f>
        <v>6.79</v>
      </c>
      <c r="T762">
        <f>VLOOKUP($A762,'STOCK PRICES'!$U$2:$V$1210,2,1)</f>
        <v>75</v>
      </c>
      <c r="V762">
        <f>VLOOKUP($A762,'STOCK PRICES'!$W$2:$X$1879,2,1)</f>
        <v>61.83</v>
      </c>
      <c r="X762">
        <f>VLOOKUP($A762,'STOCK PRICES'!$Y$2:$Z$1987,2,1)</f>
        <v>40.97</v>
      </c>
      <c r="Z762">
        <f>VLOOKUP($A762,'STOCK PRICES'!$AA$2:$AB$1885,2,1)</f>
        <v>208.18</v>
      </c>
      <c r="AB762" t="e">
        <f>VLOOKUP($A762,'STOCK PRICES'!$AC$2:$AD$532,2,1)</f>
        <v>#N/A</v>
      </c>
    </row>
    <row r="763" spans="1:28" hidden="1" outlineLevel="1">
      <c r="A763" s="87">
        <v>44131</v>
      </c>
      <c r="B763">
        <f>VLOOKUP($A763,'STOCK PRICES'!$C$2:$D$1994,2,1)</f>
        <v>89.25</v>
      </c>
      <c r="C763" s="90"/>
      <c r="D763">
        <f>VLOOKUP($A763,'STOCK PRICES'!$E$2:$F$2018,2,1)</f>
        <v>117.3</v>
      </c>
      <c r="F763">
        <f>VLOOKUP($A763,'STOCK PRICES'!$G$2:$H$1679,2,1)</f>
        <v>36</v>
      </c>
      <c r="H763">
        <f>VLOOKUP($A763,'STOCK PRICES'!$I$2:$J$1976,2,1)</f>
        <v>37.86</v>
      </c>
      <c r="J763">
        <f>VLOOKUP($A763,'STOCK PRICES'!$K$2:$L$2018,2,1)</f>
        <v>150.38</v>
      </c>
      <c r="L763">
        <f>VLOOKUP($A763,'STOCK PRICES'!$M$2:$N$2018,2,1)</f>
        <v>42.59</v>
      </c>
      <c r="N763" t="e">
        <f>VLOOKUP($A763,'STOCK PRICES'!$O$2:$P$538,2,1)</f>
        <v>#N/A</v>
      </c>
      <c r="P763">
        <f>VLOOKUP($A763,'STOCK PRICES'!$Q$2:$R$2018,2,1)</f>
        <v>19.3</v>
      </c>
      <c r="R763">
        <f>VLOOKUP($A763,'STOCK PRICES'!$S$2:$T$2018,2,1)</f>
        <v>6.77</v>
      </c>
      <c r="T763">
        <f>VLOOKUP($A763,'STOCK PRICES'!$U$2:$V$1210,2,1)</f>
        <v>75</v>
      </c>
      <c r="V763">
        <f>VLOOKUP($A763,'STOCK PRICES'!$W$2:$X$1879,2,1)</f>
        <v>60.51</v>
      </c>
      <c r="X763">
        <f>VLOOKUP($A763,'STOCK PRICES'!$Y$2:$Z$1987,2,1)</f>
        <v>40.81</v>
      </c>
      <c r="Z763">
        <f>VLOOKUP($A763,'STOCK PRICES'!$AA$2:$AB$1885,2,1)</f>
        <v>209.8</v>
      </c>
      <c r="AB763" t="e">
        <f>VLOOKUP($A763,'STOCK PRICES'!$AC$2:$AD$532,2,1)</f>
        <v>#N/A</v>
      </c>
    </row>
    <row r="764" spans="1:28" hidden="1" outlineLevel="1">
      <c r="A764" s="87">
        <v>44132</v>
      </c>
      <c r="B764">
        <f>VLOOKUP($A764,'STOCK PRICES'!$C$2:$D$1994,2,1)</f>
        <v>89.11</v>
      </c>
      <c r="C764" s="90"/>
      <c r="D764">
        <f>VLOOKUP($A764,'STOCK PRICES'!$E$2:$F$2018,2,1)</f>
        <v>114.62</v>
      </c>
      <c r="F764">
        <f>VLOOKUP($A764,'STOCK PRICES'!$G$2:$H$1679,2,1)</f>
        <v>35.75</v>
      </c>
      <c r="H764">
        <f>VLOOKUP($A764,'STOCK PRICES'!$I$2:$J$1976,2,1)</f>
        <v>37.25</v>
      </c>
      <c r="J764">
        <f>VLOOKUP($A764,'STOCK PRICES'!$K$2:$L$2018,2,1)</f>
        <v>149.87</v>
      </c>
      <c r="L764">
        <f>VLOOKUP($A764,'STOCK PRICES'!$M$2:$N$2018,2,1)</f>
        <v>42.63</v>
      </c>
      <c r="N764" t="e">
        <f>VLOOKUP($A764,'STOCK PRICES'!$O$2:$P$538,2,1)</f>
        <v>#N/A</v>
      </c>
      <c r="P764">
        <f>VLOOKUP($A764,'STOCK PRICES'!$Q$2:$R$2018,2,1)</f>
        <v>19.260000000000002</v>
      </c>
      <c r="R764">
        <f>VLOOKUP($A764,'STOCK PRICES'!$S$2:$T$2018,2,1)</f>
        <v>6.56</v>
      </c>
      <c r="T764">
        <f>VLOOKUP($A764,'STOCK PRICES'!$U$2:$V$1210,2,1)</f>
        <v>80.62</v>
      </c>
      <c r="V764">
        <f>VLOOKUP($A764,'STOCK PRICES'!$W$2:$X$1879,2,1)</f>
        <v>57.55</v>
      </c>
      <c r="X764">
        <f>VLOOKUP($A764,'STOCK PRICES'!$Y$2:$Z$1987,2,1)</f>
        <v>40.5</v>
      </c>
      <c r="Z764">
        <f>VLOOKUP($A764,'STOCK PRICES'!$AA$2:$AB$1885,2,1)</f>
        <v>206.47</v>
      </c>
      <c r="AB764" t="e">
        <f>VLOOKUP($A764,'STOCK PRICES'!$AC$2:$AD$532,2,1)</f>
        <v>#N/A</v>
      </c>
    </row>
    <row r="765" spans="1:28" hidden="1" outlineLevel="1">
      <c r="A765" s="87">
        <v>44133</v>
      </c>
      <c r="B765">
        <f>VLOOKUP($A765,'STOCK PRICES'!$C$2:$D$1994,2,1)</f>
        <v>87.17</v>
      </c>
      <c r="C765" s="90"/>
      <c r="D765">
        <f>VLOOKUP($A765,'STOCK PRICES'!$E$2:$F$2018,2,1)</f>
        <v>109.63</v>
      </c>
      <c r="F765">
        <f>VLOOKUP($A765,'STOCK PRICES'!$G$2:$H$1679,2,1)</f>
        <v>35.799999999999997</v>
      </c>
      <c r="H765">
        <f>VLOOKUP($A765,'STOCK PRICES'!$I$2:$J$1976,2,1)</f>
        <v>34.49</v>
      </c>
      <c r="J765">
        <f>VLOOKUP($A765,'STOCK PRICES'!$K$2:$L$2018,2,1)</f>
        <v>138.88</v>
      </c>
      <c r="L765">
        <f>VLOOKUP($A765,'STOCK PRICES'!$M$2:$N$2018,2,1)</f>
        <v>42.27</v>
      </c>
      <c r="N765" t="e">
        <f>VLOOKUP($A765,'STOCK PRICES'!$O$2:$P$538,2,1)</f>
        <v>#N/A</v>
      </c>
      <c r="P765">
        <f>VLOOKUP($A765,'STOCK PRICES'!$Q$2:$R$2018,2,1)</f>
        <v>17.84</v>
      </c>
      <c r="R765">
        <f>VLOOKUP($A765,'STOCK PRICES'!$S$2:$T$2018,2,1)</f>
        <v>6.26</v>
      </c>
      <c r="T765">
        <f>VLOOKUP($A765,'STOCK PRICES'!$U$2:$V$1210,2,1)</f>
        <v>77.900000000000006</v>
      </c>
      <c r="V765">
        <f>VLOOKUP($A765,'STOCK PRICES'!$W$2:$X$1879,2,1)</f>
        <v>54</v>
      </c>
      <c r="X765">
        <f>VLOOKUP($A765,'STOCK PRICES'!$Y$2:$Z$1987,2,1)</f>
        <v>38.01</v>
      </c>
      <c r="Z765">
        <f>VLOOKUP($A765,'STOCK PRICES'!$AA$2:$AB$1885,2,1)</f>
        <v>198.32</v>
      </c>
      <c r="AB765" t="e">
        <f>VLOOKUP($A765,'STOCK PRICES'!$AC$2:$AD$532,2,1)</f>
        <v>#N/A</v>
      </c>
    </row>
    <row r="766" spans="1:28" hidden="1" outlineLevel="1">
      <c r="A766" s="87">
        <v>44137</v>
      </c>
      <c r="B766">
        <f>VLOOKUP($A766,'STOCK PRICES'!$C$2:$D$1994,2,1)</f>
        <v>87.29</v>
      </c>
      <c r="C766" s="90"/>
      <c r="D766">
        <f>VLOOKUP($A766,'STOCK PRICES'!$E$2:$F$2018,2,1)</f>
        <v>106.46</v>
      </c>
      <c r="F766">
        <f>VLOOKUP($A766,'STOCK PRICES'!$G$2:$H$1679,2,1)</f>
        <v>35.42</v>
      </c>
      <c r="H766">
        <f>VLOOKUP($A766,'STOCK PRICES'!$I$2:$J$1976,2,1)</f>
        <v>33.770000000000003</v>
      </c>
      <c r="J766">
        <f>VLOOKUP($A766,'STOCK PRICES'!$K$2:$L$2018,2,1)</f>
        <v>132.21</v>
      </c>
      <c r="L766">
        <f>VLOOKUP($A766,'STOCK PRICES'!$M$2:$N$2018,2,1)</f>
        <v>41.87</v>
      </c>
      <c r="N766" t="e">
        <f>VLOOKUP($A766,'STOCK PRICES'!$O$2:$P$538,2,1)</f>
        <v>#N/A</v>
      </c>
      <c r="P766">
        <f>VLOOKUP($A766,'STOCK PRICES'!$Q$2:$R$2018,2,1)</f>
        <v>16.8</v>
      </c>
      <c r="R766">
        <f>VLOOKUP($A766,'STOCK PRICES'!$S$2:$T$2018,2,1)</f>
        <v>6.38</v>
      </c>
      <c r="T766">
        <f>VLOOKUP($A766,'STOCK PRICES'!$U$2:$V$1210,2,1)</f>
        <v>77</v>
      </c>
      <c r="V766">
        <f>VLOOKUP($A766,'STOCK PRICES'!$W$2:$X$1879,2,1)</f>
        <v>53.99</v>
      </c>
      <c r="X766">
        <f>VLOOKUP($A766,'STOCK PRICES'!$Y$2:$Z$1987,2,1)</f>
        <v>36.99</v>
      </c>
      <c r="Z766">
        <f>VLOOKUP($A766,'STOCK PRICES'!$AA$2:$AB$1885,2,1)</f>
        <v>204.36</v>
      </c>
      <c r="AB766" t="e">
        <f>VLOOKUP($A766,'STOCK PRICES'!$AC$2:$AD$532,2,1)</f>
        <v>#N/A</v>
      </c>
    </row>
    <row r="767" spans="1:28" hidden="1" outlineLevel="1">
      <c r="A767" s="87">
        <v>44138</v>
      </c>
      <c r="B767">
        <f>VLOOKUP($A767,'STOCK PRICES'!$C$2:$D$1994,2,1)</f>
        <v>90.97</v>
      </c>
      <c r="C767" s="90"/>
      <c r="D767">
        <f>VLOOKUP($A767,'STOCK PRICES'!$E$2:$F$2018,2,1)</f>
        <v>113.56</v>
      </c>
      <c r="F767">
        <f>VLOOKUP($A767,'STOCK PRICES'!$G$2:$H$1679,2,1)</f>
        <v>36.67</v>
      </c>
      <c r="H767">
        <f>VLOOKUP($A767,'STOCK PRICES'!$I$2:$J$1976,2,1)</f>
        <v>34.89</v>
      </c>
      <c r="J767">
        <f>VLOOKUP($A767,'STOCK PRICES'!$K$2:$L$2018,2,1)</f>
        <v>142</v>
      </c>
      <c r="L767">
        <f>VLOOKUP($A767,'STOCK PRICES'!$M$2:$N$2018,2,1)</f>
        <v>43.69</v>
      </c>
      <c r="N767" t="e">
        <f>VLOOKUP($A767,'STOCK PRICES'!$O$2:$P$538,2,1)</f>
        <v>#N/A</v>
      </c>
      <c r="P767">
        <f>VLOOKUP($A767,'STOCK PRICES'!$Q$2:$R$2018,2,1)</f>
        <v>18.059999999999999</v>
      </c>
      <c r="R767">
        <f>VLOOKUP($A767,'STOCK PRICES'!$S$2:$T$2018,2,1)</f>
        <v>6.7</v>
      </c>
      <c r="T767">
        <f>VLOOKUP($A767,'STOCK PRICES'!$U$2:$V$1210,2,1)</f>
        <v>77</v>
      </c>
      <c r="V767">
        <f>VLOOKUP($A767,'STOCK PRICES'!$W$2:$X$1879,2,1)</f>
        <v>58.03</v>
      </c>
      <c r="X767">
        <f>VLOOKUP($A767,'STOCK PRICES'!$Y$2:$Z$1987,2,1)</f>
        <v>38.28</v>
      </c>
      <c r="Z767">
        <f>VLOOKUP($A767,'STOCK PRICES'!$AA$2:$AB$1885,2,1)</f>
        <v>206.56</v>
      </c>
      <c r="AB767" t="e">
        <f>VLOOKUP($A767,'STOCK PRICES'!$AC$2:$AD$532,2,1)</f>
        <v>#N/A</v>
      </c>
    </row>
    <row r="768" spans="1:28" hidden="1" outlineLevel="1">
      <c r="A768" s="87">
        <v>44139</v>
      </c>
      <c r="B768">
        <f>VLOOKUP($A768,'STOCK PRICES'!$C$2:$D$1994,2,1)</f>
        <v>90.72</v>
      </c>
      <c r="C768" s="90"/>
      <c r="D768">
        <f>VLOOKUP($A768,'STOCK PRICES'!$E$2:$F$2018,2,1)</f>
        <v>111.14</v>
      </c>
      <c r="F768">
        <f>VLOOKUP($A768,'STOCK PRICES'!$G$2:$H$1679,2,1)</f>
        <v>35.369999999999997</v>
      </c>
      <c r="H768">
        <f>VLOOKUP($A768,'STOCK PRICES'!$I$2:$J$1976,2,1)</f>
        <v>35.520000000000003</v>
      </c>
      <c r="J768">
        <f>VLOOKUP($A768,'STOCK PRICES'!$K$2:$L$2018,2,1)</f>
        <v>141.34</v>
      </c>
      <c r="L768">
        <f>VLOOKUP($A768,'STOCK PRICES'!$M$2:$N$2018,2,1)</f>
        <v>42.81</v>
      </c>
      <c r="N768" t="e">
        <f>VLOOKUP($A768,'STOCK PRICES'!$O$2:$P$538,2,1)</f>
        <v>#N/A</v>
      </c>
      <c r="P768">
        <f>VLOOKUP($A768,'STOCK PRICES'!$Q$2:$R$2018,2,1)</f>
        <v>17.93</v>
      </c>
      <c r="R768">
        <f>VLOOKUP($A768,'STOCK PRICES'!$S$2:$T$2018,2,1)</f>
        <v>7.22</v>
      </c>
      <c r="T768">
        <f>VLOOKUP($A768,'STOCK PRICES'!$U$2:$V$1210,2,1)</f>
        <v>76.89</v>
      </c>
      <c r="V768">
        <f>VLOOKUP($A768,'STOCK PRICES'!$W$2:$X$1879,2,1)</f>
        <v>58.5</v>
      </c>
      <c r="X768">
        <f>VLOOKUP($A768,'STOCK PRICES'!$Y$2:$Z$1987,2,1)</f>
        <v>38.11</v>
      </c>
      <c r="Z768">
        <f>VLOOKUP($A768,'STOCK PRICES'!$AA$2:$AB$1885,2,1)</f>
        <v>203.4</v>
      </c>
      <c r="AB768" t="e">
        <f>VLOOKUP($A768,'STOCK PRICES'!$AC$2:$AD$532,2,1)</f>
        <v>#N/A</v>
      </c>
    </row>
    <row r="769" spans="1:28" hidden="1" outlineLevel="1">
      <c r="A769" s="87">
        <v>44140</v>
      </c>
      <c r="B769">
        <f>VLOOKUP($A769,'STOCK PRICES'!$C$2:$D$1994,2,1)</f>
        <v>92.58</v>
      </c>
      <c r="C769" s="90"/>
      <c r="D769">
        <f>VLOOKUP($A769,'STOCK PRICES'!$E$2:$F$2018,2,1)</f>
        <v>113.89</v>
      </c>
      <c r="F769">
        <f>VLOOKUP($A769,'STOCK PRICES'!$G$2:$H$1679,2,1)</f>
        <v>36.04</v>
      </c>
      <c r="H769">
        <f>VLOOKUP($A769,'STOCK PRICES'!$I$2:$J$1976,2,1)</f>
        <v>37.03</v>
      </c>
      <c r="J769">
        <f>VLOOKUP($A769,'STOCK PRICES'!$K$2:$L$2018,2,1)</f>
        <v>149.59</v>
      </c>
      <c r="L769">
        <f>VLOOKUP($A769,'STOCK PRICES'!$M$2:$N$2018,2,1)</f>
        <v>43.1</v>
      </c>
      <c r="N769" t="e">
        <f>VLOOKUP($A769,'STOCK PRICES'!$O$2:$P$538,2,1)</f>
        <v>#N/A</v>
      </c>
      <c r="P769">
        <f>VLOOKUP($A769,'STOCK PRICES'!$Q$2:$R$2018,2,1)</f>
        <v>19.260000000000002</v>
      </c>
      <c r="R769">
        <f>VLOOKUP($A769,'STOCK PRICES'!$S$2:$T$2018,2,1)</f>
        <v>7.42</v>
      </c>
      <c r="T769">
        <f>VLOOKUP($A769,'STOCK PRICES'!$U$2:$V$1210,2,1)</f>
        <v>76.89</v>
      </c>
      <c r="V769">
        <f>VLOOKUP($A769,'STOCK PRICES'!$W$2:$X$1879,2,1)</f>
        <v>59.74</v>
      </c>
      <c r="X769">
        <f>VLOOKUP($A769,'STOCK PRICES'!$Y$2:$Z$1987,2,1)</f>
        <v>38.020000000000003</v>
      </c>
      <c r="Z769">
        <f>VLOOKUP($A769,'STOCK PRICES'!$AA$2:$AB$1885,2,1)</f>
        <v>204.07</v>
      </c>
      <c r="AB769" t="e">
        <f>VLOOKUP($A769,'STOCK PRICES'!$AC$2:$AD$532,2,1)</f>
        <v>#N/A</v>
      </c>
    </row>
    <row r="770" spans="1:28" hidden="1" outlineLevel="1">
      <c r="A770" s="87">
        <v>44141</v>
      </c>
      <c r="B770">
        <f>VLOOKUP($A770,'STOCK PRICES'!$C$2:$D$1994,2,1)</f>
        <v>94.77</v>
      </c>
      <c r="C770" s="90"/>
      <c r="D770">
        <f>VLOOKUP($A770,'STOCK PRICES'!$E$2:$F$2018,2,1)</f>
        <v>111.56</v>
      </c>
      <c r="F770">
        <f>VLOOKUP($A770,'STOCK PRICES'!$G$2:$H$1679,2,1)</f>
        <v>36.15</v>
      </c>
      <c r="H770">
        <f>VLOOKUP($A770,'STOCK PRICES'!$I$2:$J$1976,2,1)</f>
        <v>37.549999999999997</v>
      </c>
      <c r="J770">
        <f>VLOOKUP($A770,'STOCK PRICES'!$K$2:$L$2018,2,1)</f>
        <v>145.19</v>
      </c>
      <c r="L770">
        <f>VLOOKUP($A770,'STOCK PRICES'!$M$2:$N$2018,2,1)</f>
        <v>42.64</v>
      </c>
      <c r="N770" t="e">
        <f>VLOOKUP($A770,'STOCK PRICES'!$O$2:$P$538,2,1)</f>
        <v>#N/A</v>
      </c>
      <c r="P770">
        <f>VLOOKUP($A770,'STOCK PRICES'!$Q$2:$R$2018,2,1)</f>
        <v>18.86</v>
      </c>
      <c r="R770">
        <f>VLOOKUP($A770,'STOCK PRICES'!$S$2:$T$2018,2,1)</f>
        <v>7.01</v>
      </c>
      <c r="T770">
        <f>VLOOKUP($A770,'STOCK PRICES'!$U$2:$V$1210,2,1)</f>
        <v>72.900000000000006</v>
      </c>
      <c r="V770">
        <f>VLOOKUP($A770,'STOCK PRICES'!$W$2:$X$1879,2,1)</f>
        <v>59</v>
      </c>
      <c r="X770">
        <f>VLOOKUP($A770,'STOCK PRICES'!$Y$2:$Z$1987,2,1)</f>
        <v>37.94</v>
      </c>
      <c r="Z770">
        <f>VLOOKUP($A770,'STOCK PRICES'!$AA$2:$AB$1885,2,1)</f>
        <v>200.52</v>
      </c>
      <c r="AB770" t="e">
        <f>VLOOKUP($A770,'STOCK PRICES'!$AC$2:$AD$532,2,1)</f>
        <v>#N/A</v>
      </c>
    </row>
    <row r="771" spans="1:28" hidden="1" outlineLevel="1">
      <c r="A771" s="87">
        <v>44144</v>
      </c>
      <c r="B771">
        <f>VLOOKUP($A771,'STOCK PRICES'!$C$2:$D$1994,2,1)</f>
        <v>90.02</v>
      </c>
      <c r="C771" s="90"/>
      <c r="D771">
        <f>VLOOKUP($A771,'STOCK PRICES'!$E$2:$F$2018,2,1)</f>
        <v>111.47</v>
      </c>
      <c r="F771">
        <f>VLOOKUP($A771,'STOCK PRICES'!$G$2:$H$1679,2,1)</f>
        <v>36.24</v>
      </c>
      <c r="H771">
        <f>VLOOKUP($A771,'STOCK PRICES'!$I$2:$J$1976,2,1)</f>
        <v>37.01</v>
      </c>
      <c r="J771">
        <f>VLOOKUP($A771,'STOCK PRICES'!$K$2:$L$2018,2,1)</f>
        <v>145.71</v>
      </c>
      <c r="L771">
        <f>VLOOKUP($A771,'STOCK PRICES'!$M$2:$N$2018,2,1)</f>
        <v>42.64</v>
      </c>
      <c r="N771" t="e">
        <f>VLOOKUP($A771,'STOCK PRICES'!$O$2:$P$538,2,1)</f>
        <v>#N/A</v>
      </c>
      <c r="P771">
        <f>VLOOKUP($A771,'STOCK PRICES'!$Q$2:$R$2018,2,1)</f>
        <v>19.11</v>
      </c>
      <c r="R771">
        <f>VLOOKUP($A771,'STOCK PRICES'!$S$2:$T$2018,2,1)</f>
        <v>7.31</v>
      </c>
      <c r="T771">
        <f>VLOOKUP($A771,'STOCK PRICES'!$U$2:$V$1210,2,1)</f>
        <v>70.5</v>
      </c>
      <c r="V771">
        <f>VLOOKUP($A771,'STOCK PRICES'!$W$2:$X$1879,2,1)</f>
        <v>59</v>
      </c>
      <c r="X771">
        <f>VLOOKUP($A771,'STOCK PRICES'!$Y$2:$Z$1987,2,1)</f>
        <v>37.92</v>
      </c>
      <c r="Z771">
        <f>VLOOKUP($A771,'STOCK PRICES'!$AA$2:$AB$1885,2,1)</f>
        <v>200.53</v>
      </c>
      <c r="AB771" t="e">
        <f>VLOOKUP($A771,'STOCK PRICES'!$AC$2:$AD$532,2,1)</f>
        <v>#N/A</v>
      </c>
    </row>
    <row r="772" spans="1:28" hidden="1" outlineLevel="1">
      <c r="A772" s="87">
        <v>44145</v>
      </c>
      <c r="B772">
        <f>VLOOKUP($A772,'STOCK PRICES'!$C$2:$D$1994,2,1)</f>
        <v>90.63</v>
      </c>
      <c r="C772" s="90"/>
      <c r="D772">
        <f>VLOOKUP($A772,'STOCK PRICES'!$E$2:$F$2018,2,1)</f>
        <v>117.42</v>
      </c>
      <c r="F772">
        <f>VLOOKUP($A772,'STOCK PRICES'!$G$2:$H$1679,2,1)</f>
        <v>36.17</v>
      </c>
      <c r="H772">
        <f>VLOOKUP($A772,'STOCK PRICES'!$I$2:$J$1976,2,1)</f>
        <v>37.6</v>
      </c>
      <c r="J772">
        <f>VLOOKUP($A772,'STOCK PRICES'!$K$2:$L$2018,2,1)</f>
        <v>145.4</v>
      </c>
      <c r="L772">
        <f>VLOOKUP($A772,'STOCK PRICES'!$M$2:$N$2018,2,1)</f>
        <v>42.2</v>
      </c>
      <c r="N772" t="e">
        <f>VLOOKUP($A772,'STOCK PRICES'!$O$2:$P$538,2,1)</f>
        <v>#N/A</v>
      </c>
      <c r="P772">
        <f>VLOOKUP($A772,'STOCK PRICES'!$Q$2:$R$2018,2,1)</f>
        <v>19.46</v>
      </c>
      <c r="R772">
        <f>VLOOKUP($A772,'STOCK PRICES'!$S$2:$T$2018,2,1)</f>
        <v>7.15</v>
      </c>
      <c r="T772">
        <f>VLOOKUP($A772,'STOCK PRICES'!$U$2:$V$1210,2,1)</f>
        <v>72.11</v>
      </c>
      <c r="V772">
        <f>VLOOKUP($A772,'STOCK PRICES'!$W$2:$X$1879,2,1)</f>
        <v>59</v>
      </c>
      <c r="X772">
        <f>VLOOKUP($A772,'STOCK PRICES'!$Y$2:$Z$1987,2,1)</f>
        <v>38.9</v>
      </c>
      <c r="Z772">
        <f>VLOOKUP($A772,'STOCK PRICES'!$AA$2:$AB$1885,2,1)</f>
        <v>198.92</v>
      </c>
      <c r="AB772" t="e">
        <f>VLOOKUP($A772,'STOCK PRICES'!$AC$2:$AD$532,2,1)</f>
        <v>#N/A</v>
      </c>
    </row>
    <row r="773" spans="1:28" hidden="1" outlineLevel="1">
      <c r="A773" s="87">
        <v>44146</v>
      </c>
      <c r="B773">
        <f>VLOOKUP($A773,'STOCK PRICES'!$C$2:$D$1994,2,1)</f>
        <v>90.16</v>
      </c>
      <c r="C773" s="90"/>
      <c r="D773">
        <f>VLOOKUP($A773,'STOCK PRICES'!$E$2:$F$2018,2,1)</f>
        <v>116.95</v>
      </c>
      <c r="F773">
        <f>VLOOKUP($A773,'STOCK PRICES'!$G$2:$H$1679,2,1)</f>
        <v>36.39</v>
      </c>
      <c r="H773">
        <f>VLOOKUP($A773,'STOCK PRICES'!$I$2:$J$1976,2,1)</f>
        <v>37.979999999999997</v>
      </c>
      <c r="J773">
        <f>VLOOKUP($A773,'STOCK PRICES'!$K$2:$L$2018,2,1)</f>
        <v>145.5</v>
      </c>
      <c r="L773">
        <f>VLOOKUP($A773,'STOCK PRICES'!$M$2:$N$2018,2,1)</f>
        <v>41.44</v>
      </c>
      <c r="N773" t="e">
        <f>VLOOKUP($A773,'STOCK PRICES'!$O$2:$P$538,2,1)</f>
        <v>#N/A</v>
      </c>
      <c r="P773">
        <f>VLOOKUP($A773,'STOCK PRICES'!$Q$2:$R$2018,2,1)</f>
        <v>19.010000000000002</v>
      </c>
      <c r="R773">
        <f>VLOOKUP($A773,'STOCK PRICES'!$S$2:$T$2018,2,1)</f>
        <v>7.11</v>
      </c>
      <c r="T773">
        <f>VLOOKUP($A773,'STOCK PRICES'!$U$2:$V$1210,2,1)</f>
        <v>72</v>
      </c>
      <c r="V773">
        <f>VLOOKUP($A773,'STOCK PRICES'!$W$2:$X$1879,2,1)</f>
        <v>58.51</v>
      </c>
      <c r="X773">
        <f>VLOOKUP($A773,'STOCK PRICES'!$Y$2:$Z$1987,2,1)</f>
        <v>38.369999999999997</v>
      </c>
      <c r="Z773">
        <f>VLOOKUP($A773,'STOCK PRICES'!$AA$2:$AB$1885,2,1)</f>
        <v>197.82</v>
      </c>
      <c r="AB773" t="e">
        <f>VLOOKUP($A773,'STOCK PRICES'!$AC$2:$AD$532,2,1)</f>
        <v>#N/A</v>
      </c>
    </row>
    <row r="774" spans="1:28" hidden="1" outlineLevel="1">
      <c r="A774" s="87">
        <v>44147</v>
      </c>
      <c r="B774">
        <f>VLOOKUP($A774,'STOCK PRICES'!$C$2:$D$1994,2,1)</f>
        <v>89.79</v>
      </c>
      <c r="C774" s="90"/>
      <c r="D774">
        <f>VLOOKUP($A774,'STOCK PRICES'!$E$2:$F$2018,2,1)</f>
        <v>113.81</v>
      </c>
      <c r="F774">
        <f>VLOOKUP($A774,'STOCK PRICES'!$G$2:$H$1679,2,1)</f>
        <v>36.03</v>
      </c>
      <c r="H774">
        <f>VLOOKUP($A774,'STOCK PRICES'!$I$2:$J$1976,2,1)</f>
        <v>37.25</v>
      </c>
      <c r="J774">
        <f>VLOOKUP($A774,'STOCK PRICES'!$K$2:$L$2018,2,1)</f>
        <v>134.72</v>
      </c>
      <c r="L774">
        <f>VLOOKUP($A774,'STOCK PRICES'!$M$2:$N$2018,2,1)</f>
        <v>39.99</v>
      </c>
      <c r="N774" t="e">
        <f>VLOOKUP($A774,'STOCK PRICES'!$O$2:$P$538,2,1)</f>
        <v>#N/A</v>
      </c>
      <c r="P774">
        <f>VLOOKUP($A774,'STOCK PRICES'!$Q$2:$R$2018,2,1)</f>
        <v>17.649999999999999</v>
      </c>
      <c r="R774">
        <f>VLOOKUP($A774,'STOCK PRICES'!$S$2:$T$2018,2,1)</f>
        <v>6.98</v>
      </c>
      <c r="T774">
        <f>VLOOKUP($A774,'STOCK PRICES'!$U$2:$V$1210,2,1)</f>
        <v>72.2</v>
      </c>
      <c r="V774">
        <f>VLOOKUP($A774,'STOCK PRICES'!$W$2:$X$1879,2,1)</f>
        <v>57.9</v>
      </c>
      <c r="X774">
        <f>VLOOKUP($A774,'STOCK PRICES'!$Y$2:$Z$1987,2,1)</f>
        <v>37</v>
      </c>
      <c r="Z774">
        <f>VLOOKUP($A774,'STOCK PRICES'!$AA$2:$AB$1885,2,1)</f>
        <v>192.66</v>
      </c>
      <c r="AB774" t="e">
        <f>VLOOKUP($A774,'STOCK PRICES'!$AC$2:$AD$532,2,1)</f>
        <v>#N/A</v>
      </c>
    </row>
    <row r="775" spans="1:28" hidden="1" outlineLevel="1">
      <c r="A775" s="87">
        <v>44148</v>
      </c>
      <c r="B775">
        <f>VLOOKUP($A775,'STOCK PRICES'!$C$2:$D$1994,2,1)</f>
        <v>89.4</v>
      </c>
      <c r="C775" s="90"/>
      <c r="D775">
        <f>VLOOKUP($A775,'STOCK PRICES'!$E$2:$F$2018,2,1)</f>
        <v>114.48</v>
      </c>
      <c r="F775">
        <f>VLOOKUP($A775,'STOCK PRICES'!$G$2:$H$1679,2,1)</f>
        <v>35.369999999999997</v>
      </c>
      <c r="H775">
        <f>VLOOKUP($A775,'STOCK PRICES'!$I$2:$J$1976,2,1)</f>
        <v>37.299999999999997</v>
      </c>
      <c r="J775">
        <f>VLOOKUP($A775,'STOCK PRICES'!$K$2:$L$2018,2,1)</f>
        <v>138.4</v>
      </c>
      <c r="L775">
        <f>VLOOKUP($A775,'STOCK PRICES'!$M$2:$N$2018,2,1)</f>
        <v>40.36</v>
      </c>
      <c r="N775" t="e">
        <f>VLOOKUP($A775,'STOCK PRICES'!$O$2:$P$538,2,1)</f>
        <v>#N/A</v>
      </c>
      <c r="P775">
        <f>VLOOKUP($A775,'STOCK PRICES'!$Q$2:$R$2018,2,1)</f>
        <v>18.45</v>
      </c>
      <c r="R775">
        <f>VLOOKUP($A775,'STOCK PRICES'!$S$2:$T$2018,2,1)</f>
        <v>7.24</v>
      </c>
      <c r="T775">
        <f>VLOOKUP($A775,'STOCK PRICES'!$U$2:$V$1210,2,1)</f>
        <v>72.2</v>
      </c>
      <c r="V775">
        <f>VLOOKUP($A775,'STOCK PRICES'!$W$2:$X$1879,2,1)</f>
        <v>58</v>
      </c>
      <c r="X775">
        <f>VLOOKUP($A775,'STOCK PRICES'!$Y$2:$Z$1987,2,1)</f>
        <v>37.03</v>
      </c>
      <c r="Z775">
        <f>VLOOKUP($A775,'STOCK PRICES'!$AA$2:$AB$1885,2,1)</f>
        <v>199.75</v>
      </c>
      <c r="AB775" t="e">
        <f>VLOOKUP($A775,'STOCK PRICES'!$AC$2:$AD$532,2,1)</f>
        <v>#N/A</v>
      </c>
    </row>
    <row r="776" spans="1:28" hidden="1" outlineLevel="1">
      <c r="A776" s="87">
        <v>44151</v>
      </c>
      <c r="B776">
        <f>VLOOKUP($A776,'STOCK PRICES'!$C$2:$D$1994,2,1)</f>
        <v>89.67</v>
      </c>
      <c r="C776" s="90"/>
      <c r="D776">
        <f>VLOOKUP($A776,'STOCK PRICES'!$E$2:$F$2018,2,1)</f>
        <v>116.46</v>
      </c>
      <c r="F776">
        <f>VLOOKUP($A776,'STOCK PRICES'!$G$2:$H$1679,2,1)</f>
        <v>36</v>
      </c>
      <c r="H776">
        <f>VLOOKUP($A776,'STOCK PRICES'!$I$2:$J$1976,2,1)</f>
        <v>37.299999999999997</v>
      </c>
      <c r="J776">
        <f>VLOOKUP($A776,'STOCK PRICES'!$K$2:$L$2018,2,1)</f>
        <v>134.36000000000001</v>
      </c>
      <c r="L776">
        <f>VLOOKUP($A776,'STOCK PRICES'!$M$2:$N$2018,2,1)</f>
        <v>40.03</v>
      </c>
      <c r="N776" t="e">
        <f>VLOOKUP($A776,'STOCK PRICES'!$O$2:$P$538,2,1)</f>
        <v>#N/A</v>
      </c>
      <c r="P776">
        <f>VLOOKUP($A776,'STOCK PRICES'!$Q$2:$R$2018,2,1)</f>
        <v>18.100000000000001</v>
      </c>
      <c r="R776">
        <f>VLOOKUP($A776,'STOCK PRICES'!$S$2:$T$2018,2,1)</f>
        <v>7.25</v>
      </c>
      <c r="T776">
        <f>VLOOKUP($A776,'STOCK PRICES'!$U$2:$V$1210,2,1)</f>
        <v>72.2</v>
      </c>
      <c r="V776">
        <f>VLOOKUP($A776,'STOCK PRICES'!$W$2:$X$1879,2,1)</f>
        <v>56.16</v>
      </c>
      <c r="X776">
        <f>VLOOKUP($A776,'STOCK PRICES'!$Y$2:$Z$1987,2,1)</f>
        <v>37.04</v>
      </c>
      <c r="Z776">
        <f>VLOOKUP($A776,'STOCK PRICES'!$AA$2:$AB$1885,2,1)</f>
        <v>201.8</v>
      </c>
      <c r="AB776" t="e">
        <f>VLOOKUP($A776,'STOCK PRICES'!$AC$2:$AD$532,2,1)</f>
        <v>#N/A</v>
      </c>
    </row>
    <row r="777" spans="1:28" hidden="1" outlineLevel="1">
      <c r="A777" s="87">
        <v>44153</v>
      </c>
      <c r="B777">
        <f>VLOOKUP($A777,'STOCK PRICES'!$C$2:$D$1994,2,1)</f>
        <v>91.3</v>
      </c>
      <c r="C777" s="90"/>
      <c r="D777">
        <f>VLOOKUP($A777,'STOCK PRICES'!$E$2:$F$2018,2,1)</f>
        <v>120.94</v>
      </c>
      <c r="F777">
        <f>VLOOKUP($A777,'STOCK PRICES'!$G$2:$H$1679,2,1)</f>
        <v>35.659999999999997</v>
      </c>
      <c r="H777">
        <f>VLOOKUP($A777,'STOCK PRICES'!$I$2:$J$1976,2,1)</f>
        <v>36.99</v>
      </c>
      <c r="J777">
        <f>VLOOKUP($A777,'STOCK PRICES'!$K$2:$L$2018,2,1)</f>
        <v>135.36000000000001</v>
      </c>
      <c r="L777">
        <f>VLOOKUP($A777,'STOCK PRICES'!$M$2:$N$2018,2,1)</f>
        <v>39.76</v>
      </c>
      <c r="N777" t="e">
        <f>VLOOKUP($A777,'STOCK PRICES'!$O$2:$P$538,2,1)</f>
        <v>#N/A</v>
      </c>
      <c r="P777">
        <f>VLOOKUP($A777,'STOCK PRICES'!$Q$2:$R$2018,2,1)</f>
        <v>18.29</v>
      </c>
      <c r="R777">
        <f>VLOOKUP($A777,'STOCK PRICES'!$S$2:$T$2018,2,1)</f>
        <v>7.32</v>
      </c>
      <c r="T777">
        <f>VLOOKUP($A777,'STOCK PRICES'!$U$2:$V$1210,2,1)</f>
        <v>72.2</v>
      </c>
      <c r="V777">
        <f>VLOOKUP($A777,'STOCK PRICES'!$W$2:$X$1879,2,1)</f>
        <v>57.05</v>
      </c>
      <c r="X777">
        <f>VLOOKUP($A777,'STOCK PRICES'!$Y$2:$Z$1987,2,1)</f>
        <v>36.99</v>
      </c>
      <c r="Z777">
        <f>VLOOKUP($A777,'STOCK PRICES'!$AA$2:$AB$1885,2,1)</f>
        <v>198.03</v>
      </c>
      <c r="AB777" t="e">
        <f>VLOOKUP($A777,'STOCK PRICES'!$AC$2:$AD$532,2,1)</f>
        <v>#N/A</v>
      </c>
    </row>
    <row r="778" spans="1:28" hidden="1" outlineLevel="1">
      <c r="A778" s="87">
        <v>44154</v>
      </c>
      <c r="B778">
        <f>VLOOKUP($A778,'STOCK PRICES'!$C$2:$D$1994,2,1)</f>
        <v>91.46</v>
      </c>
      <c r="C778" s="90"/>
      <c r="D778">
        <f>VLOOKUP($A778,'STOCK PRICES'!$E$2:$F$2018,2,1)</f>
        <v>121.97</v>
      </c>
      <c r="F778">
        <f>VLOOKUP($A778,'STOCK PRICES'!$G$2:$H$1679,2,1)</f>
        <v>35.659999999999997</v>
      </c>
      <c r="H778">
        <f>VLOOKUP($A778,'STOCK PRICES'!$I$2:$J$1976,2,1)</f>
        <v>36.65</v>
      </c>
      <c r="J778">
        <f>VLOOKUP($A778,'STOCK PRICES'!$K$2:$L$2018,2,1)</f>
        <v>135.93</v>
      </c>
      <c r="L778">
        <f>VLOOKUP($A778,'STOCK PRICES'!$M$2:$N$2018,2,1)</f>
        <v>40.049999999999997</v>
      </c>
      <c r="N778" t="e">
        <f>VLOOKUP($A778,'STOCK PRICES'!$O$2:$P$538,2,1)</f>
        <v>#N/A</v>
      </c>
      <c r="P778">
        <f>VLOOKUP($A778,'STOCK PRICES'!$Q$2:$R$2018,2,1)</f>
        <v>18.22</v>
      </c>
      <c r="R778">
        <f>VLOOKUP($A778,'STOCK PRICES'!$S$2:$T$2018,2,1)</f>
        <v>7.34</v>
      </c>
      <c r="T778">
        <f>VLOOKUP($A778,'STOCK PRICES'!$U$2:$V$1210,2,1)</f>
        <v>70.11</v>
      </c>
      <c r="V778">
        <f>VLOOKUP($A778,'STOCK PRICES'!$W$2:$X$1879,2,1)</f>
        <v>56.41</v>
      </c>
      <c r="X778">
        <f>VLOOKUP($A778,'STOCK PRICES'!$Y$2:$Z$1987,2,1)</f>
        <v>36.56</v>
      </c>
      <c r="Z778">
        <f>VLOOKUP($A778,'STOCK PRICES'!$AA$2:$AB$1885,2,1)</f>
        <v>197.11</v>
      </c>
      <c r="AB778" t="e">
        <f>VLOOKUP($A778,'STOCK PRICES'!$AC$2:$AD$532,2,1)</f>
        <v>#N/A</v>
      </c>
    </row>
    <row r="779" spans="1:28" hidden="1" outlineLevel="1">
      <c r="A779" s="87">
        <v>44155</v>
      </c>
      <c r="B779">
        <f>VLOOKUP($A779,'STOCK PRICES'!$C$2:$D$1994,2,1)</f>
        <v>91.22</v>
      </c>
      <c r="C779" s="90"/>
      <c r="D779">
        <f>VLOOKUP($A779,'STOCK PRICES'!$E$2:$F$2018,2,1)</f>
        <v>119.4</v>
      </c>
      <c r="F779">
        <f>VLOOKUP($A779,'STOCK PRICES'!$G$2:$H$1679,2,1)</f>
        <v>36.01</v>
      </c>
      <c r="H779">
        <f>VLOOKUP($A779,'STOCK PRICES'!$I$2:$J$1976,2,1)</f>
        <v>36.56</v>
      </c>
      <c r="J779">
        <f>VLOOKUP($A779,'STOCK PRICES'!$K$2:$L$2018,2,1)</f>
        <v>132.77000000000001</v>
      </c>
      <c r="L779">
        <f>VLOOKUP($A779,'STOCK PRICES'!$M$2:$N$2018,2,1)</f>
        <v>38.659999999999997</v>
      </c>
      <c r="N779" t="e">
        <f>VLOOKUP($A779,'STOCK PRICES'!$O$2:$P$538,2,1)</f>
        <v>#N/A</v>
      </c>
      <c r="P779">
        <f>VLOOKUP($A779,'STOCK PRICES'!$Q$2:$R$2018,2,1)</f>
        <v>17.64</v>
      </c>
      <c r="R779">
        <f>VLOOKUP($A779,'STOCK PRICES'!$S$2:$T$2018,2,1)</f>
        <v>7.3</v>
      </c>
      <c r="T779">
        <f>VLOOKUP($A779,'STOCK PRICES'!$U$2:$V$1210,2,1)</f>
        <v>70.11</v>
      </c>
      <c r="V779">
        <f>VLOOKUP($A779,'STOCK PRICES'!$W$2:$X$1879,2,1)</f>
        <v>55</v>
      </c>
      <c r="X779">
        <f>VLOOKUP($A779,'STOCK PRICES'!$Y$2:$Z$1987,2,1)</f>
        <v>37.18</v>
      </c>
      <c r="Z779">
        <f>VLOOKUP($A779,'STOCK PRICES'!$AA$2:$AB$1885,2,1)</f>
        <v>198</v>
      </c>
      <c r="AB779" t="e">
        <f>VLOOKUP($A779,'STOCK PRICES'!$AC$2:$AD$532,2,1)</f>
        <v>#N/A</v>
      </c>
    </row>
    <row r="780" spans="1:28" hidden="1" outlineLevel="1">
      <c r="A780" s="87">
        <v>44158</v>
      </c>
      <c r="B780">
        <f>VLOOKUP($A780,'STOCK PRICES'!$C$2:$D$1994,2,1)</f>
        <v>89.15</v>
      </c>
      <c r="C780" s="90"/>
      <c r="D780">
        <f>VLOOKUP($A780,'STOCK PRICES'!$E$2:$F$2018,2,1)</f>
        <v>118.1</v>
      </c>
      <c r="F780">
        <f>VLOOKUP($A780,'STOCK PRICES'!$G$2:$H$1679,2,1)</f>
        <v>35.130000000000003</v>
      </c>
      <c r="H780">
        <f>VLOOKUP($A780,'STOCK PRICES'!$I$2:$J$1976,2,1)</f>
        <v>36.799999999999997</v>
      </c>
      <c r="J780">
        <f>VLOOKUP($A780,'STOCK PRICES'!$K$2:$L$2018,2,1)</f>
        <v>125.65</v>
      </c>
      <c r="L780">
        <f>VLOOKUP($A780,'STOCK PRICES'!$M$2:$N$2018,2,1)</f>
        <v>37.409999999999997</v>
      </c>
      <c r="N780" t="e">
        <f>VLOOKUP($A780,'STOCK PRICES'!$O$2:$P$538,2,1)</f>
        <v>#N/A</v>
      </c>
      <c r="P780">
        <f>VLOOKUP($A780,'STOCK PRICES'!$Q$2:$R$2018,2,1)</f>
        <v>16.91</v>
      </c>
      <c r="R780">
        <f>VLOOKUP($A780,'STOCK PRICES'!$S$2:$T$2018,2,1)</f>
        <v>7.18</v>
      </c>
      <c r="T780">
        <f>VLOOKUP($A780,'STOCK PRICES'!$U$2:$V$1210,2,1)</f>
        <v>70.11</v>
      </c>
      <c r="V780">
        <f>VLOOKUP($A780,'STOCK PRICES'!$W$2:$X$1879,2,1)</f>
        <v>52.25</v>
      </c>
      <c r="X780">
        <f>VLOOKUP($A780,'STOCK PRICES'!$Y$2:$Z$1987,2,1)</f>
        <v>36</v>
      </c>
      <c r="Z780">
        <f>VLOOKUP($A780,'STOCK PRICES'!$AA$2:$AB$1885,2,1)</f>
        <v>191.91</v>
      </c>
      <c r="AB780" t="e">
        <f>VLOOKUP($A780,'STOCK PRICES'!$AC$2:$AD$532,2,1)</f>
        <v>#N/A</v>
      </c>
    </row>
    <row r="781" spans="1:28" hidden="1" outlineLevel="1">
      <c r="A781" s="87">
        <v>44159</v>
      </c>
      <c r="B781">
        <f>VLOOKUP($A781,'STOCK PRICES'!$C$2:$D$1994,2,1)</f>
        <v>89</v>
      </c>
      <c r="C781" s="90"/>
      <c r="D781">
        <f>VLOOKUP($A781,'STOCK PRICES'!$E$2:$F$2018,2,1)</f>
        <v>119.12</v>
      </c>
      <c r="F781">
        <f>VLOOKUP($A781,'STOCK PRICES'!$G$2:$H$1679,2,1)</f>
        <v>35.5</v>
      </c>
      <c r="H781">
        <f>VLOOKUP($A781,'STOCK PRICES'!$I$2:$J$1976,2,1)</f>
        <v>36.799999999999997</v>
      </c>
      <c r="J781">
        <f>VLOOKUP($A781,'STOCK PRICES'!$K$2:$L$2018,2,1)</f>
        <v>126.48</v>
      </c>
      <c r="L781">
        <f>VLOOKUP($A781,'STOCK PRICES'!$M$2:$N$2018,2,1)</f>
        <v>37.08</v>
      </c>
      <c r="N781" t="e">
        <f>VLOOKUP($A781,'STOCK PRICES'!$O$2:$P$538,2,1)</f>
        <v>#N/A</v>
      </c>
      <c r="P781">
        <f>VLOOKUP($A781,'STOCK PRICES'!$Q$2:$R$2018,2,1)</f>
        <v>17.14</v>
      </c>
      <c r="R781">
        <f>VLOOKUP($A781,'STOCK PRICES'!$S$2:$T$2018,2,1)</f>
        <v>7.19</v>
      </c>
      <c r="T781">
        <f>VLOOKUP($A781,'STOCK PRICES'!$U$2:$V$1210,2,1)</f>
        <v>70.11</v>
      </c>
      <c r="V781">
        <f>VLOOKUP($A781,'STOCK PRICES'!$W$2:$X$1879,2,1)</f>
        <v>51.97</v>
      </c>
      <c r="X781">
        <f>VLOOKUP($A781,'STOCK PRICES'!$Y$2:$Z$1987,2,1)</f>
        <v>35.799999999999997</v>
      </c>
      <c r="Z781">
        <f>VLOOKUP($A781,'STOCK PRICES'!$AA$2:$AB$1885,2,1)</f>
        <v>188.6</v>
      </c>
      <c r="AB781" t="e">
        <f>VLOOKUP($A781,'STOCK PRICES'!$AC$2:$AD$532,2,1)</f>
        <v>#N/A</v>
      </c>
    </row>
    <row r="782" spans="1:28" hidden="1" outlineLevel="1">
      <c r="A782" s="87">
        <v>44160</v>
      </c>
      <c r="B782">
        <f>VLOOKUP($A782,'STOCK PRICES'!$C$2:$D$1994,2,1)</f>
        <v>91.38</v>
      </c>
      <c r="C782" s="90"/>
      <c r="D782">
        <f>VLOOKUP($A782,'STOCK PRICES'!$E$2:$F$2018,2,1)</f>
        <v>120.37</v>
      </c>
      <c r="F782">
        <f>VLOOKUP($A782,'STOCK PRICES'!$G$2:$H$1679,2,1)</f>
        <v>35</v>
      </c>
      <c r="H782">
        <f>VLOOKUP($A782,'STOCK PRICES'!$I$2:$J$1976,2,1)</f>
        <v>36.549999999999997</v>
      </c>
      <c r="J782">
        <f>VLOOKUP($A782,'STOCK PRICES'!$K$2:$L$2018,2,1)</f>
        <v>129.76</v>
      </c>
      <c r="L782">
        <f>VLOOKUP($A782,'STOCK PRICES'!$M$2:$N$2018,2,1)</f>
        <v>36.85</v>
      </c>
      <c r="N782" t="e">
        <f>VLOOKUP($A782,'STOCK PRICES'!$O$2:$P$538,2,1)</f>
        <v>#N/A</v>
      </c>
      <c r="P782">
        <f>VLOOKUP($A782,'STOCK PRICES'!$Q$2:$R$2018,2,1)</f>
        <v>17.66</v>
      </c>
      <c r="R782">
        <f>VLOOKUP($A782,'STOCK PRICES'!$S$2:$T$2018,2,1)</f>
        <v>7.15</v>
      </c>
      <c r="T782">
        <f>VLOOKUP($A782,'STOCK PRICES'!$U$2:$V$1210,2,1)</f>
        <v>70.11</v>
      </c>
      <c r="V782">
        <f>VLOOKUP($A782,'STOCK PRICES'!$W$2:$X$1879,2,1)</f>
        <v>52.13</v>
      </c>
      <c r="X782">
        <f>VLOOKUP($A782,'STOCK PRICES'!$Y$2:$Z$1987,2,1)</f>
        <v>35.619999999999997</v>
      </c>
      <c r="Z782">
        <f>VLOOKUP($A782,'STOCK PRICES'!$AA$2:$AB$1885,2,1)</f>
        <v>187.97</v>
      </c>
      <c r="AB782" t="e">
        <f>VLOOKUP($A782,'STOCK PRICES'!$AC$2:$AD$532,2,1)</f>
        <v>#N/A</v>
      </c>
    </row>
    <row r="783" spans="1:28" hidden="1" outlineLevel="1">
      <c r="A783" s="87">
        <v>44161</v>
      </c>
      <c r="B783">
        <f>VLOOKUP($A783,'STOCK PRICES'!$C$2:$D$1994,2,1)</f>
        <v>94.32</v>
      </c>
      <c r="C783" s="90"/>
      <c r="D783">
        <f>VLOOKUP($A783,'STOCK PRICES'!$E$2:$F$2018,2,1)</f>
        <v>120.19</v>
      </c>
      <c r="F783">
        <f>VLOOKUP($A783,'STOCK PRICES'!$G$2:$H$1679,2,1)</f>
        <v>34.24</v>
      </c>
      <c r="H783">
        <f>VLOOKUP($A783,'STOCK PRICES'!$I$2:$J$1976,2,1)</f>
        <v>36.9</v>
      </c>
      <c r="J783">
        <f>VLOOKUP($A783,'STOCK PRICES'!$K$2:$L$2018,2,1)</f>
        <v>133.79</v>
      </c>
      <c r="L783">
        <f>VLOOKUP($A783,'STOCK PRICES'!$M$2:$N$2018,2,1)</f>
        <v>39.56</v>
      </c>
      <c r="N783" t="e">
        <f>VLOOKUP($A783,'STOCK PRICES'!$O$2:$P$538,2,1)</f>
        <v>#N/A</v>
      </c>
      <c r="P783">
        <f>VLOOKUP($A783,'STOCK PRICES'!$Q$2:$R$2018,2,1)</f>
        <v>18.38</v>
      </c>
      <c r="R783">
        <f>VLOOKUP($A783,'STOCK PRICES'!$S$2:$T$2018,2,1)</f>
        <v>7.2</v>
      </c>
      <c r="T783">
        <f>VLOOKUP($A783,'STOCK PRICES'!$U$2:$V$1210,2,1)</f>
        <v>74.8</v>
      </c>
      <c r="V783">
        <f>VLOOKUP($A783,'STOCK PRICES'!$W$2:$X$1879,2,1)</f>
        <v>55.58</v>
      </c>
      <c r="X783">
        <f>VLOOKUP($A783,'STOCK PRICES'!$Y$2:$Z$1987,2,1)</f>
        <v>36.86</v>
      </c>
      <c r="Z783">
        <f>VLOOKUP($A783,'STOCK PRICES'!$AA$2:$AB$1885,2,1)</f>
        <v>192.91</v>
      </c>
      <c r="AB783" t="e">
        <f>VLOOKUP($A783,'STOCK PRICES'!$AC$2:$AD$532,2,1)</f>
        <v>#N/A</v>
      </c>
    </row>
    <row r="784" spans="1:28" hidden="1" outlineLevel="1">
      <c r="A784" s="87">
        <v>44162</v>
      </c>
      <c r="B784">
        <f>VLOOKUP($A784,'STOCK PRICES'!$C$2:$D$1994,2,1)</f>
        <v>93.84</v>
      </c>
      <c r="C784" s="90"/>
      <c r="D784">
        <f>VLOOKUP($A784,'STOCK PRICES'!$E$2:$F$2018,2,1)</f>
        <v>118.67</v>
      </c>
      <c r="F784">
        <f>VLOOKUP($A784,'STOCK PRICES'!$G$2:$H$1679,2,1)</f>
        <v>35.130000000000003</v>
      </c>
      <c r="H784">
        <f>VLOOKUP($A784,'STOCK PRICES'!$I$2:$J$1976,2,1)</f>
        <v>36.9</v>
      </c>
      <c r="J784">
        <f>VLOOKUP($A784,'STOCK PRICES'!$K$2:$L$2018,2,1)</f>
        <v>137.12</v>
      </c>
      <c r="L784">
        <f>VLOOKUP($A784,'STOCK PRICES'!$M$2:$N$2018,2,1)</f>
        <v>39</v>
      </c>
      <c r="N784" t="e">
        <f>VLOOKUP($A784,'STOCK PRICES'!$O$2:$P$538,2,1)</f>
        <v>#N/A</v>
      </c>
      <c r="P784">
        <f>VLOOKUP($A784,'STOCK PRICES'!$Q$2:$R$2018,2,1)</f>
        <v>18.36</v>
      </c>
      <c r="R784">
        <f>VLOOKUP($A784,'STOCK PRICES'!$S$2:$T$2018,2,1)</f>
        <v>7.42</v>
      </c>
      <c r="T784">
        <f>VLOOKUP($A784,'STOCK PRICES'!$U$2:$V$1210,2,1)</f>
        <v>72.099999999999994</v>
      </c>
      <c r="V784">
        <f>VLOOKUP($A784,'STOCK PRICES'!$W$2:$X$1879,2,1)</f>
        <v>54.99</v>
      </c>
      <c r="X784">
        <f>VLOOKUP($A784,'STOCK PRICES'!$Y$2:$Z$1987,2,1)</f>
        <v>36.99</v>
      </c>
      <c r="Z784">
        <f>VLOOKUP($A784,'STOCK PRICES'!$AA$2:$AB$1885,2,1)</f>
        <v>189.63</v>
      </c>
      <c r="AB784" t="e">
        <f>VLOOKUP($A784,'STOCK PRICES'!$AC$2:$AD$532,2,1)</f>
        <v>#N/A</v>
      </c>
    </row>
    <row r="785" spans="1:28" hidden="1" outlineLevel="1">
      <c r="A785" s="87">
        <v>44165</v>
      </c>
      <c r="B785">
        <f>VLOOKUP($A785,'STOCK PRICES'!$C$2:$D$1994,2,1)</f>
        <v>94.53</v>
      </c>
      <c r="C785" s="90"/>
      <c r="D785">
        <f>VLOOKUP($A785,'STOCK PRICES'!$E$2:$F$2018,2,1)</f>
        <v>120.5</v>
      </c>
      <c r="F785">
        <f>VLOOKUP($A785,'STOCK PRICES'!$G$2:$H$1679,2,1)</f>
        <v>35.130000000000003</v>
      </c>
      <c r="H785">
        <f>VLOOKUP($A785,'STOCK PRICES'!$I$2:$J$1976,2,1)</f>
        <v>37.39</v>
      </c>
      <c r="J785">
        <f>VLOOKUP($A785,'STOCK PRICES'!$K$2:$L$2018,2,1)</f>
        <v>143.97999999999999</v>
      </c>
      <c r="L785">
        <f>VLOOKUP($A785,'STOCK PRICES'!$M$2:$N$2018,2,1)</f>
        <v>39.69</v>
      </c>
      <c r="N785" t="e">
        <f>VLOOKUP($A785,'STOCK PRICES'!$O$2:$P$538,2,1)</f>
        <v>#N/A</v>
      </c>
      <c r="P785">
        <f>VLOOKUP($A785,'STOCK PRICES'!$Q$2:$R$2018,2,1)</f>
        <v>19.14</v>
      </c>
      <c r="R785">
        <f>VLOOKUP($A785,'STOCK PRICES'!$S$2:$T$2018,2,1)</f>
        <v>7.41</v>
      </c>
      <c r="T785">
        <f>VLOOKUP($A785,'STOCK PRICES'!$U$2:$V$1210,2,1)</f>
        <v>72.05</v>
      </c>
      <c r="V785">
        <f>VLOOKUP($A785,'STOCK PRICES'!$W$2:$X$1879,2,1)</f>
        <v>55.26</v>
      </c>
      <c r="X785">
        <f>VLOOKUP($A785,'STOCK PRICES'!$Y$2:$Z$1987,2,1)</f>
        <v>37.01</v>
      </c>
      <c r="Z785">
        <f>VLOOKUP($A785,'STOCK PRICES'!$AA$2:$AB$1885,2,1)</f>
        <v>193.29</v>
      </c>
      <c r="AB785" t="e">
        <f>VLOOKUP($A785,'STOCK PRICES'!$AC$2:$AD$532,2,1)</f>
        <v>#N/A</v>
      </c>
    </row>
    <row r="786" spans="1:28" hidden="1" outlineLevel="1">
      <c r="A786" s="87">
        <v>44166</v>
      </c>
      <c r="B786">
        <f>VLOOKUP($A786,'STOCK PRICES'!$C$2:$D$1994,2,1)</f>
        <v>97.37</v>
      </c>
      <c r="C786" s="90"/>
      <c r="D786">
        <f>VLOOKUP($A786,'STOCK PRICES'!$E$2:$F$2018,2,1)</f>
        <v>121.73</v>
      </c>
      <c r="F786">
        <f>VLOOKUP($A786,'STOCK PRICES'!$G$2:$H$1679,2,1)</f>
        <v>34.57</v>
      </c>
      <c r="H786">
        <f>VLOOKUP($A786,'STOCK PRICES'!$I$2:$J$1976,2,1)</f>
        <v>37.75</v>
      </c>
      <c r="J786">
        <f>VLOOKUP($A786,'STOCK PRICES'!$K$2:$L$2018,2,1)</f>
        <v>144.02000000000001</v>
      </c>
      <c r="L786">
        <f>VLOOKUP($A786,'STOCK PRICES'!$M$2:$N$2018,2,1)</f>
        <v>40.11</v>
      </c>
      <c r="N786" t="e">
        <f>VLOOKUP($A786,'STOCK PRICES'!$O$2:$P$538,2,1)</f>
        <v>#N/A</v>
      </c>
      <c r="P786">
        <f>VLOOKUP($A786,'STOCK PRICES'!$Q$2:$R$2018,2,1)</f>
        <v>19.41</v>
      </c>
      <c r="R786">
        <f>VLOOKUP($A786,'STOCK PRICES'!$S$2:$T$2018,2,1)</f>
        <v>7.32</v>
      </c>
      <c r="T786">
        <f>VLOOKUP($A786,'STOCK PRICES'!$U$2:$V$1210,2,1)</f>
        <v>74</v>
      </c>
      <c r="V786">
        <f>VLOOKUP($A786,'STOCK PRICES'!$W$2:$X$1879,2,1)</f>
        <v>58.64</v>
      </c>
      <c r="X786">
        <f>VLOOKUP($A786,'STOCK PRICES'!$Y$2:$Z$1987,2,1)</f>
        <v>37.5</v>
      </c>
      <c r="Z786">
        <f>VLOOKUP($A786,'STOCK PRICES'!$AA$2:$AB$1885,2,1)</f>
        <v>198.27</v>
      </c>
      <c r="AB786" t="e">
        <f>VLOOKUP($A786,'STOCK PRICES'!$AC$2:$AD$532,2,1)</f>
        <v>#N/A</v>
      </c>
    </row>
    <row r="787" spans="1:28" hidden="1" outlineLevel="1">
      <c r="A787" s="87">
        <v>44167</v>
      </c>
      <c r="B787">
        <f>VLOOKUP($A787,'STOCK PRICES'!$C$2:$D$1994,2,1)</f>
        <v>97.8</v>
      </c>
      <c r="C787" s="90"/>
      <c r="D787">
        <f>VLOOKUP($A787,'STOCK PRICES'!$E$2:$F$2018,2,1)</f>
        <v>121.87</v>
      </c>
      <c r="F787">
        <f>VLOOKUP($A787,'STOCK PRICES'!$G$2:$H$1679,2,1)</f>
        <v>34.19</v>
      </c>
      <c r="H787">
        <f>VLOOKUP($A787,'STOCK PRICES'!$I$2:$J$1976,2,1)</f>
        <v>37.68</v>
      </c>
      <c r="J787">
        <f>VLOOKUP($A787,'STOCK PRICES'!$K$2:$L$2018,2,1)</f>
        <v>149.94999999999999</v>
      </c>
      <c r="L787">
        <f>VLOOKUP($A787,'STOCK PRICES'!$M$2:$N$2018,2,1)</f>
        <v>40.17</v>
      </c>
      <c r="N787" t="e">
        <f>VLOOKUP($A787,'STOCK PRICES'!$O$2:$P$538,2,1)</f>
        <v>#N/A</v>
      </c>
      <c r="P787">
        <f>VLOOKUP($A787,'STOCK PRICES'!$Q$2:$R$2018,2,1)</f>
        <v>19.63</v>
      </c>
      <c r="R787">
        <f>VLOOKUP($A787,'STOCK PRICES'!$S$2:$T$2018,2,1)</f>
        <v>7.33</v>
      </c>
      <c r="T787">
        <f>VLOOKUP($A787,'STOCK PRICES'!$U$2:$V$1210,2,1)</f>
        <v>72.05</v>
      </c>
      <c r="V787">
        <f>VLOOKUP($A787,'STOCK PRICES'!$W$2:$X$1879,2,1)</f>
        <v>58</v>
      </c>
      <c r="X787">
        <f>VLOOKUP($A787,'STOCK PRICES'!$Y$2:$Z$1987,2,1)</f>
        <v>37.4</v>
      </c>
      <c r="Z787">
        <f>VLOOKUP($A787,'STOCK PRICES'!$AA$2:$AB$1885,2,1)</f>
        <v>197.32</v>
      </c>
      <c r="AB787" t="e">
        <f>VLOOKUP($A787,'STOCK PRICES'!$AC$2:$AD$532,2,1)</f>
        <v>#N/A</v>
      </c>
    </row>
    <row r="788" spans="1:28" hidden="1" outlineLevel="1">
      <c r="A788" s="87">
        <v>44168</v>
      </c>
      <c r="B788">
        <f>VLOOKUP($A788,'STOCK PRICES'!$C$2:$D$1994,2,1)</f>
        <v>97.27</v>
      </c>
      <c r="C788" s="90"/>
      <c r="D788">
        <f>VLOOKUP($A788,'STOCK PRICES'!$E$2:$F$2018,2,1)</f>
        <v>122.69</v>
      </c>
      <c r="F788">
        <f>VLOOKUP($A788,'STOCK PRICES'!$G$2:$H$1679,2,1)</f>
        <v>33.979999999999997</v>
      </c>
      <c r="H788">
        <f>VLOOKUP($A788,'STOCK PRICES'!$I$2:$J$1976,2,1)</f>
        <v>38</v>
      </c>
      <c r="J788">
        <f>VLOOKUP($A788,'STOCK PRICES'!$K$2:$L$2018,2,1)</f>
        <v>151.81</v>
      </c>
      <c r="L788">
        <f>VLOOKUP($A788,'STOCK PRICES'!$M$2:$N$2018,2,1)</f>
        <v>40.57</v>
      </c>
      <c r="N788" t="e">
        <f>VLOOKUP($A788,'STOCK PRICES'!$O$2:$P$538,2,1)</f>
        <v>#N/A</v>
      </c>
      <c r="P788">
        <f>VLOOKUP($A788,'STOCK PRICES'!$Q$2:$R$2018,2,1)</f>
        <v>19.64</v>
      </c>
      <c r="R788">
        <f>VLOOKUP($A788,'STOCK PRICES'!$S$2:$T$2018,2,1)</f>
        <v>7.27</v>
      </c>
      <c r="T788">
        <f>VLOOKUP($A788,'STOCK PRICES'!$U$2:$V$1210,2,1)</f>
        <v>75.790000000000006</v>
      </c>
      <c r="V788">
        <f>VLOOKUP($A788,'STOCK PRICES'!$W$2:$X$1879,2,1)</f>
        <v>56.75</v>
      </c>
      <c r="X788">
        <f>VLOOKUP($A788,'STOCK PRICES'!$Y$2:$Z$1987,2,1)</f>
        <v>36.99</v>
      </c>
      <c r="Z788">
        <f>VLOOKUP($A788,'STOCK PRICES'!$AA$2:$AB$1885,2,1)</f>
        <v>197.37</v>
      </c>
      <c r="AB788" t="e">
        <f>VLOOKUP($A788,'STOCK PRICES'!$AC$2:$AD$532,2,1)</f>
        <v>#N/A</v>
      </c>
    </row>
    <row r="789" spans="1:28" hidden="1" outlineLevel="1">
      <c r="A789" s="87">
        <v>44169</v>
      </c>
      <c r="B789">
        <f>VLOOKUP($A789,'STOCK PRICES'!$C$2:$D$1994,2,1)</f>
        <v>98</v>
      </c>
      <c r="C789" s="90"/>
      <c r="D789">
        <f>VLOOKUP($A789,'STOCK PRICES'!$E$2:$F$2018,2,1)</f>
        <v>123.99</v>
      </c>
      <c r="F789">
        <f>VLOOKUP($A789,'STOCK PRICES'!$G$2:$H$1679,2,1)</f>
        <v>34.25</v>
      </c>
      <c r="H789">
        <f>VLOOKUP($A789,'STOCK PRICES'!$I$2:$J$1976,2,1)</f>
        <v>39.06</v>
      </c>
      <c r="J789">
        <f>VLOOKUP($A789,'STOCK PRICES'!$K$2:$L$2018,2,1)</f>
        <v>159.56</v>
      </c>
      <c r="L789">
        <f>VLOOKUP($A789,'STOCK PRICES'!$M$2:$N$2018,2,1)</f>
        <v>40.619999999999997</v>
      </c>
      <c r="N789" t="e">
        <f>VLOOKUP($A789,'STOCK PRICES'!$O$2:$P$538,2,1)</f>
        <v>#N/A</v>
      </c>
      <c r="P789">
        <f>VLOOKUP($A789,'STOCK PRICES'!$Q$2:$R$2018,2,1)</f>
        <v>20.13</v>
      </c>
      <c r="R789">
        <f>VLOOKUP($A789,'STOCK PRICES'!$S$2:$T$2018,2,1)</f>
        <v>7.33</v>
      </c>
      <c r="T789">
        <f>VLOOKUP($A789,'STOCK PRICES'!$U$2:$V$1210,2,1)</f>
        <v>73.900000000000006</v>
      </c>
      <c r="V789">
        <f>VLOOKUP($A789,'STOCK PRICES'!$W$2:$X$1879,2,1)</f>
        <v>57.21</v>
      </c>
      <c r="X789">
        <f>VLOOKUP($A789,'STOCK PRICES'!$Y$2:$Z$1987,2,1)</f>
        <v>36.49</v>
      </c>
      <c r="Z789">
        <f>VLOOKUP($A789,'STOCK PRICES'!$AA$2:$AB$1885,2,1)</f>
        <v>198.35</v>
      </c>
      <c r="AB789" t="e">
        <f>VLOOKUP($A789,'STOCK PRICES'!$AC$2:$AD$532,2,1)</f>
        <v>#N/A</v>
      </c>
    </row>
    <row r="790" spans="1:28" hidden="1" outlineLevel="1">
      <c r="A790" s="87">
        <v>44172</v>
      </c>
      <c r="B790">
        <f>VLOOKUP($A790,'STOCK PRICES'!$C$2:$D$1994,2,1)</f>
        <v>97.64</v>
      </c>
      <c r="C790" s="90"/>
      <c r="D790">
        <f>VLOOKUP($A790,'STOCK PRICES'!$E$2:$F$2018,2,1)</f>
        <v>124.32</v>
      </c>
      <c r="F790">
        <f>VLOOKUP($A790,'STOCK PRICES'!$G$2:$H$1679,2,1)</f>
        <v>34.74</v>
      </c>
      <c r="H790">
        <f>VLOOKUP($A790,'STOCK PRICES'!$I$2:$J$1976,2,1)</f>
        <v>38.72</v>
      </c>
      <c r="J790">
        <f>VLOOKUP($A790,'STOCK PRICES'!$K$2:$L$2018,2,1)</f>
        <v>163.15</v>
      </c>
      <c r="L790">
        <f>VLOOKUP($A790,'STOCK PRICES'!$M$2:$N$2018,2,1)</f>
        <v>40.17</v>
      </c>
      <c r="N790" t="e">
        <f>VLOOKUP($A790,'STOCK PRICES'!$O$2:$P$538,2,1)</f>
        <v>#N/A</v>
      </c>
      <c r="P790">
        <f>VLOOKUP($A790,'STOCK PRICES'!$Q$2:$R$2018,2,1)</f>
        <v>19.96</v>
      </c>
      <c r="R790">
        <f>VLOOKUP($A790,'STOCK PRICES'!$S$2:$T$2018,2,1)</f>
        <v>7.69</v>
      </c>
      <c r="T790">
        <f>VLOOKUP($A790,'STOCK PRICES'!$U$2:$V$1210,2,1)</f>
        <v>76.459999999999994</v>
      </c>
      <c r="V790">
        <f>VLOOKUP($A790,'STOCK PRICES'!$W$2:$X$1879,2,1)</f>
        <v>56.93</v>
      </c>
      <c r="X790">
        <f>VLOOKUP($A790,'STOCK PRICES'!$Y$2:$Z$1987,2,1)</f>
        <v>38.6</v>
      </c>
      <c r="Z790">
        <f>VLOOKUP($A790,'STOCK PRICES'!$AA$2:$AB$1885,2,1)</f>
        <v>198.73</v>
      </c>
      <c r="AB790" t="e">
        <f>VLOOKUP($A790,'STOCK PRICES'!$AC$2:$AD$532,2,1)</f>
        <v>#N/A</v>
      </c>
    </row>
    <row r="791" spans="1:28" hidden="1" outlineLevel="1">
      <c r="A791" s="87">
        <v>44173</v>
      </c>
      <c r="B791">
        <f>VLOOKUP($A791,'STOCK PRICES'!$C$2:$D$1994,2,1)</f>
        <v>97.93</v>
      </c>
      <c r="C791" s="90"/>
      <c r="D791">
        <f>VLOOKUP($A791,'STOCK PRICES'!$E$2:$F$2018,2,1)</f>
        <v>125.53</v>
      </c>
      <c r="F791">
        <f>VLOOKUP($A791,'STOCK PRICES'!$G$2:$H$1679,2,1)</f>
        <v>34.85</v>
      </c>
      <c r="H791">
        <f>VLOOKUP($A791,'STOCK PRICES'!$I$2:$J$1976,2,1)</f>
        <v>38.57</v>
      </c>
      <c r="J791">
        <f>VLOOKUP($A791,'STOCK PRICES'!$K$2:$L$2018,2,1)</f>
        <v>155.57</v>
      </c>
      <c r="L791">
        <f>VLOOKUP($A791,'STOCK PRICES'!$M$2:$N$2018,2,1)</f>
        <v>41.88</v>
      </c>
      <c r="N791" t="e">
        <f>VLOOKUP($A791,'STOCK PRICES'!$O$2:$P$538,2,1)</f>
        <v>#N/A</v>
      </c>
      <c r="P791">
        <f>VLOOKUP($A791,'STOCK PRICES'!$Q$2:$R$2018,2,1)</f>
        <v>19.5</v>
      </c>
      <c r="R791">
        <f>VLOOKUP($A791,'STOCK PRICES'!$S$2:$T$2018,2,1)</f>
        <v>7.53</v>
      </c>
      <c r="T791">
        <f>VLOOKUP($A791,'STOCK PRICES'!$U$2:$V$1210,2,1)</f>
        <v>76.459999999999994</v>
      </c>
      <c r="V791">
        <f>VLOOKUP($A791,'STOCK PRICES'!$W$2:$X$1879,2,1)</f>
        <v>58.25</v>
      </c>
      <c r="X791">
        <f>VLOOKUP($A791,'STOCK PRICES'!$Y$2:$Z$1987,2,1)</f>
        <v>38.6</v>
      </c>
      <c r="Z791">
        <f>VLOOKUP($A791,'STOCK PRICES'!$AA$2:$AB$1885,2,1)</f>
        <v>199.25</v>
      </c>
      <c r="AB791" t="e">
        <f>VLOOKUP($A791,'STOCK PRICES'!$AC$2:$AD$532,2,1)</f>
        <v>#N/A</v>
      </c>
    </row>
    <row r="792" spans="1:28" hidden="1" outlineLevel="1">
      <c r="A792" s="87">
        <v>44174</v>
      </c>
      <c r="B792">
        <f>VLOOKUP($A792,'STOCK PRICES'!$C$2:$D$1994,2,1)</f>
        <v>97.74</v>
      </c>
      <c r="C792" s="90"/>
      <c r="D792">
        <f>VLOOKUP($A792,'STOCK PRICES'!$E$2:$F$2018,2,1)</f>
        <v>126.52</v>
      </c>
      <c r="F792">
        <f>VLOOKUP($A792,'STOCK PRICES'!$G$2:$H$1679,2,1)</f>
        <v>34.619999999999997</v>
      </c>
      <c r="H792">
        <f>VLOOKUP($A792,'STOCK PRICES'!$I$2:$J$1976,2,1)</f>
        <v>38.83</v>
      </c>
      <c r="J792">
        <f>VLOOKUP($A792,'STOCK PRICES'!$K$2:$L$2018,2,1)</f>
        <v>157.97</v>
      </c>
      <c r="L792">
        <f>VLOOKUP($A792,'STOCK PRICES'!$M$2:$N$2018,2,1)</f>
        <v>41.16</v>
      </c>
      <c r="N792" t="e">
        <f>VLOOKUP($A792,'STOCK PRICES'!$O$2:$P$538,2,1)</f>
        <v>#N/A</v>
      </c>
      <c r="P792">
        <f>VLOOKUP($A792,'STOCK PRICES'!$Q$2:$R$2018,2,1)</f>
        <v>19.489999999999998</v>
      </c>
      <c r="R792">
        <f>VLOOKUP($A792,'STOCK PRICES'!$S$2:$T$2018,2,1)</f>
        <v>7.46</v>
      </c>
      <c r="T792">
        <f>VLOOKUP($A792,'STOCK PRICES'!$U$2:$V$1210,2,1)</f>
        <v>76.459999999999994</v>
      </c>
      <c r="V792">
        <f>VLOOKUP($A792,'STOCK PRICES'!$W$2:$X$1879,2,1)</f>
        <v>58</v>
      </c>
      <c r="X792">
        <f>VLOOKUP($A792,'STOCK PRICES'!$Y$2:$Z$1987,2,1)</f>
        <v>38.35</v>
      </c>
      <c r="Z792">
        <f>VLOOKUP($A792,'STOCK PRICES'!$AA$2:$AB$1885,2,1)</f>
        <v>196.67</v>
      </c>
      <c r="AB792" t="e">
        <f>VLOOKUP($A792,'STOCK PRICES'!$AC$2:$AD$532,2,1)</f>
        <v>#N/A</v>
      </c>
    </row>
    <row r="793" spans="1:28" hidden="1" outlineLevel="1">
      <c r="A793" s="87">
        <v>44175</v>
      </c>
      <c r="B793">
        <f>VLOOKUP($A793,'STOCK PRICES'!$C$2:$D$1994,2,1)</f>
        <v>97.94</v>
      </c>
      <c r="C793" s="90"/>
      <c r="D793">
        <f>VLOOKUP($A793,'STOCK PRICES'!$E$2:$F$2018,2,1)</f>
        <v>126.08</v>
      </c>
      <c r="F793">
        <f>VLOOKUP($A793,'STOCK PRICES'!$G$2:$H$1679,2,1)</f>
        <v>34.5</v>
      </c>
      <c r="H793">
        <f>VLOOKUP($A793,'STOCK PRICES'!$I$2:$J$1976,2,1)</f>
        <v>38.65</v>
      </c>
      <c r="J793">
        <f>VLOOKUP($A793,'STOCK PRICES'!$K$2:$L$2018,2,1)</f>
        <v>164.67</v>
      </c>
      <c r="L793">
        <f>VLOOKUP($A793,'STOCK PRICES'!$M$2:$N$2018,2,1)</f>
        <v>41.46</v>
      </c>
      <c r="N793" t="e">
        <f>VLOOKUP($A793,'STOCK PRICES'!$O$2:$P$538,2,1)</f>
        <v>#N/A</v>
      </c>
      <c r="P793">
        <f>VLOOKUP($A793,'STOCK PRICES'!$Q$2:$R$2018,2,1)</f>
        <v>19.8</v>
      </c>
      <c r="R793">
        <f>VLOOKUP($A793,'STOCK PRICES'!$S$2:$T$2018,2,1)</f>
        <v>7.64</v>
      </c>
      <c r="T793">
        <f>VLOOKUP($A793,'STOCK PRICES'!$U$2:$V$1210,2,1)</f>
        <v>76.459999999999994</v>
      </c>
      <c r="V793">
        <f>VLOOKUP($A793,'STOCK PRICES'!$W$2:$X$1879,2,1)</f>
        <v>57</v>
      </c>
      <c r="X793">
        <f>VLOOKUP($A793,'STOCK PRICES'!$Y$2:$Z$1987,2,1)</f>
        <v>38.5</v>
      </c>
      <c r="Z793">
        <f>VLOOKUP($A793,'STOCK PRICES'!$AA$2:$AB$1885,2,1)</f>
        <v>198.5</v>
      </c>
      <c r="AB793" t="e">
        <f>VLOOKUP($A793,'STOCK PRICES'!$AC$2:$AD$532,2,1)</f>
        <v>#N/A</v>
      </c>
    </row>
    <row r="794" spans="1:28" hidden="1" outlineLevel="1">
      <c r="A794" s="87">
        <v>44176</v>
      </c>
      <c r="B794">
        <f>VLOOKUP($A794,'STOCK PRICES'!$C$2:$D$1994,2,1)</f>
        <v>97.97</v>
      </c>
      <c r="C794" s="90"/>
      <c r="D794">
        <f>VLOOKUP($A794,'STOCK PRICES'!$E$2:$F$2018,2,1)</f>
        <v>127.27</v>
      </c>
      <c r="F794">
        <f>VLOOKUP($A794,'STOCK PRICES'!$G$2:$H$1679,2,1)</f>
        <v>34.29</v>
      </c>
      <c r="H794">
        <f>VLOOKUP($A794,'STOCK PRICES'!$I$2:$J$1976,2,1)</f>
        <v>38</v>
      </c>
      <c r="J794">
        <f>VLOOKUP($A794,'STOCK PRICES'!$K$2:$L$2018,2,1)</f>
        <v>177.02</v>
      </c>
      <c r="L794">
        <f>VLOOKUP($A794,'STOCK PRICES'!$M$2:$N$2018,2,1)</f>
        <v>41.29</v>
      </c>
      <c r="N794" t="e">
        <f>VLOOKUP($A794,'STOCK PRICES'!$O$2:$P$538,2,1)</f>
        <v>#N/A</v>
      </c>
      <c r="P794">
        <f>VLOOKUP($A794,'STOCK PRICES'!$Q$2:$R$2018,2,1)</f>
        <v>21.19</v>
      </c>
      <c r="R794">
        <f>VLOOKUP($A794,'STOCK PRICES'!$S$2:$T$2018,2,1)</f>
        <v>7.5</v>
      </c>
      <c r="T794">
        <f>VLOOKUP($A794,'STOCK PRICES'!$U$2:$V$1210,2,1)</f>
        <v>76.459999999999994</v>
      </c>
      <c r="V794">
        <f>VLOOKUP($A794,'STOCK PRICES'!$W$2:$X$1879,2,1)</f>
        <v>58.99</v>
      </c>
      <c r="X794">
        <f>VLOOKUP($A794,'STOCK PRICES'!$Y$2:$Z$1987,2,1)</f>
        <v>37.840000000000003</v>
      </c>
      <c r="Z794">
        <f>VLOOKUP($A794,'STOCK PRICES'!$AA$2:$AB$1885,2,1)</f>
        <v>197.41</v>
      </c>
      <c r="AB794" t="e">
        <f>VLOOKUP($A794,'STOCK PRICES'!$AC$2:$AD$532,2,1)</f>
        <v>#N/A</v>
      </c>
    </row>
    <row r="795" spans="1:28" hidden="1" outlineLevel="1">
      <c r="A795" s="87">
        <v>44179</v>
      </c>
      <c r="B795">
        <f>VLOOKUP($A795,'STOCK PRICES'!$C$2:$D$1994,2,1)</f>
        <v>98.99</v>
      </c>
      <c r="C795" s="90"/>
      <c r="D795">
        <f>VLOOKUP($A795,'STOCK PRICES'!$E$2:$F$2018,2,1)</f>
        <v>129.16999999999999</v>
      </c>
      <c r="F795">
        <f>VLOOKUP($A795,'STOCK PRICES'!$G$2:$H$1679,2,1)</f>
        <v>34.01</v>
      </c>
      <c r="H795">
        <f>VLOOKUP($A795,'STOCK PRICES'!$I$2:$J$1976,2,1)</f>
        <v>38.97</v>
      </c>
      <c r="J795">
        <f>VLOOKUP($A795,'STOCK PRICES'!$K$2:$L$2018,2,1)</f>
        <v>190.19</v>
      </c>
      <c r="L795">
        <f>VLOOKUP($A795,'STOCK PRICES'!$M$2:$N$2018,2,1)</f>
        <v>42.68</v>
      </c>
      <c r="N795" t="e">
        <f>VLOOKUP($A795,'STOCK PRICES'!$O$2:$P$538,2,1)</f>
        <v>#N/A</v>
      </c>
      <c r="P795">
        <f>VLOOKUP($A795,'STOCK PRICES'!$Q$2:$R$2018,2,1)</f>
        <v>22.74</v>
      </c>
      <c r="R795">
        <f>VLOOKUP($A795,'STOCK PRICES'!$S$2:$T$2018,2,1)</f>
        <v>7.6</v>
      </c>
      <c r="T795">
        <f>VLOOKUP($A795,'STOCK PRICES'!$U$2:$V$1210,2,1)</f>
        <v>75.900000000000006</v>
      </c>
      <c r="V795">
        <f>VLOOKUP($A795,'STOCK PRICES'!$W$2:$X$1879,2,1)</f>
        <v>61.17</v>
      </c>
      <c r="X795">
        <f>VLOOKUP($A795,'STOCK PRICES'!$Y$2:$Z$1987,2,1)</f>
        <v>38.93</v>
      </c>
      <c r="Z795">
        <f>VLOOKUP($A795,'STOCK PRICES'!$AA$2:$AB$1885,2,1)</f>
        <v>196.99</v>
      </c>
      <c r="AB795" t="e">
        <f>VLOOKUP($A795,'STOCK PRICES'!$AC$2:$AD$532,2,1)</f>
        <v>#N/A</v>
      </c>
    </row>
    <row r="796" spans="1:28" hidden="1" outlineLevel="1">
      <c r="A796" s="87">
        <v>44180</v>
      </c>
      <c r="B796">
        <f>VLOOKUP($A796,'STOCK PRICES'!$C$2:$D$1994,2,1)</f>
        <v>102.51</v>
      </c>
      <c r="C796" s="90"/>
      <c r="D796">
        <f>VLOOKUP($A796,'STOCK PRICES'!$E$2:$F$2018,2,1)</f>
        <v>129.69999999999999</v>
      </c>
      <c r="F796">
        <f>VLOOKUP($A796,'STOCK PRICES'!$G$2:$H$1679,2,1)</f>
        <v>34.83</v>
      </c>
      <c r="H796">
        <f>VLOOKUP($A796,'STOCK PRICES'!$I$2:$J$1976,2,1)</f>
        <v>39.46</v>
      </c>
      <c r="J796">
        <f>VLOOKUP($A796,'STOCK PRICES'!$K$2:$L$2018,2,1)</f>
        <v>177.29</v>
      </c>
      <c r="L796">
        <f>VLOOKUP($A796,'STOCK PRICES'!$M$2:$N$2018,2,1)</f>
        <v>41.79</v>
      </c>
      <c r="N796" t="e">
        <f>VLOOKUP($A796,'STOCK PRICES'!$O$2:$P$538,2,1)</f>
        <v>#N/A</v>
      </c>
      <c r="P796">
        <f>VLOOKUP($A796,'STOCK PRICES'!$Q$2:$R$2018,2,1)</f>
        <v>21.29</v>
      </c>
      <c r="R796">
        <f>VLOOKUP($A796,'STOCK PRICES'!$S$2:$T$2018,2,1)</f>
        <v>7.59</v>
      </c>
      <c r="T796">
        <f>VLOOKUP($A796,'STOCK PRICES'!$U$2:$V$1210,2,1)</f>
        <v>76.98</v>
      </c>
      <c r="V796">
        <f>VLOOKUP($A796,'STOCK PRICES'!$W$2:$X$1879,2,1)</f>
        <v>61.47</v>
      </c>
      <c r="X796">
        <f>VLOOKUP($A796,'STOCK PRICES'!$Y$2:$Z$1987,2,1)</f>
        <v>39.03</v>
      </c>
      <c r="Z796">
        <f>VLOOKUP($A796,'STOCK PRICES'!$AA$2:$AB$1885,2,1)</f>
        <v>198.02</v>
      </c>
      <c r="AB796" t="e">
        <f>VLOOKUP($A796,'STOCK PRICES'!$AC$2:$AD$532,2,1)</f>
        <v>#N/A</v>
      </c>
    </row>
    <row r="797" spans="1:28" hidden="1" outlineLevel="1">
      <c r="A797" s="87">
        <v>44181</v>
      </c>
      <c r="B797">
        <f>VLOOKUP($A797,'STOCK PRICES'!$C$2:$D$1994,2,1)</f>
        <v>103.77</v>
      </c>
      <c r="C797" s="90"/>
      <c r="D797">
        <f>VLOOKUP($A797,'STOCK PRICES'!$E$2:$F$2018,2,1)</f>
        <v>128.11000000000001</v>
      </c>
      <c r="F797">
        <f>VLOOKUP($A797,'STOCK PRICES'!$G$2:$H$1679,2,1)</f>
        <v>34.65</v>
      </c>
      <c r="H797">
        <f>VLOOKUP($A797,'STOCK PRICES'!$I$2:$J$1976,2,1)</f>
        <v>39.07</v>
      </c>
      <c r="J797">
        <f>VLOOKUP($A797,'STOCK PRICES'!$K$2:$L$2018,2,1)</f>
        <v>174.23</v>
      </c>
      <c r="L797">
        <f>VLOOKUP($A797,'STOCK PRICES'!$M$2:$N$2018,2,1)</f>
        <v>40.83</v>
      </c>
      <c r="N797" t="e">
        <f>VLOOKUP($A797,'STOCK PRICES'!$O$2:$P$538,2,1)</f>
        <v>#N/A</v>
      </c>
      <c r="P797">
        <f>VLOOKUP($A797,'STOCK PRICES'!$Q$2:$R$2018,2,1)</f>
        <v>21</v>
      </c>
      <c r="R797">
        <f>VLOOKUP($A797,'STOCK PRICES'!$S$2:$T$2018,2,1)</f>
        <v>7.65</v>
      </c>
      <c r="T797">
        <f>VLOOKUP($A797,'STOCK PRICES'!$U$2:$V$1210,2,1)</f>
        <v>79.989999999999995</v>
      </c>
      <c r="V797">
        <f>VLOOKUP($A797,'STOCK PRICES'!$W$2:$X$1879,2,1)</f>
        <v>61.52</v>
      </c>
      <c r="X797">
        <f>VLOOKUP($A797,'STOCK PRICES'!$Y$2:$Z$1987,2,1)</f>
        <v>38.21</v>
      </c>
      <c r="Z797">
        <f>VLOOKUP($A797,'STOCK PRICES'!$AA$2:$AB$1885,2,1)</f>
        <v>201.02</v>
      </c>
      <c r="AB797" t="e">
        <f>VLOOKUP($A797,'STOCK PRICES'!$AC$2:$AD$532,2,1)</f>
        <v>#N/A</v>
      </c>
    </row>
    <row r="798" spans="1:28" hidden="1" outlineLevel="1">
      <c r="A798" s="87">
        <v>44182</v>
      </c>
      <c r="B798">
        <f>VLOOKUP($A798,'STOCK PRICES'!$C$2:$D$1994,2,1)</f>
        <v>105.74</v>
      </c>
      <c r="C798" s="90"/>
      <c r="D798">
        <f>VLOOKUP($A798,'STOCK PRICES'!$E$2:$F$2018,2,1)</f>
        <v>128.91</v>
      </c>
      <c r="F798">
        <f>VLOOKUP($A798,'STOCK PRICES'!$G$2:$H$1679,2,1)</f>
        <v>34.65</v>
      </c>
      <c r="H798">
        <f>VLOOKUP($A798,'STOCK PRICES'!$I$2:$J$1976,2,1)</f>
        <v>39.479999999999997</v>
      </c>
      <c r="J798">
        <f>VLOOKUP($A798,'STOCK PRICES'!$K$2:$L$2018,2,1)</f>
        <v>187.17</v>
      </c>
      <c r="L798">
        <f>VLOOKUP($A798,'STOCK PRICES'!$M$2:$N$2018,2,1)</f>
        <v>41.66</v>
      </c>
      <c r="N798" t="e">
        <f>VLOOKUP($A798,'STOCK PRICES'!$O$2:$P$538,2,1)</f>
        <v>#N/A</v>
      </c>
      <c r="P798">
        <f>VLOOKUP($A798,'STOCK PRICES'!$Q$2:$R$2018,2,1)</f>
        <v>22.55</v>
      </c>
      <c r="R798">
        <f>VLOOKUP($A798,'STOCK PRICES'!$S$2:$T$2018,2,1)</f>
        <v>7.71</v>
      </c>
      <c r="T798">
        <f>VLOOKUP($A798,'STOCK PRICES'!$U$2:$V$1210,2,1)</f>
        <v>85.98</v>
      </c>
      <c r="V798">
        <f>VLOOKUP($A798,'STOCK PRICES'!$W$2:$X$1879,2,1)</f>
        <v>61.16</v>
      </c>
      <c r="X798">
        <f>VLOOKUP($A798,'STOCK PRICES'!$Y$2:$Z$1987,2,1)</f>
        <v>38.78</v>
      </c>
      <c r="Z798">
        <f>VLOOKUP($A798,'STOCK PRICES'!$AA$2:$AB$1885,2,1)</f>
        <v>204.59</v>
      </c>
      <c r="AB798" t="e">
        <f>VLOOKUP($A798,'STOCK PRICES'!$AC$2:$AD$532,2,1)</f>
        <v>#N/A</v>
      </c>
    </row>
    <row r="799" spans="1:28" hidden="1" outlineLevel="1">
      <c r="A799" s="87">
        <v>44183</v>
      </c>
      <c r="B799">
        <f>VLOOKUP($A799,'STOCK PRICES'!$C$2:$D$1994,2,1)</f>
        <v>106.36</v>
      </c>
      <c r="C799" s="90"/>
      <c r="D799">
        <f>VLOOKUP($A799,'STOCK PRICES'!$E$2:$F$2018,2,1)</f>
        <v>129.69</v>
      </c>
      <c r="F799">
        <f>VLOOKUP($A799,'STOCK PRICES'!$G$2:$H$1679,2,1)</f>
        <v>34.78</v>
      </c>
      <c r="H799">
        <f>VLOOKUP($A799,'STOCK PRICES'!$I$2:$J$1976,2,1)</f>
        <v>39.4</v>
      </c>
      <c r="J799">
        <f>VLOOKUP($A799,'STOCK PRICES'!$K$2:$L$2018,2,1)</f>
        <v>184.31</v>
      </c>
      <c r="L799">
        <f>VLOOKUP($A799,'STOCK PRICES'!$M$2:$N$2018,2,1)</f>
        <v>41.26</v>
      </c>
      <c r="N799" t="e">
        <f>VLOOKUP($A799,'STOCK PRICES'!$O$2:$P$538,2,1)</f>
        <v>#N/A</v>
      </c>
      <c r="P799">
        <f>VLOOKUP($A799,'STOCK PRICES'!$Q$2:$R$2018,2,1)</f>
        <v>21.61</v>
      </c>
      <c r="R799">
        <f>VLOOKUP($A799,'STOCK PRICES'!$S$2:$T$2018,2,1)</f>
        <v>7.61</v>
      </c>
      <c r="T799">
        <f>VLOOKUP($A799,'STOCK PRICES'!$U$2:$V$1210,2,1)</f>
        <v>92.42</v>
      </c>
      <c r="V799">
        <f>VLOOKUP($A799,'STOCK PRICES'!$W$2:$X$1879,2,1)</f>
        <v>59.76</v>
      </c>
      <c r="X799">
        <f>VLOOKUP($A799,'STOCK PRICES'!$Y$2:$Z$1987,2,1)</f>
        <v>38.51</v>
      </c>
      <c r="Z799">
        <f>VLOOKUP($A799,'STOCK PRICES'!$AA$2:$AB$1885,2,1)</f>
        <v>203.54</v>
      </c>
      <c r="AB799" t="e">
        <f>VLOOKUP($A799,'STOCK PRICES'!$AC$2:$AD$532,2,1)</f>
        <v>#N/A</v>
      </c>
    </row>
    <row r="800" spans="1:28" hidden="1" outlineLevel="1">
      <c r="A800" s="87">
        <v>44186</v>
      </c>
      <c r="B800">
        <f>VLOOKUP($A800,'STOCK PRICES'!$C$2:$D$1994,2,1)</f>
        <v>105.7</v>
      </c>
      <c r="C800" s="90"/>
      <c r="D800">
        <f>VLOOKUP($A800,'STOCK PRICES'!$E$2:$F$2018,2,1)</f>
        <v>127.72</v>
      </c>
      <c r="F800">
        <f>VLOOKUP($A800,'STOCK PRICES'!$G$2:$H$1679,2,1)</f>
        <v>35.01</v>
      </c>
      <c r="H800">
        <f>VLOOKUP($A800,'STOCK PRICES'!$I$2:$J$1976,2,1)</f>
        <v>39.4</v>
      </c>
      <c r="J800">
        <f>VLOOKUP($A800,'STOCK PRICES'!$K$2:$L$2018,2,1)</f>
        <v>177.37</v>
      </c>
      <c r="L800">
        <f>VLOOKUP($A800,'STOCK PRICES'!$M$2:$N$2018,2,1)</f>
        <v>40.6</v>
      </c>
      <c r="N800" t="e">
        <f>VLOOKUP($A800,'STOCK PRICES'!$O$2:$P$538,2,1)</f>
        <v>#N/A</v>
      </c>
      <c r="P800">
        <f>VLOOKUP($A800,'STOCK PRICES'!$Q$2:$R$2018,2,1)</f>
        <v>20.75</v>
      </c>
      <c r="R800">
        <f>VLOOKUP($A800,'STOCK PRICES'!$S$2:$T$2018,2,1)</f>
        <v>7.59</v>
      </c>
      <c r="T800">
        <f>VLOOKUP($A800,'STOCK PRICES'!$U$2:$V$1210,2,1)</f>
        <v>93</v>
      </c>
      <c r="V800">
        <f>VLOOKUP($A800,'STOCK PRICES'!$W$2:$X$1879,2,1)</f>
        <v>61.37</v>
      </c>
      <c r="X800">
        <f>VLOOKUP($A800,'STOCK PRICES'!$Y$2:$Z$1987,2,1)</f>
        <v>38.28</v>
      </c>
      <c r="Z800">
        <f>VLOOKUP($A800,'STOCK PRICES'!$AA$2:$AB$1885,2,1)</f>
        <v>201.18</v>
      </c>
      <c r="AB800" t="e">
        <f>VLOOKUP($A800,'STOCK PRICES'!$AC$2:$AD$532,2,1)</f>
        <v>#N/A</v>
      </c>
    </row>
    <row r="801" spans="1:28" hidden="1" outlineLevel="1">
      <c r="A801" s="87">
        <v>44187</v>
      </c>
      <c r="B801">
        <f>VLOOKUP($A801,'STOCK PRICES'!$C$2:$D$1994,2,1)</f>
        <v>103.88</v>
      </c>
      <c r="C801" s="90"/>
      <c r="D801">
        <f>VLOOKUP($A801,'STOCK PRICES'!$E$2:$F$2018,2,1)</f>
        <v>125.59</v>
      </c>
      <c r="F801">
        <f>VLOOKUP($A801,'STOCK PRICES'!$G$2:$H$1679,2,1)</f>
        <v>34.69</v>
      </c>
      <c r="H801">
        <f>VLOOKUP($A801,'STOCK PRICES'!$I$2:$J$1976,2,1)</f>
        <v>38.89</v>
      </c>
      <c r="J801">
        <f>VLOOKUP($A801,'STOCK PRICES'!$K$2:$L$2018,2,1)</f>
        <v>165.1</v>
      </c>
      <c r="L801">
        <f>VLOOKUP($A801,'STOCK PRICES'!$M$2:$N$2018,2,1)</f>
        <v>40.07</v>
      </c>
      <c r="N801" t="e">
        <f>VLOOKUP($A801,'STOCK PRICES'!$O$2:$P$538,2,1)</f>
        <v>#N/A</v>
      </c>
      <c r="P801">
        <f>VLOOKUP($A801,'STOCK PRICES'!$Q$2:$R$2018,2,1)</f>
        <v>19.350000000000001</v>
      </c>
      <c r="R801">
        <f>VLOOKUP($A801,'STOCK PRICES'!$S$2:$T$2018,2,1)</f>
        <v>7.42</v>
      </c>
      <c r="T801">
        <f>VLOOKUP($A801,'STOCK PRICES'!$U$2:$V$1210,2,1)</f>
        <v>86.03</v>
      </c>
      <c r="V801">
        <f>VLOOKUP($A801,'STOCK PRICES'!$W$2:$X$1879,2,1)</f>
        <v>62</v>
      </c>
      <c r="X801">
        <f>VLOOKUP($A801,'STOCK PRICES'!$Y$2:$Z$1987,2,1)</f>
        <v>37.97</v>
      </c>
      <c r="Z801">
        <f>VLOOKUP($A801,'STOCK PRICES'!$AA$2:$AB$1885,2,1)</f>
        <v>202.82</v>
      </c>
      <c r="AB801" t="e">
        <f>VLOOKUP($A801,'STOCK PRICES'!$AC$2:$AD$532,2,1)</f>
        <v>#N/A</v>
      </c>
    </row>
    <row r="802" spans="1:28" hidden="1" outlineLevel="1">
      <c r="A802" s="87">
        <v>44188</v>
      </c>
      <c r="B802">
        <f>VLOOKUP($A802,'STOCK PRICES'!$C$2:$D$1994,2,1)</f>
        <v>102.76</v>
      </c>
      <c r="C802" s="90"/>
      <c r="D802">
        <f>VLOOKUP($A802,'STOCK PRICES'!$E$2:$F$2018,2,1)</f>
        <v>125.59</v>
      </c>
      <c r="F802">
        <f>VLOOKUP($A802,'STOCK PRICES'!$G$2:$H$1679,2,1)</f>
        <v>33.85</v>
      </c>
      <c r="H802">
        <f>VLOOKUP($A802,'STOCK PRICES'!$I$2:$J$1976,2,1)</f>
        <v>38.99</v>
      </c>
      <c r="J802">
        <f>VLOOKUP($A802,'STOCK PRICES'!$K$2:$L$2018,2,1)</f>
        <v>168.06</v>
      </c>
      <c r="L802">
        <f>VLOOKUP($A802,'STOCK PRICES'!$M$2:$N$2018,2,1)</f>
        <v>41.94</v>
      </c>
      <c r="N802" t="e">
        <f>VLOOKUP($A802,'STOCK PRICES'!$O$2:$P$538,2,1)</f>
        <v>#N/A</v>
      </c>
      <c r="P802">
        <f>VLOOKUP($A802,'STOCK PRICES'!$Q$2:$R$2018,2,1)</f>
        <v>20.38</v>
      </c>
      <c r="R802">
        <f>VLOOKUP($A802,'STOCK PRICES'!$S$2:$T$2018,2,1)</f>
        <v>7.46</v>
      </c>
      <c r="T802">
        <f>VLOOKUP($A802,'STOCK PRICES'!$U$2:$V$1210,2,1)</f>
        <v>92.48</v>
      </c>
      <c r="V802">
        <f>VLOOKUP($A802,'STOCK PRICES'!$W$2:$X$1879,2,1)</f>
        <v>60.04</v>
      </c>
      <c r="X802">
        <f>VLOOKUP($A802,'STOCK PRICES'!$Y$2:$Z$1987,2,1)</f>
        <v>39.04</v>
      </c>
      <c r="Z802">
        <f>VLOOKUP($A802,'STOCK PRICES'!$AA$2:$AB$1885,2,1)</f>
        <v>203.92</v>
      </c>
      <c r="AB802" t="e">
        <f>VLOOKUP($A802,'STOCK PRICES'!$AC$2:$AD$532,2,1)</f>
        <v>#N/A</v>
      </c>
    </row>
    <row r="803" spans="1:28" hidden="1" outlineLevel="1">
      <c r="A803" s="87">
        <v>44189</v>
      </c>
      <c r="B803">
        <f>VLOOKUP($A803,'STOCK PRICES'!$C$2:$D$1994,2,1)</f>
        <v>100.57</v>
      </c>
      <c r="C803" s="90"/>
      <c r="D803">
        <f>VLOOKUP($A803,'STOCK PRICES'!$E$2:$F$2018,2,1)</f>
        <v>126.71</v>
      </c>
      <c r="F803">
        <f>VLOOKUP($A803,'STOCK PRICES'!$G$2:$H$1679,2,1)</f>
        <v>34.090000000000003</v>
      </c>
      <c r="H803">
        <f>VLOOKUP($A803,'STOCK PRICES'!$I$2:$J$1976,2,1)</f>
        <v>38.9</v>
      </c>
      <c r="J803">
        <f>VLOOKUP($A803,'STOCK PRICES'!$K$2:$L$2018,2,1)</f>
        <v>170.99</v>
      </c>
      <c r="L803">
        <f>VLOOKUP($A803,'STOCK PRICES'!$M$2:$N$2018,2,1)</f>
        <v>43.38</v>
      </c>
      <c r="N803" t="e">
        <f>VLOOKUP($A803,'STOCK PRICES'!$O$2:$P$538,2,1)</f>
        <v>#N/A</v>
      </c>
      <c r="P803">
        <f>VLOOKUP($A803,'STOCK PRICES'!$Q$2:$R$2018,2,1)</f>
        <v>20.8</v>
      </c>
      <c r="R803">
        <f>VLOOKUP($A803,'STOCK PRICES'!$S$2:$T$2018,2,1)</f>
        <v>7.46</v>
      </c>
      <c r="T803">
        <f>VLOOKUP($A803,'STOCK PRICES'!$U$2:$V$1210,2,1)</f>
        <v>99.15</v>
      </c>
      <c r="V803">
        <f>VLOOKUP($A803,'STOCK PRICES'!$W$2:$X$1879,2,1)</f>
        <v>61.15</v>
      </c>
      <c r="X803">
        <f>VLOOKUP($A803,'STOCK PRICES'!$Y$2:$Z$1987,2,1)</f>
        <v>39.369999999999997</v>
      </c>
      <c r="Z803">
        <f>VLOOKUP($A803,'STOCK PRICES'!$AA$2:$AB$1885,2,1)</f>
        <v>202.3</v>
      </c>
      <c r="AB803" t="e">
        <f>VLOOKUP($A803,'STOCK PRICES'!$AC$2:$AD$532,2,1)</f>
        <v>#N/A</v>
      </c>
    </row>
    <row r="804" spans="1:28" hidden="1" outlineLevel="1">
      <c r="A804" s="87">
        <v>44193</v>
      </c>
      <c r="B804">
        <f>VLOOKUP($A804,'STOCK PRICES'!$C$2:$D$1994,2,1)</f>
        <v>105.01</v>
      </c>
      <c r="C804" s="90"/>
      <c r="D804">
        <f>VLOOKUP($A804,'STOCK PRICES'!$E$2:$F$2018,2,1)</f>
        <v>125.91</v>
      </c>
      <c r="F804">
        <f>VLOOKUP($A804,'STOCK PRICES'!$G$2:$H$1679,2,1)</f>
        <v>34.11</v>
      </c>
      <c r="H804">
        <f>VLOOKUP($A804,'STOCK PRICES'!$I$2:$J$1976,2,1)</f>
        <v>38.65</v>
      </c>
      <c r="J804">
        <f>VLOOKUP($A804,'STOCK PRICES'!$K$2:$L$2018,2,1)</f>
        <v>171.14</v>
      </c>
      <c r="L804">
        <f>VLOOKUP($A804,'STOCK PRICES'!$M$2:$N$2018,2,1)</f>
        <v>43.45</v>
      </c>
      <c r="N804" t="e">
        <f>VLOOKUP($A804,'STOCK PRICES'!$O$2:$P$538,2,1)</f>
        <v>#N/A</v>
      </c>
      <c r="P804">
        <f>VLOOKUP($A804,'STOCK PRICES'!$Q$2:$R$2018,2,1)</f>
        <v>21.62</v>
      </c>
      <c r="R804">
        <f>VLOOKUP($A804,'STOCK PRICES'!$S$2:$T$2018,2,1)</f>
        <v>7.39</v>
      </c>
      <c r="T804">
        <f>VLOOKUP($A804,'STOCK PRICES'!$U$2:$V$1210,2,1)</f>
        <v>98.95</v>
      </c>
      <c r="V804">
        <f>VLOOKUP($A804,'STOCK PRICES'!$W$2:$X$1879,2,1)</f>
        <v>63.99</v>
      </c>
      <c r="X804">
        <f>VLOOKUP($A804,'STOCK PRICES'!$Y$2:$Z$1987,2,1)</f>
        <v>39.26</v>
      </c>
      <c r="Z804">
        <f>VLOOKUP($A804,'STOCK PRICES'!$AA$2:$AB$1885,2,1)</f>
        <v>202.69</v>
      </c>
      <c r="AB804" t="e">
        <f>VLOOKUP($A804,'STOCK PRICES'!$AC$2:$AD$532,2,1)</f>
        <v>#N/A</v>
      </c>
    </row>
    <row r="805" spans="1:28" hidden="1" outlineLevel="1">
      <c r="A805" s="87">
        <v>44194</v>
      </c>
      <c r="B805">
        <f>VLOOKUP($A805,'STOCK PRICES'!$C$2:$D$1994,2,1)</f>
        <v>106.94</v>
      </c>
      <c r="C805" s="90"/>
      <c r="D805">
        <f>VLOOKUP($A805,'STOCK PRICES'!$E$2:$F$2018,2,1)</f>
        <v>121.74</v>
      </c>
      <c r="F805">
        <f>VLOOKUP($A805,'STOCK PRICES'!$G$2:$H$1679,2,1)</f>
        <v>34.549999999999997</v>
      </c>
      <c r="H805">
        <f>VLOOKUP($A805,'STOCK PRICES'!$I$2:$J$1976,2,1)</f>
        <v>38.450000000000003</v>
      </c>
      <c r="J805">
        <f>VLOOKUP($A805,'STOCK PRICES'!$K$2:$L$2018,2,1)</f>
        <v>172.95</v>
      </c>
      <c r="L805">
        <f>VLOOKUP($A805,'STOCK PRICES'!$M$2:$N$2018,2,1)</f>
        <v>43.16</v>
      </c>
      <c r="N805" t="e">
        <f>VLOOKUP($A805,'STOCK PRICES'!$O$2:$P$538,2,1)</f>
        <v>#N/A</v>
      </c>
      <c r="P805">
        <f>VLOOKUP($A805,'STOCK PRICES'!$Q$2:$R$2018,2,1)</f>
        <v>21.66</v>
      </c>
      <c r="R805">
        <f>VLOOKUP($A805,'STOCK PRICES'!$S$2:$T$2018,2,1)</f>
        <v>7.25</v>
      </c>
      <c r="T805">
        <f>VLOOKUP($A805,'STOCK PRICES'!$U$2:$V$1210,2,1)</f>
        <v>98.95</v>
      </c>
      <c r="V805">
        <f>VLOOKUP($A805,'STOCK PRICES'!$W$2:$X$1879,2,1)</f>
        <v>63.69</v>
      </c>
      <c r="X805">
        <f>VLOOKUP($A805,'STOCK PRICES'!$Y$2:$Z$1987,2,1)</f>
        <v>39.32</v>
      </c>
      <c r="Z805">
        <f>VLOOKUP($A805,'STOCK PRICES'!$AA$2:$AB$1885,2,1)</f>
        <v>198.1</v>
      </c>
      <c r="AB805" t="e">
        <f>VLOOKUP($A805,'STOCK PRICES'!$AC$2:$AD$532,2,1)</f>
        <v>#N/A</v>
      </c>
    </row>
    <row r="806" spans="1:28" hidden="1" outlineLevel="1">
      <c r="A806" s="87">
        <v>44195</v>
      </c>
      <c r="B806">
        <f>VLOOKUP($A806,'STOCK PRICES'!$C$2:$D$1994,2,1)</f>
        <v>106.68</v>
      </c>
      <c r="C806" s="90"/>
      <c r="D806">
        <f>VLOOKUP($A806,'STOCK PRICES'!$E$2:$F$2018,2,1)</f>
        <v>124.29</v>
      </c>
      <c r="F806">
        <f>VLOOKUP($A806,'STOCK PRICES'!$G$2:$H$1679,2,1)</f>
        <v>34.840000000000003</v>
      </c>
      <c r="H806">
        <f>VLOOKUP($A806,'STOCK PRICES'!$I$2:$J$1976,2,1)</f>
        <v>39.130000000000003</v>
      </c>
      <c r="J806">
        <f>VLOOKUP($A806,'STOCK PRICES'!$K$2:$L$2018,2,1)</f>
        <v>185.27</v>
      </c>
      <c r="L806">
        <f>VLOOKUP($A806,'STOCK PRICES'!$M$2:$N$2018,2,1)</f>
        <v>43.57</v>
      </c>
      <c r="N806" t="e">
        <f>VLOOKUP($A806,'STOCK PRICES'!$O$2:$P$538,2,1)</f>
        <v>#N/A</v>
      </c>
      <c r="P806">
        <f>VLOOKUP($A806,'STOCK PRICES'!$Q$2:$R$2018,2,1)</f>
        <v>23.28</v>
      </c>
      <c r="R806">
        <f>VLOOKUP($A806,'STOCK PRICES'!$S$2:$T$2018,2,1)</f>
        <v>7.39</v>
      </c>
      <c r="T806">
        <f>VLOOKUP($A806,'STOCK PRICES'!$U$2:$V$1210,2,1)</f>
        <v>97.9</v>
      </c>
      <c r="V806">
        <f>VLOOKUP($A806,'STOCK PRICES'!$W$2:$X$1879,2,1)</f>
        <v>67.28</v>
      </c>
      <c r="X806">
        <f>VLOOKUP($A806,'STOCK PRICES'!$Y$2:$Z$1987,2,1)</f>
        <v>39.21</v>
      </c>
      <c r="Z806">
        <f>VLOOKUP($A806,'STOCK PRICES'!$AA$2:$AB$1885,2,1)</f>
        <v>203.12</v>
      </c>
      <c r="AB806" t="e">
        <f>VLOOKUP($A806,'STOCK PRICES'!$AC$2:$AD$532,2,1)</f>
        <v>#N/A</v>
      </c>
    </row>
    <row r="807" spans="1:28" hidden="1" outlineLevel="1">
      <c r="A807" s="87">
        <v>44196</v>
      </c>
      <c r="B807">
        <f>VLOOKUP($A807,'STOCK PRICES'!$C$2:$D$1994,2,1)</f>
        <v>104.44</v>
      </c>
      <c r="C807" s="90"/>
      <c r="D807">
        <f>VLOOKUP($A807,'STOCK PRICES'!$E$2:$F$2018,2,1)</f>
        <v>125.86</v>
      </c>
      <c r="F807">
        <f>VLOOKUP($A807,'STOCK PRICES'!$G$2:$H$1679,2,1)</f>
        <v>34.840000000000003</v>
      </c>
      <c r="H807">
        <f>VLOOKUP($A807,'STOCK PRICES'!$I$2:$J$1976,2,1)</f>
        <v>38.99</v>
      </c>
      <c r="J807">
        <f>VLOOKUP($A807,'STOCK PRICES'!$K$2:$L$2018,2,1)</f>
        <v>182.05</v>
      </c>
      <c r="L807">
        <f>VLOOKUP($A807,'STOCK PRICES'!$M$2:$N$2018,2,1)</f>
        <v>45.01</v>
      </c>
      <c r="N807" t="e">
        <f>VLOOKUP($A807,'STOCK PRICES'!$O$2:$P$538,2,1)</f>
        <v>#N/A</v>
      </c>
      <c r="P807">
        <f>VLOOKUP($A807,'STOCK PRICES'!$Q$2:$R$2018,2,1)</f>
        <v>23.79</v>
      </c>
      <c r="R807">
        <f>VLOOKUP($A807,'STOCK PRICES'!$S$2:$T$2018,2,1)</f>
        <v>7.59</v>
      </c>
      <c r="T807">
        <f>VLOOKUP($A807,'STOCK PRICES'!$U$2:$V$1210,2,1)</f>
        <v>100.19</v>
      </c>
      <c r="V807">
        <f>VLOOKUP($A807,'STOCK PRICES'!$W$2:$X$1879,2,1)</f>
        <v>68.22</v>
      </c>
      <c r="X807">
        <f>VLOOKUP($A807,'STOCK PRICES'!$Y$2:$Z$1987,2,1)</f>
        <v>39.32</v>
      </c>
      <c r="Z807">
        <f>VLOOKUP($A807,'STOCK PRICES'!$AA$2:$AB$1885,2,1)</f>
        <v>203.44</v>
      </c>
      <c r="AB807" t="e">
        <f>VLOOKUP($A807,'STOCK PRICES'!$AC$2:$AD$532,2,1)</f>
        <v>#N/A</v>
      </c>
    </row>
    <row r="808" spans="1:28" hidden="1" outlineLevel="1">
      <c r="A808" s="87">
        <v>44197</v>
      </c>
      <c r="B808">
        <f>VLOOKUP($A808,'STOCK PRICES'!$C$2:$D$1994,2,1)</f>
        <v>103.98</v>
      </c>
      <c r="C808" s="90"/>
      <c r="D808">
        <f>VLOOKUP($A808,'STOCK PRICES'!$E$2:$F$2018,2,1)</f>
        <v>129.94999999999999</v>
      </c>
      <c r="F808">
        <f>VLOOKUP($A808,'STOCK PRICES'!$G$2:$H$1679,2,1)</f>
        <v>34.979999999999997</v>
      </c>
      <c r="H808">
        <f>VLOOKUP($A808,'STOCK PRICES'!$I$2:$J$1976,2,1)</f>
        <v>39</v>
      </c>
      <c r="J808">
        <f>VLOOKUP($A808,'STOCK PRICES'!$K$2:$L$2018,2,1)</f>
        <v>180.41</v>
      </c>
      <c r="L808">
        <f>VLOOKUP($A808,'STOCK PRICES'!$M$2:$N$2018,2,1)</f>
        <v>44.34</v>
      </c>
      <c r="N808" t="e">
        <f>VLOOKUP($A808,'STOCK PRICES'!$O$2:$P$538,2,1)</f>
        <v>#N/A</v>
      </c>
      <c r="P808">
        <f>VLOOKUP($A808,'STOCK PRICES'!$Q$2:$R$2018,2,1)</f>
        <v>23.43</v>
      </c>
      <c r="R808">
        <f>VLOOKUP($A808,'STOCK PRICES'!$S$2:$T$2018,2,1)</f>
        <v>7.22</v>
      </c>
      <c r="T808">
        <f>VLOOKUP($A808,'STOCK PRICES'!$U$2:$V$1210,2,1)</f>
        <v>100.19</v>
      </c>
      <c r="V808">
        <f>VLOOKUP($A808,'STOCK PRICES'!$W$2:$X$1879,2,1)</f>
        <v>67.95</v>
      </c>
      <c r="X808">
        <f>VLOOKUP($A808,'STOCK PRICES'!$Y$2:$Z$1987,2,1)</f>
        <v>41.54</v>
      </c>
      <c r="Z808">
        <f>VLOOKUP($A808,'STOCK PRICES'!$AA$2:$AB$1885,2,1)</f>
        <v>195.77</v>
      </c>
      <c r="AB808" t="e">
        <f>VLOOKUP($A808,'STOCK PRICES'!$AC$2:$AD$532,2,1)</f>
        <v>#N/A</v>
      </c>
    </row>
    <row r="809" spans="1:28" hidden="1" outlineLevel="1">
      <c r="A809" s="87">
        <v>44200</v>
      </c>
      <c r="B809">
        <f>VLOOKUP($A809,'STOCK PRICES'!$C$2:$D$1994,2,1)</f>
        <v>105.6</v>
      </c>
      <c r="C809" s="90"/>
      <c r="D809">
        <f>VLOOKUP($A809,'STOCK PRICES'!$E$2:$F$2018,2,1)</f>
        <v>130.13999999999999</v>
      </c>
      <c r="F809">
        <f>VLOOKUP($A809,'STOCK PRICES'!$G$2:$H$1679,2,1)</f>
        <v>34.08</v>
      </c>
      <c r="H809">
        <f>VLOOKUP($A809,'STOCK PRICES'!$I$2:$J$1976,2,1)</f>
        <v>39</v>
      </c>
      <c r="J809">
        <f>VLOOKUP($A809,'STOCK PRICES'!$K$2:$L$2018,2,1)</f>
        <v>176.3</v>
      </c>
      <c r="L809">
        <f>VLOOKUP($A809,'STOCK PRICES'!$M$2:$N$2018,2,1)</f>
        <v>43.11</v>
      </c>
      <c r="N809" t="e">
        <f>VLOOKUP($A809,'STOCK PRICES'!$O$2:$P$538,2,1)</f>
        <v>#N/A</v>
      </c>
      <c r="P809">
        <f>VLOOKUP($A809,'STOCK PRICES'!$Q$2:$R$2018,2,1)</f>
        <v>22.7</v>
      </c>
      <c r="R809">
        <f>VLOOKUP($A809,'STOCK PRICES'!$S$2:$T$2018,2,1)</f>
        <v>7.14</v>
      </c>
      <c r="T809">
        <f>VLOOKUP($A809,'STOCK PRICES'!$U$2:$V$1210,2,1)</f>
        <v>95</v>
      </c>
      <c r="V809">
        <f>VLOOKUP($A809,'STOCK PRICES'!$W$2:$X$1879,2,1)</f>
        <v>66.05</v>
      </c>
      <c r="X809">
        <f>VLOOKUP($A809,'STOCK PRICES'!$Y$2:$Z$1987,2,1)</f>
        <v>44.65</v>
      </c>
      <c r="Z809">
        <f>VLOOKUP($A809,'STOCK PRICES'!$AA$2:$AB$1885,2,1)</f>
        <v>194.82</v>
      </c>
      <c r="AB809" t="e">
        <f>VLOOKUP($A809,'STOCK PRICES'!$AC$2:$AD$532,2,1)</f>
        <v>#N/A</v>
      </c>
    </row>
    <row r="810" spans="1:28" hidden="1" outlineLevel="1">
      <c r="A810" s="87">
        <v>44201</v>
      </c>
      <c r="B810">
        <f>VLOOKUP($A810,'STOCK PRICES'!$C$2:$D$1994,2,1)</f>
        <v>107.09</v>
      </c>
      <c r="C810" s="90"/>
      <c r="D810">
        <f>VLOOKUP($A810,'STOCK PRICES'!$E$2:$F$2018,2,1)</f>
        <v>130.16</v>
      </c>
      <c r="F810">
        <f>VLOOKUP($A810,'STOCK PRICES'!$G$2:$H$1679,2,1)</f>
        <v>34.69</v>
      </c>
      <c r="H810">
        <f>VLOOKUP($A810,'STOCK PRICES'!$I$2:$J$1976,2,1)</f>
        <v>38.840000000000003</v>
      </c>
      <c r="J810">
        <f>VLOOKUP($A810,'STOCK PRICES'!$K$2:$L$2018,2,1)</f>
        <v>180.07</v>
      </c>
      <c r="L810">
        <f>VLOOKUP($A810,'STOCK PRICES'!$M$2:$N$2018,2,1)</f>
        <v>43.72</v>
      </c>
      <c r="N810" t="e">
        <f>VLOOKUP($A810,'STOCK PRICES'!$O$2:$P$538,2,1)</f>
        <v>#N/A</v>
      </c>
      <c r="P810">
        <f>VLOOKUP($A810,'STOCK PRICES'!$Q$2:$R$2018,2,1)</f>
        <v>24.4</v>
      </c>
      <c r="R810">
        <f>VLOOKUP($A810,'STOCK PRICES'!$S$2:$T$2018,2,1)</f>
        <v>7.11</v>
      </c>
      <c r="T810">
        <f>VLOOKUP($A810,'STOCK PRICES'!$U$2:$V$1210,2,1)</f>
        <v>90.48</v>
      </c>
      <c r="V810">
        <f>VLOOKUP($A810,'STOCK PRICES'!$W$2:$X$1879,2,1)</f>
        <v>66.52</v>
      </c>
      <c r="X810">
        <f>VLOOKUP($A810,'STOCK PRICES'!$Y$2:$Z$1987,2,1)</f>
        <v>44.95</v>
      </c>
      <c r="Z810">
        <f>VLOOKUP($A810,'STOCK PRICES'!$AA$2:$AB$1885,2,1)</f>
        <v>195.42</v>
      </c>
      <c r="AB810" t="e">
        <f>VLOOKUP($A810,'STOCK PRICES'!$AC$2:$AD$532,2,1)</f>
        <v>#N/A</v>
      </c>
    </row>
    <row r="811" spans="1:28" hidden="1" outlineLevel="1">
      <c r="A811" s="87">
        <v>44202</v>
      </c>
      <c r="B811">
        <f>VLOOKUP($A811,'STOCK PRICES'!$C$2:$D$1994,2,1)</f>
        <v>114.81</v>
      </c>
      <c r="C811" s="90"/>
      <c r="D811">
        <f>VLOOKUP($A811,'STOCK PRICES'!$E$2:$F$2018,2,1)</f>
        <v>131.47999999999999</v>
      </c>
      <c r="F811">
        <f>VLOOKUP($A811,'STOCK PRICES'!$G$2:$H$1679,2,1)</f>
        <v>33.96</v>
      </c>
      <c r="H811">
        <f>VLOOKUP($A811,'STOCK PRICES'!$I$2:$J$1976,2,1)</f>
        <v>39</v>
      </c>
      <c r="J811">
        <f>VLOOKUP($A811,'STOCK PRICES'!$K$2:$L$2018,2,1)</f>
        <v>183.05</v>
      </c>
      <c r="L811">
        <f>VLOOKUP($A811,'STOCK PRICES'!$M$2:$N$2018,2,1)</f>
        <v>44.49</v>
      </c>
      <c r="N811" t="e">
        <f>VLOOKUP($A811,'STOCK PRICES'!$O$2:$P$538,2,1)</f>
        <v>#N/A</v>
      </c>
      <c r="P811">
        <f>VLOOKUP($A811,'STOCK PRICES'!$Q$2:$R$2018,2,1)</f>
        <v>25.52</v>
      </c>
      <c r="R811">
        <f>VLOOKUP($A811,'STOCK PRICES'!$S$2:$T$2018,2,1)</f>
        <v>7.22</v>
      </c>
      <c r="T811">
        <f>VLOOKUP($A811,'STOCK PRICES'!$U$2:$V$1210,2,1)</f>
        <v>92</v>
      </c>
      <c r="V811">
        <f>VLOOKUP($A811,'STOCK PRICES'!$W$2:$X$1879,2,1)</f>
        <v>66.13</v>
      </c>
      <c r="X811">
        <f>VLOOKUP($A811,'STOCK PRICES'!$Y$2:$Z$1987,2,1)</f>
        <v>44.5</v>
      </c>
      <c r="Z811">
        <f>VLOOKUP($A811,'STOCK PRICES'!$AA$2:$AB$1885,2,1)</f>
        <v>196</v>
      </c>
      <c r="AB811" t="e">
        <f>VLOOKUP($A811,'STOCK PRICES'!$AC$2:$AD$532,2,1)</f>
        <v>#N/A</v>
      </c>
    </row>
    <row r="812" spans="1:28" hidden="1" outlineLevel="1">
      <c r="A812" s="87">
        <v>44203</v>
      </c>
      <c r="B812">
        <f>VLOOKUP($A812,'STOCK PRICES'!$C$2:$D$1994,2,1)</f>
        <v>115.14</v>
      </c>
      <c r="C812" s="90"/>
      <c r="D812">
        <f>VLOOKUP($A812,'STOCK PRICES'!$E$2:$F$2018,2,1)</f>
        <v>139.32</v>
      </c>
      <c r="F812">
        <f>VLOOKUP($A812,'STOCK PRICES'!$G$2:$H$1679,2,1)</f>
        <v>34</v>
      </c>
      <c r="H812">
        <f>VLOOKUP($A812,'STOCK PRICES'!$I$2:$J$1976,2,1)</f>
        <v>39.24</v>
      </c>
      <c r="J812">
        <f>VLOOKUP($A812,'STOCK PRICES'!$K$2:$L$2018,2,1)</f>
        <v>178.38</v>
      </c>
      <c r="L812">
        <f>VLOOKUP($A812,'STOCK PRICES'!$M$2:$N$2018,2,1)</f>
        <v>43.84</v>
      </c>
      <c r="N812" t="e">
        <f>VLOOKUP($A812,'STOCK PRICES'!$O$2:$P$538,2,1)</f>
        <v>#N/A</v>
      </c>
      <c r="P812">
        <f>VLOOKUP($A812,'STOCK PRICES'!$Q$2:$R$2018,2,1)</f>
        <v>25.26</v>
      </c>
      <c r="R812">
        <f>VLOOKUP($A812,'STOCK PRICES'!$S$2:$T$2018,2,1)</f>
        <v>7.12</v>
      </c>
      <c r="T812">
        <f>VLOOKUP($A812,'STOCK PRICES'!$U$2:$V$1210,2,1)</f>
        <v>91.98</v>
      </c>
      <c r="V812">
        <f>VLOOKUP($A812,'STOCK PRICES'!$W$2:$X$1879,2,1)</f>
        <v>67.040000000000006</v>
      </c>
      <c r="X812">
        <f>VLOOKUP($A812,'STOCK PRICES'!$Y$2:$Z$1987,2,1)</f>
        <v>44.86</v>
      </c>
      <c r="Z812">
        <f>VLOOKUP($A812,'STOCK PRICES'!$AA$2:$AB$1885,2,1)</f>
        <v>196.58</v>
      </c>
      <c r="AB812" t="e">
        <f>VLOOKUP($A812,'STOCK PRICES'!$AC$2:$AD$532,2,1)</f>
        <v>#N/A</v>
      </c>
    </row>
    <row r="813" spans="1:28" hidden="1" outlineLevel="1">
      <c r="A813" s="87">
        <v>44204</v>
      </c>
      <c r="B813">
        <f>VLOOKUP($A813,'STOCK PRICES'!$C$2:$D$1994,2,1)</f>
        <v>115.12</v>
      </c>
      <c r="C813" s="90"/>
      <c r="D813">
        <f>VLOOKUP($A813,'STOCK PRICES'!$E$2:$F$2018,2,1)</f>
        <v>143.68</v>
      </c>
      <c r="F813">
        <f>VLOOKUP($A813,'STOCK PRICES'!$G$2:$H$1679,2,1)</f>
        <v>34.4</v>
      </c>
      <c r="H813">
        <f>VLOOKUP($A813,'STOCK PRICES'!$I$2:$J$1976,2,1)</f>
        <v>39.340000000000003</v>
      </c>
      <c r="J813">
        <f>VLOOKUP($A813,'STOCK PRICES'!$K$2:$L$2018,2,1)</f>
        <v>179.39</v>
      </c>
      <c r="L813">
        <f>VLOOKUP($A813,'STOCK PRICES'!$M$2:$N$2018,2,1)</f>
        <v>43.6</v>
      </c>
      <c r="N813" t="e">
        <f>VLOOKUP($A813,'STOCK PRICES'!$O$2:$P$538,2,1)</f>
        <v>#N/A</v>
      </c>
      <c r="P813">
        <f>VLOOKUP($A813,'STOCK PRICES'!$Q$2:$R$2018,2,1)</f>
        <v>25.68</v>
      </c>
      <c r="R813">
        <f>VLOOKUP($A813,'STOCK PRICES'!$S$2:$T$2018,2,1)</f>
        <v>7.07</v>
      </c>
      <c r="T813">
        <f>VLOOKUP($A813,'STOCK PRICES'!$U$2:$V$1210,2,1)</f>
        <v>88.32</v>
      </c>
      <c r="V813">
        <f>VLOOKUP($A813,'STOCK PRICES'!$W$2:$X$1879,2,1)</f>
        <v>68.38</v>
      </c>
      <c r="X813">
        <f>VLOOKUP($A813,'STOCK PRICES'!$Y$2:$Z$1987,2,1)</f>
        <v>44.21</v>
      </c>
      <c r="Z813">
        <f>VLOOKUP($A813,'STOCK PRICES'!$AA$2:$AB$1885,2,1)</f>
        <v>199.79</v>
      </c>
      <c r="AB813" t="e">
        <f>VLOOKUP($A813,'STOCK PRICES'!$AC$2:$AD$532,2,1)</f>
        <v>#N/A</v>
      </c>
    </row>
    <row r="814" spans="1:28" hidden="1" outlineLevel="1">
      <c r="A814" s="87">
        <v>44207</v>
      </c>
      <c r="B814">
        <f>VLOOKUP($A814,'STOCK PRICES'!$C$2:$D$1994,2,1)</f>
        <v>112.66</v>
      </c>
      <c r="C814" s="90"/>
      <c r="D814">
        <f>VLOOKUP($A814,'STOCK PRICES'!$E$2:$F$2018,2,1)</f>
        <v>141.63999999999999</v>
      </c>
      <c r="F814">
        <f>VLOOKUP($A814,'STOCK PRICES'!$G$2:$H$1679,2,1)</f>
        <v>34</v>
      </c>
      <c r="H814">
        <f>VLOOKUP($A814,'STOCK PRICES'!$I$2:$J$1976,2,1)</f>
        <v>39.159999999999997</v>
      </c>
      <c r="J814">
        <f>VLOOKUP($A814,'STOCK PRICES'!$K$2:$L$2018,2,1)</f>
        <v>179.85</v>
      </c>
      <c r="L814">
        <f>VLOOKUP($A814,'STOCK PRICES'!$M$2:$N$2018,2,1)</f>
        <v>43.16</v>
      </c>
      <c r="N814" t="e">
        <f>VLOOKUP($A814,'STOCK PRICES'!$O$2:$P$538,2,1)</f>
        <v>#N/A</v>
      </c>
      <c r="P814">
        <f>VLOOKUP($A814,'STOCK PRICES'!$Q$2:$R$2018,2,1)</f>
        <v>25.72</v>
      </c>
      <c r="R814">
        <f>VLOOKUP($A814,'STOCK PRICES'!$S$2:$T$2018,2,1)</f>
        <v>6.89</v>
      </c>
      <c r="T814">
        <f>VLOOKUP($A814,'STOCK PRICES'!$U$2:$V$1210,2,1)</f>
        <v>88.5</v>
      </c>
      <c r="V814">
        <f>VLOOKUP($A814,'STOCK PRICES'!$W$2:$X$1879,2,1)</f>
        <v>66.92</v>
      </c>
      <c r="X814">
        <f>VLOOKUP($A814,'STOCK PRICES'!$Y$2:$Z$1987,2,1)</f>
        <v>43.98</v>
      </c>
      <c r="Z814">
        <f>VLOOKUP($A814,'STOCK PRICES'!$AA$2:$AB$1885,2,1)</f>
        <v>195.24</v>
      </c>
      <c r="AB814" t="e">
        <f>VLOOKUP($A814,'STOCK PRICES'!$AC$2:$AD$532,2,1)</f>
        <v>#N/A</v>
      </c>
    </row>
    <row r="815" spans="1:28" hidden="1" outlineLevel="1">
      <c r="A815" s="87">
        <v>44208</v>
      </c>
      <c r="B815">
        <f>VLOOKUP($A815,'STOCK PRICES'!$C$2:$D$1994,2,1)</f>
        <v>113.81</v>
      </c>
      <c r="C815" s="90"/>
      <c r="D815">
        <f>VLOOKUP($A815,'STOCK PRICES'!$E$2:$F$2018,2,1)</f>
        <v>141.15</v>
      </c>
      <c r="F815">
        <f>VLOOKUP($A815,'STOCK PRICES'!$G$2:$H$1679,2,1)</f>
        <v>34.020000000000003</v>
      </c>
      <c r="H815">
        <f>VLOOKUP($A815,'STOCK PRICES'!$I$2:$J$1976,2,1)</f>
        <v>39.409999999999997</v>
      </c>
      <c r="J815">
        <f>VLOOKUP($A815,'STOCK PRICES'!$K$2:$L$2018,2,1)</f>
        <v>178.81</v>
      </c>
      <c r="L815">
        <f>VLOOKUP($A815,'STOCK PRICES'!$M$2:$N$2018,2,1)</f>
        <v>43.38</v>
      </c>
      <c r="N815" t="e">
        <f>VLOOKUP($A815,'STOCK PRICES'!$O$2:$P$538,2,1)</f>
        <v>#N/A</v>
      </c>
      <c r="P815">
        <f>VLOOKUP($A815,'STOCK PRICES'!$Q$2:$R$2018,2,1)</f>
        <v>25.76</v>
      </c>
      <c r="R815">
        <f>VLOOKUP($A815,'STOCK PRICES'!$S$2:$T$2018,2,1)</f>
        <v>7.25</v>
      </c>
      <c r="T815">
        <f>VLOOKUP($A815,'STOCK PRICES'!$U$2:$V$1210,2,1)</f>
        <v>86.52</v>
      </c>
      <c r="V815">
        <f>VLOOKUP($A815,'STOCK PRICES'!$W$2:$X$1879,2,1)</f>
        <v>67.41</v>
      </c>
      <c r="X815">
        <f>VLOOKUP($A815,'STOCK PRICES'!$Y$2:$Z$1987,2,1)</f>
        <v>43.99</v>
      </c>
      <c r="Z815">
        <f>VLOOKUP($A815,'STOCK PRICES'!$AA$2:$AB$1885,2,1)</f>
        <v>198.95</v>
      </c>
      <c r="AB815" t="e">
        <f>VLOOKUP($A815,'STOCK PRICES'!$AC$2:$AD$532,2,1)</f>
        <v>#N/A</v>
      </c>
    </row>
    <row r="816" spans="1:28" hidden="1" outlineLevel="1">
      <c r="A816" s="87">
        <v>44209</v>
      </c>
      <c r="B816">
        <f>VLOOKUP($A816,'STOCK PRICES'!$C$2:$D$1994,2,1)</f>
        <v>113.11</v>
      </c>
      <c r="C816" s="90"/>
      <c r="D816">
        <f>VLOOKUP($A816,'STOCK PRICES'!$E$2:$F$2018,2,1)</f>
        <v>139.03</v>
      </c>
      <c r="F816">
        <f>VLOOKUP($A816,'STOCK PRICES'!$G$2:$H$1679,2,1)</f>
        <v>34.020000000000003</v>
      </c>
      <c r="H816">
        <f>VLOOKUP($A816,'STOCK PRICES'!$I$2:$J$1976,2,1)</f>
        <v>39.46</v>
      </c>
      <c r="J816">
        <f>VLOOKUP($A816,'STOCK PRICES'!$K$2:$L$2018,2,1)</f>
        <v>182.84</v>
      </c>
      <c r="L816">
        <f>VLOOKUP($A816,'STOCK PRICES'!$M$2:$N$2018,2,1)</f>
        <v>44.29</v>
      </c>
      <c r="N816" t="e">
        <f>VLOOKUP($A816,'STOCK PRICES'!$O$2:$P$538,2,1)</f>
        <v>#N/A</v>
      </c>
      <c r="P816">
        <f>VLOOKUP($A816,'STOCK PRICES'!$Q$2:$R$2018,2,1)</f>
        <v>25.8</v>
      </c>
      <c r="R816">
        <f>VLOOKUP($A816,'STOCK PRICES'!$S$2:$T$2018,2,1)</f>
        <v>7.22</v>
      </c>
      <c r="T816">
        <f>VLOOKUP($A816,'STOCK PRICES'!$U$2:$V$1210,2,1)</f>
        <v>93</v>
      </c>
      <c r="V816">
        <f>VLOOKUP($A816,'STOCK PRICES'!$W$2:$X$1879,2,1)</f>
        <v>70.819999999999993</v>
      </c>
      <c r="X816">
        <f>VLOOKUP($A816,'STOCK PRICES'!$Y$2:$Z$1987,2,1)</f>
        <v>44.02</v>
      </c>
      <c r="Z816">
        <f>VLOOKUP($A816,'STOCK PRICES'!$AA$2:$AB$1885,2,1)</f>
        <v>198.16</v>
      </c>
      <c r="AB816" t="e">
        <f>VLOOKUP($A816,'STOCK PRICES'!$AC$2:$AD$532,2,1)</f>
        <v>#N/A</v>
      </c>
    </row>
    <row r="817" spans="1:28" hidden="1" outlineLevel="1">
      <c r="A817" s="87">
        <v>44210</v>
      </c>
      <c r="B817">
        <f>VLOOKUP($A817,'STOCK PRICES'!$C$2:$D$1994,2,1)</f>
        <v>112.75</v>
      </c>
      <c r="C817" s="90"/>
      <c r="D817">
        <f>VLOOKUP($A817,'STOCK PRICES'!$E$2:$F$2018,2,1)</f>
        <v>138.88</v>
      </c>
      <c r="F817">
        <f>VLOOKUP($A817,'STOCK PRICES'!$G$2:$H$1679,2,1)</f>
        <v>34.47</v>
      </c>
      <c r="H817">
        <f>VLOOKUP($A817,'STOCK PRICES'!$I$2:$J$1976,2,1)</f>
        <v>39.26</v>
      </c>
      <c r="J817">
        <f>VLOOKUP($A817,'STOCK PRICES'!$K$2:$L$2018,2,1)</f>
        <v>184.23</v>
      </c>
      <c r="L817">
        <f>VLOOKUP($A817,'STOCK PRICES'!$M$2:$N$2018,2,1)</f>
        <v>43.74</v>
      </c>
      <c r="N817" t="e">
        <f>VLOOKUP($A817,'STOCK PRICES'!$O$2:$P$538,2,1)</f>
        <v>#N/A</v>
      </c>
      <c r="P817">
        <f>VLOOKUP($A817,'STOCK PRICES'!$Q$2:$R$2018,2,1)</f>
        <v>25.46</v>
      </c>
      <c r="R817">
        <f>VLOOKUP($A817,'STOCK PRICES'!$S$2:$T$2018,2,1)</f>
        <v>7.11</v>
      </c>
      <c r="T817">
        <f>VLOOKUP($A817,'STOCK PRICES'!$U$2:$V$1210,2,1)</f>
        <v>98.98</v>
      </c>
      <c r="V817">
        <f>VLOOKUP($A817,'STOCK PRICES'!$W$2:$X$1879,2,1)</f>
        <v>70.72</v>
      </c>
      <c r="X817">
        <f>VLOOKUP($A817,'STOCK PRICES'!$Y$2:$Z$1987,2,1)</f>
        <v>43.93</v>
      </c>
      <c r="Z817">
        <f>VLOOKUP($A817,'STOCK PRICES'!$AA$2:$AB$1885,2,1)</f>
        <v>197.2</v>
      </c>
      <c r="AB817" t="e">
        <f>VLOOKUP($A817,'STOCK PRICES'!$AC$2:$AD$532,2,1)</f>
        <v>#N/A</v>
      </c>
    </row>
    <row r="818" spans="1:28" hidden="1" outlineLevel="1">
      <c r="A818" s="87">
        <v>44211</v>
      </c>
      <c r="B818">
        <f>VLOOKUP($A818,'STOCK PRICES'!$C$2:$D$1994,2,1)</f>
        <v>112.25</v>
      </c>
      <c r="C818" s="90"/>
      <c r="D818">
        <f>VLOOKUP($A818,'STOCK PRICES'!$E$2:$F$2018,2,1)</f>
        <v>138.84</v>
      </c>
      <c r="F818">
        <f>VLOOKUP($A818,'STOCK PRICES'!$G$2:$H$1679,2,1)</f>
        <v>34.340000000000003</v>
      </c>
      <c r="H818">
        <f>VLOOKUP($A818,'STOCK PRICES'!$I$2:$J$1976,2,1)</f>
        <v>39.5</v>
      </c>
      <c r="J818">
        <f>VLOOKUP($A818,'STOCK PRICES'!$K$2:$L$2018,2,1)</f>
        <v>182.95</v>
      </c>
      <c r="L818">
        <f>VLOOKUP($A818,'STOCK PRICES'!$M$2:$N$2018,2,1)</f>
        <v>43.09</v>
      </c>
      <c r="N818" t="e">
        <f>VLOOKUP($A818,'STOCK PRICES'!$O$2:$P$538,2,1)</f>
        <v>#N/A</v>
      </c>
      <c r="P818">
        <f>VLOOKUP($A818,'STOCK PRICES'!$Q$2:$R$2018,2,1)</f>
        <v>25.21</v>
      </c>
      <c r="R818">
        <f>VLOOKUP($A818,'STOCK PRICES'!$S$2:$T$2018,2,1)</f>
        <v>7.14</v>
      </c>
      <c r="T818">
        <f>VLOOKUP($A818,'STOCK PRICES'!$U$2:$V$1210,2,1)</f>
        <v>100.55</v>
      </c>
      <c r="V818">
        <f>VLOOKUP($A818,'STOCK PRICES'!$W$2:$X$1879,2,1)</f>
        <v>70.8</v>
      </c>
      <c r="X818">
        <f>VLOOKUP($A818,'STOCK PRICES'!$Y$2:$Z$1987,2,1)</f>
        <v>44.68</v>
      </c>
      <c r="Z818">
        <f>VLOOKUP($A818,'STOCK PRICES'!$AA$2:$AB$1885,2,1)</f>
        <v>196</v>
      </c>
      <c r="AB818" t="e">
        <f>VLOOKUP($A818,'STOCK PRICES'!$AC$2:$AD$532,2,1)</f>
        <v>#N/A</v>
      </c>
    </row>
    <row r="819" spans="1:28" hidden="1" outlineLevel="1">
      <c r="A819" s="87">
        <v>44214</v>
      </c>
      <c r="B819">
        <f>VLOOKUP($A819,'STOCK PRICES'!$C$2:$D$1994,2,1)</f>
        <v>111.57</v>
      </c>
      <c r="C819" s="90"/>
      <c r="D819">
        <f>VLOOKUP($A819,'STOCK PRICES'!$E$2:$F$2018,2,1)</f>
        <v>141.33000000000001</v>
      </c>
      <c r="F819">
        <f>VLOOKUP($A819,'STOCK PRICES'!$G$2:$H$1679,2,1)</f>
        <v>33.99</v>
      </c>
      <c r="H819">
        <f>VLOOKUP($A819,'STOCK PRICES'!$I$2:$J$1976,2,1)</f>
        <v>40.380000000000003</v>
      </c>
      <c r="J819">
        <f>VLOOKUP($A819,'STOCK PRICES'!$K$2:$L$2018,2,1)</f>
        <v>177.45</v>
      </c>
      <c r="L819">
        <f>VLOOKUP($A819,'STOCK PRICES'!$M$2:$N$2018,2,1)</f>
        <v>43</v>
      </c>
      <c r="N819" t="e">
        <f>VLOOKUP($A819,'STOCK PRICES'!$O$2:$P$538,2,1)</f>
        <v>#N/A</v>
      </c>
      <c r="P819">
        <f>VLOOKUP($A819,'STOCK PRICES'!$Q$2:$R$2018,2,1)</f>
        <v>24.09</v>
      </c>
      <c r="R819">
        <f>VLOOKUP($A819,'STOCK PRICES'!$S$2:$T$2018,2,1)</f>
        <v>7.05</v>
      </c>
      <c r="T819">
        <f>VLOOKUP($A819,'STOCK PRICES'!$U$2:$V$1210,2,1)</f>
        <v>95</v>
      </c>
      <c r="V819">
        <f>VLOOKUP($A819,'STOCK PRICES'!$W$2:$X$1879,2,1)</f>
        <v>70.61</v>
      </c>
      <c r="X819">
        <f>VLOOKUP($A819,'STOCK PRICES'!$Y$2:$Z$1987,2,1)</f>
        <v>44.05</v>
      </c>
      <c r="Z819">
        <f>VLOOKUP($A819,'STOCK PRICES'!$AA$2:$AB$1885,2,1)</f>
        <v>195</v>
      </c>
      <c r="AB819" t="e">
        <f>VLOOKUP($A819,'STOCK PRICES'!$AC$2:$AD$532,2,1)</f>
        <v>#N/A</v>
      </c>
    </row>
    <row r="820" spans="1:28" hidden="1" outlineLevel="1">
      <c r="A820" s="87">
        <v>44215</v>
      </c>
      <c r="B820">
        <f>VLOOKUP($A820,'STOCK PRICES'!$C$2:$D$1994,2,1)</f>
        <v>112.93</v>
      </c>
      <c r="C820" s="90"/>
      <c r="D820">
        <f>VLOOKUP($A820,'STOCK PRICES'!$E$2:$F$2018,2,1)</f>
        <v>139.27000000000001</v>
      </c>
      <c r="F820">
        <f>VLOOKUP($A820,'STOCK PRICES'!$G$2:$H$1679,2,1)</f>
        <v>33.35</v>
      </c>
      <c r="H820">
        <f>VLOOKUP($A820,'STOCK PRICES'!$I$2:$J$1976,2,1)</f>
        <v>40.67</v>
      </c>
      <c r="J820">
        <f>VLOOKUP($A820,'STOCK PRICES'!$K$2:$L$2018,2,1)</f>
        <v>179.12</v>
      </c>
      <c r="L820">
        <f>VLOOKUP($A820,'STOCK PRICES'!$M$2:$N$2018,2,1)</f>
        <v>43.28</v>
      </c>
      <c r="N820" t="e">
        <f>VLOOKUP($A820,'STOCK PRICES'!$O$2:$P$538,2,1)</f>
        <v>#N/A</v>
      </c>
      <c r="P820">
        <f>VLOOKUP($A820,'STOCK PRICES'!$Q$2:$R$2018,2,1)</f>
        <v>23.85</v>
      </c>
      <c r="R820">
        <f>VLOOKUP($A820,'STOCK PRICES'!$S$2:$T$2018,2,1)</f>
        <v>6.93</v>
      </c>
      <c r="T820">
        <f>VLOOKUP($A820,'STOCK PRICES'!$U$2:$V$1210,2,1)</f>
        <v>99.5</v>
      </c>
      <c r="V820">
        <f>VLOOKUP($A820,'STOCK PRICES'!$W$2:$X$1879,2,1)</f>
        <v>69.97</v>
      </c>
      <c r="X820">
        <f>VLOOKUP($A820,'STOCK PRICES'!$Y$2:$Z$1987,2,1)</f>
        <v>43.89</v>
      </c>
      <c r="Z820">
        <f>VLOOKUP($A820,'STOCK PRICES'!$AA$2:$AB$1885,2,1)</f>
        <v>198</v>
      </c>
      <c r="AB820" t="e">
        <f>VLOOKUP($A820,'STOCK PRICES'!$AC$2:$AD$532,2,1)</f>
        <v>#N/A</v>
      </c>
    </row>
    <row r="821" spans="1:28" hidden="1" outlineLevel="1">
      <c r="A821" s="87">
        <v>44216</v>
      </c>
      <c r="B821">
        <f>VLOOKUP($A821,'STOCK PRICES'!$C$2:$D$1994,2,1)</f>
        <v>111.7</v>
      </c>
      <c r="C821" s="90"/>
      <c r="D821">
        <f>VLOOKUP($A821,'STOCK PRICES'!$E$2:$F$2018,2,1)</f>
        <v>138.51</v>
      </c>
      <c r="F821">
        <f>VLOOKUP($A821,'STOCK PRICES'!$G$2:$H$1679,2,1)</f>
        <v>33</v>
      </c>
      <c r="H821">
        <f>VLOOKUP($A821,'STOCK PRICES'!$I$2:$J$1976,2,1)</f>
        <v>40.04</v>
      </c>
      <c r="J821">
        <f>VLOOKUP($A821,'STOCK PRICES'!$K$2:$L$2018,2,1)</f>
        <v>179.28</v>
      </c>
      <c r="L821">
        <f>VLOOKUP($A821,'STOCK PRICES'!$M$2:$N$2018,2,1)</f>
        <v>42.93</v>
      </c>
      <c r="N821" t="e">
        <f>VLOOKUP($A821,'STOCK PRICES'!$O$2:$P$538,2,1)</f>
        <v>#N/A</v>
      </c>
      <c r="P821">
        <f>VLOOKUP($A821,'STOCK PRICES'!$Q$2:$R$2018,2,1)</f>
        <v>24.25</v>
      </c>
      <c r="R821">
        <f>VLOOKUP($A821,'STOCK PRICES'!$S$2:$T$2018,2,1)</f>
        <v>6.91</v>
      </c>
      <c r="T821">
        <f>VLOOKUP($A821,'STOCK PRICES'!$U$2:$V$1210,2,1)</f>
        <v>98</v>
      </c>
      <c r="V821">
        <f>VLOOKUP($A821,'STOCK PRICES'!$W$2:$X$1879,2,1)</f>
        <v>68.989999999999995</v>
      </c>
      <c r="X821">
        <f>VLOOKUP($A821,'STOCK PRICES'!$Y$2:$Z$1987,2,1)</f>
        <v>43.59</v>
      </c>
      <c r="Z821">
        <f>VLOOKUP($A821,'STOCK PRICES'!$AA$2:$AB$1885,2,1)</f>
        <v>198.79</v>
      </c>
      <c r="AB821" t="e">
        <f>VLOOKUP($A821,'STOCK PRICES'!$AC$2:$AD$532,2,1)</f>
        <v>#N/A</v>
      </c>
    </row>
    <row r="822" spans="1:28" hidden="1" outlineLevel="1">
      <c r="A822" s="87">
        <v>44217</v>
      </c>
      <c r="B822">
        <f>VLOOKUP($A822,'STOCK PRICES'!$C$2:$D$1994,2,1)</f>
        <v>113.33</v>
      </c>
      <c r="C822" s="90"/>
      <c r="D822">
        <f>VLOOKUP($A822,'STOCK PRICES'!$E$2:$F$2018,2,1)</f>
        <v>138.79</v>
      </c>
      <c r="F822">
        <f>VLOOKUP($A822,'STOCK PRICES'!$G$2:$H$1679,2,1)</f>
        <v>33.15</v>
      </c>
      <c r="H822">
        <f>VLOOKUP($A822,'STOCK PRICES'!$I$2:$J$1976,2,1)</f>
        <v>40.1</v>
      </c>
      <c r="J822">
        <f>VLOOKUP($A822,'STOCK PRICES'!$K$2:$L$2018,2,1)</f>
        <v>178.77</v>
      </c>
      <c r="L822">
        <f>VLOOKUP($A822,'STOCK PRICES'!$M$2:$N$2018,2,1)</f>
        <v>43.3</v>
      </c>
      <c r="N822" t="e">
        <f>VLOOKUP($A822,'STOCK PRICES'!$O$2:$P$538,2,1)</f>
        <v>#N/A</v>
      </c>
      <c r="P822">
        <f>VLOOKUP($A822,'STOCK PRICES'!$Q$2:$R$2018,2,1)</f>
        <v>24</v>
      </c>
      <c r="R822">
        <f>VLOOKUP($A822,'STOCK PRICES'!$S$2:$T$2018,2,1)</f>
        <v>6.88</v>
      </c>
      <c r="T822">
        <f>VLOOKUP($A822,'STOCK PRICES'!$U$2:$V$1210,2,1)</f>
        <v>98</v>
      </c>
      <c r="V822">
        <f>VLOOKUP($A822,'STOCK PRICES'!$W$2:$X$1879,2,1)</f>
        <v>73.75</v>
      </c>
      <c r="X822">
        <f>VLOOKUP($A822,'STOCK PRICES'!$Y$2:$Z$1987,2,1)</f>
        <v>45.03</v>
      </c>
      <c r="Z822">
        <f>VLOOKUP($A822,'STOCK PRICES'!$AA$2:$AB$1885,2,1)</f>
        <v>200</v>
      </c>
      <c r="AB822" t="e">
        <f>VLOOKUP($A822,'STOCK PRICES'!$AC$2:$AD$532,2,1)</f>
        <v>#N/A</v>
      </c>
    </row>
    <row r="823" spans="1:28" hidden="1" outlineLevel="1">
      <c r="A823" s="87">
        <v>44218</v>
      </c>
      <c r="B823">
        <f>VLOOKUP($A823,'STOCK PRICES'!$C$2:$D$1994,2,1)</f>
        <v>112.56</v>
      </c>
      <c r="C823" s="90"/>
      <c r="D823">
        <f>VLOOKUP($A823,'STOCK PRICES'!$E$2:$F$2018,2,1)</f>
        <v>139.28</v>
      </c>
      <c r="F823">
        <f>VLOOKUP($A823,'STOCK PRICES'!$G$2:$H$1679,2,1)</f>
        <v>33.119999999999997</v>
      </c>
      <c r="H823">
        <f>VLOOKUP($A823,'STOCK PRICES'!$I$2:$J$1976,2,1)</f>
        <v>40.4</v>
      </c>
      <c r="J823">
        <f>VLOOKUP($A823,'STOCK PRICES'!$K$2:$L$2018,2,1)</f>
        <v>176.75</v>
      </c>
      <c r="L823">
        <f>VLOOKUP($A823,'STOCK PRICES'!$M$2:$N$2018,2,1)</f>
        <v>43.57</v>
      </c>
      <c r="N823" t="e">
        <f>VLOOKUP($A823,'STOCK PRICES'!$O$2:$P$538,2,1)</f>
        <v>#N/A</v>
      </c>
      <c r="P823">
        <f>VLOOKUP($A823,'STOCK PRICES'!$Q$2:$R$2018,2,1)</f>
        <v>23.76</v>
      </c>
      <c r="R823">
        <f>VLOOKUP($A823,'STOCK PRICES'!$S$2:$T$2018,2,1)</f>
        <v>6.76</v>
      </c>
      <c r="T823">
        <f>VLOOKUP($A823,'STOCK PRICES'!$U$2:$V$1210,2,1)</f>
        <v>98</v>
      </c>
      <c r="V823">
        <f>VLOOKUP($A823,'STOCK PRICES'!$W$2:$X$1879,2,1)</f>
        <v>76.39</v>
      </c>
      <c r="X823">
        <f>VLOOKUP($A823,'STOCK PRICES'!$Y$2:$Z$1987,2,1)</f>
        <v>45.5</v>
      </c>
      <c r="Z823">
        <f>VLOOKUP($A823,'STOCK PRICES'!$AA$2:$AB$1885,2,1)</f>
        <v>199</v>
      </c>
      <c r="AB823" t="e">
        <f>VLOOKUP($A823,'STOCK PRICES'!$AC$2:$AD$532,2,1)</f>
        <v>#N/A</v>
      </c>
    </row>
    <row r="824" spans="1:28" hidden="1" outlineLevel="1">
      <c r="A824" s="87">
        <v>44221</v>
      </c>
      <c r="B824">
        <f>VLOOKUP($A824,'STOCK PRICES'!$C$2:$D$1994,2,1)</f>
        <v>111.07</v>
      </c>
      <c r="C824" s="90"/>
      <c r="D824">
        <f>VLOOKUP($A824,'STOCK PRICES'!$E$2:$F$2018,2,1)</f>
        <v>138.16</v>
      </c>
      <c r="F824">
        <f>VLOOKUP($A824,'STOCK PRICES'!$G$2:$H$1679,2,1)</f>
        <v>32.700000000000003</v>
      </c>
      <c r="H824">
        <f>VLOOKUP($A824,'STOCK PRICES'!$I$2:$J$1976,2,1)</f>
        <v>40.03</v>
      </c>
      <c r="J824">
        <f>VLOOKUP($A824,'STOCK PRICES'!$K$2:$L$2018,2,1)</f>
        <v>177.95</v>
      </c>
      <c r="L824">
        <f>VLOOKUP($A824,'STOCK PRICES'!$M$2:$N$2018,2,1)</f>
        <v>44.05</v>
      </c>
      <c r="N824" t="e">
        <f>VLOOKUP($A824,'STOCK PRICES'!$O$2:$P$538,2,1)</f>
        <v>#N/A</v>
      </c>
      <c r="P824">
        <f>VLOOKUP($A824,'STOCK PRICES'!$Q$2:$R$2018,2,1)</f>
        <v>24.28</v>
      </c>
      <c r="R824">
        <f>VLOOKUP($A824,'STOCK PRICES'!$S$2:$T$2018,2,1)</f>
        <v>6.72</v>
      </c>
      <c r="T824">
        <f>VLOOKUP($A824,'STOCK PRICES'!$U$2:$V$1210,2,1)</f>
        <v>98</v>
      </c>
      <c r="V824">
        <f>VLOOKUP($A824,'STOCK PRICES'!$W$2:$X$1879,2,1)</f>
        <v>76.8</v>
      </c>
      <c r="X824">
        <f>VLOOKUP($A824,'STOCK PRICES'!$Y$2:$Z$1987,2,1)</f>
        <v>45.52</v>
      </c>
      <c r="Z824">
        <f>VLOOKUP($A824,'STOCK PRICES'!$AA$2:$AB$1885,2,1)</f>
        <v>199</v>
      </c>
      <c r="AB824" t="e">
        <f>VLOOKUP($A824,'STOCK PRICES'!$AC$2:$AD$532,2,1)</f>
        <v>#N/A</v>
      </c>
    </row>
    <row r="825" spans="1:28" hidden="1" outlineLevel="1">
      <c r="A825" s="87">
        <v>44222</v>
      </c>
      <c r="B825">
        <f>VLOOKUP($A825,'STOCK PRICES'!$C$2:$D$1994,2,1)</f>
        <v>110.49</v>
      </c>
      <c r="C825" s="90"/>
      <c r="D825">
        <f>VLOOKUP($A825,'STOCK PRICES'!$E$2:$F$2018,2,1)</f>
        <v>137.26</v>
      </c>
      <c r="F825">
        <f>VLOOKUP($A825,'STOCK PRICES'!$G$2:$H$1679,2,1)</f>
        <v>32.6</v>
      </c>
      <c r="H825">
        <f>VLOOKUP($A825,'STOCK PRICES'!$I$2:$J$1976,2,1)</f>
        <v>40</v>
      </c>
      <c r="J825">
        <f>VLOOKUP($A825,'STOCK PRICES'!$K$2:$L$2018,2,1)</f>
        <v>179.2</v>
      </c>
      <c r="L825">
        <f>VLOOKUP($A825,'STOCK PRICES'!$M$2:$N$2018,2,1)</f>
        <v>44.88</v>
      </c>
      <c r="N825" t="e">
        <f>VLOOKUP($A825,'STOCK PRICES'!$O$2:$P$538,2,1)</f>
        <v>#N/A</v>
      </c>
      <c r="P825">
        <f>VLOOKUP($A825,'STOCK PRICES'!$Q$2:$R$2018,2,1)</f>
        <v>24.49</v>
      </c>
      <c r="R825">
        <f>VLOOKUP($A825,'STOCK PRICES'!$S$2:$T$2018,2,1)</f>
        <v>6.8</v>
      </c>
      <c r="T825">
        <f>VLOOKUP($A825,'STOCK PRICES'!$U$2:$V$1210,2,1)</f>
        <v>98</v>
      </c>
      <c r="V825">
        <f>VLOOKUP($A825,'STOCK PRICES'!$W$2:$X$1879,2,1)</f>
        <v>77.959999999999994</v>
      </c>
      <c r="X825">
        <f>VLOOKUP($A825,'STOCK PRICES'!$Y$2:$Z$1987,2,1)</f>
        <v>45.15</v>
      </c>
      <c r="Z825">
        <f>VLOOKUP($A825,'STOCK PRICES'!$AA$2:$AB$1885,2,1)</f>
        <v>198.62</v>
      </c>
      <c r="AB825" t="e">
        <f>VLOOKUP($A825,'STOCK PRICES'!$AC$2:$AD$532,2,1)</f>
        <v>#N/A</v>
      </c>
    </row>
    <row r="826" spans="1:28" hidden="1" outlineLevel="1">
      <c r="A826" s="87">
        <v>44223</v>
      </c>
      <c r="B826">
        <f>VLOOKUP($A826,'STOCK PRICES'!$C$2:$D$1994,2,1)</f>
        <v>111.3</v>
      </c>
      <c r="C826" s="90"/>
      <c r="D826">
        <f>VLOOKUP($A826,'STOCK PRICES'!$E$2:$F$2018,2,1)</f>
        <v>136.09</v>
      </c>
      <c r="F826">
        <f>VLOOKUP($A826,'STOCK PRICES'!$G$2:$H$1679,2,1)</f>
        <v>32.229999999999997</v>
      </c>
      <c r="H826">
        <f>VLOOKUP($A826,'STOCK PRICES'!$I$2:$J$1976,2,1)</f>
        <v>39.49</v>
      </c>
      <c r="J826">
        <f>VLOOKUP($A826,'STOCK PRICES'!$K$2:$L$2018,2,1)</f>
        <v>182.78</v>
      </c>
      <c r="L826">
        <f>VLOOKUP($A826,'STOCK PRICES'!$M$2:$N$2018,2,1)</f>
        <v>45.49</v>
      </c>
      <c r="N826" t="e">
        <f>VLOOKUP($A826,'STOCK PRICES'!$O$2:$P$538,2,1)</f>
        <v>#N/A</v>
      </c>
      <c r="P826">
        <f>VLOOKUP($A826,'STOCK PRICES'!$Q$2:$R$2018,2,1)</f>
        <v>25.29</v>
      </c>
      <c r="R826">
        <f>VLOOKUP($A826,'STOCK PRICES'!$S$2:$T$2018,2,1)</f>
        <v>6.84</v>
      </c>
      <c r="T826">
        <f>VLOOKUP($A826,'STOCK PRICES'!$U$2:$V$1210,2,1)</f>
        <v>99</v>
      </c>
      <c r="V826">
        <f>VLOOKUP($A826,'STOCK PRICES'!$W$2:$X$1879,2,1)</f>
        <v>76.84</v>
      </c>
      <c r="X826">
        <f>VLOOKUP($A826,'STOCK PRICES'!$Y$2:$Z$1987,2,1)</f>
        <v>45.26</v>
      </c>
      <c r="Z826">
        <f>VLOOKUP($A826,'STOCK PRICES'!$AA$2:$AB$1885,2,1)</f>
        <v>198.7</v>
      </c>
      <c r="AB826" t="e">
        <f>VLOOKUP($A826,'STOCK PRICES'!$AC$2:$AD$532,2,1)</f>
        <v>#N/A</v>
      </c>
    </row>
    <row r="827" spans="1:28" hidden="1" outlineLevel="1">
      <c r="A827" s="87">
        <v>44224</v>
      </c>
      <c r="B827">
        <f>VLOOKUP($A827,'STOCK PRICES'!$C$2:$D$1994,2,1)</f>
        <v>110.63</v>
      </c>
      <c r="C827" s="90"/>
      <c r="D827">
        <f>VLOOKUP($A827,'STOCK PRICES'!$E$2:$F$2018,2,1)</f>
        <v>137.94999999999999</v>
      </c>
      <c r="F827">
        <f>VLOOKUP($A827,'STOCK PRICES'!$G$2:$H$1679,2,1)</f>
        <v>31.15</v>
      </c>
      <c r="H827">
        <f>VLOOKUP($A827,'STOCK PRICES'!$I$2:$J$1976,2,1)</f>
        <v>39</v>
      </c>
      <c r="J827">
        <f>VLOOKUP($A827,'STOCK PRICES'!$K$2:$L$2018,2,1)</f>
        <v>179.34</v>
      </c>
      <c r="L827">
        <f>VLOOKUP($A827,'STOCK PRICES'!$M$2:$N$2018,2,1)</f>
        <v>45.74</v>
      </c>
      <c r="N827" t="e">
        <f>VLOOKUP($A827,'STOCK PRICES'!$O$2:$P$538,2,1)</f>
        <v>#N/A</v>
      </c>
      <c r="P827">
        <f>VLOOKUP($A827,'STOCK PRICES'!$Q$2:$R$2018,2,1)</f>
        <v>25.04</v>
      </c>
      <c r="R827">
        <f>VLOOKUP($A827,'STOCK PRICES'!$S$2:$T$2018,2,1)</f>
        <v>6.69</v>
      </c>
      <c r="T827">
        <f>VLOOKUP($A827,'STOCK PRICES'!$U$2:$V$1210,2,1)</f>
        <v>96</v>
      </c>
      <c r="V827">
        <f>VLOOKUP($A827,'STOCK PRICES'!$W$2:$X$1879,2,1)</f>
        <v>77.92</v>
      </c>
      <c r="X827">
        <f>VLOOKUP($A827,'STOCK PRICES'!$Y$2:$Z$1987,2,1)</f>
        <v>45.62</v>
      </c>
      <c r="Z827">
        <f>VLOOKUP($A827,'STOCK PRICES'!$AA$2:$AB$1885,2,1)</f>
        <v>195.25</v>
      </c>
      <c r="AB827" t="e">
        <f>VLOOKUP($A827,'STOCK PRICES'!$AC$2:$AD$532,2,1)</f>
        <v>#N/A</v>
      </c>
    </row>
    <row r="828" spans="1:28" hidden="1" outlineLevel="1">
      <c r="A828" s="87">
        <v>44225</v>
      </c>
      <c r="B828">
        <f>VLOOKUP($A828,'STOCK PRICES'!$C$2:$D$1994,2,1)</f>
        <v>111.61</v>
      </c>
      <c r="C828" s="90"/>
      <c r="D828">
        <f>VLOOKUP($A828,'STOCK PRICES'!$E$2:$F$2018,2,1)</f>
        <v>136.79</v>
      </c>
      <c r="F828">
        <f>VLOOKUP($A828,'STOCK PRICES'!$G$2:$H$1679,2,1)</f>
        <v>31.5</v>
      </c>
      <c r="H828">
        <f>VLOOKUP($A828,'STOCK PRICES'!$I$2:$J$1976,2,1)</f>
        <v>37.659999999999997</v>
      </c>
      <c r="J828">
        <f>VLOOKUP($A828,'STOCK PRICES'!$K$2:$L$2018,2,1)</f>
        <v>192.79</v>
      </c>
      <c r="L828">
        <f>VLOOKUP($A828,'STOCK PRICES'!$M$2:$N$2018,2,1)</f>
        <v>45.87</v>
      </c>
      <c r="N828" t="e">
        <f>VLOOKUP($A828,'STOCK PRICES'!$O$2:$P$538,2,1)</f>
        <v>#N/A</v>
      </c>
      <c r="P828">
        <f>VLOOKUP($A828,'STOCK PRICES'!$Q$2:$R$2018,2,1)</f>
        <v>26.91</v>
      </c>
      <c r="R828">
        <f>VLOOKUP($A828,'STOCK PRICES'!$S$2:$T$2018,2,1)</f>
        <v>6.75</v>
      </c>
      <c r="T828">
        <f>VLOOKUP($A828,'STOCK PRICES'!$U$2:$V$1210,2,1)</f>
        <v>96</v>
      </c>
      <c r="V828">
        <f>VLOOKUP($A828,'STOCK PRICES'!$W$2:$X$1879,2,1)</f>
        <v>76.97</v>
      </c>
      <c r="X828">
        <f>VLOOKUP($A828,'STOCK PRICES'!$Y$2:$Z$1987,2,1)</f>
        <v>46.24</v>
      </c>
      <c r="Z828">
        <f>VLOOKUP($A828,'STOCK PRICES'!$AA$2:$AB$1885,2,1)</f>
        <v>193.58</v>
      </c>
      <c r="AB828" t="e">
        <f>VLOOKUP($A828,'STOCK PRICES'!$AC$2:$AD$532,2,1)</f>
        <v>#N/A</v>
      </c>
    </row>
    <row r="829" spans="1:28" hidden="1" outlineLevel="1">
      <c r="A829" s="87">
        <v>44228</v>
      </c>
      <c r="B829">
        <f>VLOOKUP($A829,'STOCK PRICES'!$C$2:$D$1994,2,1)</f>
        <v>111.59</v>
      </c>
      <c r="C829" s="90"/>
      <c r="D829">
        <f>VLOOKUP($A829,'STOCK PRICES'!$E$2:$F$2018,2,1)</f>
        <v>135.08000000000001</v>
      </c>
      <c r="F829">
        <f>VLOOKUP($A829,'STOCK PRICES'!$G$2:$H$1679,2,1)</f>
        <v>31.25</v>
      </c>
      <c r="H829">
        <f>VLOOKUP($A829,'STOCK PRICES'!$I$2:$J$1976,2,1)</f>
        <v>37.81</v>
      </c>
      <c r="J829">
        <f>VLOOKUP($A829,'STOCK PRICES'!$K$2:$L$2018,2,1)</f>
        <v>207.09</v>
      </c>
      <c r="L829">
        <f>VLOOKUP($A829,'STOCK PRICES'!$M$2:$N$2018,2,1)</f>
        <v>45.08</v>
      </c>
      <c r="N829" t="e">
        <f>VLOOKUP($A829,'STOCK PRICES'!$O$2:$P$538,2,1)</f>
        <v>#N/A</v>
      </c>
      <c r="P829">
        <f>VLOOKUP($A829,'STOCK PRICES'!$Q$2:$R$2018,2,1)</f>
        <v>27.07</v>
      </c>
      <c r="R829">
        <f>VLOOKUP($A829,'STOCK PRICES'!$S$2:$T$2018,2,1)</f>
        <v>6.69</v>
      </c>
      <c r="T829">
        <f>VLOOKUP($A829,'STOCK PRICES'!$U$2:$V$1210,2,1)</f>
        <v>95.51</v>
      </c>
      <c r="V829">
        <f>VLOOKUP($A829,'STOCK PRICES'!$W$2:$X$1879,2,1)</f>
        <v>77.48</v>
      </c>
      <c r="X829">
        <f>VLOOKUP($A829,'STOCK PRICES'!$Y$2:$Z$1987,2,1)</f>
        <v>45.12</v>
      </c>
      <c r="Z829">
        <f>VLOOKUP($A829,'STOCK PRICES'!$AA$2:$AB$1885,2,1)</f>
        <v>190.28</v>
      </c>
      <c r="AB829" t="e">
        <f>VLOOKUP($A829,'STOCK PRICES'!$AC$2:$AD$532,2,1)</f>
        <v>#N/A</v>
      </c>
    </row>
    <row r="830" spans="1:28" hidden="1" outlineLevel="1">
      <c r="A830" s="87">
        <v>44229</v>
      </c>
      <c r="B830">
        <f>VLOOKUP($A830,'STOCK PRICES'!$C$2:$D$1994,2,1)</f>
        <v>110.6</v>
      </c>
      <c r="C830" s="90"/>
      <c r="D830">
        <f>VLOOKUP($A830,'STOCK PRICES'!$E$2:$F$2018,2,1)</f>
        <v>136.57</v>
      </c>
      <c r="F830">
        <f>VLOOKUP($A830,'STOCK PRICES'!$G$2:$H$1679,2,1)</f>
        <v>32.39</v>
      </c>
      <c r="H830">
        <f>VLOOKUP($A830,'STOCK PRICES'!$I$2:$J$1976,2,1)</f>
        <v>38.31</v>
      </c>
      <c r="J830">
        <f>VLOOKUP($A830,'STOCK PRICES'!$K$2:$L$2018,2,1)</f>
        <v>205.17</v>
      </c>
      <c r="L830">
        <f>VLOOKUP($A830,'STOCK PRICES'!$M$2:$N$2018,2,1)</f>
        <v>45.31</v>
      </c>
      <c r="N830" t="e">
        <f>VLOOKUP($A830,'STOCK PRICES'!$O$2:$P$538,2,1)</f>
        <v>#N/A</v>
      </c>
      <c r="P830">
        <f>VLOOKUP($A830,'STOCK PRICES'!$Q$2:$R$2018,2,1)</f>
        <v>26.43</v>
      </c>
      <c r="R830">
        <f>VLOOKUP($A830,'STOCK PRICES'!$S$2:$T$2018,2,1)</f>
        <v>6.66</v>
      </c>
      <c r="T830">
        <f>VLOOKUP($A830,'STOCK PRICES'!$U$2:$V$1210,2,1)</f>
        <v>95.51</v>
      </c>
      <c r="V830">
        <f>VLOOKUP($A830,'STOCK PRICES'!$W$2:$X$1879,2,1)</f>
        <v>78.069999999999993</v>
      </c>
      <c r="X830">
        <f>VLOOKUP($A830,'STOCK PRICES'!$Y$2:$Z$1987,2,1)</f>
        <v>45.45</v>
      </c>
      <c r="Z830">
        <f>VLOOKUP($A830,'STOCK PRICES'!$AA$2:$AB$1885,2,1)</f>
        <v>190</v>
      </c>
      <c r="AB830" t="e">
        <f>VLOOKUP($A830,'STOCK PRICES'!$AC$2:$AD$532,2,1)</f>
        <v>#N/A</v>
      </c>
    </row>
    <row r="831" spans="1:28" hidden="1" outlineLevel="1">
      <c r="A831" s="87">
        <v>44230</v>
      </c>
      <c r="B831">
        <f>VLOOKUP($A831,'STOCK PRICES'!$C$2:$D$1994,2,1)</f>
        <v>110.89</v>
      </c>
      <c r="C831" s="90"/>
      <c r="D831">
        <f>VLOOKUP($A831,'STOCK PRICES'!$E$2:$F$2018,2,1)</f>
        <v>138.61000000000001</v>
      </c>
      <c r="F831">
        <f>VLOOKUP($A831,'STOCK PRICES'!$G$2:$H$1679,2,1)</f>
        <v>32.78</v>
      </c>
      <c r="H831">
        <f>VLOOKUP($A831,'STOCK PRICES'!$I$2:$J$1976,2,1)</f>
        <v>37.92</v>
      </c>
      <c r="J831">
        <f>VLOOKUP($A831,'STOCK PRICES'!$K$2:$L$2018,2,1)</f>
        <v>207.23</v>
      </c>
      <c r="L831">
        <f>VLOOKUP($A831,'STOCK PRICES'!$M$2:$N$2018,2,1)</f>
        <v>46.17</v>
      </c>
      <c r="N831" t="e">
        <f>VLOOKUP($A831,'STOCK PRICES'!$O$2:$P$538,2,1)</f>
        <v>#N/A</v>
      </c>
      <c r="P831">
        <f>VLOOKUP($A831,'STOCK PRICES'!$Q$2:$R$2018,2,1)</f>
        <v>27.92</v>
      </c>
      <c r="R831">
        <f>VLOOKUP($A831,'STOCK PRICES'!$S$2:$T$2018,2,1)</f>
        <v>6.62</v>
      </c>
      <c r="T831">
        <f>VLOOKUP($A831,'STOCK PRICES'!$U$2:$V$1210,2,1)</f>
        <v>89.55</v>
      </c>
      <c r="V831">
        <f>VLOOKUP($A831,'STOCK PRICES'!$W$2:$X$1879,2,1)</f>
        <v>78.459999999999994</v>
      </c>
      <c r="X831">
        <f>VLOOKUP($A831,'STOCK PRICES'!$Y$2:$Z$1987,2,1)</f>
        <v>45.06</v>
      </c>
      <c r="Z831">
        <f>VLOOKUP($A831,'STOCK PRICES'!$AA$2:$AB$1885,2,1)</f>
        <v>190</v>
      </c>
      <c r="AB831" t="e">
        <f>VLOOKUP($A831,'STOCK PRICES'!$AC$2:$AD$532,2,1)</f>
        <v>#N/A</v>
      </c>
    </row>
    <row r="832" spans="1:28" hidden="1" outlineLevel="1">
      <c r="A832" s="87">
        <v>44231</v>
      </c>
      <c r="B832">
        <f>VLOOKUP($A832,'STOCK PRICES'!$C$2:$D$1994,2,1)</f>
        <v>111.22</v>
      </c>
      <c r="C832" s="90"/>
      <c r="D832">
        <f>VLOOKUP($A832,'STOCK PRICES'!$E$2:$F$2018,2,1)</f>
        <v>138.72999999999999</v>
      </c>
      <c r="F832">
        <f>VLOOKUP($A832,'STOCK PRICES'!$G$2:$H$1679,2,1)</f>
        <v>32.76</v>
      </c>
      <c r="H832">
        <f>VLOOKUP($A832,'STOCK PRICES'!$I$2:$J$1976,2,1)</f>
        <v>38.020000000000003</v>
      </c>
      <c r="J832">
        <f>VLOOKUP($A832,'STOCK PRICES'!$K$2:$L$2018,2,1)</f>
        <v>205.55</v>
      </c>
      <c r="L832">
        <f>VLOOKUP($A832,'STOCK PRICES'!$M$2:$N$2018,2,1)</f>
        <v>44.97</v>
      </c>
      <c r="N832" t="e">
        <f>VLOOKUP($A832,'STOCK PRICES'!$O$2:$P$538,2,1)</f>
        <v>#N/A</v>
      </c>
      <c r="P832">
        <f>VLOOKUP($A832,'STOCK PRICES'!$Q$2:$R$2018,2,1)</f>
        <v>28.19</v>
      </c>
      <c r="R832">
        <f>VLOOKUP($A832,'STOCK PRICES'!$S$2:$T$2018,2,1)</f>
        <v>6.67</v>
      </c>
      <c r="T832">
        <f>VLOOKUP($A832,'STOCK PRICES'!$U$2:$V$1210,2,1)</f>
        <v>94.99</v>
      </c>
      <c r="V832">
        <f>VLOOKUP($A832,'STOCK PRICES'!$W$2:$X$1879,2,1)</f>
        <v>79.489999999999995</v>
      </c>
      <c r="X832">
        <f>VLOOKUP($A832,'STOCK PRICES'!$Y$2:$Z$1987,2,1)</f>
        <v>45.52</v>
      </c>
      <c r="Z832">
        <f>VLOOKUP($A832,'STOCK PRICES'!$AA$2:$AB$1885,2,1)</f>
        <v>189.26</v>
      </c>
      <c r="AB832" t="e">
        <f>VLOOKUP($A832,'STOCK PRICES'!$AC$2:$AD$532,2,1)</f>
        <v>#N/A</v>
      </c>
    </row>
    <row r="833" spans="1:28" hidden="1" outlineLevel="1">
      <c r="A833" s="87">
        <v>44235</v>
      </c>
      <c r="B833">
        <f>VLOOKUP($A833,'STOCK PRICES'!$C$2:$D$1994,2,1)</f>
        <v>110.94</v>
      </c>
      <c r="C833" s="90"/>
      <c r="D833">
        <f>VLOOKUP($A833,'STOCK PRICES'!$E$2:$F$2018,2,1)</f>
        <v>138.22</v>
      </c>
      <c r="F833">
        <f>VLOOKUP($A833,'STOCK PRICES'!$G$2:$H$1679,2,1)</f>
        <v>31.81</v>
      </c>
      <c r="H833">
        <f>VLOOKUP($A833,'STOCK PRICES'!$I$2:$J$1976,2,1)</f>
        <v>38.28</v>
      </c>
      <c r="J833">
        <f>VLOOKUP($A833,'STOCK PRICES'!$K$2:$L$2018,2,1)</f>
        <v>208.35</v>
      </c>
      <c r="L833">
        <f>VLOOKUP($A833,'STOCK PRICES'!$M$2:$N$2018,2,1)</f>
        <v>44.62</v>
      </c>
      <c r="N833" t="e">
        <f>VLOOKUP($A833,'STOCK PRICES'!$O$2:$P$538,2,1)</f>
        <v>#N/A</v>
      </c>
      <c r="P833">
        <f>VLOOKUP($A833,'STOCK PRICES'!$Q$2:$R$2018,2,1)</f>
        <v>28.52</v>
      </c>
      <c r="R833">
        <f>VLOOKUP($A833,'STOCK PRICES'!$S$2:$T$2018,2,1)</f>
        <v>6.73</v>
      </c>
      <c r="T833">
        <f>VLOOKUP($A833,'STOCK PRICES'!$U$2:$V$1210,2,1)</f>
        <v>90.04</v>
      </c>
      <c r="V833">
        <f>VLOOKUP($A833,'STOCK PRICES'!$W$2:$X$1879,2,1)</f>
        <v>77.69</v>
      </c>
      <c r="X833">
        <f>VLOOKUP($A833,'STOCK PRICES'!$Y$2:$Z$1987,2,1)</f>
        <v>45.69</v>
      </c>
      <c r="Z833">
        <f>VLOOKUP($A833,'STOCK PRICES'!$AA$2:$AB$1885,2,1)</f>
        <v>184.4</v>
      </c>
      <c r="AB833" t="e">
        <f>VLOOKUP($A833,'STOCK PRICES'!$AC$2:$AD$532,2,1)</f>
        <v>#N/A</v>
      </c>
    </row>
    <row r="834" spans="1:28" hidden="1" outlineLevel="1">
      <c r="A834" s="87">
        <v>44236</v>
      </c>
      <c r="B834">
        <f>VLOOKUP($A834,'STOCK PRICES'!$C$2:$D$1994,2,1)</f>
        <v>112.72</v>
      </c>
      <c r="C834" s="90"/>
      <c r="D834">
        <f>VLOOKUP($A834,'STOCK PRICES'!$E$2:$F$2018,2,1)</f>
        <v>135.56</v>
      </c>
      <c r="F834">
        <f>VLOOKUP($A834,'STOCK PRICES'!$G$2:$H$1679,2,1)</f>
        <v>31.5</v>
      </c>
      <c r="H834">
        <f>VLOOKUP($A834,'STOCK PRICES'!$I$2:$J$1976,2,1)</f>
        <v>38.020000000000003</v>
      </c>
      <c r="J834">
        <f>VLOOKUP($A834,'STOCK PRICES'!$K$2:$L$2018,2,1)</f>
        <v>222.18</v>
      </c>
      <c r="L834">
        <f>VLOOKUP($A834,'STOCK PRICES'!$M$2:$N$2018,2,1)</f>
        <v>44.29</v>
      </c>
      <c r="N834" t="e">
        <f>VLOOKUP($A834,'STOCK PRICES'!$O$2:$P$538,2,1)</f>
        <v>#N/A</v>
      </c>
      <c r="P834">
        <f>VLOOKUP($A834,'STOCK PRICES'!$Q$2:$R$2018,2,1)</f>
        <v>29.03</v>
      </c>
      <c r="R834">
        <f>VLOOKUP($A834,'STOCK PRICES'!$S$2:$T$2018,2,1)</f>
        <v>7.73</v>
      </c>
      <c r="T834">
        <f>VLOOKUP($A834,'STOCK PRICES'!$U$2:$V$1210,2,1)</f>
        <v>90.04</v>
      </c>
      <c r="V834">
        <f>VLOOKUP($A834,'STOCK PRICES'!$W$2:$X$1879,2,1)</f>
        <v>77.55</v>
      </c>
      <c r="X834">
        <f>VLOOKUP($A834,'STOCK PRICES'!$Y$2:$Z$1987,2,1)</f>
        <v>45.41</v>
      </c>
      <c r="Z834">
        <f>VLOOKUP($A834,'STOCK PRICES'!$AA$2:$AB$1885,2,1)</f>
        <v>189.01</v>
      </c>
      <c r="AB834" t="e">
        <f>VLOOKUP($A834,'STOCK PRICES'!$AC$2:$AD$532,2,1)</f>
        <v>#N/A</v>
      </c>
    </row>
    <row r="835" spans="1:28" hidden="1" outlineLevel="1">
      <c r="A835" s="87">
        <v>44237</v>
      </c>
      <c r="B835">
        <f>VLOOKUP($A835,'STOCK PRICES'!$C$2:$D$1994,2,1)</f>
        <v>111.46</v>
      </c>
      <c r="C835" s="90"/>
      <c r="D835">
        <f>VLOOKUP($A835,'STOCK PRICES'!$E$2:$F$2018,2,1)</f>
        <v>134.16999999999999</v>
      </c>
      <c r="F835">
        <f>VLOOKUP($A835,'STOCK PRICES'!$G$2:$H$1679,2,1)</f>
        <v>31.7</v>
      </c>
      <c r="H835">
        <f>VLOOKUP($A835,'STOCK PRICES'!$I$2:$J$1976,2,1)</f>
        <v>38.4</v>
      </c>
      <c r="J835">
        <f>VLOOKUP($A835,'STOCK PRICES'!$K$2:$L$2018,2,1)</f>
        <v>219.73</v>
      </c>
      <c r="L835">
        <f>VLOOKUP($A835,'STOCK PRICES'!$M$2:$N$2018,2,1)</f>
        <v>45.49</v>
      </c>
      <c r="N835" t="e">
        <f>VLOOKUP($A835,'STOCK PRICES'!$O$2:$P$538,2,1)</f>
        <v>#N/A</v>
      </c>
      <c r="P835">
        <f>VLOOKUP($A835,'STOCK PRICES'!$Q$2:$R$2018,2,1)</f>
        <v>27.88</v>
      </c>
      <c r="R835">
        <f>VLOOKUP($A835,'STOCK PRICES'!$S$2:$T$2018,2,1)</f>
        <v>7.71</v>
      </c>
      <c r="T835">
        <f>VLOOKUP($A835,'STOCK PRICES'!$U$2:$V$1210,2,1)</f>
        <v>90.04</v>
      </c>
      <c r="V835">
        <f>VLOOKUP($A835,'STOCK PRICES'!$W$2:$X$1879,2,1)</f>
        <v>78.34</v>
      </c>
      <c r="X835">
        <f>VLOOKUP($A835,'STOCK PRICES'!$Y$2:$Z$1987,2,1)</f>
        <v>45</v>
      </c>
      <c r="Z835">
        <f>VLOOKUP($A835,'STOCK PRICES'!$AA$2:$AB$1885,2,1)</f>
        <v>189.41</v>
      </c>
      <c r="AB835" t="e">
        <f>VLOOKUP($A835,'STOCK PRICES'!$AC$2:$AD$532,2,1)</f>
        <v>#N/A</v>
      </c>
    </row>
    <row r="836" spans="1:28" hidden="1" outlineLevel="1">
      <c r="A836" s="87">
        <v>44238</v>
      </c>
      <c r="B836">
        <f>VLOOKUP($A836,'STOCK PRICES'!$C$2:$D$1994,2,1)</f>
        <v>110.24</v>
      </c>
      <c r="C836" s="90"/>
      <c r="D836">
        <f>VLOOKUP($A836,'STOCK PRICES'!$E$2:$F$2018,2,1)</f>
        <v>131.13</v>
      </c>
      <c r="F836">
        <f>VLOOKUP($A836,'STOCK PRICES'!$G$2:$H$1679,2,1)</f>
        <v>31.7</v>
      </c>
      <c r="H836">
        <f>VLOOKUP($A836,'STOCK PRICES'!$I$2:$J$1976,2,1)</f>
        <v>37.06</v>
      </c>
      <c r="J836">
        <f>VLOOKUP($A836,'STOCK PRICES'!$K$2:$L$2018,2,1)</f>
        <v>225.24</v>
      </c>
      <c r="L836">
        <f>VLOOKUP($A836,'STOCK PRICES'!$M$2:$N$2018,2,1)</f>
        <v>44.85</v>
      </c>
      <c r="N836" t="e">
        <f>VLOOKUP($A836,'STOCK PRICES'!$O$2:$P$538,2,1)</f>
        <v>#N/A</v>
      </c>
      <c r="P836">
        <f>VLOOKUP($A836,'STOCK PRICES'!$Q$2:$R$2018,2,1)</f>
        <v>27.19</v>
      </c>
      <c r="R836">
        <f>VLOOKUP($A836,'STOCK PRICES'!$S$2:$T$2018,2,1)</f>
        <v>7.27</v>
      </c>
      <c r="T836">
        <f>VLOOKUP($A836,'STOCK PRICES'!$U$2:$V$1210,2,1)</f>
        <v>90.04</v>
      </c>
      <c r="V836">
        <f>VLOOKUP($A836,'STOCK PRICES'!$W$2:$X$1879,2,1)</f>
        <v>78.010000000000005</v>
      </c>
      <c r="X836">
        <f>VLOOKUP($A836,'STOCK PRICES'!$Y$2:$Z$1987,2,1)</f>
        <v>44.5</v>
      </c>
      <c r="Z836">
        <f>VLOOKUP($A836,'STOCK PRICES'!$AA$2:$AB$1885,2,1)</f>
        <v>187.1</v>
      </c>
      <c r="AB836" t="e">
        <f>VLOOKUP($A836,'STOCK PRICES'!$AC$2:$AD$532,2,1)</f>
        <v>#N/A</v>
      </c>
    </row>
    <row r="837" spans="1:28" hidden="1" outlineLevel="1">
      <c r="A837" s="87">
        <v>44239</v>
      </c>
      <c r="B837">
        <f>VLOOKUP($A837,'STOCK PRICES'!$C$2:$D$1994,2,1)</f>
        <v>109.79</v>
      </c>
      <c r="C837" s="90"/>
      <c r="D837">
        <f>VLOOKUP($A837,'STOCK PRICES'!$E$2:$F$2018,2,1)</f>
        <v>129.35</v>
      </c>
      <c r="F837">
        <f>VLOOKUP($A837,'STOCK PRICES'!$G$2:$H$1679,2,1)</f>
        <v>31.7</v>
      </c>
      <c r="H837">
        <f>VLOOKUP($A837,'STOCK PRICES'!$I$2:$J$1976,2,1)</f>
        <v>36.47</v>
      </c>
      <c r="J837">
        <f>VLOOKUP($A837,'STOCK PRICES'!$K$2:$L$2018,2,1)</f>
        <v>218.44</v>
      </c>
      <c r="L837">
        <f>VLOOKUP($A837,'STOCK PRICES'!$M$2:$N$2018,2,1)</f>
        <v>45.21</v>
      </c>
      <c r="N837" t="e">
        <f>VLOOKUP($A837,'STOCK PRICES'!$O$2:$P$538,2,1)</f>
        <v>#N/A</v>
      </c>
      <c r="P837">
        <f>VLOOKUP($A837,'STOCK PRICES'!$Q$2:$R$2018,2,1)</f>
        <v>26.69</v>
      </c>
      <c r="R837">
        <f>VLOOKUP($A837,'STOCK PRICES'!$S$2:$T$2018,2,1)</f>
        <v>7.04</v>
      </c>
      <c r="T837">
        <f>VLOOKUP($A837,'STOCK PRICES'!$U$2:$V$1210,2,1)</f>
        <v>90.04</v>
      </c>
      <c r="V837">
        <f>VLOOKUP($A837,'STOCK PRICES'!$W$2:$X$1879,2,1)</f>
        <v>77.400000000000006</v>
      </c>
      <c r="X837">
        <f>VLOOKUP($A837,'STOCK PRICES'!$Y$2:$Z$1987,2,1)</f>
        <v>43.51</v>
      </c>
      <c r="Z837">
        <f>VLOOKUP($A837,'STOCK PRICES'!$AA$2:$AB$1885,2,1)</f>
        <v>185.38</v>
      </c>
      <c r="AB837" t="e">
        <f>VLOOKUP($A837,'STOCK PRICES'!$AC$2:$AD$532,2,1)</f>
        <v>#N/A</v>
      </c>
    </row>
    <row r="838" spans="1:28" hidden="1" outlineLevel="1">
      <c r="A838" s="87">
        <v>44242</v>
      </c>
      <c r="B838">
        <f>VLOOKUP($A838,'STOCK PRICES'!$C$2:$D$1994,2,1)</f>
        <v>109.8</v>
      </c>
      <c r="C838" s="90"/>
      <c r="D838">
        <f>VLOOKUP($A838,'STOCK PRICES'!$E$2:$F$2018,2,1)</f>
        <v>130.57</v>
      </c>
      <c r="F838">
        <f>VLOOKUP($A838,'STOCK PRICES'!$G$2:$H$1679,2,1)</f>
        <v>31.7</v>
      </c>
      <c r="H838">
        <f>VLOOKUP($A838,'STOCK PRICES'!$I$2:$J$1976,2,1)</f>
        <v>36.9</v>
      </c>
      <c r="J838">
        <f>VLOOKUP($A838,'STOCK PRICES'!$K$2:$L$2018,2,1)</f>
        <v>223.05</v>
      </c>
      <c r="L838">
        <f>VLOOKUP($A838,'STOCK PRICES'!$M$2:$N$2018,2,1)</f>
        <v>47.1</v>
      </c>
      <c r="N838" t="e">
        <f>VLOOKUP($A838,'STOCK PRICES'!$O$2:$P$538,2,1)</f>
        <v>#N/A</v>
      </c>
      <c r="P838">
        <f>VLOOKUP($A838,'STOCK PRICES'!$Q$2:$R$2018,2,1)</f>
        <v>26.94</v>
      </c>
      <c r="R838">
        <f>VLOOKUP($A838,'STOCK PRICES'!$S$2:$T$2018,2,1)</f>
        <v>6.89</v>
      </c>
      <c r="T838">
        <f>VLOOKUP($A838,'STOCK PRICES'!$U$2:$V$1210,2,1)</f>
        <v>90.04</v>
      </c>
      <c r="V838">
        <f>VLOOKUP($A838,'STOCK PRICES'!$W$2:$X$1879,2,1)</f>
        <v>77.989999999999995</v>
      </c>
      <c r="X838">
        <f>VLOOKUP($A838,'STOCK PRICES'!$Y$2:$Z$1987,2,1)</f>
        <v>44.58</v>
      </c>
      <c r="Z838">
        <f>VLOOKUP($A838,'STOCK PRICES'!$AA$2:$AB$1885,2,1)</f>
        <v>188</v>
      </c>
      <c r="AB838" t="e">
        <f>VLOOKUP($A838,'STOCK PRICES'!$AC$2:$AD$532,2,1)</f>
        <v>#N/A</v>
      </c>
    </row>
    <row r="839" spans="1:28" hidden="1" outlineLevel="1">
      <c r="A839" s="87">
        <v>44243</v>
      </c>
      <c r="B839">
        <f>VLOOKUP($A839,'STOCK PRICES'!$C$2:$D$1994,2,1)</f>
        <v>110.04</v>
      </c>
      <c r="C839" s="90"/>
      <c r="D839">
        <f>VLOOKUP($A839,'STOCK PRICES'!$E$2:$F$2018,2,1)</f>
        <v>130.03</v>
      </c>
      <c r="F839">
        <f>VLOOKUP($A839,'STOCK PRICES'!$G$2:$H$1679,2,1)</f>
        <v>32.99</v>
      </c>
      <c r="H839">
        <f>VLOOKUP($A839,'STOCK PRICES'!$I$2:$J$1976,2,1)</f>
        <v>36.89</v>
      </c>
      <c r="J839">
        <f>VLOOKUP($A839,'STOCK PRICES'!$K$2:$L$2018,2,1)</f>
        <v>224.03</v>
      </c>
      <c r="L839">
        <f>VLOOKUP($A839,'STOCK PRICES'!$M$2:$N$2018,2,1)</f>
        <v>48.23</v>
      </c>
      <c r="N839" t="e">
        <f>VLOOKUP($A839,'STOCK PRICES'!$O$2:$P$538,2,1)</f>
        <v>#N/A</v>
      </c>
      <c r="P839">
        <f>VLOOKUP($A839,'STOCK PRICES'!$Q$2:$R$2018,2,1)</f>
        <v>27.19</v>
      </c>
      <c r="R839">
        <f>VLOOKUP($A839,'STOCK PRICES'!$S$2:$T$2018,2,1)</f>
        <v>7.82</v>
      </c>
      <c r="T839">
        <f>VLOOKUP($A839,'STOCK PRICES'!$U$2:$V$1210,2,1)</f>
        <v>95</v>
      </c>
      <c r="V839">
        <f>VLOOKUP($A839,'STOCK PRICES'!$W$2:$X$1879,2,1)</f>
        <v>79.08</v>
      </c>
      <c r="X839">
        <f>VLOOKUP($A839,'STOCK PRICES'!$Y$2:$Z$1987,2,1)</f>
        <v>44.37</v>
      </c>
      <c r="Z839">
        <f>VLOOKUP($A839,'STOCK PRICES'!$AA$2:$AB$1885,2,1)</f>
        <v>187.5</v>
      </c>
      <c r="AB839" t="e">
        <f>VLOOKUP($A839,'STOCK PRICES'!$AC$2:$AD$532,2,1)</f>
        <v>#N/A</v>
      </c>
    </row>
    <row r="840" spans="1:28" hidden="1" outlineLevel="1">
      <c r="A840" s="87">
        <v>44244</v>
      </c>
      <c r="B840">
        <f>VLOOKUP($A840,'STOCK PRICES'!$C$2:$D$1994,2,1)</f>
        <v>109.07</v>
      </c>
      <c r="C840" s="90"/>
      <c r="D840">
        <f>VLOOKUP($A840,'STOCK PRICES'!$E$2:$F$2018,2,1)</f>
        <v>130.88999999999999</v>
      </c>
      <c r="F840">
        <f>VLOOKUP($A840,'STOCK PRICES'!$G$2:$H$1679,2,1)</f>
        <v>31.75</v>
      </c>
      <c r="H840">
        <f>VLOOKUP($A840,'STOCK PRICES'!$I$2:$J$1976,2,1)</f>
        <v>36.909999999999997</v>
      </c>
      <c r="J840">
        <f>VLOOKUP($A840,'STOCK PRICES'!$K$2:$L$2018,2,1)</f>
        <v>218.45</v>
      </c>
      <c r="L840">
        <f>VLOOKUP($A840,'STOCK PRICES'!$M$2:$N$2018,2,1)</f>
        <v>48.2</v>
      </c>
      <c r="N840" t="e">
        <f>VLOOKUP($A840,'STOCK PRICES'!$O$2:$P$538,2,1)</f>
        <v>#N/A</v>
      </c>
      <c r="P840">
        <f>VLOOKUP($A840,'STOCK PRICES'!$Q$2:$R$2018,2,1)</f>
        <v>26.93</v>
      </c>
      <c r="R840">
        <f>VLOOKUP($A840,'STOCK PRICES'!$S$2:$T$2018,2,1)</f>
        <v>7.95</v>
      </c>
      <c r="T840">
        <f>VLOOKUP($A840,'STOCK PRICES'!$U$2:$V$1210,2,1)</f>
        <v>95</v>
      </c>
      <c r="V840">
        <f>VLOOKUP($A840,'STOCK PRICES'!$W$2:$X$1879,2,1)</f>
        <v>78.13</v>
      </c>
      <c r="X840">
        <f>VLOOKUP($A840,'STOCK PRICES'!$Y$2:$Z$1987,2,1)</f>
        <v>43.44</v>
      </c>
      <c r="Z840">
        <f>VLOOKUP($A840,'STOCK PRICES'!$AA$2:$AB$1885,2,1)</f>
        <v>185.01</v>
      </c>
      <c r="AB840" t="e">
        <f>VLOOKUP($A840,'STOCK PRICES'!$AC$2:$AD$532,2,1)</f>
        <v>#N/A</v>
      </c>
    </row>
    <row r="841" spans="1:28" hidden="1" outlineLevel="1">
      <c r="A841" s="87">
        <v>44245</v>
      </c>
      <c r="B841">
        <f>VLOOKUP($A841,'STOCK PRICES'!$C$2:$D$1994,2,1)</f>
        <v>105.33</v>
      </c>
      <c r="C841" s="90"/>
      <c r="D841">
        <f>VLOOKUP($A841,'STOCK PRICES'!$E$2:$F$2018,2,1)</f>
        <v>128.02000000000001</v>
      </c>
      <c r="F841">
        <f>VLOOKUP($A841,'STOCK PRICES'!$G$2:$H$1679,2,1)</f>
        <v>31.75</v>
      </c>
      <c r="H841">
        <f>VLOOKUP($A841,'STOCK PRICES'!$I$2:$J$1976,2,1)</f>
        <v>36.49</v>
      </c>
      <c r="J841">
        <f>VLOOKUP($A841,'STOCK PRICES'!$K$2:$L$2018,2,1)</f>
        <v>221.48</v>
      </c>
      <c r="L841">
        <f>VLOOKUP($A841,'STOCK PRICES'!$M$2:$N$2018,2,1)</f>
        <v>47.64</v>
      </c>
      <c r="N841" t="e">
        <f>VLOOKUP($A841,'STOCK PRICES'!$O$2:$P$538,2,1)</f>
        <v>#N/A</v>
      </c>
      <c r="P841">
        <f>VLOOKUP($A841,'STOCK PRICES'!$Q$2:$R$2018,2,1)</f>
        <v>27.59</v>
      </c>
      <c r="R841">
        <f>VLOOKUP($A841,'STOCK PRICES'!$S$2:$T$2018,2,1)</f>
        <v>8.1999999999999993</v>
      </c>
      <c r="T841">
        <f>VLOOKUP($A841,'STOCK PRICES'!$U$2:$V$1210,2,1)</f>
        <v>95</v>
      </c>
      <c r="V841">
        <f>VLOOKUP($A841,'STOCK PRICES'!$W$2:$X$1879,2,1)</f>
        <v>78.739999999999995</v>
      </c>
      <c r="X841">
        <f>VLOOKUP($A841,'STOCK PRICES'!$Y$2:$Z$1987,2,1)</f>
        <v>44.01</v>
      </c>
      <c r="Z841">
        <f>VLOOKUP($A841,'STOCK PRICES'!$AA$2:$AB$1885,2,1)</f>
        <v>184.99</v>
      </c>
      <c r="AB841" t="e">
        <f>VLOOKUP($A841,'STOCK PRICES'!$AC$2:$AD$532,2,1)</f>
        <v>#N/A</v>
      </c>
    </row>
    <row r="842" spans="1:28" hidden="1" outlineLevel="1">
      <c r="A842" s="87">
        <v>44246</v>
      </c>
      <c r="B842">
        <f>VLOOKUP($A842,'STOCK PRICES'!$C$2:$D$1994,2,1)</f>
        <v>105.19</v>
      </c>
      <c r="C842" s="90"/>
      <c r="D842">
        <f>VLOOKUP($A842,'STOCK PRICES'!$E$2:$F$2018,2,1)</f>
        <v>128.15</v>
      </c>
      <c r="F842">
        <f>VLOOKUP($A842,'STOCK PRICES'!$G$2:$H$1679,2,1)</f>
        <v>32.450000000000003</v>
      </c>
      <c r="H842">
        <f>VLOOKUP($A842,'STOCK PRICES'!$I$2:$J$1976,2,1)</f>
        <v>36.380000000000003</v>
      </c>
      <c r="J842">
        <f>VLOOKUP($A842,'STOCK PRICES'!$K$2:$L$2018,2,1)</f>
        <v>221.2</v>
      </c>
      <c r="L842">
        <f>VLOOKUP($A842,'STOCK PRICES'!$M$2:$N$2018,2,1)</f>
        <v>47.05</v>
      </c>
      <c r="N842" t="e">
        <f>VLOOKUP($A842,'STOCK PRICES'!$O$2:$P$538,2,1)</f>
        <v>#N/A</v>
      </c>
      <c r="P842">
        <f>VLOOKUP($A842,'STOCK PRICES'!$Q$2:$R$2018,2,1)</f>
        <v>27.36</v>
      </c>
      <c r="R842">
        <f>VLOOKUP($A842,'STOCK PRICES'!$S$2:$T$2018,2,1)</f>
        <v>7.95</v>
      </c>
      <c r="T842">
        <f>VLOOKUP($A842,'STOCK PRICES'!$U$2:$V$1210,2,1)</f>
        <v>94.5</v>
      </c>
      <c r="V842">
        <f>VLOOKUP($A842,'STOCK PRICES'!$W$2:$X$1879,2,1)</f>
        <v>78.040000000000006</v>
      </c>
      <c r="X842">
        <f>VLOOKUP($A842,'STOCK PRICES'!$Y$2:$Z$1987,2,1)</f>
        <v>44.33</v>
      </c>
      <c r="Z842">
        <f>VLOOKUP($A842,'STOCK PRICES'!$AA$2:$AB$1885,2,1)</f>
        <v>184.31</v>
      </c>
      <c r="AB842" t="e">
        <f>VLOOKUP($A842,'STOCK PRICES'!$AC$2:$AD$532,2,1)</f>
        <v>#N/A</v>
      </c>
    </row>
    <row r="843" spans="1:28" hidden="1" outlineLevel="1">
      <c r="A843" s="87">
        <v>44249</v>
      </c>
      <c r="B843">
        <f>VLOOKUP($A843,'STOCK PRICES'!$C$2:$D$1994,2,1)</f>
        <v>104.22</v>
      </c>
      <c r="C843" s="90"/>
      <c r="D843">
        <f>VLOOKUP($A843,'STOCK PRICES'!$E$2:$F$2018,2,1)</f>
        <v>122.9</v>
      </c>
      <c r="F843">
        <f>VLOOKUP($A843,'STOCK PRICES'!$G$2:$H$1679,2,1)</f>
        <v>31.99</v>
      </c>
      <c r="H843">
        <f>VLOOKUP($A843,'STOCK PRICES'!$I$2:$J$1976,2,1)</f>
        <v>36.369999999999997</v>
      </c>
      <c r="J843">
        <f>VLOOKUP($A843,'STOCK PRICES'!$K$2:$L$2018,2,1)</f>
        <v>222.41</v>
      </c>
      <c r="L843">
        <f>VLOOKUP($A843,'STOCK PRICES'!$M$2:$N$2018,2,1)</f>
        <v>46.63</v>
      </c>
      <c r="N843" t="e">
        <f>VLOOKUP($A843,'STOCK PRICES'!$O$2:$P$538,2,1)</f>
        <v>#N/A</v>
      </c>
      <c r="P843">
        <f>VLOOKUP($A843,'STOCK PRICES'!$Q$2:$R$2018,2,1)</f>
        <v>26.93</v>
      </c>
      <c r="R843">
        <f>VLOOKUP($A843,'STOCK PRICES'!$S$2:$T$2018,2,1)</f>
        <v>8.14</v>
      </c>
      <c r="T843">
        <f>VLOOKUP($A843,'STOCK PRICES'!$U$2:$V$1210,2,1)</f>
        <v>87.42</v>
      </c>
      <c r="V843">
        <f>VLOOKUP($A843,'STOCK PRICES'!$W$2:$X$1879,2,1)</f>
        <v>77.5</v>
      </c>
      <c r="X843">
        <f>VLOOKUP($A843,'STOCK PRICES'!$Y$2:$Z$1987,2,1)</f>
        <v>43.62</v>
      </c>
      <c r="Z843">
        <f>VLOOKUP($A843,'STOCK PRICES'!$AA$2:$AB$1885,2,1)</f>
        <v>182.74</v>
      </c>
      <c r="AB843" t="e">
        <f>VLOOKUP($A843,'STOCK PRICES'!$AC$2:$AD$532,2,1)</f>
        <v>#N/A</v>
      </c>
    </row>
    <row r="844" spans="1:28" hidden="1" outlineLevel="1">
      <c r="A844" s="87">
        <v>44250</v>
      </c>
      <c r="B844">
        <f>VLOOKUP($A844,'STOCK PRICES'!$C$2:$D$1994,2,1)</f>
        <v>102.11</v>
      </c>
      <c r="C844" s="90"/>
      <c r="D844">
        <f>VLOOKUP($A844,'STOCK PRICES'!$E$2:$F$2018,2,1)</f>
        <v>123.34</v>
      </c>
      <c r="F844">
        <f>VLOOKUP($A844,'STOCK PRICES'!$G$2:$H$1679,2,1)</f>
        <v>31.98</v>
      </c>
      <c r="H844">
        <f>VLOOKUP($A844,'STOCK PRICES'!$I$2:$J$1976,2,1)</f>
        <v>37.43</v>
      </c>
      <c r="J844">
        <f>VLOOKUP($A844,'STOCK PRICES'!$K$2:$L$2018,2,1)</f>
        <v>230</v>
      </c>
      <c r="L844">
        <f>VLOOKUP($A844,'STOCK PRICES'!$M$2:$N$2018,2,1)</f>
        <v>46.72</v>
      </c>
      <c r="N844" t="e">
        <f>VLOOKUP($A844,'STOCK PRICES'!$O$2:$P$538,2,1)</f>
        <v>#N/A</v>
      </c>
      <c r="P844">
        <f>VLOOKUP($A844,'STOCK PRICES'!$Q$2:$R$2018,2,1)</f>
        <v>27.1</v>
      </c>
      <c r="R844">
        <f>VLOOKUP($A844,'STOCK PRICES'!$S$2:$T$2018,2,1)</f>
        <v>8.0399999999999991</v>
      </c>
      <c r="T844">
        <f>VLOOKUP($A844,'STOCK PRICES'!$U$2:$V$1210,2,1)</f>
        <v>87.7</v>
      </c>
      <c r="V844">
        <f>VLOOKUP($A844,'STOCK PRICES'!$W$2:$X$1879,2,1)</f>
        <v>78.31</v>
      </c>
      <c r="X844">
        <f>VLOOKUP($A844,'STOCK PRICES'!$Y$2:$Z$1987,2,1)</f>
        <v>43.14</v>
      </c>
      <c r="Z844">
        <f>VLOOKUP($A844,'STOCK PRICES'!$AA$2:$AB$1885,2,1)</f>
        <v>179.88</v>
      </c>
      <c r="AB844" t="e">
        <f>VLOOKUP($A844,'STOCK PRICES'!$AC$2:$AD$532,2,1)</f>
        <v>#N/A</v>
      </c>
    </row>
    <row r="845" spans="1:28" hidden="1" outlineLevel="1">
      <c r="A845" s="87">
        <v>44251</v>
      </c>
      <c r="B845">
        <f>VLOOKUP($A845,'STOCK PRICES'!$C$2:$D$1994,2,1)</f>
        <v>105.41</v>
      </c>
      <c r="C845" s="90"/>
      <c r="D845">
        <f>VLOOKUP($A845,'STOCK PRICES'!$E$2:$F$2018,2,1)</f>
        <v>122.85</v>
      </c>
      <c r="F845">
        <f>VLOOKUP($A845,'STOCK PRICES'!$G$2:$H$1679,2,1)</f>
        <v>30.13</v>
      </c>
      <c r="H845">
        <f>VLOOKUP($A845,'STOCK PRICES'!$I$2:$J$1976,2,1)</f>
        <v>37</v>
      </c>
      <c r="J845">
        <f>VLOOKUP($A845,'STOCK PRICES'!$K$2:$L$2018,2,1)</f>
        <v>218.41</v>
      </c>
      <c r="L845">
        <f>VLOOKUP($A845,'STOCK PRICES'!$M$2:$N$2018,2,1)</f>
        <v>46.02</v>
      </c>
      <c r="N845" t="e">
        <f>VLOOKUP($A845,'STOCK PRICES'!$O$2:$P$538,2,1)</f>
        <v>#N/A</v>
      </c>
      <c r="P845">
        <f>VLOOKUP($A845,'STOCK PRICES'!$Q$2:$R$2018,2,1)</f>
        <v>26.22</v>
      </c>
      <c r="R845">
        <f>VLOOKUP($A845,'STOCK PRICES'!$S$2:$T$2018,2,1)</f>
        <v>7.41</v>
      </c>
      <c r="T845">
        <f>VLOOKUP($A845,'STOCK PRICES'!$U$2:$V$1210,2,1)</f>
        <v>90</v>
      </c>
      <c r="V845">
        <f>VLOOKUP($A845,'STOCK PRICES'!$W$2:$X$1879,2,1)</f>
        <v>76</v>
      </c>
      <c r="X845">
        <f>VLOOKUP($A845,'STOCK PRICES'!$Y$2:$Z$1987,2,1)</f>
        <v>41.51</v>
      </c>
      <c r="Z845">
        <f>VLOOKUP($A845,'STOCK PRICES'!$AA$2:$AB$1885,2,1)</f>
        <v>179.9</v>
      </c>
      <c r="AB845" t="e">
        <f>VLOOKUP($A845,'STOCK PRICES'!$AC$2:$AD$532,2,1)</f>
        <v>#N/A</v>
      </c>
    </row>
    <row r="846" spans="1:28" hidden="1" outlineLevel="1">
      <c r="A846" s="87">
        <v>44252</v>
      </c>
      <c r="B846">
        <f>VLOOKUP($A846,'STOCK PRICES'!$C$2:$D$1994,2,1)</f>
        <v>107.49</v>
      </c>
      <c r="C846" s="90"/>
      <c r="D846">
        <f>VLOOKUP($A846,'STOCK PRICES'!$E$2:$F$2018,2,1)</f>
        <v>127.86</v>
      </c>
      <c r="F846">
        <f>VLOOKUP($A846,'STOCK PRICES'!$G$2:$H$1679,2,1)</f>
        <v>31</v>
      </c>
      <c r="H846">
        <f>VLOOKUP($A846,'STOCK PRICES'!$I$2:$J$1976,2,1)</f>
        <v>37.49</v>
      </c>
      <c r="J846">
        <f>VLOOKUP($A846,'STOCK PRICES'!$K$2:$L$2018,2,1)</f>
        <v>225.65</v>
      </c>
      <c r="L846">
        <f>VLOOKUP($A846,'STOCK PRICES'!$M$2:$N$2018,2,1)</f>
        <v>47.1</v>
      </c>
      <c r="N846" t="e">
        <f>VLOOKUP($A846,'STOCK PRICES'!$O$2:$P$538,2,1)</f>
        <v>#N/A</v>
      </c>
      <c r="P846">
        <f>VLOOKUP($A846,'STOCK PRICES'!$Q$2:$R$2018,2,1)</f>
        <v>26.68</v>
      </c>
      <c r="R846">
        <f>VLOOKUP($A846,'STOCK PRICES'!$S$2:$T$2018,2,1)</f>
        <v>8.19</v>
      </c>
      <c r="T846">
        <f>VLOOKUP($A846,'STOCK PRICES'!$U$2:$V$1210,2,1)</f>
        <v>90.02</v>
      </c>
      <c r="V846">
        <f>VLOOKUP($A846,'STOCK PRICES'!$W$2:$X$1879,2,1)</f>
        <v>76.5</v>
      </c>
      <c r="X846">
        <f>VLOOKUP($A846,'STOCK PRICES'!$Y$2:$Z$1987,2,1)</f>
        <v>42</v>
      </c>
      <c r="Z846">
        <f>VLOOKUP($A846,'STOCK PRICES'!$AA$2:$AB$1885,2,1)</f>
        <v>175.98</v>
      </c>
      <c r="AB846" t="e">
        <f>VLOOKUP($A846,'STOCK PRICES'!$AC$2:$AD$532,2,1)</f>
        <v>#N/A</v>
      </c>
    </row>
    <row r="847" spans="1:28" hidden="1" outlineLevel="1">
      <c r="A847" s="87">
        <v>44253</v>
      </c>
      <c r="B847">
        <f>VLOOKUP($A847,'STOCK PRICES'!$C$2:$D$1994,2,1)</f>
        <v>108.57</v>
      </c>
      <c r="C847" s="90"/>
      <c r="D847">
        <f>VLOOKUP($A847,'STOCK PRICES'!$E$2:$F$2018,2,1)</f>
        <v>127.51</v>
      </c>
      <c r="F847">
        <f>VLOOKUP($A847,'STOCK PRICES'!$G$2:$H$1679,2,1)</f>
        <v>30</v>
      </c>
      <c r="H847">
        <f>VLOOKUP($A847,'STOCK PRICES'!$I$2:$J$1976,2,1)</f>
        <v>37.36</v>
      </c>
      <c r="J847">
        <f>VLOOKUP($A847,'STOCK PRICES'!$K$2:$L$2018,2,1)</f>
        <v>226.42</v>
      </c>
      <c r="L847">
        <f>VLOOKUP($A847,'STOCK PRICES'!$M$2:$N$2018,2,1)</f>
        <v>46.7</v>
      </c>
      <c r="N847" t="e">
        <f>VLOOKUP($A847,'STOCK PRICES'!$O$2:$P$538,2,1)</f>
        <v>#N/A</v>
      </c>
      <c r="P847">
        <f>VLOOKUP($A847,'STOCK PRICES'!$Q$2:$R$2018,2,1)</f>
        <v>26.21</v>
      </c>
      <c r="R847">
        <f>VLOOKUP($A847,'STOCK PRICES'!$S$2:$T$2018,2,1)</f>
        <v>7.44</v>
      </c>
      <c r="T847">
        <f>VLOOKUP($A847,'STOCK PRICES'!$U$2:$V$1210,2,1)</f>
        <v>95</v>
      </c>
      <c r="V847">
        <f>VLOOKUP($A847,'STOCK PRICES'!$W$2:$X$1879,2,1)</f>
        <v>76</v>
      </c>
      <c r="X847">
        <f>VLOOKUP($A847,'STOCK PRICES'!$Y$2:$Z$1987,2,1)</f>
        <v>41.47</v>
      </c>
      <c r="Z847">
        <f>VLOOKUP($A847,'STOCK PRICES'!$AA$2:$AB$1885,2,1)</f>
        <v>175.79</v>
      </c>
      <c r="AB847" t="e">
        <f>VLOOKUP($A847,'STOCK PRICES'!$AC$2:$AD$532,2,1)</f>
        <v>#N/A</v>
      </c>
    </row>
    <row r="848" spans="1:28" hidden="1" outlineLevel="1">
      <c r="A848" s="87">
        <v>44256</v>
      </c>
      <c r="B848">
        <f>VLOOKUP($A848,'STOCK PRICES'!$C$2:$D$1994,2,1)</f>
        <v>109.09</v>
      </c>
      <c r="C848" s="90"/>
      <c r="D848">
        <f>VLOOKUP($A848,'STOCK PRICES'!$E$2:$F$2018,2,1)</f>
        <v>124.11</v>
      </c>
      <c r="F848">
        <f>VLOOKUP($A848,'STOCK PRICES'!$G$2:$H$1679,2,1)</f>
        <v>30</v>
      </c>
      <c r="H848">
        <f>VLOOKUP($A848,'STOCK PRICES'!$I$2:$J$1976,2,1)</f>
        <v>37.4</v>
      </c>
      <c r="J848">
        <f>VLOOKUP($A848,'STOCK PRICES'!$K$2:$L$2018,2,1)</f>
        <v>228.52</v>
      </c>
      <c r="L848">
        <f>VLOOKUP($A848,'STOCK PRICES'!$M$2:$N$2018,2,1)</f>
        <v>46.99</v>
      </c>
      <c r="N848" t="e">
        <f>VLOOKUP($A848,'STOCK PRICES'!$O$2:$P$538,2,1)</f>
        <v>#N/A</v>
      </c>
      <c r="P848">
        <f>VLOOKUP($A848,'STOCK PRICES'!$Q$2:$R$2018,2,1)</f>
        <v>25.34</v>
      </c>
      <c r="R848">
        <f>VLOOKUP($A848,'STOCK PRICES'!$S$2:$T$2018,2,1)</f>
        <v>7.18</v>
      </c>
      <c r="T848">
        <f>VLOOKUP($A848,'STOCK PRICES'!$U$2:$V$1210,2,1)</f>
        <v>95</v>
      </c>
      <c r="V848">
        <f>VLOOKUP($A848,'STOCK PRICES'!$W$2:$X$1879,2,1)</f>
        <v>75.599999999999994</v>
      </c>
      <c r="X848">
        <f>VLOOKUP($A848,'STOCK PRICES'!$Y$2:$Z$1987,2,1)</f>
        <v>42</v>
      </c>
      <c r="Z848">
        <f>VLOOKUP($A848,'STOCK PRICES'!$AA$2:$AB$1885,2,1)</f>
        <v>169.92</v>
      </c>
      <c r="AB848" t="e">
        <f>VLOOKUP($A848,'STOCK PRICES'!$AC$2:$AD$532,2,1)</f>
        <v>#N/A</v>
      </c>
    </row>
    <row r="849" spans="1:28" hidden="1" outlineLevel="1">
      <c r="A849" s="87">
        <v>44257</v>
      </c>
      <c r="B849">
        <f>VLOOKUP($A849,'STOCK PRICES'!$C$2:$D$1994,2,1)</f>
        <v>110.02</v>
      </c>
      <c r="C849" s="90"/>
      <c r="D849">
        <f>VLOOKUP($A849,'STOCK PRICES'!$E$2:$F$2018,2,1)</f>
        <v>126.36</v>
      </c>
      <c r="F849">
        <f>VLOOKUP($A849,'STOCK PRICES'!$G$2:$H$1679,2,1)</f>
        <v>30.7</v>
      </c>
      <c r="H849">
        <f>VLOOKUP($A849,'STOCK PRICES'!$I$2:$J$1976,2,1)</f>
        <v>36.64</v>
      </c>
      <c r="J849">
        <f>VLOOKUP($A849,'STOCK PRICES'!$K$2:$L$2018,2,1)</f>
        <v>231.56</v>
      </c>
      <c r="L849">
        <f>VLOOKUP($A849,'STOCK PRICES'!$M$2:$N$2018,2,1)</f>
        <v>46.77</v>
      </c>
      <c r="N849" t="e">
        <f>VLOOKUP($A849,'STOCK PRICES'!$O$2:$P$538,2,1)</f>
        <v>#N/A</v>
      </c>
      <c r="P849">
        <f>VLOOKUP($A849,'STOCK PRICES'!$Q$2:$R$2018,2,1)</f>
        <v>25.76</v>
      </c>
      <c r="R849">
        <f>VLOOKUP($A849,'STOCK PRICES'!$S$2:$T$2018,2,1)</f>
        <v>7.3</v>
      </c>
      <c r="T849">
        <f>VLOOKUP($A849,'STOCK PRICES'!$U$2:$V$1210,2,1)</f>
        <v>94</v>
      </c>
      <c r="V849">
        <f>VLOOKUP($A849,'STOCK PRICES'!$W$2:$X$1879,2,1)</f>
        <v>75.760000000000005</v>
      </c>
      <c r="X849">
        <f>VLOOKUP($A849,'STOCK PRICES'!$Y$2:$Z$1987,2,1)</f>
        <v>41.59</v>
      </c>
      <c r="Z849">
        <f>VLOOKUP($A849,'STOCK PRICES'!$AA$2:$AB$1885,2,1)</f>
        <v>170.28</v>
      </c>
      <c r="AB849" t="e">
        <f>VLOOKUP($A849,'STOCK PRICES'!$AC$2:$AD$532,2,1)</f>
        <v>#N/A</v>
      </c>
    </row>
    <row r="850" spans="1:28" hidden="1" outlineLevel="1">
      <c r="A850" s="87">
        <v>44258</v>
      </c>
      <c r="B850">
        <f>VLOOKUP($A850,'STOCK PRICES'!$C$2:$D$1994,2,1)</f>
        <v>111.93</v>
      </c>
      <c r="C850" s="90"/>
      <c r="D850">
        <f>VLOOKUP($A850,'STOCK PRICES'!$E$2:$F$2018,2,1)</f>
        <v>124.6</v>
      </c>
      <c r="F850">
        <f>VLOOKUP($A850,'STOCK PRICES'!$G$2:$H$1679,2,1)</f>
        <v>29.4</v>
      </c>
      <c r="H850">
        <f>VLOOKUP($A850,'STOCK PRICES'!$I$2:$J$1976,2,1)</f>
        <v>37</v>
      </c>
      <c r="J850">
        <f>VLOOKUP($A850,'STOCK PRICES'!$K$2:$L$2018,2,1)</f>
        <v>241.71</v>
      </c>
      <c r="L850">
        <f>VLOOKUP($A850,'STOCK PRICES'!$M$2:$N$2018,2,1)</f>
        <v>47.47</v>
      </c>
      <c r="N850" t="e">
        <f>VLOOKUP($A850,'STOCK PRICES'!$O$2:$P$538,2,1)</f>
        <v>#N/A</v>
      </c>
      <c r="P850">
        <f>VLOOKUP($A850,'STOCK PRICES'!$Q$2:$R$2018,2,1)</f>
        <v>27.49</v>
      </c>
      <c r="R850">
        <f>VLOOKUP($A850,'STOCK PRICES'!$S$2:$T$2018,2,1)</f>
        <v>7.22</v>
      </c>
      <c r="T850">
        <f>VLOOKUP($A850,'STOCK PRICES'!$U$2:$V$1210,2,1)</f>
        <v>94</v>
      </c>
      <c r="V850">
        <f>VLOOKUP($A850,'STOCK PRICES'!$W$2:$X$1879,2,1)</f>
        <v>75</v>
      </c>
      <c r="X850">
        <f>VLOOKUP($A850,'STOCK PRICES'!$Y$2:$Z$1987,2,1)</f>
        <v>41.21</v>
      </c>
      <c r="Z850">
        <f>VLOOKUP($A850,'STOCK PRICES'!$AA$2:$AB$1885,2,1)</f>
        <v>172.48</v>
      </c>
      <c r="AB850" t="e">
        <f>VLOOKUP($A850,'STOCK PRICES'!$AC$2:$AD$532,2,1)</f>
        <v>#N/A</v>
      </c>
    </row>
    <row r="851" spans="1:28" hidden="1" outlineLevel="1">
      <c r="A851" s="87">
        <v>44259</v>
      </c>
      <c r="B851">
        <f>VLOOKUP($A851,'STOCK PRICES'!$C$2:$D$1994,2,1)</f>
        <v>110.52</v>
      </c>
      <c r="C851" s="90"/>
      <c r="D851">
        <f>VLOOKUP($A851,'STOCK PRICES'!$E$2:$F$2018,2,1)</f>
        <v>121.88</v>
      </c>
      <c r="F851">
        <f>VLOOKUP($A851,'STOCK PRICES'!$G$2:$H$1679,2,1)</f>
        <v>28.56</v>
      </c>
      <c r="H851">
        <f>VLOOKUP($A851,'STOCK PRICES'!$I$2:$J$1976,2,1)</f>
        <v>36.549999999999997</v>
      </c>
      <c r="J851">
        <f>VLOOKUP($A851,'STOCK PRICES'!$K$2:$L$2018,2,1)</f>
        <v>232.27</v>
      </c>
      <c r="L851">
        <f>VLOOKUP($A851,'STOCK PRICES'!$M$2:$N$2018,2,1)</f>
        <v>45.74</v>
      </c>
      <c r="N851" t="e">
        <f>VLOOKUP($A851,'STOCK PRICES'!$O$2:$P$538,2,1)</f>
        <v>#N/A</v>
      </c>
      <c r="P851">
        <f>VLOOKUP($A851,'STOCK PRICES'!$Q$2:$R$2018,2,1)</f>
        <v>26.11</v>
      </c>
      <c r="R851">
        <f>VLOOKUP($A851,'STOCK PRICES'!$S$2:$T$2018,2,1)</f>
        <v>6.9</v>
      </c>
      <c r="T851">
        <f>VLOOKUP($A851,'STOCK PRICES'!$U$2:$V$1210,2,1)</f>
        <v>94</v>
      </c>
      <c r="V851">
        <f>VLOOKUP($A851,'STOCK PRICES'!$W$2:$X$1879,2,1)</f>
        <v>72.760000000000005</v>
      </c>
      <c r="X851">
        <f>VLOOKUP($A851,'STOCK PRICES'!$Y$2:$Z$1987,2,1)</f>
        <v>40.53</v>
      </c>
      <c r="Z851">
        <f>VLOOKUP($A851,'STOCK PRICES'!$AA$2:$AB$1885,2,1)</f>
        <v>172.48</v>
      </c>
      <c r="AB851" t="e">
        <f>VLOOKUP($A851,'STOCK PRICES'!$AC$2:$AD$532,2,1)</f>
        <v>#N/A</v>
      </c>
    </row>
    <row r="852" spans="1:28" hidden="1" outlineLevel="1">
      <c r="A852" s="87">
        <v>44260</v>
      </c>
      <c r="B852">
        <f>VLOOKUP($A852,'STOCK PRICES'!$C$2:$D$1994,2,1)</f>
        <v>110.62</v>
      </c>
      <c r="C852" s="90"/>
      <c r="D852">
        <f>VLOOKUP($A852,'STOCK PRICES'!$E$2:$F$2018,2,1)</f>
        <v>123.93</v>
      </c>
      <c r="F852">
        <f>VLOOKUP($A852,'STOCK PRICES'!$G$2:$H$1679,2,1)</f>
        <v>28.56</v>
      </c>
      <c r="H852">
        <f>VLOOKUP($A852,'STOCK PRICES'!$I$2:$J$1976,2,1)</f>
        <v>37</v>
      </c>
      <c r="J852">
        <f>VLOOKUP($A852,'STOCK PRICES'!$K$2:$L$2018,2,1)</f>
        <v>236.53</v>
      </c>
      <c r="L852">
        <f>VLOOKUP($A852,'STOCK PRICES'!$M$2:$N$2018,2,1)</f>
        <v>46.17</v>
      </c>
      <c r="N852" t="e">
        <f>VLOOKUP($A852,'STOCK PRICES'!$O$2:$P$538,2,1)</f>
        <v>#N/A</v>
      </c>
      <c r="P852">
        <f>VLOOKUP($A852,'STOCK PRICES'!$Q$2:$R$2018,2,1)</f>
        <v>26.64</v>
      </c>
      <c r="R852">
        <f>VLOOKUP($A852,'STOCK PRICES'!$S$2:$T$2018,2,1)</f>
        <v>6.97</v>
      </c>
      <c r="T852">
        <f>VLOOKUP($A852,'STOCK PRICES'!$U$2:$V$1210,2,1)</f>
        <v>94</v>
      </c>
      <c r="V852">
        <f>VLOOKUP($A852,'STOCK PRICES'!$W$2:$X$1879,2,1)</f>
        <v>73.069999999999993</v>
      </c>
      <c r="X852">
        <f>VLOOKUP($A852,'STOCK PRICES'!$Y$2:$Z$1987,2,1)</f>
        <v>40.159999999999997</v>
      </c>
      <c r="Z852">
        <f>VLOOKUP($A852,'STOCK PRICES'!$AA$2:$AB$1885,2,1)</f>
        <v>170.87</v>
      </c>
      <c r="AB852" t="e">
        <f>VLOOKUP($A852,'STOCK PRICES'!$AC$2:$AD$532,2,1)</f>
        <v>#N/A</v>
      </c>
    </row>
    <row r="853" spans="1:28" hidden="1" outlineLevel="1">
      <c r="A853" s="87">
        <v>44263</v>
      </c>
      <c r="B853">
        <f>VLOOKUP($A853,'STOCK PRICES'!$C$2:$D$1994,2,1)</f>
        <v>111.04</v>
      </c>
      <c r="C853" s="90"/>
      <c r="D853">
        <f>VLOOKUP($A853,'STOCK PRICES'!$E$2:$F$2018,2,1)</f>
        <v>122.79</v>
      </c>
      <c r="F853">
        <f>VLOOKUP($A853,'STOCK PRICES'!$G$2:$H$1679,2,1)</f>
        <v>28.43</v>
      </c>
      <c r="H853">
        <f>VLOOKUP($A853,'STOCK PRICES'!$I$2:$J$1976,2,1)</f>
        <v>36.86</v>
      </c>
      <c r="J853">
        <f>VLOOKUP($A853,'STOCK PRICES'!$K$2:$L$2018,2,1)</f>
        <v>234.95</v>
      </c>
      <c r="L853">
        <f>VLOOKUP($A853,'STOCK PRICES'!$M$2:$N$2018,2,1)</f>
        <v>44.24</v>
      </c>
      <c r="N853" t="e">
        <f>VLOOKUP($A853,'STOCK PRICES'!$O$2:$P$538,2,1)</f>
        <v>#N/A</v>
      </c>
      <c r="P853">
        <f>VLOOKUP($A853,'STOCK PRICES'!$Q$2:$R$2018,2,1)</f>
        <v>26.07</v>
      </c>
      <c r="R853">
        <f>VLOOKUP($A853,'STOCK PRICES'!$S$2:$T$2018,2,1)</f>
        <v>6.84</v>
      </c>
      <c r="T853">
        <f>VLOOKUP($A853,'STOCK PRICES'!$U$2:$V$1210,2,1)</f>
        <v>90</v>
      </c>
      <c r="V853">
        <f>VLOOKUP($A853,'STOCK PRICES'!$W$2:$X$1879,2,1)</f>
        <v>70.06</v>
      </c>
      <c r="X853">
        <f>VLOOKUP($A853,'STOCK PRICES'!$Y$2:$Z$1987,2,1)</f>
        <v>39.64</v>
      </c>
      <c r="Z853">
        <f>VLOOKUP($A853,'STOCK PRICES'!$AA$2:$AB$1885,2,1)</f>
        <v>164.8</v>
      </c>
      <c r="AB853" t="e">
        <f>VLOOKUP($A853,'STOCK PRICES'!$AC$2:$AD$532,2,1)</f>
        <v>#N/A</v>
      </c>
    </row>
    <row r="854" spans="1:28" hidden="1" outlineLevel="1">
      <c r="A854" s="87">
        <v>44264</v>
      </c>
      <c r="B854">
        <f>VLOOKUP($A854,'STOCK PRICES'!$C$2:$D$1994,2,1)</f>
        <v>109.74</v>
      </c>
      <c r="C854" s="90"/>
      <c r="D854">
        <f>VLOOKUP($A854,'STOCK PRICES'!$E$2:$F$2018,2,1)</f>
        <v>124.8</v>
      </c>
      <c r="F854">
        <f>VLOOKUP($A854,'STOCK PRICES'!$G$2:$H$1679,2,1)</f>
        <v>28</v>
      </c>
      <c r="H854">
        <f>VLOOKUP($A854,'STOCK PRICES'!$I$2:$J$1976,2,1)</f>
        <v>35.729999999999997</v>
      </c>
      <c r="J854">
        <f>VLOOKUP($A854,'STOCK PRICES'!$K$2:$L$2018,2,1)</f>
        <v>217.33</v>
      </c>
      <c r="L854">
        <f>VLOOKUP($A854,'STOCK PRICES'!$M$2:$N$2018,2,1)</f>
        <v>43.11</v>
      </c>
      <c r="N854" t="e">
        <f>VLOOKUP($A854,'STOCK PRICES'!$O$2:$P$538,2,1)</f>
        <v>#N/A</v>
      </c>
      <c r="P854">
        <f>VLOOKUP($A854,'STOCK PRICES'!$Q$2:$R$2018,2,1)</f>
        <v>24.3</v>
      </c>
      <c r="R854">
        <f>VLOOKUP($A854,'STOCK PRICES'!$S$2:$T$2018,2,1)</f>
        <v>6.58</v>
      </c>
      <c r="T854">
        <f>VLOOKUP($A854,'STOCK PRICES'!$U$2:$V$1210,2,1)</f>
        <v>90</v>
      </c>
      <c r="V854">
        <f>VLOOKUP($A854,'STOCK PRICES'!$W$2:$X$1879,2,1)</f>
        <v>66.959999999999994</v>
      </c>
      <c r="X854">
        <f>VLOOKUP($A854,'STOCK PRICES'!$Y$2:$Z$1987,2,1)</f>
        <v>38.76</v>
      </c>
      <c r="Z854">
        <f>VLOOKUP($A854,'STOCK PRICES'!$AA$2:$AB$1885,2,1)</f>
        <v>162.5</v>
      </c>
      <c r="AB854" t="e">
        <f>VLOOKUP($A854,'STOCK PRICES'!$AC$2:$AD$532,2,1)</f>
        <v>#N/A</v>
      </c>
    </row>
    <row r="855" spans="1:28" hidden="1" outlineLevel="1">
      <c r="A855" s="87">
        <v>44265</v>
      </c>
      <c r="B855">
        <f>VLOOKUP($A855,'STOCK PRICES'!$C$2:$D$1994,2,1)</f>
        <v>111.13</v>
      </c>
      <c r="C855" s="90"/>
      <c r="D855">
        <f>VLOOKUP($A855,'STOCK PRICES'!$E$2:$F$2018,2,1)</f>
        <v>125.82</v>
      </c>
      <c r="F855">
        <f>VLOOKUP($A855,'STOCK PRICES'!$G$2:$H$1679,2,1)</f>
        <v>27.75</v>
      </c>
      <c r="H855">
        <f>VLOOKUP($A855,'STOCK PRICES'!$I$2:$J$1976,2,1)</f>
        <v>35.520000000000003</v>
      </c>
      <c r="J855">
        <f>VLOOKUP($A855,'STOCK PRICES'!$K$2:$L$2018,2,1)</f>
        <v>202.14</v>
      </c>
      <c r="L855">
        <f>VLOOKUP($A855,'STOCK PRICES'!$M$2:$N$2018,2,1)</f>
        <v>42.32</v>
      </c>
      <c r="N855" t="e">
        <f>VLOOKUP($A855,'STOCK PRICES'!$O$2:$P$538,2,1)</f>
        <v>#N/A</v>
      </c>
      <c r="P855">
        <f>VLOOKUP($A855,'STOCK PRICES'!$Q$2:$R$2018,2,1)</f>
        <v>23.17</v>
      </c>
      <c r="R855">
        <f>VLOOKUP($A855,'STOCK PRICES'!$S$2:$T$2018,2,1)</f>
        <v>6.23</v>
      </c>
      <c r="T855">
        <f>VLOOKUP($A855,'STOCK PRICES'!$U$2:$V$1210,2,1)</f>
        <v>89.3</v>
      </c>
      <c r="V855">
        <f>VLOOKUP($A855,'STOCK PRICES'!$W$2:$X$1879,2,1)</f>
        <v>67.290000000000006</v>
      </c>
      <c r="X855">
        <f>VLOOKUP($A855,'STOCK PRICES'!$Y$2:$Z$1987,2,1)</f>
        <v>40.51</v>
      </c>
      <c r="Z855">
        <f>VLOOKUP($A855,'STOCK PRICES'!$AA$2:$AB$1885,2,1)</f>
        <v>166.32</v>
      </c>
      <c r="AB855" t="e">
        <f>VLOOKUP($A855,'STOCK PRICES'!$AC$2:$AD$532,2,1)</f>
        <v>#N/A</v>
      </c>
    </row>
    <row r="856" spans="1:28" hidden="1" outlineLevel="1">
      <c r="A856" s="87">
        <v>44266</v>
      </c>
      <c r="B856">
        <f>VLOOKUP($A856,'STOCK PRICES'!$C$2:$D$1994,2,1)</f>
        <v>109.3</v>
      </c>
      <c r="C856" s="90"/>
      <c r="D856">
        <f>VLOOKUP($A856,'STOCK PRICES'!$E$2:$F$2018,2,1)</f>
        <v>123.58</v>
      </c>
      <c r="F856">
        <f>VLOOKUP($A856,'STOCK PRICES'!$G$2:$H$1679,2,1)</f>
        <v>27.03</v>
      </c>
      <c r="H856">
        <f>VLOOKUP($A856,'STOCK PRICES'!$I$2:$J$1976,2,1)</f>
        <v>35.83</v>
      </c>
      <c r="J856">
        <f>VLOOKUP($A856,'STOCK PRICES'!$K$2:$L$2018,2,1)</f>
        <v>186.98</v>
      </c>
      <c r="L856">
        <f>VLOOKUP($A856,'STOCK PRICES'!$M$2:$N$2018,2,1)</f>
        <v>42.14</v>
      </c>
      <c r="N856" t="e">
        <f>VLOOKUP($A856,'STOCK PRICES'!$O$2:$P$538,2,1)</f>
        <v>#N/A</v>
      </c>
      <c r="P856">
        <f>VLOOKUP($A856,'STOCK PRICES'!$Q$2:$R$2018,2,1)</f>
        <v>21.44</v>
      </c>
      <c r="R856">
        <f>VLOOKUP($A856,'STOCK PRICES'!$S$2:$T$2018,2,1)</f>
        <v>5.88</v>
      </c>
      <c r="T856">
        <f>VLOOKUP($A856,'STOCK PRICES'!$U$2:$V$1210,2,1)</f>
        <v>84.1</v>
      </c>
      <c r="V856">
        <f>VLOOKUP($A856,'STOCK PRICES'!$W$2:$X$1879,2,1)</f>
        <v>63.47</v>
      </c>
      <c r="X856">
        <f>VLOOKUP($A856,'STOCK PRICES'!$Y$2:$Z$1987,2,1)</f>
        <v>43.54</v>
      </c>
      <c r="Z856">
        <f>VLOOKUP($A856,'STOCK PRICES'!$AA$2:$AB$1885,2,1)</f>
        <v>162.16</v>
      </c>
      <c r="AB856" t="e">
        <f>VLOOKUP($A856,'STOCK PRICES'!$AC$2:$AD$532,2,1)</f>
        <v>#N/A</v>
      </c>
    </row>
    <row r="857" spans="1:28" hidden="1" outlineLevel="1">
      <c r="A857" s="87">
        <v>44267</v>
      </c>
      <c r="B857">
        <f>VLOOKUP($A857,'STOCK PRICES'!$C$2:$D$1994,2,1)</f>
        <v>111.19</v>
      </c>
      <c r="C857" s="90"/>
      <c r="D857">
        <f>VLOOKUP($A857,'STOCK PRICES'!$E$2:$F$2018,2,1)</f>
        <v>124.81</v>
      </c>
      <c r="F857">
        <f>VLOOKUP($A857,'STOCK PRICES'!$G$2:$H$1679,2,1)</f>
        <v>28.5</v>
      </c>
      <c r="H857">
        <f>VLOOKUP($A857,'STOCK PRICES'!$I$2:$J$1976,2,1)</f>
        <v>36.01</v>
      </c>
      <c r="J857">
        <f>VLOOKUP($A857,'STOCK PRICES'!$K$2:$L$2018,2,1)</f>
        <v>191.65</v>
      </c>
      <c r="L857">
        <f>VLOOKUP($A857,'STOCK PRICES'!$M$2:$N$2018,2,1)</f>
        <v>44.68</v>
      </c>
      <c r="N857" t="e">
        <f>VLOOKUP($A857,'STOCK PRICES'!$O$2:$P$538,2,1)</f>
        <v>#N/A</v>
      </c>
      <c r="P857">
        <f>VLOOKUP($A857,'STOCK PRICES'!$Q$2:$R$2018,2,1)</f>
        <v>22.69</v>
      </c>
      <c r="R857">
        <f>VLOOKUP($A857,'STOCK PRICES'!$S$2:$T$2018,2,1)</f>
        <v>6.35</v>
      </c>
      <c r="T857">
        <f>VLOOKUP($A857,'STOCK PRICES'!$U$2:$V$1210,2,1)</f>
        <v>84.1</v>
      </c>
      <c r="V857">
        <f>VLOOKUP($A857,'STOCK PRICES'!$W$2:$X$1879,2,1)</f>
        <v>67.849999999999994</v>
      </c>
      <c r="X857">
        <f>VLOOKUP($A857,'STOCK PRICES'!$Y$2:$Z$1987,2,1)</f>
        <v>43.96</v>
      </c>
      <c r="Z857">
        <f>VLOOKUP($A857,'STOCK PRICES'!$AA$2:$AB$1885,2,1)</f>
        <v>167.34</v>
      </c>
      <c r="AB857" t="e">
        <f>VLOOKUP($A857,'STOCK PRICES'!$AC$2:$AD$532,2,1)</f>
        <v>#N/A</v>
      </c>
    </row>
    <row r="858" spans="1:28" hidden="1" outlineLevel="1">
      <c r="A858" s="87">
        <v>44270</v>
      </c>
      <c r="B858">
        <f>VLOOKUP($A858,'STOCK PRICES'!$C$2:$D$1994,2,1)</f>
        <v>112.62</v>
      </c>
      <c r="C858" s="90"/>
      <c r="D858">
        <f>VLOOKUP($A858,'STOCK PRICES'!$E$2:$F$2018,2,1)</f>
        <v>126.24</v>
      </c>
      <c r="F858">
        <f>VLOOKUP($A858,'STOCK PRICES'!$G$2:$H$1679,2,1)</f>
        <v>28</v>
      </c>
      <c r="H858">
        <f>VLOOKUP($A858,'STOCK PRICES'!$I$2:$J$1976,2,1)</f>
        <v>36.479999999999997</v>
      </c>
      <c r="J858">
        <f>VLOOKUP($A858,'STOCK PRICES'!$K$2:$L$2018,2,1)</f>
        <v>206.02</v>
      </c>
      <c r="L858">
        <f>VLOOKUP($A858,'STOCK PRICES'!$M$2:$N$2018,2,1)</f>
        <v>47.09</v>
      </c>
      <c r="N858" t="e">
        <f>VLOOKUP($A858,'STOCK PRICES'!$O$2:$P$538,2,1)</f>
        <v>#N/A</v>
      </c>
      <c r="P858">
        <f>VLOOKUP($A858,'STOCK PRICES'!$Q$2:$R$2018,2,1)</f>
        <v>24.39</v>
      </c>
      <c r="R858">
        <f>VLOOKUP($A858,'STOCK PRICES'!$S$2:$T$2018,2,1)</f>
        <v>6.85</v>
      </c>
      <c r="T858">
        <f>VLOOKUP($A858,'STOCK PRICES'!$U$2:$V$1210,2,1)</f>
        <v>89.89</v>
      </c>
      <c r="V858">
        <f>VLOOKUP($A858,'STOCK PRICES'!$W$2:$X$1879,2,1)</f>
        <v>68.77</v>
      </c>
      <c r="X858">
        <f>VLOOKUP($A858,'STOCK PRICES'!$Y$2:$Z$1987,2,1)</f>
        <v>43.78</v>
      </c>
      <c r="Z858">
        <f>VLOOKUP($A858,'STOCK PRICES'!$AA$2:$AB$1885,2,1)</f>
        <v>168.74</v>
      </c>
      <c r="AB858" t="e">
        <f>VLOOKUP($A858,'STOCK PRICES'!$AC$2:$AD$532,2,1)</f>
        <v>#N/A</v>
      </c>
    </row>
    <row r="859" spans="1:28" hidden="1" outlineLevel="1">
      <c r="A859" s="87">
        <v>44271</v>
      </c>
      <c r="B859">
        <f>VLOOKUP($A859,'STOCK PRICES'!$C$2:$D$1994,2,1)</f>
        <v>114.9</v>
      </c>
      <c r="C859" s="90"/>
      <c r="D859">
        <f>VLOOKUP($A859,'STOCK PRICES'!$E$2:$F$2018,2,1)</f>
        <v>127.25</v>
      </c>
      <c r="F859">
        <f>VLOOKUP($A859,'STOCK PRICES'!$G$2:$H$1679,2,1)</f>
        <v>28</v>
      </c>
      <c r="H859">
        <f>VLOOKUP($A859,'STOCK PRICES'!$I$2:$J$1976,2,1)</f>
        <v>36.64</v>
      </c>
      <c r="J859">
        <f>VLOOKUP($A859,'STOCK PRICES'!$K$2:$L$2018,2,1)</f>
        <v>207.77</v>
      </c>
      <c r="L859">
        <f>VLOOKUP($A859,'STOCK PRICES'!$M$2:$N$2018,2,1)</f>
        <v>46.01</v>
      </c>
      <c r="N859" t="e">
        <f>VLOOKUP($A859,'STOCK PRICES'!$O$2:$P$538,2,1)</f>
        <v>#N/A</v>
      </c>
      <c r="P859">
        <f>VLOOKUP($A859,'STOCK PRICES'!$Q$2:$R$2018,2,1)</f>
        <v>23.83</v>
      </c>
      <c r="R859">
        <f>VLOOKUP($A859,'STOCK PRICES'!$S$2:$T$2018,2,1)</f>
        <v>6.87</v>
      </c>
      <c r="T859">
        <f>VLOOKUP($A859,'STOCK PRICES'!$U$2:$V$1210,2,1)</f>
        <v>89.89</v>
      </c>
      <c r="V859">
        <f>VLOOKUP($A859,'STOCK PRICES'!$W$2:$X$1879,2,1)</f>
        <v>69.209999999999994</v>
      </c>
      <c r="X859">
        <f>VLOOKUP($A859,'STOCK PRICES'!$Y$2:$Z$1987,2,1)</f>
        <v>43.47</v>
      </c>
      <c r="Z859">
        <f>VLOOKUP($A859,'STOCK PRICES'!$AA$2:$AB$1885,2,1)</f>
        <v>163.13</v>
      </c>
      <c r="AB859" t="e">
        <f>VLOOKUP($A859,'STOCK PRICES'!$AC$2:$AD$532,2,1)</f>
        <v>#N/A</v>
      </c>
    </row>
    <row r="860" spans="1:28" hidden="1" outlineLevel="1">
      <c r="A860" s="87">
        <v>44272</v>
      </c>
      <c r="B860">
        <f>VLOOKUP($A860,'STOCK PRICES'!$C$2:$D$1994,2,1)</f>
        <v>115.27</v>
      </c>
      <c r="C860" s="90"/>
      <c r="D860">
        <f>VLOOKUP($A860,'STOCK PRICES'!$E$2:$F$2018,2,1)</f>
        <v>132.4</v>
      </c>
      <c r="F860">
        <f>VLOOKUP($A860,'STOCK PRICES'!$G$2:$H$1679,2,1)</f>
        <v>29.43</v>
      </c>
      <c r="H860">
        <f>VLOOKUP($A860,'STOCK PRICES'!$I$2:$J$1976,2,1)</f>
        <v>34.79</v>
      </c>
      <c r="J860">
        <f>VLOOKUP($A860,'STOCK PRICES'!$K$2:$L$2018,2,1)</f>
        <v>218.89</v>
      </c>
      <c r="L860">
        <f>VLOOKUP($A860,'STOCK PRICES'!$M$2:$N$2018,2,1)</f>
        <v>46.03</v>
      </c>
      <c r="N860" t="e">
        <f>VLOOKUP($A860,'STOCK PRICES'!$O$2:$P$538,2,1)</f>
        <v>#N/A</v>
      </c>
      <c r="P860">
        <f>VLOOKUP($A860,'STOCK PRICES'!$Q$2:$R$2018,2,1)</f>
        <v>25.06</v>
      </c>
      <c r="R860">
        <f>VLOOKUP($A860,'STOCK PRICES'!$S$2:$T$2018,2,1)</f>
        <v>7.08</v>
      </c>
      <c r="T860">
        <f>VLOOKUP($A860,'STOCK PRICES'!$U$2:$V$1210,2,1)</f>
        <v>89.89</v>
      </c>
      <c r="V860">
        <f>VLOOKUP($A860,'STOCK PRICES'!$W$2:$X$1879,2,1)</f>
        <v>68.5</v>
      </c>
      <c r="X860">
        <f>VLOOKUP($A860,'STOCK PRICES'!$Y$2:$Z$1987,2,1)</f>
        <v>42.62</v>
      </c>
      <c r="Z860">
        <f>VLOOKUP($A860,'STOCK PRICES'!$AA$2:$AB$1885,2,1)</f>
        <v>164.75</v>
      </c>
      <c r="AB860" t="e">
        <f>VLOOKUP($A860,'STOCK PRICES'!$AC$2:$AD$532,2,1)</f>
        <v>#N/A</v>
      </c>
    </row>
    <row r="861" spans="1:28" hidden="1" outlineLevel="1">
      <c r="A861" s="87">
        <v>44273</v>
      </c>
      <c r="B861">
        <f>VLOOKUP($A861,'STOCK PRICES'!$C$2:$D$1994,2,1)</f>
        <v>112.97</v>
      </c>
      <c r="C861" s="90"/>
      <c r="D861">
        <f>VLOOKUP($A861,'STOCK PRICES'!$E$2:$F$2018,2,1)</f>
        <v>132.56</v>
      </c>
      <c r="F861">
        <f>VLOOKUP($A861,'STOCK PRICES'!$G$2:$H$1679,2,1)</f>
        <v>26.61</v>
      </c>
      <c r="H861">
        <f>VLOOKUP($A861,'STOCK PRICES'!$I$2:$J$1976,2,1)</f>
        <v>33.42</v>
      </c>
      <c r="J861">
        <f>VLOOKUP($A861,'STOCK PRICES'!$K$2:$L$2018,2,1)</f>
        <v>206.63</v>
      </c>
      <c r="L861">
        <f>VLOOKUP($A861,'STOCK PRICES'!$M$2:$N$2018,2,1)</f>
        <v>45.1</v>
      </c>
      <c r="N861" t="e">
        <f>VLOOKUP($A861,'STOCK PRICES'!$O$2:$P$538,2,1)</f>
        <v>#N/A</v>
      </c>
      <c r="P861">
        <f>VLOOKUP($A861,'STOCK PRICES'!$Q$2:$R$2018,2,1)</f>
        <v>23.55</v>
      </c>
      <c r="R861">
        <f>VLOOKUP($A861,'STOCK PRICES'!$S$2:$T$2018,2,1)</f>
        <v>6.83</v>
      </c>
      <c r="T861">
        <f>VLOOKUP($A861,'STOCK PRICES'!$U$2:$V$1210,2,1)</f>
        <v>89.89</v>
      </c>
      <c r="V861">
        <f>VLOOKUP($A861,'STOCK PRICES'!$W$2:$X$1879,2,1)</f>
        <v>66.48</v>
      </c>
      <c r="X861">
        <f>VLOOKUP($A861,'STOCK PRICES'!$Y$2:$Z$1987,2,1)</f>
        <v>42</v>
      </c>
      <c r="Z861">
        <f>VLOOKUP($A861,'STOCK PRICES'!$AA$2:$AB$1885,2,1)</f>
        <v>163.49</v>
      </c>
      <c r="AB861" t="e">
        <f>VLOOKUP($A861,'STOCK PRICES'!$AC$2:$AD$532,2,1)</f>
        <v>#N/A</v>
      </c>
    </row>
    <row r="862" spans="1:28" hidden="1" outlineLevel="1">
      <c r="A862" s="87">
        <v>44274</v>
      </c>
      <c r="B862">
        <f>VLOOKUP($A862,'STOCK PRICES'!$C$2:$D$1994,2,1)</f>
        <v>112.09</v>
      </c>
      <c r="C862" s="90"/>
      <c r="D862">
        <f>VLOOKUP($A862,'STOCK PRICES'!$E$2:$F$2018,2,1)</f>
        <v>120.92</v>
      </c>
      <c r="F862">
        <f>VLOOKUP($A862,'STOCK PRICES'!$G$2:$H$1679,2,1)</f>
        <v>26.61</v>
      </c>
      <c r="H862">
        <f>VLOOKUP($A862,'STOCK PRICES'!$I$2:$J$1976,2,1)</f>
        <v>33.299999999999997</v>
      </c>
      <c r="J862">
        <f>VLOOKUP($A862,'STOCK PRICES'!$K$2:$L$2018,2,1)</f>
        <v>222.12</v>
      </c>
      <c r="L862">
        <f>VLOOKUP($A862,'STOCK PRICES'!$M$2:$N$2018,2,1)</f>
        <v>45.9</v>
      </c>
      <c r="N862" t="e">
        <f>VLOOKUP($A862,'STOCK PRICES'!$O$2:$P$538,2,1)</f>
        <v>#N/A</v>
      </c>
      <c r="P862">
        <f>VLOOKUP($A862,'STOCK PRICES'!$Q$2:$R$2018,2,1)</f>
        <v>25.31</v>
      </c>
      <c r="R862">
        <f>VLOOKUP($A862,'STOCK PRICES'!$S$2:$T$2018,2,1)</f>
        <v>6.94</v>
      </c>
      <c r="T862">
        <f>VLOOKUP($A862,'STOCK PRICES'!$U$2:$V$1210,2,1)</f>
        <v>89.89</v>
      </c>
      <c r="V862">
        <f>VLOOKUP($A862,'STOCK PRICES'!$W$2:$X$1879,2,1)</f>
        <v>66.5</v>
      </c>
      <c r="X862">
        <f>VLOOKUP($A862,'STOCK PRICES'!$Y$2:$Z$1987,2,1)</f>
        <v>42.98</v>
      </c>
      <c r="Z862">
        <f>VLOOKUP($A862,'STOCK PRICES'!$AA$2:$AB$1885,2,1)</f>
        <v>162.75</v>
      </c>
      <c r="AB862" t="e">
        <f>VLOOKUP($A862,'STOCK PRICES'!$AC$2:$AD$532,2,1)</f>
        <v>#N/A</v>
      </c>
    </row>
    <row r="863" spans="1:28" hidden="1" outlineLevel="1">
      <c r="A863" s="87">
        <v>44277</v>
      </c>
      <c r="B863">
        <f>VLOOKUP($A863,'STOCK PRICES'!$C$2:$D$1994,2,1)</f>
        <v>113.81</v>
      </c>
      <c r="C863" s="90"/>
      <c r="D863">
        <f>VLOOKUP($A863,'STOCK PRICES'!$E$2:$F$2018,2,1)</f>
        <v>120.52</v>
      </c>
      <c r="F863">
        <f>VLOOKUP($A863,'STOCK PRICES'!$G$2:$H$1679,2,1)</f>
        <v>28.24</v>
      </c>
      <c r="H863">
        <f>VLOOKUP($A863,'STOCK PRICES'!$I$2:$J$1976,2,1)</f>
        <v>34.5</v>
      </c>
      <c r="J863">
        <f>VLOOKUP($A863,'STOCK PRICES'!$K$2:$L$2018,2,1)</f>
        <v>238.77</v>
      </c>
      <c r="L863">
        <f>VLOOKUP($A863,'STOCK PRICES'!$M$2:$N$2018,2,1)</f>
        <v>45.56</v>
      </c>
      <c r="N863" t="e">
        <f>VLOOKUP($A863,'STOCK PRICES'!$O$2:$P$538,2,1)</f>
        <v>#N/A</v>
      </c>
      <c r="P863">
        <f>VLOOKUP($A863,'STOCK PRICES'!$Q$2:$R$2018,2,1)</f>
        <v>26.57</v>
      </c>
      <c r="R863">
        <f>VLOOKUP($A863,'STOCK PRICES'!$S$2:$T$2018,2,1)</f>
        <v>6.83</v>
      </c>
      <c r="T863">
        <f>VLOOKUP($A863,'STOCK PRICES'!$U$2:$V$1210,2,1)</f>
        <v>83.43</v>
      </c>
      <c r="V863">
        <f>VLOOKUP($A863,'STOCK PRICES'!$W$2:$X$1879,2,1)</f>
        <v>66</v>
      </c>
      <c r="X863">
        <f>VLOOKUP($A863,'STOCK PRICES'!$Y$2:$Z$1987,2,1)</f>
        <v>41.16</v>
      </c>
      <c r="Z863">
        <f>VLOOKUP($A863,'STOCK PRICES'!$AA$2:$AB$1885,2,1)</f>
        <v>167.48</v>
      </c>
      <c r="AB863" t="e">
        <f>VLOOKUP($A863,'STOCK PRICES'!$AC$2:$AD$532,2,1)</f>
        <v>#N/A</v>
      </c>
    </row>
    <row r="864" spans="1:28" hidden="1" outlineLevel="1">
      <c r="A864" s="87">
        <v>44279</v>
      </c>
      <c r="B864">
        <f>VLOOKUP($A864,'STOCK PRICES'!$C$2:$D$1994,2,1)</f>
        <v>113.64</v>
      </c>
      <c r="C864" s="90"/>
      <c r="D864">
        <f>VLOOKUP($A864,'STOCK PRICES'!$E$2:$F$2018,2,1)</f>
        <v>120.61</v>
      </c>
      <c r="F864">
        <f>VLOOKUP($A864,'STOCK PRICES'!$G$2:$H$1679,2,1)</f>
        <v>27</v>
      </c>
      <c r="H864">
        <f>VLOOKUP($A864,'STOCK PRICES'!$I$2:$J$1976,2,1)</f>
        <v>34.799999999999997</v>
      </c>
      <c r="J864">
        <f>VLOOKUP($A864,'STOCK PRICES'!$K$2:$L$2018,2,1)</f>
        <v>253.27</v>
      </c>
      <c r="L864">
        <f>VLOOKUP($A864,'STOCK PRICES'!$M$2:$N$2018,2,1)</f>
        <v>46.52</v>
      </c>
      <c r="N864" t="e">
        <f>VLOOKUP($A864,'STOCK PRICES'!$O$2:$P$538,2,1)</f>
        <v>#N/A</v>
      </c>
      <c r="P864">
        <f>VLOOKUP($A864,'STOCK PRICES'!$Q$2:$R$2018,2,1)</f>
        <v>26.65</v>
      </c>
      <c r="R864">
        <f>VLOOKUP($A864,'STOCK PRICES'!$S$2:$T$2018,2,1)</f>
        <v>6.87</v>
      </c>
      <c r="T864">
        <f>VLOOKUP($A864,'STOCK PRICES'!$U$2:$V$1210,2,1)</f>
        <v>83.15</v>
      </c>
      <c r="V864">
        <f>VLOOKUP($A864,'STOCK PRICES'!$W$2:$X$1879,2,1)</f>
        <v>65.86</v>
      </c>
      <c r="X864">
        <f>VLOOKUP($A864,'STOCK PRICES'!$Y$2:$Z$1987,2,1)</f>
        <v>41.51</v>
      </c>
      <c r="Z864">
        <f>VLOOKUP($A864,'STOCK PRICES'!$AA$2:$AB$1885,2,1)</f>
        <v>169.61</v>
      </c>
      <c r="AB864" t="e">
        <f>VLOOKUP($A864,'STOCK PRICES'!$AC$2:$AD$532,2,1)</f>
        <v>#N/A</v>
      </c>
    </row>
    <row r="865" spans="1:28" hidden="1" outlineLevel="1">
      <c r="A865" s="87">
        <v>44280</v>
      </c>
      <c r="B865">
        <f>VLOOKUP($A865,'STOCK PRICES'!$C$2:$D$1994,2,1)</f>
        <v>110.81</v>
      </c>
      <c r="C865" s="90"/>
      <c r="D865">
        <f>VLOOKUP($A865,'STOCK PRICES'!$E$2:$F$2018,2,1)</f>
        <v>121.11</v>
      </c>
      <c r="F865">
        <f>VLOOKUP($A865,'STOCK PRICES'!$G$2:$H$1679,2,1)</f>
        <v>27</v>
      </c>
      <c r="H865">
        <f>VLOOKUP($A865,'STOCK PRICES'!$I$2:$J$1976,2,1)</f>
        <v>35.380000000000003</v>
      </c>
      <c r="J865">
        <f>VLOOKUP($A865,'STOCK PRICES'!$K$2:$L$2018,2,1)</f>
        <v>258.49</v>
      </c>
      <c r="L865">
        <f>VLOOKUP($A865,'STOCK PRICES'!$M$2:$N$2018,2,1)</f>
        <v>46.72</v>
      </c>
      <c r="N865" t="e">
        <f>VLOOKUP($A865,'STOCK PRICES'!$O$2:$P$538,2,1)</f>
        <v>#N/A</v>
      </c>
      <c r="P865">
        <f>VLOOKUP($A865,'STOCK PRICES'!$Q$2:$R$2018,2,1)</f>
        <v>26.61</v>
      </c>
      <c r="R865">
        <f>VLOOKUP($A865,'STOCK PRICES'!$S$2:$T$2018,2,1)</f>
        <v>7.21</v>
      </c>
      <c r="T865">
        <f>VLOOKUP($A865,'STOCK PRICES'!$U$2:$V$1210,2,1)</f>
        <v>83.15</v>
      </c>
      <c r="V865">
        <f>VLOOKUP($A865,'STOCK PRICES'!$W$2:$X$1879,2,1)</f>
        <v>65.5</v>
      </c>
      <c r="X865">
        <f>VLOOKUP($A865,'STOCK PRICES'!$Y$2:$Z$1987,2,1)</f>
        <v>41.35</v>
      </c>
      <c r="Z865">
        <f>VLOOKUP($A865,'STOCK PRICES'!$AA$2:$AB$1885,2,1)</f>
        <v>167.93</v>
      </c>
      <c r="AB865" t="e">
        <f>VLOOKUP($A865,'STOCK PRICES'!$AC$2:$AD$532,2,1)</f>
        <v>#N/A</v>
      </c>
    </row>
    <row r="866" spans="1:28" hidden="1" outlineLevel="1">
      <c r="A866" s="87">
        <v>44281</v>
      </c>
      <c r="B866">
        <f>VLOOKUP($A866,'STOCK PRICES'!$C$2:$D$1994,2,1)</f>
        <v>113.03</v>
      </c>
      <c r="C866" s="90"/>
      <c r="D866">
        <f>VLOOKUP($A866,'STOCK PRICES'!$E$2:$F$2018,2,1)</f>
        <v>119.17</v>
      </c>
      <c r="F866">
        <f>VLOOKUP($A866,'STOCK PRICES'!$G$2:$H$1679,2,1)</f>
        <v>27</v>
      </c>
      <c r="H866">
        <f>VLOOKUP($A866,'STOCK PRICES'!$I$2:$J$1976,2,1)</f>
        <v>36.700000000000003</v>
      </c>
      <c r="J866">
        <f>VLOOKUP($A866,'STOCK PRICES'!$K$2:$L$2018,2,1)</f>
        <v>277.87</v>
      </c>
      <c r="L866">
        <f>VLOOKUP($A866,'STOCK PRICES'!$M$2:$N$2018,2,1)</f>
        <v>45.94</v>
      </c>
      <c r="N866" t="e">
        <f>VLOOKUP($A866,'STOCK PRICES'!$O$2:$P$538,2,1)</f>
        <v>#N/A</v>
      </c>
      <c r="P866">
        <f>VLOOKUP($A866,'STOCK PRICES'!$Q$2:$R$2018,2,1)</f>
        <v>28.53</v>
      </c>
      <c r="R866">
        <f>VLOOKUP($A866,'STOCK PRICES'!$S$2:$T$2018,2,1)</f>
        <v>7.02</v>
      </c>
      <c r="T866">
        <f>VLOOKUP($A866,'STOCK PRICES'!$U$2:$V$1210,2,1)</f>
        <v>83.15</v>
      </c>
      <c r="V866">
        <f>VLOOKUP($A866,'STOCK PRICES'!$W$2:$X$1879,2,1)</f>
        <v>64.3</v>
      </c>
      <c r="X866">
        <f>VLOOKUP($A866,'STOCK PRICES'!$Y$2:$Z$1987,2,1)</f>
        <v>41.12</v>
      </c>
      <c r="Z866">
        <f>VLOOKUP($A866,'STOCK PRICES'!$AA$2:$AB$1885,2,1)</f>
        <v>168.33</v>
      </c>
      <c r="AB866" t="e">
        <f>VLOOKUP($A866,'STOCK PRICES'!$AC$2:$AD$532,2,1)</f>
        <v>#N/A</v>
      </c>
    </row>
    <row r="867" spans="1:28" hidden="1" outlineLevel="1">
      <c r="A867" s="87">
        <v>44284</v>
      </c>
      <c r="B867">
        <f>VLOOKUP($A867,'STOCK PRICES'!$C$2:$D$1994,2,1)</f>
        <v>110.9</v>
      </c>
      <c r="C867" s="90"/>
      <c r="D867">
        <f>VLOOKUP($A867,'STOCK PRICES'!$E$2:$F$2018,2,1)</f>
        <v>117.87</v>
      </c>
      <c r="F867">
        <f>VLOOKUP($A867,'STOCK PRICES'!$G$2:$H$1679,2,1)</f>
        <v>26.88</v>
      </c>
      <c r="H867">
        <f>VLOOKUP($A867,'STOCK PRICES'!$I$2:$J$1976,2,1)</f>
        <v>35.51</v>
      </c>
      <c r="J867">
        <f>VLOOKUP($A867,'STOCK PRICES'!$K$2:$L$2018,2,1)</f>
        <v>258.76</v>
      </c>
      <c r="L867">
        <f>VLOOKUP($A867,'STOCK PRICES'!$M$2:$N$2018,2,1)</f>
        <v>44.24</v>
      </c>
      <c r="N867" t="e">
        <f>VLOOKUP($A867,'STOCK PRICES'!$O$2:$P$538,2,1)</f>
        <v>#N/A</v>
      </c>
      <c r="P867">
        <f>VLOOKUP($A867,'STOCK PRICES'!$Q$2:$R$2018,2,1)</f>
        <v>26.46</v>
      </c>
      <c r="R867">
        <f>VLOOKUP($A867,'STOCK PRICES'!$S$2:$T$2018,2,1)</f>
        <v>6.44</v>
      </c>
      <c r="T867">
        <f>VLOOKUP($A867,'STOCK PRICES'!$U$2:$V$1210,2,1)</f>
        <v>77.510000000000005</v>
      </c>
      <c r="V867">
        <f>VLOOKUP($A867,'STOCK PRICES'!$W$2:$X$1879,2,1)</f>
        <v>64.13</v>
      </c>
      <c r="X867">
        <f>VLOOKUP($A867,'STOCK PRICES'!$Y$2:$Z$1987,2,1)</f>
        <v>39.85</v>
      </c>
      <c r="Z867">
        <f>VLOOKUP($A867,'STOCK PRICES'!$AA$2:$AB$1885,2,1)</f>
        <v>163.27000000000001</v>
      </c>
      <c r="AB867" t="e">
        <f>VLOOKUP($A867,'STOCK PRICES'!$AC$2:$AD$532,2,1)</f>
        <v>#N/A</v>
      </c>
    </row>
    <row r="868" spans="1:28" hidden="1" outlineLevel="1">
      <c r="A868" s="87">
        <v>44285</v>
      </c>
      <c r="B868">
        <f>VLOOKUP($A868,'STOCK PRICES'!$C$2:$D$1994,2,1)</f>
        <v>111.99</v>
      </c>
      <c r="C868" s="90"/>
      <c r="D868">
        <f>VLOOKUP($A868,'STOCK PRICES'!$E$2:$F$2018,2,1)</f>
        <v>116.49</v>
      </c>
      <c r="F868">
        <f>VLOOKUP($A868,'STOCK PRICES'!$G$2:$H$1679,2,1)</f>
        <v>28.34</v>
      </c>
      <c r="H868">
        <f>VLOOKUP($A868,'STOCK PRICES'!$I$2:$J$1976,2,1)</f>
        <v>34.67</v>
      </c>
      <c r="J868">
        <f>VLOOKUP($A868,'STOCK PRICES'!$K$2:$L$2018,2,1)</f>
        <v>258.51</v>
      </c>
      <c r="L868">
        <f>VLOOKUP($A868,'STOCK PRICES'!$M$2:$N$2018,2,1)</f>
        <v>44.32</v>
      </c>
      <c r="N868" t="e">
        <f>VLOOKUP($A868,'STOCK PRICES'!$O$2:$P$538,2,1)</f>
        <v>#N/A</v>
      </c>
      <c r="P868">
        <f>VLOOKUP($A868,'STOCK PRICES'!$Q$2:$R$2018,2,1)</f>
        <v>26.44</v>
      </c>
      <c r="R868">
        <f>VLOOKUP($A868,'STOCK PRICES'!$S$2:$T$2018,2,1)</f>
        <v>6.51</v>
      </c>
      <c r="T868">
        <f>VLOOKUP($A868,'STOCK PRICES'!$U$2:$V$1210,2,1)</f>
        <v>83.32</v>
      </c>
      <c r="V868">
        <f>VLOOKUP($A868,'STOCK PRICES'!$W$2:$X$1879,2,1)</f>
        <v>62.69</v>
      </c>
      <c r="X868">
        <f>VLOOKUP($A868,'STOCK PRICES'!$Y$2:$Z$1987,2,1)</f>
        <v>39.770000000000003</v>
      </c>
      <c r="Z868">
        <f>VLOOKUP($A868,'STOCK PRICES'!$AA$2:$AB$1885,2,1)</f>
        <v>163.63999999999999</v>
      </c>
      <c r="AB868" t="e">
        <f>VLOOKUP($A868,'STOCK PRICES'!$AC$2:$AD$532,2,1)</f>
        <v>#N/A</v>
      </c>
    </row>
    <row r="869" spans="1:28" hidden="1" outlineLevel="1">
      <c r="A869" s="87">
        <v>44286</v>
      </c>
      <c r="B869">
        <f>VLOOKUP($A869,'STOCK PRICES'!$C$2:$D$1994,2,1)</f>
        <v>113.18</v>
      </c>
      <c r="C869" s="90"/>
      <c r="D869">
        <f>VLOOKUP($A869,'STOCK PRICES'!$E$2:$F$2018,2,1)</f>
        <v>118.94</v>
      </c>
      <c r="F869">
        <f>VLOOKUP($A869,'STOCK PRICES'!$G$2:$H$1679,2,1)</f>
        <v>29.55</v>
      </c>
      <c r="H869">
        <f>VLOOKUP($A869,'STOCK PRICES'!$I$2:$J$1976,2,1)</f>
        <v>35.97</v>
      </c>
      <c r="J869">
        <f>VLOOKUP($A869,'STOCK PRICES'!$K$2:$L$2018,2,1)</f>
        <v>255.38</v>
      </c>
      <c r="L869">
        <f>VLOOKUP($A869,'STOCK PRICES'!$M$2:$N$2018,2,1)</f>
        <v>44.8</v>
      </c>
      <c r="N869" t="e">
        <f>VLOOKUP($A869,'STOCK PRICES'!$O$2:$P$538,2,1)</f>
        <v>#N/A</v>
      </c>
      <c r="P869">
        <f>VLOOKUP($A869,'STOCK PRICES'!$Q$2:$R$2018,2,1)</f>
        <v>26.09</v>
      </c>
      <c r="R869">
        <f>VLOOKUP($A869,'STOCK PRICES'!$S$2:$T$2018,2,1)</f>
        <v>6.53</v>
      </c>
      <c r="T869">
        <f>VLOOKUP($A869,'STOCK PRICES'!$U$2:$V$1210,2,1)</f>
        <v>83.32</v>
      </c>
      <c r="V869">
        <f>VLOOKUP($A869,'STOCK PRICES'!$W$2:$X$1879,2,1)</f>
        <v>61.34</v>
      </c>
      <c r="X869">
        <f>VLOOKUP($A869,'STOCK PRICES'!$Y$2:$Z$1987,2,1)</f>
        <v>39.229999999999997</v>
      </c>
      <c r="Z869">
        <f>VLOOKUP($A869,'STOCK PRICES'!$AA$2:$AB$1885,2,1)</f>
        <v>169.88</v>
      </c>
      <c r="AB869" t="e">
        <f>VLOOKUP($A869,'STOCK PRICES'!$AC$2:$AD$532,2,1)</f>
        <v>#N/A</v>
      </c>
    </row>
    <row r="870" spans="1:28" hidden="1" outlineLevel="1">
      <c r="A870" s="87">
        <v>44287</v>
      </c>
      <c r="B870">
        <f>VLOOKUP($A870,'STOCK PRICES'!$C$2:$D$1994,2,1)</f>
        <v>110.99</v>
      </c>
      <c r="C870" s="90"/>
      <c r="D870">
        <f>VLOOKUP($A870,'STOCK PRICES'!$E$2:$F$2018,2,1)</f>
        <v>119.04</v>
      </c>
      <c r="F870">
        <f>VLOOKUP($A870,'STOCK PRICES'!$G$2:$H$1679,2,1)</f>
        <v>28</v>
      </c>
      <c r="H870">
        <f>VLOOKUP($A870,'STOCK PRICES'!$I$2:$J$1976,2,1)</f>
        <v>35.5</v>
      </c>
      <c r="J870">
        <f>VLOOKUP($A870,'STOCK PRICES'!$K$2:$L$2018,2,1)</f>
        <v>237.17</v>
      </c>
      <c r="L870">
        <f>VLOOKUP($A870,'STOCK PRICES'!$M$2:$N$2018,2,1)</f>
        <v>44.01</v>
      </c>
      <c r="N870" t="e">
        <f>VLOOKUP($A870,'STOCK PRICES'!$O$2:$P$538,2,1)</f>
        <v>#N/A</v>
      </c>
      <c r="P870">
        <f>VLOOKUP($A870,'STOCK PRICES'!$Q$2:$R$2018,2,1)</f>
        <v>25.19</v>
      </c>
      <c r="R870">
        <f>VLOOKUP($A870,'STOCK PRICES'!$S$2:$T$2018,2,1)</f>
        <v>6.35</v>
      </c>
      <c r="T870">
        <f>VLOOKUP($A870,'STOCK PRICES'!$U$2:$V$1210,2,1)</f>
        <v>83.32</v>
      </c>
      <c r="V870">
        <f>VLOOKUP($A870,'STOCK PRICES'!$W$2:$X$1879,2,1)</f>
        <v>60.75</v>
      </c>
      <c r="X870">
        <f>VLOOKUP($A870,'STOCK PRICES'!$Y$2:$Z$1987,2,1)</f>
        <v>38.590000000000003</v>
      </c>
      <c r="Z870">
        <f>VLOOKUP($A870,'STOCK PRICES'!$AA$2:$AB$1885,2,1)</f>
        <v>164.98</v>
      </c>
      <c r="AB870" t="e">
        <f>VLOOKUP($A870,'STOCK PRICES'!$AC$2:$AD$532,2,1)</f>
        <v>#N/A</v>
      </c>
    </row>
    <row r="871" spans="1:28" hidden="1" outlineLevel="1">
      <c r="A871" s="87">
        <v>44288</v>
      </c>
      <c r="B871">
        <f>VLOOKUP($A871,'STOCK PRICES'!$C$2:$D$1994,2,1)</f>
        <v>110.69</v>
      </c>
      <c r="C871" s="90"/>
      <c r="D871">
        <f>VLOOKUP($A871,'STOCK PRICES'!$E$2:$F$2018,2,1)</f>
        <v>118.42</v>
      </c>
      <c r="F871">
        <f>VLOOKUP($A871,'STOCK PRICES'!$G$2:$H$1679,2,1)</f>
        <v>29.79</v>
      </c>
      <c r="H871">
        <f>VLOOKUP($A871,'STOCK PRICES'!$I$2:$J$1976,2,1)</f>
        <v>35.01</v>
      </c>
      <c r="J871">
        <f>VLOOKUP($A871,'STOCK PRICES'!$K$2:$L$2018,2,1)</f>
        <v>233.27</v>
      </c>
      <c r="L871">
        <f>VLOOKUP($A871,'STOCK PRICES'!$M$2:$N$2018,2,1)</f>
        <v>44.71</v>
      </c>
      <c r="N871" t="e">
        <f>VLOOKUP($A871,'STOCK PRICES'!$O$2:$P$538,2,1)</f>
        <v>#N/A</v>
      </c>
      <c r="P871">
        <f>VLOOKUP($A871,'STOCK PRICES'!$Q$2:$R$2018,2,1)</f>
        <v>26.09</v>
      </c>
      <c r="R871">
        <f>VLOOKUP($A871,'STOCK PRICES'!$S$2:$T$2018,2,1)</f>
        <v>6.55</v>
      </c>
      <c r="T871">
        <f>VLOOKUP($A871,'STOCK PRICES'!$U$2:$V$1210,2,1)</f>
        <v>83.32</v>
      </c>
      <c r="V871">
        <f>VLOOKUP($A871,'STOCK PRICES'!$W$2:$X$1879,2,1)</f>
        <v>60.75</v>
      </c>
      <c r="X871">
        <f>VLOOKUP($A871,'STOCK PRICES'!$Y$2:$Z$1987,2,1)</f>
        <v>38.97</v>
      </c>
      <c r="Z871">
        <f>VLOOKUP($A871,'STOCK PRICES'!$AA$2:$AB$1885,2,1)</f>
        <v>164.75</v>
      </c>
      <c r="AB871" t="e">
        <f>VLOOKUP($A871,'STOCK PRICES'!$AC$2:$AD$532,2,1)</f>
        <v>#N/A</v>
      </c>
    </row>
    <row r="872" spans="1:28" hidden="1" outlineLevel="1">
      <c r="A872" s="87">
        <v>44291</v>
      </c>
      <c r="B872">
        <f>VLOOKUP($A872,'STOCK PRICES'!$C$2:$D$1994,2,1)</f>
        <v>109.38</v>
      </c>
      <c r="C872" s="90"/>
      <c r="D872">
        <f>VLOOKUP($A872,'STOCK PRICES'!$E$2:$F$2018,2,1)</f>
        <v>115.55</v>
      </c>
      <c r="F872">
        <f>VLOOKUP($A872,'STOCK PRICES'!$G$2:$H$1679,2,1)</f>
        <v>29.99</v>
      </c>
      <c r="H872">
        <f>VLOOKUP($A872,'STOCK PRICES'!$I$2:$J$1976,2,1)</f>
        <v>34.94</v>
      </c>
      <c r="J872">
        <f>VLOOKUP($A872,'STOCK PRICES'!$K$2:$L$2018,2,1)</f>
        <v>215.78</v>
      </c>
      <c r="L872">
        <f>VLOOKUP($A872,'STOCK PRICES'!$M$2:$N$2018,2,1)</f>
        <v>43.28</v>
      </c>
      <c r="N872" t="e">
        <f>VLOOKUP($A872,'STOCK PRICES'!$O$2:$P$538,2,1)</f>
        <v>#N/A</v>
      </c>
      <c r="P872">
        <f>VLOOKUP($A872,'STOCK PRICES'!$Q$2:$R$2018,2,1)</f>
        <v>24.14</v>
      </c>
      <c r="R872">
        <f>VLOOKUP($A872,'STOCK PRICES'!$S$2:$T$2018,2,1)</f>
        <v>6.18</v>
      </c>
      <c r="T872">
        <f>VLOOKUP($A872,'STOCK PRICES'!$U$2:$V$1210,2,1)</f>
        <v>77.150000000000006</v>
      </c>
      <c r="V872">
        <f>VLOOKUP($A872,'STOCK PRICES'!$W$2:$X$1879,2,1)</f>
        <v>60.16</v>
      </c>
      <c r="X872">
        <f>VLOOKUP($A872,'STOCK PRICES'!$Y$2:$Z$1987,2,1)</f>
        <v>38.99</v>
      </c>
      <c r="Z872">
        <f>VLOOKUP($A872,'STOCK PRICES'!$AA$2:$AB$1885,2,1)</f>
        <v>158</v>
      </c>
      <c r="AB872" t="e">
        <f>VLOOKUP($A872,'STOCK PRICES'!$AC$2:$AD$532,2,1)</f>
        <v>#N/A</v>
      </c>
    </row>
    <row r="873" spans="1:28" hidden="1" outlineLevel="1">
      <c r="A873" s="87">
        <v>44292</v>
      </c>
      <c r="B873">
        <f>VLOOKUP($A873,'STOCK PRICES'!$C$2:$D$1994,2,1)</f>
        <v>110.16</v>
      </c>
      <c r="C873" s="90"/>
      <c r="D873">
        <f>VLOOKUP($A873,'STOCK PRICES'!$E$2:$F$2018,2,1)</f>
        <v>117.07</v>
      </c>
      <c r="F873">
        <f>VLOOKUP($A873,'STOCK PRICES'!$G$2:$H$1679,2,1)</f>
        <v>30.75</v>
      </c>
      <c r="H873">
        <f>VLOOKUP($A873,'STOCK PRICES'!$I$2:$J$1976,2,1)</f>
        <v>34.89</v>
      </c>
      <c r="J873">
        <f>VLOOKUP($A873,'STOCK PRICES'!$K$2:$L$2018,2,1)</f>
        <v>231.53</v>
      </c>
      <c r="L873">
        <f>VLOOKUP($A873,'STOCK PRICES'!$M$2:$N$2018,2,1)</f>
        <v>44.95</v>
      </c>
      <c r="N873" t="e">
        <f>VLOOKUP($A873,'STOCK PRICES'!$O$2:$P$538,2,1)</f>
        <v>#N/A</v>
      </c>
      <c r="P873">
        <f>VLOOKUP($A873,'STOCK PRICES'!$Q$2:$R$2018,2,1)</f>
        <v>25.42</v>
      </c>
      <c r="R873">
        <f>VLOOKUP($A873,'STOCK PRICES'!$S$2:$T$2018,2,1)</f>
        <v>6.45</v>
      </c>
      <c r="T873">
        <f>VLOOKUP($A873,'STOCK PRICES'!$U$2:$V$1210,2,1)</f>
        <v>77.150000000000006</v>
      </c>
      <c r="V873">
        <f>VLOOKUP($A873,'STOCK PRICES'!$W$2:$X$1879,2,1)</f>
        <v>60.5</v>
      </c>
      <c r="X873">
        <f>VLOOKUP($A873,'STOCK PRICES'!$Y$2:$Z$1987,2,1)</f>
        <v>39</v>
      </c>
      <c r="Z873">
        <f>VLOOKUP($A873,'STOCK PRICES'!$AA$2:$AB$1885,2,1)</f>
        <v>159.44</v>
      </c>
      <c r="AB873" t="e">
        <f>VLOOKUP($A873,'STOCK PRICES'!$AC$2:$AD$532,2,1)</f>
        <v>#N/A</v>
      </c>
    </row>
    <row r="874" spans="1:28" hidden="1" outlineLevel="1">
      <c r="A874" s="87">
        <v>44293</v>
      </c>
      <c r="B874">
        <f>VLOOKUP($A874,'STOCK PRICES'!$C$2:$D$1994,2,1)</f>
        <v>109.1</v>
      </c>
      <c r="C874" s="90"/>
      <c r="D874">
        <f>VLOOKUP($A874,'STOCK PRICES'!$E$2:$F$2018,2,1)</f>
        <v>114.28</v>
      </c>
      <c r="F874">
        <f>VLOOKUP($A874,'STOCK PRICES'!$G$2:$H$1679,2,1)</f>
        <v>30.25</v>
      </c>
      <c r="H874">
        <f>VLOOKUP($A874,'STOCK PRICES'!$I$2:$J$1976,2,1)</f>
        <v>33.99</v>
      </c>
      <c r="J874">
        <f>VLOOKUP($A874,'STOCK PRICES'!$K$2:$L$2018,2,1)</f>
        <v>225.09</v>
      </c>
      <c r="L874">
        <f>VLOOKUP($A874,'STOCK PRICES'!$M$2:$N$2018,2,1)</f>
        <v>44.54</v>
      </c>
      <c r="N874" t="e">
        <f>VLOOKUP($A874,'STOCK PRICES'!$O$2:$P$538,2,1)</f>
        <v>#N/A</v>
      </c>
      <c r="P874">
        <f>VLOOKUP($A874,'STOCK PRICES'!$Q$2:$R$2018,2,1)</f>
        <v>24.5</v>
      </c>
      <c r="R874">
        <f>VLOOKUP($A874,'STOCK PRICES'!$S$2:$T$2018,2,1)</f>
        <v>6.3</v>
      </c>
      <c r="T874">
        <f>VLOOKUP($A874,'STOCK PRICES'!$U$2:$V$1210,2,1)</f>
        <v>77.150000000000006</v>
      </c>
      <c r="V874">
        <f>VLOOKUP($A874,'STOCK PRICES'!$W$2:$X$1879,2,1)</f>
        <v>60</v>
      </c>
      <c r="X874">
        <f>VLOOKUP($A874,'STOCK PRICES'!$Y$2:$Z$1987,2,1)</f>
        <v>41.26</v>
      </c>
      <c r="Z874">
        <f>VLOOKUP($A874,'STOCK PRICES'!$AA$2:$AB$1885,2,1)</f>
        <v>159.93</v>
      </c>
      <c r="AB874" t="e">
        <f>VLOOKUP($A874,'STOCK PRICES'!$AC$2:$AD$532,2,1)</f>
        <v>#N/A</v>
      </c>
    </row>
    <row r="875" spans="1:28" hidden="1" outlineLevel="1">
      <c r="A875" s="87">
        <v>44294</v>
      </c>
      <c r="B875">
        <f>VLOOKUP($A875,'STOCK PRICES'!$C$2:$D$1994,2,1)</f>
        <v>109.06</v>
      </c>
      <c r="C875" s="90"/>
      <c r="D875">
        <f>VLOOKUP($A875,'STOCK PRICES'!$E$2:$F$2018,2,1)</f>
        <v>117.21</v>
      </c>
      <c r="F875">
        <f>VLOOKUP($A875,'STOCK PRICES'!$G$2:$H$1679,2,1)</f>
        <v>30.25</v>
      </c>
      <c r="H875">
        <f>VLOOKUP($A875,'STOCK PRICES'!$I$2:$J$1976,2,1)</f>
        <v>34.11</v>
      </c>
      <c r="J875">
        <f>VLOOKUP($A875,'STOCK PRICES'!$K$2:$L$2018,2,1)</f>
        <v>230.23</v>
      </c>
      <c r="L875">
        <f>VLOOKUP($A875,'STOCK PRICES'!$M$2:$N$2018,2,1)</f>
        <v>45.68</v>
      </c>
      <c r="N875" t="e">
        <f>VLOOKUP($A875,'STOCK PRICES'!$O$2:$P$538,2,1)</f>
        <v>#N/A</v>
      </c>
      <c r="P875">
        <f>VLOOKUP($A875,'STOCK PRICES'!$Q$2:$R$2018,2,1)</f>
        <v>24.43</v>
      </c>
      <c r="R875">
        <f>VLOOKUP($A875,'STOCK PRICES'!$S$2:$T$2018,2,1)</f>
        <v>6.4</v>
      </c>
      <c r="T875">
        <f>VLOOKUP($A875,'STOCK PRICES'!$U$2:$V$1210,2,1)</f>
        <v>72.16</v>
      </c>
      <c r="V875">
        <f>VLOOKUP($A875,'STOCK PRICES'!$W$2:$X$1879,2,1)</f>
        <v>64.5</v>
      </c>
      <c r="X875">
        <f>VLOOKUP($A875,'STOCK PRICES'!$Y$2:$Z$1987,2,1)</f>
        <v>41.84</v>
      </c>
      <c r="Z875">
        <f>VLOOKUP($A875,'STOCK PRICES'!$AA$2:$AB$1885,2,1)</f>
        <v>156.68</v>
      </c>
      <c r="AB875" t="e">
        <f>VLOOKUP($A875,'STOCK PRICES'!$AC$2:$AD$532,2,1)</f>
        <v>#N/A</v>
      </c>
    </row>
    <row r="876" spans="1:28" hidden="1" outlineLevel="1">
      <c r="A876" s="87">
        <v>44295</v>
      </c>
      <c r="B876">
        <f>VLOOKUP($A876,'STOCK PRICES'!$C$2:$D$1994,2,1)</f>
        <v>108.91</v>
      </c>
      <c r="C876" s="90"/>
      <c r="D876">
        <f>VLOOKUP($A876,'STOCK PRICES'!$E$2:$F$2018,2,1)</f>
        <v>118.44</v>
      </c>
      <c r="F876">
        <f>VLOOKUP($A876,'STOCK PRICES'!$G$2:$H$1679,2,1)</f>
        <v>30</v>
      </c>
      <c r="H876">
        <f>VLOOKUP($A876,'STOCK PRICES'!$I$2:$J$1976,2,1)</f>
        <v>34.5</v>
      </c>
      <c r="J876">
        <f>VLOOKUP($A876,'STOCK PRICES'!$K$2:$L$2018,2,1)</f>
        <v>242.1</v>
      </c>
      <c r="L876">
        <f>VLOOKUP($A876,'STOCK PRICES'!$M$2:$N$2018,2,1)</f>
        <v>46.97</v>
      </c>
      <c r="N876" t="e">
        <f>VLOOKUP($A876,'STOCK PRICES'!$O$2:$P$538,2,1)</f>
        <v>#N/A</v>
      </c>
      <c r="P876">
        <f>VLOOKUP($A876,'STOCK PRICES'!$Q$2:$R$2018,2,1)</f>
        <v>25.71</v>
      </c>
      <c r="R876">
        <f>VLOOKUP($A876,'STOCK PRICES'!$S$2:$T$2018,2,1)</f>
        <v>6.58</v>
      </c>
      <c r="T876">
        <f>VLOOKUP($A876,'STOCK PRICES'!$U$2:$V$1210,2,1)</f>
        <v>77.55</v>
      </c>
      <c r="V876">
        <f>VLOOKUP($A876,'STOCK PRICES'!$W$2:$X$1879,2,1)</f>
        <v>66.86</v>
      </c>
      <c r="X876">
        <f>VLOOKUP($A876,'STOCK PRICES'!$Y$2:$Z$1987,2,1)</f>
        <v>41.43</v>
      </c>
      <c r="Z876">
        <f>VLOOKUP($A876,'STOCK PRICES'!$AA$2:$AB$1885,2,1)</f>
        <v>160</v>
      </c>
      <c r="AB876" t="e">
        <f>VLOOKUP($A876,'STOCK PRICES'!$AC$2:$AD$532,2,1)</f>
        <v>#N/A</v>
      </c>
    </row>
    <row r="877" spans="1:28" hidden="1" outlineLevel="1">
      <c r="A877" s="87">
        <v>44298</v>
      </c>
      <c r="B877">
        <f>VLOOKUP($A877,'STOCK PRICES'!$C$2:$D$1994,2,1)</f>
        <v>108.64</v>
      </c>
      <c r="C877" s="90"/>
      <c r="D877">
        <f>VLOOKUP($A877,'STOCK PRICES'!$E$2:$F$2018,2,1)</f>
        <v>117.07</v>
      </c>
      <c r="F877">
        <f>VLOOKUP($A877,'STOCK PRICES'!$G$2:$H$1679,2,1)</f>
        <v>30.15</v>
      </c>
      <c r="H877">
        <f>VLOOKUP($A877,'STOCK PRICES'!$I$2:$J$1976,2,1)</f>
        <v>34.43</v>
      </c>
      <c r="J877">
        <f>VLOOKUP($A877,'STOCK PRICES'!$K$2:$L$2018,2,1)</f>
        <v>234.76</v>
      </c>
      <c r="L877">
        <f>VLOOKUP($A877,'STOCK PRICES'!$M$2:$N$2018,2,1)</f>
        <v>46.92</v>
      </c>
      <c r="N877" t="e">
        <f>VLOOKUP($A877,'STOCK PRICES'!$O$2:$P$538,2,1)</f>
        <v>#N/A</v>
      </c>
      <c r="P877">
        <f>VLOOKUP($A877,'STOCK PRICES'!$Q$2:$R$2018,2,1)</f>
        <v>25.1</v>
      </c>
      <c r="R877">
        <f>VLOOKUP($A877,'STOCK PRICES'!$S$2:$T$2018,2,1)</f>
        <v>7</v>
      </c>
      <c r="T877">
        <f>VLOOKUP($A877,'STOCK PRICES'!$U$2:$V$1210,2,1)</f>
        <v>77.55</v>
      </c>
      <c r="V877">
        <f>VLOOKUP($A877,'STOCK PRICES'!$W$2:$X$1879,2,1)</f>
        <v>65.5</v>
      </c>
      <c r="X877">
        <f>VLOOKUP($A877,'STOCK PRICES'!$Y$2:$Z$1987,2,1)</f>
        <v>39.17</v>
      </c>
      <c r="Z877">
        <f>VLOOKUP($A877,'STOCK PRICES'!$AA$2:$AB$1885,2,1)</f>
        <v>158</v>
      </c>
      <c r="AB877" t="e">
        <f>VLOOKUP($A877,'STOCK PRICES'!$AC$2:$AD$532,2,1)</f>
        <v>#N/A</v>
      </c>
    </row>
    <row r="878" spans="1:28" hidden="1" outlineLevel="1">
      <c r="A878" s="87">
        <v>44299</v>
      </c>
      <c r="B878">
        <f>VLOOKUP($A878,'STOCK PRICES'!$C$2:$D$1994,2,1)</f>
        <v>108.83</v>
      </c>
      <c r="C878" s="90"/>
      <c r="D878">
        <f>VLOOKUP($A878,'STOCK PRICES'!$E$2:$F$2018,2,1)</f>
        <v>119.54</v>
      </c>
      <c r="F878">
        <f>VLOOKUP($A878,'STOCK PRICES'!$G$2:$H$1679,2,1)</f>
        <v>29.95</v>
      </c>
      <c r="H878">
        <f>VLOOKUP($A878,'STOCK PRICES'!$I$2:$J$1976,2,1)</f>
        <v>34.99</v>
      </c>
      <c r="J878">
        <f>VLOOKUP($A878,'STOCK PRICES'!$K$2:$L$2018,2,1)</f>
        <v>236.19</v>
      </c>
      <c r="L878">
        <f>VLOOKUP($A878,'STOCK PRICES'!$M$2:$N$2018,2,1)</f>
        <v>46.54</v>
      </c>
      <c r="N878" t="e">
        <f>VLOOKUP($A878,'STOCK PRICES'!$O$2:$P$538,2,1)</f>
        <v>#N/A</v>
      </c>
      <c r="P878">
        <f>VLOOKUP($A878,'STOCK PRICES'!$Q$2:$R$2018,2,1)</f>
        <v>25.01</v>
      </c>
      <c r="R878">
        <f>VLOOKUP($A878,'STOCK PRICES'!$S$2:$T$2018,2,1)</f>
        <v>6.97</v>
      </c>
      <c r="T878">
        <f>VLOOKUP($A878,'STOCK PRICES'!$U$2:$V$1210,2,1)</f>
        <v>77.55</v>
      </c>
      <c r="V878">
        <f>VLOOKUP($A878,'STOCK PRICES'!$W$2:$X$1879,2,1)</f>
        <v>65.7</v>
      </c>
      <c r="X878">
        <f>VLOOKUP($A878,'STOCK PRICES'!$Y$2:$Z$1987,2,1)</f>
        <v>39.479999999999997</v>
      </c>
      <c r="Z878">
        <f>VLOOKUP($A878,'STOCK PRICES'!$AA$2:$AB$1885,2,1)</f>
        <v>161</v>
      </c>
      <c r="AB878" t="e">
        <f>VLOOKUP($A878,'STOCK PRICES'!$AC$2:$AD$532,2,1)</f>
        <v>#N/A</v>
      </c>
    </row>
    <row r="879" spans="1:28" hidden="1" outlineLevel="1">
      <c r="A879" s="87">
        <v>44300</v>
      </c>
      <c r="B879">
        <f>VLOOKUP($A879,'STOCK PRICES'!$C$2:$D$1994,2,1)</f>
        <v>109.5</v>
      </c>
      <c r="C879" s="90"/>
      <c r="D879">
        <f>VLOOKUP($A879,'STOCK PRICES'!$E$2:$F$2018,2,1)</f>
        <v>119.45</v>
      </c>
      <c r="F879">
        <f>VLOOKUP($A879,'STOCK PRICES'!$G$2:$H$1679,2,1)</f>
        <v>30.01</v>
      </c>
      <c r="H879">
        <f>VLOOKUP($A879,'STOCK PRICES'!$I$2:$J$1976,2,1)</f>
        <v>34.94</v>
      </c>
      <c r="J879">
        <f>VLOOKUP($A879,'STOCK PRICES'!$K$2:$L$2018,2,1)</f>
        <v>253.57</v>
      </c>
      <c r="L879">
        <f>VLOOKUP($A879,'STOCK PRICES'!$M$2:$N$2018,2,1)</f>
        <v>46.97</v>
      </c>
      <c r="N879" t="e">
        <f>VLOOKUP($A879,'STOCK PRICES'!$O$2:$P$538,2,1)</f>
        <v>#N/A</v>
      </c>
      <c r="P879">
        <f>VLOOKUP($A879,'STOCK PRICES'!$Q$2:$R$2018,2,1)</f>
        <v>25.34</v>
      </c>
      <c r="R879">
        <f>VLOOKUP($A879,'STOCK PRICES'!$S$2:$T$2018,2,1)</f>
        <v>6.97</v>
      </c>
      <c r="T879">
        <f>VLOOKUP($A879,'STOCK PRICES'!$U$2:$V$1210,2,1)</f>
        <v>77.55</v>
      </c>
      <c r="V879">
        <f>VLOOKUP($A879,'STOCK PRICES'!$W$2:$X$1879,2,1)</f>
        <v>65.05</v>
      </c>
      <c r="X879">
        <f>VLOOKUP($A879,'STOCK PRICES'!$Y$2:$Z$1987,2,1)</f>
        <v>39.49</v>
      </c>
      <c r="Z879">
        <f>VLOOKUP($A879,'STOCK PRICES'!$AA$2:$AB$1885,2,1)</f>
        <v>161.32</v>
      </c>
      <c r="AB879" t="e">
        <f>VLOOKUP($A879,'STOCK PRICES'!$AC$2:$AD$532,2,1)</f>
        <v>#N/A</v>
      </c>
    </row>
    <row r="880" spans="1:28" hidden="1" outlineLevel="1">
      <c r="A880" s="87">
        <v>44301</v>
      </c>
      <c r="B880">
        <f>VLOOKUP($A880,'STOCK PRICES'!$C$2:$D$1994,2,1)</f>
        <v>109.02</v>
      </c>
      <c r="C880" s="90"/>
      <c r="D880">
        <f>VLOOKUP($A880,'STOCK PRICES'!$E$2:$F$2018,2,1)</f>
        <v>119.96</v>
      </c>
      <c r="F880">
        <f>VLOOKUP($A880,'STOCK PRICES'!$G$2:$H$1679,2,1)</f>
        <v>30.01</v>
      </c>
      <c r="H880">
        <f>VLOOKUP($A880,'STOCK PRICES'!$I$2:$J$1976,2,1)</f>
        <v>35.06</v>
      </c>
      <c r="J880">
        <f>VLOOKUP($A880,'STOCK PRICES'!$K$2:$L$2018,2,1)</f>
        <v>256.79000000000002</v>
      </c>
      <c r="L880">
        <f>VLOOKUP($A880,'STOCK PRICES'!$M$2:$N$2018,2,1)</f>
        <v>46.36</v>
      </c>
      <c r="N880" t="e">
        <f>VLOOKUP($A880,'STOCK PRICES'!$O$2:$P$538,2,1)</f>
        <v>#N/A</v>
      </c>
      <c r="P880">
        <f>VLOOKUP($A880,'STOCK PRICES'!$Q$2:$R$2018,2,1)</f>
        <v>24.84</v>
      </c>
      <c r="R880">
        <f>VLOOKUP($A880,'STOCK PRICES'!$S$2:$T$2018,2,1)</f>
        <v>6.89</v>
      </c>
      <c r="T880">
        <f>VLOOKUP($A880,'STOCK PRICES'!$U$2:$V$1210,2,1)</f>
        <v>77.55</v>
      </c>
      <c r="V880">
        <f>VLOOKUP($A880,'STOCK PRICES'!$W$2:$X$1879,2,1)</f>
        <v>66.349999999999994</v>
      </c>
      <c r="X880">
        <f>VLOOKUP($A880,'STOCK PRICES'!$Y$2:$Z$1987,2,1)</f>
        <v>39.83</v>
      </c>
      <c r="Z880">
        <f>VLOOKUP($A880,'STOCK PRICES'!$AA$2:$AB$1885,2,1)</f>
        <v>158.04</v>
      </c>
      <c r="AB880" t="e">
        <f>VLOOKUP($A880,'STOCK PRICES'!$AC$2:$AD$532,2,1)</f>
        <v>#N/A</v>
      </c>
    </row>
    <row r="881" spans="1:28" hidden="1" outlineLevel="1">
      <c r="A881" s="87">
        <v>44302</v>
      </c>
      <c r="B881">
        <f>VLOOKUP($A881,'STOCK PRICES'!$C$2:$D$1994,2,1)</f>
        <v>109.18</v>
      </c>
      <c r="C881" s="90"/>
      <c r="D881">
        <f>VLOOKUP($A881,'STOCK PRICES'!$E$2:$F$2018,2,1)</f>
        <v>119.67</v>
      </c>
      <c r="F881">
        <f>VLOOKUP($A881,'STOCK PRICES'!$G$2:$H$1679,2,1)</f>
        <v>30.98</v>
      </c>
      <c r="H881">
        <f>VLOOKUP($A881,'STOCK PRICES'!$I$2:$J$1976,2,1)</f>
        <v>35</v>
      </c>
      <c r="J881">
        <f>VLOOKUP($A881,'STOCK PRICES'!$K$2:$L$2018,2,1)</f>
        <v>260.95999999999998</v>
      </c>
      <c r="L881">
        <f>VLOOKUP($A881,'STOCK PRICES'!$M$2:$N$2018,2,1)</f>
        <v>46.06</v>
      </c>
      <c r="N881" t="e">
        <f>VLOOKUP($A881,'STOCK PRICES'!$O$2:$P$538,2,1)</f>
        <v>#N/A</v>
      </c>
      <c r="P881">
        <f>VLOOKUP($A881,'STOCK PRICES'!$Q$2:$R$2018,2,1)</f>
        <v>24.72</v>
      </c>
      <c r="R881">
        <f>VLOOKUP($A881,'STOCK PRICES'!$S$2:$T$2018,2,1)</f>
        <v>6.8</v>
      </c>
      <c r="T881">
        <f>VLOOKUP($A881,'STOCK PRICES'!$U$2:$V$1210,2,1)</f>
        <v>77.55</v>
      </c>
      <c r="V881">
        <f>VLOOKUP($A881,'STOCK PRICES'!$W$2:$X$1879,2,1)</f>
        <v>66.349999999999994</v>
      </c>
      <c r="X881">
        <f>VLOOKUP($A881,'STOCK PRICES'!$Y$2:$Z$1987,2,1)</f>
        <v>40.4</v>
      </c>
      <c r="Z881">
        <f>VLOOKUP($A881,'STOCK PRICES'!$AA$2:$AB$1885,2,1)</f>
        <v>159.26</v>
      </c>
      <c r="AB881" t="e">
        <f>VLOOKUP($A881,'STOCK PRICES'!$AC$2:$AD$532,2,1)</f>
        <v>#N/A</v>
      </c>
    </row>
    <row r="882" spans="1:28" hidden="1" outlineLevel="1">
      <c r="A882" s="87">
        <v>44305</v>
      </c>
      <c r="B882">
        <f>VLOOKUP($A882,'STOCK PRICES'!$C$2:$D$1994,2,1)</f>
        <v>108.63</v>
      </c>
      <c r="C882" s="90"/>
      <c r="D882">
        <f>VLOOKUP($A882,'STOCK PRICES'!$E$2:$F$2018,2,1)</f>
        <v>118.93</v>
      </c>
      <c r="F882">
        <f>VLOOKUP($A882,'STOCK PRICES'!$G$2:$H$1679,2,1)</f>
        <v>30.48</v>
      </c>
      <c r="H882">
        <f>VLOOKUP($A882,'STOCK PRICES'!$I$2:$J$1976,2,1)</f>
        <v>35.47</v>
      </c>
      <c r="J882">
        <f>VLOOKUP($A882,'STOCK PRICES'!$K$2:$L$2018,2,1)</f>
        <v>250.99</v>
      </c>
      <c r="L882">
        <f>VLOOKUP($A882,'STOCK PRICES'!$M$2:$N$2018,2,1)</f>
        <v>46.03</v>
      </c>
      <c r="N882" t="e">
        <f>VLOOKUP($A882,'STOCK PRICES'!$O$2:$P$538,2,1)</f>
        <v>#N/A</v>
      </c>
      <c r="P882">
        <f>VLOOKUP($A882,'STOCK PRICES'!$Q$2:$R$2018,2,1)</f>
        <v>23.98</v>
      </c>
      <c r="R882">
        <f>VLOOKUP($A882,'STOCK PRICES'!$S$2:$T$2018,2,1)</f>
        <v>6.65</v>
      </c>
      <c r="T882">
        <f>VLOOKUP($A882,'STOCK PRICES'!$U$2:$V$1210,2,1)</f>
        <v>83.36</v>
      </c>
      <c r="V882">
        <f>VLOOKUP($A882,'STOCK PRICES'!$W$2:$X$1879,2,1)</f>
        <v>65</v>
      </c>
      <c r="X882">
        <f>VLOOKUP($A882,'STOCK PRICES'!$Y$2:$Z$1987,2,1)</f>
        <v>39.07</v>
      </c>
      <c r="Z882">
        <f>VLOOKUP($A882,'STOCK PRICES'!$AA$2:$AB$1885,2,1)</f>
        <v>158.79</v>
      </c>
      <c r="AB882" t="e">
        <f>VLOOKUP($A882,'STOCK PRICES'!$AC$2:$AD$532,2,1)</f>
        <v>#N/A</v>
      </c>
    </row>
    <row r="883" spans="1:28" hidden="1" outlineLevel="1">
      <c r="A883" s="87">
        <v>44306</v>
      </c>
      <c r="B883">
        <f>VLOOKUP($A883,'STOCK PRICES'!$C$2:$D$1994,2,1)</f>
        <v>109.3</v>
      </c>
      <c r="C883" s="90"/>
      <c r="D883">
        <f>VLOOKUP($A883,'STOCK PRICES'!$E$2:$F$2018,2,1)</f>
        <v>118.69</v>
      </c>
      <c r="F883">
        <f>VLOOKUP($A883,'STOCK PRICES'!$G$2:$H$1679,2,1)</f>
        <v>30.19</v>
      </c>
      <c r="H883">
        <f>VLOOKUP($A883,'STOCK PRICES'!$I$2:$J$1976,2,1)</f>
        <v>36</v>
      </c>
      <c r="J883">
        <f>VLOOKUP($A883,'STOCK PRICES'!$K$2:$L$2018,2,1)</f>
        <v>250.43</v>
      </c>
      <c r="L883">
        <f>VLOOKUP($A883,'STOCK PRICES'!$M$2:$N$2018,2,1)</f>
        <v>46.21</v>
      </c>
      <c r="N883" t="e">
        <f>VLOOKUP($A883,'STOCK PRICES'!$O$2:$P$538,2,1)</f>
        <v>#N/A</v>
      </c>
      <c r="P883">
        <f>VLOOKUP($A883,'STOCK PRICES'!$Q$2:$R$2018,2,1)</f>
        <v>24.29</v>
      </c>
      <c r="R883">
        <f>VLOOKUP($A883,'STOCK PRICES'!$S$2:$T$2018,2,1)</f>
        <v>6.74</v>
      </c>
      <c r="T883">
        <f>VLOOKUP($A883,'STOCK PRICES'!$U$2:$V$1210,2,1)</f>
        <v>84.99</v>
      </c>
      <c r="V883">
        <f>VLOOKUP($A883,'STOCK PRICES'!$W$2:$X$1879,2,1)</f>
        <v>65.69</v>
      </c>
      <c r="X883">
        <f>VLOOKUP($A883,'STOCK PRICES'!$Y$2:$Z$1987,2,1)</f>
        <v>39.93</v>
      </c>
      <c r="Z883">
        <f>VLOOKUP($A883,'STOCK PRICES'!$AA$2:$AB$1885,2,1)</f>
        <v>158.88</v>
      </c>
      <c r="AB883" t="e">
        <f>VLOOKUP($A883,'STOCK PRICES'!$AC$2:$AD$532,2,1)</f>
        <v>#N/A</v>
      </c>
    </row>
    <row r="884" spans="1:28" hidden="1" outlineLevel="1">
      <c r="A884" s="87">
        <v>44307</v>
      </c>
      <c r="B884">
        <f>VLOOKUP($A884,'STOCK PRICES'!$C$2:$D$1994,2,1)</f>
        <v>109.18</v>
      </c>
      <c r="C884" s="90"/>
      <c r="D884">
        <f>VLOOKUP($A884,'STOCK PRICES'!$E$2:$F$2018,2,1)</f>
        <v>119.14</v>
      </c>
      <c r="F884">
        <f>VLOOKUP($A884,'STOCK PRICES'!$G$2:$H$1679,2,1)</f>
        <v>30.48</v>
      </c>
      <c r="H884">
        <f>VLOOKUP($A884,'STOCK PRICES'!$I$2:$J$1976,2,1)</f>
        <v>37.119999999999997</v>
      </c>
      <c r="J884">
        <f>VLOOKUP($A884,'STOCK PRICES'!$K$2:$L$2018,2,1)</f>
        <v>243.88</v>
      </c>
      <c r="L884">
        <f>VLOOKUP($A884,'STOCK PRICES'!$M$2:$N$2018,2,1)</f>
        <v>45.01</v>
      </c>
      <c r="N884" t="e">
        <f>VLOOKUP($A884,'STOCK PRICES'!$O$2:$P$538,2,1)</f>
        <v>#N/A</v>
      </c>
      <c r="P884">
        <f>VLOOKUP($A884,'STOCK PRICES'!$Q$2:$R$2018,2,1)</f>
        <v>23.9</v>
      </c>
      <c r="R884">
        <f>VLOOKUP($A884,'STOCK PRICES'!$S$2:$T$2018,2,1)</f>
        <v>6.73</v>
      </c>
      <c r="T884">
        <f>VLOOKUP($A884,'STOCK PRICES'!$U$2:$V$1210,2,1)</f>
        <v>84.99</v>
      </c>
      <c r="V884">
        <f>VLOOKUP($A884,'STOCK PRICES'!$W$2:$X$1879,2,1)</f>
        <v>69.16</v>
      </c>
      <c r="X884">
        <f>VLOOKUP($A884,'STOCK PRICES'!$Y$2:$Z$1987,2,1)</f>
        <v>39.950000000000003</v>
      </c>
      <c r="Z884">
        <f>VLOOKUP($A884,'STOCK PRICES'!$AA$2:$AB$1885,2,1)</f>
        <v>158.87</v>
      </c>
      <c r="AB884" t="e">
        <f>VLOOKUP($A884,'STOCK PRICES'!$AC$2:$AD$532,2,1)</f>
        <v>#N/A</v>
      </c>
    </row>
    <row r="885" spans="1:28" hidden="1" outlineLevel="1">
      <c r="A885" s="87">
        <v>44308</v>
      </c>
      <c r="B885">
        <f>VLOOKUP($A885,'STOCK PRICES'!$C$2:$D$1994,2,1)</f>
        <v>108.5</v>
      </c>
      <c r="C885" s="90"/>
      <c r="D885">
        <f>VLOOKUP($A885,'STOCK PRICES'!$E$2:$F$2018,2,1)</f>
        <v>124.05</v>
      </c>
      <c r="F885">
        <f>VLOOKUP($A885,'STOCK PRICES'!$G$2:$H$1679,2,1)</f>
        <v>30.48</v>
      </c>
      <c r="H885">
        <f>VLOOKUP($A885,'STOCK PRICES'!$I$2:$J$1976,2,1)</f>
        <v>37</v>
      </c>
      <c r="J885">
        <f>VLOOKUP($A885,'STOCK PRICES'!$K$2:$L$2018,2,1)</f>
        <v>236.87</v>
      </c>
      <c r="L885">
        <f>VLOOKUP($A885,'STOCK PRICES'!$M$2:$N$2018,2,1)</f>
        <v>43.49</v>
      </c>
      <c r="N885" t="e">
        <f>VLOOKUP($A885,'STOCK PRICES'!$O$2:$P$538,2,1)</f>
        <v>#N/A</v>
      </c>
      <c r="P885">
        <f>VLOOKUP($A885,'STOCK PRICES'!$Q$2:$R$2018,2,1)</f>
        <v>23.99</v>
      </c>
      <c r="R885">
        <f>VLOOKUP($A885,'STOCK PRICES'!$S$2:$T$2018,2,1)</f>
        <v>6.74</v>
      </c>
      <c r="T885">
        <f>VLOOKUP($A885,'STOCK PRICES'!$U$2:$V$1210,2,1)</f>
        <v>83</v>
      </c>
      <c r="V885">
        <f>VLOOKUP($A885,'STOCK PRICES'!$W$2:$X$1879,2,1)</f>
        <v>66</v>
      </c>
      <c r="X885">
        <f>VLOOKUP($A885,'STOCK PRICES'!$Y$2:$Z$1987,2,1)</f>
        <v>38.770000000000003</v>
      </c>
      <c r="Z885">
        <f>VLOOKUP($A885,'STOCK PRICES'!$AA$2:$AB$1885,2,1)</f>
        <v>156.5</v>
      </c>
      <c r="AB885" t="e">
        <f>VLOOKUP($A885,'STOCK PRICES'!$AC$2:$AD$532,2,1)</f>
        <v>#N/A</v>
      </c>
    </row>
    <row r="886" spans="1:28" hidden="1" outlineLevel="1">
      <c r="A886" s="87">
        <v>44309</v>
      </c>
      <c r="B886">
        <f>VLOOKUP($A886,'STOCK PRICES'!$C$2:$D$1994,2,1)</f>
        <v>107.59</v>
      </c>
      <c r="C886" s="90"/>
      <c r="D886">
        <f>VLOOKUP($A886,'STOCK PRICES'!$E$2:$F$2018,2,1)</f>
        <v>124.06</v>
      </c>
      <c r="F886">
        <f>VLOOKUP($A886,'STOCK PRICES'!$G$2:$H$1679,2,1)</f>
        <v>30.69</v>
      </c>
      <c r="H886">
        <f>VLOOKUP($A886,'STOCK PRICES'!$I$2:$J$1976,2,1)</f>
        <v>39.75</v>
      </c>
      <c r="J886">
        <f>VLOOKUP($A886,'STOCK PRICES'!$K$2:$L$2018,2,1)</f>
        <v>236.13</v>
      </c>
      <c r="L886">
        <f>VLOOKUP($A886,'STOCK PRICES'!$M$2:$N$2018,2,1)</f>
        <v>43.32</v>
      </c>
      <c r="N886" t="e">
        <f>VLOOKUP($A886,'STOCK PRICES'!$O$2:$P$538,2,1)</f>
        <v>#N/A</v>
      </c>
      <c r="P886">
        <f>VLOOKUP($A886,'STOCK PRICES'!$Q$2:$R$2018,2,1)</f>
        <v>23.92</v>
      </c>
      <c r="R886">
        <f>VLOOKUP($A886,'STOCK PRICES'!$S$2:$T$2018,2,1)</f>
        <v>6.54</v>
      </c>
      <c r="T886">
        <f>VLOOKUP($A886,'STOCK PRICES'!$U$2:$V$1210,2,1)</f>
        <v>77.150000000000006</v>
      </c>
      <c r="V886">
        <f>VLOOKUP($A886,'STOCK PRICES'!$W$2:$X$1879,2,1)</f>
        <v>63.9</v>
      </c>
      <c r="X886">
        <f>VLOOKUP($A886,'STOCK PRICES'!$Y$2:$Z$1987,2,1)</f>
        <v>41.07</v>
      </c>
      <c r="Z886">
        <f>VLOOKUP($A886,'STOCK PRICES'!$AA$2:$AB$1885,2,1)</f>
        <v>155.81</v>
      </c>
      <c r="AB886" t="e">
        <f>VLOOKUP($A886,'STOCK PRICES'!$AC$2:$AD$532,2,1)</f>
        <v>#N/A</v>
      </c>
    </row>
    <row r="887" spans="1:28" hidden="1" outlineLevel="1">
      <c r="A887" s="87">
        <v>44312</v>
      </c>
      <c r="B887">
        <f>VLOOKUP($A887,'STOCK PRICES'!$C$2:$D$1994,2,1)</f>
        <v>110.08</v>
      </c>
      <c r="C887" s="90"/>
      <c r="D887">
        <f>VLOOKUP($A887,'STOCK PRICES'!$E$2:$F$2018,2,1)</f>
        <v>126.71</v>
      </c>
      <c r="F887">
        <f>VLOOKUP($A887,'STOCK PRICES'!$G$2:$H$1679,2,1)</f>
        <v>32.729999999999997</v>
      </c>
      <c r="H887">
        <f>VLOOKUP($A887,'STOCK PRICES'!$I$2:$J$1976,2,1)</f>
        <v>40</v>
      </c>
      <c r="J887">
        <f>VLOOKUP($A887,'STOCK PRICES'!$K$2:$L$2018,2,1)</f>
        <v>239.16</v>
      </c>
      <c r="L887">
        <f>VLOOKUP($A887,'STOCK PRICES'!$M$2:$N$2018,2,1)</f>
        <v>44.24</v>
      </c>
      <c r="N887" t="e">
        <f>VLOOKUP($A887,'STOCK PRICES'!$O$2:$P$538,2,1)</f>
        <v>#N/A</v>
      </c>
      <c r="P887">
        <f>VLOOKUP($A887,'STOCK PRICES'!$Q$2:$R$2018,2,1)</f>
        <v>23.71</v>
      </c>
      <c r="R887">
        <f>VLOOKUP($A887,'STOCK PRICES'!$S$2:$T$2018,2,1)</f>
        <v>6.85</v>
      </c>
      <c r="T887">
        <f>VLOOKUP($A887,'STOCK PRICES'!$U$2:$V$1210,2,1)</f>
        <v>71.7</v>
      </c>
      <c r="V887">
        <f>VLOOKUP($A887,'STOCK PRICES'!$W$2:$X$1879,2,1)</f>
        <v>66.41</v>
      </c>
      <c r="X887">
        <f>VLOOKUP($A887,'STOCK PRICES'!$Y$2:$Z$1987,2,1)</f>
        <v>40.18</v>
      </c>
      <c r="Z887">
        <f>VLOOKUP($A887,'STOCK PRICES'!$AA$2:$AB$1885,2,1)</f>
        <v>157.02000000000001</v>
      </c>
      <c r="AB887" t="e">
        <f>VLOOKUP($A887,'STOCK PRICES'!$AC$2:$AD$532,2,1)</f>
        <v>#N/A</v>
      </c>
    </row>
    <row r="888" spans="1:28" hidden="1" outlineLevel="1">
      <c r="A888" s="87">
        <v>44313</v>
      </c>
      <c r="B888">
        <f>VLOOKUP($A888,'STOCK PRICES'!$C$2:$D$1994,2,1)</f>
        <v>111.16</v>
      </c>
      <c r="C888" s="90"/>
      <c r="D888">
        <f>VLOOKUP($A888,'STOCK PRICES'!$E$2:$F$2018,2,1)</f>
        <v>127.64</v>
      </c>
      <c r="F888">
        <f>VLOOKUP($A888,'STOCK PRICES'!$G$2:$H$1679,2,1)</f>
        <v>32.57</v>
      </c>
      <c r="H888">
        <f>VLOOKUP($A888,'STOCK PRICES'!$I$2:$J$1976,2,1)</f>
        <v>39</v>
      </c>
      <c r="J888">
        <f>VLOOKUP($A888,'STOCK PRICES'!$K$2:$L$2018,2,1)</f>
        <v>237.81</v>
      </c>
      <c r="L888">
        <f>VLOOKUP($A888,'STOCK PRICES'!$M$2:$N$2018,2,1)</f>
        <v>42.87</v>
      </c>
      <c r="N888" t="e">
        <f>VLOOKUP($A888,'STOCK PRICES'!$O$2:$P$538,2,1)</f>
        <v>#N/A</v>
      </c>
      <c r="P888">
        <f>VLOOKUP($A888,'STOCK PRICES'!$Q$2:$R$2018,2,1)</f>
        <v>24.44</v>
      </c>
      <c r="R888">
        <f>VLOOKUP($A888,'STOCK PRICES'!$S$2:$T$2018,2,1)</f>
        <v>6.87</v>
      </c>
      <c r="T888">
        <f>VLOOKUP($A888,'STOCK PRICES'!$U$2:$V$1210,2,1)</f>
        <v>71.7</v>
      </c>
      <c r="V888">
        <f>VLOOKUP($A888,'STOCK PRICES'!$W$2:$X$1879,2,1)</f>
        <v>66.41</v>
      </c>
      <c r="X888">
        <f>VLOOKUP($A888,'STOCK PRICES'!$Y$2:$Z$1987,2,1)</f>
        <v>41.94</v>
      </c>
      <c r="Z888">
        <f>VLOOKUP($A888,'STOCK PRICES'!$AA$2:$AB$1885,2,1)</f>
        <v>157.19</v>
      </c>
      <c r="AB888" t="e">
        <f>VLOOKUP($A888,'STOCK PRICES'!$AC$2:$AD$532,2,1)</f>
        <v>#N/A</v>
      </c>
    </row>
    <row r="889" spans="1:28" hidden="1" outlineLevel="1">
      <c r="A889" s="87">
        <v>44314</v>
      </c>
      <c r="B889">
        <f>VLOOKUP($A889,'STOCK PRICES'!$C$2:$D$1994,2,1)</f>
        <v>110.33</v>
      </c>
      <c r="C889" s="90"/>
      <c r="D889">
        <f>VLOOKUP($A889,'STOCK PRICES'!$E$2:$F$2018,2,1)</f>
        <v>126.97</v>
      </c>
      <c r="F889">
        <f>VLOOKUP($A889,'STOCK PRICES'!$G$2:$H$1679,2,1)</f>
        <v>32.57</v>
      </c>
      <c r="H889">
        <f>VLOOKUP($A889,'STOCK PRICES'!$I$2:$J$1976,2,1)</f>
        <v>38.51</v>
      </c>
      <c r="J889">
        <f>VLOOKUP($A889,'STOCK PRICES'!$K$2:$L$2018,2,1)</f>
        <v>240.24</v>
      </c>
      <c r="L889">
        <f>VLOOKUP($A889,'STOCK PRICES'!$M$2:$N$2018,2,1)</f>
        <v>42.62</v>
      </c>
      <c r="N889" t="e">
        <f>VLOOKUP($A889,'STOCK PRICES'!$O$2:$P$538,2,1)</f>
        <v>#N/A</v>
      </c>
      <c r="P889">
        <f>VLOOKUP($A889,'STOCK PRICES'!$Q$2:$R$2018,2,1)</f>
        <v>24.14</v>
      </c>
      <c r="R889">
        <f>VLOOKUP($A889,'STOCK PRICES'!$S$2:$T$2018,2,1)</f>
        <v>6.8</v>
      </c>
      <c r="T889">
        <f>VLOOKUP($A889,'STOCK PRICES'!$U$2:$V$1210,2,1)</f>
        <v>71.7</v>
      </c>
      <c r="V889">
        <f>VLOOKUP($A889,'STOCK PRICES'!$W$2:$X$1879,2,1)</f>
        <v>65.98</v>
      </c>
      <c r="X889">
        <f>VLOOKUP($A889,'STOCK PRICES'!$Y$2:$Z$1987,2,1)</f>
        <v>40.71</v>
      </c>
      <c r="Z889">
        <f>VLOOKUP($A889,'STOCK PRICES'!$AA$2:$AB$1885,2,1)</f>
        <v>157.25</v>
      </c>
      <c r="AB889" t="e">
        <f>VLOOKUP($A889,'STOCK PRICES'!$AC$2:$AD$532,2,1)</f>
        <v>#N/A</v>
      </c>
    </row>
    <row r="890" spans="1:28" hidden="1" outlineLevel="1">
      <c r="A890" s="87">
        <v>44315</v>
      </c>
      <c r="B890">
        <f>VLOOKUP($A890,'STOCK PRICES'!$C$2:$D$1994,2,1)</f>
        <v>109.69</v>
      </c>
      <c r="C890" s="90"/>
      <c r="D890">
        <f>VLOOKUP($A890,'STOCK PRICES'!$E$2:$F$2018,2,1)</f>
        <v>127.48</v>
      </c>
      <c r="F890">
        <f>VLOOKUP($A890,'STOCK PRICES'!$G$2:$H$1679,2,1)</f>
        <v>32.57</v>
      </c>
      <c r="H890">
        <f>VLOOKUP($A890,'STOCK PRICES'!$I$2:$J$1976,2,1)</f>
        <v>38.5</v>
      </c>
      <c r="J890">
        <f>VLOOKUP($A890,'STOCK PRICES'!$K$2:$L$2018,2,1)</f>
        <v>232.75</v>
      </c>
      <c r="L890">
        <f>VLOOKUP($A890,'STOCK PRICES'!$M$2:$N$2018,2,1)</f>
        <v>42.34</v>
      </c>
      <c r="N890" t="e">
        <f>VLOOKUP($A890,'STOCK PRICES'!$O$2:$P$538,2,1)</f>
        <v>#N/A</v>
      </c>
      <c r="P890">
        <f>VLOOKUP($A890,'STOCK PRICES'!$Q$2:$R$2018,2,1)</f>
        <v>23.64</v>
      </c>
      <c r="R890">
        <f>VLOOKUP($A890,'STOCK PRICES'!$S$2:$T$2018,2,1)</f>
        <v>6.81</v>
      </c>
      <c r="T890">
        <f>VLOOKUP($A890,'STOCK PRICES'!$U$2:$V$1210,2,1)</f>
        <v>71.7</v>
      </c>
      <c r="V890">
        <f>VLOOKUP($A890,'STOCK PRICES'!$W$2:$X$1879,2,1)</f>
        <v>66.010000000000005</v>
      </c>
      <c r="X890">
        <f>VLOOKUP($A890,'STOCK PRICES'!$Y$2:$Z$1987,2,1)</f>
        <v>39.799999999999997</v>
      </c>
      <c r="Z890">
        <f>VLOOKUP($A890,'STOCK PRICES'!$AA$2:$AB$1885,2,1)</f>
        <v>157.32</v>
      </c>
      <c r="AB890" t="e">
        <f>VLOOKUP($A890,'STOCK PRICES'!$AC$2:$AD$532,2,1)</f>
        <v>#N/A</v>
      </c>
    </row>
    <row r="891" spans="1:28" hidden="1" outlineLevel="1">
      <c r="A891" s="87">
        <v>44316</v>
      </c>
      <c r="B891">
        <f>VLOOKUP($A891,'STOCK PRICES'!$C$2:$D$1994,2,1)</f>
        <v>108.25</v>
      </c>
      <c r="C891" s="90"/>
      <c r="D891">
        <f>VLOOKUP($A891,'STOCK PRICES'!$E$2:$F$2018,2,1)</f>
        <v>126.21</v>
      </c>
      <c r="F891">
        <f>VLOOKUP($A891,'STOCK PRICES'!$G$2:$H$1679,2,1)</f>
        <v>33.97</v>
      </c>
      <c r="H891">
        <f>VLOOKUP($A891,'STOCK PRICES'!$I$2:$J$1976,2,1)</f>
        <v>37.83</v>
      </c>
      <c r="J891">
        <f>VLOOKUP($A891,'STOCK PRICES'!$K$2:$L$2018,2,1)</f>
        <v>218.56</v>
      </c>
      <c r="L891">
        <f>VLOOKUP($A891,'STOCK PRICES'!$M$2:$N$2018,2,1)</f>
        <v>41.68</v>
      </c>
      <c r="N891" t="e">
        <f>VLOOKUP($A891,'STOCK PRICES'!$O$2:$P$538,2,1)</f>
        <v>#N/A</v>
      </c>
      <c r="P891">
        <f>VLOOKUP($A891,'STOCK PRICES'!$Q$2:$R$2018,2,1)</f>
        <v>22.74</v>
      </c>
      <c r="R891">
        <f>VLOOKUP($A891,'STOCK PRICES'!$S$2:$T$2018,2,1)</f>
        <v>6.45</v>
      </c>
      <c r="T891">
        <f>VLOOKUP($A891,'STOCK PRICES'!$U$2:$V$1210,2,1)</f>
        <v>71.7</v>
      </c>
      <c r="V891">
        <f>VLOOKUP($A891,'STOCK PRICES'!$W$2:$X$1879,2,1)</f>
        <v>64.989999999999995</v>
      </c>
      <c r="X891">
        <f>VLOOKUP($A891,'STOCK PRICES'!$Y$2:$Z$1987,2,1)</f>
        <v>40.450000000000003</v>
      </c>
      <c r="Z891">
        <f>VLOOKUP($A891,'STOCK PRICES'!$AA$2:$AB$1885,2,1)</f>
        <v>152.66</v>
      </c>
      <c r="AB891" t="e">
        <f>VLOOKUP($A891,'STOCK PRICES'!$AC$2:$AD$532,2,1)</f>
        <v>#N/A</v>
      </c>
    </row>
    <row r="892" spans="1:28" hidden="1" outlineLevel="1">
      <c r="A892" s="87">
        <v>44319</v>
      </c>
      <c r="B892">
        <f>VLOOKUP($A892,'STOCK PRICES'!$C$2:$D$1994,2,1)</f>
        <v>107.29</v>
      </c>
      <c r="C892" s="90"/>
      <c r="D892">
        <f>VLOOKUP($A892,'STOCK PRICES'!$E$2:$F$2018,2,1)</f>
        <v>125.8</v>
      </c>
      <c r="F892">
        <f>VLOOKUP($A892,'STOCK PRICES'!$G$2:$H$1679,2,1)</f>
        <v>32.89</v>
      </c>
      <c r="H892">
        <f>VLOOKUP($A892,'STOCK PRICES'!$I$2:$J$1976,2,1)</f>
        <v>37.83</v>
      </c>
      <c r="J892">
        <f>VLOOKUP($A892,'STOCK PRICES'!$K$2:$L$2018,2,1)</f>
        <v>216.64</v>
      </c>
      <c r="L892">
        <f>VLOOKUP($A892,'STOCK PRICES'!$M$2:$N$2018,2,1)</f>
        <v>41.78</v>
      </c>
      <c r="N892" t="e">
        <f>VLOOKUP($A892,'STOCK PRICES'!$O$2:$P$538,2,1)</f>
        <v>#N/A</v>
      </c>
      <c r="P892">
        <f>VLOOKUP($A892,'STOCK PRICES'!$Q$2:$R$2018,2,1)</f>
        <v>21.93</v>
      </c>
      <c r="R892">
        <f>VLOOKUP($A892,'STOCK PRICES'!$S$2:$T$2018,2,1)</f>
        <v>6.1</v>
      </c>
      <c r="T892">
        <f>VLOOKUP($A892,'STOCK PRICES'!$U$2:$V$1210,2,1)</f>
        <v>71.099999999999994</v>
      </c>
      <c r="V892">
        <f>VLOOKUP($A892,'STOCK PRICES'!$W$2:$X$1879,2,1)</f>
        <v>67.569999999999993</v>
      </c>
      <c r="X892">
        <f>VLOOKUP($A892,'STOCK PRICES'!$Y$2:$Z$1987,2,1)</f>
        <v>39.5</v>
      </c>
      <c r="Z892">
        <f>VLOOKUP($A892,'STOCK PRICES'!$AA$2:$AB$1885,2,1)</f>
        <v>157.09</v>
      </c>
      <c r="AB892" t="e">
        <f>VLOOKUP($A892,'STOCK PRICES'!$AC$2:$AD$532,2,1)</f>
        <v>#N/A</v>
      </c>
    </row>
    <row r="893" spans="1:28" hidden="1" outlineLevel="1">
      <c r="A893" s="87">
        <v>44320</v>
      </c>
      <c r="B893">
        <f>VLOOKUP($A893,'STOCK PRICES'!$C$2:$D$1994,2,1)</f>
        <v>107.01</v>
      </c>
      <c r="C893" s="90"/>
      <c r="D893">
        <f>VLOOKUP($A893,'STOCK PRICES'!$E$2:$F$2018,2,1)</f>
        <v>127.02</v>
      </c>
      <c r="F893">
        <f>VLOOKUP($A893,'STOCK PRICES'!$G$2:$H$1679,2,1)</f>
        <v>33.9</v>
      </c>
      <c r="H893">
        <f>VLOOKUP($A893,'STOCK PRICES'!$I$2:$J$1976,2,1)</f>
        <v>38.020000000000003</v>
      </c>
      <c r="J893">
        <f>VLOOKUP($A893,'STOCK PRICES'!$K$2:$L$2018,2,1)</f>
        <v>222.84</v>
      </c>
      <c r="L893">
        <f>VLOOKUP($A893,'STOCK PRICES'!$M$2:$N$2018,2,1)</f>
        <v>42.01</v>
      </c>
      <c r="N893" t="e">
        <f>VLOOKUP($A893,'STOCK PRICES'!$O$2:$P$538,2,1)</f>
        <v>#N/A</v>
      </c>
      <c r="P893">
        <f>VLOOKUP($A893,'STOCK PRICES'!$Q$2:$R$2018,2,1)</f>
        <v>22.4</v>
      </c>
      <c r="R893">
        <f>VLOOKUP($A893,'STOCK PRICES'!$S$2:$T$2018,2,1)</f>
        <v>6.21</v>
      </c>
      <c r="T893">
        <f>VLOOKUP($A893,'STOCK PRICES'!$U$2:$V$1210,2,1)</f>
        <v>76.430000000000007</v>
      </c>
      <c r="V893">
        <f>VLOOKUP($A893,'STOCK PRICES'!$W$2:$X$1879,2,1)</f>
        <v>66.099999999999994</v>
      </c>
      <c r="X893">
        <f>VLOOKUP($A893,'STOCK PRICES'!$Y$2:$Z$1987,2,1)</f>
        <v>39.71</v>
      </c>
      <c r="Z893">
        <f>VLOOKUP($A893,'STOCK PRICES'!$AA$2:$AB$1885,2,1)</f>
        <v>159.93</v>
      </c>
      <c r="AB893" t="e">
        <f>VLOOKUP($A893,'STOCK PRICES'!$AC$2:$AD$532,2,1)</f>
        <v>#N/A</v>
      </c>
    </row>
    <row r="894" spans="1:28" hidden="1" outlineLevel="1">
      <c r="A894" s="87">
        <v>44321</v>
      </c>
      <c r="B894">
        <f>VLOOKUP($A894,'STOCK PRICES'!$C$2:$D$1994,2,1)</f>
        <v>107.68</v>
      </c>
      <c r="C894" s="90"/>
      <c r="D894">
        <f>VLOOKUP($A894,'STOCK PRICES'!$E$2:$F$2018,2,1)</f>
        <v>124.7</v>
      </c>
      <c r="F894">
        <f>VLOOKUP($A894,'STOCK PRICES'!$G$2:$H$1679,2,1)</f>
        <v>31.5</v>
      </c>
      <c r="H894">
        <f>VLOOKUP($A894,'STOCK PRICES'!$I$2:$J$1976,2,1)</f>
        <v>38.020000000000003</v>
      </c>
      <c r="J894">
        <f>VLOOKUP($A894,'STOCK PRICES'!$K$2:$L$2018,2,1)</f>
        <v>221.35</v>
      </c>
      <c r="L894">
        <f>VLOOKUP($A894,'STOCK PRICES'!$M$2:$N$2018,2,1)</f>
        <v>42.22</v>
      </c>
      <c r="N894" t="e">
        <f>VLOOKUP($A894,'STOCK PRICES'!$O$2:$P$538,2,1)</f>
        <v>#N/A</v>
      </c>
      <c r="P894">
        <f>VLOOKUP($A894,'STOCK PRICES'!$Q$2:$R$2018,2,1)</f>
        <v>22.71</v>
      </c>
      <c r="R894">
        <f>VLOOKUP($A894,'STOCK PRICES'!$S$2:$T$2018,2,1)</f>
        <v>6.23</v>
      </c>
      <c r="T894">
        <f>VLOOKUP($A894,'STOCK PRICES'!$U$2:$V$1210,2,1)</f>
        <v>82.16</v>
      </c>
      <c r="V894">
        <f>VLOOKUP($A894,'STOCK PRICES'!$W$2:$X$1879,2,1)</f>
        <v>67.03</v>
      </c>
      <c r="X894">
        <f>VLOOKUP($A894,'STOCK PRICES'!$Y$2:$Z$1987,2,1)</f>
        <v>39.71</v>
      </c>
      <c r="Z894">
        <f>VLOOKUP($A894,'STOCK PRICES'!$AA$2:$AB$1885,2,1)</f>
        <v>159.88999999999999</v>
      </c>
      <c r="AB894" t="e">
        <f>VLOOKUP($A894,'STOCK PRICES'!$AC$2:$AD$532,2,1)</f>
        <v>#N/A</v>
      </c>
    </row>
    <row r="895" spans="1:28" hidden="1" outlineLevel="1">
      <c r="A895" s="87">
        <v>44322</v>
      </c>
      <c r="B895">
        <f>VLOOKUP($A895,'STOCK PRICES'!$C$2:$D$1994,2,1)</f>
        <v>108</v>
      </c>
      <c r="C895" s="90"/>
      <c r="D895">
        <f>VLOOKUP($A895,'STOCK PRICES'!$E$2:$F$2018,2,1)</f>
        <v>122.92</v>
      </c>
      <c r="F895">
        <f>VLOOKUP($A895,'STOCK PRICES'!$G$2:$H$1679,2,1)</f>
        <v>33.729999999999997</v>
      </c>
      <c r="H895">
        <f>VLOOKUP($A895,'STOCK PRICES'!$I$2:$J$1976,2,1)</f>
        <v>38.549999999999997</v>
      </c>
      <c r="J895">
        <f>VLOOKUP($A895,'STOCK PRICES'!$K$2:$L$2018,2,1)</f>
        <v>222.15</v>
      </c>
      <c r="L895">
        <f>VLOOKUP($A895,'STOCK PRICES'!$M$2:$N$2018,2,1)</f>
        <v>42.64</v>
      </c>
      <c r="N895" t="e">
        <f>VLOOKUP($A895,'STOCK PRICES'!$O$2:$P$538,2,1)</f>
        <v>#N/A</v>
      </c>
      <c r="P895">
        <f>VLOOKUP($A895,'STOCK PRICES'!$Q$2:$R$2018,2,1)</f>
        <v>22.98</v>
      </c>
      <c r="R895">
        <f>VLOOKUP($A895,'STOCK PRICES'!$S$2:$T$2018,2,1)</f>
        <v>6.24</v>
      </c>
      <c r="T895">
        <f>VLOOKUP($A895,'STOCK PRICES'!$U$2:$V$1210,2,1)</f>
        <v>78.5</v>
      </c>
      <c r="V895">
        <f>VLOOKUP($A895,'STOCK PRICES'!$W$2:$X$1879,2,1)</f>
        <v>67.61</v>
      </c>
      <c r="X895">
        <f>VLOOKUP($A895,'STOCK PRICES'!$Y$2:$Z$1987,2,1)</f>
        <v>39.99</v>
      </c>
      <c r="Z895">
        <f>VLOOKUP($A895,'STOCK PRICES'!$AA$2:$AB$1885,2,1)</f>
        <v>160.66</v>
      </c>
      <c r="AB895" t="e">
        <f>VLOOKUP($A895,'STOCK PRICES'!$AC$2:$AD$532,2,1)</f>
        <v>#N/A</v>
      </c>
    </row>
    <row r="896" spans="1:28" hidden="1" outlineLevel="1">
      <c r="A896" s="87">
        <v>44333</v>
      </c>
      <c r="B896">
        <f>VLOOKUP($A896,'STOCK PRICES'!$C$2:$D$1994,2,1)</f>
        <v>108.17</v>
      </c>
      <c r="C896" s="90"/>
      <c r="D896">
        <f>VLOOKUP($A896,'STOCK PRICES'!$E$2:$F$2018,2,1)</f>
        <v>122.63</v>
      </c>
      <c r="F896">
        <f>VLOOKUP($A896,'STOCK PRICES'!$G$2:$H$1679,2,1)</f>
        <v>32.85</v>
      </c>
      <c r="H896">
        <f>VLOOKUP($A896,'STOCK PRICES'!$I$2:$J$1976,2,1)</f>
        <v>40.25</v>
      </c>
      <c r="J896">
        <f>VLOOKUP($A896,'STOCK PRICES'!$K$2:$L$2018,2,1)</f>
        <v>232.96</v>
      </c>
      <c r="L896">
        <f>VLOOKUP($A896,'STOCK PRICES'!$M$2:$N$2018,2,1)</f>
        <v>44.76</v>
      </c>
      <c r="N896" t="e">
        <f>VLOOKUP($A896,'STOCK PRICES'!$O$2:$P$538,2,1)</f>
        <v>#N/A</v>
      </c>
      <c r="P896">
        <f>VLOOKUP($A896,'STOCK PRICES'!$Q$2:$R$2018,2,1)</f>
        <v>23.68</v>
      </c>
      <c r="R896">
        <f>VLOOKUP($A896,'STOCK PRICES'!$S$2:$T$2018,2,1)</f>
        <v>6.57</v>
      </c>
      <c r="T896">
        <f>VLOOKUP($A896,'STOCK PRICES'!$U$2:$V$1210,2,1)</f>
        <v>74.099999999999994</v>
      </c>
      <c r="V896">
        <f>VLOOKUP($A896,'STOCK PRICES'!$W$2:$X$1879,2,1)</f>
        <v>69.63</v>
      </c>
      <c r="X896">
        <f>VLOOKUP($A896,'STOCK PRICES'!$Y$2:$Z$1987,2,1)</f>
        <v>39.99</v>
      </c>
      <c r="Z896">
        <f>VLOOKUP($A896,'STOCK PRICES'!$AA$2:$AB$1885,2,1)</f>
        <v>165.48</v>
      </c>
      <c r="AB896" t="e">
        <f>VLOOKUP($A896,'STOCK PRICES'!$AC$2:$AD$532,2,1)</f>
        <v>#N/A</v>
      </c>
    </row>
    <row r="897" spans="1:28" hidden="1" outlineLevel="1">
      <c r="A897" s="87">
        <v>44334</v>
      </c>
      <c r="B897">
        <f>VLOOKUP($A897,'STOCK PRICES'!$C$2:$D$1994,2,1)</f>
        <v>108.93</v>
      </c>
      <c r="C897" s="90"/>
      <c r="D897">
        <f>VLOOKUP($A897,'STOCK PRICES'!$E$2:$F$2018,2,1)</f>
        <v>122</v>
      </c>
      <c r="F897">
        <f>VLOOKUP($A897,'STOCK PRICES'!$G$2:$H$1679,2,1)</f>
        <v>33.65</v>
      </c>
      <c r="H897">
        <f>VLOOKUP($A897,'STOCK PRICES'!$I$2:$J$1976,2,1)</f>
        <v>40.72</v>
      </c>
      <c r="J897">
        <f>VLOOKUP($A897,'STOCK PRICES'!$K$2:$L$2018,2,1)</f>
        <v>230.66</v>
      </c>
      <c r="L897">
        <f>VLOOKUP($A897,'STOCK PRICES'!$M$2:$N$2018,2,1)</f>
        <v>44.49</v>
      </c>
      <c r="N897" t="e">
        <f>VLOOKUP($A897,'STOCK PRICES'!$O$2:$P$538,2,1)</f>
        <v>#N/A</v>
      </c>
      <c r="P897">
        <f>VLOOKUP($A897,'STOCK PRICES'!$Q$2:$R$2018,2,1)</f>
        <v>24.96</v>
      </c>
      <c r="R897">
        <f>VLOOKUP($A897,'STOCK PRICES'!$S$2:$T$2018,2,1)</f>
        <v>6.5</v>
      </c>
      <c r="T897">
        <f>VLOOKUP($A897,'STOCK PRICES'!$U$2:$V$1210,2,1)</f>
        <v>74.099999999999994</v>
      </c>
      <c r="V897">
        <f>VLOOKUP($A897,'STOCK PRICES'!$W$2:$X$1879,2,1)</f>
        <v>70.930000000000007</v>
      </c>
      <c r="X897">
        <f>VLOOKUP($A897,'STOCK PRICES'!$Y$2:$Z$1987,2,1)</f>
        <v>39.75</v>
      </c>
      <c r="Z897">
        <f>VLOOKUP($A897,'STOCK PRICES'!$AA$2:$AB$1885,2,1)</f>
        <v>167.01</v>
      </c>
      <c r="AB897" t="e">
        <f>VLOOKUP($A897,'STOCK PRICES'!$AC$2:$AD$532,2,1)</f>
        <v>#N/A</v>
      </c>
    </row>
    <row r="898" spans="1:28" hidden="1" outlineLevel="1">
      <c r="A898" s="87">
        <v>44335</v>
      </c>
      <c r="B898">
        <f>VLOOKUP($A898,'STOCK PRICES'!$C$2:$D$1994,2,1)</f>
        <v>108.5</v>
      </c>
      <c r="C898" s="90"/>
      <c r="D898">
        <f>VLOOKUP($A898,'STOCK PRICES'!$E$2:$F$2018,2,1)</f>
        <v>122.51</v>
      </c>
      <c r="F898">
        <f>VLOOKUP($A898,'STOCK PRICES'!$G$2:$H$1679,2,1)</f>
        <v>32.909999999999997</v>
      </c>
      <c r="H898">
        <f>VLOOKUP($A898,'STOCK PRICES'!$I$2:$J$1976,2,1)</f>
        <v>41</v>
      </c>
      <c r="J898">
        <f>VLOOKUP($A898,'STOCK PRICES'!$K$2:$L$2018,2,1)</f>
        <v>228.11</v>
      </c>
      <c r="L898">
        <f>VLOOKUP($A898,'STOCK PRICES'!$M$2:$N$2018,2,1)</f>
        <v>43.95</v>
      </c>
      <c r="N898" t="e">
        <f>VLOOKUP($A898,'STOCK PRICES'!$O$2:$P$538,2,1)</f>
        <v>#N/A</v>
      </c>
      <c r="P898">
        <f>VLOOKUP($A898,'STOCK PRICES'!$Q$2:$R$2018,2,1)</f>
        <v>24.75</v>
      </c>
      <c r="R898">
        <f>VLOOKUP($A898,'STOCK PRICES'!$S$2:$T$2018,2,1)</f>
        <v>6.48</v>
      </c>
      <c r="T898">
        <f>VLOOKUP($A898,'STOCK PRICES'!$U$2:$V$1210,2,1)</f>
        <v>74.099999999999994</v>
      </c>
      <c r="V898">
        <f>VLOOKUP($A898,'STOCK PRICES'!$W$2:$X$1879,2,1)</f>
        <v>70.02</v>
      </c>
      <c r="X898">
        <f>VLOOKUP($A898,'STOCK PRICES'!$Y$2:$Z$1987,2,1)</f>
        <v>39.049999999999997</v>
      </c>
      <c r="Z898">
        <f>VLOOKUP($A898,'STOCK PRICES'!$AA$2:$AB$1885,2,1)</f>
        <v>168.25</v>
      </c>
      <c r="AB898" t="e">
        <f>VLOOKUP($A898,'STOCK PRICES'!$AC$2:$AD$532,2,1)</f>
        <v>#N/A</v>
      </c>
    </row>
    <row r="899" spans="1:28" hidden="1" outlineLevel="1">
      <c r="A899" s="87">
        <v>44336</v>
      </c>
      <c r="B899">
        <f>VLOOKUP($A899,'STOCK PRICES'!$C$2:$D$1994,2,1)</f>
        <v>108.01</v>
      </c>
      <c r="C899" s="90"/>
      <c r="D899">
        <f>VLOOKUP($A899,'STOCK PRICES'!$E$2:$F$2018,2,1)</f>
        <v>121.66</v>
      </c>
      <c r="F899">
        <f>VLOOKUP($A899,'STOCK PRICES'!$G$2:$H$1679,2,1)</f>
        <v>32.5</v>
      </c>
      <c r="H899">
        <f>VLOOKUP($A899,'STOCK PRICES'!$I$2:$J$1976,2,1)</f>
        <v>39.11</v>
      </c>
      <c r="J899">
        <f>VLOOKUP($A899,'STOCK PRICES'!$K$2:$L$2018,2,1)</f>
        <v>227.58</v>
      </c>
      <c r="L899">
        <f>VLOOKUP($A899,'STOCK PRICES'!$M$2:$N$2018,2,1)</f>
        <v>43.79</v>
      </c>
      <c r="N899" t="e">
        <f>VLOOKUP($A899,'STOCK PRICES'!$O$2:$P$538,2,1)</f>
        <v>#N/A</v>
      </c>
      <c r="P899">
        <f>VLOOKUP($A899,'STOCK PRICES'!$Q$2:$R$2018,2,1)</f>
        <v>25.52</v>
      </c>
      <c r="R899">
        <f>VLOOKUP($A899,'STOCK PRICES'!$S$2:$T$2018,2,1)</f>
        <v>6.98</v>
      </c>
      <c r="T899">
        <f>VLOOKUP($A899,'STOCK PRICES'!$U$2:$V$1210,2,1)</f>
        <v>80.069999999999993</v>
      </c>
      <c r="V899">
        <f>VLOOKUP($A899,'STOCK PRICES'!$W$2:$X$1879,2,1)</f>
        <v>70</v>
      </c>
      <c r="X899">
        <f>VLOOKUP($A899,'STOCK PRICES'!$Y$2:$Z$1987,2,1)</f>
        <v>39.799999999999997</v>
      </c>
      <c r="Z899">
        <f>VLOOKUP($A899,'STOCK PRICES'!$AA$2:$AB$1885,2,1)</f>
        <v>168.45</v>
      </c>
      <c r="AB899" t="e">
        <f>VLOOKUP($A899,'STOCK PRICES'!$AC$2:$AD$532,2,1)</f>
        <v>#N/A</v>
      </c>
    </row>
    <row r="900" spans="1:28" hidden="1" outlineLevel="1">
      <c r="A900" s="87">
        <v>44337</v>
      </c>
      <c r="B900">
        <f>VLOOKUP($A900,'STOCK PRICES'!$C$2:$D$1994,2,1)</f>
        <v>109.64</v>
      </c>
      <c r="C900" s="90"/>
      <c r="D900">
        <f>VLOOKUP($A900,'STOCK PRICES'!$E$2:$F$2018,2,1)</f>
        <v>123.84</v>
      </c>
      <c r="F900">
        <f>VLOOKUP($A900,'STOCK PRICES'!$G$2:$H$1679,2,1)</f>
        <v>33.700000000000003</v>
      </c>
      <c r="H900">
        <f>VLOOKUP($A900,'STOCK PRICES'!$I$2:$J$1976,2,1)</f>
        <v>39.47</v>
      </c>
      <c r="J900">
        <f>VLOOKUP($A900,'STOCK PRICES'!$K$2:$L$2018,2,1)</f>
        <v>236.8</v>
      </c>
      <c r="L900">
        <f>VLOOKUP($A900,'STOCK PRICES'!$M$2:$N$2018,2,1)</f>
        <v>43.79</v>
      </c>
      <c r="N900" t="e">
        <f>VLOOKUP($A900,'STOCK PRICES'!$O$2:$P$538,2,1)</f>
        <v>#N/A</v>
      </c>
      <c r="P900">
        <f>VLOOKUP($A900,'STOCK PRICES'!$Q$2:$R$2018,2,1)</f>
        <v>26.13</v>
      </c>
      <c r="R900">
        <f>VLOOKUP($A900,'STOCK PRICES'!$S$2:$T$2018,2,1)</f>
        <v>6.9</v>
      </c>
      <c r="T900">
        <f>VLOOKUP($A900,'STOCK PRICES'!$U$2:$V$1210,2,1)</f>
        <v>83.59</v>
      </c>
      <c r="V900">
        <f>VLOOKUP($A900,'STOCK PRICES'!$W$2:$X$1879,2,1)</f>
        <v>71.7</v>
      </c>
      <c r="X900">
        <f>VLOOKUP($A900,'STOCK PRICES'!$Y$2:$Z$1987,2,1)</f>
        <v>40</v>
      </c>
      <c r="Z900">
        <f>VLOOKUP($A900,'STOCK PRICES'!$AA$2:$AB$1885,2,1)</f>
        <v>170.89</v>
      </c>
      <c r="AB900" t="e">
        <f>VLOOKUP($A900,'STOCK PRICES'!$AC$2:$AD$532,2,1)</f>
        <v>#N/A</v>
      </c>
    </row>
    <row r="901" spans="1:28" hidden="1" outlineLevel="1">
      <c r="A901" s="87">
        <v>44340</v>
      </c>
      <c r="B901">
        <f>VLOOKUP($A901,'STOCK PRICES'!$C$2:$D$1994,2,1)</f>
        <v>108.96</v>
      </c>
      <c r="C901" s="90"/>
      <c r="D901">
        <f>VLOOKUP($A901,'STOCK PRICES'!$E$2:$F$2018,2,1)</f>
        <v>124.45</v>
      </c>
      <c r="F901">
        <f>VLOOKUP($A901,'STOCK PRICES'!$G$2:$H$1679,2,1)</f>
        <v>33.630000000000003</v>
      </c>
      <c r="H901">
        <f>VLOOKUP($A901,'STOCK PRICES'!$I$2:$J$1976,2,1)</f>
        <v>39.700000000000003</v>
      </c>
      <c r="J901">
        <f>VLOOKUP($A901,'STOCK PRICES'!$K$2:$L$2018,2,1)</f>
        <v>239.38</v>
      </c>
      <c r="L901">
        <f>VLOOKUP($A901,'STOCK PRICES'!$M$2:$N$2018,2,1)</f>
        <v>45.6</v>
      </c>
      <c r="N901" t="e">
        <f>VLOOKUP($A901,'STOCK PRICES'!$O$2:$P$538,2,1)</f>
        <v>#N/A</v>
      </c>
      <c r="P901">
        <f>VLOOKUP($A901,'STOCK PRICES'!$Q$2:$R$2018,2,1)</f>
        <v>25.53</v>
      </c>
      <c r="R901">
        <f>VLOOKUP($A901,'STOCK PRICES'!$S$2:$T$2018,2,1)</f>
        <v>6.81</v>
      </c>
      <c r="T901">
        <f>VLOOKUP($A901,'STOCK PRICES'!$U$2:$V$1210,2,1)</f>
        <v>89.85</v>
      </c>
      <c r="V901">
        <f>VLOOKUP($A901,'STOCK PRICES'!$W$2:$X$1879,2,1)</f>
        <v>70.56</v>
      </c>
      <c r="X901">
        <f>VLOOKUP($A901,'STOCK PRICES'!$Y$2:$Z$1987,2,1)</f>
        <v>39.9</v>
      </c>
      <c r="Z901">
        <f>VLOOKUP($A901,'STOCK PRICES'!$AA$2:$AB$1885,2,1)</f>
        <v>169.56</v>
      </c>
      <c r="AB901" t="e">
        <f>VLOOKUP($A901,'STOCK PRICES'!$AC$2:$AD$532,2,1)</f>
        <v>#N/A</v>
      </c>
    </row>
    <row r="902" spans="1:28" hidden="1" outlineLevel="1">
      <c r="A902" s="87">
        <v>44341</v>
      </c>
      <c r="B902">
        <f>VLOOKUP($A902,'STOCK PRICES'!$C$2:$D$1994,2,1)</f>
        <v>110.94</v>
      </c>
      <c r="C902" s="90"/>
      <c r="D902">
        <f>VLOOKUP($A902,'STOCK PRICES'!$E$2:$F$2018,2,1)</f>
        <v>127.19</v>
      </c>
      <c r="F902">
        <f>VLOOKUP($A902,'STOCK PRICES'!$G$2:$H$1679,2,1)</f>
        <v>33.56</v>
      </c>
      <c r="H902">
        <f>VLOOKUP($A902,'STOCK PRICES'!$I$2:$J$1976,2,1)</f>
        <v>41.05</v>
      </c>
      <c r="J902">
        <f>VLOOKUP($A902,'STOCK PRICES'!$K$2:$L$2018,2,1)</f>
        <v>245.79</v>
      </c>
      <c r="L902">
        <f>VLOOKUP($A902,'STOCK PRICES'!$M$2:$N$2018,2,1)</f>
        <v>45.79</v>
      </c>
      <c r="N902" t="e">
        <f>VLOOKUP($A902,'STOCK PRICES'!$O$2:$P$538,2,1)</f>
        <v>#N/A</v>
      </c>
      <c r="P902">
        <f>VLOOKUP($A902,'STOCK PRICES'!$Q$2:$R$2018,2,1)</f>
        <v>25.31</v>
      </c>
      <c r="R902">
        <f>VLOOKUP($A902,'STOCK PRICES'!$S$2:$T$2018,2,1)</f>
        <v>6.82</v>
      </c>
      <c r="T902">
        <f>VLOOKUP($A902,'STOCK PRICES'!$U$2:$V$1210,2,1)</f>
        <v>93</v>
      </c>
      <c r="V902">
        <f>VLOOKUP($A902,'STOCK PRICES'!$W$2:$X$1879,2,1)</f>
        <v>72</v>
      </c>
      <c r="X902">
        <f>VLOOKUP($A902,'STOCK PRICES'!$Y$2:$Z$1987,2,1)</f>
        <v>39.5</v>
      </c>
      <c r="Z902">
        <f>VLOOKUP($A902,'STOCK PRICES'!$AA$2:$AB$1885,2,1)</f>
        <v>165.41</v>
      </c>
      <c r="AB902" t="e">
        <f>VLOOKUP($A902,'STOCK PRICES'!$AC$2:$AD$532,2,1)</f>
        <v>#N/A</v>
      </c>
    </row>
    <row r="903" spans="1:28" hidden="1" outlineLevel="1">
      <c r="A903" s="87">
        <v>44342</v>
      </c>
      <c r="B903">
        <f>VLOOKUP($A903,'STOCK PRICES'!$C$2:$D$1994,2,1)</f>
        <v>111.91</v>
      </c>
      <c r="C903" s="90"/>
      <c r="D903">
        <f>VLOOKUP($A903,'STOCK PRICES'!$E$2:$F$2018,2,1)</f>
        <v>128.56</v>
      </c>
      <c r="F903">
        <f>VLOOKUP($A903,'STOCK PRICES'!$G$2:$H$1679,2,1)</f>
        <v>32.96</v>
      </c>
      <c r="H903">
        <f>VLOOKUP($A903,'STOCK PRICES'!$I$2:$J$1976,2,1)</f>
        <v>41.01</v>
      </c>
      <c r="J903">
        <f>VLOOKUP($A903,'STOCK PRICES'!$K$2:$L$2018,2,1)</f>
        <v>246.73</v>
      </c>
      <c r="L903">
        <f>VLOOKUP($A903,'STOCK PRICES'!$M$2:$N$2018,2,1)</f>
        <v>45.08</v>
      </c>
      <c r="N903" t="e">
        <f>VLOOKUP($A903,'STOCK PRICES'!$O$2:$P$538,2,1)</f>
        <v>#N/A</v>
      </c>
      <c r="P903">
        <f>VLOOKUP($A903,'STOCK PRICES'!$Q$2:$R$2018,2,1)</f>
        <v>25.23</v>
      </c>
      <c r="R903">
        <f>VLOOKUP($A903,'STOCK PRICES'!$S$2:$T$2018,2,1)</f>
        <v>7.21</v>
      </c>
      <c r="T903">
        <f>VLOOKUP($A903,'STOCK PRICES'!$U$2:$V$1210,2,1)</f>
        <v>94</v>
      </c>
      <c r="V903">
        <f>VLOOKUP($A903,'STOCK PRICES'!$W$2:$X$1879,2,1)</f>
        <v>74</v>
      </c>
      <c r="X903">
        <f>VLOOKUP($A903,'STOCK PRICES'!$Y$2:$Z$1987,2,1)</f>
        <v>40.25</v>
      </c>
      <c r="Z903">
        <f>VLOOKUP($A903,'STOCK PRICES'!$AA$2:$AB$1885,2,1)</f>
        <v>170.24</v>
      </c>
      <c r="AB903" t="e">
        <f>VLOOKUP($A903,'STOCK PRICES'!$AC$2:$AD$532,2,1)</f>
        <v>#N/A</v>
      </c>
    </row>
    <row r="904" spans="1:28" hidden="1" outlineLevel="1">
      <c r="A904" s="87">
        <v>44343</v>
      </c>
      <c r="B904">
        <f>VLOOKUP($A904,'STOCK PRICES'!$C$2:$D$1994,2,1)</f>
        <v>111.9</v>
      </c>
      <c r="C904" s="90"/>
      <c r="D904">
        <f>VLOOKUP($A904,'STOCK PRICES'!$E$2:$F$2018,2,1)</f>
        <v>128.88</v>
      </c>
      <c r="F904">
        <f>VLOOKUP($A904,'STOCK PRICES'!$G$2:$H$1679,2,1)</f>
        <v>32.96</v>
      </c>
      <c r="H904">
        <f>VLOOKUP($A904,'STOCK PRICES'!$I$2:$J$1976,2,1)</f>
        <v>41.31</v>
      </c>
      <c r="J904">
        <f>VLOOKUP($A904,'STOCK PRICES'!$K$2:$L$2018,2,1)</f>
        <v>241.19</v>
      </c>
      <c r="L904">
        <f>VLOOKUP($A904,'STOCK PRICES'!$M$2:$N$2018,2,1)</f>
        <v>45.18</v>
      </c>
      <c r="N904" t="e">
        <f>VLOOKUP($A904,'STOCK PRICES'!$O$2:$P$538,2,1)</f>
        <v>#N/A</v>
      </c>
      <c r="P904">
        <f>VLOOKUP($A904,'STOCK PRICES'!$Q$2:$R$2018,2,1)</f>
        <v>25.07</v>
      </c>
      <c r="R904">
        <f>VLOOKUP($A904,'STOCK PRICES'!$S$2:$T$2018,2,1)</f>
        <v>7.86</v>
      </c>
      <c r="T904">
        <f>VLOOKUP($A904,'STOCK PRICES'!$U$2:$V$1210,2,1)</f>
        <v>87.01</v>
      </c>
      <c r="V904">
        <f>VLOOKUP($A904,'STOCK PRICES'!$W$2:$X$1879,2,1)</f>
        <v>75.510000000000005</v>
      </c>
      <c r="X904">
        <f>VLOOKUP($A904,'STOCK PRICES'!$Y$2:$Z$1987,2,1)</f>
        <v>39.700000000000003</v>
      </c>
      <c r="Z904">
        <f>VLOOKUP($A904,'STOCK PRICES'!$AA$2:$AB$1885,2,1)</f>
        <v>177.29</v>
      </c>
      <c r="AB904" t="e">
        <f>VLOOKUP($A904,'STOCK PRICES'!$AC$2:$AD$532,2,1)</f>
        <v>#N/A</v>
      </c>
    </row>
    <row r="905" spans="1:28" hidden="1" outlineLevel="1">
      <c r="A905" s="87">
        <v>44344</v>
      </c>
      <c r="B905">
        <f>VLOOKUP($A905,'STOCK PRICES'!$C$2:$D$1994,2,1)</f>
        <v>111.93</v>
      </c>
      <c r="C905" s="90"/>
      <c r="D905">
        <f>VLOOKUP($A905,'STOCK PRICES'!$E$2:$F$2018,2,1)</f>
        <v>129.22</v>
      </c>
      <c r="F905">
        <f>VLOOKUP($A905,'STOCK PRICES'!$G$2:$H$1679,2,1)</f>
        <v>33.58</v>
      </c>
      <c r="H905">
        <f>VLOOKUP($A905,'STOCK PRICES'!$I$2:$J$1976,2,1)</f>
        <v>41.01</v>
      </c>
      <c r="J905">
        <f>VLOOKUP($A905,'STOCK PRICES'!$K$2:$L$2018,2,1)</f>
        <v>242.41</v>
      </c>
      <c r="L905">
        <f>VLOOKUP($A905,'STOCK PRICES'!$M$2:$N$2018,2,1)</f>
        <v>45.23</v>
      </c>
      <c r="N905" t="e">
        <f>VLOOKUP($A905,'STOCK PRICES'!$O$2:$P$538,2,1)</f>
        <v>#N/A</v>
      </c>
      <c r="P905">
        <f>VLOOKUP($A905,'STOCK PRICES'!$Q$2:$R$2018,2,1)</f>
        <v>25.28</v>
      </c>
      <c r="R905">
        <f>VLOOKUP($A905,'STOCK PRICES'!$S$2:$T$2018,2,1)</f>
        <v>8.2899999999999991</v>
      </c>
      <c r="T905">
        <f>VLOOKUP($A905,'STOCK PRICES'!$U$2:$V$1210,2,1)</f>
        <v>92.99</v>
      </c>
      <c r="V905">
        <f>VLOOKUP($A905,'STOCK PRICES'!$W$2:$X$1879,2,1)</f>
        <v>75.5</v>
      </c>
      <c r="X905">
        <f>VLOOKUP($A905,'STOCK PRICES'!$Y$2:$Z$1987,2,1)</f>
        <v>38.01</v>
      </c>
      <c r="Z905">
        <f>VLOOKUP($A905,'STOCK PRICES'!$AA$2:$AB$1885,2,1)</f>
        <v>182.14</v>
      </c>
      <c r="AB905" t="e">
        <f>VLOOKUP($A905,'STOCK PRICES'!$AC$2:$AD$532,2,1)</f>
        <v>#N/A</v>
      </c>
    </row>
    <row r="906" spans="1:28" hidden="1" outlineLevel="1">
      <c r="A906" s="87">
        <v>44347</v>
      </c>
      <c r="B906">
        <f>VLOOKUP($A906,'STOCK PRICES'!$C$2:$D$1994,2,1)</f>
        <v>114.37</v>
      </c>
      <c r="C906" s="90"/>
      <c r="D906">
        <f>VLOOKUP($A906,'STOCK PRICES'!$E$2:$F$2018,2,1)</f>
        <v>129.27000000000001</v>
      </c>
      <c r="F906">
        <f>VLOOKUP($A906,'STOCK PRICES'!$G$2:$H$1679,2,1)</f>
        <v>34.53</v>
      </c>
      <c r="H906">
        <f>VLOOKUP($A906,'STOCK PRICES'!$I$2:$J$1976,2,1)</f>
        <v>41.49</v>
      </c>
      <c r="J906">
        <f>VLOOKUP($A906,'STOCK PRICES'!$K$2:$L$2018,2,1)</f>
        <v>249.02</v>
      </c>
      <c r="L906">
        <f>VLOOKUP($A906,'STOCK PRICES'!$M$2:$N$2018,2,1)</f>
        <v>47.17</v>
      </c>
      <c r="N906" t="e">
        <f>VLOOKUP($A906,'STOCK PRICES'!$O$2:$P$538,2,1)</f>
        <v>#N/A</v>
      </c>
      <c r="P906">
        <f>VLOOKUP($A906,'STOCK PRICES'!$Q$2:$R$2018,2,1)</f>
        <v>26.01</v>
      </c>
      <c r="R906">
        <f>VLOOKUP($A906,'STOCK PRICES'!$S$2:$T$2018,2,1)</f>
        <v>9.2899999999999991</v>
      </c>
      <c r="T906">
        <f>VLOOKUP($A906,'STOCK PRICES'!$U$2:$V$1210,2,1)</f>
        <v>92</v>
      </c>
      <c r="V906">
        <f>VLOOKUP($A906,'STOCK PRICES'!$W$2:$X$1879,2,1)</f>
        <v>78.180000000000007</v>
      </c>
      <c r="X906">
        <f>VLOOKUP($A906,'STOCK PRICES'!$Y$2:$Z$1987,2,1)</f>
        <v>38.049999999999997</v>
      </c>
      <c r="Z906">
        <f>VLOOKUP($A906,'STOCK PRICES'!$AA$2:$AB$1885,2,1)</f>
        <v>188.56</v>
      </c>
      <c r="AB906" t="e">
        <f>VLOOKUP($A906,'STOCK PRICES'!$AC$2:$AD$532,2,1)</f>
        <v>#N/A</v>
      </c>
    </row>
    <row r="907" spans="1:28" hidden="1" outlineLevel="1">
      <c r="A907" s="87">
        <v>44348</v>
      </c>
      <c r="B907">
        <f>VLOOKUP($A907,'STOCK PRICES'!$C$2:$D$1994,2,1)</f>
        <v>112.85</v>
      </c>
      <c r="C907" s="90"/>
      <c r="D907">
        <f>VLOOKUP($A907,'STOCK PRICES'!$E$2:$F$2018,2,1)</f>
        <v>129.34</v>
      </c>
      <c r="F907">
        <f>VLOOKUP($A907,'STOCK PRICES'!$G$2:$H$1679,2,1)</f>
        <v>34.880000000000003</v>
      </c>
      <c r="H907">
        <f>VLOOKUP($A907,'STOCK PRICES'!$I$2:$J$1976,2,1)</f>
        <v>41.16</v>
      </c>
      <c r="J907">
        <f>VLOOKUP($A907,'STOCK PRICES'!$K$2:$L$2018,2,1)</f>
        <v>252.6</v>
      </c>
      <c r="L907">
        <f>VLOOKUP($A907,'STOCK PRICES'!$M$2:$N$2018,2,1)</f>
        <v>46.72</v>
      </c>
      <c r="N907" t="e">
        <f>VLOOKUP($A907,'STOCK PRICES'!$O$2:$P$538,2,1)</f>
        <v>#N/A</v>
      </c>
      <c r="P907">
        <f>VLOOKUP($A907,'STOCK PRICES'!$Q$2:$R$2018,2,1)</f>
        <v>26.08</v>
      </c>
      <c r="R907">
        <f>VLOOKUP($A907,'STOCK PRICES'!$S$2:$T$2018,2,1)</f>
        <v>10.29</v>
      </c>
      <c r="T907">
        <f>VLOOKUP($A907,'STOCK PRICES'!$U$2:$V$1210,2,1)</f>
        <v>92</v>
      </c>
      <c r="V907">
        <f>VLOOKUP($A907,'STOCK PRICES'!$W$2:$X$1879,2,1)</f>
        <v>79</v>
      </c>
      <c r="X907">
        <f>VLOOKUP($A907,'STOCK PRICES'!$Y$2:$Z$1987,2,1)</f>
        <v>40.020000000000003</v>
      </c>
      <c r="Z907">
        <f>VLOOKUP($A907,'STOCK PRICES'!$AA$2:$AB$1885,2,1)</f>
        <v>180.97</v>
      </c>
      <c r="AB907" t="e">
        <f>VLOOKUP($A907,'STOCK PRICES'!$AC$2:$AD$532,2,1)</f>
        <v>#N/A</v>
      </c>
    </row>
    <row r="908" spans="1:28" hidden="1" outlineLevel="1">
      <c r="A908" s="87">
        <v>44349</v>
      </c>
      <c r="B908">
        <f>VLOOKUP($A908,'STOCK PRICES'!$C$2:$D$1994,2,1)</f>
        <v>112.06</v>
      </c>
      <c r="C908" s="90"/>
      <c r="D908">
        <f>VLOOKUP($A908,'STOCK PRICES'!$E$2:$F$2018,2,1)</f>
        <v>129.54</v>
      </c>
      <c r="F908">
        <f>VLOOKUP($A908,'STOCK PRICES'!$G$2:$H$1679,2,1)</f>
        <v>34.909999999999997</v>
      </c>
      <c r="H908">
        <f>VLOOKUP($A908,'STOCK PRICES'!$I$2:$J$1976,2,1)</f>
        <v>41.01</v>
      </c>
      <c r="J908">
        <f>VLOOKUP($A908,'STOCK PRICES'!$K$2:$L$2018,2,1)</f>
        <v>255.5</v>
      </c>
      <c r="L908">
        <f>VLOOKUP($A908,'STOCK PRICES'!$M$2:$N$2018,2,1)</f>
        <v>46.32</v>
      </c>
      <c r="N908" t="e">
        <f>VLOOKUP($A908,'STOCK PRICES'!$O$2:$P$538,2,1)</f>
        <v>#N/A</v>
      </c>
      <c r="P908">
        <f>VLOOKUP($A908,'STOCK PRICES'!$Q$2:$R$2018,2,1)</f>
        <v>26.72</v>
      </c>
      <c r="R908">
        <f>VLOOKUP($A908,'STOCK PRICES'!$S$2:$T$2018,2,1)</f>
        <v>9.5500000000000007</v>
      </c>
      <c r="T908">
        <f>VLOOKUP($A908,'STOCK PRICES'!$U$2:$V$1210,2,1)</f>
        <v>91.5</v>
      </c>
      <c r="V908">
        <f>VLOOKUP($A908,'STOCK PRICES'!$W$2:$X$1879,2,1)</f>
        <v>78</v>
      </c>
      <c r="X908">
        <f>VLOOKUP($A908,'STOCK PRICES'!$Y$2:$Z$1987,2,1)</f>
        <v>39.840000000000003</v>
      </c>
      <c r="Z908">
        <f>VLOOKUP($A908,'STOCK PRICES'!$AA$2:$AB$1885,2,1)</f>
        <v>183.64</v>
      </c>
      <c r="AB908" t="e">
        <f>VLOOKUP($A908,'STOCK PRICES'!$AC$2:$AD$532,2,1)</f>
        <v>#N/A</v>
      </c>
    </row>
    <row r="909" spans="1:28" hidden="1" outlineLevel="1">
      <c r="A909" s="87">
        <v>44350</v>
      </c>
      <c r="B909">
        <f>VLOOKUP($A909,'STOCK PRICES'!$C$2:$D$1994,2,1)</f>
        <v>114.9</v>
      </c>
      <c r="C909" s="90"/>
      <c r="D909">
        <f>VLOOKUP($A909,'STOCK PRICES'!$E$2:$F$2018,2,1)</f>
        <v>129.16999999999999</v>
      </c>
      <c r="F909">
        <f>VLOOKUP($A909,'STOCK PRICES'!$G$2:$H$1679,2,1)</f>
        <v>34.619999999999997</v>
      </c>
      <c r="H909">
        <f>VLOOKUP($A909,'STOCK PRICES'!$I$2:$J$1976,2,1)</f>
        <v>41</v>
      </c>
      <c r="J909">
        <f>VLOOKUP($A909,'STOCK PRICES'!$K$2:$L$2018,2,1)</f>
        <v>254.36</v>
      </c>
      <c r="L909">
        <f>VLOOKUP($A909,'STOCK PRICES'!$M$2:$N$2018,2,1)</f>
        <v>46.45</v>
      </c>
      <c r="N909" t="e">
        <f>VLOOKUP($A909,'STOCK PRICES'!$O$2:$P$538,2,1)</f>
        <v>#N/A</v>
      </c>
      <c r="P909">
        <f>VLOOKUP($A909,'STOCK PRICES'!$Q$2:$R$2018,2,1)</f>
        <v>26.3</v>
      </c>
      <c r="R909">
        <f>VLOOKUP($A909,'STOCK PRICES'!$S$2:$T$2018,2,1)</f>
        <v>10.24</v>
      </c>
      <c r="T909">
        <f>VLOOKUP($A909,'STOCK PRICES'!$U$2:$V$1210,2,1)</f>
        <v>89</v>
      </c>
      <c r="V909">
        <f>VLOOKUP($A909,'STOCK PRICES'!$W$2:$X$1879,2,1)</f>
        <v>78</v>
      </c>
      <c r="X909">
        <f>VLOOKUP($A909,'STOCK PRICES'!$Y$2:$Z$1987,2,1)</f>
        <v>39.520000000000003</v>
      </c>
      <c r="Z909">
        <f>VLOOKUP($A909,'STOCK PRICES'!$AA$2:$AB$1885,2,1)</f>
        <v>180.03</v>
      </c>
      <c r="AB909" t="e">
        <f>VLOOKUP($A909,'STOCK PRICES'!$AC$2:$AD$532,2,1)</f>
        <v>#N/A</v>
      </c>
    </row>
    <row r="910" spans="1:28" hidden="1" outlineLevel="1">
      <c r="A910" s="87">
        <v>44351</v>
      </c>
      <c r="B910">
        <f>VLOOKUP($A910,'STOCK PRICES'!$C$2:$D$1994,2,1)</f>
        <v>113.83</v>
      </c>
      <c r="C910" s="90"/>
      <c r="D910">
        <f>VLOOKUP($A910,'STOCK PRICES'!$E$2:$F$2018,2,1)</f>
        <v>130.6</v>
      </c>
      <c r="F910">
        <f>VLOOKUP($A910,'STOCK PRICES'!$G$2:$H$1679,2,1)</f>
        <v>33.049999999999997</v>
      </c>
      <c r="H910">
        <f>VLOOKUP($A910,'STOCK PRICES'!$I$2:$J$1976,2,1)</f>
        <v>41.04</v>
      </c>
      <c r="J910">
        <f>VLOOKUP($A910,'STOCK PRICES'!$K$2:$L$2018,2,1)</f>
        <v>256.14</v>
      </c>
      <c r="L910">
        <f>VLOOKUP($A910,'STOCK PRICES'!$M$2:$N$2018,2,1)</f>
        <v>46.45</v>
      </c>
      <c r="N910" t="e">
        <f>VLOOKUP($A910,'STOCK PRICES'!$O$2:$P$538,2,1)</f>
        <v>#N/A</v>
      </c>
      <c r="P910">
        <f>VLOOKUP($A910,'STOCK PRICES'!$Q$2:$R$2018,2,1)</f>
        <v>26.5</v>
      </c>
      <c r="R910">
        <f>VLOOKUP($A910,'STOCK PRICES'!$S$2:$T$2018,2,1)</f>
        <v>10.84</v>
      </c>
      <c r="T910">
        <f>VLOOKUP($A910,'STOCK PRICES'!$U$2:$V$1210,2,1)</f>
        <v>91</v>
      </c>
      <c r="V910">
        <f>VLOOKUP($A910,'STOCK PRICES'!$W$2:$X$1879,2,1)</f>
        <v>76.400000000000006</v>
      </c>
      <c r="X910">
        <f>VLOOKUP($A910,'STOCK PRICES'!$Y$2:$Z$1987,2,1)</f>
        <v>40.57</v>
      </c>
      <c r="Z910">
        <f>VLOOKUP($A910,'STOCK PRICES'!$AA$2:$AB$1885,2,1)</f>
        <v>180.46</v>
      </c>
      <c r="AB910" t="e">
        <f>VLOOKUP($A910,'STOCK PRICES'!$AC$2:$AD$532,2,1)</f>
        <v>#N/A</v>
      </c>
    </row>
    <row r="911" spans="1:28" hidden="1" outlineLevel="1">
      <c r="A911" s="87">
        <v>44354</v>
      </c>
      <c r="B911">
        <f>VLOOKUP($A911,'STOCK PRICES'!$C$2:$D$1994,2,1)</f>
        <v>112.97</v>
      </c>
      <c r="C911" s="90"/>
      <c r="D911">
        <f>VLOOKUP($A911,'STOCK PRICES'!$E$2:$F$2018,2,1)</f>
        <v>130.99</v>
      </c>
      <c r="F911">
        <f>VLOOKUP($A911,'STOCK PRICES'!$G$2:$H$1679,2,1)</f>
        <v>33.049999999999997</v>
      </c>
      <c r="H911">
        <f>VLOOKUP($A911,'STOCK PRICES'!$I$2:$J$1976,2,1)</f>
        <v>41.05</v>
      </c>
      <c r="J911">
        <f>VLOOKUP($A911,'STOCK PRICES'!$K$2:$L$2018,2,1)</f>
        <v>252.79</v>
      </c>
      <c r="L911">
        <f>VLOOKUP($A911,'STOCK PRICES'!$M$2:$N$2018,2,1)</f>
        <v>46.97</v>
      </c>
      <c r="N911" t="e">
        <f>VLOOKUP($A911,'STOCK PRICES'!$O$2:$P$538,2,1)</f>
        <v>#N/A</v>
      </c>
      <c r="P911">
        <f>VLOOKUP($A911,'STOCK PRICES'!$Q$2:$R$2018,2,1)</f>
        <v>26.05</v>
      </c>
      <c r="R911">
        <f>VLOOKUP($A911,'STOCK PRICES'!$S$2:$T$2018,2,1)</f>
        <v>10.64</v>
      </c>
      <c r="T911">
        <f>VLOOKUP($A911,'STOCK PRICES'!$U$2:$V$1210,2,1)</f>
        <v>92.5</v>
      </c>
      <c r="V911">
        <f>VLOOKUP($A911,'STOCK PRICES'!$W$2:$X$1879,2,1)</f>
        <v>79.989999999999995</v>
      </c>
      <c r="X911">
        <f>VLOOKUP($A911,'STOCK PRICES'!$Y$2:$Z$1987,2,1)</f>
        <v>40.56</v>
      </c>
      <c r="Z911">
        <f>VLOOKUP($A911,'STOCK PRICES'!$AA$2:$AB$1885,2,1)</f>
        <v>182.45</v>
      </c>
      <c r="AB911" t="e">
        <f>VLOOKUP($A911,'STOCK PRICES'!$AC$2:$AD$532,2,1)</f>
        <v>#N/A</v>
      </c>
    </row>
    <row r="912" spans="1:28" hidden="1" outlineLevel="1">
      <c r="A912" s="87">
        <v>44355</v>
      </c>
      <c r="B912">
        <f>VLOOKUP($A912,'STOCK PRICES'!$C$2:$D$1994,2,1)</f>
        <v>113</v>
      </c>
      <c r="C912" s="90"/>
      <c r="D912">
        <f>VLOOKUP($A912,'STOCK PRICES'!$E$2:$F$2018,2,1)</f>
        <v>130.47999999999999</v>
      </c>
      <c r="F912">
        <f>VLOOKUP($A912,'STOCK PRICES'!$G$2:$H$1679,2,1)</f>
        <v>33.049999999999997</v>
      </c>
      <c r="H912">
        <f>VLOOKUP($A912,'STOCK PRICES'!$I$2:$J$1976,2,1)</f>
        <v>41</v>
      </c>
      <c r="J912">
        <f>VLOOKUP($A912,'STOCK PRICES'!$K$2:$L$2018,2,1)</f>
        <v>247.8</v>
      </c>
      <c r="L912">
        <f>VLOOKUP($A912,'STOCK PRICES'!$M$2:$N$2018,2,1)</f>
        <v>47.36</v>
      </c>
      <c r="N912" t="e">
        <f>VLOOKUP($A912,'STOCK PRICES'!$O$2:$P$538,2,1)</f>
        <v>#N/A</v>
      </c>
      <c r="P912">
        <f>VLOOKUP($A912,'STOCK PRICES'!$Q$2:$R$2018,2,1)</f>
        <v>25.56</v>
      </c>
      <c r="R912">
        <f>VLOOKUP($A912,'STOCK PRICES'!$S$2:$T$2018,2,1)</f>
        <v>10.52</v>
      </c>
      <c r="T912">
        <f>VLOOKUP($A912,'STOCK PRICES'!$U$2:$V$1210,2,1)</f>
        <v>92.5</v>
      </c>
      <c r="V912">
        <f>VLOOKUP($A912,'STOCK PRICES'!$W$2:$X$1879,2,1)</f>
        <v>78.47</v>
      </c>
      <c r="X912">
        <f>VLOOKUP($A912,'STOCK PRICES'!$Y$2:$Z$1987,2,1)</f>
        <v>40.25</v>
      </c>
      <c r="Z912">
        <f>VLOOKUP($A912,'STOCK PRICES'!$AA$2:$AB$1885,2,1)</f>
        <v>184.04</v>
      </c>
      <c r="AB912" t="e">
        <f>VLOOKUP($A912,'STOCK PRICES'!$AC$2:$AD$532,2,1)</f>
        <v>#N/A</v>
      </c>
    </row>
    <row r="913" spans="1:28" hidden="1" outlineLevel="1">
      <c r="A913" s="87">
        <v>44356</v>
      </c>
      <c r="B913">
        <f>VLOOKUP($A913,'STOCK PRICES'!$C$2:$D$1994,2,1)</f>
        <v>111.98</v>
      </c>
      <c r="C913" s="90"/>
      <c r="D913">
        <f>VLOOKUP($A913,'STOCK PRICES'!$E$2:$F$2018,2,1)</f>
        <v>129.34</v>
      </c>
      <c r="F913">
        <f>VLOOKUP($A913,'STOCK PRICES'!$G$2:$H$1679,2,1)</f>
        <v>32.35</v>
      </c>
      <c r="H913">
        <f>VLOOKUP($A913,'STOCK PRICES'!$I$2:$J$1976,2,1)</f>
        <v>40.270000000000003</v>
      </c>
      <c r="J913">
        <f>VLOOKUP($A913,'STOCK PRICES'!$K$2:$L$2018,2,1)</f>
        <v>247.37</v>
      </c>
      <c r="L913">
        <f>VLOOKUP($A913,'STOCK PRICES'!$M$2:$N$2018,2,1)</f>
        <v>47.07</v>
      </c>
      <c r="N913" t="e">
        <f>VLOOKUP($A913,'STOCK PRICES'!$O$2:$P$538,2,1)</f>
        <v>#N/A</v>
      </c>
      <c r="P913">
        <f>VLOOKUP($A913,'STOCK PRICES'!$Q$2:$R$2018,2,1)</f>
        <v>25.25</v>
      </c>
      <c r="R913">
        <f>VLOOKUP($A913,'STOCK PRICES'!$S$2:$T$2018,2,1)</f>
        <v>11.02</v>
      </c>
      <c r="T913">
        <f>VLOOKUP($A913,'STOCK PRICES'!$U$2:$V$1210,2,1)</f>
        <v>93</v>
      </c>
      <c r="V913">
        <f>VLOOKUP($A913,'STOCK PRICES'!$W$2:$X$1879,2,1)</f>
        <v>78.12</v>
      </c>
      <c r="X913">
        <f>VLOOKUP($A913,'STOCK PRICES'!$Y$2:$Z$1987,2,1)</f>
        <v>40.49</v>
      </c>
      <c r="Z913">
        <f>VLOOKUP($A913,'STOCK PRICES'!$AA$2:$AB$1885,2,1)</f>
        <v>183.31</v>
      </c>
      <c r="AB913" t="e">
        <f>VLOOKUP($A913,'STOCK PRICES'!$AC$2:$AD$532,2,1)</f>
        <v>#N/A</v>
      </c>
    </row>
    <row r="914" spans="1:28" hidden="1" outlineLevel="1">
      <c r="A914" s="87">
        <v>44357</v>
      </c>
      <c r="B914">
        <f>VLOOKUP($A914,'STOCK PRICES'!$C$2:$D$1994,2,1)</f>
        <v>112.72</v>
      </c>
      <c r="C914" s="90"/>
      <c r="D914">
        <f>VLOOKUP($A914,'STOCK PRICES'!$E$2:$F$2018,2,1)</f>
        <v>131.49</v>
      </c>
      <c r="F914">
        <f>VLOOKUP($A914,'STOCK PRICES'!$G$2:$H$1679,2,1)</f>
        <v>33</v>
      </c>
      <c r="H914">
        <f>VLOOKUP($A914,'STOCK PRICES'!$I$2:$J$1976,2,1)</f>
        <v>40.47</v>
      </c>
      <c r="J914">
        <f>VLOOKUP($A914,'STOCK PRICES'!$K$2:$L$2018,2,1)</f>
        <v>258.08999999999997</v>
      </c>
      <c r="L914">
        <f>VLOOKUP($A914,'STOCK PRICES'!$M$2:$N$2018,2,1)</f>
        <v>47.06</v>
      </c>
      <c r="N914" t="e">
        <f>VLOOKUP($A914,'STOCK PRICES'!$O$2:$P$538,2,1)</f>
        <v>#N/A</v>
      </c>
      <c r="P914">
        <f>VLOOKUP($A914,'STOCK PRICES'!$Q$2:$R$2018,2,1)</f>
        <v>25.92</v>
      </c>
      <c r="R914">
        <f>VLOOKUP($A914,'STOCK PRICES'!$S$2:$T$2018,2,1)</f>
        <v>11.08</v>
      </c>
      <c r="T914">
        <f>VLOOKUP($A914,'STOCK PRICES'!$U$2:$V$1210,2,1)</f>
        <v>94</v>
      </c>
      <c r="V914">
        <f>VLOOKUP($A914,'STOCK PRICES'!$W$2:$X$1879,2,1)</f>
        <v>79.16</v>
      </c>
      <c r="X914">
        <f>VLOOKUP($A914,'STOCK PRICES'!$Y$2:$Z$1987,2,1)</f>
        <v>40.43</v>
      </c>
      <c r="Z914">
        <f>VLOOKUP($A914,'STOCK PRICES'!$AA$2:$AB$1885,2,1)</f>
        <v>186.53</v>
      </c>
      <c r="AB914" t="e">
        <f>VLOOKUP($A914,'STOCK PRICES'!$AC$2:$AD$532,2,1)</f>
        <v>#N/A</v>
      </c>
    </row>
    <row r="915" spans="1:28" hidden="1" outlineLevel="1">
      <c r="A915" s="87">
        <v>44358</v>
      </c>
      <c r="B915">
        <f>VLOOKUP($A915,'STOCK PRICES'!$C$2:$D$1994,2,1)</f>
        <v>112.92</v>
      </c>
      <c r="C915" s="90"/>
      <c r="D915">
        <f>VLOOKUP($A915,'STOCK PRICES'!$E$2:$F$2018,2,1)</f>
        <v>131.43</v>
      </c>
      <c r="F915">
        <f>VLOOKUP($A915,'STOCK PRICES'!$G$2:$H$1679,2,1)</f>
        <v>32.299999999999997</v>
      </c>
      <c r="H915">
        <f>VLOOKUP($A915,'STOCK PRICES'!$I$2:$J$1976,2,1)</f>
        <v>41.66</v>
      </c>
      <c r="J915">
        <f>VLOOKUP($A915,'STOCK PRICES'!$K$2:$L$2018,2,1)</f>
        <v>267.33</v>
      </c>
      <c r="L915">
        <f>VLOOKUP($A915,'STOCK PRICES'!$M$2:$N$2018,2,1)</f>
        <v>46.83</v>
      </c>
      <c r="N915" t="e">
        <f>VLOOKUP($A915,'STOCK PRICES'!$O$2:$P$538,2,1)</f>
        <v>#N/A</v>
      </c>
      <c r="P915">
        <f>VLOOKUP($A915,'STOCK PRICES'!$Q$2:$R$2018,2,1)</f>
        <v>26.28</v>
      </c>
      <c r="R915">
        <f>VLOOKUP($A915,'STOCK PRICES'!$S$2:$T$2018,2,1)</f>
        <v>10.97</v>
      </c>
      <c r="T915">
        <f>VLOOKUP($A915,'STOCK PRICES'!$U$2:$V$1210,2,1)</f>
        <v>87</v>
      </c>
      <c r="V915">
        <f>VLOOKUP($A915,'STOCK PRICES'!$W$2:$X$1879,2,1)</f>
        <v>78.08</v>
      </c>
      <c r="X915">
        <f>VLOOKUP($A915,'STOCK PRICES'!$Y$2:$Z$1987,2,1)</f>
        <v>40.11</v>
      </c>
      <c r="Z915">
        <f>VLOOKUP($A915,'STOCK PRICES'!$AA$2:$AB$1885,2,1)</f>
        <v>187.09</v>
      </c>
      <c r="AB915" t="e">
        <f>VLOOKUP($A915,'STOCK PRICES'!$AC$2:$AD$532,2,1)</f>
        <v>#N/A</v>
      </c>
    </row>
    <row r="916" spans="1:28" hidden="1" outlineLevel="1">
      <c r="A916" s="87">
        <v>44361</v>
      </c>
      <c r="B916">
        <f>VLOOKUP($A916,'STOCK PRICES'!$C$2:$D$1994,2,1)</f>
        <v>113.97</v>
      </c>
      <c r="C916" s="90"/>
      <c r="D916">
        <f>VLOOKUP($A916,'STOCK PRICES'!$E$2:$F$2018,2,1)</f>
        <v>132.26</v>
      </c>
      <c r="F916">
        <f>VLOOKUP($A916,'STOCK PRICES'!$G$2:$H$1679,2,1)</f>
        <v>32.4</v>
      </c>
      <c r="H916">
        <f>VLOOKUP($A916,'STOCK PRICES'!$I$2:$J$1976,2,1)</f>
        <v>41.57</v>
      </c>
      <c r="J916">
        <f>VLOOKUP($A916,'STOCK PRICES'!$K$2:$L$2018,2,1)</f>
        <v>279.58999999999997</v>
      </c>
      <c r="L916">
        <f>VLOOKUP($A916,'STOCK PRICES'!$M$2:$N$2018,2,1)</f>
        <v>48.98</v>
      </c>
      <c r="N916" t="e">
        <f>VLOOKUP($A916,'STOCK PRICES'!$O$2:$P$538,2,1)</f>
        <v>#N/A</v>
      </c>
      <c r="P916">
        <f>VLOOKUP($A916,'STOCK PRICES'!$Q$2:$R$2018,2,1)</f>
        <v>27.43</v>
      </c>
      <c r="R916">
        <f>VLOOKUP($A916,'STOCK PRICES'!$S$2:$T$2018,2,1)</f>
        <v>10.85</v>
      </c>
      <c r="T916">
        <f>VLOOKUP($A916,'STOCK PRICES'!$U$2:$V$1210,2,1)</f>
        <v>93.52</v>
      </c>
      <c r="V916">
        <f>VLOOKUP($A916,'STOCK PRICES'!$W$2:$X$1879,2,1)</f>
        <v>76.55</v>
      </c>
      <c r="X916">
        <f>VLOOKUP($A916,'STOCK PRICES'!$Y$2:$Z$1987,2,1)</f>
        <v>41.49</v>
      </c>
      <c r="Z916">
        <f>VLOOKUP($A916,'STOCK PRICES'!$AA$2:$AB$1885,2,1)</f>
        <v>186.59</v>
      </c>
      <c r="AB916" t="e">
        <f>VLOOKUP($A916,'STOCK PRICES'!$AC$2:$AD$532,2,1)</f>
        <v>#N/A</v>
      </c>
    </row>
    <row r="917" spans="1:28" hidden="1" outlineLevel="1">
      <c r="A917" s="87">
        <v>44362</v>
      </c>
      <c r="B917">
        <f>VLOOKUP($A917,'STOCK PRICES'!$C$2:$D$1994,2,1)</f>
        <v>113.6</v>
      </c>
      <c r="C917" s="90"/>
      <c r="D917">
        <f>VLOOKUP($A917,'STOCK PRICES'!$E$2:$F$2018,2,1)</f>
        <v>131.33000000000001</v>
      </c>
      <c r="F917">
        <f>VLOOKUP($A917,'STOCK PRICES'!$G$2:$H$1679,2,1)</f>
        <v>33.119999999999997</v>
      </c>
      <c r="H917">
        <f>VLOOKUP($A917,'STOCK PRICES'!$I$2:$J$1976,2,1)</f>
        <v>41.11</v>
      </c>
      <c r="J917">
        <f>VLOOKUP($A917,'STOCK PRICES'!$K$2:$L$2018,2,1)</f>
        <v>265.23</v>
      </c>
      <c r="L917">
        <f>VLOOKUP($A917,'STOCK PRICES'!$M$2:$N$2018,2,1)</f>
        <v>49.25</v>
      </c>
      <c r="N917" t="e">
        <f>VLOOKUP($A917,'STOCK PRICES'!$O$2:$P$538,2,1)</f>
        <v>#N/A</v>
      </c>
      <c r="P917">
        <f>VLOOKUP($A917,'STOCK PRICES'!$Q$2:$R$2018,2,1)</f>
        <v>26.7</v>
      </c>
      <c r="R917">
        <f>VLOOKUP($A917,'STOCK PRICES'!$S$2:$T$2018,2,1)</f>
        <v>10.98</v>
      </c>
      <c r="T917">
        <f>VLOOKUP($A917,'STOCK PRICES'!$U$2:$V$1210,2,1)</f>
        <v>99.41</v>
      </c>
      <c r="V917">
        <f>VLOOKUP($A917,'STOCK PRICES'!$W$2:$X$1879,2,1)</f>
        <v>75.430000000000007</v>
      </c>
      <c r="X917">
        <f>VLOOKUP($A917,'STOCK PRICES'!$Y$2:$Z$1987,2,1)</f>
        <v>41.63</v>
      </c>
      <c r="Z917">
        <f>VLOOKUP($A917,'STOCK PRICES'!$AA$2:$AB$1885,2,1)</f>
        <v>186.3</v>
      </c>
      <c r="AB917" t="e">
        <f>VLOOKUP($A917,'STOCK PRICES'!$AC$2:$AD$532,2,1)</f>
        <v>#N/A</v>
      </c>
    </row>
    <row r="918" spans="1:28" hidden="1" outlineLevel="1">
      <c r="A918" s="87">
        <v>44363</v>
      </c>
      <c r="B918">
        <f>VLOOKUP($A918,'STOCK PRICES'!$C$2:$D$1994,2,1)</f>
        <v>113.11</v>
      </c>
      <c r="C918" s="90"/>
      <c r="D918">
        <f>VLOOKUP($A918,'STOCK PRICES'!$E$2:$F$2018,2,1)</f>
        <v>130.13999999999999</v>
      </c>
      <c r="F918">
        <f>VLOOKUP($A918,'STOCK PRICES'!$G$2:$H$1679,2,1)</f>
        <v>32.659999999999997</v>
      </c>
      <c r="H918">
        <f>VLOOKUP($A918,'STOCK PRICES'!$I$2:$J$1976,2,1)</f>
        <v>41.29</v>
      </c>
      <c r="J918">
        <f>VLOOKUP($A918,'STOCK PRICES'!$K$2:$L$2018,2,1)</f>
        <v>270.08</v>
      </c>
      <c r="L918">
        <f>VLOOKUP($A918,'STOCK PRICES'!$M$2:$N$2018,2,1)</f>
        <v>48.39</v>
      </c>
      <c r="N918" t="e">
        <f>VLOOKUP($A918,'STOCK PRICES'!$O$2:$P$538,2,1)</f>
        <v>#N/A</v>
      </c>
      <c r="P918">
        <f>VLOOKUP($A918,'STOCK PRICES'!$Q$2:$R$2018,2,1)</f>
        <v>25.75</v>
      </c>
      <c r="R918">
        <f>VLOOKUP($A918,'STOCK PRICES'!$S$2:$T$2018,2,1)</f>
        <v>11.03</v>
      </c>
      <c r="T918">
        <f>VLOOKUP($A918,'STOCK PRICES'!$U$2:$V$1210,2,1)</f>
        <v>106.86</v>
      </c>
      <c r="V918">
        <f>VLOOKUP($A918,'STOCK PRICES'!$W$2:$X$1879,2,1)</f>
        <v>78.5</v>
      </c>
      <c r="X918">
        <f>VLOOKUP($A918,'STOCK PRICES'!$Y$2:$Z$1987,2,1)</f>
        <v>41.6</v>
      </c>
      <c r="Z918">
        <f>VLOOKUP($A918,'STOCK PRICES'!$AA$2:$AB$1885,2,1)</f>
        <v>187.95</v>
      </c>
      <c r="AB918" t="e">
        <f>VLOOKUP($A918,'STOCK PRICES'!$AC$2:$AD$532,2,1)</f>
        <v>#N/A</v>
      </c>
    </row>
    <row r="919" spans="1:28" hidden="1" outlineLevel="1">
      <c r="A919" s="87">
        <v>44364</v>
      </c>
      <c r="B919">
        <f>VLOOKUP($A919,'STOCK PRICES'!$C$2:$D$1994,2,1)</f>
        <v>113</v>
      </c>
      <c r="C919" s="90"/>
      <c r="D919">
        <f>VLOOKUP($A919,'STOCK PRICES'!$E$2:$F$2018,2,1)</f>
        <v>128.96</v>
      </c>
      <c r="F919">
        <f>VLOOKUP($A919,'STOCK PRICES'!$G$2:$H$1679,2,1)</f>
        <v>32.83</v>
      </c>
      <c r="H919">
        <f>VLOOKUP($A919,'STOCK PRICES'!$I$2:$J$1976,2,1)</f>
        <v>41.03</v>
      </c>
      <c r="J919">
        <f>VLOOKUP($A919,'STOCK PRICES'!$K$2:$L$2018,2,1)</f>
        <v>258.25</v>
      </c>
      <c r="L919">
        <f>VLOOKUP($A919,'STOCK PRICES'!$M$2:$N$2018,2,1)</f>
        <v>48.24</v>
      </c>
      <c r="N919" t="e">
        <f>VLOOKUP($A919,'STOCK PRICES'!$O$2:$P$538,2,1)</f>
        <v>#N/A</v>
      </c>
      <c r="P919">
        <f>VLOOKUP($A919,'STOCK PRICES'!$Q$2:$R$2018,2,1)</f>
        <v>25.41</v>
      </c>
      <c r="R919">
        <f>VLOOKUP($A919,'STOCK PRICES'!$S$2:$T$2018,2,1)</f>
        <v>12.03</v>
      </c>
      <c r="T919">
        <f>VLOOKUP($A919,'STOCK PRICES'!$U$2:$V$1210,2,1)</f>
        <v>114.87</v>
      </c>
      <c r="V919">
        <f>VLOOKUP($A919,'STOCK PRICES'!$W$2:$X$1879,2,1)</f>
        <v>77.33</v>
      </c>
      <c r="X919">
        <f>VLOOKUP($A919,'STOCK PRICES'!$Y$2:$Z$1987,2,1)</f>
        <v>41.09</v>
      </c>
      <c r="Z919">
        <f>VLOOKUP($A919,'STOCK PRICES'!$AA$2:$AB$1885,2,1)</f>
        <v>185.93</v>
      </c>
      <c r="AB919" t="e">
        <f>VLOOKUP($A919,'STOCK PRICES'!$AC$2:$AD$532,2,1)</f>
        <v>#N/A</v>
      </c>
    </row>
    <row r="920" spans="1:28" hidden="1" outlineLevel="1">
      <c r="A920" s="87">
        <v>44365</v>
      </c>
      <c r="B920">
        <f>VLOOKUP($A920,'STOCK PRICES'!$C$2:$D$1994,2,1)</f>
        <v>112.98</v>
      </c>
      <c r="C920" s="90"/>
      <c r="D920">
        <f>VLOOKUP($A920,'STOCK PRICES'!$E$2:$F$2018,2,1)</f>
        <v>127.96</v>
      </c>
      <c r="F920">
        <f>VLOOKUP($A920,'STOCK PRICES'!$G$2:$H$1679,2,1)</f>
        <v>32.83</v>
      </c>
      <c r="H920">
        <f>VLOOKUP($A920,'STOCK PRICES'!$I$2:$J$1976,2,1)</f>
        <v>41.22</v>
      </c>
      <c r="J920">
        <f>VLOOKUP($A920,'STOCK PRICES'!$K$2:$L$2018,2,1)</f>
        <v>270.64999999999998</v>
      </c>
      <c r="L920">
        <f>VLOOKUP($A920,'STOCK PRICES'!$M$2:$N$2018,2,1)</f>
        <v>48.83</v>
      </c>
      <c r="N920" t="e">
        <f>VLOOKUP($A920,'STOCK PRICES'!$O$2:$P$538,2,1)</f>
        <v>#N/A</v>
      </c>
      <c r="P920">
        <f>VLOOKUP($A920,'STOCK PRICES'!$Q$2:$R$2018,2,1)</f>
        <v>26.18</v>
      </c>
      <c r="R920">
        <f>VLOOKUP($A920,'STOCK PRICES'!$S$2:$T$2018,2,1)</f>
        <v>13.03</v>
      </c>
      <c r="T920">
        <f>VLOOKUP($A920,'STOCK PRICES'!$U$2:$V$1210,2,1)</f>
        <v>123.48</v>
      </c>
      <c r="V920">
        <f>VLOOKUP($A920,'STOCK PRICES'!$W$2:$X$1879,2,1)</f>
        <v>76.790000000000006</v>
      </c>
      <c r="X920">
        <f>VLOOKUP($A920,'STOCK PRICES'!$Y$2:$Z$1987,2,1)</f>
        <v>41.6</v>
      </c>
      <c r="Z920">
        <f>VLOOKUP($A920,'STOCK PRICES'!$AA$2:$AB$1885,2,1)</f>
        <v>191.87</v>
      </c>
      <c r="AB920" t="e">
        <f>VLOOKUP($A920,'STOCK PRICES'!$AC$2:$AD$532,2,1)</f>
        <v>#N/A</v>
      </c>
    </row>
    <row r="921" spans="1:28" hidden="1" outlineLevel="1">
      <c r="A921" s="87">
        <v>44368</v>
      </c>
      <c r="B921">
        <f>VLOOKUP($A921,'STOCK PRICES'!$C$2:$D$1994,2,1)</f>
        <v>113.74</v>
      </c>
      <c r="C921" s="90"/>
      <c r="D921">
        <f>VLOOKUP($A921,'STOCK PRICES'!$E$2:$F$2018,2,1)</f>
        <v>127.44</v>
      </c>
      <c r="F921">
        <f>VLOOKUP($A921,'STOCK PRICES'!$G$2:$H$1679,2,1)</f>
        <v>32.85</v>
      </c>
      <c r="H921">
        <f>VLOOKUP($A921,'STOCK PRICES'!$I$2:$J$1976,2,1)</f>
        <v>41.12</v>
      </c>
      <c r="J921">
        <f>VLOOKUP($A921,'STOCK PRICES'!$K$2:$L$2018,2,1)</f>
        <v>264.17</v>
      </c>
      <c r="L921">
        <f>VLOOKUP($A921,'STOCK PRICES'!$M$2:$N$2018,2,1)</f>
        <v>48.31</v>
      </c>
      <c r="N921" t="e">
        <f>VLOOKUP($A921,'STOCK PRICES'!$O$2:$P$538,2,1)</f>
        <v>#N/A</v>
      </c>
      <c r="P921">
        <f>VLOOKUP($A921,'STOCK PRICES'!$Q$2:$R$2018,2,1)</f>
        <v>25.7</v>
      </c>
      <c r="R921">
        <f>VLOOKUP($A921,'STOCK PRICES'!$S$2:$T$2018,2,1)</f>
        <v>14.03</v>
      </c>
      <c r="T921">
        <f>VLOOKUP($A921,'STOCK PRICES'!$U$2:$V$1210,2,1)</f>
        <v>132.74</v>
      </c>
      <c r="V921">
        <f>VLOOKUP($A921,'STOCK PRICES'!$W$2:$X$1879,2,1)</f>
        <v>75.5</v>
      </c>
      <c r="X921">
        <f>VLOOKUP($A921,'STOCK PRICES'!$Y$2:$Z$1987,2,1)</f>
        <v>40.54</v>
      </c>
      <c r="Z921">
        <f>VLOOKUP($A921,'STOCK PRICES'!$AA$2:$AB$1885,2,1)</f>
        <v>193.79</v>
      </c>
      <c r="AB921" t="e">
        <f>VLOOKUP($A921,'STOCK PRICES'!$AC$2:$AD$532,2,1)</f>
        <v>#N/A</v>
      </c>
    </row>
    <row r="922" spans="1:28" hidden="1" outlineLevel="1">
      <c r="A922" s="87">
        <v>44369</v>
      </c>
      <c r="B922">
        <f>VLOOKUP($A922,'STOCK PRICES'!$C$2:$D$1994,2,1)</f>
        <v>113.96</v>
      </c>
      <c r="C922" s="90"/>
      <c r="D922">
        <f>VLOOKUP($A922,'STOCK PRICES'!$E$2:$F$2018,2,1)</f>
        <v>128.03</v>
      </c>
      <c r="F922">
        <f>VLOOKUP($A922,'STOCK PRICES'!$G$2:$H$1679,2,1)</f>
        <v>32.85</v>
      </c>
      <c r="H922">
        <f>VLOOKUP($A922,'STOCK PRICES'!$I$2:$J$1976,2,1)</f>
        <v>41.1</v>
      </c>
      <c r="J922">
        <f>VLOOKUP($A922,'STOCK PRICES'!$K$2:$L$2018,2,1)</f>
        <v>266.99</v>
      </c>
      <c r="L922">
        <f>VLOOKUP($A922,'STOCK PRICES'!$M$2:$N$2018,2,1)</f>
        <v>47.77</v>
      </c>
      <c r="N922" t="e">
        <f>VLOOKUP($A922,'STOCK PRICES'!$O$2:$P$538,2,1)</f>
        <v>#N/A</v>
      </c>
      <c r="P922">
        <f>VLOOKUP($A922,'STOCK PRICES'!$Q$2:$R$2018,2,1)</f>
        <v>25.6</v>
      </c>
      <c r="R922">
        <f>VLOOKUP($A922,'STOCK PRICES'!$S$2:$T$2018,2,1)</f>
        <v>15.08</v>
      </c>
      <c r="T922">
        <f>VLOOKUP($A922,'STOCK PRICES'!$U$2:$V$1210,2,1)</f>
        <v>130.56</v>
      </c>
      <c r="V922">
        <f>VLOOKUP($A922,'STOCK PRICES'!$W$2:$X$1879,2,1)</f>
        <v>79.48</v>
      </c>
      <c r="X922">
        <f>VLOOKUP($A922,'STOCK PRICES'!$Y$2:$Z$1987,2,1)</f>
        <v>40.700000000000003</v>
      </c>
      <c r="Z922">
        <f>VLOOKUP($A922,'STOCK PRICES'!$AA$2:$AB$1885,2,1)</f>
        <v>192.53</v>
      </c>
      <c r="AB922" t="e">
        <f>VLOOKUP($A922,'STOCK PRICES'!$AC$2:$AD$532,2,1)</f>
        <v>#N/A</v>
      </c>
    </row>
    <row r="923" spans="1:28" hidden="1" outlineLevel="1">
      <c r="A923" s="87">
        <v>44370</v>
      </c>
      <c r="B923">
        <f>VLOOKUP($A923,'STOCK PRICES'!$C$2:$D$1994,2,1)</f>
        <v>113.2</v>
      </c>
      <c r="C923" s="90"/>
      <c r="D923">
        <f>VLOOKUP($A923,'STOCK PRICES'!$E$2:$F$2018,2,1)</f>
        <v>127.58</v>
      </c>
      <c r="F923">
        <f>VLOOKUP($A923,'STOCK PRICES'!$G$2:$H$1679,2,1)</f>
        <v>33.549999999999997</v>
      </c>
      <c r="H923">
        <f>VLOOKUP($A923,'STOCK PRICES'!$I$2:$J$1976,2,1)</f>
        <v>41.27</v>
      </c>
      <c r="J923">
        <f>VLOOKUP($A923,'STOCK PRICES'!$K$2:$L$2018,2,1)</f>
        <v>270.36</v>
      </c>
      <c r="L923">
        <f>VLOOKUP($A923,'STOCK PRICES'!$M$2:$N$2018,2,1)</f>
        <v>47.18</v>
      </c>
      <c r="N923" t="e">
        <f>VLOOKUP($A923,'STOCK PRICES'!$O$2:$P$538,2,1)</f>
        <v>#N/A</v>
      </c>
      <c r="P923">
        <f>VLOOKUP($A923,'STOCK PRICES'!$Q$2:$R$2018,2,1)</f>
        <v>25.72</v>
      </c>
      <c r="R923">
        <f>VLOOKUP($A923,'STOCK PRICES'!$S$2:$T$2018,2,1)</f>
        <v>16.21</v>
      </c>
      <c r="T923">
        <f>VLOOKUP($A923,'STOCK PRICES'!$U$2:$V$1210,2,1)</f>
        <v>126.77</v>
      </c>
      <c r="V923">
        <f>VLOOKUP($A923,'STOCK PRICES'!$W$2:$X$1879,2,1)</f>
        <v>80</v>
      </c>
      <c r="X923">
        <f>VLOOKUP($A923,'STOCK PRICES'!$Y$2:$Z$1987,2,1)</f>
        <v>40.049999999999997</v>
      </c>
      <c r="Z923">
        <f>VLOOKUP($A923,'STOCK PRICES'!$AA$2:$AB$1885,2,1)</f>
        <v>194</v>
      </c>
      <c r="AB923" t="e">
        <f>VLOOKUP($A923,'STOCK PRICES'!$AC$2:$AD$532,2,1)</f>
        <v>#N/A</v>
      </c>
    </row>
    <row r="924" spans="1:28" hidden="1" outlineLevel="1">
      <c r="A924" s="87">
        <v>44371</v>
      </c>
      <c r="B924">
        <f>VLOOKUP($A924,'STOCK PRICES'!$C$2:$D$1994,2,1)</f>
        <v>114.12</v>
      </c>
      <c r="C924" s="90"/>
      <c r="D924">
        <f>VLOOKUP($A924,'STOCK PRICES'!$E$2:$F$2018,2,1)</f>
        <v>129.38</v>
      </c>
      <c r="F924">
        <f>VLOOKUP($A924,'STOCK PRICES'!$G$2:$H$1679,2,1)</f>
        <v>33.64</v>
      </c>
      <c r="H924">
        <f>VLOOKUP($A924,'STOCK PRICES'!$I$2:$J$1976,2,1)</f>
        <v>41.13</v>
      </c>
      <c r="J924">
        <f>VLOOKUP($A924,'STOCK PRICES'!$K$2:$L$2018,2,1)</f>
        <v>266.77</v>
      </c>
      <c r="L924">
        <f>VLOOKUP($A924,'STOCK PRICES'!$M$2:$N$2018,2,1)</f>
        <v>47.03</v>
      </c>
      <c r="N924" t="e">
        <f>VLOOKUP($A924,'STOCK PRICES'!$O$2:$P$538,2,1)</f>
        <v>#N/A</v>
      </c>
      <c r="P924">
        <f>VLOOKUP($A924,'STOCK PRICES'!$Q$2:$R$2018,2,1)</f>
        <v>25.33</v>
      </c>
      <c r="R924">
        <f>VLOOKUP($A924,'STOCK PRICES'!$S$2:$T$2018,2,1)</f>
        <v>16.670000000000002</v>
      </c>
      <c r="T924">
        <f>VLOOKUP($A924,'STOCK PRICES'!$U$2:$V$1210,2,1)</f>
        <v>129.94</v>
      </c>
      <c r="V924">
        <f>VLOOKUP($A924,'STOCK PRICES'!$W$2:$X$1879,2,1)</f>
        <v>79.989999999999995</v>
      </c>
      <c r="X924">
        <f>VLOOKUP($A924,'STOCK PRICES'!$Y$2:$Z$1987,2,1)</f>
        <v>40</v>
      </c>
      <c r="Z924">
        <f>VLOOKUP($A924,'STOCK PRICES'!$AA$2:$AB$1885,2,1)</f>
        <v>191.8</v>
      </c>
      <c r="AB924" t="e">
        <f>VLOOKUP($A924,'STOCK PRICES'!$AC$2:$AD$532,2,1)</f>
        <v>#N/A</v>
      </c>
    </row>
    <row r="925" spans="1:28" hidden="1" outlineLevel="1">
      <c r="A925" s="87">
        <v>44372</v>
      </c>
      <c r="B925">
        <f>VLOOKUP($A925,'STOCK PRICES'!$C$2:$D$1994,2,1)</f>
        <v>113.34</v>
      </c>
      <c r="C925" s="90"/>
      <c r="D925">
        <f>VLOOKUP($A925,'STOCK PRICES'!$E$2:$F$2018,2,1)</f>
        <v>126.28</v>
      </c>
      <c r="F925">
        <f>VLOOKUP($A925,'STOCK PRICES'!$G$2:$H$1679,2,1)</f>
        <v>33.5</v>
      </c>
      <c r="H925">
        <f>VLOOKUP($A925,'STOCK PRICES'!$I$2:$J$1976,2,1)</f>
        <v>40.96</v>
      </c>
      <c r="J925">
        <f>VLOOKUP($A925,'STOCK PRICES'!$K$2:$L$2018,2,1)</f>
        <v>262.01</v>
      </c>
      <c r="L925">
        <f>VLOOKUP($A925,'STOCK PRICES'!$M$2:$N$2018,2,1)</f>
        <v>46.52</v>
      </c>
      <c r="N925" t="e">
        <f>VLOOKUP($A925,'STOCK PRICES'!$O$2:$P$538,2,1)</f>
        <v>#N/A</v>
      </c>
      <c r="P925">
        <f>VLOOKUP($A925,'STOCK PRICES'!$Q$2:$R$2018,2,1)</f>
        <v>25.02</v>
      </c>
      <c r="R925">
        <f>VLOOKUP($A925,'STOCK PRICES'!$S$2:$T$2018,2,1)</f>
        <v>17.04</v>
      </c>
      <c r="T925">
        <f>VLOOKUP($A925,'STOCK PRICES'!$U$2:$V$1210,2,1)</f>
        <v>127</v>
      </c>
      <c r="V925">
        <f>VLOOKUP($A925,'STOCK PRICES'!$W$2:$X$1879,2,1)</f>
        <v>77.790000000000006</v>
      </c>
      <c r="X925">
        <f>VLOOKUP($A925,'STOCK PRICES'!$Y$2:$Z$1987,2,1)</f>
        <v>40.58</v>
      </c>
      <c r="Z925">
        <f>VLOOKUP($A925,'STOCK PRICES'!$AA$2:$AB$1885,2,1)</f>
        <v>188</v>
      </c>
      <c r="AB925" t="e">
        <f>VLOOKUP($A925,'STOCK PRICES'!$AC$2:$AD$532,2,1)</f>
        <v>#N/A</v>
      </c>
    </row>
    <row r="926" spans="1:28" hidden="1" outlineLevel="1">
      <c r="A926" s="87">
        <v>44375</v>
      </c>
      <c r="B926">
        <f>VLOOKUP($A926,'STOCK PRICES'!$C$2:$D$1994,2,1)</f>
        <v>111.65</v>
      </c>
      <c r="C926" s="90"/>
      <c r="D926">
        <f>VLOOKUP($A926,'STOCK PRICES'!$E$2:$F$2018,2,1)</f>
        <v>122.59</v>
      </c>
      <c r="F926">
        <f>VLOOKUP($A926,'STOCK PRICES'!$G$2:$H$1679,2,1)</f>
        <v>33.4</v>
      </c>
      <c r="H926">
        <f>VLOOKUP($A926,'STOCK PRICES'!$I$2:$J$1976,2,1)</f>
        <v>40.090000000000003</v>
      </c>
      <c r="J926">
        <f>VLOOKUP($A926,'STOCK PRICES'!$K$2:$L$2018,2,1)</f>
        <v>252.62</v>
      </c>
      <c r="L926">
        <f>VLOOKUP($A926,'STOCK PRICES'!$M$2:$N$2018,2,1)</f>
        <v>45.71</v>
      </c>
      <c r="N926" t="e">
        <f>VLOOKUP($A926,'STOCK PRICES'!$O$2:$P$538,2,1)</f>
        <v>#N/A</v>
      </c>
      <c r="P926">
        <f>VLOOKUP($A926,'STOCK PRICES'!$Q$2:$R$2018,2,1)</f>
        <v>24.28</v>
      </c>
      <c r="R926">
        <f>VLOOKUP($A926,'STOCK PRICES'!$S$2:$T$2018,2,1)</f>
        <v>17.2</v>
      </c>
      <c r="T926">
        <f>VLOOKUP($A926,'STOCK PRICES'!$U$2:$V$1210,2,1)</f>
        <v>121.57</v>
      </c>
      <c r="V926">
        <f>VLOOKUP($A926,'STOCK PRICES'!$W$2:$X$1879,2,1)</f>
        <v>75.11</v>
      </c>
      <c r="X926">
        <f>VLOOKUP($A926,'STOCK PRICES'!$Y$2:$Z$1987,2,1)</f>
        <v>39.99</v>
      </c>
      <c r="Z926">
        <f>VLOOKUP($A926,'STOCK PRICES'!$AA$2:$AB$1885,2,1)</f>
        <v>190.83</v>
      </c>
      <c r="AB926" t="e">
        <f>VLOOKUP($A926,'STOCK PRICES'!$AC$2:$AD$532,2,1)</f>
        <v>#N/A</v>
      </c>
    </row>
    <row r="927" spans="1:28" hidden="1" outlineLevel="1">
      <c r="A927" s="87">
        <v>44376</v>
      </c>
      <c r="B927">
        <f>VLOOKUP($A927,'STOCK PRICES'!$C$2:$D$1994,2,1)</f>
        <v>113.83</v>
      </c>
      <c r="C927" s="90"/>
      <c r="D927">
        <f>VLOOKUP($A927,'STOCK PRICES'!$E$2:$F$2018,2,1)</f>
        <v>122.03</v>
      </c>
      <c r="F927">
        <f>VLOOKUP($A927,'STOCK PRICES'!$G$2:$H$1679,2,1)</f>
        <v>33.36</v>
      </c>
      <c r="H927">
        <f>VLOOKUP($A927,'STOCK PRICES'!$I$2:$J$1976,2,1)</f>
        <v>40.5</v>
      </c>
      <c r="J927">
        <f>VLOOKUP($A927,'STOCK PRICES'!$K$2:$L$2018,2,1)</f>
        <v>250.21</v>
      </c>
      <c r="L927">
        <f>VLOOKUP($A927,'STOCK PRICES'!$M$2:$N$2018,2,1)</f>
        <v>45.99</v>
      </c>
      <c r="N927" t="e">
        <f>VLOOKUP($A927,'STOCK PRICES'!$O$2:$P$538,2,1)</f>
        <v>#N/A</v>
      </c>
      <c r="P927">
        <f>VLOOKUP($A927,'STOCK PRICES'!$Q$2:$R$2018,2,1)</f>
        <v>24.32</v>
      </c>
      <c r="R927">
        <f>VLOOKUP($A927,'STOCK PRICES'!$S$2:$T$2018,2,1)</f>
        <v>18.25</v>
      </c>
      <c r="T927">
        <f>VLOOKUP($A927,'STOCK PRICES'!$U$2:$V$1210,2,1)</f>
        <v>120.1</v>
      </c>
      <c r="V927">
        <f>VLOOKUP($A927,'STOCK PRICES'!$W$2:$X$1879,2,1)</f>
        <v>75.45</v>
      </c>
      <c r="X927">
        <f>VLOOKUP($A927,'STOCK PRICES'!$Y$2:$Z$1987,2,1)</f>
        <v>40</v>
      </c>
      <c r="Z927">
        <f>VLOOKUP($A927,'STOCK PRICES'!$AA$2:$AB$1885,2,1)</f>
        <v>191.69</v>
      </c>
      <c r="AB927" t="e">
        <f>VLOOKUP($A927,'STOCK PRICES'!$AC$2:$AD$532,2,1)</f>
        <v>#N/A</v>
      </c>
    </row>
    <row r="928" spans="1:28" hidden="1" outlineLevel="1">
      <c r="A928" s="87">
        <v>44377</v>
      </c>
      <c r="B928">
        <f>VLOOKUP($A928,'STOCK PRICES'!$C$2:$D$1994,2,1)</f>
        <v>115.41</v>
      </c>
      <c r="C928" s="90"/>
      <c r="D928">
        <f>VLOOKUP($A928,'STOCK PRICES'!$E$2:$F$2018,2,1)</f>
        <v>122.2</v>
      </c>
      <c r="F928">
        <f>VLOOKUP($A928,'STOCK PRICES'!$G$2:$H$1679,2,1)</f>
        <v>33.880000000000003</v>
      </c>
      <c r="H928">
        <f>VLOOKUP($A928,'STOCK PRICES'!$I$2:$J$1976,2,1)</f>
        <v>40.6</v>
      </c>
      <c r="J928">
        <f>VLOOKUP($A928,'STOCK PRICES'!$K$2:$L$2018,2,1)</f>
        <v>256.45</v>
      </c>
      <c r="L928">
        <f>VLOOKUP($A928,'STOCK PRICES'!$M$2:$N$2018,2,1)</f>
        <v>46.98</v>
      </c>
      <c r="N928" t="e">
        <f>VLOOKUP($A928,'STOCK PRICES'!$O$2:$P$538,2,1)</f>
        <v>#N/A</v>
      </c>
      <c r="P928">
        <f>VLOOKUP($A928,'STOCK PRICES'!$Q$2:$R$2018,2,1)</f>
        <v>24.61</v>
      </c>
      <c r="R928">
        <f>VLOOKUP($A928,'STOCK PRICES'!$S$2:$T$2018,2,1)</f>
        <v>19.55</v>
      </c>
      <c r="T928">
        <f>VLOOKUP($A928,'STOCK PRICES'!$U$2:$V$1210,2,1)</f>
        <v>124</v>
      </c>
      <c r="V928">
        <f>VLOOKUP($A928,'STOCK PRICES'!$W$2:$X$1879,2,1)</f>
        <v>75.2</v>
      </c>
      <c r="X928">
        <f>VLOOKUP($A928,'STOCK PRICES'!$Y$2:$Z$1987,2,1)</f>
        <v>41.47</v>
      </c>
      <c r="Z928">
        <f>VLOOKUP($A928,'STOCK PRICES'!$AA$2:$AB$1885,2,1)</f>
        <v>193.56</v>
      </c>
      <c r="AB928" t="e">
        <f>VLOOKUP($A928,'STOCK PRICES'!$AC$2:$AD$532,2,1)</f>
        <v>#N/A</v>
      </c>
    </row>
    <row r="929" spans="1:28" hidden="1" outlineLevel="1">
      <c r="A929" s="87">
        <v>44378</v>
      </c>
      <c r="B929">
        <f>VLOOKUP($A929,'STOCK PRICES'!$C$2:$D$1994,2,1)</f>
        <v>115.7</v>
      </c>
      <c r="C929" s="90"/>
      <c r="D929">
        <f>VLOOKUP($A929,'STOCK PRICES'!$E$2:$F$2018,2,1)</f>
        <v>122.59</v>
      </c>
      <c r="F929">
        <f>VLOOKUP($A929,'STOCK PRICES'!$G$2:$H$1679,2,1)</f>
        <v>33.880000000000003</v>
      </c>
      <c r="H929">
        <f>VLOOKUP($A929,'STOCK PRICES'!$I$2:$J$1976,2,1)</f>
        <v>40.79</v>
      </c>
      <c r="J929">
        <f>VLOOKUP($A929,'STOCK PRICES'!$K$2:$L$2018,2,1)</f>
        <v>258.81</v>
      </c>
      <c r="L929">
        <f>VLOOKUP($A929,'STOCK PRICES'!$M$2:$N$2018,2,1)</f>
        <v>47.51</v>
      </c>
      <c r="N929" t="e">
        <f>VLOOKUP($A929,'STOCK PRICES'!$O$2:$P$538,2,1)</f>
        <v>#N/A</v>
      </c>
      <c r="P929">
        <f>VLOOKUP($A929,'STOCK PRICES'!$Q$2:$R$2018,2,1)</f>
        <v>24.83</v>
      </c>
      <c r="R929">
        <f>VLOOKUP($A929,'STOCK PRICES'!$S$2:$T$2018,2,1)</f>
        <v>19.03</v>
      </c>
      <c r="T929">
        <f>VLOOKUP($A929,'STOCK PRICES'!$U$2:$V$1210,2,1)</f>
        <v>125.97</v>
      </c>
      <c r="V929">
        <f>VLOOKUP($A929,'STOCK PRICES'!$W$2:$X$1879,2,1)</f>
        <v>77.08</v>
      </c>
      <c r="X929">
        <f>VLOOKUP($A929,'STOCK PRICES'!$Y$2:$Z$1987,2,1)</f>
        <v>41.08</v>
      </c>
      <c r="Z929">
        <f>VLOOKUP($A929,'STOCK PRICES'!$AA$2:$AB$1885,2,1)</f>
        <v>190.55</v>
      </c>
      <c r="AB929" t="e">
        <f>VLOOKUP($A929,'STOCK PRICES'!$AC$2:$AD$532,2,1)</f>
        <v>#N/A</v>
      </c>
    </row>
    <row r="930" spans="1:28" hidden="1" outlineLevel="1">
      <c r="A930" s="87">
        <v>44379</v>
      </c>
      <c r="B930">
        <f>VLOOKUP($A930,'STOCK PRICES'!$C$2:$D$1994,2,1)</f>
        <v>116.3</v>
      </c>
      <c r="C930" s="90"/>
      <c r="D930">
        <f>VLOOKUP($A930,'STOCK PRICES'!$E$2:$F$2018,2,1)</f>
        <v>123</v>
      </c>
      <c r="F930">
        <f>VLOOKUP($A930,'STOCK PRICES'!$G$2:$H$1679,2,1)</f>
        <v>32.1</v>
      </c>
      <c r="H930">
        <f>VLOOKUP($A930,'STOCK PRICES'!$I$2:$J$1976,2,1)</f>
        <v>40.369999999999997</v>
      </c>
      <c r="J930">
        <f>VLOOKUP($A930,'STOCK PRICES'!$K$2:$L$2018,2,1)</f>
        <v>255.57</v>
      </c>
      <c r="L930">
        <f>VLOOKUP($A930,'STOCK PRICES'!$M$2:$N$2018,2,1)</f>
        <v>46.57</v>
      </c>
      <c r="N930" t="e">
        <f>VLOOKUP($A930,'STOCK PRICES'!$O$2:$P$538,2,1)</f>
        <v>#N/A</v>
      </c>
      <c r="P930">
        <f>VLOOKUP($A930,'STOCK PRICES'!$Q$2:$R$2018,2,1)</f>
        <v>24.63</v>
      </c>
      <c r="R930">
        <f>VLOOKUP($A930,'STOCK PRICES'!$S$2:$T$2018,2,1)</f>
        <v>17.87</v>
      </c>
      <c r="T930">
        <f>VLOOKUP($A930,'STOCK PRICES'!$U$2:$V$1210,2,1)</f>
        <v>118</v>
      </c>
      <c r="V930">
        <f>VLOOKUP($A930,'STOCK PRICES'!$W$2:$X$1879,2,1)</f>
        <v>77.010000000000005</v>
      </c>
      <c r="X930">
        <f>VLOOKUP($A930,'STOCK PRICES'!$Y$2:$Z$1987,2,1)</f>
        <v>41.49</v>
      </c>
      <c r="Z930">
        <f>VLOOKUP($A930,'STOCK PRICES'!$AA$2:$AB$1885,2,1)</f>
        <v>189.7</v>
      </c>
      <c r="AB930" t="e">
        <f>VLOOKUP($A930,'STOCK PRICES'!$AC$2:$AD$532,2,1)</f>
        <v>#N/A</v>
      </c>
    </row>
    <row r="931" spans="1:28" hidden="1" outlineLevel="1">
      <c r="A931" s="87">
        <v>44382</v>
      </c>
      <c r="B931">
        <f>VLOOKUP($A931,'STOCK PRICES'!$C$2:$D$1994,2,1)</f>
        <v>116.97</v>
      </c>
      <c r="C931" s="90"/>
      <c r="D931">
        <f>VLOOKUP($A931,'STOCK PRICES'!$E$2:$F$2018,2,1)</f>
        <v>123.71</v>
      </c>
      <c r="F931">
        <f>VLOOKUP($A931,'STOCK PRICES'!$G$2:$H$1679,2,1)</f>
        <v>34.29</v>
      </c>
      <c r="H931">
        <f>VLOOKUP($A931,'STOCK PRICES'!$I$2:$J$1976,2,1)</f>
        <v>40.94</v>
      </c>
      <c r="J931">
        <f>VLOOKUP($A931,'STOCK PRICES'!$K$2:$L$2018,2,1)</f>
        <v>253.91</v>
      </c>
      <c r="L931">
        <f>VLOOKUP($A931,'STOCK PRICES'!$M$2:$N$2018,2,1)</f>
        <v>45.67</v>
      </c>
      <c r="N931" t="e">
        <f>VLOOKUP($A931,'STOCK PRICES'!$O$2:$P$538,2,1)</f>
        <v>#N/A</v>
      </c>
      <c r="P931">
        <f>VLOOKUP($A931,'STOCK PRICES'!$Q$2:$R$2018,2,1)</f>
        <v>24.38</v>
      </c>
      <c r="R931">
        <f>VLOOKUP($A931,'STOCK PRICES'!$S$2:$T$2018,2,1)</f>
        <v>16.989999999999998</v>
      </c>
      <c r="T931">
        <f>VLOOKUP($A931,'STOCK PRICES'!$U$2:$V$1210,2,1)</f>
        <v>123.55</v>
      </c>
      <c r="V931">
        <f>VLOOKUP($A931,'STOCK PRICES'!$W$2:$X$1879,2,1)</f>
        <v>78</v>
      </c>
      <c r="X931">
        <f>VLOOKUP($A931,'STOCK PRICES'!$Y$2:$Z$1987,2,1)</f>
        <v>40.549999999999997</v>
      </c>
      <c r="Z931">
        <f>VLOOKUP($A931,'STOCK PRICES'!$AA$2:$AB$1885,2,1)</f>
        <v>185.77</v>
      </c>
      <c r="AB931" t="e">
        <f>VLOOKUP($A931,'STOCK PRICES'!$AC$2:$AD$532,2,1)</f>
        <v>#N/A</v>
      </c>
    </row>
    <row r="932" spans="1:28" hidden="1" outlineLevel="1">
      <c r="A932" s="87">
        <v>44383</v>
      </c>
      <c r="B932">
        <f>VLOOKUP($A932,'STOCK PRICES'!$C$2:$D$1994,2,1)</f>
        <v>118.3</v>
      </c>
      <c r="C932" s="90"/>
      <c r="D932">
        <f>VLOOKUP($A932,'STOCK PRICES'!$E$2:$F$2018,2,1)</f>
        <v>123.69</v>
      </c>
      <c r="F932">
        <f>VLOOKUP($A932,'STOCK PRICES'!$G$2:$H$1679,2,1)</f>
        <v>34.29</v>
      </c>
      <c r="H932">
        <f>VLOOKUP($A932,'STOCK PRICES'!$I$2:$J$1976,2,1)</f>
        <v>40.11</v>
      </c>
      <c r="J932">
        <f>VLOOKUP($A932,'STOCK PRICES'!$K$2:$L$2018,2,1)</f>
        <v>243.79</v>
      </c>
      <c r="L932">
        <f>VLOOKUP($A932,'STOCK PRICES'!$M$2:$N$2018,2,1)</f>
        <v>45.59</v>
      </c>
      <c r="N932" t="e">
        <f>VLOOKUP($A932,'STOCK PRICES'!$O$2:$P$538,2,1)</f>
        <v>#N/A</v>
      </c>
      <c r="P932">
        <f>VLOOKUP($A932,'STOCK PRICES'!$Q$2:$R$2018,2,1)</f>
        <v>23.7</v>
      </c>
      <c r="R932">
        <f>VLOOKUP($A932,'STOCK PRICES'!$S$2:$T$2018,2,1)</f>
        <v>15.91</v>
      </c>
      <c r="T932">
        <f>VLOOKUP($A932,'STOCK PRICES'!$U$2:$V$1210,2,1)</f>
        <v>122.13</v>
      </c>
      <c r="V932">
        <f>VLOOKUP($A932,'STOCK PRICES'!$W$2:$X$1879,2,1)</f>
        <v>77.010000000000005</v>
      </c>
      <c r="X932">
        <f>VLOOKUP($A932,'STOCK PRICES'!$Y$2:$Z$1987,2,1)</f>
        <v>40.5</v>
      </c>
      <c r="Z932">
        <f>VLOOKUP($A932,'STOCK PRICES'!$AA$2:$AB$1885,2,1)</f>
        <v>180.54</v>
      </c>
      <c r="AB932" t="e">
        <f>VLOOKUP($A932,'STOCK PRICES'!$AC$2:$AD$532,2,1)</f>
        <v>#N/A</v>
      </c>
    </row>
    <row r="933" spans="1:28" hidden="1" outlineLevel="1">
      <c r="A933" s="87">
        <v>44384</v>
      </c>
      <c r="B933">
        <f>VLOOKUP($A933,'STOCK PRICES'!$C$2:$D$1994,2,1)</f>
        <v>118.63</v>
      </c>
      <c r="C933" s="90"/>
      <c r="D933">
        <f>VLOOKUP($A933,'STOCK PRICES'!$E$2:$F$2018,2,1)</f>
        <v>123.25</v>
      </c>
      <c r="F933">
        <f>VLOOKUP($A933,'STOCK PRICES'!$G$2:$H$1679,2,1)</f>
        <v>34.81</v>
      </c>
      <c r="H933">
        <f>VLOOKUP($A933,'STOCK PRICES'!$I$2:$J$1976,2,1)</f>
        <v>40.270000000000003</v>
      </c>
      <c r="J933">
        <f>VLOOKUP($A933,'STOCK PRICES'!$K$2:$L$2018,2,1)</f>
        <v>245.31</v>
      </c>
      <c r="L933">
        <f>VLOOKUP($A933,'STOCK PRICES'!$M$2:$N$2018,2,1)</f>
        <v>45.12</v>
      </c>
      <c r="N933" t="e">
        <f>VLOOKUP($A933,'STOCK PRICES'!$O$2:$P$538,2,1)</f>
        <v>#N/A</v>
      </c>
      <c r="P933">
        <f>VLOOKUP($A933,'STOCK PRICES'!$Q$2:$R$2018,2,1)</f>
        <v>23.73</v>
      </c>
      <c r="R933">
        <f>VLOOKUP($A933,'STOCK PRICES'!$S$2:$T$2018,2,1)</f>
        <v>17.100000000000001</v>
      </c>
      <c r="T933">
        <f>VLOOKUP($A933,'STOCK PRICES'!$U$2:$V$1210,2,1)</f>
        <v>121</v>
      </c>
      <c r="V933">
        <f>VLOOKUP($A933,'STOCK PRICES'!$W$2:$X$1879,2,1)</f>
        <v>75.45</v>
      </c>
      <c r="X933">
        <f>VLOOKUP($A933,'STOCK PRICES'!$Y$2:$Z$1987,2,1)</f>
        <v>40.99</v>
      </c>
      <c r="Z933">
        <f>VLOOKUP($A933,'STOCK PRICES'!$AA$2:$AB$1885,2,1)</f>
        <v>184</v>
      </c>
      <c r="AB933" t="e">
        <f>VLOOKUP($A933,'STOCK PRICES'!$AC$2:$AD$532,2,1)</f>
        <v>#N/A</v>
      </c>
    </row>
    <row r="934" spans="1:28" hidden="1" outlineLevel="1">
      <c r="A934" s="87">
        <v>44385</v>
      </c>
      <c r="B934">
        <f>VLOOKUP($A934,'STOCK PRICES'!$C$2:$D$1994,2,1)</f>
        <v>121.66</v>
      </c>
      <c r="C934" s="90"/>
      <c r="D934">
        <f>VLOOKUP($A934,'STOCK PRICES'!$E$2:$F$2018,2,1)</f>
        <v>124.51</v>
      </c>
      <c r="F934">
        <f>VLOOKUP($A934,'STOCK PRICES'!$G$2:$H$1679,2,1)</f>
        <v>35</v>
      </c>
      <c r="H934">
        <f>VLOOKUP($A934,'STOCK PRICES'!$I$2:$J$1976,2,1)</f>
        <v>40.909999999999997</v>
      </c>
      <c r="J934">
        <f>VLOOKUP($A934,'STOCK PRICES'!$K$2:$L$2018,2,1)</f>
        <v>251.92</v>
      </c>
      <c r="L934">
        <f>VLOOKUP($A934,'STOCK PRICES'!$M$2:$N$2018,2,1)</f>
        <v>46.68</v>
      </c>
      <c r="N934" t="e">
        <f>VLOOKUP($A934,'STOCK PRICES'!$O$2:$P$538,2,1)</f>
        <v>#N/A</v>
      </c>
      <c r="P934">
        <f>VLOOKUP($A934,'STOCK PRICES'!$Q$2:$R$2018,2,1)</f>
        <v>24.13</v>
      </c>
      <c r="R934">
        <f>VLOOKUP($A934,'STOCK PRICES'!$S$2:$T$2018,2,1)</f>
        <v>18.38</v>
      </c>
      <c r="T934">
        <f>VLOOKUP($A934,'STOCK PRICES'!$U$2:$V$1210,2,1)</f>
        <v>121.8</v>
      </c>
      <c r="V934">
        <f>VLOOKUP($A934,'STOCK PRICES'!$W$2:$X$1879,2,1)</f>
        <v>77.09</v>
      </c>
      <c r="X934">
        <f>VLOOKUP($A934,'STOCK PRICES'!$Y$2:$Z$1987,2,1)</f>
        <v>40.99</v>
      </c>
      <c r="Z934">
        <f>VLOOKUP($A934,'STOCK PRICES'!$AA$2:$AB$1885,2,1)</f>
        <v>184.7</v>
      </c>
      <c r="AB934" t="e">
        <f>VLOOKUP($A934,'STOCK PRICES'!$AC$2:$AD$532,2,1)</f>
        <v>#N/A</v>
      </c>
    </row>
    <row r="935" spans="1:28" hidden="1" outlineLevel="1">
      <c r="A935" s="87">
        <v>44386</v>
      </c>
      <c r="B935">
        <f>VLOOKUP($A935,'STOCK PRICES'!$C$2:$D$1994,2,1)</f>
        <v>120.45</v>
      </c>
      <c r="C935" s="90"/>
      <c r="D935">
        <f>VLOOKUP($A935,'STOCK PRICES'!$E$2:$F$2018,2,1)</f>
        <v>124.56</v>
      </c>
      <c r="F935">
        <f>VLOOKUP($A935,'STOCK PRICES'!$G$2:$H$1679,2,1)</f>
        <v>35</v>
      </c>
      <c r="H935">
        <f>VLOOKUP($A935,'STOCK PRICES'!$I$2:$J$1976,2,1)</f>
        <v>40.409999999999997</v>
      </c>
      <c r="J935">
        <f>VLOOKUP($A935,'STOCK PRICES'!$K$2:$L$2018,2,1)</f>
        <v>248.4</v>
      </c>
      <c r="L935">
        <f>VLOOKUP($A935,'STOCK PRICES'!$M$2:$N$2018,2,1)</f>
        <v>45.77</v>
      </c>
      <c r="N935" t="e">
        <f>VLOOKUP($A935,'STOCK PRICES'!$O$2:$P$538,2,1)</f>
        <v>#N/A</v>
      </c>
      <c r="P935">
        <f>VLOOKUP($A935,'STOCK PRICES'!$Q$2:$R$2018,2,1)</f>
        <v>23.86</v>
      </c>
      <c r="R935">
        <f>VLOOKUP($A935,'STOCK PRICES'!$S$2:$T$2018,2,1)</f>
        <v>19.670000000000002</v>
      </c>
      <c r="T935">
        <f>VLOOKUP($A935,'STOCK PRICES'!$U$2:$V$1210,2,1)</f>
        <v>122</v>
      </c>
      <c r="V935">
        <f>VLOOKUP($A935,'STOCK PRICES'!$W$2:$X$1879,2,1)</f>
        <v>75.94</v>
      </c>
      <c r="X935">
        <f>VLOOKUP($A935,'STOCK PRICES'!$Y$2:$Z$1987,2,1)</f>
        <v>40.25</v>
      </c>
      <c r="Z935">
        <f>VLOOKUP($A935,'STOCK PRICES'!$AA$2:$AB$1885,2,1)</f>
        <v>184.61</v>
      </c>
      <c r="AB935" t="e">
        <f>VLOOKUP($A935,'STOCK PRICES'!$AC$2:$AD$532,2,1)</f>
        <v>#N/A</v>
      </c>
    </row>
    <row r="936" spans="1:28" hidden="1" outlineLevel="1">
      <c r="A936" s="87">
        <v>44389</v>
      </c>
      <c r="B936">
        <f>VLOOKUP($A936,'STOCK PRICES'!$C$2:$D$1994,2,1)</f>
        <v>121</v>
      </c>
      <c r="C936" s="90"/>
      <c r="D936">
        <f>VLOOKUP($A936,'STOCK PRICES'!$E$2:$F$2018,2,1)</f>
        <v>123.92</v>
      </c>
      <c r="F936">
        <f>VLOOKUP($A936,'STOCK PRICES'!$G$2:$H$1679,2,1)</f>
        <v>33</v>
      </c>
      <c r="H936">
        <f>VLOOKUP($A936,'STOCK PRICES'!$I$2:$J$1976,2,1)</f>
        <v>40.450000000000003</v>
      </c>
      <c r="J936">
        <f>VLOOKUP($A936,'STOCK PRICES'!$K$2:$L$2018,2,1)</f>
        <v>246.67</v>
      </c>
      <c r="L936">
        <f>VLOOKUP($A936,'STOCK PRICES'!$M$2:$N$2018,2,1)</f>
        <v>46.01</v>
      </c>
      <c r="N936" t="e">
        <f>VLOOKUP($A936,'STOCK PRICES'!$O$2:$P$538,2,1)</f>
        <v>#N/A</v>
      </c>
      <c r="P936">
        <f>VLOOKUP($A936,'STOCK PRICES'!$Q$2:$R$2018,2,1)</f>
        <v>23.8</v>
      </c>
      <c r="R936">
        <f>VLOOKUP($A936,'STOCK PRICES'!$S$2:$T$2018,2,1)</f>
        <v>21.14</v>
      </c>
      <c r="T936">
        <f>VLOOKUP($A936,'STOCK PRICES'!$U$2:$V$1210,2,1)</f>
        <v>116.75</v>
      </c>
      <c r="V936">
        <f>VLOOKUP($A936,'STOCK PRICES'!$W$2:$X$1879,2,1)</f>
        <v>76.45</v>
      </c>
      <c r="X936">
        <f>VLOOKUP($A936,'STOCK PRICES'!$Y$2:$Z$1987,2,1)</f>
        <v>40.549999999999997</v>
      </c>
      <c r="Z936">
        <f>VLOOKUP($A936,'STOCK PRICES'!$AA$2:$AB$1885,2,1)</f>
        <v>183.98</v>
      </c>
      <c r="AB936" t="e">
        <f>VLOOKUP($A936,'STOCK PRICES'!$AC$2:$AD$532,2,1)</f>
        <v>#N/A</v>
      </c>
    </row>
    <row r="937" spans="1:28" hidden="1" outlineLevel="1">
      <c r="A937" s="87">
        <v>44390</v>
      </c>
      <c r="B937">
        <f>VLOOKUP($A937,'STOCK PRICES'!$C$2:$D$1994,2,1)</f>
        <v>121.87</v>
      </c>
      <c r="C937" s="90"/>
      <c r="D937">
        <f>VLOOKUP($A937,'STOCK PRICES'!$E$2:$F$2018,2,1)</f>
        <v>124.03</v>
      </c>
      <c r="F937">
        <f>VLOOKUP($A937,'STOCK PRICES'!$G$2:$H$1679,2,1)</f>
        <v>33.5</v>
      </c>
      <c r="H937">
        <f>VLOOKUP($A937,'STOCK PRICES'!$I$2:$J$1976,2,1)</f>
        <v>40.5</v>
      </c>
      <c r="J937">
        <f>VLOOKUP($A937,'STOCK PRICES'!$K$2:$L$2018,2,1)</f>
        <v>246.12</v>
      </c>
      <c r="L937">
        <f>VLOOKUP($A937,'STOCK PRICES'!$M$2:$N$2018,2,1)</f>
        <v>45.9</v>
      </c>
      <c r="N937" t="e">
        <f>VLOOKUP($A937,'STOCK PRICES'!$O$2:$P$538,2,1)</f>
        <v>#N/A</v>
      </c>
      <c r="P937">
        <f>VLOOKUP($A937,'STOCK PRICES'!$Q$2:$R$2018,2,1)</f>
        <v>23.64</v>
      </c>
      <c r="R937">
        <f>VLOOKUP($A937,'STOCK PRICES'!$S$2:$T$2018,2,1)</f>
        <v>22.72</v>
      </c>
      <c r="T937">
        <f>VLOOKUP($A937,'STOCK PRICES'!$U$2:$V$1210,2,1)</f>
        <v>116.57</v>
      </c>
      <c r="V937">
        <f>VLOOKUP($A937,'STOCK PRICES'!$W$2:$X$1879,2,1)</f>
        <v>76.739999999999995</v>
      </c>
      <c r="X937">
        <f>VLOOKUP($A937,'STOCK PRICES'!$Y$2:$Z$1987,2,1)</f>
        <v>40.57</v>
      </c>
      <c r="Z937">
        <f>VLOOKUP($A937,'STOCK PRICES'!$AA$2:$AB$1885,2,1)</f>
        <v>182.84</v>
      </c>
      <c r="AB937" t="e">
        <f>VLOOKUP($A937,'STOCK PRICES'!$AC$2:$AD$532,2,1)</f>
        <v>#N/A</v>
      </c>
    </row>
    <row r="938" spans="1:28" hidden="1" outlineLevel="1">
      <c r="A938" s="87">
        <v>44391</v>
      </c>
      <c r="B938">
        <f>VLOOKUP($A938,'STOCK PRICES'!$C$2:$D$1994,2,1)</f>
        <v>121.99</v>
      </c>
      <c r="C938" s="90"/>
      <c r="D938">
        <f>VLOOKUP($A938,'STOCK PRICES'!$E$2:$F$2018,2,1)</f>
        <v>124.26</v>
      </c>
      <c r="F938">
        <f>VLOOKUP($A938,'STOCK PRICES'!$G$2:$H$1679,2,1)</f>
        <v>33.75</v>
      </c>
      <c r="H938">
        <f>VLOOKUP($A938,'STOCK PRICES'!$I$2:$J$1976,2,1)</f>
        <v>39.950000000000003</v>
      </c>
      <c r="J938">
        <f>VLOOKUP($A938,'STOCK PRICES'!$K$2:$L$2018,2,1)</f>
        <v>244.69</v>
      </c>
      <c r="L938">
        <f>VLOOKUP($A938,'STOCK PRICES'!$M$2:$N$2018,2,1)</f>
        <v>46.02</v>
      </c>
      <c r="N938" t="e">
        <f>VLOOKUP($A938,'STOCK PRICES'!$O$2:$P$538,2,1)</f>
        <v>#N/A</v>
      </c>
      <c r="P938">
        <f>VLOOKUP($A938,'STOCK PRICES'!$Q$2:$R$2018,2,1)</f>
        <v>23.79</v>
      </c>
      <c r="R938">
        <f>VLOOKUP($A938,'STOCK PRICES'!$S$2:$T$2018,2,1)</f>
        <v>23.79</v>
      </c>
      <c r="T938">
        <f>VLOOKUP($A938,'STOCK PRICES'!$U$2:$V$1210,2,1)</f>
        <v>113.11</v>
      </c>
      <c r="V938">
        <f>VLOOKUP($A938,'STOCK PRICES'!$W$2:$X$1879,2,1)</f>
        <v>76.569999999999993</v>
      </c>
      <c r="X938">
        <f>VLOOKUP($A938,'STOCK PRICES'!$Y$2:$Z$1987,2,1)</f>
        <v>40.5</v>
      </c>
      <c r="Z938">
        <f>VLOOKUP($A938,'STOCK PRICES'!$AA$2:$AB$1885,2,1)</f>
        <v>182.91</v>
      </c>
      <c r="AB938" t="e">
        <f>VLOOKUP($A938,'STOCK PRICES'!$AC$2:$AD$532,2,1)</f>
        <v>#N/A</v>
      </c>
    </row>
    <row r="939" spans="1:28" hidden="1" outlineLevel="1">
      <c r="A939" s="87">
        <v>44392</v>
      </c>
      <c r="B939">
        <f>VLOOKUP($A939,'STOCK PRICES'!$C$2:$D$1994,2,1)</f>
        <v>122.65</v>
      </c>
      <c r="C939" s="90"/>
      <c r="D939">
        <f>VLOOKUP($A939,'STOCK PRICES'!$E$2:$F$2018,2,1)</f>
        <v>125.14</v>
      </c>
      <c r="F939">
        <f>VLOOKUP($A939,'STOCK PRICES'!$G$2:$H$1679,2,1)</f>
        <v>33.619999999999997</v>
      </c>
      <c r="H939">
        <f>VLOOKUP($A939,'STOCK PRICES'!$I$2:$J$1976,2,1)</f>
        <v>39.729999999999997</v>
      </c>
      <c r="J939">
        <f>VLOOKUP($A939,'STOCK PRICES'!$K$2:$L$2018,2,1)</f>
        <v>244.95</v>
      </c>
      <c r="L939">
        <f>VLOOKUP($A939,'STOCK PRICES'!$M$2:$N$2018,2,1)</f>
        <v>46</v>
      </c>
      <c r="N939" t="e">
        <f>VLOOKUP($A939,'STOCK PRICES'!$O$2:$P$538,2,1)</f>
        <v>#N/A</v>
      </c>
      <c r="P939">
        <f>VLOOKUP($A939,'STOCK PRICES'!$Q$2:$R$2018,2,1)</f>
        <v>23.83</v>
      </c>
      <c r="R939">
        <f>VLOOKUP($A939,'STOCK PRICES'!$S$2:$T$2018,2,1)</f>
        <v>24.47</v>
      </c>
      <c r="T939">
        <f>VLOOKUP($A939,'STOCK PRICES'!$U$2:$V$1210,2,1)</f>
        <v>114.45</v>
      </c>
      <c r="V939">
        <f>VLOOKUP($A939,'STOCK PRICES'!$W$2:$X$1879,2,1)</f>
        <v>77.069999999999993</v>
      </c>
      <c r="X939">
        <f>VLOOKUP($A939,'STOCK PRICES'!$Y$2:$Z$1987,2,1)</f>
        <v>40.5</v>
      </c>
      <c r="Z939">
        <f>VLOOKUP($A939,'STOCK PRICES'!$AA$2:$AB$1885,2,1)</f>
        <v>183.24</v>
      </c>
      <c r="AB939" t="e">
        <f>VLOOKUP($A939,'STOCK PRICES'!$AC$2:$AD$532,2,1)</f>
        <v>#N/A</v>
      </c>
    </row>
    <row r="940" spans="1:28" hidden="1" outlineLevel="1">
      <c r="A940" s="87">
        <v>44393</v>
      </c>
      <c r="B940">
        <f>VLOOKUP($A940,'STOCK PRICES'!$C$2:$D$1994,2,1)</f>
        <v>122.99</v>
      </c>
      <c r="C940" s="90"/>
      <c r="D940">
        <f>VLOOKUP($A940,'STOCK PRICES'!$E$2:$F$2018,2,1)</f>
        <v>126.64</v>
      </c>
      <c r="F940">
        <f>VLOOKUP($A940,'STOCK PRICES'!$G$2:$H$1679,2,1)</f>
        <v>33.619999999999997</v>
      </c>
      <c r="H940">
        <f>VLOOKUP($A940,'STOCK PRICES'!$I$2:$J$1976,2,1)</f>
        <v>39.75</v>
      </c>
      <c r="J940">
        <f>VLOOKUP($A940,'STOCK PRICES'!$K$2:$L$2018,2,1)</f>
        <v>251.04</v>
      </c>
      <c r="L940">
        <f>VLOOKUP($A940,'STOCK PRICES'!$M$2:$N$2018,2,1)</f>
        <v>46.51</v>
      </c>
      <c r="N940" t="e">
        <f>VLOOKUP($A940,'STOCK PRICES'!$O$2:$P$538,2,1)</f>
        <v>#N/A</v>
      </c>
      <c r="P940">
        <f>VLOOKUP($A940,'STOCK PRICES'!$Q$2:$R$2018,2,1)</f>
        <v>24.05</v>
      </c>
      <c r="R940">
        <f>VLOOKUP($A940,'STOCK PRICES'!$S$2:$T$2018,2,1)</f>
        <v>25.13</v>
      </c>
      <c r="T940">
        <f>VLOOKUP($A940,'STOCK PRICES'!$U$2:$V$1210,2,1)</f>
        <v>117.99</v>
      </c>
      <c r="V940">
        <f>VLOOKUP($A940,'STOCK PRICES'!$W$2:$X$1879,2,1)</f>
        <v>78</v>
      </c>
      <c r="X940">
        <f>VLOOKUP($A940,'STOCK PRICES'!$Y$2:$Z$1987,2,1)</f>
        <v>40.700000000000003</v>
      </c>
      <c r="Z940">
        <f>VLOOKUP($A940,'STOCK PRICES'!$AA$2:$AB$1885,2,1)</f>
        <v>182.59</v>
      </c>
      <c r="AB940" t="e">
        <f>VLOOKUP($A940,'STOCK PRICES'!$AC$2:$AD$532,2,1)</f>
        <v>#N/A</v>
      </c>
    </row>
    <row r="941" spans="1:28" hidden="1" outlineLevel="1">
      <c r="A941" s="87">
        <v>44396</v>
      </c>
      <c r="B941">
        <f>VLOOKUP($A941,'STOCK PRICES'!$C$2:$D$1994,2,1)</f>
        <v>124.48</v>
      </c>
      <c r="C941" s="90"/>
      <c r="D941">
        <f>VLOOKUP($A941,'STOCK PRICES'!$E$2:$F$2018,2,1)</f>
        <v>127.21</v>
      </c>
      <c r="F941">
        <f>VLOOKUP($A941,'STOCK PRICES'!$G$2:$H$1679,2,1)</f>
        <v>34.5</v>
      </c>
      <c r="H941">
        <f>VLOOKUP($A941,'STOCK PRICES'!$I$2:$J$1976,2,1)</f>
        <v>40.049999999999997</v>
      </c>
      <c r="J941">
        <f>VLOOKUP($A941,'STOCK PRICES'!$K$2:$L$2018,2,1)</f>
        <v>249.86</v>
      </c>
      <c r="L941">
        <f>VLOOKUP($A941,'STOCK PRICES'!$M$2:$N$2018,2,1)</f>
        <v>46.53</v>
      </c>
      <c r="N941" t="e">
        <f>VLOOKUP($A941,'STOCK PRICES'!$O$2:$P$538,2,1)</f>
        <v>#N/A</v>
      </c>
      <c r="P941">
        <f>VLOOKUP($A941,'STOCK PRICES'!$Q$2:$R$2018,2,1)</f>
        <v>24.35</v>
      </c>
      <c r="R941">
        <f>VLOOKUP($A941,'STOCK PRICES'!$S$2:$T$2018,2,1)</f>
        <v>24.22</v>
      </c>
      <c r="T941">
        <f>VLOOKUP($A941,'STOCK PRICES'!$U$2:$V$1210,2,1)</f>
        <v>117.25</v>
      </c>
      <c r="V941">
        <f>VLOOKUP($A941,'STOCK PRICES'!$W$2:$X$1879,2,1)</f>
        <v>77.98</v>
      </c>
      <c r="X941">
        <f>VLOOKUP($A941,'STOCK PRICES'!$Y$2:$Z$1987,2,1)</f>
        <v>40.479999999999997</v>
      </c>
      <c r="Z941">
        <f>VLOOKUP($A941,'STOCK PRICES'!$AA$2:$AB$1885,2,1)</f>
        <v>182.09</v>
      </c>
      <c r="AB941" t="e">
        <f>VLOOKUP($A941,'STOCK PRICES'!$AC$2:$AD$532,2,1)</f>
        <v>#N/A</v>
      </c>
    </row>
    <row r="942" spans="1:28" hidden="1" outlineLevel="1">
      <c r="A942" s="87">
        <v>44400</v>
      </c>
      <c r="B942">
        <f>VLOOKUP($A942,'STOCK PRICES'!$C$2:$D$1994,2,1)</f>
        <v>124.86</v>
      </c>
      <c r="C942" s="90"/>
      <c r="D942">
        <f>VLOOKUP($A942,'STOCK PRICES'!$E$2:$F$2018,2,1)</f>
        <v>127.38</v>
      </c>
      <c r="F942">
        <f>VLOOKUP($A942,'STOCK PRICES'!$G$2:$H$1679,2,1)</f>
        <v>34.9</v>
      </c>
      <c r="H942">
        <f>VLOOKUP($A942,'STOCK PRICES'!$I$2:$J$1976,2,1)</f>
        <v>39.51</v>
      </c>
      <c r="J942">
        <f>VLOOKUP($A942,'STOCK PRICES'!$K$2:$L$2018,2,1)</f>
        <v>245.41</v>
      </c>
      <c r="L942">
        <f>VLOOKUP($A942,'STOCK PRICES'!$M$2:$N$2018,2,1)</f>
        <v>45.67</v>
      </c>
      <c r="N942" t="e">
        <f>VLOOKUP($A942,'STOCK PRICES'!$O$2:$P$538,2,1)</f>
        <v>#N/A</v>
      </c>
      <c r="P942">
        <f>VLOOKUP($A942,'STOCK PRICES'!$Q$2:$R$2018,2,1)</f>
        <v>23.83</v>
      </c>
      <c r="R942">
        <f>VLOOKUP($A942,'STOCK PRICES'!$S$2:$T$2018,2,1)</f>
        <v>24.36</v>
      </c>
      <c r="T942">
        <f>VLOOKUP($A942,'STOCK PRICES'!$U$2:$V$1210,2,1)</f>
        <v>119.53</v>
      </c>
      <c r="V942">
        <f>VLOOKUP($A942,'STOCK PRICES'!$W$2:$X$1879,2,1)</f>
        <v>76.5</v>
      </c>
      <c r="X942">
        <f>VLOOKUP($A942,'STOCK PRICES'!$Y$2:$Z$1987,2,1)</f>
        <v>39.83</v>
      </c>
      <c r="Z942">
        <f>VLOOKUP($A942,'STOCK PRICES'!$AA$2:$AB$1885,2,1)</f>
        <v>185.46</v>
      </c>
      <c r="AB942" t="e">
        <f>VLOOKUP($A942,'STOCK PRICES'!$AC$2:$AD$532,2,1)</f>
        <v>#N/A</v>
      </c>
    </row>
    <row r="943" spans="1:28" hidden="1" outlineLevel="1">
      <c r="A943" s="87">
        <v>44403</v>
      </c>
      <c r="B943">
        <f>VLOOKUP($A943,'STOCK PRICES'!$C$2:$D$1994,2,1)</f>
        <v>121.84</v>
      </c>
      <c r="C943" s="90"/>
      <c r="D943">
        <f>VLOOKUP($A943,'STOCK PRICES'!$E$2:$F$2018,2,1)</f>
        <v>125.18</v>
      </c>
      <c r="F943">
        <f>VLOOKUP($A943,'STOCK PRICES'!$G$2:$H$1679,2,1)</f>
        <v>33.65</v>
      </c>
      <c r="H943">
        <f>VLOOKUP($A943,'STOCK PRICES'!$I$2:$J$1976,2,1)</f>
        <v>39.380000000000003</v>
      </c>
      <c r="J943">
        <f>VLOOKUP($A943,'STOCK PRICES'!$K$2:$L$2018,2,1)</f>
        <v>243.73</v>
      </c>
      <c r="L943">
        <f>VLOOKUP($A943,'STOCK PRICES'!$M$2:$N$2018,2,1)</f>
        <v>45.19</v>
      </c>
      <c r="N943" t="e">
        <f>VLOOKUP($A943,'STOCK PRICES'!$O$2:$P$538,2,1)</f>
        <v>#N/A</v>
      </c>
      <c r="P943">
        <f>VLOOKUP($A943,'STOCK PRICES'!$Q$2:$R$2018,2,1)</f>
        <v>24.06</v>
      </c>
      <c r="R943">
        <f>VLOOKUP($A943,'STOCK PRICES'!$S$2:$T$2018,2,1)</f>
        <v>24.03</v>
      </c>
      <c r="T943">
        <f>VLOOKUP($A943,'STOCK PRICES'!$U$2:$V$1210,2,1)</f>
        <v>128.49</v>
      </c>
      <c r="V943">
        <f>VLOOKUP($A943,'STOCK PRICES'!$W$2:$X$1879,2,1)</f>
        <v>76.62</v>
      </c>
      <c r="X943">
        <f>VLOOKUP($A943,'STOCK PRICES'!$Y$2:$Z$1987,2,1)</f>
        <v>40.06</v>
      </c>
      <c r="Z943">
        <f>VLOOKUP($A943,'STOCK PRICES'!$AA$2:$AB$1885,2,1)</f>
        <v>188.39</v>
      </c>
      <c r="AB943" t="e">
        <f>VLOOKUP($A943,'STOCK PRICES'!$AC$2:$AD$532,2,1)</f>
        <v>#N/A</v>
      </c>
    </row>
    <row r="944" spans="1:28" hidden="1" outlineLevel="1">
      <c r="A944" s="87">
        <v>44404</v>
      </c>
      <c r="B944">
        <f>VLOOKUP($A944,'STOCK PRICES'!$C$2:$D$1994,2,1)</f>
        <v>121.5</v>
      </c>
      <c r="C944" s="90"/>
      <c r="D944">
        <f>VLOOKUP($A944,'STOCK PRICES'!$E$2:$F$2018,2,1)</f>
        <v>127.49</v>
      </c>
      <c r="F944">
        <f>VLOOKUP($A944,'STOCK PRICES'!$G$2:$H$1679,2,1)</f>
        <v>33.15</v>
      </c>
      <c r="H944">
        <f>VLOOKUP($A944,'STOCK PRICES'!$I$2:$J$1976,2,1)</f>
        <v>40.03</v>
      </c>
      <c r="J944">
        <f>VLOOKUP($A944,'STOCK PRICES'!$K$2:$L$2018,2,1)</f>
        <v>237.35</v>
      </c>
      <c r="L944">
        <f>VLOOKUP($A944,'STOCK PRICES'!$M$2:$N$2018,2,1)</f>
        <v>44.41</v>
      </c>
      <c r="N944" t="e">
        <f>VLOOKUP($A944,'STOCK PRICES'!$O$2:$P$538,2,1)</f>
        <v>#N/A</v>
      </c>
      <c r="P944">
        <f>VLOOKUP($A944,'STOCK PRICES'!$Q$2:$R$2018,2,1)</f>
        <v>23.68</v>
      </c>
      <c r="R944">
        <f>VLOOKUP($A944,'STOCK PRICES'!$S$2:$T$2018,2,1)</f>
        <v>24.12</v>
      </c>
      <c r="T944">
        <f>VLOOKUP($A944,'STOCK PRICES'!$U$2:$V$1210,2,1)</f>
        <v>138.12</v>
      </c>
      <c r="V944">
        <f>VLOOKUP($A944,'STOCK PRICES'!$W$2:$X$1879,2,1)</f>
        <v>82.36</v>
      </c>
      <c r="X944">
        <f>VLOOKUP($A944,'STOCK PRICES'!$Y$2:$Z$1987,2,1)</f>
        <v>40</v>
      </c>
      <c r="Z944">
        <f>VLOOKUP($A944,'STOCK PRICES'!$AA$2:$AB$1885,2,1)</f>
        <v>191.05</v>
      </c>
      <c r="AB944" t="e">
        <f>VLOOKUP($A944,'STOCK PRICES'!$AC$2:$AD$532,2,1)</f>
        <v>#N/A</v>
      </c>
    </row>
    <row r="945" spans="1:28" hidden="1" outlineLevel="1">
      <c r="A945" s="87">
        <v>44405</v>
      </c>
      <c r="B945">
        <f>VLOOKUP($A945,'STOCK PRICES'!$C$2:$D$1994,2,1)</f>
        <v>123.24</v>
      </c>
      <c r="C945" s="90"/>
      <c r="D945">
        <f>VLOOKUP($A945,'STOCK PRICES'!$E$2:$F$2018,2,1)</f>
        <v>127.01</v>
      </c>
      <c r="F945">
        <f>VLOOKUP($A945,'STOCK PRICES'!$G$2:$H$1679,2,1)</f>
        <v>32.5</v>
      </c>
      <c r="H945">
        <f>VLOOKUP($A945,'STOCK PRICES'!$I$2:$J$1976,2,1)</f>
        <v>39.799999999999997</v>
      </c>
      <c r="J945">
        <f>VLOOKUP($A945,'STOCK PRICES'!$K$2:$L$2018,2,1)</f>
        <v>224.71</v>
      </c>
      <c r="L945">
        <f>VLOOKUP($A945,'STOCK PRICES'!$M$2:$N$2018,2,1)</f>
        <v>43.75</v>
      </c>
      <c r="N945" t="e">
        <f>VLOOKUP($A945,'STOCK PRICES'!$O$2:$P$538,2,1)</f>
        <v>#N/A</v>
      </c>
      <c r="P945">
        <f>VLOOKUP($A945,'STOCK PRICES'!$Q$2:$R$2018,2,1)</f>
        <v>23.07</v>
      </c>
      <c r="R945">
        <f>VLOOKUP($A945,'STOCK PRICES'!$S$2:$T$2018,2,1)</f>
        <v>23.78</v>
      </c>
      <c r="T945">
        <f>VLOOKUP($A945,'STOCK PRICES'!$U$2:$V$1210,2,1)</f>
        <v>135.26</v>
      </c>
      <c r="V945">
        <f>VLOOKUP($A945,'STOCK PRICES'!$W$2:$X$1879,2,1)</f>
        <v>86.87</v>
      </c>
      <c r="X945">
        <f>VLOOKUP($A945,'STOCK PRICES'!$Y$2:$Z$1987,2,1)</f>
        <v>39.65</v>
      </c>
      <c r="Z945">
        <f>VLOOKUP($A945,'STOCK PRICES'!$AA$2:$AB$1885,2,1)</f>
        <v>190</v>
      </c>
      <c r="AB945" t="e">
        <f>VLOOKUP($A945,'STOCK PRICES'!$AC$2:$AD$532,2,1)</f>
        <v>#N/A</v>
      </c>
    </row>
    <row r="946" spans="1:28" hidden="1" outlineLevel="1">
      <c r="A946" s="87">
        <v>44406</v>
      </c>
      <c r="B946">
        <f>VLOOKUP($A946,'STOCK PRICES'!$C$2:$D$1994,2,1)</f>
        <v>123.61</v>
      </c>
      <c r="C946" s="90"/>
      <c r="D946">
        <f>VLOOKUP($A946,'STOCK PRICES'!$E$2:$F$2018,2,1)</f>
        <v>126.19</v>
      </c>
      <c r="F946">
        <f>VLOOKUP($A946,'STOCK PRICES'!$G$2:$H$1679,2,1)</f>
        <v>32.5</v>
      </c>
      <c r="H946">
        <f>VLOOKUP($A946,'STOCK PRICES'!$I$2:$J$1976,2,1)</f>
        <v>40.200000000000003</v>
      </c>
      <c r="J946">
        <f>VLOOKUP($A946,'STOCK PRICES'!$K$2:$L$2018,2,1)</f>
        <v>231</v>
      </c>
      <c r="L946">
        <f>VLOOKUP($A946,'STOCK PRICES'!$M$2:$N$2018,2,1)</f>
        <v>43.57</v>
      </c>
      <c r="N946" t="e">
        <f>VLOOKUP($A946,'STOCK PRICES'!$O$2:$P$538,2,1)</f>
        <v>#N/A</v>
      </c>
      <c r="P946">
        <f>VLOOKUP($A946,'STOCK PRICES'!$Q$2:$R$2018,2,1)</f>
        <v>23.05</v>
      </c>
      <c r="R946">
        <f>VLOOKUP($A946,'STOCK PRICES'!$S$2:$T$2018,2,1)</f>
        <v>22.52</v>
      </c>
      <c r="T946">
        <f>VLOOKUP($A946,'STOCK PRICES'!$U$2:$V$1210,2,1)</f>
        <v>132.9</v>
      </c>
      <c r="V946">
        <f>VLOOKUP($A946,'STOCK PRICES'!$W$2:$X$1879,2,1)</f>
        <v>87.04</v>
      </c>
      <c r="X946">
        <f>VLOOKUP($A946,'STOCK PRICES'!$Y$2:$Z$1987,2,1)</f>
        <v>39.93</v>
      </c>
      <c r="Z946">
        <f>VLOOKUP($A946,'STOCK PRICES'!$AA$2:$AB$1885,2,1)</f>
        <v>186.82</v>
      </c>
      <c r="AB946" t="e">
        <f>VLOOKUP($A946,'STOCK PRICES'!$AC$2:$AD$532,2,1)</f>
        <v>#N/A</v>
      </c>
    </row>
    <row r="947" spans="1:28" hidden="1" outlineLevel="1">
      <c r="A947" s="87">
        <v>44407</v>
      </c>
      <c r="B947">
        <f>VLOOKUP($A947,'STOCK PRICES'!$C$2:$D$1994,2,1)</f>
        <v>124.95</v>
      </c>
      <c r="C947" s="90"/>
      <c r="D947">
        <f>VLOOKUP($A947,'STOCK PRICES'!$E$2:$F$2018,2,1)</f>
        <v>124.99</v>
      </c>
      <c r="F947">
        <f>VLOOKUP($A947,'STOCK PRICES'!$G$2:$H$1679,2,1)</f>
        <v>34.229999999999997</v>
      </c>
      <c r="H947">
        <f>VLOOKUP($A947,'STOCK PRICES'!$I$2:$J$1976,2,1)</f>
        <v>40.99</v>
      </c>
      <c r="J947">
        <f>VLOOKUP($A947,'STOCK PRICES'!$K$2:$L$2018,2,1)</f>
        <v>227.6</v>
      </c>
      <c r="L947">
        <f>VLOOKUP($A947,'STOCK PRICES'!$M$2:$N$2018,2,1)</f>
        <v>43.17</v>
      </c>
      <c r="N947" t="e">
        <f>VLOOKUP($A947,'STOCK PRICES'!$O$2:$P$538,2,1)</f>
        <v>#N/A</v>
      </c>
      <c r="P947">
        <f>VLOOKUP($A947,'STOCK PRICES'!$Q$2:$R$2018,2,1)</f>
        <v>22.79</v>
      </c>
      <c r="R947">
        <f>VLOOKUP($A947,'STOCK PRICES'!$S$2:$T$2018,2,1)</f>
        <v>22.51</v>
      </c>
      <c r="T947">
        <f>VLOOKUP($A947,'STOCK PRICES'!$U$2:$V$1210,2,1)</f>
        <v>126.25</v>
      </c>
      <c r="V947">
        <f>VLOOKUP($A947,'STOCK PRICES'!$W$2:$X$1879,2,1)</f>
        <v>86.05</v>
      </c>
      <c r="X947">
        <f>VLOOKUP($A947,'STOCK PRICES'!$Y$2:$Z$1987,2,1)</f>
        <v>40.01</v>
      </c>
      <c r="Z947">
        <f>VLOOKUP($A947,'STOCK PRICES'!$AA$2:$AB$1885,2,1)</f>
        <v>191.65</v>
      </c>
      <c r="AB947" t="e">
        <f>VLOOKUP($A947,'STOCK PRICES'!$AC$2:$AD$532,2,1)</f>
        <v>#N/A</v>
      </c>
    </row>
    <row r="948" spans="1:28" hidden="1" outlineLevel="1">
      <c r="A948" s="87">
        <v>44410</v>
      </c>
      <c r="B948">
        <f>VLOOKUP($A948,'STOCK PRICES'!$C$2:$D$1994,2,1)</f>
        <v>127.02</v>
      </c>
      <c r="C948" s="90"/>
      <c r="D948">
        <f>VLOOKUP($A948,'STOCK PRICES'!$E$2:$F$2018,2,1)</f>
        <v>125.33</v>
      </c>
      <c r="F948">
        <f>VLOOKUP($A948,'STOCK PRICES'!$G$2:$H$1679,2,1)</f>
        <v>33.4</v>
      </c>
      <c r="H948">
        <f>VLOOKUP($A948,'STOCK PRICES'!$I$2:$J$1976,2,1)</f>
        <v>40.99</v>
      </c>
      <c r="J948">
        <f>VLOOKUP($A948,'STOCK PRICES'!$K$2:$L$2018,2,1)</f>
        <v>230.76</v>
      </c>
      <c r="L948">
        <f>VLOOKUP($A948,'STOCK PRICES'!$M$2:$N$2018,2,1)</f>
        <v>43.83</v>
      </c>
      <c r="N948" t="e">
        <f>VLOOKUP($A948,'STOCK PRICES'!$O$2:$P$538,2,1)</f>
        <v>#N/A</v>
      </c>
      <c r="P948">
        <f>VLOOKUP($A948,'STOCK PRICES'!$Q$2:$R$2018,2,1)</f>
        <v>22.98</v>
      </c>
      <c r="R948">
        <f>VLOOKUP($A948,'STOCK PRICES'!$S$2:$T$2018,2,1)</f>
        <v>22.73</v>
      </c>
      <c r="T948">
        <f>VLOOKUP($A948,'STOCK PRICES'!$U$2:$V$1210,2,1)</f>
        <v>123.62</v>
      </c>
      <c r="V948">
        <f>VLOOKUP($A948,'STOCK PRICES'!$W$2:$X$1879,2,1)</f>
        <v>88.16</v>
      </c>
      <c r="X948">
        <f>VLOOKUP($A948,'STOCK PRICES'!$Y$2:$Z$1987,2,1)</f>
        <v>40</v>
      </c>
      <c r="Z948">
        <f>VLOOKUP($A948,'STOCK PRICES'!$AA$2:$AB$1885,2,1)</f>
        <v>188.08</v>
      </c>
      <c r="AB948" t="e">
        <f>VLOOKUP($A948,'STOCK PRICES'!$AC$2:$AD$532,2,1)</f>
        <v>#N/A</v>
      </c>
    </row>
    <row r="949" spans="1:28" hidden="1" outlineLevel="1">
      <c r="A949" s="87">
        <v>44411</v>
      </c>
      <c r="B949">
        <f>VLOOKUP($A949,'STOCK PRICES'!$C$2:$D$1994,2,1)</f>
        <v>129.59</v>
      </c>
      <c r="C949" s="90"/>
      <c r="D949">
        <f>VLOOKUP($A949,'STOCK PRICES'!$E$2:$F$2018,2,1)</f>
        <v>125.23</v>
      </c>
      <c r="F949">
        <f>VLOOKUP($A949,'STOCK PRICES'!$G$2:$H$1679,2,1)</f>
        <v>33.99</v>
      </c>
      <c r="H949">
        <f>VLOOKUP($A949,'STOCK PRICES'!$I$2:$J$1976,2,1)</f>
        <v>40.19</v>
      </c>
      <c r="J949">
        <f>VLOOKUP($A949,'STOCK PRICES'!$K$2:$L$2018,2,1)</f>
        <v>239.99</v>
      </c>
      <c r="L949">
        <f>VLOOKUP($A949,'STOCK PRICES'!$M$2:$N$2018,2,1)</f>
        <v>45.46</v>
      </c>
      <c r="N949" t="e">
        <f>VLOOKUP($A949,'STOCK PRICES'!$O$2:$P$538,2,1)</f>
        <v>#N/A</v>
      </c>
      <c r="P949">
        <f>VLOOKUP($A949,'STOCK PRICES'!$Q$2:$R$2018,2,1)</f>
        <v>23.99</v>
      </c>
      <c r="R949">
        <f>VLOOKUP($A949,'STOCK PRICES'!$S$2:$T$2018,2,1)</f>
        <v>23.15</v>
      </c>
      <c r="T949">
        <f>VLOOKUP($A949,'STOCK PRICES'!$U$2:$V$1210,2,1)</f>
        <v>126.31</v>
      </c>
      <c r="V949">
        <f>VLOOKUP($A949,'STOCK PRICES'!$W$2:$X$1879,2,1)</f>
        <v>87.98</v>
      </c>
      <c r="X949">
        <f>VLOOKUP($A949,'STOCK PRICES'!$Y$2:$Z$1987,2,1)</f>
        <v>40.32</v>
      </c>
      <c r="Z949">
        <f>VLOOKUP($A949,'STOCK PRICES'!$AA$2:$AB$1885,2,1)</f>
        <v>189.76</v>
      </c>
      <c r="AB949" t="e">
        <f>VLOOKUP($A949,'STOCK PRICES'!$AC$2:$AD$532,2,1)</f>
        <v>#N/A</v>
      </c>
    </row>
    <row r="950" spans="1:28" hidden="1" outlineLevel="1">
      <c r="A950" s="87">
        <v>44412</v>
      </c>
      <c r="B950">
        <f>VLOOKUP($A950,'STOCK PRICES'!$C$2:$D$1994,2,1)</f>
        <v>131.84</v>
      </c>
      <c r="C950" s="90"/>
      <c r="D950">
        <f>VLOOKUP($A950,'STOCK PRICES'!$E$2:$F$2018,2,1)</f>
        <v>126.49</v>
      </c>
      <c r="F950">
        <f>VLOOKUP($A950,'STOCK PRICES'!$G$2:$H$1679,2,1)</f>
        <v>33.020000000000003</v>
      </c>
      <c r="H950">
        <f>VLOOKUP($A950,'STOCK PRICES'!$I$2:$J$1976,2,1)</f>
        <v>41</v>
      </c>
      <c r="J950">
        <f>VLOOKUP($A950,'STOCK PRICES'!$K$2:$L$2018,2,1)</f>
        <v>234.79</v>
      </c>
      <c r="L950">
        <f>VLOOKUP($A950,'STOCK PRICES'!$M$2:$N$2018,2,1)</f>
        <v>45.59</v>
      </c>
      <c r="N950" t="e">
        <f>VLOOKUP($A950,'STOCK PRICES'!$O$2:$P$538,2,1)</f>
        <v>#N/A</v>
      </c>
      <c r="P950">
        <f>VLOOKUP($A950,'STOCK PRICES'!$Q$2:$R$2018,2,1)</f>
        <v>23.55</v>
      </c>
      <c r="R950">
        <f>VLOOKUP($A950,'STOCK PRICES'!$S$2:$T$2018,2,1)</f>
        <v>24.88</v>
      </c>
      <c r="T950">
        <f>VLOOKUP($A950,'STOCK PRICES'!$U$2:$V$1210,2,1)</f>
        <v>129</v>
      </c>
      <c r="V950">
        <f>VLOOKUP($A950,'STOCK PRICES'!$W$2:$X$1879,2,1)</f>
        <v>86.61</v>
      </c>
      <c r="X950">
        <f>VLOOKUP($A950,'STOCK PRICES'!$Y$2:$Z$1987,2,1)</f>
        <v>40.79</v>
      </c>
      <c r="Z950">
        <f>VLOOKUP($A950,'STOCK PRICES'!$AA$2:$AB$1885,2,1)</f>
        <v>189.76</v>
      </c>
      <c r="AB950" t="e">
        <f>VLOOKUP($A950,'STOCK PRICES'!$AC$2:$AD$532,2,1)</f>
        <v>#N/A</v>
      </c>
    </row>
    <row r="951" spans="1:28" hidden="1" outlineLevel="1">
      <c r="A951" s="87">
        <v>44413</v>
      </c>
      <c r="B951">
        <f>VLOOKUP($A951,'STOCK PRICES'!$C$2:$D$1994,2,1)</f>
        <v>132.58000000000001</v>
      </c>
      <c r="C951" s="90"/>
      <c r="D951">
        <f>VLOOKUP($A951,'STOCK PRICES'!$E$2:$F$2018,2,1)</f>
        <v>126.85</v>
      </c>
      <c r="F951">
        <f>VLOOKUP($A951,'STOCK PRICES'!$G$2:$H$1679,2,1)</f>
        <v>32.61</v>
      </c>
      <c r="H951">
        <f>VLOOKUP($A951,'STOCK PRICES'!$I$2:$J$1976,2,1)</f>
        <v>41.49</v>
      </c>
      <c r="J951">
        <f>VLOOKUP($A951,'STOCK PRICES'!$K$2:$L$2018,2,1)</f>
        <v>232.75</v>
      </c>
      <c r="L951">
        <f>VLOOKUP($A951,'STOCK PRICES'!$M$2:$N$2018,2,1)</f>
        <v>44.98</v>
      </c>
      <c r="N951" t="e">
        <f>VLOOKUP($A951,'STOCK PRICES'!$O$2:$P$538,2,1)</f>
        <v>#N/A</v>
      </c>
      <c r="P951">
        <f>VLOOKUP($A951,'STOCK PRICES'!$Q$2:$R$2018,2,1)</f>
        <v>23.4</v>
      </c>
      <c r="R951">
        <f>VLOOKUP($A951,'STOCK PRICES'!$S$2:$T$2018,2,1)</f>
        <v>23.93</v>
      </c>
      <c r="T951">
        <f>VLOOKUP($A951,'STOCK PRICES'!$U$2:$V$1210,2,1)</f>
        <v>125.42</v>
      </c>
      <c r="V951">
        <f>VLOOKUP($A951,'STOCK PRICES'!$W$2:$X$1879,2,1)</f>
        <v>86</v>
      </c>
      <c r="X951">
        <f>VLOOKUP($A951,'STOCK PRICES'!$Y$2:$Z$1987,2,1)</f>
        <v>41</v>
      </c>
      <c r="Z951">
        <f>VLOOKUP($A951,'STOCK PRICES'!$AA$2:$AB$1885,2,1)</f>
        <v>188.64</v>
      </c>
      <c r="AB951" t="e">
        <f>VLOOKUP($A951,'STOCK PRICES'!$AC$2:$AD$532,2,1)</f>
        <v>#N/A</v>
      </c>
    </row>
    <row r="952" spans="1:28" hidden="1" outlineLevel="1">
      <c r="A952" s="87">
        <v>44414</v>
      </c>
      <c r="B952">
        <f>VLOOKUP($A952,'STOCK PRICES'!$C$2:$D$1994,2,1)</f>
        <v>135.09</v>
      </c>
      <c r="C952" s="90"/>
      <c r="D952">
        <f>VLOOKUP($A952,'STOCK PRICES'!$E$2:$F$2018,2,1)</f>
        <v>127.21</v>
      </c>
      <c r="F952">
        <f>VLOOKUP($A952,'STOCK PRICES'!$G$2:$H$1679,2,1)</f>
        <v>32.6</v>
      </c>
      <c r="H952">
        <f>VLOOKUP($A952,'STOCK PRICES'!$I$2:$J$1976,2,1)</f>
        <v>41.1</v>
      </c>
      <c r="J952">
        <f>VLOOKUP($A952,'STOCK PRICES'!$K$2:$L$2018,2,1)</f>
        <v>226.23</v>
      </c>
      <c r="L952">
        <f>VLOOKUP($A952,'STOCK PRICES'!$M$2:$N$2018,2,1)</f>
        <v>44.28</v>
      </c>
      <c r="N952" t="e">
        <f>VLOOKUP($A952,'STOCK PRICES'!$O$2:$P$538,2,1)</f>
        <v>#N/A</v>
      </c>
      <c r="P952">
        <f>VLOOKUP($A952,'STOCK PRICES'!$Q$2:$R$2018,2,1)</f>
        <v>23.03</v>
      </c>
      <c r="R952">
        <f>VLOOKUP($A952,'STOCK PRICES'!$S$2:$T$2018,2,1)</f>
        <v>22.74</v>
      </c>
      <c r="T952">
        <f>VLOOKUP($A952,'STOCK PRICES'!$U$2:$V$1210,2,1)</f>
        <v>125</v>
      </c>
      <c r="V952">
        <f>VLOOKUP($A952,'STOCK PRICES'!$W$2:$X$1879,2,1)</f>
        <v>86</v>
      </c>
      <c r="X952">
        <f>VLOOKUP($A952,'STOCK PRICES'!$Y$2:$Z$1987,2,1)</f>
        <v>41</v>
      </c>
      <c r="Z952">
        <f>VLOOKUP($A952,'STOCK PRICES'!$AA$2:$AB$1885,2,1)</f>
        <v>186.89</v>
      </c>
      <c r="AB952" t="e">
        <f>VLOOKUP($A952,'STOCK PRICES'!$AC$2:$AD$532,2,1)</f>
        <v>#N/A</v>
      </c>
    </row>
    <row r="953" spans="1:28" hidden="1" outlineLevel="1">
      <c r="A953" s="87">
        <v>44417</v>
      </c>
      <c r="B953">
        <f>VLOOKUP($A953,'STOCK PRICES'!$C$2:$D$1994,2,1)</f>
        <v>134.66999999999999</v>
      </c>
      <c r="C953" s="90"/>
      <c r="D953">
        <f>VLOOKUP($A953,'STOCK PRICES'!$E$2:$F$2018,2,1)</f>
        <v>127.47</v>
      </c>
      <c r="F953">
        <f>VLOOKUP($A953,'STOCK PRICES'!$G$2:$H$1679,2,1)</f>
        <v>32.75</v>
      </c>
      <c r="H953">
        <f>VLOOKUP($A953,'STOCK PRICES'!$I$2:$J$1976,2,1)</f>
        <v>41.89</v>
      </c>
      <c r="J953">
        <f>VLOOKUP($A953,'STOCK PRICES'!$K$2:$L$2018,2,1)</f>
        <v>225.57</v>
      </c>
      <c r="L953">
        <f>VLOOKUP($A953,'STOCK PRICES'!$M$2:$N$2018,2,1)</f>
        <v>43.6</v>
      </c>
      <c r="N953" t="e">
        <f>VLOOKUP($A953,'STOCK PRICES'!$O$2:$P$538,2,1)</f>
        <v>#N/A</v>
      </c>
      <c r="P953">
        <f>VLOOKUP($A953,'STOCK PRICES'!$Q$2:$R$2018,2,1)</f>
        <v>22.98</v>
      </c>
      <c r="R953">
        <f>VLOOKUP($A953,'STOCK PRICES'!$S$2:$T$2018,2,1)</f>
        <v>21.9</v>
      </c>
      <c r="T953">
        <f>VLOOKUP($A953,'STOCK PRICES'!$U$2:$V$1210,2,1)</f>
        <v>118.67</v>
      </c>
      <c r="V953">
        <f>VLOOKUP($A953,'STOCK PRICES'!$W$2:$X$1879,2,1)</f>
        <v>86</v>
      </c>
      <c r="X953">
        <f>VLOOKUP($A953,'STOCK PRICES'!$Y$2:$Z$1987,2,1)</f>
        <v>40.6</v>
      </c>
      <c r="Z953">
        <f>VLOOKUP($A953,'STOCK PRICES'!$AA$2:$AB$1885,2,1)</f>
        <v>187.99</v>
      </c>
      <c r="AB953" t="e">
        <f>VLOOKUP($A953,'STOCK PRICES'!$AC$2:$AD$532,2,1)</f>
        <v>#N/A</v>
      </c>
    </row>
    <row r="954" spans="1:28" hidden="1" outlineLevel="1">
      <c r="A954" s="87">
        <v>44418</v>
      </c>
      <c r="B954">
        <f>VLOOKUP($A954,'STOCK PRICES'!$C$2:$D$1994,2,1)</f>
        <v>134.96</v>
      </c>
      <c r="C954" s="90"/>
      <c r="D954">
        <f>VLOOKUP($A954,'STOCK PRICES'!$E$2:$F$2018,2,1)</f>
        <v>127.69</v>
      </c>
      <c r="F954">
        <f>VLOOKUP($A954,'STOCK PRICES'!$G$2:$H$1679,2,1)</f>
        <v>33.340000000000003</v>
      </c>
      <c r="H954">
        <f>VLOOKUP($A954,'STOCK PRICES'!$I$2:$J$1976,2,1)</f>
        <v>41.25</v>
      </c>
      <c r="J954">
        <f>VLOOKUP($A954,'STOCK PRICES'!$K$2:$L$2018,2,1)</f>
        <v>226.57</v>
      </c>
      <c r="L954">
        <f>VLOOKUP($A954,'STOCK PRICES'!$M$2:$N$2018,2,1)</f>
        <v>43.84</v>
      </c>
      <c r="N954" t="e">
        <f>VLOOKUP($A954,'STOCK PRICES'!$O$2:$P$538,2,1)</f>
        <v>#N/A</v>
      </c>
      <c r="P954">
        <f>VLOOKUP($A954,'STOCK PRICES'!$Q$2:$R$2018,2,1)</f>
        <v>22.99</v>
      </c>
      <c r="R954">
        <f>VLOOKUP($A954,'STOCK PRICES'!$S$2:$T$2018,2,1)</f>
        <v>23.54</v>
      </c>
      <c r="T954">
        <f>VLOOKUP($A954,'STOCK PRICES'!$U$2:$V$1210,2,1)</f>
        <v>120.75</v>
      </c>
      <c r="V954">
        <f>VLOOKUP($A954,'STOCK PRICES'!$W$2:$X$1879,2,1)</f>
        <v>86</v>
      </c>
      <c r="X954">
        <f>VLOOKUP($A954,'STOCK PRICES'!$Y$2:$Z$1987,2,1)</f>
        <v>41</v>
      </c>
      <c r="Z954">
        <f>VLOOKUP($A954,'STOCK PRICES'!$AA$2:$AB$1885,2,1)</f>
        <v>188</v>
      </c>
      <c r="AB954" t="e">
        <f>VLOOKUP($A954,'STOCK PRICES'!$AC$2:$AD$532,2,1)</f>
        <v>#N/A</v>
      </c>
    </row>
    <row r="955" spans="1:28" hidden="1" outlineLevel="1">
      <c r="A955" s="87">
        <v>44419</v>
      </c>
      <c r="B955">
        <f>VLOOKUP($A955,'STOCK PRICES'!$C$2:$D$1994,2,1)</f>
        <v>135.12</v>
      </c>
      <c r="C955" s="90"/>
      <c r="D955">
        <f>VLOOKUP($A955,'STOCK PRICES'!$E$2:$F$2018,2,1)</f>
        <v>128.66999999999999</v>
      </c>
      <c r="F955">
        <f>VLOOKUP($A955,'STOCK PRICES'!$G$2:$H$1679,2,1)</f>
        <v>33.56</v>
      </c>
      <c r="H955">
        <f>VLOOKUP($A955,'STOCK PRICES'!$I$2:$J$1976,2,1)</f>
        <v>41.52</v>
      </c>
      <c r="J955">
        <f>VLOOKUP($A955,'STOCK PRICES'!$K$2:$L$2018,2,1)</f>
        <v>226.85</v>
      </c>
      <c r="L955">
        <f>VLOOKUP($A955,'STOCK PRICES'!$M$2:$N$2018,2,1)</f>
        <v>43.65</v>
      </c>
      <c r="N955" t="e">
        <f>VLOOKUP($A955,'STOCK PRICES'!$O$2:$P$538,2,1)</f>
        <v>#N/A</v>
      </c>
      <c r="P955">
        <f>VLOOKUP($A955,'STOCK PRICES'!$Q$2:$R$2018,2,1)</f>
        <v>23.24</v>
      </c>
      <c r="R955">
        <f>VLOOKUP($A955,'STOCK PRICES'!$S$2:$T$2018,2,1)</f>
        <v>22.82</v>
      </c>
      <c r="T955">
        <f>VLOOKUP($A955,'STOCK PRICES'!$U$2:$V$1210,2,1)</f>
        <v>126.9</v>
      </c>
      <c r="V955">
        <f>VLOOKUP($A955,'STOCK PRICES'!$W$2:$X$1879,2,1)</f>
        <v>86.33</v>
      </c>
      <c r="X955">
        <f>VLOOKUP($A955,'STOCK PRICES'!$Y$2:$Z$1987,2,1)</f>
        <v>41</v>
      </c>
      <c r="Z955">
        <f>VLOOKUP($A955,'STOCK PRICES'!$AA$2:$AB$1885,2,1)</f>
        <v>187.14</v>
      </c>
      <c r="AB955" t="e">
        <f>VLOOKUP($A955,'STOCK PRICES'!$AC$2:$AD$532,2,1)</f>
        <v>#N/A</v>
      </c>
    </row>
    <row r="956" spans="1:28" hidden="1" outlineLevel="1">
      <c r="A956" s="87">
        <v>44420</v>
      </c>
      <c r="B956">
        <f>VLOOKUP($A956,'STOCK PRICES'!$C$2:$D$1994,2,1)</f>
        <v>140.13</v>
      </c>
      <c r="C956" s="90"/>
      <c r="D956">
        <f>VLOOKUP($A956,'STOCK PRICES'!$E$2:$F$2018,2,1)</f>
        <v>129.19999999999999</v>
      </c>
      <c r="F956">
        <f>VLOOKUP($A956,'STOCK PRICES'!$G$2:$H$1679,2,1)</f>
        <v>33.729999999999997</v>
      </c>
      <c r="H956">
        <f>VLOOKUP($A956,'STOCK PRICES'!$I$2:$J$1976,2,1)</f>
        <v>41.56</v>
      </c>
      <c r="J956">
        <f>VLOOKUP($A956,'STOCK PRICES'!$K$2:$L$2018,2,1)</f>
        <v>222.52</v>
      </c>
      <c r="L956">
        <f>VLOOKUP($A956,'STOCK PRICES'!$M$2:$N$2018,2,1)</f>
        <v>44.69</v>
      </c>
      <c r="N956" t="e">
        <f>VLOOKUP($A956,'STOCK PRICES'!$O$2:$P$538,2,1)</f>
        <v>#N/A</v>
      </c>
      <c r="P956">
        <f>VLOOKUP($A956,'STOCK PRICES'!$Q$2:$R$2018,2,1)</f>
        <v>22.88</v>
      </c>
      <c r="R956">
        <f>VLOOKUP($A956,'STOCK PRICES'!$S$2:$T$2018,2,1)</f>
        <v>21.77</v>
      </c>
      <c r="T956">
        <f>VLOOKUP($A956,'STOCK PRICES'!$U$2:$V$1210,2,1)</f>
        <v>126</v>
      </c>
      <c r="V956">
        <f>VLOOKUP($A956,'STOCK PRICES'!$W$2:$X$1879,2,1)</f>
        <v>86.21</v>
      </c>
      <c r="X956">
        <f>VLOOKUP($A956,'STOCK PRICES'!$Y$2:$Z$1987,2,1)</f>
        <v>40.880000000000003</v>
      </c>
      <c r="Z956">
        <f>VLOOKUP($A956,'STOCK PRICES'!$AA$2:$AB$1885,2,1)</f>
        <v>186.64</v>
      </c>
      <c r="AB956" t="e">
        <f>VLOOKUP($A956,'STOCK PRICES'!$AC$2:$AD$532,2,1)</f>
        <v>#N/A</v>
      </c>
    </row>
    <row r="957" spans="1:28" hidden="1" outlineLevel="1">
      <c r="A957" s="87">
        <v>44421</v>
      </c>
      <c r="B957">
        <f>VLOOKUP($A957,'STOCK PRICES'!$C$2:$D$1994,2,1)</f>
        <v>140.66</v>
      </c>
      <c r="C957" s="90"/>
      <c r="D957">
        <f>VLOOKUP($A957,'STOCK PRICES'!$E$2:$F$2018,2,1)</f>
        <v>129.51</v>
      </c>
      <c r="F957">
        <f>VLOOKUP($A957,'STOCK PRICES'!$G$2:$H$1679,2,1)</f>
        <v>33.729999999999997</v>
      </c>
      <c r="H957">
        <f>VLOOKUP($A957,'STOCK PRICES'!$I$2:$J$1976,2,1)</f>
        <v>42.03</v>
      </c>
      <c r="J957">
        <f>VLOOKUP($A957,'STOCK PRICES'!$K$2:$L$2018,2,1)</f>
        <v>219.92</v>
      </c>
      <c r="L957">
        <f>VLOOKUP($A957,'STOCK PRICES'!$M$2:$N$2018,2,1)</f>
        <v>43.07</v>
      </c>
      <c r="N957" t="e">
        <f>VLOOKUP($A957,'STOCK PRICES'!$O$2:$P$538,2,1)</f>
        <v>#N/A</v>
      </c>
      <c r="P957">
        <f>VLOOKUP($A957,'STOCK PRICES'!$Q$2:$R$2018,2,1)</f>
        <v>22.52</v>
      </c>
      <c r="R957">
        <f>VLOOKUP($A957,'STOCK PRICES'!$S$2:$T$2018,2,1)</f>
        <v>21.83</v>
      </c>
      <c r="T957">
        <f>VLOOKUP($A957,'STOCK PRICES'!$U$2:$V$1210,2,1)</f>
        <v>129</v>
      </c>
      <c r="V957">
        <f>VLOOKUP($A957,'STOCK PRICES'!$W$2:$X$1879,2,1)</f>
        <v>87</v>
      </c>
      <c r="X957">
        <f>VLOOKUP($A957,'STOCK PRICES'!$Y$2:$Z$1987,2,1)</f>
        <v>41.5</v>
      </c>
      <c r="Z957">
        <f>VLOOKUP($A957,'STOCK PRICES'!$AA$2:$AB$1885,2,1)</f>
        <v>186.64</v>
      </c>
      <c r="AB957" t="e">
        <f>VLOOKUP($A957,'STOCK PRICES'!$AC$2:$AD$532,2,1)</f>
        <v>#N/A</v>
      </c>
    </row>
    <row r="958" spans="1:28" hidden="1" outlineLevel="1">
      <c r="A958" s="87">
        <v>44424</v>
      </c>
      <c r="B958">
        <f>VLOOKUP($A958,'STOCK PRICES'!$C$2:$D$1994,2,1)</f>
        <v>141.05000000000001</v>
      </c>
      <c r="C958" s="90"/>
      <c r="D958">
        <f>VLOOKUP($A958,'STOCK PRICES'!$E$2:$F$2018,2,1)</f>
        <v>129</v>
      </c>
      <c r="F958">
        <f>VLOOKUP($A958,'STOCK PRICES'!$G$2:$H$1679,2,1)</f>
        <v>33.729999999999997</v>
      </c>
      <c r="H958">
        <f>VLOOKUP($A958,'STOCK PRICES'!$I$2:$J$1976,2,1)</f>
        <v>42.01</v>
      </c>
      <c r="J958">
        <f>VLOOKUP($A958,'STOCK PRICES'!$K$2:$L$2018,2,1)</f>
        <v>213.97</v>
      </c>
      <c r="L958">
        <f>VLOOKUP($A958,'STOCK PRICES'!$M$2:$N$2018,2,1)</f>
        <v>42.75</v>
      </c>
      <c r="N958" t="e">
        <f>VLOOKUP($A958,'STOCK PRICES'!$O$2:$P$538,2,1)</f>
        <v>#N/A</v>
      </c>
      <c r="P958">
        <f>VLOOKUP($A958,'STOCK PRICES'!$Q$2:$R$2018,2,1)</f>
        <v>21.99</v>
      </c>
      <c r="R958">
        <f>VLOOKUP($A958,'STOCK PRICES'!$S$2:$T$2018,2,1)</f>
        <v>21</v>
      </c>
      <c r="T958">
        <f>VLOOKUP($A958,'STOCK PRICES'!$U$2:$V$1210,2,1)</f>
        <v>125</v>
      </c>
      <c r="V958">
        <f>VLOOKUP($A958,'STOCK PRICES'!$W$2:$X$1879,2,1)</f>
        <v>85.06</v>
      </c>
      <c r="X958">
        <f>VLOOKUP($A958,'STOCK PRICES'!$Y$2:$Z$1987,2,1)</f>
        <v>40.799999999999997</v>
      </c>
      <c r="Z958">
        <f>VLOOKUP($A958,'STOCK PRICES'!$AA$2:$AB$1885,2,1)</f>
        <v>185.53</v>
      </c>
      <c r="AB958" t="e">
        <f>VLOOKUP($A958,'STOCK PRICES'!$AC$2:$AD$532,2,1)</f>
        <v>#N/A</v>
      </c>
    </row>
    <row r="959" spans="1:28" hidden="1" outlineLevel="1">
      <c r="A959" s="87">
        <v>44425</v>
      </c>
      <c r="B959">
        <f>VLOOKUP($A959,'STOCK PRICES'!$C$2:$D$1994,2,1)</f>
        <v>141.68</v>
      </c>
      <c r="C959" s="90"/>
      <c r="D959">
        <f>VLOOKUP($A959,'STOCK PRICES'!$E$2:$F$2018,2,1)</f>
        <v>129.36000000000001</v>
      </c>
      <c r="F959">
        <f>VLOOKUP($A959,'STOCK PRICES'!$G$2:$H$1679,2,1)</f>
        <v>33.770000000000003</v>
      </c>
      <c r="H959">
        <f>VLOOKUP($A959,'STOCK PRICES'!$I$2:$J$1976,2,1)</f>
        <v>42.5</v>
      </c>
      <c r="J959">
        <f>VLOOKUP($A959,'STOCK PRICES'!$K$2:$L$2018,2,1)</f>
        <v>220.17</v>
      </c>
      <c r="L959">
        <f>VLOOKUP($A959,'STOCK PRICES'!$M$2:$N$2018,2,1)</f>
        <v>43.57</v>
      </c>
      <c r="N959" t="e">
        <f>VLOOKUP($A959,'STOCK PRICES'!$O$2:$P$538,2,1)</f>
        <v>#N/A</v>
      </c>
      <c r="P959">
        <f>VLOOKUP($A959,'STOCK PRICES'!$Q$2:$R$2018,2,1)</f>
        <v>22.24</v>
      </c>
      <c r="R959">
        <f>VLOOKUP($A959,'STOCK PRICES'!$S$2:$T$2018,2,1)</f>
        <v>21.81</v>
      </c>
      <c r="T959">
        <f>VLOOKUP($A959,'STOCK PRICES'!$U$2:$V$1210,2,1)</f>
        <v>125</v>
      </c>
      <c r="V959">
        <f>VLOOKUP($A959,'STOCK PRICES'!$W$2:$X$1879,2,1)</f>
        <v>84</v>
      </c>
      <c r="X959">
        <f>VLOOKUP($A959,'STOCK PRICES'!$Y$2:$Z$1987,2,1)</f>
        <v>41.5</v>
      </c>
      <c r="Z959">
        <f>VLOOKUP($A959,'STOCK PRICES'!$AA$2:$AB$1885,2,1)</f>
        <v>182.67</v>
      </c>
      <c r="AB959" t="e">
        <f>VLOOKUP($A959,'STOCK PRICES'!$AC$2:$AD$532,2,1)</f>
        <v>#N/A</v>
      </c>
    </row>
    <row r="960" spans="1:28" hidden="1" outlineLevel="1">
      <c r="A960" s="87">
        <v>44428</v>
      </c>
      <c r="B960">
        <f>VLOOKUP($A960,'STOCK PRICES'!$C$2:$D$1994,2,1)</f>
        <v>149.41</v>
      </c>
      <c r="C960" s="90"/>
      <c r="D960">
        <f>VLOOKUP($A960,'STOCK PRICES'!$E$2:$F$2018,2,1)</f>
        <v>129.33000000000001</v>
      </c>
      <c r="F960">
        <f>VLOOKUP($A960,'STOCK PRICES'!$G$2:$H$1679,2,1)</f>
        <v>33.700000000000003</v>
      </c>
      <c r="H960">
        <f>VLOOKUP($A960,'STOCK PRICES'!$I$2:$J$1976,2,1)</f>
        <v>42.5</v>
      </c>
      <c r="J960">
        <f>VLOOKUP($A960,'STOCK PRICES'!$K$2:$L$2018,2,1)</f>
        <v>224.08</v>
      </c>
      <c r="L960">
        <f>VLOOKUP($A960,'STOCK PRICES'!$M$2:$N$2018,2,1)</f>
        <v>46.2</v>
      </c>
      <c r="N960" t="e">
        <f>VLOOKUP($A960,'STOCK PRICES'!$O$2:$P$538,2,1)</f>
        <v>#N/A</v>
      </c>
      <c r="P960">
        <f>VLOOKUP($A960,'STOCK PRICES'!$Q$2:$R$2018,2,1)</f>
        <v>22.58</v>
      </c>
      <c r="R960">
        <f>VLOOKUP($A960,'STOCK PRICES'!$S$2:$T$2018,2,1)</f>
        <v>22.06</v>
      </c>
      <c r="T960">
        <f>VLOOKUP($A960,'STOCK PRICES'!$U$2:$V$1210,2,1)</f>
        <v>125.2</v>
      </c>
      <c r="V960">
        <f>VLOOKUP($A960,'STOCK PRICES'!$W$2:$X$1879,2,1)</f>
        <v>84</v>
      </c>
      <c r="X960">
        <f>VLOOKUP($A960,'STOCK PRICES'!$Y$2:$Z$1987,2,1)</f>
        <v>41.5</v>
      </c>
      <c r="Z960">
        <f>VLOOKUP($A960,'STOCK PRICES'!$AA$2:$AB$1885,2,1)</f>
        <v>178.11</v>
      </c>
      <c r="AB960" t="e">
        <f>VLOOKUP($A960,'STOCK PRICES'!$AC$2:$AD$532,2,1)</f>
        <v>#N/A</v>
      </c>
    </row>
    <row r="961" spans="1:28" hidden="1" outlineLevel="1">
      <c r="A961" s="87">
        <v>44431</v>
      </c>
      <c r="B961">
        <f>VLOOKUP($A961,'STOCK PRICES'!$C$2:$D$1994,2,1)</f>
        <v>160.44999999999999</v>
      </c>
      <c r="C961" s="90"/>
      <c r="D961">
        <f>VLOOKUP($A961,'STOCK PRICES'!$E$2:$F$2018,2,1)</f>
        <v>129.69999999999999</v>
      </c>
      <c r="F961">
        <f>VLOOKUP($A961,'STOCK PRICES'!$G$2:$H$1679,2,1)</f>
        <v>33.590000000000003</v>
      </c>
      <c r="H961">
        <f>VLOOKUP($A961,'STOCK PRICES'!$I$2:$J$1976,2,1)</f>
        <v>43.25</v>
      </c>
      <c r="J961">
        <f>VLOOKUP($A961,'STOCK PRICES'!$K$2:$L$2018,2,1)</f>
        <v>225.24</v>
      </c>
      <c r="L961">
        <f>VLOOKUP($A961,'STOCK PRICES'!$M$2:$N$2018,2,1)</f>
        <v>45.44</v>
      </c>
      <c r="N961" t="e">
        <f>VLOOKUP($A961,'STOCK PRICES'!$O$2:$P$538,2,1)</f>
        <v>#N/A</v>
      </c>
      <c r="P961">
        <f>VLOOKUP($A961,'STOCK PRICES'!$Q$2:$R$2018,2,1)</f>
        <v>22.69</v>
      </c>
      <c r="R961">
        <f>VLOOKUP($A961,'STOCK PRICES'!$S$2:$T$2018,2,1)</f>
        <v>21.87</v>
      </c>
      <c r="T961">
        <f>VLOOKUP($A961,'STOCK PRICES'!$U$2:$V$1210,2,1)</f>
        <v>128.35</v>
      </c>
      <c r="V961">
        <f>VLOOKUP($A961,'STOCK PRICES'!$W$2:$X$1879,2,1)</f>
        <v>88.71</v>
      </c>
      <c r="X961">
        <f>VLOOKUP($A961,'STOCK PRICES'!$Y$2:$Z$1987,2,1)</f>
        <v>41.5</v>
      </c>
      <c r="Z961">
        <f>VLOOKUP($A961,'STOCK PRICES'!$AA$2:$AB$1885,2,1)</f>
        <v>181.85</v>
      </c>
      <c r="AB961" t="e">
        <f>VLOOKUP($A961,'STOCK PRICES'!$AC$2:$AD$532,2,1)</f>
        <v>#N/A</v>
      </c>
    </row>
    <row r="962" spans="1:28" hidden="1" outlineLevel="1">
      <c r="A962" s="87">
        <v>44432</v>
      </c>
      <c r="B962">
        <f>VLOOKUP($A962,'STOCK PRICES'!$C$2:$D$1994,2,1)</f>
        <v>156.47</v>
      </c>
      <c r="C962" s="90"/>
      <c r="D962">
        <f>VLOOKUP($A962,'STOCK PRICES'!$E$2:$F$2018,2,1)</f>
        <v>129.47999999999999</v>
      </c>
      <c r="F962">
        <f>VLOOKUP($A962,'STOCK PRICES'!$G$2:$H$1679,2,1)</f>
        <v>33.590000000000003</v>
      </c>
      <c r="H962">
        <f>VLOOKUP($A962,'STOCK PRICES'!$I$2:$J$1976,2,1)</f>
        <v>43.64</v>
      </c>
      <c r="J962">
        <f>VLOOKUP($A962,'STOCK PRICES'!$K$2:$L$2018,2,1)</f>
        <v>222.8</v>
      </c>
      <c r="L962">
        <f>VLOOKUP($A962,'STOCK PRICES'!$M$2:$N$2018,2,1)</f>
        <v>44.76</v>
      </c>
      <c r="N962" t="e">
        <f>VLOOKUP($A962,'STOCK PRICES'!$O$2:$P$538,2,1)</f>
        <v>#N/A</v>
      </c>
      <c r="P962">
        <f>VLOOKUP($A962,'STOCK PRICES'!$Q$2:$R$2018,2,1)</f>
        <v>22.49</v>
      </c>
      <c r="R962">
        <f>VLOOKUP($A962,'STOCK PRICES'!$S$2:$T$2018,2,1)</f>
        <v>21.81</v>
      </c>
      <c r="T962">
        <f>VLOOKUP($A962,'STOCK PRICES'!$U$2:$V$1210,2,1)</f>
        <v>127.49</v>
      </c>
      <c r="V962">
        <f>VLOOKUP($A962,'STOCK PRICES'!$W$2:$X$1879,2,1)</f>
        <v>85.98</v>
      </c>
      <c r="X962">
        <f>VLOOKUP($A962,'STOCK PRICES'!$Y$2:$Z$1987,2,1)</f>
        <v>41.5</v>
      </c>
      <c r="Z962">
        <f>VLOOKUP($A962,'STOCK PRICES'!$AA$2:$AB$1885,2,1)</f>
        <v>182.77</v>
      </c>
      <c r="AB962" t="e">
        <f>VLOOKUP($A962,'STOCK PRICES'!$AC$2:$AD$532,2,1)</f>
        <v>#N/A</v>
      </c>
    </row>
    <row r="963" spans="1:28" hidden="1" outlineLevel="1">
      <c r="A963" s="87">
        <v>44433</v>
      </c>
      <c r="B963">
        <f>VLOOKUP($A963,'STOCK PRICES'!$C$2:$D$1994,2,1)</f>
        <v>156.5</v>
      </c>
      <c r="C963" s="90"/>
      <c r="D963">
        <f>VLOOKUP($A963,'STOCK PRICES'!$E$2:$F$2018,2,1)</f>
        <v>129.01</v>
      </c>
      <c r="F963">
        <f>VLOOKUP($A963,'STOCK PRICES'!$G$2:$H$1679,2,1)</f>
        <v>33.270000000000003</v>
      </c>
      <c r="H963">
        <f>VLOOKUP($A963,'STOCK PRICES'!$I$2:$J$1976,2,1)</f>
        <v>43.73</v>
      </c>
      <c r="J963">
        <f>VLOOKUP($A963,'STOCK PRICES'!$K$2:$L$2018,2,1)</f>
        <v>220.12</v>
      </c>
      <c r="L963">
        <f>VLOOKUP($A963,'STOCK PRICES'!$M$2:$N$2018,2,1)</f>
        <v>43.61</v>
      </c>
      <c r="N963" t="e">
        <f>VLOOKUP($A963,'STOCK PRICES'!$O$2:$P$538,2,1)</f>
        <v>#N/A</v>
      </c>
      <c r="P963">
        <f>VLOOKUP($A963,'STOCK PRICES'!$Q$2:$R$2018,2,1)</f>
        <v>22.35</v>
      </c>
      <c r="R963">
        <f>VLOOKUP($A963,'STOCK PRICES'!$S$2:$T$2018,2,1)</f>
        <v>21.05</v>
      </c>
      <c r="T963">
        <f>VLOOKUP($A963,'STOCK PRICES'!$U$2:$V$1210,2,1)</f>
        <v>127.49</v>
      </c>
      <c r="V963">
        <f>VLOOKUP($A963,'STOCK PRICES'!$W$2:$X$1879,2,1)</f>
        <v>85.02</v>
      </c>
      <c r="X963">
        <f>VLOOKUP($A963,'STOCK PRICES'!$Y$2:$Z$1987,2,1)</f>
        <v>41.8</v>
      </c>
      <c r="Z963">
        <f>VLOOKUP($A963,'STOCK PRICES'!$AA$2:$AB$1885,2,1)</f>
        <v>182.63</v>
      </c>
      <c r="AB963" t="e">
        <f>VLOOKUP($A963,'STOCK PRICES'!$AC$2:$AD$532,2,1)</f>
        <v>#N/A</v>
      </c>
    </row>
    <row r="964" spans="1:28" hidden="1" outlineLevel="1">
      <c r="A964" s="87">
        <v>44434</v>
      </c>
      <c r="B964">
        <f>VLOOKUP($A964,'STOCK PRICES'!$C$2:$D$1994,2,1)</f>
        <v>154.82</v>
      </c>
      <c r="C964" s="90"/>
      <c r="D964">
        <f>VLOOKUP($A964,'STOCK PRICES'!$E$2:$F$2018,2,1)</f>
        <v>124.28</v>
      </c>
      <c r="F964">
        <f>VLOOKUP($A964,'STOCK PRICES'!$G$2:$H$1679,2,1)</f>
        <v>33.119999999999997</v>
      </c>
      <c r="H964">
        <f>VLOOKUP($A964,'STOCK PRICES'!$I$2:$J$1976,2,1)</f>
        <v>43.4</v>
      </c>
      <c r="J964">
        <f>VLOOKUP($A964,'STOCK PRICES'!$K$2:$L$2018,2,1)</f>
        <v>217.27</v>
      </c>
      <c r="L964">
        <f>VLOOKUP($A964,'STOCK PRICES'!$M$2:$N$2018,2,1)</f>
        <v>42.89</v>
      </c>
      <c r="N964" t="e">
        <f>VLOOKUP($A964,'STOCK PRICES'!$O$2:$P$538,2,1)</f>
        <v>#N/A</v>
      </c>
      <c r="P964">
        <f>VLOOKUP($A964,'STOCK PRICES'!$Q$2:$R$2018,2,1)</f>
        <v>22.05</v>
      </c>
      <c r="R964">
        <f>VLOOKUP($A964,'STOCK PRICES'!$S$2:$T$2018,2,1)</f>
        <v>19.93</v>
      </c>
      <c r="T964">
        <f>VLOOKUP($A964,'STOCK PRICES'!$U$2:$V$1210,2,1)</f>
        <v>127.99</v>
      </c>
      <c r="V964">
        <f>VLOOKUP($A964,'STOCK PRICES'!$W$2:$X$1879,2,1)</f>
        <v>85.02</v>
      </c>
      <c r="X964">
        <f>VLOOKUP($A964,'STOCK PRICES'!$Y$2:$Z$1987,2,1)</f>
        <v>41.47</v>
      </c>
      <c r="Z964">
        <f>VLOOKUP($A964,'STOCK PRICES'!$AA$2:$AB$1885,2,1)</f>
        <v>182.11</v>
      </c>
      <c r="AB964" t="e">
        <f>VLOOKUP($A964,'STOCK PRICES'!$AC$2:$AD$532,2,1)</f>
        <v>#N/A</v>
      </c>
    </row>
    <row r="965" spans="1:28" hidden="1" outlineLevel="1">
      <c r="A965" s="87">
        <v>44435</v>
      </c>
      <c r="B965">
        <f>VLOOKUP($A965,'STOCK PRICES'!$C$2:$D$1994,2,1)</f>
        <v>162.18</v>
      </c>
      <c r="C965" s="90"/>
      <c r="D965">
        <f>VLOOKUP($A965,'STOCK PRICES'!$E$2:$F$2018,2,1)</f>
        <v>123.07</v>
      </c>
      <c r="F965">
        <f>VLOOKUP($A965,'STOCK PRICES'!$G$2:$H$1679,2,1)</f>
        <v>33.119999999999997</v>
      </c>
      <c r="H965">
        <f>VLOOKUP($A965,'STOCK PRICES'!$I$2:$J$1976,2,1)</f>
        <v>43.47</v>
      </c>
      <c r="J965">
        <f>VLOOKUP($A965,'STOCK PRICES'!$K$2:$L$2018,2,1)</f>
        <v>215.1</v>
      </c>
      <c r="L965">
        <f>VLOOKUP($A965,'STOCK PRICES'!$M$2:$N$2018,2,1)</f>
        <v>43.19</v>
      </c>
      <c r="N965" t="e">
        <f>VLOOKUP($A965,'STOCK PRICES'!$O$2:$P$538,2,1)</f>
        <v>#N/A</v>
      </c>
      <c r="P965">
        <f>VLOOKUP($A965,'STOCK PRICES'!$Q$2:$R$2018,2,1)</f>
        <v>21.57</v>
      </c>
      <c r="R965">
        <f>VLOOKUP($A965,'STOCK PRICES'!$S$2:$T$2018,2,1)</f>
        <v>18.55</v>
      </c>
      <c r="T965">
        <f>VLOOKUP($A965,'STOCK PRICES'!$U$2:$V$1210,2,1)</f>
        <v>122</v>
      </c>
      <c r="V965">
        <f>VLOOKUP($A965,'STOCK PRICES'!$W$2:$X$1879,2,1)</f>
        <v>82.5</v>
      </c>
      <c r="X965">
        <f>VLOOKUP($A965,'STOCK PRICES'!$Y$2:$Z$1987,2,1)</f>
        <v>41.05</v>
      </c>
      <c r="Z965">
        <f>VLOOKUP($A965,'STOCK PRICES'!$AA$2:$AB$1885,2,1)</f>
        <v>178.81</v>
      </c>
      <c r="AB965" t="e">
        <f>VLOOKUP($A965,'STOCK PRICES'!$AC$2:$AD$532,2,1)</f>
        <v>#N/A</v>
      </c>
    </row>
    <row r="966" spans="1:28" hidden="1" outlineLevel="1">
      <c r="A966" s="87">
        <v>44438</v>
      </c>
      <c r="B966">
        <f>VLOOKUP($A966,'STOCK PRICES'!$C$2:$D$1994,2,1)</f>
        <v>156.35</v>
      </c>
      <c r="C966" s="90"/>
      <c r="D966">
        <f>VLOOKUP($A966,'STOCK PRICES'!$E$2:$F$2018,2,1)</f>
        <v>122.19</v>
      </c>
      <c r="F966">
        <f>VLOOKUP($A966,'STOCK PRICES'!$G$2:$H$1679,2,1)</f>
        <v>33.4</v>
      </c>
      <c r="H966">
        <f>VLOOKUP($A966,'STOCK PRICES'!$I$2:$J$1976,2,1)</f>
        <v>43.13</v>
      </c>
      <c r="J966">
        <f>VLOOKUP($A966,'STOCK PRICES'!$K$2:$L$2018,2,1)</f>
        <v>228.16</v>
      </c>
      <c r="L966">
        <f>VLOOKUP($A966,'STOCK PRICES'!$M$2:$N$2018,2,1)</f>
        <v>43.25</v>
      </c>
      <c r="N966" t="e">
        <f>VLOOKUP($A966,'STOCK PRICES'!$O$2:$P$538,2,1)</f>
        <v>#N/A</v>
      </c>
      <c r="P966">
        <f>VLOOKUP($A966,'STOCK PRICES'!$Q$2:$R$2018,2,1)</f>
        <v>22.93</v>
      </c>
      <c r="R966">
        <f>VLOOKUP($A966,'STOCK PRICES'!$S$2:$T$2018,2,1)</f>
        <v>18.95</v>
      </c>
      <c r="T966">
        <f>VLOOKUP($A966,'STOCK PRICES'!$U$2:$V$1210,2,1)</f>
        <v>122</v>
      </c>
      <c r="V966">
        <f>VLOOKUP($A966,'STOCK PRICES'!$W$2:$X$1879,2,1)</f>
        <v>84</v>
      </c>
      <c r="X966">
        <f>VLOOKUP($A966,'STOCK PRICES'!$Y$2:$Z$1987,2,1)</f>
        <v>41.1</v>
      </c>
      <c r="Z966">
        <f>VLOOKUP($A966,'STOCK PRICES'!$AA$2:$AB$1885,2,1)</f>
        <v>176.28</v>
      </c>
      <c r="AB966" t="e">
        <f>VLOOKUP($A966,'STOCK PRICES'!$AC$2:$AD$532,2,1)</f>
        <v>#N/A</v>
      </c>
    </row>
    <row r="967" spans="1:28" hidden="1" outlineLevel="1">
      <c r="A967" s="87">
        <v>44439</v>
      </c>
      <c r="B967">
        <f>VLOOKUP($A967,'STOCK PRICES'!$C$2:$D$1994,2,1)</f>
        <v>154.68</v>
      </c>
      <c r="C967" s="90"/>
      <c r="D967">
        <f>VLOOKUP($A967,'STOCK PRICES'!$E$2:$F$2018,2,1)</f>
        <v>120.93</v>
      </c>
      <c r="F967">
        <f>VLOOKUP($A967,'STOCK PRICES'!$G$2:$H$1679,2,1)</f>
        <v>34.43</v>
      </c>
      <c r="H967">
        <f>VLOOKUP($A967,'STOCK PRICES'!$I$2:$J$1976,2,1)</f>
        <v>43.75</v>
      </c>
      <c r="J967">
        <f>VLOOKUP($A967,'STOCK PRICES'!$K$2:$L$2018,2,1)</f>
        <v>228.44</v>
      </c>
      <c r="L967">
        <f>VLOOKUP($A967,'STOCK PRICES'!$M$2:$N$2018,2,1)</f>
        <v>43.34</v>
      </c>
      <c r="N967" t="e">
        <f>VLOOKUP($A967,'STOCK PRICES'!$O$2:$P$538,2,1)</f>
        <v>#N/A</v>
      </c>
      <c r="P967">
        <f>VLOOKUP($A967,'STOCK PRICES'!$Q$2:$R$2018,2,1)</f>
        <v>22.85</v>
      </c>
      <c r="R967">
        <f>VLOOKUP($A967,'STOCK PRICES'!$S$2:$T$2018,2,1)</f>
        <v>19.309999999999999</v>
      </c>
      <c r="T967">
        <f>VLOOKUP($A967,'STOCK PRICES'!$U$2:$V$1210,2,1)</f>
        <v>122</v>
      </c>
      <c r="V967">
        <f>VLOOKUP($A967,'STOCK PRICES'!$W$2:$X$1879,2,1)</f>
        <v>82.2</v>
      </c>
      <c r="X967">
        <f>VLOOKUP($A967,'STOCK PRICES'!$Y$2:$Z$1987,2,1)</f>
        <v>41.3</v>
      </c>
      <c r="Z967">
        <f>VLOOKUP($A967,'STOCK PRICES'!$AA$2:$AB$1885,2,1)</f>
        <v>174.8</v>
      </c>
      <c r="AB967" t="e">
        <f>VLOOKUP($A967,'STOCK PRICES'!$AC$2:$AD$532,2,1)</f>
        <v>#N/A</v>
      </c>
    </row>
    <row r="968" spans="1:28" hidden="1" outlineLevel="1">
      <c r="A968" s="87">
        <v>44440</v>
      </c>
      <c r="B968">
        <f>VLOOKUP($A968,'STOCK PRICES'!$C$2:$D$1994,2,1)</f>
        <v>152.99</v>
      </c>
      <c r="C968" s="90"/>
      <c r="D968">
        <f>VLOOKUP($A968,'STOCK PRICES'!$E$2:$F$2018,2,1)</f>
        <v>121.53</v>
      </c>
      <c r="F968">
        <f>VLOOKUP($A968,'STOCK PRICES'!$G$2:$H$1679,2,1)</f>
        <v>33.270000000000003</v>
      </c>
      <c r="H968">
        <f>VLOOKUP($A968,'STOCK PRICES'!$I$2:$J$1976,2,1)</f>
        <v>43.5</v>
      </c>
      <c r="J968">
        <f>VLOOKUP($A968,'STOCK PRICES'!$K$2:$L$2018,2,1)</f>
        <v>225.53</v>
      </c>
      <c r="L968">
        <f>VLOOKUP($A968,'STOCK PRICES'!$M$2:$N$2018,2,1)</f>
        <v>43.06</v>
      </c>
      <c r="N968" t="e">
        <f>VLOOKUP($A968,'STOCK PRICES'!$O$2:$P$538,2,1)</f>
        <v>#N/A</v>
      </c>
      <c r="P968">
        <f>VLOOKUP($A968,'STOCK PRICES'!$Q$2:$R$2018,2,1)</f>
        <v>22.68</v>
      </c>
      <c r="R968">
        <f>VLOOKUP($A968,'STOCK PRICES'!$S$2:$T$2018,2,1)</f>
        <v>20.75</v>
      </c>
      <c r="T968">
        <f>VLOOKUP($A968,'STOCK PRICES'!$U$2:$V$1210,2,1)</f>
        <v>119.78</v>
      </c>
      <c r="V968">
        <f>VLOOKUP($A968,'STOCK PRICES'!$W$2:$X$1879,2,1)</f>
        <v>82.5</v>
      </c>
      <c r="X968">
        <f>VLOOKUP($A968,'STOCK PRICES'!$Y$2:$Z$1987,2,1)</f>
        <v>41.05</v>
      </c>
      <c r="Z968">
        <f>VLOOKUP($A968,'STOCK PRICES'!$AA$2:$AB$1885,2,1)</f>
        <v>175</v>
      </c>
      <c r="AB968" t="e">
        <f>VLOOKUP($A968,'STOCK PRICES'!$AC$2:$AD$532,2,1)</f>
        <v>#N/A</v>
      </c>
    </row>
    <row r="969" spans="1:28" hidden="1" outlineLevel="1">
      <c r="A969" s="87">
        <v>44441</v>
      </c>
      <c r="B969">
        <f>VLOOKUP($A969,'STOCK PRICES'!$C$2:$D$1994,2,1)</f>
        <v>151.44999999999999</v>
      </c>
      <c r="C969" s="90"/>
      <c r="D969">
        <f>VLOOKUP($A969,'STOCK PRICES'!$E$2:$F$2018,2,1)</f>
        <v>117.97</v>
      </c>
      <c r="F969">
        <f>VLOOKUP($A969,'STOCK PRICES'!$G$2:$H$1679,2,1)</f>
        <v>32.75</v>
      </c>
      <c r="H969">
        <f>VLOOKUP($A969,'STOCK PRICES'!$I$2:$J$1976,2,1)</f>
        <v>43.51</v>
      </c>
      <c r="J969">
        <f>VLOOKUP($A969,'STOCK PRICES'!$K$2:$L$2018,2,1)</f>
        <v>232.63</v>
      </c>
      <c r="L969">
        <f>VLOOKUP($A969,'STOCK PRICES'!$M$2:$N$2018,2,1)</f>
        <v>41.57</v>
      </c>
      <c r="N969" t="e">
        <f>VLOOKUP($A969,'STOCK PRICES'!$O$2:$P$538,2,1)</f>
        <v>#N/A</v>
      </c>
      <c r="P969">
        <f>VLOOKUP($A969,'STOCK PRICES'!$Q$2:$R$2018,2,1)</f>
        <v>23.16</v>
      </c>
      <c r="R969">
        <f>VLOOKUP($A969,'STOCK PRICES'!$S$2:$T$2018,2,1)</f>
        <v>21.66</v>
      </c>
      <c r="T969">
        <f>VLOOKUP($A969,'STOCK PRICES'!$U$2:$V$1210,2,1)</f>
        <v>120.13</v>
      </c>
      <c r="V969">
        <f>VLOOKUP($A969,'STOCK PRICES'!$W$2:$X$1879,2,1)</f>
        <v>80.540000000000006</v>
      </c>
      <c r="X969">
        <f>VLOOKUP($A969,'STOCK PRICES'!$Y$2:$Z$1987,2,1)</f>
        <v>40.799999999999997</v>
      </c>
      <c r="Z969">
        <f>VLOOKUP($A969,'STOCK PRICES'!$AA$2:$AB$1885,2,1)</f>
        <v>171.76</v>
      </c>
      <c r="AB969" t="e">
        <f>VLOOKUP($A969,'STOCK PRICES'!$AC$2:$AD$532,2,1)</f>
        <v>#N/A</v>
      </c>
    </row>
    <row r="970" spans="1:28" hidden="1" outlineLevel="1">
      <c r="A970" s="87">
        <v>44442</v>
      </c>
      <c r="B970">
        <f>VLOOKUP($A970,'STOCK PRICES'!$C$2:$D$1994,2,1)</f>
        <v>152.57</v>
      </c>
      <c r="C970" s="90"/>
      <c r="D970">
        <f>VLOOKUP($A970,'STOCK PRICES'!$E$2:$F$2018,2,1)</f>
        <v>117.65</v>
      </c>
      <c r="F970">
        <f>VLOOKUP($A970,'STOCK PRICES'!$G$2:$H$1679,2,1)</f>
        <v>32.14</v>
      </c>
      <c r="H970">
        <f>VLOOKUP($A970,'STOCK PRICES'!$I$2:$J$1976,2,1)</f>
        <v>43.5</v>
      </c>
      <c r="J970">
        <f>VLOOKUP($A970,'STOCK PRICES'!$K$2:$L$2018,2,1)</f>
        <v>232.61</v>
      </c>
      <c r="L970">
        <f>VLOOKUP($A970,'STOCK PRICES'!$M$2:$N$2018,2,1)</f>
        <v>41.16</v>
      </c>
      <c r="N970" t="e">
        <f>VLOOKUP($A970,'STOCK PRICES'!$O$2:$P$538,2,1)</f>
        <v>#N/A</v>
      </c>
      <c r="P970">
        <f>VLOOKUP($A970,'STOCK PRICES'!$Q$2:$R$2018,2,1)</f>
        <v>22.89</v>
      </c>
      <c r="R970">
        <f>VLOOKUP($A970,'STOCK PRICES'!$S$2:$T$2018,2,1)</f>
        <v>23.28</v>
      </c>
      <c r="T970">
        <f>VLOOKUP($A970,'STOCK PRICES'!$U$2:$V$1210,2,1)</f>
        <v>120</v>
      </c>
      <c r="V970">
        <f>VLOOKUP($A970,'STOCK PRICES'!$W$2:$X$1879,2,1)</f>
        <v>80</v>
      </c>
      <c r="X970">
        <f>VLOOKUP($A970,'STOCK PRICES'!$Y$2:$Z$1987,2,1)</f>
        <v>41</v>
      </c>
      <c r="Z970">
        <f>VLOOKUP($A970,'STOCK PRICES'!$AA$2:$AB$1885,2,1)</f>
        <v>167.75</v>
      </c>
      <c r="AB970" t="e">
        <f>VLOOKUP($A970,'STOCK PRICES'!$AC$2:$AD$532,2,1)</f>
        <v>#N/A</v>
      </c>
    </row>
    <row r="971" spans="1:28" hidden="1" outlineLevel="1">
      <c r="A971" s="87">
        <v>44445</v>
      </c>
      <c r="B971">
        <f>VLOOKUP($A971,'STOCK PRICES'!$C$2:$D$1994,2,1)</f>
        <v>155.88999999999999</v>
      </c>
      <c r="C971" s="90"/>
      <c r="D971">
        <f>VLOOKUP($A971,'STOCK PRICES'!$E$2:$F$2018,2,1)</f>
        <v>116.12</v>
      </c>
      <c r="F971">
        <f>VLOOKUP($A971,'STOCK PRICES'!$G$2:$H$1679,2,1)</f>
        <v>32.14</v>
      </c>
      <c r="H971">
        <f>VLOOKUP($A971,'STOCK PRICES'!$I$2:$J$1976,2,1)</f>
        <v>43.21</v>
      </c>
      <c r="J971">
        <f>VLOOKUP($A971,'STOCK PRICES'!$K$2:$L$2018,2,1)</f>
        <v>227.35</v>
      </c>
      <c r="L971">
        <f>VLOOKUP($A971,'STOCK PRICES'!$M$2:$N$2018,2,1)</f>
        <v>41.09</v>
      </c>
      <c r="N971" t="e">
        <f>VLOOKUP($A971,'STOCK PRICES'!$O$2:$P$538,2,1)</f>
        <v>#N/A</v>
      </c>
      <c r="P971">
        <f>VLOOKUP($A971,'STOCK PRICES'!$Q$2:$R$2018,2,1)</f>
        <v>22.48</v>
      </c>
      <c r="R971">
        <f>VLOOKUP($A971,'STOCK PRICES'!$S$2:$T$2018,2,1)</f>
        <v>24.6</v>
      </c>
      <c r="T971">
        <f>VLOOKUP($A971,'STOCK PRICES'!$U$2:$V$1210,2,1)</f>
        <v>129</v>
      </c>
      <c r="V971">
        <f>VLOOKUP($A971,'STOCK PRICES'!$W$2:$X$1879,2,1)</f>
        <v>81</v>
      </c>
      <c r="X971">
        <f>VLOOKUP($A971,'STOCK PRICES'!$Y$2:$Z$1987,2,1)</f>
        <v>40.26</v>
      </c>
      <c r="Z971">
        <f>VLOOKUP($A971,'STOCK PRICES'!$AA$2:$AB$1885,2,1)</f>
        <v>165.77</v>
      </c>
      <c r="AB971" t="e">
        <f>VLOOKUP($A971,'STOCK PRICES'!$AC$2:$AD$532,2,1)</f>
        <v>#N/A</v>
      </c>
    </row>
    <row r="972" spans="1:28" hidden="1" outlineLevel="1">
      <c r="A972" s="87">
        <v>44446</v>
      </c>
      <c r="B972">
        <f>VLOOKUP($A972,'STOCK PRICES'!$C$2:$D$1994,2,1)</f>
        <v>157.59</v>
      </c>
      <c r="C972" s="90"/>
      <c r="D972">
        <f>VLOOKUP($A972,'STOCK PRICES'!$E$2:$F$2018,2,1)</f>
        <v>115.58</v>
      </c>
      <c r="F972">
        <f>VLOOKUP($A972,'STOCK PRICES'!$G$2:$H$1679,2,1)</f>
        <v>31.5</v>
      </c>
      <c r="H972">
        <f>VLOOKUP($A972,'STOCK PRICES'!$I$2:$J$1976,2,1)</f>
        <v>44.72</v>
      </c>
      <c r="J972">
        <f>VLOOKUP($A972,'STOCK PRICES'!$K$2:$L$2018,2,1)</f>
        <v>228.86</v>
      </c>
      <c r="L972">
        <f>VLOOKUP($A972,'STOCK PRICES'!$M$2:$N$2018,2,1)</f>
        <v>40.29</v>
      </c>
      <c r="N972" t="e">
        <f>VLOOKUP($A972,'STOCK PRICES'!$O$2:$P$538,2,1)</f>
        <v>#N/A</v>
      </c>
      <c r="P972">
        <f>VLOOKUP($A972,'STOCK PRICES'!$Q$2:$R$2018,2,1)</f>
        <v>22.43</v>
      </c>
      <c r="R972">
        <f>VLOOKUP($A972,'STOCK PRICES'!$S$2:$T$2018,2,1)</f>
        <v>25.28</v>
      </c>
      <c r="T972">
        <f>VLOOKUP($A972,'STOCK PRICES'!$U$2:$V$1210,2,1)</f>
        <v>131.75</v>
      </c>
      <c r="V972">
        <f>VLOOKUP($A972,'STOCK PRICES'!$W$2:$X$1879,2,1)</f>
        <v>80.92</v>
      </c>
      <c r="X972">
        <f>VLOOKUP($A972,'STOCK PRICES'!$Y$2:$Z$1987,2,1)</f>
        <v>40.74</v>
      </c>
      <c r="Z972">
        <f>VLOOKUP($A972,'STOCK PRICES'!$AA$2:$AB$1885,2,1)</f>
        <v>178.2</v>
      </c>
      <c r="AB972" t="e">
        <f>VLOOKUP($A972,'STOCK PRICES'!$AC$2:$AD$532,2,1)</f>
        <v>#N/A</v>
      </c>
    </row>
    <row r="973" spans="1:28" hidden="1" outlineLevel="1">
      <c r="A973" s="87">
        <v>44447</v>
      </c>
      <c r="B973">
        <f>VLOOKUP($A973,'STOCK PRICES'!$C$2:$D$1994,2,1)</f>
        <v>154.63</v>
      </c>
      <c r="C973" s="90"/>
      <c r="D973">
        <f>VLOOKUP($A973,'STOCK PRICES'!$E$2:$F$2018,2,1)</f>
        <v>114.37</v>
      </c>
      <c r="F973">
        <f>VLOOKUP($A973,'STOCK PRICES'!$G$2:$H$1679,2,1)</f>
        <v>31.4</v>
      </c>
      <c r="H973">
        <f>VLOOKUP($A973,'STOCK PRICES'!$I$2:$J$1976,2,1)</f>
        <v>45</v>
      </c>
      <c r="J973">
        <f>VLOOKUP($A973,'STOCK PRICES'!$K$2:$L$2018,2,1)</f>
        <v>228.44</v>
      </c>
      <c r="L973">
        <f>VLOOKUP($A973,'STOCK PRICES'!$M$2:$N$2018,2,1)</f>
        <v>39.380000000000003</v>
      </c>
      <c r="N973" t="e">
        <f>VLOOKUP($A973,'STOCK PRICES'!$O$2:$P$538,2,1)</f>
        <v>#N/A</v>
      </c>
      <c r="P973">
        <f>VLOOKUP($A973,'STOCK PRICES'!$Q$2:$R$2018,2,1)</f>
        <v>22.35</v>
      </c>
      <c r="R973">
        <f>VLOOKUP($A973,'STOCK PRICES'!$S$2:$T$2018,2,1)</f>
        <v>25.52</v>
      </c>
      <c r="T973">
        <f>VLOOKUP($A973,'STOCK PRICES'!$U$2:$V$1210,2,1)</f>
        <v>131.06</v>
      </c>
      <c r="V973">
        <f>VLOOKUP($A973,'STOCK PRICES'!$W$2:$X$1879,2,1)</f>
        <v>77.89</v>
      </c>
      <c r="X973">
        <f>VLOOKUP($A973,'STOCK PRICES'!$Y$2:$Z$1987,2,1)</f>
        <v>40</v>
      </c>
      <c r="Z973">
        <f>VLOOKUP($A973,'STOCK PRICES'!$AA$2:$AB$1885,2,1)</f>
        <v>177.18</v>
      </c>
      <c r="AB973" t="e">
        <f>VLOOKUP($A973,'STOCK PRICES'!$AC$2:$AD$532,2,1)</f>
        <v>#N/A</v>
      </c>
    </row>
    <row r="974" spans="1:28" hidden="1" outlineLevel="1">
      <c r="A974" s="87">
        <v>44448</v>
      </c>
      <c r="B974">
        <f>VLOOKUP($A974,'STOCK PRICES'!$C$2:$D$1994,2,1)</f>
        <v>136.46</v>
      </c>
      <c r="C974" s="90"/>
      <c r="D974">
        <f>VLOOKUP($A974,'STOCK PRICES'!$E$2:$F$2018,2,1)</f>
        <v>115.97</v>
      </c>
      <c r="F974">
        <f>VLOOKUP($A974,'STOCK PRICES'!$G$2:$H$1679,2,1)</f>
        <v>29.83</v>
      </c>
      <c r="H974">
        <f>VLOOKUP($A974,'STOCK PRICES'!$I$2:$J$1976,2,1)</f>
        <v>44.76</v>
      </c>
      <c r="J974">
        <f>VLOOKUP($A974,'STOCK PRICES'!$K$2:$L$2018,2,1)</f>
        <v>228.27</v>
      </c>
      <c r="L974">
        <f>VLOOKUP($A974,'STOCK PRICES'!$M$2:$N$2018,2,1)</f>
        <v>39.479999999999997</v>
      </c>
      <c r="N974" t="e">
        <f>VLOOKUP($A974,'STOCK PRICES'!$O$2:$P$538,2,1)</f>
        <v>#N/A</v>
      </c>
      <c r="P974">
        <f>VLOOKUP($A974,'STOCK PRICES'!$Q$2:$R$2018,2,1)</f>
        <v>22.3</v>
      </c>
      <c r="R974">
        <f>VLOOKUP($A974,'STOCK PRICES'!$S$2:$T$2018,2,1)</f>
        <v>24.26</v>
      </c>
      <c r="T974">
        <f>VLOOKUP($A974,'STOCK PRICES'!$U$2:$V$1210,2,1)</f>
        <v>124.06</v>
      </c>
      <c r="V974">
        <f>VLOOKUP($A974,'STOCK PRICES'!$W$2:$X$1879,2,1)</f>
        <v>77</v>
      </c>
      <c r="X974">
        <f>VLOOKUP($A974,'STOCK PRICES'!$Y$2:$Z$1987,2,1)</f>
        <v>39.65</v>
      </c>
      <c r="Z974">
        <f>VLOOKUP($A974,'STOCK PRICES'!$AA$2:$AB$1885,2,1)</f>
        <v>172.94</v>
      </c>
      <c r="AB974" t="e">
        <f>VLOOKUP($A974,'STOCK PRICES'!$AC$2:$AD$532,2,1)</f>
        <v>#N/A</v>
      </c>
    </row>
    <row r="975" spans="1:28" hidden="1" outlineLevel="1">
      <c r="A975" s="87">
        <v>44449</v>
      </c>
      <c r="B975">
        <f>VLOOKUP($A975,'STOCK PRICES'!$C$2:$D$1994,2,1)</f>
        <v>146.69</v>
      </c>
      <c r="C975" s="90"/>
      <c r="D975">
        <f>VLOOKUP($A975,'STOCK PRICES'!$E$2:$F$2018,2,1)</f>
        <v>115.98</v>
      </c>
      <c r="F975">
        <f>VLOOKUP($A975,'STOCK PRICES'!$G$2:$H$1679,2,1)</f>
        <v>29</v>
      </c>
      <c r="H975">
        <f>VLOOKUP($A975,'STOCK PRICES'!$I$2:$J$1976,2,1)</f>
        <v>45.75</v>
      </c>
      <c r="J975">
        <f>VLOOKUP($A975,'STOCK PRICES'!$K$2:$L$2018,2,1)</f>
        <v>235.85</v>
      </c>
      <c r="L975">
        <f>VLOOKUP($A975,'STOCK PRICES'!$M$2:$N$2018,2,1)</f>
        <v>40.25</v>
      </c>
      <c r="N975" t="e">
        <f>VLOOKUP($A975,'STOCK PRICES'!$O$2:$P$538,2,1)</f>
        <v>#N/A</v>
      </c>
      <c r="P975">
        <f>VLOOKUP($A975,'STOCK PRICES'!$Q$2:$R$2018,2,1)</f>
        <v>22.78</v>
      </c>
      <c r="R975">
        <f>VLOOKUP($A975,'STOCK PRICES'!$S$2:$T$2018,2,1)</f>
        <v>22.57</v>
      </c>
      <c r="T975">
        <f>VLOOKUP($A975,'STOCK PRICES'!$U$2:$V$1210,2,1)</f>
        <v>124.98</v>
      </c>
      <c r="V975">
        <f>VLOOKUP($A975,'STOCK PRICES'!$W$2:$X$1879,2,1)</f>
        <v>76.48</v>
      </c>
      <c r="X975">
        <f>VLOOKUP($A975,'STOCK PRICES'!$Y$2:$Z$1987,2,1)</f>
        <v>40.1</v>
      </c>
      <c r="Z975">
        <f>VLOOKUP($A975,'STOCK PRICES'!$AA$2:$AB$1885,2,1)</f>
        <v>173.3</v>
      </c>
      <c r="AB975" t="e">
        <f>VLOOKUP($A975,'STOCK PRICES'!$AC$2:$AD$532,2,1)</f>
        <v>#N/A</v>
      </c>
    </row>
    <row r="976" spans="1:28" hidden="1" outlineLevel="1">
      <c r="A976" s="87">
        <v>44452</v>
      </c>
      <c r="B976">
        <f>VLOOKUP($A976,'STOCK PRICES'!$C$2:$D$1994,2,1)</f>
        <v>143.02000000000001</v>
      </c>
      <c r="C976" s="90"/>
      <c r="D976">
        <f>VLOOKUP($A976,'STOCK PRICES'!$E$2:$F$2018,2,1)</f>
        <v>121.69</v>
      </c>
      <c r="F976">
        <f>VLOOKUP($A976,'STOCK PRICES'!$G$2:$H$1679,2,1)</f>
        <v>29.96</v>
      </c>
      <c r="H976">
        <f>VLOOKUP($A976,'STOCK PRICES'!$I$2:$J$1976,2,1)</f>
        <v>44</v>
      </c>
      <c r="J976">
        <f>VLOOKUP($A976,'STOCK PRICES'!$K$2:$L$2018,2,1)</f>
        <v>242.18</v>
      </c>
      <c r="L976">
        <f>VLOOKUP($A976,'STOCK PRICES'!$M$2:$N$2018,2,1)</f>
        <v>39.58</v>
      </c>
      <c r="N976" t="e">
        <f>VLOOKUP($A976,'STOCK PRICES'!$O$2:$P$538,2,1)</f>
        <v>#N/A</v>
      </c>
      <c r="P976">
        <f>VLOOKUP($A976,'STOCK PRICES'!$Q$2:$R$2018,2,1)</f>
        <v>22.7</v>
      </c>
      <c r="R976">
        <f>VLOOKUP($A976,'STOCK PRICES'!$S$2:$T$2018,2,1)</f>
        <v>22.85</v>
      </c>
      <c r="T976">
        <f>VLOOKUP($A976,'STOCK PRICES'!$U$2:$V$1210,2,1)</f>
        <v>121.5</v>
      </c>
      <c r="V976">
        <f>VLOOKUP($A976,'STOCK PRICES'!$W$2:$X$1879,2,1)</f>
        <v>78.3</v>
      </c>
      <c r="X976">
        <f>VLOOKUP($A976,'STOCK PRICES'!$Y$2:$Z$1987,2,1)</f>
        <v>40</v>
      </c>
      <c r="Z976">
        <f>VLOOKUP($A976,'STOCK PRICES'!$AA$2:$AB$1885,2,1)</f>
        <v>174.61</v>
      </c>
      <c r="AB976" t="e">
        <f>VLOOKUP($A976,'STOCK PRICES'!$AC$2:$AD$532,2,1)</f>
        <v>#N/A</v>
      </c>
    </row>
    <row r="977" spans="1:37" hidden="1" outlineLevel="1">
      <c r="A977" s="87">
        <v>44453</v>
      </c>
      <c r="B977">
        <f>VLOOKUP($A977,'STOCK PRICES'!$C$2:$D$1994,2,1)</f>
        <v>142.52000000000001</v>
      </c>
      <c r="C977" s="90"/>
      <c r="D977">
        <f>VLOOKUP($A977,'STOCK PRICES'!$E$2:$F$2018,2,1)</f>
        <v>120.75</v>
      </c>
      <c r="F977">
        <f>VLOOKUP($A977,'STOCK PRICES'!$G$2:$H$1679,2,1)</f>
        <v>29.06</v>
      </c>
      <c r="H977">
        <f>VLOOKUP($A977,'STOCK PRICES'!$I$2:$J$1976,2,1)</f>
        <v>46</v>
      </c>
      <c r="J977">
        <f>VLOOKUP($A977,'STOCK PRICES'!$K$2:$L$2018,2,1)</f>
        <v>225.05</v>
      </c>
      <c r="L977">
        <f>VLOOKUP($A977,'STOCK PRICES'!$M$2:$N$2018,2,1)</f>
        <v>38.71</v>
      </c>
      <c r="N977" t="e">
        <f>VLOOKUP($A977,'STOCK PRICES'!$O$2:$P$538,2,1)</f>
        <v>#N/A</v>
      </c>
      <c r="P977">
        <f>VLOOKUP($A977,'STOCK PRICES'!$Q$2:$R$2018,2,1)</f>
        <v>21.46</v>
      </c>
      <c r="R977">
        <f>VLOOKUP($A977,'STOCK PRICES'!$S$2:$T$2018,2,1)</f>
        <v>22.99</v>
      </c>
      <c r="T977">
        <f>VLOOKUP($A977,'STOCK PRICES'!$U$2:$V$1210,2,1)</f>
        <v>121.84</v>
      </c>
      <c r="V977">
        <f>VLOOKUP($A977,'STOCK PRICES'!$W$2:$X$1879,2,1)</f>
        <v>78.33</v>
      </c>
      <c r="X977">
        <f>VLOOKUP($A977,'STOCK PRICES'!$Y$2:$Z$1987,2,1)</f>
        <v>40</v>
      </c>
      <c r="Z977">
        <f>VLOOKUP($A977,'STOCK PRICES'!$AA$2:$AB$1885,2,1)</f>
        <v>168.85</v>
      </c>
      <c r="AB977" t="e">
        <f>VLOOKUP($A977,'STOCK PRICES'!$AC$2:$AD$532,2,1)</f>
        <v>#N/A</v>
      </c>
    </row>
    <row r="978" spans="1:37" hidden="1" outlineLevel="1">
      <c r="A978" s="87">
        <v>44454</v>
      </c>
      <c r="B978">
        <f>VLOOKUP($A978,'STOCK PRICES'!$C$2:$D$1994,2,1)</f>
        <v>140.91</v>
      </c>
      <c r="C978" s="90"/>
      <c r="D978">
        <f>VLOOKUP($A978,'STOCK PRICES'!$E$2:$F$2018,2,1)</f>
        <v>123.34</v>
      </c>
      <c r="F978">
        <f>VLOOKUP($A978,'STOCK PRICES'!$G$2:$H$1679,2,1)</f>
        <v>30.78</v>
      </c>
      <c r="H978">
        <f>VLOOKUP($A978,'STOCK PRICES'!$I$2:$J$1976,2,1)</f>
        <v>44.38</v>
      </c>
      <c r="J978">
        <f>VLOOKUP($A978,'STOCK PRICES'!$K$2:$L$2018,2,1)</f>
        <v>219.68</v>
      </c>
      <c r="L978">
        <f>VLOOKUP($A978,'STOCK PRICES'!$M$2:$N$2018,2,1)</f>
        <v>36.93</v>
      </c>
      <c r="N978" t="e">
        <f>VLOOKUP($A978,'STOCK PRICES'!$O$2:$P$538,2,1)</f>
        <v>#N/A</v>
      </c>
      <c r="P978">
        <f>VLOOKUP($A978,'STOCK PRICES'!$Q$2:$R$2018,2,1)</f>
        <v>21.18</v>
      </c>
      <c r="R978">
        <f>VLOOKUP($A978,'STOCK PRICES'!$S$2:$T$2018,2,1)</f>
        <v>24.67</v>
      </c>
      <c r="T978">
        <f>VLOOKUP($A978,'STOCK PRICES'!$U$2:$V$1210,2,1)</f>
        <v>122</v>
      </c>
      <c r="V978">
        <f>VLOOKUP($A978,'STOCK PRICES'!$W$2:$X$1879,2,1)</f>
        <v>75.5</v>
      </c>
      <c r="X978">
        <f>VLOOKUP($A978,'STOCK PRICES'!$Y$2:$Z$1987,2,1)</f>
        <v>40</v>
      </c>
      <c r="Z978">
        <f>VLOOKUP($A978,'STOCK PRICES'!$AA$2:$AB$1885,2,1)</f>
        <v>171.46</v>
      </c>
      <c r="AB978" t="e">
        <f>VLOOKUP($A978,'STOCK PRICES'!$AC$2:$AD$532,2,1)</f>
        <v>#N/A</v>
      </c>
    </row>
    <row r="979" spans="1:37" hidden="1" outlineLevel="1">
      <c r="A979" s="87">
        <v>44455</v>
      </c>
      <c r="B979">
        <f>VLOOKUP($A979,'STOCK PRICES'!$C$2:$D$1994,2,1)</f>
        <v>139.94999999999999</v>
      </c>
      <c r="C979" s="90"/>
      <c r="D979">
        <f>VLOOKUP($A979,'STOCK PRICES'!$E$2:$F$2018,2,1)</f>
        <v>123.65</v>
      </c>
      <c r="F979">
        <f>VLOOKUP($A979,'STOCK PRICES'!$G$2:$H$1679,2,1)</f>
        <v>31.78</v>
      </c>
      <c r="H979">
        <f>VLOOKUP($A979,'STOCK PRICES'!$I$2:$J$1976,2,1)</f>
        <v>44.9</v>
      </c>
      <c r="J979">
        <f>VLOOKUP($A979,'STOCK PRICES'!$K$2:$L$2018,2,1)</f>
        <v>216.78</v>
      </c>
      <c r="L979">
        <f>VLOOKUP($A979,'STOCK PRICES'!$M$2:$N$2018,2,1)</f>
        <v>36.54</v>
      </c>
      <c r="N979" t="e">
        <f>VLOOKUP($A979,'STOCK PRICES'!$O$2:$P$538,2,1)</f>
        <v>#N/A</v>
      </c>
      <c r="P979">
        <f>VLOOKUP($A979,'STOCK PRICES'!$Q$2:$R$2018,2,1)</f>
        <v>20.96</v>
      </c>
      <c r="R979">
        <f>VLOOKUP($A979,'STOCK PRICES'!$S$2:$T$2018,2,1)</f>
        <v>25.99</v>
      </c>
      <c r="T979">
        <f>VLOOKUP($A979,'STOCK PRICES'!$U$2:$V$1210,2,1)</f>
        <v>128</v>
      </c>
      <c r="V979">
        <f>VLOOKUP($A979,'STOCK PRICES'!$W$2:$X$1879,2,1)</f>
        <v>75</v>
      </c>
      <c r="X979">
        <f>VLOOKUP($A979,'STOCK PRICES'!$Y$2:$Z$1987,2,1)</f>
        <v>40.5</v>
      </c>
      <c r="Z979">
        <f>VLOOKUP($A979,'STOCK PRICES'!$AA$2:$AB$1885,2,1)</f>
        <v>173.02</v>
      </c>
      <c r="AB979" t="e">
        <f>VLOOKUP($A979,'STOCK PRICES'!$AC$2:$AD$532,2,1)</f>
        <v>#N/A</v>
      </c>
    </row>
    <row r="980" spans="1:37" hidden="1" outlineLevel="1">
      <c r="A980" s="87">
        <v>44456</v>
      </c>
      <c r="B980">
        <f>VLOOKUP($A980,'STOCK PRICES'!$C$2:$D$1994,2,1)</f>
        <v>136.13</v>
      </c>
      <c r="C980" s="90"/>
      <c r="D980">
        <f>VLOOKUP($A980,'STOCK PRICES'!$E$2:$F$2018,2,1)</f>
        <v>122.24</v>
      </c>
      <c r="F980">
        <f>VLOOKUP($A980,'STOCK PRICES'!$G$2:$H$1679,2,1)</f>
        <v>32</v>
      </c>
      <c r="H980">
        <f>VLOOKUP($A980,'STOCK PRICES'!$I$2:$J$1976,2,1)</f>
        <v>44.28</v>
      </c>
      <c r="J980">
        <f>VLOOKUP($A980,'STOCK PRICES'!$K$2:$L$2018,2,1)</f>
        <v>218.33</v>
      </c>
      <c r="L980">
        <f>VLOOKUP($A980,'STOCK PRICES'!$M$2:$N$2018,2,1)</f>
        <v>36.549999999999997</v>
      </c>
      <c r="N980" t="e">
        <f>VLOOKUP($A980,'STOCK PRICES'!$O$2:$P$538,2,1)</f>
        <v>#N/A</v>
      </c>
      <c r="P980">
        <f>VLOOKUP($A980,'STOCK PRICES'!$Q$2:$R$2018,2,1)</f>
        <v>20.9</v>
      </c>
      <c r="R980">
        <f>VLOOKUP($A980,'STOCK PRICES'!$S$2:$T$2018,2,1)</f>
        <v>25.12</v>
      </c>
      <c r="T980">
        <f>VLOOKUP($A980,'STOCK PRICES'!$U$2:$V$1210,2,1)</f>
        <v>123.42</v>
      </c>
      <c r="V980">
        <f>VLOOKUP($A980,'STOCK PRICES'!$W$2:$X$1879,2,1)</f>
        <v>76.86</v>
      </c>
      <c r="X980">
        <f>VLOOKUP($A980,'STOCK PRICES'!$Y$2:$Z$1987,2,1)</f>
        <v>40.01</v>
      </c>
      <c r="Z980">
        <f>VLOOKUP($A980,'STOCK PRICES'!$AA$2:$AB$1885,2,1)</f>
        <v>171.88</v>
      </c>
      <c r="AB980" t="e">
        <f>VLOOKUP($A980,'STOCK PRICES'!$AC$2:$AD$532,2,1)</f>
        <v>#N/A</v>
      </c>
    </row>
    <row r="981" spans="1:37" hidden="1" outlineLevel="1">
      <c r="A981" s="87">
        <v>44459</v>
      </c>
      <c r="B981">
        <f>VLOOKUP($A981,'STOCK PRICES'!$C$2:$D$1994,2,1)</f>
        <v>134.80000000000001</v>
      </c>
      <c r="C981" s="90"/>
      <c r="D981">
        <f>VLOOKUP($A981,'STOCK PRICES'!$E$2:$F$2018,2,1)</f>
        <v>123.94</v>
      </c>
      <c r="F981">
        <f>VLOOKUP($A981,'STOCK PRICES'!$G$2:$H$1679,2,1)</f>
        <v>32.24</v>
      </c>
      <c r="H981">
        <f>VLOOKUP($A981,'STOCK PRICES'!$I$2:$J$1976,2,1)</f>
        <v>43.15</v>
      </c>
      <c r="J981">
        <f>VLOOKUP($A981,'STOCK PRICES'!$K$2:$L$2018,2,1)</f>
        <v>213.28</v>
      </c>
      <c r="L981">
        <f>VLOOKUP($A981,'STOCK PRICES'!$M$2:$N$2018,2,1)</f>
        <v>36.57</v>
      </c>
      <c r="N981" t="e">
        <f>VLOOKUP($A981,'STOCK PRICES'!$O$2:$P$538,2,1)</f>
        <v>#N/A</v>
      </c>
      <c r="P981">
        <f>VLOOKUP($A981,'STOCK PRICES'!$Q$2:$R$2018,2,1)</f>
        <v>20.25</v>
      </c>
      <c r="R981">
        <f>VLOOKUP($A981,'STOCK PRICES'!$S$2:$T$2018,2,1)</f>
        <v>24.33</v>
      </c>
      <c r="T981">
        <f>VLOOKUP($A981,'STOCK PRICES'!$U$2:$V$1210,2,1)</f>
        <v>127.03</v>
      </c>
      <c r="V981">
        <f>VLOOKUP($A981,'STOCK PRICES'!$W$2:$X$1879,2,1)</f>
        <v>74</v>
      </c>
      <c r="X981">
        <f>VLOOKUP($A981,'STOCK PRICES'!$Y$2:$Z$1987,2,1)</f>
        <v>39.5</v>
      </c>
      <c r="Z981">
        <f>VLOOKUP($A981,'STOCK PRICES'!$AA$2:$AB$1885,2,1)</f>
        <v>169.95</v>
      </c>
      <c r="AB981" t="e">
        <f>VLOOKUP($A981,'STOCK PRICES'!$AC$2:$AD$532,2,1)</f>
        <v>#N/A</v>
      </c>
    </row>
    <row r="982" spans="1:37" hidden="1" outlineLevel="1">
      <c r="A982" s="87">
        <v>44460</v>
      </c>
      <c r="B982">
        <f>VLOOKUP($A982,'STOCK PRICES'!$C$2:$D$1994,2,1)</f>
        <v>131.03</v>
      </c>
      <c r="C982" s="90"/>
      <c r="D982">
        <f>VLOOKUP($A982,'STOCK PRICES'!$E$2:$F$2018,2,1)</f>
        <v>122.88</v>
      </c>
      <c r="F982">
        <f>VLOOKUP($A982,'STOCK PRICES'!$G$2:$H$1679,2,1)</f>
        <v>33.47</v>
      </c>
      <c r="H982">
        <f>VLOOKUP($A982,'STOCK PRICES'!$I$2:$J$1976,2,1)</f>
        <v>44.76</v>
      </c>
      <c r="J982">
        <f>VLOOKUP($A982,'STOCK PRICES'!$K$2:$L$2018,2,1)</f>
        <v>201.24</v>
      </c>
      <c r="L982">
        <f>VLOOKUP($A982,'STOCK PRICES'!$M$2:$N$2018,2,1)</f>
        <v>35.31</v>
      </c>
      <c r="N982" t="e">
        <f>VLOOKUP($A982,'STOCK PRICES'!$O$2:$P$538,2,1)</f>
        <v>#N/A</v>
      </c>
      <c r="P982">
        <f>VLOOKUP($A982,'STOCK PRICES'!$Q$2:$R$2018,2,1)</f>
        <v>19.29</v>
      </c>
      <c r="R982">
        <f>VLOOKUP($A982,'STOCK PRICES'!$S$2:$T$2018,2,1)</f>
        <v>24.98</v>
      </c>
      <c r="T982">
        <f>VLOOKUP($A982,'STOCK PRICES'!$U$2:$V$1210,2,1)</f>
        <v>128.13</v>
      </c>
      <c r="V982">
        <f>VLOOKUP($A982,'STOCK PRICES'!$W$2:$X$1879,2,1)</f>
        <v>73.27</v>
      </c>
      <c r="X982">
        <f>VLOOKUP($A982,'STOCK PRICES'!$Y$2:$Z$1987,2,1)</f>
        <v>39.9</v>
      </c>
      <c r="Z982">
        <f>VLOOKUP($A982,'STOCK PRICES'!$AA$2:$AB$1885,2,1)</f>
        <v>169.38</v>
      </c>
      <c r="AB982" t="e">
        <f>VLOOKUP($A982,'STOCK PRICES'!$AC$2:$AD$532,2,1)</f>
        <v>#N/A</v>
      </c>
    </row>
    <row r="983" spans="1:37" hidden="1" outlineLevel="1">
      <c r="A983" s="87">
        <v>44461</v>
      </c>
      <c r="B983">
        <f>VLOOKUP($A983,'STOCK PRICES'!$C$2:$D$1994,2,1)</f>
        <v>133.71</v>
      </c>
      <c r="C983" s="90"/>
      <c r="D983">
        <f>VLOOKUP($A983,'STOCK PRICES'!$E$2:$F$2018,2,1)</f>
        <v>121.19</v>
      </c>
      <c r="F983">
        <f>VLOOKUP($A983,'STOCK PRICES'!$G$2:$H$1679,2,1)</f>
        <v>33.47</v>
      </c>
      <c r="H983">
        <f>VLOOKUP($A983,'STOCK PRICES'!$I$2:$J$1976,2,1)</f>
        <v>43.4</v>
      </c>
      <c r="J983">
        <f>VLOOKUP($A983,'STOCK PRICES'!$K$2:$L$2018,2,1)</f>
        <v>192.38</v>
      </c>
      <c r="L983">
        <f>VLOOKUP($A983,'STOCK PRICES'!$M$2:$N$2018,2,1)</f>
        <v>35.04</v>
      </c>
      <c r="N983">
        <f>VLOOKUP($A983,'STOCK PRICES'!$O$2:$P$538,2,1)</f>
        <v>76.86</v>
      </c>
      <c r="P983">
        <f>VLOOKUP($A983,'STOCK PRICES'!$Q$2:$R$2018,2,1)</f>
        <v>18.350000000000001</v>
      </c>
      <c r="R983">
        <f>VLOOKUP($A983,'STOCK PRICES'!$S$2:$T$2018,2,1)</f>
        <v>23.85</v>
      </c>
      <c r="T983">
        <f>VLOOKUP($A983,'STOCK PRICES'!$U$2:$V$1210,2,1)</f>
        <v>124.49</v>
      </c>
      <c r="V983">
        <f>VLOOKUP($A983,'STOCK PRICES'!$W$2:$X$1879,2,1)</f>
        <v>70.58</v>
      </c>
      <c r="X983">
        <f>VLOOKUP($A983,'STOCK PRICES'!$Y$2:$Z$1987,2,1)</f>
        <v>37.549999999999997</v>
      </c>
      <c r="Z983">
        <f>VLOOKUP($A983,'STOCK PRICES'!$AA$2:$AB$1885,2,1)</f>
        <v>167.54</v>
      </c>
      <c r="AB983" t="e">
        <f>VLOOKUP($A983,'STOCK PRICES'!$AC$2:$AD$532,2,1)</f>
        <v>#N/A</v>
      </c>
    </row>
    <row r="984" spans="1:37" hidden="1" outlineLevel="1">
      <c r="A984" s="87">
        <v>44462</v>
      </c>
      <c r="B984">
        <f>VLOOKUP($A984,'STOCK PRICES'!$C$2:$D$1994,2,1)</f>
        <v>134.32</v>
      </c>
      <c r="C984" s="90"/>
      <c r="D984">
        <f>VLOOKUP($A984,'STOCK PRICES'!$E$2:$F$2018,2,1)</f>
        <v>120.7</v>
      </c>
      <c r="F984">
        <f>VLOOKUP($A984,'STOCK PRICES'!$G$2:$H$1679,2,1)</f>
        <v>33.590000000000003</v>
      </c>
      <c r="H984">
        <f>VLOOKUP($A984,'STOCK PRICES'!$I$2:$J$1976,2,1)</f>
        <v>44.2</v>
      </c>
      <c r="J984">
        <f>VLOOKUP($A984,'STOCK PRICES'!$K$2:$L$2018,2,1)</f>
        <v>185.4</v>
      </c>
      <c r="L984">
        <f>VLOOKUP($A984,'STOCK PRICES'!$M$2:$N$2018,2,1)</f>
        <v>35.130000000000003</v>
      </c>
      <c r="N984">
        <f>VLOOKUP($A984,'STOCK PRICES'!$O$2:$P$538,2,1)</f>
        <v>76.69</v>
      </c>
      <c r="P984">
        <f>VLOOKUP($A984,'STOCK PRICES'!$Q$2:$R$2018,2,1)</f>
        <v>17.329999999999998</v>
      </c>
      <c r="R984">
        <f>VLOOKUP($A984,'STOCK PRICES'!$S$2:$T$2018,2,1)</f>
        <v>24.35</v>
      </c>
      <c r="T984">
        <f>VLOOKUP($A984,'STOCK PRICES'!$U$2:$V$1210,2,1)</f>
        <v>120.8</v>
      </c>
      <c r="V984">
        <f>VLOOKUP($A984,'STOCK PRICES'!$W$2:$X$1879,2,1)</f>
        <v>70</v>
      </c>
      <c r="X984">
        <f>VLOOKUP($A984,'STOCK PRICES'!$Y$2:$Z$1987,2,1)</f>
        <v>36.950000000000003</v>
      </c>
      <c r="Z984">
        <f>VLOOKUP($A984,'STOCK PRICES'!$AA$2:$AB$1885,2,1)</f>
        <v>166.82</v>
      </c>
      <c r="AB984" t="e">
        <f>VLOOKUP($A984,'STOCK PRICES'!$AC$2:$AD$532,2,1)</f>
        <v>#N/A</v>
      </c>
    </row>
    <row r="985" spans="1:37" hidden="1" outlineLevel="1">
      <c r="A985" s="87">
        <v>44463</v>
      </c>
      <c r="B985">
        <f>VLOOKUP($A985,'STOCK PRICES'!$C$2:$D$1994,2,1)</f>
        <v>133.15</v>
      </c>
      <c r="C985" s="90"/>
      <c r="D985">
        <f>VLOOKUP($A985,'STOCK PRICES'!$E$2:$F$2018,2,1)</f>
        <v>120.4</v>
      </c>
      <c r="F985">
        <f>VLOOKUP($A985,'STOCK PRICES'!$G$2:$H$1679,2,1)</f>
        <v>33.590000000000003</v>
      </c>
      <c r="H985">
        <f>VLOOKUP($A985,'STOCK PRICES'!$I$2:$J$1976,2,1)</f>
        <v>44.1</v>
      </c>
      <c r="J985">
        <f>VLOOKUP($A985,'STOCK PRICES'!$K$2:$L$2018,2,1)</f>
        <v>181.71</v>
      </c>
      <c r="L985">
        <f>VLOOKUP($A985,'STOCK PRICES'!$M$2:$N$2018,2,1)</f>
        <v>34.06</v>
      </c>
      <c r="N985">
        <f>VLOOKUP($A985,'STOCK PRICES'!$O$2:$P$538,2,1)</f>
        <v>76.87</v>
      </c>
      <c r="P985">
        <f>VLOOKUP($A985,'STOCK PRICES'!$Q$2:$R$2018,2,1)</f>
        <v>16.93</v>
      </c>
      <c r="R985">
        <f>VLOOKUP($A985,'STOCK PRICES'!$S$2:$T$2018,2,1)</f>
        <v>23.93</v>
      </c>
      <c r="T985">
        <f>VLOOKUP($A985,'STOCK PRICES'!$U$2:$V$1210,2,1)</f>
        <v>118.17</v>
      </c>
      <c r="V985">
        <f>VLOOKUP($A985,'STOCK PRICES'!$W$2:$X$1879,2,1)</f>
        <v>70.739999999999995</v>
      </c>
      <c r="X985">
        <f>VLOOKUP($A985,'STOCK PRICES'!$Y$2:$Z$1987,2,1)</f>
        <v>36.29</v>
      </c>
      <c r="Z985">
        <f>VLOOKUP($A985,'STOCK PRICES'!$AA$2:$AB$1885,2,1)</f>
        <v>159.05000000000001</v>
      </c>
      <c r="AB985" t="e">
        <f>VLOOKUP($A985,'STOCK PRICES'!$AC$2:$AD$532,2,1)</f>
        <v>#N/A</v>
      </c>
    </row>
    <row r="986" spans="1:37" hidden="1" outlineLevel="1">
      <c r="A986" s="87">
        <v>44466</v>
      </c>
      <c r="B986">
        <f>VLOOKUP($A986,'STOCK PRICES'!$C$2:$D$1994,2,1)</f>
        <v>130.19</v>
      </c>
      <c r="C986" s="90"/>
      <c r="D986">
        <f>VLOOKUP($A986,'STOCK PRICES'!$E$2:$F$2018,2,1)</f>
        <v>118.88</v>
      </c>
      <c r="F986">
        <f>VLOOKUP($A986,'STOCK PRICES'!$G$2:$H$1679,2,1)</f>
        <v>33.61</v>
      </c>
      <c r="H986">
        <f>VLOOKUP($A986,'STOCK PRICES'!$I$2:$J$1976,2,1)</f>
        <v>43.99</v>
      </c>
      <c r="J986">
        <f>VLOOKUP($A986,'STOCK PRICES'!$K$2:$L$2018,2,1)</f>
        <v>174.96</v>
      </c>
      <c r="L986">
        <f>VLOOKUP($A986,'STOCK PRICES'!$M$2:$N$2018,2,1)</f>
        <v>34.049999999999997</v>
      </c>
      <c r="N986">
        <f>VLOOKUP($A986,'STOCK PRICES'!$O$2:$P$538,2,1)</f>
        <v>74.77</v>
      </c>
      <c r="P986">
        <f>VLOOKUP($A986,'STOCK PRICES'!$Q$2:$R$2018,2,1)</f>
        <v>15.92</v>
      </c>
      <c r="R986">
        <f>VLOOKUP($A986,'STOCK PRICES'!$S$2:$T$2018,2,1)</f>
        <v>22.23</v>
      </c>
      <c r="T986">
        <f>VLOOKUP($A986,'STOCK PRICES'!$U$2:$V$1210,2,1)</f>
        <v>115.3</v>
      </c>
      <c r="V986">
        <f>VLOOKUP($A986,'STOCK PRICES'!$W$2:$X$1879,2,1)</f>
        <v>72.099999999999994</v>
      </c>
      <c r="X986">
        <f>VLOOKUP($A986,'STOCK PRICES'!$Y$2:$Z$1987,2,1)</f>
        <v>34.99</v>
      </c>
      <c r="Z986">
        <f>VLOOKUP($A986,'STOCK PRICES'!$AA$2:$AB$1885,2,1)</f>
        <v>158.72999999999999</v>
      </c>
      <c r="AB986" t="e">
        <f>VLOOKUP($A986,'STOCK PRICES'!$AC$2:$AD$532,2,1)</f>
        <v>#N/A</v>
      </c>
    </row>
    <row r="987" spans="1:37" hidden="1" outlineLevel="1">
      <c r="A987" s="87">
        <v>44467</v>
      </c>
      <c r="B987">
        <f>VLOOKUP($A987,'STOCK PRICES'!$C$2:$D$1994,2,1)</f>
        <v>133.88999999999999</v>
      </c>
      <c r="C987" s="90"/>
      <c r="D987">
        <f>VLOOKUP($A987,'STOCK PRICES'!$E$2:$F$2018,2,1)</f>
        <v>119.21</v>
      </c>
      <c r="F987">
        <f>VLOOKUP($A987,'STOCK PRICES'!$G$2:$H$1679,2,1)</f>
        <v>32.32</v>
      </c>
      <c r="H987">
        <f>VLOOKUP($A987,'STOCK PRICES'!$I$2:$J$1976,2,1)</f>
        <v>43.05</v>
      </c>
      <c r="J987">
        <f>VLOOKUP($A987,'STOCK PRICES'!$K$2:$L$2018,2,1)</f>
        <v>184.94</v>
      </c>
      <c r="L987">
        <f>VLOOKUP($A987,'STOCK PRICES'!$M$2:$N$2018,2,1)</f>
        <v>34.71</v>
      </c>
      <c r="N987">
        <f>VLOOKUP($A987,'STOCK PRICES'!$O$2:$P$538,2,1)</f>
        <v>74.37</v>
      </c>
      <c r="P987">
        <f>VLOOKUP($A987,'STOCK PRICES'!$Q$2:$R$2018,2,1)</f>
        <v>16.96</v>
      </c>
      <c r="R987">
        <f>VLOOKUP($A987,'STOCK PRICES'!$S$2:$T$2018,2,1)</f>
        <v>23.78</v>
      </c>
      <c r="T987">
        <f>VLOOKUP($A987,'STOCK PRICES'!$U$2:$V$1210,2,1)</f>
        <v>118.28</v>
      </c>
      <c r="V987">
        <f>VLOOKUP($A987,'STOCK PRICES'!$W$2:$X$1879,2,1)</f>
        <v>73.75</v>
      </c>
      <c r="X987">
        <f>VLOOKUP($A987,'STOCK PRICES'!$Y$2:$Z$1987,2,1)</f>
        <v>36</v>
      </c>
      <c r="Z987">
        <f>VLOOKUP($A987,'STOCK PRICES'!$AA$2:$AB$1885,2,1)</f>
        <v>162.91999999999999</v>
      </c>
      <c r="AB987" t="e">
        <f>VLOOKUP($A987,'STOCK PRICES'!$AC$2:$AD$532,2,1)</f>
        <v>#N/A</v>
      </c>
    </row>
    <row r="988" spans="1:37" hidden="1" outlineLevel="1">
      <c r="A988" s="87">
        <v>44468</v>
      </c>
      <c r="B988">
        <f>VLOOKUP($A988,'STOCK PRICES'!$C$2:$D$1994,2,1)</f>
        <v>132.03</v>
      </c>
      <c r="C988" s="90"/>
      <c r="D988">
        <f>VLOOKUP($A988,'STOCK PRICES'!$E$2:$F$2018,2,1)</f>
        <v>117.15</v>
      </c>
      <c r="F988">
        <f>VLOOKUP($A988,'STOCK PRICES'!$G$2:$H$1679,2,1)</f>
        <v>32.880000000000003</v>
      </c>
      <c r="H988">
        <f>VLOOKUP($A988,'STOCK PRICES'!$I$2:$J$1976,2,1)</f>
        <v>42.93</v>
      </c>
      <c r="J988">
        <f>VLOOKUP($A988,'STOCK PRICES'!$K$2:$L$2018,2,1)</f>
        <v>173.59</v>
      </c>
      <c r="L988">
        <f>VLOOKUP($A988,'STOCK PRICES'!$M$2:$N$2018,2,1)</f>
        <v>33.69</v>
      </c>
      <c r="N988">
        <f>VLOOKUP($A988,'STOCK PRICES'!$O$2:$P$538,2,1)</f>
        <v>71.89</v>
      </c>
      <c r="P988">
        <f>VLOOKUP($A988,'STOCK PRICES'!$Q$2:$R$2018,2,1)</f>
        <v>16.34</v>
      </c>
      <c r="R988">
        <f>VLOOKUP($A988,'STOCK PRICES'!$S$2:$T$2018,2,1)</f>
        <v>22.01</v>
      </c>
      <c r="T988">
        <f>VLOOKUP($A988,'STOCK PRICES'!$U$2:$V$1210,2,1)</f>
        <v>115</v>
      </c>
      <c r="V988">
        <f>VLOOKUP($A988,'STOCK PRICES'!$W$2:$X$1879,2,1)</f>
        <v>70.239999999999995</v>
      </c>
      <c r="X988">
        <f>VLOOKUP($A988,'STOCK PRICES'!$Y$2:$Z$1987,2,1)</f>
        <v>35.1</v>
      </c>
      <c r="Z988">
        <f>VLOOKUP($A988,'STOCK PRICES'!$AA$2:$AB$1885,2,1)</f>
        <v>161.62</v>
      </c>
      <c r="AB988" t="e">
        <f>VLOOKUP($A988,'STOCK PRICES'!$AC$2:$AD$532,2,1)</f>
        <v>#N/A</v>
      </c>
    </row>
    <row r="989" spans="1:37" hidden="1" outlineLevel="1">
      <c r="A989" s="87">
        <v>44469</v>
      </c>
      <c r="B989">
        <f>VLOOKUP($A989,'STOCK PRICES'!$C$2:$D$1994,2,1)</f>
        <v>139.93</v>
      </c>
      <c r="C989" s="90"/>
      <c r="D989">
        <f>VLOOKUP($A989,'STOCK PRICES'!$E$2:$F$2018,2,1)</f>
        <v>118.56</v>
      </c>
      <c r="F989">
        <f>VLOOKUP($A989,'STOCK PRICES'!$G$2:$H$1679,2,1)</f>
        <v>34.75</v>
      </c>
      <c r="H989">
        <f>VLOOKUP($A989,'STOCK PRICES'!$I$2:$J$1976,2,1)</f>
        <v>43.5</v>
      </c>
      <c r="J989">
        <f>VLOOKUP($A989,'STOCK PRICES'!$K$2:$L$2018,2,1)</f>
        <v>178.78</v>
      </c>
      <c r="L989">
        <f>VLOOKUP($A989,'STOCK PRICES'!$M$2:$N$2018,2,1)</f>
        <v>35.200000000000003</v>
      </c>
      <c r="N989">
        <f>VLOOKUP($A989,'STOCK PRICES'!$O$2:$P$538,2,1)</f>
        <v>72.069999999999993</v>
      </c>
      <c r="P989">
        <f>VLOOKUP($A989,'STOCK PRICES'!$Q$2:$R$2018,2,1)</f>
        <v>16.78</v>
      </c>
      <c r="R989">
        <f>VLOOKUP($A989,'STOCK PRICES'!$S$2:$T$2018,2,1)</f>
        <v>20.37</v>
      </c>
      <c r="T989">
        <f>VLOOKUP($A989,'STOCK PRICES'!$U$2:$V$1210,2,1)</f>
        <v>114</v>
      </c>
      <c r="V989">
        <f>VLOOKUP($A989,'STOCK PRICES'!$W$2:$X$1879,2,1)</f>
        <v>69.45</v>
      </c>
      <c r="X989">
        <f>VLOOKUP($A989,'STOCK PRICES'!$Y$2:$Z$1987,2,1)</f>
        <v>35.26</v>
      </c>
      <c r="Z989">
        <f>VLOOKUP($A989,'STOCK PRICES'!$AA$2:$AB$1885,2,1)</f>
        <v>164.93</v>
      </c>
      <c r="AB989" t="e">
        <f>VLOOKUP($A989,'STOCK PRICES'!$AC$2:$AD$532,2,1)</f>
        <v>#N/A</v>
      </c>
    </row>
    <row r="990" spans="1:37" collapsed="1">
      <c r="A990" s="87">
        <v>44470</v>
      </c>
      <c r="B990">
        <f>VLOOKUP($A990,'STOCK PRICES'!$C$2:$D$1994,2,1)</f>
        <v>138.78</v>
      </c>
      <c r="C990" s="91" t="s">
        <v>161</v>
      </c>
      <c r="D990">
        <f>VLOOKUP($A990,'STOCK PRICES'!$E$2:$F$2018,2,1)</f>
        <v>117.83</v>
      </c>
      <c r="E990" s="91" t="s">
        <v>161</v>
      </c>
      <c r="F990">
        <f>VLOOKUP($A990,'STOCK PRICES'!$G$2:$H$1679,2,1)</f>
        <v>34.75</v>
      </c>
      <c r="G990" s="91" t="s">
        <v>161</v>
      </c>
      <c r="H990">
        <f>VLOOKUP($A990,'STOCK PRICES'!$I$2:$J$1976,2,1)</f>
        <v>43.95</v>
      </c>
      <c r="I990" s="91" t="s">
        <v>161</v>
      </c>
      <c r="J990">
        <f>VLOOKUP($A990,'STOCK PRICES'!$K$2:$L$2018,2,1)</f>
        <v>183.24</v>
      </c>
      <c r="K990" s="91" t="s">
        <v>161</v>
      </c>
      <c r="L990">
        <f>VLOOKUP($A990,'STOCK PRICES'!$M$2:$N$2018,2,1)</f>
        <v>35.15</v>
      </c>
      <c r="M990" s="91" t="s">
        <v>161</v>
      </c>
      <c r="N990">
        <f>VLOOKUP($A990,'STOCK PRICES'!$O$2:$P$538,2,1)</f>
        <v>72.760000000000005</v>
      </c>
      <c r="O990" s="91" t="s">
        <v>161</v>
      </c>
      <c r="P990">
        <f>VLOOKUP($A990,'STOCK PRICES'!$Q$2:$R$2018,2,1)</f>
        <v>17.12</v>
      </c>
      <c r="Q990" s="91" t="s">
        <v>161</v>
      </c>
      <c r="R990">
        <f>VLOOKUP($A990,'STOCK PRICES'!$S$2:$T$2018,2,1)</f>
        <v>20.420000000000002</v>
      </c>
      <c r="S990" s="91" t="s">
        <v>161</v>
      </c>
      <c r="T990">
        <f>VLOOKUP($A990,'STOCK PRICES'!$U$2:$V$1210,2,1)</f>
        <v>107.8</v>
      </c>
      <c r="U990" s="91" t="s">
        <v>161</v>
      </c>
      <c r="V990">
        <f>VLOOKUP($A990,'STOCK PRICES'!$W$2:$X$1879,2,1)</f>
        <v>69.45</v>
      </c>
      <c r="W990" s="91" t="s">
        <v>161</v>
      </c>
      <c r="X990">
        <f>VLOOKUP($A990,'STOCK PRICES'!$Y$2:$Z$1987,2,1)</f>
        <v>35.18</v>
      </c>
      <c r="Y990" s="91" t="s">
        <v>161</v>
      </c>
      <c r="Z990">
        <f>VLOOKUP($A990,'STOCK PRICES'!$AA$2:$AB$1885,2,1)</f>
        <v>163.22999999999999</v>
      </c>
      <c r="AA990" s="91" t="s">
        <v>161</v>
      </c>
      <c r="AB990">
        <f>VLOOKUP($A990,'STOCK PRICES'!$AC$2:$AD$532,2,1)</f>
        <v>712.31</v>
      </c>
      <c r="AC990" s="91" t="s">
        <v>161</v>
      </c>
      <c r="AD990">
        <f>VLOOKUP($A990,'STOCK PRICES'!$AE$2:$AF$1525,2,1)</f>
        <v>1169.96</v>
      </c>
      <c r="AE990" s="91" t="s">
        <v>161</v>
      </c>
      <c r="AF990">
        <f>VLOOKUP($A990,'STOCK PRICES'!$AG$2:$AH$1526,2,1)</f>
        <v>90.01</v>
      </c>
      <c r="AG990" s="91" t="s">
        <v>161</v>
      </c>
      <c r="AH990">
        <f>VLOOKUP($A990,'STOCK PRICES'!$AI$2:$AJ$1515,2,1)</f>
        <v>723.75</v>
      </c>
      <c r="AI990" s="91" t="s">
        <v>161</v>
      </c>
      <c r="AJ990">
        <f>VLOOKUP($A990,'STOCK PRICES'!$AK$2:$AL$1492,2,1)</f>
        <v>258.2</v>
      </c>
      <c r="AK990" s="91" t="s">
        <v>161</v>
      </c>
    </row>
    <row r="991" spans="1:37">
      <c r="A991" s="87">
        <v>44473</v>
      </c>
      <c r="B991">
        <f>VLOOKUP($A991,'STOCK PRICES'!$C$2:$D$1994,2,1)</f>
        <v>139.99</v>
      </c>
      <c r="C991" s="92">
        <f>LN(B991/B990)</f>
        <v>8.6810460153310641E-3</v>
      </c>
      <c r="D991">
        <f>VLOOKUP($A991,'STOCK PRICES'!$E$2:$F$2018,2,1)</f>
        <v>118.37</v>
      </c>
      <c r="E991" s="92">
        <f>LN(D991/D990)</f>
        <v>4.5724042405528818E-3</v>
      </c>
      <c r="F991">
        <f>VLOOKUP($A991,'STOCK PRICES'!$G$2:$H$1679,2,1)</f>
        <v>34.75</v>
      </c>
      <c r="G991" s="92">
        <f t="shared" ref="G991:G1054" si="0">LN(F991/F990)</f>
        <v>0</v>
      </c>
      <c r="H991">
        <f>VLOOKUP($A991,'STOCK PRICES'!$I$2:$J$1976,2,1)</f>
        <v>43.75</v>
      </c>
      <c r="I991" s="92">
        <f t="shared" ref="I991:I1054" si="1">LN(H991/H990)</f>
        <v>-4.5610113275626734E-3</v>
      </c>
      <c r="J991">
        <f>VLOOKUP($A991,'STOCK PRICES'!$K$2:$L$2018,2,1)</f>
        <v>188.04</v>
      </c>
      <c r="K991" s="92">
        <f t="shared" ref="K991:K1054" si="2">LN(J991/J990)</f>
        <v>2.58579371373883E-2</v>
      </c>
      <c r="L991">
        <f>VLOOKUP($A991,'STOCK PRICES'!$M$2:$N$2018,2,1)</f>
        <v>35.21</v>
      </c>
      <c r="M991" s="92">
        <f t="shared" ref="M991:M1054" si="3">LN(L991/L990)</f>
        <v>1.7055149102872618E-3</v>
      </c>
      <c r="N991">
        <f>VLOOKUP($A991,'STOCK PRICES'!$O$2:$P$538,2,1)</f>
        <v>72.7</v>
      </c>
      <c r="O991" s="92">
        <f t="shared" ref="O991:O1054" si="4">LN(N991/N990)</f>
        <v>-8.2496911044789123E-4</v>
      </c>
      <c r="P991">
        <f>VLOOKUP($A991,'STOCK PRICES'!$Q$2:$R$2018,2,1)</f>
        <v>17.440000000000001</v>
      </c>
      <c r="Q991" s="92">
        <f t="shared" ref="Q991:Q1054" si="5">LN(P991/P990)</f>
        <v>1.8519047767237531E-2</v>
      </c>
      <c r="R991">
        <f>VLOOKUP($A991,'STOCK PRICES'!$S$2:$T$2018,2,1)</f>
        <v>21</v>
      </c>
      <c r="S991" s="92">
        <f t="shared" ref="S991:S1054" si="6">LN(R991/R990)</f>
        <v>2.800762498690337E-2</v>
      </c>
      <c r="T991">
        <f>VLOOKUP($A991,'STOCK PRICES'!$U$2:$V$1210,2,1)</f>
        <v>110.8</v>
      </c>
      <c r="U991" s="92">
        <f t="shared" ref="U991:U1054" si="7">LN(T991/T990)</f>
        <v>2.7449115838286586E-2</v>
      </c>
      <c r="V991">
        <f>VLOOKUP($A991,'STOCK PRICES'!$W$2:$X$1879,2,1)</f>
        <v>69.45</v>
      </c>
      <c r="W991" s="92">
        <f t="shared" ref="W991:W1054" si="8">LN(V991/V990)</f>
        <v>0</v>
      </c>
      <c r="X991">
        <f>VLOOKUP($A991,'STOCK PRICES'!$Y$2:$Z$1987,2,1)</f>
        <v>35.1</v>
      </c>
      <c r="Y991" s="92">
        <f t="shared" ref="Y991:Y1054" si="9">LN(X991/X990)</f>
        <v>-2.2766088375919544E-3</v>
      </c>
      <c r="Z991">
        <f>VLOOKUP($A991,'STOCK PRICES'!$AA$2:$AB$1885,2,1)</f>
        <v>163.37</v>
      </c>
      <c r="AA991" s="92">
        <f t="shared" ref="AA991:AA1054" si="10">LN(Z991/Z990)</f>
        <v>8.573178724736321E-4</v>
      </c>
      <c r="AB991">
        <f>VLOOKUP($A991,'STOCK PRICES'!$AC$2:$AD$532,2,1)</f>
        <v>704.36</v>
      </c>
      <c r="AC991" s="92">
        <f t="shared" ref="AC991:AC1054" si="11">LN(AB991/AB990)</f>
        <v>-1.1223620821683758E-2</v>
      </c>
      <c r="AD991">
        <f>VLOOKUP($A991,'STOCK PRICES'!$AE$2:$AF$1525,2,1)</f>
        <v>1172.1300000000001</v>
      </c>
      <c r="AE991" s="92">
        <f t="shared" ref="AE991:AE1054" si="12">LN(AD991/AD990)</f>
        <v>1.8530463141398841E-3</v>
      </c>
      <c r="AF991">
        <f>VLOOKUP($A991,'STOCK PRICES'!$AG$2:$AH$1526,2,1)</f>
        <v>90.19</v>
      </c>
      <c r="AG991" s="92">
        <f t="shared" ref="AG991:AG1054" si="13">LN(AF991/AF990)</f>
        <v>1.9977809086228161E-3</v>
      </c>
      <c r="AH991">
        <f>VLOOKUP($A991,'STOCK PRICES'!$AI$2:$AJ$1515,2,1)</f>
        <v>725.48</v>
      </c>
      <c r="AI991" s="92">
        <f t="shared" ref="AI991:AI1054" si="14">LN(AH991/AH990)</f>
        <v>2.3874758620174887E-3</v>
      </c>
      <c r="AJ991">
        <f>VLOOKUP($A991,'STOCK PRICES'!$AK$2:$AL$1492,2,1)</f>
        <v>275.77999999999997</v>
      </c>
      <c r="AK991" s="92">
        <f t="shared" ref="AK991:AK1054" si="15">LN(AJ991/AJ990)</f>
        <v>6.5868968001052963E-2</v>
      </c>
    </row>
    <row r="992" spans="1:37">
      <c r="A992" s="87">
        <v>44474</v>
      </c>
      <c r="B992">
        <f>VLOOKUP($A992,'STOCK PRICES'!$C$2:$D$1994,2,1)</f>
        <v>139.79</v>
      </c>
      <c r="C992" s="92">
        <f t="shared" ref="C992:E1055" si="16">LN(B992/B991)</f>
        <v>-1.4296950036968552E-3</v>
      </c>
      <c r="D992">
        <f>VLOOKUP($A992,'STOCK PRICES'!$E$2:$F$2018,2,1)</f>
        <v>120.01</v>
      </c>
      <c r="E992" s="92">
        <f t="shared" si="16"/>
        <v>1.3759760677547658E-2</v>
      </c>
      <c r="F992">
        <f>VLOOKUP($A992,'STOCK PRICES'!$G$2:$H$1679,2,1)</f>
        <v>34.75</v>
      </c>
      <c r="G992" s="92">
        <f t="shared" si="0"/>
        <v>0</v>
      </c>
      <c r="H992">
        <f>VLOOKUP($A992,'STOCK PRICES'!$I$2:$J$1976,2,1)</f>
        <v>43.79</v>
      </c>
      <c r="I992" s="92">
        <f t="shared" si="1"/>
        <v>9.1386800968348359E-4</v>
      </c>
      <c r="J992">
        <f>VLOOKUP($A992,'STOCK PRICES'!$K$2:$L$2018,2,1)</f>
        <v>188.36</v>
      </c>
      <c r="K992" s="92">
        <f t="shared" si="2"/>
        <v>1.7003192194242002E-3</v>
      </c>
      <c r="L992">
        <f>VLOOKUP($A992,'STOCK PRICES'!$M$2:$N$2018,2,1)</f>
        <v>33.19</v>
      </c>
      <c r="M992" s="92">
        <f t="shared" si="3"/>
        <v>-5.9081507435077972E-2</v>
      </c>
      <c r="N992">
        <f>VLOOKUP($A992,'STOCK PRICES'!$O$2:$P$538,2,1)</f>
        <v>71</v>
      </c>
      <c r="O992" s="92">
        <f t="shared" si="4"/>
        <v>-2.3661507498158353E-2</v>
      </c>
      <c r="P992">
        <f>VLOOKUP($A992,'STOCK PRICES'!$Q$2:$R$2018,2,1)</f>
        <v>17.39</v>
      </c>
      <c r="Q992" s="92">
        <f t="shared" si="5"/>
        <v>-2.8710901146419316E-3</v>
      </c>
      <c r="R992">
        <f>VLOOKUP($A992,'STOCK PRICES'!$S$2:$T$2018,2,1)</f>
        <v>21.31</v>
      </c>
      <c r="S992" s="92">
        <f t="shared" si="6"/>
        <v>1.4654008387102766E-2</v>
      </c>
      <c r="T992">
        <f>VLOOKUP($A992,'STOCK PRICES'!$U$2:$V$1210,2,1)</f>
        <v>105</v>
      </c>
      <c r="U992" s="92">
        <f t="shared" si="7"/>
        <v>-5.3766424155660027E-2</v>
      </c>
      <c r="V992">
        <f>VLOOKUP($A992,'STOCK PRICES'!$W$2:$X$1879,2,1)</f>
        <v>69.45</v>
      </c>
      <c r="W992" s="92">
        <f t="shared" si="8"/>
        <v>0</v>
      </c>
      <c r="X992">
        <f>VLOOKUP($A992,'STOCK PRICES'!$Y$2:$Z$1987,2,1)</f>
        <v>34.81</v>
      </c>
      <c r="Y992" s="92">
        <f t="shared" si="9"/>
        <v>-8.2964286484726001E-3</v>
      </c>
      <c r="Z992">
        <f>VLOOKUP($A992,'STOCK PRICES'!$AA$2:$AB$1885,2,1)</f>
        <v>164.77</v>
      </c>
      <c r="AA992" s="92">
        <f t="shared" si="10"/>
        <v>8.5329950309229134E-3</v>
      </c>
      <c r="AB992">
        <f>VLOOKUP($A992,'STOCK PRICES'!$AC$2:$AD$532,2,1)</f>
        <v>679.69</v>
      </c>
      <c r="AC992" s="92">
        <f t="shared" si="11"/>
        <v>-3.5652777221318523E-2</v>
      </c>
      <c r="AD992">
        <f>VLOOKUP($A992,'STOCK PRICES'!$AE$2:$AF$1525,2,1)</f>
        <v>1161.51</v>
      </c>
      <c r="AE992" s="92">
        <f t="shared" si="12"/>
        <v>-9.1017237573200183E-3</v>
      </c>
      <c r="AF992">
        <f>VLOOKUP($A992,'STOCK PRICES'!$AG$2:$AH$1526,2,1)</f>
        <v>89.25</v>
      </c>
      <c r="AG992" s="92">
        <f t="shared" si="13"/>
        <v>-1.0477135517868257E-2</v>
      </c>
      <c r="AH992">
        <f>VLOOKUP($A992,'STOCK PRICES'!$AI$2:$AJ$1515,2,1)</f>
        <v>711.27</v>
      </c>
      <c r="AI992" s="92">
        <f t="shared" si="14"/>
        <v>-1.9781400196119195E-2</v>
      </c>
      <c r="AJ992">
        <f>VLOOKUP($A992,'STOCK PRICES'!$AK$2:$AL$1492,2,1)</f>
        <v>269.18</v>
      </c>
      <c r="AK992" s="92">
        <f t="shared" si="15"/>
        <v>-2.4223145608025388E-2</v>
      </c>
    </row>
    <row r="993" spans="1:37">
      <c r="A993" s="87">
        <v>44475</v>
      </c>
      <c r="B993">
        <f>VLOOKUP($A993,'STOCK PRICES'!$C$2:$D$1994,2,1)</f>
        <v>139.5</v>
      </c>
      <c r="C993" s="92">
        <f t="shared" si="16"/>
        <v>-2.0766952216167592E-3</v>
      </c>
      <c r="D993">
        <f>VLOOKUP($A993,'STOCK PRICES'!$E$2:$F$2018,2,1)</f>
        <v>121.92</v>
      </c>
      <c r="E993" s="92">
        <f t="shared" si="16"/>
        <v>1.5790019294986177E-2</v>
      </c>
      <c r="F993">
        <f>VLOOKUP($A993,'STOCK PRICES'!$G$2:$H$1679,2,1)</f>
        <v>34</v>
      </c>
      <c r="G993" s="92">
        <f t="shared" si="0"/>
        <v>-2.1819047394639725E-2</v>
      </c>
      <c r="H993">
        <f>VLOOKUP($A993,'STOCK PRICES'!$I$2:$J$1976,2,1)</f>
        <v>43.89</v>
      </c>
      <c r="I993" s="92">
        <f t="shared" si="1"/>
        <v>2.2810228868356255E-3</v>
      </c>
      <c r="J993">
        <f>VLOOKUP($A993,'STOCK PRICES'!$K$2:$L$2018,2,1)</f>
        <v>182.09</v>
      </c>
      <c r="K993" s="92">
        <f t="shared" si="2"/>
        <v>-3.3853955031601921E-2</v>
      </c>
      <c r="L993">
        <f>VLOOKUP($A993,'STOCK PRICES'!$M$2:$N$2018,2,1)</f>
        <v>32.54</v>
      </c>
      <c r="M993" s="92">
        <f t="shared" si="3"/>
        <v>-1.9778523940991496E-2</v>
      </c>
      <c r="N993">
        <f>VLOOKUP($A993,'STOCK PRICES'!$O$2:$P$538,2,1)</f>
        <v>71.09</v>
      </c>
      <c r="O993" s="92">
        <f t="shared" si="4"/>
        <v>1.2668029000762881E-3</v>
      </c>
      <c r="P993">
        <f>VLOOKUP($A993,'STOCK PRICES'!$Q$2:$R$2018,2,1)</f>
        <v>16.82</v>
      </c>
      <c r="Q993" s="92">
        <f t="shared" si="5"/>
        <v>-3.3326673821389638E-2</v>
      </c>
      <c r="R993">
        <f>VLOOKUP($A993,'STOCK PRICES'!$S$2:$T$2018,2,1)</f>
        <v>20.010000000000002</v>
      </c>
      <c r="S993" s="92">
        <f t="shared" si="6"/>
        <v>-6.2944297514883646E-2</v>
      </c>
      <c r="T993">
        <f>VLOOKUP($A993,'STOCK PRICES'!$U$2:$V$1210,2,1)</f>
        <v>105</v>
      </c>
      <c r="U993" s="92">
        <f t="shared" si="7"/>
        <v>0</v>
      </c>
      <c r="V993">
        <f>VLOOKUP($A993,'STOCK PRICES'!$W$2:$X$1879,2,1)</f>
        <v>65.67</v>
      </c>
      <c r="W993" s="92">
        <f t="shared" si="8"/>
        <v>-5.5964868997471495E-2</v>
      </c>
      <c r="X993">
        <f>VLOOKUP($A993,'STOCK PRICES'!$Y$2:$Z$1987,2,1)</f>
        <v>34.909999999999997</v>
      </c>
      <c r="Y993" s="92">
        <f t="shared" si="9"/>
        <v>2.8686192935969408E-3</v>
      </c>
      <c r="Z993">
        <f>VLOOKUP($A993,'STOCK PRICES'!$AA$2:$AB$1885,2,1)</f>
        <v>163.35</v>
      </c>
      <c r="AA993" s="92">
        <f t="shared" si="10"/>
        <v>-8.6554240222610299E-3</v>
      </c>
      <c r="AB993">
        <f>VLOOKUP($A993,'STOCK PRICES'!$AC$2:$AD$532,2,1)</f>
        <v>672.76</v>
      </c>
      <c r="AC993" s="92">
        <f t="shared" si="11"/>
        <v>-1.0248158012026703E-2</v>
      </c>
      <c r="AD993">
        <f>VLOOKUP($A993,'STOCK PRICES'!$AE$2:$AF$1525,2,1)</f>
        <v>1142.3900000000001</v>
      </c>
      <c r="AE993" s="92">
        <f t="shared" si="12"/>
        <v>-1.6598323684402304E-2</v>
      </c>
      <c r="AF993">
        <f>VLOOKUP($A993,'STOCK PRICES'!$AG$2:$AH$1526,2,1)</f>
        <v>88.97</v>
      </c>
      <c r="AG993" s="92">
        <f t="shared" si="13"/>
        <v>-3.1421864030725046E-3</v>
      </c>
      <c r="AH993">
        <f>VLOOKUP($A993,'STOCK PRICES'!$AI$2:$AJ$1515,2,1)</f>
        <v>705.94</v>
      </c>
      <c r="AI993" s="92">
        <f t="shared" si="14"/>
        <v>-7.5218565070559861E-3</v>
      </c>
      <c r="AJ993">
        <f>VLOOKUP($A993,'STOCK PRICES'!$AK$2:$AL$1492,2,1)</f>
        <v>249</v>
      </c>
      <c r="AK993" s="92">
        <f t="shared" si="15"/>
        <v>-7.7927404340861983E-2</v>
      </c>
    </row>
    <row r="994" spans="1:37">
      <c r="A994" s="87">
        <v>44476</v>
      </c>
      <c r="B994">
        <f>VLOOKUP($A994,'STOCK PRICES'!$C$2:$D$1994,2,1)</f>
        <v>138.97</v>
      </c>
      <c r="C994" s="92">
        <f t="shared" si="16"/>
        <v>-3.8065187629297862E-3</v>
      </c>
      <c r="D994">
        <f>VLOOKUP($A994,'STOCK PRICES'!$E$2:$F$2018,2,1)</f>
        <v>123.43</v>
      </c>
      <c r="E994" s="92">
        <f t="shared" si="16"/>
        <v>1.2309101817501238E-2</v>
      </c>
      <c r="F994">
        <f>VLOOKUP($A994,'STOCK PRICES'!$G$2:$H$1679,2,1)</f>
        <v>34.619999999999997</v>
      </c>
      <c r="G994" s="92">
        <f t="shared" si="0"/>
        <v>1.8071025131901654E-2</v>
      </c>
      <c r="H994">
        <f>VLOOKUP($A994,'STOCK PRICES'!$I$2:$J$1976,2,1)</f>
        <v>43.98</v>
      </c>
      <c r="I994" s="92">
        <f t="shared" si="1"/>
        <v>2.0484814264724875E-3</v>
      </c>
      <c r="J994">
        <f>VLOOKUP($A994,'STOCK PRICES'!$K$2:$L$2018,2,1)</f>
        <v>186.5</v>
      </c>
      <c r="K994" s="92">
        <f t="shared" si="2"/>
        <v>2.3930168740118288E-2</v>
      </c>
      <c r="L994">
        <f>VLOOKUP($A994,'STOCK PRICES'!$M$2:$N$2018,2,1)</f>
        <v>34.409999999999997</v>
      </c>
      <c r="M994" s="92">
        <f t="shared" si="3"/>
        <v>5.587711801849729E-2</v>
      </c>
      <c r="N994">
        <f>VLOOKUP($A994,'STOCK PRICES'!$O$2:$P$538,2,1)</f>
        <v>70.75</v>
      </c>
      <c r="O994" s="92">
        <f t="shared" si="4"/>
        <v>-4.7941434180448217E-3</v>
      </c>
      <c r="P994">
        <f>VLOOKUP($A994,'STOCK PRICES'!$Q$2:$R$2018,2,1)</f>
        <v>16.899999999999999</v>
      </c>
      <c r="Q994" s="92">
        <f t="shared" si="5"/>
        <v>4.7449673842257329E-3</v>
      </c>
      <c r="R994">
        <f>VLOOKUP($A994,'STOCK PRICES'!$S$2:$T$2018,2,1)</f>
        <v>19.88</v>
      </c>
      <c r="S994" s="92">
        <f t="shared" si="6"/>
        <v>-6.5179473672142161E-3</v>
      </c>
      <c r="T994">
        <f>VLOOKUP($A994,'STOCK PRICES'!$U$2:$V$1210,2,1)</f>
        <v>105</v>
      </c>
      <c r="U994" s="92">
        <f t="shared" si="7"/>
        <v>0</v>
      </c>
      <c r="V994">
        <f>VLOOKUP($A994,'STOCK PRICES'!$W$2:$X$1879,2,1)</f>
        <v>69.39</v>
      </c>
      <c r="W994" s="92">
        <f t="shared" si="8"/>
        <v>5.5100564708576286E-2</v>
      </c>
      <c r="X994">
        <f>VLOOKUP($A994,'STOCK PRICES'!$Y$2:$Z$1987,2,1)</f>
        <v>34.85</v>
      </c>
      <c r="Y994" s="92">
        <f t="shared" si="9"/>
        <v>-1.7201839104116524E-3</v>
      </c>
      <c r="Z994">
        <f>VLOOKUP($A994,'STOCK PRICES'!$AA$2:$AB$1885,2,1)</f>
        <v>165.8</v>
      </c>
      <c r="AA994" s="92">
        <f t="shared" si="10"/>
        <v>1.4887104654115593E-2</v>
      </c>
      <c r="AB994">
        <f>VLOOKUP($A994,'STOCK PRICES'!$AC$2:$AD$532,2,1)</f>
        <v>669.02</v>
      </c>
      <c r="AC994" s="92">
        <f t="shared" si="11"/>
        <v>-5.5746988116430109E-3</v>
      </c>
      <c r="AD994">
        <f>VLOOKUP($A994,'STOCK PRICES'!$AE$2:$AF$1525,2,1)</f>
        <v>1129.3499999999999</v>
      </c>
      <c r="AE994" s="92">
        <f t="shared" si="12"/>
        <v>-1.1480313081366406E-2</v>
      </c>
      <c r="AF994">
        <f>VLOOKUP($A994,'STOCK PRICES'!$AG$2:$AH$1526,2,1)</f>
        <v>88.34</v>
      </c>
      <c r="AG994" s="92">
        <f t="shared" si="13"/>
        <v>-7.1062280882955818E-3</v>
      </c>
      <c r="AH994">
        <f>VLOOKUP($A994,'STOCK PRICES'!$AI$2:$AJ$1515,2,1)</f>
        <v>705.25</v>
      </c>
      <c r="AI994" s="92">
        <f t="shared" si="14"/>
        <v>-9.7789816394167192E-4</v>
      </c>
      <c r="AJ994">
        <f>VLOOKUP($A994,'STOCK PRICES'!$AK$2:$AL$1492,2,1)</f>
        <v>254.03</v>
      </c>
      <c r="AK994" s="92">
        <f t="shared" si="15"/>
        <v>1.9999473815584586E-2</v>
      </c>
    </row>
    <row r="995" spans="1:37">
      <c r="A995" s="87">
        <v>44477</v>
      </c>
      <c r="B995">
        <f>VLOOKUP($A995,'STOCK PRICES'!$C$2:$D$1994,2,1)</f>
        <v>139.6</v>
      </c>
      <c r="C995" s="92">
        <f t="shared" si="16"/>
        <v>4.5231078297813705E-3</v>
      </c>
      <c r="D995">
        <f>VLOOKUP($A995,'STOCK PRICES'!$E$2:$F$2018,2,1)</f>
        <v>123.72</v>
      </c>
      <c r="E995" s="92">
        <f t="shared" si="16"/>
        <v>2.3467540610313978E-3</v>
      </c>
      <c r="F995">
        <f>VLOOKUP($A995,'STOCK PRICES'!$G$2:$H$1679,2,1)</f>
        <v>34.83</v>
      </c>
      <c r="G995" s="92">
        <f t="shared" si="0"/>
        <v>6.0475346298465762E-3</v>
      </c>
      <c r="H995">
        <f>VLOOKUP($A995,'STOCK PRICES'!$I$2:$J$1976,2,1)</f>
        <v>42.84</v>
      </c>
      <c r="I995" s="92">
        <f t="shared" si="1"/>
        <v>-2.6262739547066909E-2</v>
      </c>
      <c r="J995">
        <f>VLOOKUP($A995,'STOCK PRICES'!$K$2:$L$2018,2,1)</f>
        <v>185.64</v>
      </c>
      <c r="K995" s="92">
        <f t="shared" si="2"/>
        <v>-4.6219247108952024E-3</v>
      </c>
      <c r="L995">
        <f>VLOOKUP($A995,'STOCK PRICES'!$M$2:$N$2018,2,1)</f>
        <v>33.53</v>
      </c>
      <c r="M995" s="92">
        <f t="shared" si="3"/>
        <v>-2.5906659331251754E-2</v>
      </c>
      <c r="N995">
        <f>VLOOKUP($A995,'STOCK PRICES'!$O$2:$P$538,2,1)</f>
        <v>70.78</v>
      </c>
      <c r="O995" s="92">
        <f t="shared" si="4"/>
        <v>4.2393839397033667E-4</v>
      </c>
      <c r="P995">
        <f>VLOOKUP($A995,'STOCK PRICES'!$Q$2:$R$2018,2,1)</f>
        <v>16.670000000000002</v>
      </c>
      <c r="Q995" s="92">
        <f t="shared" si="5"/>
        <v>-1.3702925166324932E-2</v>
      </c>
      <c r="R995">
        <f>VLOOKUP($A995,'STOCK PRICES'!$S$2:$T$2018,2,1)</f>
        <v>19.13</v>
      </c>
      <c r="S995" s="92">
        <f t="shared" si="6"/>
        <v>-3.8456417776266467E-2</v>
      </c>
      <c r="T995">
        <f>VLOOKUP($A995,'STOCK PRICES'!$U$2:$V$1210,2,1)</f>
        <v>98</v>
      </c>
      <c r="U995" s="92">
        <f t="shared" si="7"/>
        <v>-6.8992871486951435E-2</v>
      </c>
      <c r="V995">
        <f>VLOOKUP($A995,'STOCK PRICES'!$W$2:$X$1879,2,1)</f>
        <v>68.819999999999993</v>
      </c>
      <c r="W995" s="92">
        <f t="shared" si="8"/>
        <v>-8.248364542123264E-3</v>
      </c>
      <c r="X995">
        <f>VLOOKUP($A995,'STOCK PRICES'!$Y$2:$Z$1987,2,1)</f>
        <v>33.799999999999997</v>
      </c>
      <c r="Y995" s="92">
        <f t="shared" si="9"/>
        <v>-3.0592334717559927E-2</v>
      </c>
      <c r="Z995">
        <f>VLOOKUP($A995,'STOCK PRICES'!$AA$2:$AB$1885,2,1)</f>
        <v>165.05</v>
      </c>
      <c r="AA995" s="92">
        <f t="shared" si="10"/>
        <v>-4.5337844019926257E-3</v>
      </c>
      <c r="AB995">
        <f>VLOOKUP($A995,'STOCK PRICES'!$AC$2:$AD$532,2,1)</f>
        <v>660.48</v>
      </c>
      <c r="AC995" s="92">
        <f t="shared" si="11"/>
        <v>-1.2847111634500528E-2</v>
      </c>
      <c r="AD995">
        <f>VLOOKUP($A995,'STOCK PRICES'!$AE$2:$AF$1525,2,1)</f>
        <v>1119.9000000000001</v>
      </c>
      <c r="AE995" s="92">
        <f t="shared" si="12"/>
        <v>-8.4028503755929386E-3</v>
      </c>
      <c r="AF995">
        <f>VLOOKUP($A995,'STOCK PRICES'!$AG$2:$AH$1526,2,1)</f>
        <v>89.09</v>
      </c>
      <c r="AG995" s="92">
        <f t="shared" si="13"/>
        <v>8.4540885641719889E-3</v>
      </c>
      <c r="AH995">
        <f>VLOOKUP($A995,'STOCK PRICES'!$AI$2:$AJ$1515,2,1)</f>
        <v>725.61</v>
      </c>
      <c r="AI995" s="92">
        <f t="shared" si="14"/>
        <v>2.8460330521759638E-2</v>
      </c>
      <c r="AJ995">
        <f>VLOOKUP($A995,'STOCK PRICES'!$AK$2:$AL$1492,2,1)</f>
        <v>246</v>
      </c>
      <c r="AK995" s="92">
        <f t="shared" si="15"/>
        <v>-3.2120834347929478E-2</v>
      </c>
    </row>
    <row r="996" spans="1:37">
      <c r="A996" s="87">
        <v>44480</v>
      </c>
      <c r="B996">
        <f>VLOOKUP($A996,'STOCK PRICES'!$C$2:$D$1994,2,1)</f>
        <v>139.94999999999999</v>
      </c>
      <c r="C996" s="92">
        <f t="shared" si="16"/>
        <v>2.5040256331902819E-3</v>
      </c>
      <c r="D996">
        <f>VLOOKUP($A996,'STOCK PRICES'!$E$2:$F$2018,2,1)</f>
        <v>123.08</v>
      </c>
      <c r="E996" s="92">
        <f t="shared" si="16"/>
        <v>-5.1863973630277751E-3</v>
      </c>
      <c r="F996">
        <f>VLOOKUP($A996,'STOCK PRICES'!$G$2:$H$1679,2,1)</f>
        <v>32.58</v>
      </c>
      <c r="G996" s="92">
        <f t="shared" si="0"/>
        <v>-6.6780481204010714E-2</v>
      </c>
      <c r="H996">
        <f>VLOOKUP($A996,'STOCK PRICES'!$I$2:$J$1976,2,1)</f>
        <v>42.53</v>
      </c>
      <c r="I996" s="92">
        <f t="shared" si="1"/>
        <v>-7.2625363140059376E-3</v>
      </c>
      <c r="J996">
        <f>VLOOKUP($A996,'STOCK PRICES'!$K$2:$L$2018,2,1)</f>
        <v>179.81</v>
      </c>
      <c r="K996" s="92">
        <f t="shared" si="2"/>
        <v>-3.1908576529428648E-2</v>
      </c>
      <c r="L996">
        <f>VLOOKUP($A996,'STOCK PRICES'!$M$2:$N$2018,2,1)</f>
        <v>31.68</v>
      </c>
      <c r="M996" s="92">
        <f t="shared" si="3"/>
        <v>-5.6754993531912157E-2</v>
      </c>
      <c r="N996">
        <f>VLOOKUP($A996,'STOCK PRICES'!$O$2:$P$538,2,1)</f>
        <v>67.89</v>
      </c>
      <c r="O996" s="92">
        <f t="shared" si="4"/>
        <v>-4.1687726603761667E-2</v>
      </c>
      <c r="P996">
        <f>VLOOKUP($A996,'STOCK PRICES'!$Q$2:$R$2018,2,1)</f>
        <v>16.16</v>
      </c>
      <c r="Q996" s="92">
        <f t="shared" si="5"/>
        <v>-3.1071643669753461E-2</v>
      </c>
      <c r="R996">
        <f>VLOOKUP($A996,'STOCK PRICES'!$S$2:$T$2018,2,1)</f>
        <v>17.7</v>
      </c>
      <c r="S996" s="92">
        <f t="shared" si="6"/>
        <v>-7.7693143872378023E-2</v>
      </c>
      <c r="T996">
        <f>VLOOKUP($A996,'STOCK PRICES'!$U$2:$V$1210,2,1)</f>
        <v>96</v>
      </c>
      <c r="U996" s="92">
        <f t="shared" si="7"/>
        <v>-2.0619287202735703E-2</v>
      </c>
      <c r="V996">
        <f>VLOOKUP($A996,'STOCK PRICES'!$W$2:$X$1879,2,1)</f>
        <v>68.400000000000006</v>
      </c>
      <c r="W996" s="92">
        <f t="shared" si="8"/>
        <v>-6.1215757408293889E-3</v>
      </c>
      <c r="X996">
        <f>VLOOKUP($A996,'STOCK PRICES'!$Y$2:$Z$1987,2,1)</f>
        <v>33.06</v>
      </c>
      <c r="Y996" s="92">
        <f t="shared" si="9"/>
        <v>-2.213671009609482E-2</v>
      </c>
      <c r="Z996">
        <f>VLOOKUP($A996,'STOCK PRICES'!$AA$2:$AB$1885,2,1)</f>
        <v>163.99</v>
      </c>
      <c r="AA996" s="92">
        <f t="shared" si="10"/>
        <v>-6.4430079438477289E-3</v>
      </c>
      <c r="AB996">
        <f>VLOOKUP($A996,'STOCK PRICES'!$AC$2:$AD$532,2,1)</f>
        <v>650.69000000000005</v>
      </c>
      <c r="AC996" s="92">
        <f t="shared" si="11"/>
        <v>-1.4933505095400625E-2</v>
      </c>
      <c r="AD996">
        <f>VLOOKUP($A996,'STOCK PRICES'!$AE$2:$AF$1525,2,1)</f>
        <v>1109.1099999999999</v>
      </c>
      <c r="AE996" s="92">
        <f t="shared" si="12"/>
        <v>-9.6815036990604963E-3</v>
      </c>
      <c r="AF996">
        <f>VLOOKUP($A996,'STOCK PRICES'!$AG$2:$AH$1526,2,1)</f>
        <v>89.73</v>
      </c>
      <c r="AG996" s="92">
        <f t="shared" si="13"/>
        <v>7.158066577414004E-3</v>
      </c>
      <c r="AH996">
        <f>VLOOKUP($A996,'STOCK PRICES'!$AI$2:$AJ$1515,2,1)</f>
        <v>690.61</v>
      </c>
      <c r="AI996" s="92">
        <f t="shared" si="14"/>
        <v>-4.9437415390632108E-2</v>
      </c>
      <c r="AJ996">
        <f>VLOOKUP($A996,'STOCK PRICES'!$AK$2:$AL$1492,2,1)</f>
        <v>236.07</v>
      </c>
      <c r="AK996" s="92">
        <f t="shared" si="15"/>
        <v>-4.1203164717361157E-2</v>
      </c>
    </row>
    <row r="997" spans="1:37">
      <c r="A997" s="87">
        <v>44481</v>
      </c>
      <c r="B997">
        <f>VLOOKUP($A997,'STOCK PRICES'!$C$2:$D$1994,2,1)</f>
        <v>140.47</v>
      </c>
      <c r="C997" s="92">
        <f t="shared" si="16"/>
        <v>3.7087268813560444E-3</v>
      </c>
      <c r="D997">
        <f>VLOOKUP($A997,'STOCK PRICES'!$E$2:$F$2018,2,1)</f>
        <v>125.73</v>
      </c>
      <c r="E997" s="92">
        <f t="shared" si="16"/>
        <v>2.1302200151248833E-2</v>
      </c>
      <c r="F997">
        <f>VLOOKUP($A997,'STOCK PRICES'!$G$2:$H$1679,2,1)</f>
        <v>33.82</v>
      </c>
      <c r="G997" s="92">
        <f t="shared" si="0"/>
        <v>3.7353740296535286E-2</v>
      </c>
      <c r="H997">
        <f>VLOOKUP($A997,'STOCK PRICES'!$I$2:$J$1976,2,1)</f>
        <v>43.4</v>
      </c>
      <c r="I997" s="92">
        <f t="shared" si="1"/>
        <v>2.0249731840817017E-2</v>
      </c>
      <c r="J997">
        <f>VLOOKUP($A997,'STOCK PRICES'!$K$2:$L$2018,2,1)</f>
        <v>177.97</v>
      </c>
      <c r="K997" s="92">
        <f t="shared" si="2"/>
        <v>-1.0285741081652091E-2</v>
      </c>
      <c r="L997">
        <f>VLOOKUP($A997,'STOCK PRICES'!$M$2:$N$2018,2,1)</f>
        <v>32.18</v>
      </c>
      <c r="M997" s="92">
        <f t="shared" si="3"/>
        <v>1.565957461801205E-2</v>
      </c>
      <c r="N997">
        <f>VLOOKUP($A997,'STOCK PRICES'!$O$2:$P$538,2,1)</f>
        <v>67.42</v>
      </c>
      <c r="O997" s="92">
        <f t="shared" si="4"/>
        <v>-6.9470385076409822E-3</v>
      </c>
      <c r="P997">
        <f>VLOOKUP($A997,'STOCK PRICES'!$Q$2:$R$2018,2,1)</f>
        <v>15.95</v>
      </c>
      <c r="Q997" s="92">
        <f t="shared" si="5"/>
        <v>-1.308022386209581E-2</v>
      </c>
      <c r="R997">
        <f>VLOOKUP($A997,'STOCK PRICES'!$S$2:$T$2018,2,1)</f>
        <v>17.329999999999998</v>
      </c>
      <c r="S997" s="92">
        <f t="shared" si="6"/>
        <v>-2.1125535852268788E-2</v>
      </c>
      <c r="T997">
        <f>VLOOKUP($A997,'STOCK PRICES'!$U$2:$V$1210,2,1)</f>
        <v>98</v>
      </c>
      <c r="U997" s="92">
        <f t="shared" si="7"/>
        <v>2.061928720273561E-2</v>
      </c>
      <c r="V997">
        <f>VLOOKUP($A997,'STOCK PRICES'!$W$2:$X$1879,2,1)</f>
        <v>68.88</v>
      </c>
      <c r="W997" s="92">
        <f t="shared" si="8"/>
        <v>6.993035490970384E-3</v>
      </c>
      <c r="X997">
        <f>VLOOKUP($A997,'STOCK PRICES'!$Y$2:$Z$1987,2,1)</f>
        <v>33.47</v>
      </c>
      <c r="Y997" s="92">
        <f t="shared" si="9"/>
        <v>1.2325422830356949E-2</v>
      </c>
      <c r="Z997">
        <f>VLOOKUP($A997,'STOCK PRICES'!$AA$2:$AB$1885,2,1)</f>
        <v>156.4</v>
      </c>
      <c r="AA997" s="92">
        <f t="shared" si="10"/>
        <v>-4.7388622244143579E-2</v>
      </c>
      <c r="AB997">
        <f>VLOOKUP($A997,'STOCK PRICES'!$AC$2:$AD$532,2,1)</f>
        <v>651.80999999999995</v>
      </c>
      <c r="AC997" s="92">
        <f t="shared" si="11"/>
        <v>1.7197700975715034E-3</v>
      </c>
      <c r="AD997">
        <f>VLOOKUP($A997,'STOCK PRICES'!$AE$2:$AF$1525,2,1)</f>
        <v>1120</v>
      </c>
      <c r="AE997" s="92">
        <f t="shared" si="12"/>
        <v>9.7707933995528368E-3</v>
      </c>
      <c r="AF997">
        <f>VLOOKUP($A997,'STOCK PRICES'!$AG$2:$AH$1526,2,1)</f>
        <v>89.04</v>
      </c>
      <c r="AG997" s="92">
        <f t="shared" si="13"/>
        <v>-7.7194543426769794E-3</v>
      </c>
      <c r="AH997">
        <f>VLOOKUP($A997,'STOCK PRICES'!$AI$2:$AJ$1515,2,1)</f>
        <v>680.53</v>
      </c>
      <c r="AI997" s="92">
        <f t="shared" si="14"/>
        <v>-1.4703358661990308E-2</v>
      </c>
      <c r="AJ997">
        <f>VLOOKUP($A997,'STOCK PRICES'!$AK$2:$AL$1492,2,1)</f>
        <v>244.7</v>
      </c>
      <c r="AK997" s="92">
        <f t="shared" si="15"/>
        <v>3.5904599233624247E-2</v>
      </c>
    </row>
    <row r="998" spans="1:37">
      <c r="A998" s="87">
        <v>44482</v>
      </c>
      <c r="B998">
        <f>VLOOKUP($A998,'STOCK PRICES'!$C$2:$D$1994,2,1)</f>
        <v>139.25</v>
      </c>
      <c r="C998" s="92">
        <f t="shared" si="16"/>
        <v>-8.7230640354251082E-3</v>
      </c>
      <c r="D998">
        <f>VLOOKUP($A998,'STOCK PRICES'!$E$2:$F$2018,2,1)</f>
        <v>122.19</v>
      </c>
      <c r="E998" s="92">
        <f t="shared" si="16"/>
        <v>-2.8559540276658978E-2</v>
      </c>
      <c r="F998">
        <f>VLOOKUP($A998,'STOCK PRICES'!$G$2:$H$1679,2,1)</f>
        <v>33.82</v>
      </c>
      <c r="G998" s="92">
        <f t="shared" si="0"/>
        <v>0</v>
      </c>
      <c r="H998">
        <f>VLOOKUP($A998,'STOCK PRICES'!$I$2:$J$1976,2,1)</f>
        <v>42.78</v>
      </c>
      <c r="I998" s="92">
        <f t="shared" si="1"/>
        <v>-1.4388737452099556E-2</v>
      </c>
      <c r="J998">
        <f>VLOOKUP($A998,'STOCK PRICES'!$K$2:$L$2018,2,1)</f>
        <v>172.08</v>
      </c>
      <c r="K998" s="92">
        <f t="shared" si="2"/>
        <v>-3.3655511802419567E-2</v>
      </c>
      <c r="L998">
        <f>VLOOKUP($A998,'STOCK PRICES'!$M$2:$N$2018,2,1)</f>
        <v>31.09</v>
      </c>
      <c r="M998" s="92">
        <f t="shared" si="3"/>
        <v>-3.4458917493574694E-2</v>
      </c>
      <c r="N998">
        <f>VLOOKUP($A998,'STOCK PRICES'!$O$2:$P$538,2,1)</f>
        <v>66.56</v>
      </c>
      <c r="O998" s="92">
        <f t="shared" si="4"/>
        <v>-1.283791329296149E-2</v>
      </c>
      <c r="P998">
        <f>VLOOKUP($A998,'STOCK PRICES'!$Q$2:$R$2018,2,1)</f>
        <v>15.64</v>
      </c>
      <c r="Q998" s="92">
        <f t="shared" si="5"/>
        <v>-1.9627094113688525E-2</v>
      </c>
      <c r="R998">
        <f>VLOOKUP($A998,'STOCK PRICES'!$S$2:$T$2018,2,1)</f>
        <v>16.05</v>
      </c>
      <c r="S998" s="92">
        <f t="shared" si="6"/>
        <v>-7.6730254151489694E-2</v>
      </c>
      <c r="T998">
        <f>VLOOKUP($A998,'STOCK PRICES'!$U$2:$V$1210,2,1)</f>
        <v>97.99</v>
      </c>
      <c r="U998" s="92">
        <f t="shared" si="7"/>
        <v>-1.0204602284487358E-4</v>
      </c>
      <c r="V998">
        <f>VLOOKUP($A998,'STOCK PRICES'!$W$2:$X$1879,2,1)</f>
        <v>68.88</v>
      </c>
      <c r="W998" s="92">
        <f t="shared" si="8"/>
        <v>0</v>
      </c>
      <c r="X998">
        <f>VLOOKUP($A998,'STOCK PRICES'!$Y$2:$Z$1987,2,1)</f>
        <v>33</v>
      </c>
      <c r="Y998" s="92">
        <f t="shared" si="9"/>
        <v>-1.4141953756755008E-2</v>
      </c>
      <c r="Z998">
        <f>VLOOKUP($A998,'STOCK PRICES'!$AA$2:$AB$1885,2,1)</f>
        <v>157.05000000000001</v>
      </c>
      <c r="AA998" s="92">
        <f t="shared" si="10"/>
        <v>4.1473978734447936E-3</v>
      </c>
      <c r="AB998">
        <f>VLOOKUP($A998,'STOCK PRICES'!$AC$2:$AD$532,2,1)</f>
        <v>641.38</v>
      </c>
      <c r="AC998" s="92">
        <f t="shared" si="11"/>
        <v>-1.6131003432201755E-2</v>
      </c>
      <c r="AD998">
        <f>VLOOKUP($A998,'STOCK PRICES'!$AE$2:$AF$1525,2,1)</f>
        <v>1106.26</v>
      </c>
      <c r="AE998" s="92">
        <f t="shared" si="12"/>
        <v>-1.2343728459834844E-2</v>
      </c>
      <c r="AF998">
        <f>VLOOKUP($A998,'STOCK PRICES'!$AG$2:$AH$1526,2,1)</f>
        <v>85.79</v>
      </c>
      <c r="AG998" s="92">
        <f t="shared" si="13"/>
        <v>-3.7183257382415479E-2</v>
      </c>
      <c r="AH998">
        <f>VLOOKUP($A998,'STOCK PRICES'!$AI$2:$AJ$1515,2,1)</f>
        <v>647.84</v>
      </c>
      <c r="AI998" s="92">
        <f t="shared" si="14"/>
        <v>-4.9228154067391922E-2</v>
      </c>
      <c r="AJ998">
        <f>VLOOKUP($A998,'STOCK PRICES'!$AK$2:$AL$1492,2,1)</f>
        <v>235.2</v>
      </c>
      <c r="AK998" s="92">
        <f t="shared" si="15"/>
        <v>-3.9596754424154161E-2</v>
      </c>
    </row>
    <row r="999" spans="1:37">
      <c r="A999" s="87">
        <v>44483</v>
      </c>
      <c r="B999">
        <f>VLOOKUP($A999,'STOCK PRICES'!$C$2:$D$1994,2,1)</f>
        <v>139.11000000000001</v>
      </c>
      <c r="C999" s="92">
        <f t="shared" si="16"/>
        <v>-1.0058917359141166E-3</v>
      </c>
      <c r="D999">
        <f>VLOOKUP($A999,'STOCK PRICES'!$E$2:$F$2018,2,1)</f>
        <v>127.84</v>
      </c>
      <c r="E999" s="92">
        <f t="shared" si="16"/>
        <v>4.5202271689533599E-2</v>
      </c>
      <c r="F999">
        <f>VLOOKUP($A999,'STOCK PRICES'!$G$2:$H$1679,2,1)</f>
        <v>34.700000000000003</v>
      </c>
      <c r="G999" s="92">
        <f t="shared" si="0"/>
        <v>2.5687343482379298E-2</v>
      </c>
      <c r="H999">
        <f>VLOOKUP($A999,'STOCK PRICES'!$I$2:$J$1976,2,1)</f>
        <v>44</v>
      </c>
      <c r="I999" s="92">
        <f t="shared" si="1"/>
        <v>2.8118930264001495E-2</v>
      </c>
      <c r="J999">
        <f>VLOOKUP($A999,'STOCK PRICES'!$K$2:$L$2018,2,1)</f>
        <v>180.99</v>
      </c>
      <c r="K999" s="92">
        <f t="shared" si="2"/>
        <v>5.0482296161305347E-2</v>
      </c>
      <c r="L999">
        <f>VLOOKUP($A999,'STOCK PRICES'!$M$2:$N$2018,2,1)</f>
        <v>33.42</v>
      </c>
      <c r="M999" s="92">
        <f t="shared" si="3"/>
        <v>7.2268299096585192E-2</v>
      </c>
      <c r="N999">
        <f>VLOOKUP($A999,'STOCK PRICES'!$O$2:$P$538,2,1)</f>
        <v>69.84</v>
      </c>
      <c r="O999" s="92">
        <f t="shared" si="4"/>
        <v>4.8103115018393712E-2</v>
      </c>
      <c r="P999">
        <f>VLOOKUP($A999,'STOCK PRICES'!$Q$2:$R$2018,2,1)</f>
        <v>16.350000000000001</v>
      </c>
      <c r="Q999" s="92">
        <f t="shared" si="5"/>
        <v>4.4396162226097408E-2</v>
      </c>
      <c r="R999">
        <f>VLOOKUP($A999,'STOCK PRICES'!$S$2:$T$2018,2,1)</f>
        <v>17.21</v>
      </c>
      <c r="S999" s="92">
        <f t="shared" si="6"/>
        <v>6.9781760647423224E-2</v>
      </c>
      <c r="T999">
        <f>VLOOKUP($A999,'STOCK PRICES'!$U$2:$V$1210,2,1)</f>
        <v>102.99</v>
      </c>
      <c r="U999" s="92">
        <f t="shared" si="7"/>
        <v>4.9766463489983204E-2</v>
      </c>
      <c r="V999">
        <f>VLOOKUP($A999,'STOCK PRICES'!$W$2:$X$1879,2,1)</f>
        <v>72.47</v>
      </c>
      <c r="W999" s="92">
        <f t="shared" si="8"/>
        <v>5.0806823001714678E-2</v>
      </c>
      <c r="X999">
        <f>VLOOKUP($A999,'STOCK PRICES'!$Y$2:$Z$1987,2,1)</f>
        <v>33</v>
      </c>
      <c r="Y999" s="92">
        <f t="shared" si="9"/>
        <v>0</v>
      </c>
      <c r="Z999">
        <f>VLOOKUP($A999,'STOCK PRICES'!$AA$2:$AB$1885,2,1)</f>
        <v>156.04</v>
      </c>
      <c r="AA999" s="92">
        <f t="shared" si="10"/>
        <v>-6.4518413461999253E-3</v>
      </c>
      <c r="AB999">
        <f>VLOOKUP($A999,'STOCK PRICES'!$AC$2:$AD$532,2,1)</f>
        <v>673.84</v>
      </c>
      <c r="AC999" s="92">
        <f t="shared" si="11"/>
        <v>4.937058902405058E-2</v>
      </c>
      <c r="AD999">
        <f>VLOOKUP($A999,'STOCK PRICES'!$AE$2:$AF$1525,2,1)</f>
        <v>1112.95</v>
      </c>
      <c r="AE999" s="92">
        <f t="shared" si="12"/>
        <v>6.0291908073136008E-3</v>
      </c>
      <c r="AF999">
        <f>VLOOKUP($A999,'STOCK PRICES'!$AG$2:$AH$1526,2,1)</f>
        <v>86.89</v>
      </c>
      <c r="AG999" s="92">
        <f t="shared" si="13"/>
        <v>1.2740501266240604E-2</v>
      </c>
      <c r="AH999">
        <f>VLOOKUP($A999,'STOCK PRICES'!$AI$2:$AJ$1515,2,1)</f>
        <v>673.4</v>
      </c>
      <c r="AI999" s="92">
        <f t="shared" si="14"/>
        <v>3.8695754443123016E-2</v>
      </c>
      <c r="AJ999">
        <f>VLOOKUP($A999,'STOCK PRICES'!$AK$2:$AL$1492,2,1)</f>
        <v>245.32</v>
      </c>
      <c r="AK999" s="92">
        <f t="shared" si="15"/>
        <v>4.2127264733311069E-2</v>
      </c>
    </row>
    <row r="1000" spans="1:37">
      <c r="A1000" s="87">
        <v>44484</v>
      </c>
      <c r="B1000">
        <f>VLOOKUP($A1000,'STOCK PRICES'!$C$2:$D$1994,2,1)</f>
        <v>139.01</v>
      </c>
      <c r="C1000" s="92">
        <f t="shared" si="16"/>
        <v>-7.1911408247805496E-4</v>
      </c>
      <c r="D1000">
        <f>VLOOKUP($A1000,'STOCK PRICES'!$E$2:$F$2018,2,1)</f>
        <v>129.5</v>
      </c>
      <c r="E1000" s="92">
        <f t="shared" si="16"/>
        <v>1.2901399121627979E-2</v>
      </c>
      <c r="F1000">
        <f>VLOOKUP($A1000,'STOCK PRICES'!$G$2:$H$1679,2,1)</f>
        <v>35.840000000000003</v>
      </c>
      <c r="G1000" s="92">
        <f t="shared" si="0"/>
        <v>3.2324901153916126E-2</v>
      </c>
      <c r="H1000">
        <f>VLOOKUP($A1000,'STOCK PRICES'!$I$2:$J$1976,2,1)</f>
        <v>42.91</v>
      </c>
      <c r="I1000" s="92">
        <f t="shared" si="1"/>
        <v>-2.5084734914827947E-2</v>
      </c>
      <c r="J1000">
        <f>VLOOKUP($A1000,'STOCK PRICES'!$K$2:$L$2018,2,1)</f>
        <v>183.46</v>
      </c>
      <c r="K1000" s="92">
        <f t="shared" si="2"/>
        <v>1.3554878960729377E-2</v>
      </c>
      <c r="L1000">
        <f>VLOOKUP($A1000,'STOCK PRICES'!$M$2:$N$2018,2,1)</f>
        <v>33.840000000000003</v>
      </c>
      <c r="M1000" s="92">
        <f t="shared" si="3"/>
        <v>1.2489011570774988E-2</v>
      </c>
      <c r="N1000">
        <f>VLOOKUP($A1000,'STOCK PRICES'!$O$2:$P$538,2,1)</f>
        <v>69.069999999999993</v>
      </c>
      <c r="O1000" s="92">
        <f t="shared" si="4"/>
        <v>-1.108642843046541E-2</v>
      </c>
      <c r="P1000">
        <f>VLOOKUP($A1000,'STOCK PRICES'!$Q$2:$R$2018,2,1)</f>
        <v>17.059999999999999</v>
      </c>
      <c r="Q1000" s="92">
        <f t="shared" si="5"/>
        <v>4.2508644720270466E-2</v>
      </c>
      <c r="R1000">
        <f>VLOOKUP($A1000,'STOCK PRICES'!$S$2:$T$2018,2,1)</f>
        <v>16.93</v>
      </c>
      <c r="S1000" s="92">
        <f t="shared" si="6"/>
        <v>-1.6403414078404139E-2</v>
      </c>
      <c r="T1000">
        <f>VLOOKUP($A1000,'STOCK PRICES'!$U$2:$V$1210,2,1)</f>
        <v>102.99</v>
      </c>
      <c r="U1000" s="92">
        <f t="shared" si="7"/>
        <v>0</v>
      </c>
      <c r="V1000">
        <f>VLOOKUP($A1000,'STOCK PRICES'!$W$2:$X$1879,2,1)</f>
        <v>72.95</v>
      </c>
      <c r="W1000" s="92">
        <f t="shared" si="8"/>
        <v>6.6015918476047394E-3</v>
      </c>
      <c r="X1000">
        <f>VLOOKUP($A1000,'STOCK PRICES'!$Y$2:$Z$1987,2,1)</f>
        <v>33.1</v>
      </c>
      <c r="Y1000" s="92">
        <f t="shared" si="9"/>
        <v>3.0257209165371114E-3</v>
      </c>
      <c r="Z1000">
        <f>VLOOKUP($A1000,'STOCK PRICES'!$AA$2:$AB$1885,2,1)</f>
        <v>156.74</v>
      </c>
      <c r="AA1000" s="92">
        <f t="shared" si="10"/>
        <v>4.4759969862629284E-3</v>
      </c>
      <c r="AB1000">
        <f>VLOOKUP($A1000,'STOCK PRICES'!$AC$2:$AD$532,2,1)</f>
        <v>682.29</v>
      </c>
      <c r="AC1000" s="92">
        <f t="shared" si="11"/>
        <v>1.2462093397323548E-2</v>
      </c>
      <c r="AD1000">
        <f>VLOOKUP($A1000,'STOCK PRICES'!$AE$2:$AF$1525,2,1)</f>
        <v>1111.6300000000001</v>
      </c>
      <c r="AE1000" s="92">
        <f t="shared" si="12"/>
        <v>-1.1867410072183393E-3</v>
      </c>
      <c r="AF1000">
        <f>VLOOKUP($A1000,'STOCK PRICES'!$AG$2:$AH$1526,2,1)</f>
        <v>86.4</v>
      </c>
      <c r="AG1000" s="92">
        <f t="shared" si="13"/>
        <v>-5.6552750411046245E-3</v>
      </c>
      <c r="AH1000">
        <f>VLOOKUP($A1000,'STOCK PRICES'!$AI$2:$AJ$1515,2,1)</f>
        <v>689.41</v>
      </c>
      <c r="AI1000" s="92">
        <f t="shared" si="14"/>
        <v>2.3496652617574831E-2</v>
      </c>
      <c r="AJ1000">
        <f>VLOOKUP($A1000,'STOCK PRICES'!$AK$2:$AL$1492,2,1)</f>
        <v>240.88</v>
      </c>
      <c r="AK1000" s="92">
        <f t="shared" si="15"/>
        <v>-1.8264596584304574E-2</v>
      </c>
    </row>
    <row r="1001" spans="1:37">
      <c r="A1001" s="87">
        <v>44487</v>
      </c>
      <c r="B1001">
        <f>VLOOKUP($A1001,'STOCK PRICES'!$C$2:$D$1994,2,1)</f>
        <v>138.13999999999999</v>
      </c>
      <c r="C1001" s="92">
        <f t="shared" si="16"/>
        <v>-6.2782093281744354E-3</v>
      </c>
      <c r="D1001">
        <f>VLOOKUP($A1001,'STOCK PRICES'!$E$2:$F$2018,2,1)</f>
        <v>130.02000000000001</v>
      </c>
      <c r="E1001" s="92">
        <f t="shared" si="16"/>
        <v>4.0074036367302975E-3</v>
      </c>
      <c r="F1001">
        <f>VLOOKUP($A1001,'STOCK PRICES'!$G$2:$H$1679,2,1)</f>
        <v>35.81</v>
      </c>
      <c r="G1001" s="92">
        <f t="shared" si="0"/>
        <v>-8.3740409638842061E-4</v>
      </c>
      <c r="H1001">
        <f>VLOOKUP($A1001,'STOCK PRICES'!$I$2:$J$1976,2,1)</f>
        <v>43.1</v>
      </c>
      <c r="I1001" s="92">
        <f t="shared" si="1"/>
        <v>4.4180981062689872E-3</v>
      </c>
      <c r="J1001">
        <f>VLOOKUP($A1001,'STOCK PRICES'!$K$2:$L$2018,2,1)</f>
        <v>177.92</v>
      </c>
      <c r="K1001" s="92">
        <f t="shared" si="2"/>
        <v>-3.0662649019292058E-2</v>
      </c>
      <c r="L1001">
        <f>VLOOKUP($A1001,'STOCK PRICES'!$M$2:$N$2018,2,1)</f>
        <v>32.67</v>
      </c>
      <c r="M1001" s="92">
        <f t="shared" si="3"/>
        <v>-3.5186309125043801E-2</v>
      </c>
      <c r="N1001">
        <f>VLOOKUP($A1001,'STOCK PRICES'!$O$2:$P$538,2,1)</f>
        <v>67.83</v>
      </c>
      <c r="O1001" s="92">
        <f t="shared" si="4"/>
        <v>-1.8115908142893294E-2</v>
      </c>
      <c r="P1001">
        <f>VLOOKUP($A1001,'STOCK PRICES'!$Q$2:$R$2018,2,1)</f>
        <v>16.32</v>
      </c>
      <c r="Q1001" s="92">
        <f t="shared" si="5"/>
        <v>-4.4345192527572012E-2</v>
      </c>
      <c r="R1001">
        <f>VLOOKUP($A1001,'STOCK PRICES'!$S$2:$T$2018,2,1)</f>
        <v>15.85</v>
      </c>
      <c r="S1001" s="92">
        <f t="shared" si="6"/>
        <v>-6.5917695821754371E-2</v>
      </c>
      <c r="T1001">
        <f>VLOOKUP($A1001,'STOCK PRICES'!$U$2:$V$1210,2,1)</f>
        <v>98</v>
      </c>
      <c r="U1001" s="92">
        <f t="shared" si="7"/>
        <v>-4.9664417467138455E-2</v>
      </c>
      <c r="V1001">
        <f>VLOOKUP($A1001,'STOCK PRICES'!$W$2:$X$1879,2,1)</f>
        <v>71</v>
      </c>
      <c r="W1001" s="92">
        <f t="shared" si="8"/>
        <v>-2.7094397927479228E-2</v>
      </c>
      <c r="X1001">
        <f>VLOOKUP($A1001,'STOCK PRICES'!$Y$2:$Z$1987,2,1)</f>
        <v>33.869999999999997</v>
      </c>
      <c r="Y1001" s="92">
        <f t="shared" si="9"/>
        <v>2.2996384446662944E-2</v>
      </c>
      <c r="Z1001">
        <f>VLOOKUP($A1001,'STOCK PRICES'!$AA$2:$AB$1885,2,1)</f>
        <v>157.15</v>
      </c>
      <c r="AA1001" s="92">
        <f t="shared" si="10"/>
        <v>2.6123816188581487E-3</v>
      </c>
      <c r="AB1001">
        <f>VLOOKUP($A1001,'STOCK PRICES'!$AC$2:$AD$532,2,1)</f>
        <v>680.01</v>
      </c>
      <c r="AC1001" s="92">
        <f t="shared" si="11"/>
        <v>-3.3472834600570345E-3</v>
      </c>
      <c r="AD1001">
        <f>VLOOKUP($A1001,'STOCK PRICES'!$AE$2:$AF$1525,2,1)</f>
        <v>1099.8399999999999</v>
      </c>
      <c r="AE1001" s="92">
        <f t="shared" si="12"/>
        <v>-1.0662691967931792E-2</v>
      </c>
      <c r="AF1001">
        <f>VLOOKUP($A1001,'STOCK PRICES'!$AG$2:$AH$1526,2,1)</f>
        <v>82.4</v>
      </c>
      <c r="AG1001" s="92">
        <f t="shared" si="13"/>
        <v>-4.7402238894583906E-2</v>
      </c>
      <c r="AH1001">
        <f>VLOOKUP($A1001,'STOCK PRICES'!$AI$2:$AJ$1515,2,1)</f>
        <v>665.04</v>
      </c>
      <c r="AI1001" s="92">
        <f t="shared" si="14"/>
        <v>-3.598897012171625E-2</v>
      </c>
      <c r="AJ1001">
        <f>VLOOKUP($A1001,'STOCK PRICES'!$AK$2:$AL$1492,2,1)</f>
        <v>238.83</v>
      </c>
      <c r="AK1001" s="92">
        <f t="shared" si="15"/>
        <v>-8.546882404881764E-3</v>
      </c>
    </row>
    <row r="1002" spans="1:37">
      <c r="A1002" s="87">
        <v>44489</v>
      </c>
      <c r="B1002">
        <f>VLOOKUP($A1002,'STOCK PRICES'!$C$2:$D$1994,2,1)</f>
        <v>139.86000000000001</v>
      </c>
      <c r="C1002" s="92">
        <f t="shared" si="16"/>
        <v>1.2374258614894176E-2</v>
      </c>
      <c r="D1002">
        <f>VLOOKUP($A1002,'STOCK PRICES'!$E$2:$F$2018,2,1)</f>
        <v>133.37</v>
      </c>
      <c r="E1002" s="92">
        <f t="shared" si="16"/>
        <v>2.5438935857980405E-2</v>
      </c>
      <c r="F1002">
        <f>VLOOKUP($A1002,'STOCK PRICES'!$G$2:$H$1679,2,1)</f>
        <v>35.700000000000003</v>
      </c>
      <c r="G1002" s="92">
        <f t="shared" si="0"/>
        <v>-3.0764952247479176E-3</v>
      </c>
      <c r="H1002">
        <f>VLOOKUP($A1002,'STOCK PRICES'!$I$2:$J$1976,2,1)</f>
        <v>44.56</v>
      </c>
      <c r="I1002" s="92">
        <f t="shared" si="1"/>
        <v>3.3313598509326532E-2</v>
      </c>
      <c r="J1002">
        <f>VLOOKUP($A1002,'STOCK PRICES'!$K$2:$L$2018,2,1)</f>
        <v>183.21</v>
      </c>
      <c r="K1002" s="92">
        <f t="shared" si="2"/>
        <v>2.9299024840935592E-2</v>
      </c>
      <c r="L1002">
        <f>VLOOKUP($A1002,'STOCK PRICES'!$M$2:$N$2018,2,1)</f>
        <v>35.119999999999997</v>
      </c>
      <c r="M1002" s="92">
        <f t="shared" si="3"/>
        <v>7.2313543153937052E-2</v>
      </c>
      <c r="N1002">
        <f>VLOOKUP($A1002,'STOCK PRICES'!$O$2:$P$538,2,1)</f>
        <v>66.55</v>
      </c>
      <c r="O1002" s="92">
        <f t="shared" si="4"/>
        <v>-1.9051030116867568E-2</v>
      </c>
      <c r="P1002">
        <f>VLOOKUP($A1002,'STOCK PRICES'!$Q$2:$R$2018,2,1)</f>
        <v>16.64</v>
      </c>
      <c r="Q1002" s="92">
        <f t="shared" si="5"/>
        <v>1.9418085857101516E-2</v>
      </c>
      <c r="R1002">
        <f>VLOOKUP($A1002,'STOCK PRICES'!$S$2:$T$2018,2,1)</f>
        <v>16.489999999999998</v>
      </c>
      <c r="S1002" s="92">
        <f t="shared" si="6"/>
        <v>3.9584636248217842E-2</v>
      </c>
      <c r="T1002">
        <f>VLOOKUP($A1002,'STOCK PRICES'!$U$2:$V$1210,2,1)</f>
        <v>105</v>
      </c>
      <c r="U1002" s="92">
        <f t="shared" si="7"/>
        <v>6.8992871486951421E-2</v>
      </c>
      <c r="V1002">
        <f>VLOOKUP($A1002,'STOCK PRICES'!$W$2:$X$1879,2,1)</f>
        <v>72.72</v>
      </c>
      <c r="W1002" s="92">
        <f t="shared" si="8"/>
        <v>2.3936572827907985E-2</v>
      </c>
      <c r="X1002">
        <f>VLOOKUP($A1002,'STOCK PRICES'!$Y$2:$Z$1987,2,1)</f>
        <v>34.479999999999997</v>
      </c>
      <c r="Y1002" s="92">
        <f t="shared" si="9"/>
        <v>1.7849778965811951E-2</v>
      </c>
      <c r="Z1002">
        <f>VLOOKUP($A1002,'STOCK PRICES'!$AA$2:$AB$1885,2,1)</f>
        <v>160</v>
      </c>
      <c r="AA1002" s="92">
        <f t="shared" si="10"/>
        <v>1.797305199025025E-2</v>
      </c>
      <c r="AB1002">
        <f>VLOOKUP($A1002,'STOCK PRICES'!$AC$2:$AD$532,2,1)</f>
        <v>701.39</v>
      </c>
      <c r="AC1002" s="92">
        <f t="shared" si="11"/>
        <v>3.0956576460182114E-2</v>
      </c>
      <c r="AD1002">
        <f>VLOOKUP($A1002,'STOCK PRICES'!$AE$2:$AF$1525,2,1)</f>
        <v>1117.0899999999999</v>
      </c>
      <c r="AE1002" s="92">
        <f t="shared" si="12"/>
        <v>1.5562375125199358E-2</v>
      </c>
      <c r="AF1002">
        <f>VLOOKUP($A1002,'STOCK PRICES'!$AG$2:$AH$1526,2,1)</f>
        <v>84.97</v>
      </c>
      <c r="AG1002" s="92">
        <f t="shared" si="13"/>
        <v>3.0712816100023976E-2</v>
      </c>
      <c r="AH1002">
        <f>VLOOKUP($A1002,'STOCK PRICES'!$AI$2:$AJ$1515,2,1)</f>
        <v>679.25</v>
      </c>
      <c r="AI1002" s="92">
        <f t="shared" si="14"/>
        <v>2.1142059083624522E-2</v>
      </c>
      <c r="AJ1002">
        <f>VLOOKUP($A1002,'STOCK PRICES'!$AK$2:$AL$1492,2,1)</f>
        <v>245.93</v>
      </c>
      <c r="AK1002" s="92">
        <f t="shared" si="15"/>
        <v>2.9294940825395029E-2</v>
      </c>
    </row>
    <row r="1003" spans="1:37">
      <c r="A1003" s="87">
        <v>44490</v>
      </c>
      <c r="B1003">
        <f>VLOOKUP($A1003,'STOCK PRICES'!$C$2:$D$1994,2,1)</f>
        <v>138.91999999999999</v>
      </c>
      <c r="C1003" s="92">
        <f t="shared" si="16"/>
        <v>-6.743694399847725E-3</v>
      </c>
      <c r="D1003">
        <f>VLOOKUP($A1003,'STOCK PRICES'!$E$2:$F$2018,2,1)</f>
        <v>140.12</v>
      </c>
      <c r="E1003" s="92">
        <f t="shared" si="16"/>
        <v>4.937197769498284E-2</v>
      </c>
      <c r="F1003">
        <f>VLOOKUP($A1003,'STOCK PRICES'!$G$2:$H$1679,2,1)</f>
        <v>35.85</v>
      </c>
      <c r="G1003" s="92">
        <f t="shared" si="0"/>
        <v>4.1928782600359578E-3</v>
      </c>
      <c r="H1003">
        <f>VLOOKUP($A1003,'STOCK PRICES'!$I$2:$J$1976,2,1)</f>
        <v>44.49</v>
      </c>
      <c r="I1003" s="92">
        <f t="shared" si="1"/>
        <v>-1.5721508010781778E-3</v>
      </c>
      <c r="J1003">
        <f>VLOOKUP($A1003,'STOCK PRICES'!$K$2:$L$2018,2,1)</f>
        <v>177.84</v>
      </c>
      <c r="K1003" s="92">
        <f t="shared" si="2"/>
        <v>-2.9748766247211955E-2</v>
      </c>
      <c r="L1003">
        <f>VLOOKUP($A1003,'STOCK PRICES'!$M$2:$N$2018,2,1)</f>
        <v>35.24</v>
      </c>
      <c r="M1003" s="92">
        <f t="shared" si="3"/>
        <v>3.4110323010629008E-3</v>
      </c>
      <c r="N1003">
        <f>VLOOKUP($A1003,'STOCK PRICES'!$O$2:$P$538,2,1)</f>
        <v>67.61</v>
      </c>
      <c r="O1003" s="92">
        <f t="shared" si="4"/>
        <v>1.580235626146597E-2</v>
      </c>
      <c r="P1003">
        <f>VLOOKUP($A1003,'STOCK PRICES'!$Q$2:$R$2018,2,1)</f>
        <v>16.440000000000001</v>
      </c>
      <c r="Q1003" s="92">
        <f t="shared" si="5"/>
        <v>-1.2092045765028633E-2</v>
      </c>
      <c r="R1003">
        <f>VLOOKUP($A1003,'STOCK PRICES'!$S$2:$T$2018,2,1)</f>
        <v>16.53</v>
      </c>
      <c r="S1003" s="92">
        <f t="shared" si="6"/>
        <v>2.4227752614254892E-3</v>
      </c>
      <c r="T1003">
        <f>VLOOKUP($A1003,'STOCK PRICES'!$U$2:$V$1210,2,1)</f>
        <v>105</v>
      </c>
      <c r="U1003" s="92">
        <f t="shared" si="7"/>
        <v>0</v>
      </c>
      <c r="V1003">
        <f>VLOOKUP($A1003,'STOCK PRICES'!$W$2:$X$1879,2,1)</f>
        <v>73</v>
      </c>
      <c r="W1003" s="92">
        <f t="shared" si="8"/>
        <v>3.8429912791677632E-3</v>
      </c>
      <c r="X1003">
        <f>VLOOKUP($A1003,'STOCK PRICES'!$Y$2:$Z$1987,2,1)</f>
        <v>34.97</v>
      </c>
      <c r="Y1003" s="92">
        <f t="shared" si="9"/>
        <v>1.4111105279792285E-2</v>
      </c>
      <c r="Z1003">
        <f>VLOOKUP($A1003,'STOCK PRICES'!$AA$2:$AB$1885,2,1)</f>
        <v>160</v>
      </c>
      <c r="AA1003" s="92">
        <f t="shared" si="10"/>
        <v>0</v>
      </c>
      <c r="AB1003">
        <f>VLOOKUP($A1003,'STOCK PRICES'!$AC$2:$AD$532,2,1)</f>
        <v>706.79</v>
      </c>
      <c r="AC1003" s="92">
        <f t="shared" si="11"/>
        <v>7.6695116669860033E-3</v>
      </c>
      <c r="AD1003">
        <f>VLOOKUP($A1003,'STOCK PRICES'!$AE$2:$AF$1525,2,1)</f>
        <v>1100</v>
      </c>
      <c r="AE1003" s="92">
        <f t="shared" si="12"/>
        <v>-1.541691000020635E-2</v>
      </c>
      <c r="AF1003">
        <f>VLOOKUP($A1003,'STOCK PRICES'!$AG$2:$AH$1526,2,1)</f>
        <v>85.95</v>
      </c>
      <c r="AG1003" s="92">
        <f t="shared" si="13"/>
        <v>1.1467478813408247E-2</v>
      </c>
      <c r="AH1003">
        <f>VLOOKUP($A1003,'STOCK PRICES'!$AI$2:$AJ$1515,2,1)</f>
        <v>683.44</v>
      </c>
      <c r="AI1003" s="92">
        <f t="shared" si="14"/>
        <v>6.1496205369061538E-3</v>
      </c>
      <c r="AJ1003">
        <f>VLOOKUP($A1003,'STOCK PRICES'!$AK$2:$AL$1492,2,1)</f>
        <v>241.33</v>
      </c>
      <c r="AK1003" s="92">
        <f t="shared" si="15"/>
        <v>-1.8881651126469761E-2</v>
      </c>
    </row>
    <row r="1004" spans="1:37">
      <c r="A1004" s="87">
        <v>44491</v>
      </c>
      <c r="B1004">
        <f>VLOOKUP($A1004,'STOCK PRICES'!$C$2:$D$1994,2,1)</f>
        <v>137.01</v>
      </c>
      <c r="C1004" s="92">
        <f t="shared" si="16"/>
        <v>-1.3844312010855963E-2</v>
      </c>
      <c r="D1004">
        <f>VLOOKUP($A1004,'STOCK PRICES'!$E$2:$F$2018,2,1)</f>
        <v>142.25</v>
      </c>
      <c r="E1004" s="92">
        <f t="shared" si="16"/>
        <v>1.5086874677154199E-2</v>
      </c>
      <c r="F1004">
        <f>VLOOKUP($A1004,'STOCK PRICES'!$G$2:$H$1679,2,1)</f>
        <v>35.69</v>
      </c>
      <c r="G1004" s="92">
        <f t="shared" si="0"/>
        <v>-4.4730295435605315E-3</v>
      </c>
      <c r="H1004">
        <f>VLOOKUP($A1004,'STOCK PRICES'!$I$2:$J$1976,2,1)</f>
        <v>44.02</v>
      </c>
      <c r="I1004" s="92">
        <f t="shared" si="1"/>
        <v>-1.0620368719634832E-2</v>
      </c>
      <c r="J1004">
        <f>VLOOKUP($A1004,'STOCK PRICES'!$K$2:$L$2018,2,1)</f>
        <v>173.13</v>
      </c>
      <c r="K1004" s="92">
        <f t="shared" si="2"/>
        <v>-2.6841512264956464E-2</v>
      </c>
      <c r="L1004">
        <f>VLOOKUP($A1004,'STOCK PRICES'!$M$2:$N$2018,2,1)</f>
        <v>35.39</v>
      </c>
      <c r="M1004" s="92">
        <f t="shared" si="3"/>
        <v>4.2474932893932461E-3</v>
      </c>
      <c r="N1004">
        <f>VLOOKUP($A1004,'STOCK PRICES'!$O$2:$P$538,2,1)</f>
        <v>65.59</v>
      </c>
      <c r="O1004" s="92">
        <f t="shared" si="4"/>
        <v>-3.0332655796942384E-2</v>
      </c>
      <c r="P1004">
        <f>VLOOKUP($A1004,'STOCK PRICES'!$Q$2:$R$2018,2,1)</f>
        <v>16.22</v>
      </c>
      <c r="Q1004" s="92">
        <f t="shared" si="5"/>
        <v>-1.3472340940767148E-2</v>
      </c>
      <c r="R1004">
        <f>VLOOKUP($A1004,'STOCK PRICES'!$S$2:$T$2018,2,1)</f>
        <v>17.16</v>
      </c>
      <c r="S1004" s="92">
        <f t="shared" si="6"/>
        <v>3.7404182226883284E-2</v>
      </c>
      <c r="T1004">
        <f>VLOOKUP($A1004,'STOCK PRICES'!$U$2:$V$1210,2,1)</f>
        <v>98.03</v>
      </c>
      <c r="U1004" s="92">
        <f t="shared" si="7"/>
        <v>-6.8686795883888527E-2</v>
      </c>
      <c r="V1004">
        <f>VLOOKUP($A1004,'STOCK PRICES'!$W$2:$X$1879,2,1)</f>
        <v>74</v>
      </c>
      <c r="W1004" s="92">
        <f t="shared" si="8"/>
        <v>1.3605652055778678E-2</v>
      </c>
      <c r="X1004">
        <f>VLOOKUP($A1004,'STOCK PRICES'!$Y$2:$Z$1987,2,1)</f>
        <v>37.590000000000003</v>
      </c>
      <c r="Y1004" s="92">
        <f t="shared" si="9"/>
        <v>7.2247506500802361E-2</v>
      </c>
      <c r="Z1004">
        <f>VLOOKUP($A1004,'STOCK PRICES'!$AA$2:$AB$1885,2,1)</f>
        <v>170</v>
      </c>
      <c r="AA1004" s="92">
        <f t="shared" si="10"/>
        <v>6.062462181643484E-2</v>
      </c>
      <c r="AB1004">
        <f>VLOOKUP($A1004,'STOCK PRICES'!$AC$2:$AD$532,2,1)</f>
        <v>708.82</v>
      </c>
      <c r="AC1004" s="92">
        <f t="shared" si="11"/>
        <v>2.8680235255334812E-3</v>
      </c>
      <c r="AD1004">
        <f>VLOOKUP($A1004,'STOCK PRICES'!$AE$2:$AF$1525,2,1)</f>
        <v>1094.97</v>
      </c>
      <c r="AE1004" s="92">
        <f t="shared" si="12"/>
        <v>-4.5832141714464911E-3</v>
      </c>
      <c r="AF1004">
        <f>VLOOKUP($A1004,'STOCK PRICES'!$AG$2:$AH$1526,2,1)</f>
        <v>85.5</v>
      </c>
      <c r="AG1004" s="92">
        <f t="shared" si="13"/>
        <v>-5.2493558861437901E-3</v>
      </c>
      <c r="AH1004">
        <f>VLOOKUP($A1004,'STOCK PRICES'!$AI$2:$AJ$1515,2,1)</f>
        <v>675.64</v>
      </c>
      <c r="AI1004" s="92">
        <f t="shared" si="14"/>
        <v>-1.1478479031219053E-2</v>
      </c>
      <c r="AJ1004">
        <f>VLOOKUP($A1004,'STOCK PRICES'!$AK$2:$AL$1492,2,1)</f>
        <v>236.96</v>
      </c>
      <c r="AK1004" s="92">
        <f t="shared" si="15"/>
        <v>-1.8273940948033245E-2</v>
      </c>
    </row>
    <row r="1005" spans="1:37">
      <c r="A1005" s="87">
        <v>44494</v>
      </c>
      <c r="B1005">
        <f>VLOOKUP($A1005,'STOCK PRICES'!$C$2:$D$1994,2,1)</f>
        <v>137.01</v>
      </c>
      <c r="C1005" s="92">
        <f t="shared" si="16"/>
        <v>0</v>
      </c>
      <c r="D1005">
        <f>VLOOKUP($A1005,'STOCK PRICES'!$E$2:$F$2018,2,1)</f>
        <v>142.25</v>
      </c>
      <c r="E1005" s="92">
        <f t="shared" si="16"/>
        <v>0</v>
      </c>
      <c r="F1005">
        <f>VLOOKUP($A1005,'STOCK PRICES'!$G$2:$H$1679,2,1)</f>
        <v>35.69</v>
      </c>
      <c r="G1005" s="92">
        <f t="shared" si="0"/>
        <v>0</v>
      </c>
      <c r="H1005">
        <f>VLOOKUP($A1005,'STOCK PRICES'!$I$2:$J$1976,2,1)</f>
        <v>44.02</v>
      </c>
      <c r="I1005" s="92">
        <f t="shared" si="1"/>
        <v>0</v>
      </c>
      <c r="J1005">
        <f>VLOOKUP($A1005,'STOCK PRICES'!$K$2:$L$2018,2,1)</f>
        <v>173.13</v>
      </c>
      <c r="K1005" s="92">
        <f t="shared" si="2"/>
        <v>0</v>
      </c>
      <c r="L1005">
        <f>VLOOKUP($A1005,'STOCK PRICES'!$M$2:$N$2018,2,1)</f>
        <v>35.39</v>
      </c>
      <c r="M1005" s="92">
        <f t="shared" si="3"/>
        <v>0</v>
      </c>
      <c r="N1005">
        <f>VLOOKUP($A1005,'STOCK PRICES'!$O$2:$P$538,2,1)</f>
        <v>65.59</v>
      </c>
      <c r="O1005" s="92">
        <f t="shared" si="4"/>
        <v>0</v>
      </c>
      <c r="P1005">
        <f>VLOOKUP($A1005,'STOCK PRICES'!$Q$2:$R$2018,2,1)</f>
        <v>16.22</v>
      </c>
      <c r="Q1005" s="92">
        <f t="shared" si="5"/>
        <v>0</v>
      </c>
      <c r="R1005">
        <f>VLOOKUP($A1005,'STOCK PRICES'!$S$2:$T$2018,2,1)</f>
        <v>17.16</v>
      </c>
      <c r="S1005" s="92">
        <f t="shared" si="6"/>
        <v>0</v>
      </c>
      <c r="T1005">
        <f>VLOOKUP($A1005,'STOCK PRICES'!$U$2:$V$1210,2,1)</f>
        <v>98.03</v>
      </c>
      <c r="U1005" s="92">
        <f t="shared" si="7"/>
        <v>0</v>
      </c>
      <c r="V1005">
        <f>VLOOKUP($A1005,'STOCK PRICES'!$W$2:$X$1879,2,1)</f>
        <v>74</v>
      </c>
      <c r="W1005" s="92">
        <f t="shared" si="8"/>
        <v>0</v>
      </c>
      <c r="X1005">
        <f>VLOOKUP($A1005,'STOCK PRICES'!$Y$2:$Z$1987,2,1)</f>
        <v>37.590000000000003</v>
      </c>
      <c r="Y1005" s="92">
        <f t="shared" si="9"/>
        <v>0</v>
      </c>
      <c r="Z1005">
        <f>VLOOKUP($A1005,'STOCK PRICES'!$AA$2:$AB$1885,2,1)</f>
        <v>170</v>
      </c>
      <c r="AA1005" s="92">
        <f t="shared" si="10"/>
        <v>0</v>
      </c>
      <c r="AB1005">
        <f>VLOOKUP($A1005,'STOCK PRICES'!$AC$2:$AD$532,2,1)</f>
        <v>708.82</v>
      </c>
      <c r="AC1005" s="92">
        <f t="shared" si="11"/>
        <v>0</v>
      </c>
      <c r="AD1005">
        <f>VLOOKUP($A1005,'STOCK PRICES'!$AE$2:$AF$1525,2,1)</f>
        <v>1094.97</v>
      </c>
      <c r="AE1005" s="92">
        <f t="shared" si="12"/>
        <v>0</v>
      </c>
      <c r="AF1005">
        <f>VLOOKUP($A1005,'STOCK PRICES'!$AG$2:$AH$1526,2,1)</f>
        <v>85.5</v>
      </c>
      <c r="AG1005" s="92">
        <f t="shared" si="13"/>
        <v>0</v>
      </c>
      <c r="AH1005">
        <f>VLOOKUP($A1005,'STOCK PRICES'!$AI$2:$AJ$1515,2,1)</f>
        <v>675.64</v>
      </c>
      <c r="AI1005" s="92">
        <f t="shared" si="14"/>
        <v>0</v>
      </c>
      <c r="AJ1005">
        <f>VLOOKUP($A1005,'STOCK PRICES'!$AK$2:$AL$1492,2,1)</f>
        <v>236.96</v>
      </c>
      <c r="AK1005" s="92">
        <f t="shared" si="15"/>
        <v>0</v>
      </c>
    </row>
    <row r="1006" spans="1:37">
      <c r="A1006" s="87">
        <v>44495</v>
      </c>
      <c r="B1006">
        <f>VLOOKUP($A1006,'STOCK PRICES'!$C$2:$D$1994,2,1)</f>
        <v>136.01</v>
      </c>
      <c r="C1006" s="92">
        <f t="shared" si="16"/>
        <v>-7.3255034203552373E-3</v>
      </c>
      <c r="D1006">
        <f>VLOOKUP($A1006,'STOCK PRICES'!$E$2:$F$2018,2,1)</f>
        <v>138.88999999999999</v>
      </c>
      <c r="E1006" s="92">
        <f t="shared" si="16"/>
        <v>-2.3903820078312814E-2</v>
      </c>
      <c r="F1006">
        <f>VLOOKUP($A1006,'STOCK PRICES'!$G$2:$H$1679,2,1)</f>
        <v>35</v>
      </c>
      <c r="G1006" s="92">
        <f t="shared" si="0"/>
        <v>-1.9522476012655245E-2</v>
      </c>
      <c r="H1006">
        <f>VLOOKUP($A1006,'STOCK PRICES'!$I$2:$J$1976,2,1)</f>
        <v>45.01</v>
      </c>
      <c r="I1006" s="92">
        <f t="shared" si="1"/>
        <v>2.2240611206525547E-2</v>
      </c>
      <c r="J1006">
        <f>VLOOKUP($A1006,'STOCK PRICES'!$K$2:$L$2018,2,1)</f>
        <v>168.81</v>
      </c>
      <c r="K1006" s="92">
        <f t="shared" si="2"/>
        <v>-2.5268935277687445E-2</v>
      </c>
      <c r="L1006">
        <f>VLOOKUP($A1006,'STOCK PRICES'!$M$2:$N$2018,2,1)</f>
        <v>34.020000000000003</v>
      </c>
      <c r="M1006" s="92">
        <f t="shared" si="3"/>
        <v>-3.9480707389656283E-2</v>
      </c>
      <c r="N1006">
        <f>VLOOKUP($A1006,'STOCK PRICES'!$O$2:$P$538,2,1)</f>
        <v>62.43</v>
      </c>
      <c r="O1006" s="92">
        <f t="shared" si="4"/>
        <v>-4.9377316231991375E-2</v>
      </c>
      <c r="P1006">
        <f>VLOOKUP($A1006,'STOCK PRICES'!$Q$2:$R$2018,2,1)</f>
        <v>15.78</v>
      </c>
      <c r="Q1006" s="92">
        <f t="shared" si="5"/>
        <v>-2.7501733269538597E-2</v>
      </c>
      <c r="R1006">
        <f>VLOOKUP($A1006,'STOCK PRICES'!$S$2:$T$2018,2,1)</f>
        <v>17.22</v>
      </c>
      <c r="S1006" s="92">
        <f t="shared" si="6"/>
        <v>3.4904049397683459E-3</v>
      </c>
      <c r="T1006">
        <f>VLOOKUP($A1006,'STOCK PRICES'!$U$2:$V$1210,2,1)</f>
        <v>98</v>
      </c>
      <c r="U1006" s="92">
        <f t="shared" si="7"/>
        <v>-3.0607560306283166E-4</v>
      </c>
      <c r="V1006">
        <f>VLOOKUP($A1006,'STOCK PRICES'!$W$2:$X$1879,2,1)</f>
        <v>72.8</v>
      </c>
      <c r="W1006" s="92">
        <f t="shared" si="8"/>
        <v>-1.6349138001529526E-2</v>
      </c>
      <c r="X1006">
        <f>VLOOKUP($A1006,'STOCK PRICES'!$Y$2:$Z$1987,2,1)</f>
        <v>37.82</v>
      </c>
      <c r="Y1006" s="92">
        <f t="shared" si="9"/>
        <v>6.1000056542247182E-3</v>
      </c>
      <c r="Z1006">
        <f>VLOOKUP($A1006,'STOCK PRICES'!$AA$2:$AB$1885,2,1)</f>
        <v>180.36</v>
      </c>
      <c r="AA1006" s="92">
        <f t="shared" si="10"/>
        <v>5.9156416502621705E-2</v>
      </c>
      <c r="AB1006">
        <f>VLOOKUP($A1006,'STOCK PRICES'!$AC$2:$AD$532,2,1)</f>
        <v>698</v>
      </c>
      <c r="AC1006" s="92">
        <f t="shared" si="11"/>
        <v>-1.5382512834704066E-2</v>
      </c>
      <c r="AD1006">
        <f>VLOOKUP($A1006,'STOCK PRICES'!$AE$2:$AF$1525,2,1)</f>
        <v>1129.55</v>
      </c>
      <c r="AE1006" s="92">
        <f t="shared" si="12"/>
        <v>3.1092357688215892E-2</v>
      </c>
      <c r="AF1006">
        <f>VLOOKUP($A1006,'STOCK PRICES'!$AG$2:$AH$1526,2,1)</f>
        <v>84</v>
      </c>
      <c r="AG1006" s="92">
        <f t="shared" si="13"/>
        <v>-1.7699577099400975E-2</v>
      </c>
      <c r="AH1006">
        <f>VLOOKUP($A1006,'STOCK PRICES'!$AI$2:$AJ$1515,2,1)</f>
        <v>670.92</v>
      </c>
      <c r="AI1006" s="92">
        <f t="shared" si="14"/>
        <v>-7.0104849855900861E-3</v>
      </c>
      <c r="AJ1006">
        <f>VLOOKUP($A1006,'STOCK PRICES'!$AK$2:$AL$1492,2,1)</f>
        <v>229.15</v>
      </c>
      <c r="AK1006" s="92">
        <f t="shared" si="15"/>
        <v>-3.3514539564355579E-2</v>
      </c>
    </row>
    <row r="1007" spans="1:37">
      <c r="A1007" s="87">
        <v>44496</v>
      </c>
      <c r="B1007">
        <f>VLOOKUP($A1007,'STOCK PRICES'!$C$2:$D$1994,2,1)</f>
        <v>136.79</v>
      </c>
      <c r="C1007" s="92">
        <f t="shared" si="16"/>
        <v>5.7184906566909756E-3</v>
      </c>
      <c r="D1007">
        <f>VLOOKUP($A1007,'STOCK PRICES'!$E$2:$F$2018,2,1)</f>
        <v>140.43</v>
      </c>
      <c r="E1007" s="92">
        <f t="shared" si="16"/>
        <v>1.1026891051961394E-2</v>
      </c>
      <c r="F1007">
        <f>VLOOKUP($A1007,'STOCK PRICES'!$G$2:$H$1679,2,1)</f>
        <v>35.89</v>
      </c>
      <c r="G1007" s="92">
        <f t="shared" si="0"/>
        <v>2.5110643670102149E-2</v>
      </c>
      <c r="H1007">
        <f>VLOOKUP($A1007,'STOCK PRICES'!$I$2:$J$1976,2,1)</f>
        <v>45.48</v>
      </c>
      <c r="I1007" s="92">
        <f t="shared" si="1"/>
        <v>1.0387981577493989E-2</v>
      </c>
      <c r="J1007">
        <f>VLOOKUP($A1007,'STOCK PRICES'!$K$2:$L$2018,2,1)</f>
        <v>172.23</v>
      </c>
      <c r="K1007" s="92">
        <f t="shared" si="2"/>
        <v>2.0056970734357804E-2</v>
      </c>
      <c r="L1007">
        <f>VLOOKUP($A1007,'STOCK PRICES'!$M$2:$N$2018,2,1)</f>
        <v>35.44</v>
      </c>
      <c r="M1007" s="92">
        <f t="shared" si="3"/>
        <v>4.0892538769164294E-2</v>
      </c>
      <c r="N1007">
        <f>VLOOKUP($A1007,'STOCK PRICES'!$O$2:$P$538,2,1)</f>
        <v>61.7</v>
      </c>
      <c r="O1007" s="92">
        <f t="shared" si="4"/>
        <v>-1.1761998162310551E-2</v>
      </c>
      <c r="P1007">
        <f>VLOOKUP($A1007,'STOCK PRICES'!$Q$2:$R$2018,2,1)</f>
        <v>15.87</v>
      </c>
      <c r="Q1007" s="92">
        <f t="shared" si="5"/>
        <v>5.6872191205895144E-3</v>
      </c>
      <c r="R1007">
        <f>VLOOKUP($A1007,'STOCK PRICES'!$S$2:$T$2018,2,1)</f>
        <v>17.809999999999999</v>
      </c>
      <c r="S1007" s="92">
        <f t="shared" si="6"/>
        <v>3.3688598301985589E-2</v>
      </c>
      <c r="T1007">
        <f>VLOOKUP($A1007,'STOCK PRICES'!$U$2:$V$1210,2,1)</f>
        <v>105.35</v>
      </c>
      <c r="U1007" s="92">
        <f t="shared" si="7"/>
        <v>7.2320661579626078E-2</v>
      </c>
      <c r="V1007">
        <f>VLOOKUP($A1007,'STOCK PRICES'!$W$2:$X$1879,2,1)</f>
        <v>75.55</v>
      </c>
      <c r="W1007" s="92">
        <f t="shared" si="8"/>
        <v>3.7078733516108374E-2</v>
      </c>
      <c r="X1007">
        <f>VLOOKUP($A1007,'STOCK PRICES'!$Y$2:$Z$1987,2,1)</f>
        <v>39.44</v>
      </c>
      <c r="Y1007" s="92">
        <f t="shared" si="9"/>
        <v>4.1942466504123171E-2</v>
      </c>
      <c r="Z1007">
        <f>VLOOKUP($A1007,'STOCK PRICES'!$AA$2:$AB$1885,2,1)</f>
        <v>167.12</v>
      </c>
      <c r="AA1007" s="92">
        <f t="shared" si="10"/>
        <v>-7.6242736304573178E-2</v>
      </c>
      <c r="AB1007">
        <f>VLOOKUP($A1007,'STOCK PRICES'!$AC$2:$AD$532,2,1)</f>
        <v>714.97</v>
      </c>
      <c r="AC1007" s="92">
        <f t="shared" si="11"/>
        <v>2.4021481009413814E-2</v>
      </c>
      <c r="AD1007">
        <f>VLOOKUP($A1007,'STOCK PRICES'!$AE$2:$AF$1525,2,1)</f>
        <v>1130</v>
      </c>
      <c r="AE1007" s="92">
        <f t="shared" si="12"/>
        <v>3.9830940315495979E-4</v>
      </c>
      <c r="AF1007">
        <f>VLOOKUP($A1007,'STOCK PRICES'!$AG$2:$AH$1526,2,1)</f>
        <v>85.97</v>
      </c>
      <c r="AG1007" s="92">
        <f t="shared" si="13"/>
        <v>2.3181599343039143E-2</v>
      </c>
      <c r="AH1007">
        <f>VLOOKUP($A1007,'STOCK PRICES'!$AI$2:$AJ$1515,2,1)</f>
        <v>690.56</v>
      </c>
      <c r="AI1007" s="92">
        <f t="shared" si="14"/>
        <v>2.8852957803160807E-2</v>
      </c>
      <c r="AJ1007">
        <f>VLOOKUP($A1007,'STOCK PRICES'!$AK$2:$AL$1492,2,1)</f>
        <v>234.97</v>
      </c>
      <c r="AK1007" s="92">
        <f t="shared" si="15"/>
        <v>2.5081035465380687E-2</v>
      </c>
    </row>
    <row r="1008" spans="1:37">
      <c r="A1008" s="87">
        <v>44497</v>
      </c>
      <c r="B1008">
        <f>VLOOKUP($A1008,'STOCK PRICES'!$C$2:$D$1994,2,1)</f>
        <v>136.08000000000001</v>
      </c>
      <c r="C1008" s="92">
        <f t="shared" si="16"/>
        <v>-5.2039550137464464E-3</v>
      </c>
      <c r="D1008">
        <f>VLOOKUP($A1008,'STOCK PRICES'!$E$2:$F$2018,2,1)</f>
        <v>142.32</v>
      </c>
      <c r="E1008" s="92">
        <f t="shared" si="16"/>
        <v>1.3368899377490648E-2</v>
      </c>
      <c r="F1008">
        <f>VLOOKUP($A1008,'STOCK PRICES'!$G$2:$H$1679,2,1)</f>
        <v>35.770000000000003</v>
      </c>
      <c r="G1008" s="92">
        <f t="shared" si="0"/>
        <v>-3.3491518885894792E-3</v>
      </c>
      <c r="H1008">
        <f>VLOOKUP($A1008,'STOCK PRICES'!$I$2:$J$1976,2,1)</f>
        <v>45.75</v>
      </c>
      <c r="I1008" s="92">
        <f t="shared" si="1"/>
        <v>5.9191228391951975E-3</v>
      </c>
      <c r="J1008">
        <f>VLOOKUP($A1008,'STOCK PRICES'!$K$2:$L$2018,2,1)</f>
        <v>171.28</v>
      </c>
      <c r="K1008" s="92">
        <f t="shared" si="2"/>
        <v>-5.5311485662276989E-3</v>
      </c>
      <c r="L1008">
        <f>VLOOKUP($A1008,'STOCK PRICES'!$M$2:$N$2018,2,1)</f>
        <v>36.49</v>
      </c>
      <c r="M1008" s="92">
        <f t="shared" si="3"/>
        <v>2.9197124711476105E-2</v>
      </c>
      <c r="N1008">
        <f>VLOOKUP($A1008,'STOCK PRICES'!$O$2:$P$538,2,1)</f>
        <v>62.15</v>
      </c>
      <c r="O1008" s="92">
        <f t="shared" si="4"/>
        <v>7.2668870453779606E-3</v>
      </c>
      <c r="P1008">
        <f>VLOOKUP($A1008,'STOCK PRICES'!$Q$2:$R$2018,2,1)</f>
        <v>15.73</v>
      </c>
      <c r="Q1008" s="92">
        <f t="shared" si="5"/>
        <v>-8.8608174681311467E-3</v>
      </c>
      <c r="R1008">
        <f>VLOOKUP($A1008,'STOCK PRICES'!$S$2:$T$2018,2,1)</f>
        <v>16.989999999999998</v>
      </c>
      <c r="S1008" s="92">
        <f t="shared" si="6"/>
        <v>-4.7135161617729696E-2</v>
      </c>
      <c r="T1008">
        <f>VLOOKUP($A1008,'STOCK PRICES'!$U$2:$V$1210,2,1)</f>
        <v>109</v>
      </c>
      <c r="U1008" s="92">
        <f t="shared" si="7"/>
        <v>3.4059741978945769E-2</v>
      </c>
      <c r="V1008">
        <f>VLOOKUP($A1008,'STOCK PRICES'!$W$2:$X$1879,2,1)</f>
        <v>73.3</v>
      </c>
      <c r="W1008" s="92">
        <f t="shared" si="8"/>
        <v>-3.0234079826142762E-2</v>
      </c>
      <c r="X1008">
        <f>VLOOKUP($A1008,'STOCK PRICES'!$Y$2:$Z$1987,2,1)</f>
        <v>38.950000000000003</v>
      </c>
      <c r="Y1008" s="92">
        <f t="shared" si="9"/>
        <v>-1.2501757417677322E-2</v>
      </c>
      <c r="Z1008">
        <f>VLOOKUP($A1008,'STOCK PRICES'!$AA$2:$AB$1885,2,1)</f>
        <v>165.51</v>
      </c>
      <c r="AA1008" s="92">
        <f t="shared" si="10"/>
        <v>-9.6805012958613226E-3</v>
      </c>
      <c r="AB1008">
        <f>VLOOKUP($A1008,'STOCK PRICES'!$AC$2:$AD$532,2,1)</f>
        <v>734.32</v>
      </c>
      <c r="AC1008" s="92">
        <f t="shared" si="11"/>
        <v>2.6704317139049114E-2</v>
      </c>
      <c r="AD1008">
        <f>VLOOKUP($A1008,'STOCK PRICES'!$AE$2:$AF$1525,2,1)</f>
        <v>1150</v>
      </c>
      <c r="AE1008" s="92">
        <f t="shared" si="12"/>
        <v>1.7544309650909525E-2</v>
      </c>
      <c r="AF1008">
        <f>VLOOKUP($A1008,'STOCK PRICES'!$AG$2:$AH$1526,2,1)</f>
        <v>85.51</v>
      </c>
      <c r="AG1008" s="92">
        <f t="shared" si="13"/>
        <v>-5.3650700184887379E-3</v>
      </c>
      <c r="AH1008">
        <f>VLOOKUP($A1008,'STOCK PRICES'!$AI$2:$AJ$1515,2,1)</f>
        <v>692.84</v>
      </c>
      <c r="AI1008" s="92">
        <f t="shared" si="14"/>
        <v>3.2962296723644132E-3</v>
      </c>
      <c r="AJ1008">
        <f>VLOOKUP($A1008,'STOCK PRICES'!$AK$2:$AL$1492,2,1)</f>
        <v>230.13</v>
      </c>
      <c r="AK1008" s="92">
        <f t="shared" si="15"/>
        <v>-2.0813479781199205E-2</v>
      </c>
    </row>
    <row r="1009" spans="1:37">
      <c r="A1009" s="87">
        <v>44498</v>
      </c>
      <c r="B1009">
        <f>VLOOKUP($A1009,'STOCK PRICES'!$C$2:$D$1994,2,1)</f>
        <v>133.27000000000001</v>
      </c>
      <c r="C1009" s="92">
        <f t="shared" si="16"/>
        <v>-2.0865802495970677E-2</v>
      </c>
      <c r="D1009">
        <f>VLOOKUP($A1009,'STOCK PRICES'!$E$2:$F$2018,2,1)</f>
        <v>140.03</v>
      </c>
      <c r="E1009" s="92">
        <f t="shared" si="16"/>
        <v>-1.6221357989893975E-2</v>
      </c>
      <c r="F1009">
        <f>VLOOKUP($A1009,'STOCK PRICES'!$G$2:$H$1679,2,1)</f>
        <v>34.799999999999997</v>
      </c>
      <c r="G1009" s="92">
        <f t="shared" si="0"/>
        <v>-2.7492166490497936E-2</v>
      </c>
      <c r="H1009">
        <f>VLOOKUP($A1009,'STOCK PRICES'!$I$2:$J$1976,2,1)</f>
        <v>46.5</v>
      </c>
      <c r="I1009" s="92">
        <f t="shared" si="1"/>
        <v>1.6260520871780326E-2</v>
      </c>
      <c r="J1009">
        <f>VLOOKUP($A1009,'STOCK PRICES'!$K$2:$L$2018,2,1)</f>
        <v>169.03</v>
      </c>
      <c r="K1009" s="92">
        <f t="shared" si="2"/>
        <v>-1.3223430319340975E-2</v>
      </c>
      <c r="L1009">
        <f>VLOOKUP($A1009,'STOCK PRICES'!$M$2:$N$2018,2,1)</f>
        <v>38.47</v>
      </c>
      <c r="M1009" s="92">
        <f t="shared" si="3"/>
        <v>5.2840466315847434E-2</v>
      </c>
      <c r="N1009">
        <f>VLOOKUP($A1009,'STOCK PRICES'!$O$2:$P$538,2,1)</f>
        <v>63.03</v>
      </c>
      <c r="O1009" s="92">
        <f t="shared" si="4"/>
        <v>1.405998556829873E-2</v>
      </c>
      <c r="P1009">
        <f>VLOOKUP($A1009,'STOCK PRICES'!$Q$2:$R$2018,2,1)</f>
        <v>15.61</v>
      </c>
      <c r="Q1009" s="92">
        <f t="shared" si="5"/>
        <v>-7.657982542845795E-3</v>
      </c>
      <c r="R1009">
        <f>VLOOKUP($A1009,'STOCK PRICES'!$S$2:$T$2018,2,1)</f>
        <v>16.149999999999999</v>
      </c>
      <c r="S1009" s="92">
        <f t="shared" si="6"/>
        <v>-5.0704886015175053E-2</v>
      </c>
      <c r="T1009">
        <f>VLOOKUP($A1009,'STOCK PRICES'!$U$2:$V$1210,2,1)</f>
        <v>115</v>
      </c>
      <c r="U1009" s="92">
        <f t="shared" si="7"/>
        <v>5.3584246134106263E-2</v>
      </c>
      <c r="V1009">
        <f>VLOOKUP($A1009,'STOCK PRICES'!$W$2:$X$1879,2,1)</f>
        <v>72.44</v>
      </c>
      <c r="W1009" s="92">
        <f t="shared" si="8"/>
        <v>-1.180197587739318E-2</v>
      </c>
      <c r="X1009">
        <f>VLOOKUP($A1009,'STOCK PRICES'!$Y$2:$Z$1987,2,1)</f>
        <v>39</v>
      </c>
      <c r="Y1009" s="92">
        <f t="shared" si="9"/>
        <v>1.2828738128891231E-3</v>
      </c>
      <c r="Z1009">
        <f>VLOOKUP($A1009,'STOCK PRICES'!$AA$2:$AB$1885,2,1)</f>
        <v>164.95</v>
      </c>
      <c r="AA1009" s="92">
        <f t="shared" si="10"/>
        <v>-3.3892182778587406E-3</v>
      </c>
      <c r="AB1009">
        <f>VLOOKUP($A1009,'STOCK PRICES'!$AC$2:$AD$532,2,1)</f>
        <v>772.78</v>
      </c>
      <c r="AC1009" s="92">
        <f t="shared" si="11"/>
        <v>5.104950173539749E-2</v>
      </c>
      <c r="AD1009">
        <f>VLOOKUP($A1009,'STOCK PRICES'!$AE$2:$AF$1525,2,1)</f>
        <v>1191.48</v>
      </c>
      <c r="AE1009" s="92">
        <f t="shared" si="12"/>
        <v>3.5434289476207234E-2</v>
      </c>
      <c r="AF1009">
        <f>VLOOKUP($A1009,'STOCK PRICES'!$AG$2:$AH$1526,2,1)</f>
        <v>90.47</v>
      </c>
      <c r="AG1009" s="92">
        <f t="shared" si="13"/>
        <v>5.6384975869786275E-2</v>
      </c>
      <c r="AH1009">
        <f>VLOOKUP($A1009,'STOCK PRICES'!$AI$2:$AJ$1515,2,1)</f>
        <v>688.72</v>
      </c>
      <c r="AI1009" s="92">
        <f t="shared" si="14"/>
        <v>-5.9642899523802192E-3</v>
      </c>
      <c r="AJ1009">
        <f>VLOOKUP($A1009,'STOCK PRICES'!$AK$2:$AL$1492,2,1)</f>
        <v>228.32</v>
      </c>
      <c r="AK1009" s="92">
        <f t="shared" si="15"/>
        <v>-7.8962129107883663E-3</v>
      </c>
    </row>
    <row r="1010" spans="1:37">
      <c r="A1010" s="87">
        <v>44501</v>
      </c>
      <c r="B1010">
        <f>VLOOKUP($A1010,'STOCK PRICES'!$C$2:$D$1994,2,1)</f>
        <v>136.94999999999999</v>
      </c>
      <c r="C1010" s="92">
        <f t="shared" si="16"/>
        <v>2.7238750117451339E-2</v>
      </c>
      <c r="D1010">
        <f>VLOOKUP($A1010,'STOCK PRICES'!$E$2:$F$2018,2,1)</f>
        <v>138.97999999999999</v>
      </c>
      <c r="E1010" s="92">
        <f t="shared" si="16"/>
        <v>-7.5266474815045298E-3</v>
      </c>
      <c r="F1010">
        <f>VLOOKUP($A1010,'STOCK PRICES'!$G$2:$H$1679,2,1)</f>
        <v>34.39</v>
      </c>
      <c r="G1010" s="92">
        <f t="shared" si="0"/>
        <v>-1.1851562336253679E-2</v>
      </c>
      <c r="H1010">
        <f>VLOOKUP($A1010,'STOCK PRICES'!$I$2:$J$1976,2,1)</f>
        <v>46.3</v>
      </c>
      <c r="I1010" s="92">
        <f t="shared" si="1"/>
        <v>-4.3103515011223229E-3</v>
      </c>
      <c r="J1010">
        <f>VLOOKUP($A1010,'STOCK PRICES'!$K$2:$L$2018,2,1)</f>
        <v>181.14</v>
      </c>
      <c r="K1010" s="92">
        <f t="shared" si="2"/>
        <v>6.9193998984716079E-2</v>
      </c>
      <c r="L1010">
        <f>VLOOKUP($A1010,'STOCK PRICES'!$M$2:$N$2018,2,1)</f>
        <v>39.92</v>
      </c>
      <c r="M1010" s="92">
        <f t="shared" si="3"/>
        <v>3.6998734679059474E-2</v>
      </c>
      <c r="N1010">
        <f>VLOOKUP($A1010,'STOCK PRICES'!$O$2:$P$538,2,1)</f>
        <v>65.95</v>
      </c>
      <c r="O1010" s="92">
        <f t="shared" si="4"/>
        <v>4.5286075638304925E-2</v>
      </c>
      <c r="P1010">
        <f>VLOOKUP($A1010,'STOCK PRICES'!$Q$2:$R$2018,2,1)</f>
        <v>16.600000000000001</v>
      </c>
      <c r="Q1010" s="92">
        <f t="shared" si="5"/>
        <v>6.1490960835157052E-2</v>
      </c>
      <c r="R1010">
        <f>VLOOKUP($A1010,'STOCK PRICES'!$S$2:$T$2018,2,1)</f>
        <v>16.14</v>
      </c>
      <c r="S1010" s="92">
        <f t="shared" si="6"/>
        <v>-6.1938682686265949E-4</v>
      </c>
      <c r="T1010">
        <f>VLOOKUP($A1010,'STOCK PRICES'!$U$2:$V$1210,2,1)</f>
        <v>118</v>
      </c>
      <c r="U1010" s="92">
        <f t="shared" si="7"/>
        <v>2.5752496102414764E-2</v>
      </c>
      <c r="V1010">
        <f>VLOOKUP($A1010,'STOCK PRICES'!$W$2:$X$1879,2,1)</f>
        <v>75.849999999999994</v>
      </c>
      <c r="W1010" s="92">
        <f t="shared" si="8"/>
        <v>4.5999072779328659E-2</v>
      </c>
      <c r="X1010">
        <f>VLOOKUP($A1010,'STOCK PRICES'!$Y$2:$Z$1987,2,1)</f>
        <v>39</v>
      </c>
      <c r="Y1010" s="92">
        <f t="shared" si="9"/>
        <v>0</v>
      </c>
      <c r="Z1010">
        <f>VLOOKUP($A1010,'STOCK PRICES'!$AA$2:$AB$1885,2,1)</f>
        <v>168.12</v>
      </c>
      <c r="AA1010" s="92">
        <f t="shared" si="10"/>
        <v>1.9035612462325619E-2</v>
      </c>
      <c r="AB1010">
        <f>VLOOKUP($A1010,'STOCK PRICES'!$AC$2:$AD$532,2,1)</f>
        <v>790.31</v>
      </c>
      <c r="AC1010" s="92">
        <f t="shared" si="11"/>
        <v>2.2430870907393399E-2</v>
      </c>
      <c r="AD1010">
        <f>VLOOKUP($A1010,'STOCK PRICES'!$AE$2:$AF$1525,2,1)</f>
        <v>1225.57</v>
      </c>
      <c r="AE1010" s="92">
        <f t="shared" si="12"/>
        <v>2.8209810046448815E-2</v>
      </c>
      <c r="AF1010">
        <f>VLOOKUP($A1010,'STOCK PRICES'!$AG$2:$AH$1526,2,1)</f>
        <v>91.27</v>
      </c>
      <c r="AG1010" s="92">
        <f t="shared" si="13"/>
        <v>8.8038424911356244E-3</v>
      </c>
      <c r="AH1010">
        <f>VLOOKUP($A1010,'STOCK PRICES'!$AI$2:$AJ$1515,2,1)</f>
        <v>704.59</v>
      </c>
      <c r="AI1010" s="92">
        <f t="shared" si="14"/>
        <v>2.2781271007107473E-2</v>
      </c>
      <c r="AJ1010">
        <f>VLOOKUP($A1010,'STOCK PRICES'!$AK$2:$AL$1492,2,1)</f>
        <v>234.24</v>
      </c>
      <c r="AK1010" s="92">
        <f t="shared" si="15"/>
        <v>2.5598077044420568E-2</v>
      </c>
    </row>
    <row r="1011" spans="1:37">
      <c r="A1011" s="87">
        <v>44502</v>
      </c>
      <c r="B1011">
        <f>VLOOKUP($A1011,'STOCK PRICES'!$C$2:$D$1994,2,1)</f>
        <v>138.93</v>
      </c>
      <c r="C1011" s="92">
        <f t="shared" si="16"/>
        <v>1.4354313451683341E-2</v>
      </c>
      <c r="D1011">
        <f>VLOOKUP($A1011,'STOCK PRICES'!$E$2:$F$2018,2,1)</f>
        <v>140.06</v>
      </c>
      <c r="E1011" s="92">
        <f t="shared" si="16"/>
        <v>7.7408643411905498E-3</v>
      </c>
      <c r="F1011">
        <f>VLOOKUP($A1011,'STOCK PRICES'!$G$2:$H$1679,2,1)</f>
        <v>33.9</v>
      </c>
      <c r="G1011" s="92">
        <f t="shared" si="0"/>
        <v>-1.4350810057770344E-2</v>
      </c>
      <c r="H1011">
        <f>VLOOKUP($A1011,'STOCK PRICES'!$I$2:$J$1976,2,1)</f>
        <v>46</v>
      </c>
      <c r="I1011" s="92">
        <f t="shared" si="1"/>
        <v>-6.5005646030933161E-3</v>
      </c>
      <c r="J1011">
        <f>VLOOKUP($A1011,'STOCK PRICES'!$K$2:$L$2018,2,1)</f>
        <v>185.8</v>
      </c>
      <c r="K1011" s="92">
        <f t="shared" si="2"/>
        <v>2.5400613432935839E-2</v>
      </c>
      <c r="L1011">
        <f>VLOOKUP($A1011,'STOCK PRICES'!$M$2:$N$2018,2,1)</f>
        <v>40.01</v>
      </c>
      <c r="M1011" s="92">
        <f t="shared" si="3"/>
        <v>2.2519714258802843E-3</v>
      </c>
      <c r="N1011">
        <f>VLOOKUP($A1011,'STOCK PRICES'!$O$2:$P$538,2,1)</f>
        <v>66.650000000000006</v>
      </c>
      <c r="O1011" s="92">
        <f t="shared" si="4"/>
        <v>1.0558167461394119E-2</v>
      </c>
      <c r="P1011">
        <f>VLOOKUP($A1011,'STOCK PRICES'!$Q$2:$R$2018,2,1)</f>
        <v>16.920000000000002</v>
      </c>
      <c r="Q1011" s="92">
        <f t="shared" si="5"/>
        <v>1.9093658815579603E-2</v>
      </c>
      <c r="R1011">
        <f>VLOOKUP($A1011,'STOCK PRICES'!$S$2:$T$2018,2,1)</f>
        <v>16.2</v>
      </c>
      <c r="S1011" s="92">
        <f t="shared" si="6"/>
        <v>3.7105793965355534E-3</v>
      </c>
      <c r="T1011">
        <f>VLOOKUP($A1011,'STOCK PRICES'!$U$2:$V$1210,2,1)</f>
        <v>110.11</v>
      </c>
      <c r="U1011" s="92">
        <f t="shared" si="7"/>
        <v>-6.9204758340164971E-2</v>
      </c>
      <c r="V1011">
        <f>VLOOKUP($A1011,'STOCK PRICES'!$W$2:$X$1879,2,1)</f>
        <v>77</v>
      </c>
      <c r="W1011" s="92">
        <f t="shared" si="8"/>
        <v>1.5047716059142768E-2</v>
      </c>
      <c r="X1011">
        <f>VLOOKUP($A1011,'STOCK PRICES'!$Y$2:$Z$1987,2,1)</f>
        <v>37.6</v>
      </c>
      <c r="Y1011" s="92">
        <f t="shared" si="9"/>
        <v>-3.6557595733797577E-2</v>
      </c>
      <c r="Z1011">
        <f>VLOOKUP($A1011,'STOCK PRICES'!$AA$2:$AB$1885,2,1)</f>
        <v>169.85</v>
      </c>
      <c r="AA1011" s="92">
        <f t="shared" si="10"/>
        <v>1.0237684469676897E-2</v>
      </c>
      <c r="AB1011">
        <f>VLOOKUP($A1011,'STOCK PRICES'!$AC$2:$AD$532,2,1)</f>
        <v>780.1</v>
      </c>
      <c r="AC1011" s="92">
        <f t="shared" si="11"/>
        <v>-1.3003156959359038E-2</v>
      </c>
      <c r="AD1011">
        <f>VLOOKUP($A1011,'STOCK PRICES'!$AE$2:$AF$1525,2,1)</f>
        <v>1221.6300000000001</v>
      </c>
      <c r="AE1011" s="92">
        <f t="shared" si="12"/>
        <v>-3.2200093202927648E-3</v>
      </c>
      <c r="AF1011">
        <f>VLOOKUP($A1011,'STOCK PRICES'!$AG$2:$AH$1526,2,1)</f>
        <v>89.75</v>
      </c>
      <c r="AG1011" s="92">
        <f t="shared" si="13"/>
        <v>-1.6794119160397598E-2</v>
      </c>
      <c r="AH1011">
        <f>VLOOKUP($A1011,'STOCK PRICES'!$AI$2:$AJ$1515,2,1)</f>
        <v>740.99</v>
      </c>
      <c r="AI1011" s="92">
        <f t="shared" si="14"/>
        <v>5.0371056571564897E-2</v>
      </c>
      <c r="AJ1011">
        <f>VLOOKUP($A1011,'STOCK PRICES'!$AK$2:$AL$1492,2,1)</f>
        <v>235.14</v>
      </c>
      <c r="AK1011" s="92">
        <f t="shared" si="15"/>
        <v>3.8348506666482239E-3</v>
      </c>
    </row>
    <row r="1012" spans="1:37">
      <c r="A1012" s="87">
        <v>44503</v>
      </c>
      <c r="B1012">
        <f>VLOOKUP($A1012,'STOCK PRICES'!$C$2:$D$1994,2,1)</f>
        <v>139.91999999999999</v>
      </c>
      <c r="C1012" s="92">
        <f t="shared" si="16"/>
        <v>7.1006215495761481E-3</v>
      </c>
      <c r="D1012">
        <f>VLOOKUP($A1012,'STOCK PRICES'!$E$2:$F$2018,2,1)</f>
        <v>136.66999999999999</v>
      </c>
      <c r="E1012" s="92">
        <f t="shared" si="16"/>
        <v>-2.4501641250662686E-2</v>
      </c>
      <c r="F1012">
        <f>VLOOKUP($A1012,'STOCK PRICES'!$G$2:$H$1679,2,1)</f>
        <v>33.9</v>
      </c>
      <c r="G1012" s="92">
        <f t="shared" si="0"/>
        <v>0</v>
      </c>
      <c r="H1012">
        <f>VLOOKUP($A1012,'STOCK PRICES'!$I$2:$J$1976,2,1)</f>
        <v>46.01</v>
      </c>
      <c r="I1012" s="92">
        <f t="shared" si="1"/>
        <v>2.1736767828212737E-4</v>
      </c>
      <c r="J1012">
        <f>VLOOKUP($A1012,'STOCK PRICES'!$K$2:$L$2018,2,1)</f>
        <v>189.45</v>
      </c>
      <c r="K1012" s="92">
        <f t="shared" si="2"/>
        <v>1.9454311084871501E-2</v>
      </c>
      <c r="L1012">
        <f>VLOOKUP($A1012,'STOCK PRICES'!$M$2:$N$2018,2,1)</f>
        <v>39.409999999999997</v>
      </c>
      <c r="M1012" s="92">
        <f t="shared" si="3"/>
        <v>-1.5109831662231413E-2</v>
      </c>
      <c r="N1012">
        <f>VLOOKUP($A1012,'STOCK PRICES'!$O$2:$P$538,2,1)</f>
        <v>66.650000000000006</v>
      </c>
      <c r="O1012" s="92">
        <f t="shared" si="4"/>
        <v>0</v>
      </c>
      <c r="P1012">
        <f>VLOOKUP($A1012,'STOCK PRICES'!$Q$2:$R$2018,2,1)</f>
        <v>17.3</v>
      </c>
      <c r="Q1012" s="92">
        <f t="shared" si="5"/>
        <v>2.2210147325656019E-2</v>
      </c>
      <c r="R1012">
        <f>VLOOKUP($A1012,'STOCK PRICES'!$S$2:$T$2018,2,1)</f>
        <v>17.05</v>
      </c>
      <c r="S1012" s="92">
        <f t="shared" si="6"/>
        <v>5.1138961491187414E-2</v>
      </c>
      <c r="T1012">
        <f>VLOOKUP($A1012,'STOCK PRICES'!$U$2:$V$1210,2,1)</f>
        <v>108</v>
      </c>
      <c r="U1012" s="92">
        <f t="shared" si="7"/>
        <v>-1.9348639001280105E-2</v>
      </c>
      <c r="V1012">
        <f>VLOOKUP($A1012,'STOCK PRICES'!$W$2:$X$1879,2,1)</f>
        <v>75.31</v>
      </c>
      <c r="W1012" s="92">
        <f t="shared" si="8"/>
        <v>-2.2192493740423491E-2</v>
      </c>
      <c r="X1012">
        <f>VLOOKUP($A1012,'STOCK PRICES'!$Y$2:$Z$1987,2,1)</f>
        <v>38.5</v>
      </c>
      <c r="Y1012" s="92">
        <f t="shared" si="9"/>
        <v>2.3654190897889595E-2</v>
      </c>
      <c r="Z1012">
        <f>VLOOKUP($A1012,'STOCK PRICES'!$AA$2:$AB$1885,2,1)</f>
        <v>170.97</v>
      </c>
      <c r="AA1012" s="92">
        <f t="shared" si="10"/>
        <v>6.5724079084249487E-3</v>
      </c>
      <c r="AB1012">
        <f>VLOOKUP($A1012,'STOCK PRICES'!$AC$2:$AD$532,2,1)</f>
        <v>769.02</v>
      </c>
      <c r="AC1012" s="92">
        <f t="shared" si="11"/>
        <v>-1.4305139624479858E-2</v>
      </c>
      <c r="AD1012">
        <f>VLOOKUP($A1012,'STOCK PRICES'!$AE$2:$AF$1525,2,1)</f>
        <v>1217.51</v>
      </c>
      <c r="AE1012" s="92">
        <f t="shared" si="12"/>
        <v>-3.3782430842839253E-3</v>
      </c>
      <c r="AF1012">
        <f>VLOOKUP($A1012,'STOCK PRICES'!$AG$2:$AH$1526,2,1)</f>
        <v>89.13</v>
      </c>
      <c r="AG1012" s="92">
        <f t="shared" si="13"/>
        <v>-6.9320492257623715E-3</v>
      </c>
      <c r="AH1012">
        <f>VLOOKUP($A1012,'STOCK PRICES'!$AI$2:$AJ$1515,2,1)</f>
        <v>789.22</v>
      </c>
      <c r="AI1012" s="92">
        <f t="shared" si="14"/>
        <v>6.3057986017583778E-2</v>
      </c>
      <c r="AJ1012">
        <f>VLOOKUP($A1012,'STOCK PRICES'!$AK$2:$AL$1492,2,1)</f>
        <v>252.77</v>
      </c>
      <c r="AK1012" s="92">
        <f t="shared" si="15"/>
        <v>7.2298902905084672E-2</v>
      </c>
    </row>
    <row r="1013" spans="1:37">
      <c r="A1013" s="87">
        <v>44504</v>
      </c>
      <c r="B1013">
        <f>VLOOKUP($A1013,'STOCK PRICES'!$C$2:$D$1994,2,1)</f>
        <v>140.66999999999999</v>
      </c>
      <c r="C1013" s="92">
        <f t="shared" si="16"/>
        <v>5.3458910592580457E-3</v>
      </c>
      <c r="D1013">
        <f>VLOOKUP($A1013,'STOCK PRICES'!$E$2:$F$2018,2,1)</f>
        <v>136.78</v>
      </c>
      <c r="E1013" s="92">
        <f t="shared" si="16"/>
        <v>8.0453469324107834E-4</v>
      </c>
      <c r="F1013">
        <f>VLOOKUP($A1013,'STOCK PRICES'!$G$2:$H$1679,2,1)</f>
        <v>33.840000000000003</v>
      </c>
      <c r="G1013" s="92">
        <f t="shared" si="0"/>
        <v>-1.7714796483818932E-3</v>
      </c>
      <c r="H1013">
        <f>VLOOKUP($A1013,'STOCK PRICES'!$I$2:$J$1976,2,1)</f>
        <v>46.8</v>
      </c>
      <c r="I1013" s="92">
        <f t="shared" si="1"/>
        <v>1.7024438756223816E-2</v>
      </c>
      <c r="J1013">
        <f>VLOOKUP($A1013,'STOCK PRICES'!$K$2:$L$2018,2,1)</f>
        <v>197.93</v>
      </c>
      <c r="K1013" s="92">
        <f t="shared" si="2"/>
        <v>4.3788295368033969E-2</v>
      </c>
      <c r="L1013">
        <f>VLOOKUP($A1013,'STOCK PRICES'!$M$2:$N$2018,2,1)</f>
        <v>38.47</v>
      </c>
      <c r="M1013" s="92">
        <f t="shared" si="3"/>
        <v>-2.4140874442708547E-2</v>
      </c>
      <c r="N1013">
        <f>VLOOKUP($A1013,'STOCK PRICES'!$O$2:$P$538,2,1)</f>
        <v>66.52</v>
      </c>
      <c r="O1013" s="92">
        <f t="shared" si="4"/>
        <v>-1.9523922999909122E-3</v>
      </c>
      <c r="P1013">
        <f>VLOOKUP($A1013,'STOCK PRICES'!$Q$2:$R$2018,2,1)</f>
        <v>17.920000000000002</v>
      </c>
      <c r="Q1013" s="92">
        <f t="shared" si="5"/>
        <v>3.5210906043051292E-2</v>
      </c>
      <c r="R1013">
        <f>VLOOKUP($A1013,'STOCK PRICES'!$S$2:$T$2018,2,1)</f>
        <v>18.32</v>
      </c>
      <c r="S1013" s="92">
        <f t="shared" si="6"/>
        <v>7.1843155516458396E-2</v>
      </c>
      <c r="T1013">
        <f>VLOOKUP($A1013,'STOCK PRICES'!$U$2:$V$1210,2,1)</f>
        <v>110</v>
      </c>
      <c r="U1013" s="92">
        <f t="shared" si="7"/>
        <v>1.8349138668196617E-2</v>
      </c>
      <c r="V1013">
        <f>VLOOKUP($A1013,'STOCK PRICES'!$W$2:$X$1879,2,1)</f>
        <v>75.31</v>
      </c>
      <c r="W1013" s="92">
        <f t="shared" si="8"/>
        <v>0</v>
      </c>
      <c r="X1013">
        <f>VLOOKUP($A1013,'STOCK PRICES'!$Y$2:$Z$1987,2,1)</f>
        <v>38.5</v>
      </c>
      <c r="Y1013" s="92">
        <f t="shared" si="9"/>
        <v>0</v>
      </c>
      <c r="Z1013">
        <f>VLOOKUP($A1013,'STOCK PRICES'!$AA$2:$AB$1885,2,1)</f>
        <v>170.97</v>
      </c>
      <c r="AA1013" s="92">
        <f t="shared" si="10"/>
        <v>0</v>
      </c>
      <c r="AB1013">
        <f>VLOOKUP($A1013,'STOCK PRICES'!$AC$2:$AD$532,2,1)</f>
        <v>760.07</v>
      </c>
      <c r="AC1013" s="92">
        <f t="shared" si="11"/>
        <v>-1.1706442667682204E-2</v>
      </c>
      <c r="AD1013">
        <f>VLOOKUP($A1013,'STOCK PRICES'!$AE$2:$AF$1525,2,1)</f>
        <v>1224.72</v>
      </c>
      <c r="AE1013" s="92">
        <f t="shared" si="12"/>
        <v>5.9044569484505288E-3</v>
      </c>
      <c r="AF1013">
        <f>VLOOKUP($A1013,'STOCK PRICES'!$AG$2:$AH$1526,2,1)</f>
        <v>91.25</v>
      </c>
      <c r="AG1013" s="92">
        <f t="shared" si="13"/>
        <v>2.3507014319975029E-2</v>
      </c>
      <c r="AH1013">
        <f>VLOOKUP($A1013,'STOCK PRICES'!$AI$2:$AJ$1515,2,1)</f>
        <v>809.36</v>
      </c>
      <c r="AI1013" s="92">
        <f t="shared" si="14"/>
        <v>2.5198695951679666E-2</v>
      </c>
      <c r="AJ1013">
        <f>VLOOKUP($A1013,'STOCK PRICES'!$AK$2:$AL$1492,2,1)</f>
        <v>251.7</v>
      </c>
      <c r="AK1013" s="92">
        <f t="shared" si="15"/>
        <v>-4.2420822034096219E-3</v>
      </c>
    </row>
    <row r="1014" spans="1:37">
      <c r="A1014" s="87">
        <v>44505</v>
      </c>
      <c r="B1014">
        <f>VLOOKUP($A1014,'STOCK PRICES'!$C$2:$D$1994,2,1)</f>
        <v>142.04</v>
      </c>
      <c r="C1014" s="92">
        <f t="shared" si="16"/>
        <v>9.6919863052825194E-3</v>
      </c>
      <c r="D1014">
        <f>VLOOKUP($A1014,'STOCK PRICES'!$E$2:$F$2018,2,1)</f>
        <v>139.29</v>
      </c>
      <c r="E1014" s="92">
        <f t="shared" si="16"/>
        <v>1.8184295029989948E-2</v>
      </c>
      <c r="F1014">
        <f>VLOOKUP($A1014,'STOCK PRICES'!$G$2:$H$1679,2,1)</f>
        <v>33.49</v>
      </c>
      <c r="G1014" s="92">
        <f t="shared" si="0"/>
        <v>-1.0396647931909312E-2</v>
      </c>
      <c r="H1014">
        <f>VLOOKUP($A1014,'STOCK PRICES'!$I$2:$J$1976,2,1)</f>
        <v>47</v>
      </c>
      <c r="I1014" s="92">
        <f t="shared" si="1"/>
        <v>4.264398786457518E-3</v>
      </c>
      <c r="J1014">
        <f>VLOOKUP($A1014,'STOCK PRICES'!$K$2:$L$2018,2,1)</f>
        <v>191.48</v>
      </c>
      <c r="K1014" s="92">
        <f t="shared" si="2"/>
        <v>-3.3130068308335536E-2</v>
      </c>
      <c r="L1014">
        <f>VLOOKUP($A1014,'STOCK PRICES'!$M$2:$N$2018,2,1)</f>
        <v>38.65</v>
      </c>
      <c r="M1014" s="92">
        <f t="shared" si="3"/>
        <v>4.6680582692273107E-3</v>
      </c>
      <c r="N1014">
        <f>VLOOKUP($A1014,'STOCK PRICES'!$O$2:$P$538,2,1)</f>
        <v>65.94</v>
      </c>
      <c r="O1014" s="92">
        <f t="shared" si="4"/>
        <v>-8.7574166811418587E-3</v>
      </c>
      <c r="P1014">
        <f>VLOOKUP($A1014,'STOCK PRICES'!$Q$2:$R$2018,2,1)</f>
        <v>17.47</v>
      </c>
      <c r="Q1014" s="92">
        <f t="shared" si="5"/>
        <v>-2.5432283400819395E-2</v>
      </c>
      <c r="R1014">
        <f>VLOOKUP($A1014,'STOCK PRICES'!$S$2:$T$2018,2,1)</f>
        <v>19.690000000000001</v>
      </c>
      <c r="S1014" s="92">
        <f t="shared" si="6"/>
        <v>7.2117533405050005E-2</v>
      </c>
      <c r="T1014">
        <f>VLOOKUP($A1014,'STOCK PRICES'!$U$2:$V$1210,2,1)</f>
        <v>110</v>
      </c>
      <c r="U1014" s="92">
        <f t="shared" si="7"/>
        <v>0</v>
      </c>
      <c r="V1014">
        <f>VLOOKUP($A1014,'STOCK PRICES'!$W$2:$X$1879,2,1)</f>
        <v>74.09</v>
      </c>
      <c r="W1014" s="92">
        <f t="shared" si="8"/>
        <v>-1.6332357684694786E-2</v>
      </c>
      <c r="X1014">
        <f>VLOOKUP($A1014,'STOCK PRICES'!$Y$2:$Z$1987,2,1)</f>
        <v>38.11</v>
      </c>
      <c r="Y1014" s="92">
        <f t="shared" si="9"/>
        <v>-1.0181526407969663E-2</v>
      </c>
      <c r="Z1014">
        <f>VLOOKUP($A1014,'STOCK PRICES'!$AA$2:$AB$1885,2,1)</f>
        <v>170.43</v>
      </c>
      <c r="AA1014" s="92">
        <f t="shared" si="10"/>
        <v>-3.1634472778726275E-3</v>
      </c>
      <c r="AB1014">
        <f>VLOOKUP($A1014,'STOCK PRICES'!$AC$2:$AD$532,2,1)</f>
        <v>764.13</v>
      </c>
      <c r="AC1014" s="92">
        <f t="shared" si="11"/>
        <v>5.3273974574060655E-3</v>
      </c>
      <c r="AD1014">
        <f>VLOOKUP($A1014,'STOCK PRICES'!$AE$2:$AF$1525,2,1)</f>
        <v>1211.8900000000001</v>
      </c>
      <c r="AE1014" s="92">
        <f t="shared" si="12"/>
        <v>-1.0531121989327666E-2</v>
      </c>
      <c r="AF1014">
        <f>VLOOKUP($A1014,'STOCK PRICES'!$AG$2:$AH$1526,2,1)</f>
        <v>92.71</v>
      </c>
      <c r="AG1014" s="92">
        <f t="shared" si="13"/>
        <v>1.5873349156290163E-2</v>
      </c>
      <c r="AH1014">
        <f>VLOOKUP($A1014,'STOCK PRICES'!$AI$2:$AJ$1515,2,1)</f>
        <v>799.57</v>
      </c>
      <c r="AI1014" s="92">
        <f t="shared" si="14"/>
        <v>-1.2169728734615807E-2</v>
      </c>
      <c r="AJ1014">
        <f>VLOOKUP($A1014,'STOCK PRICES'!$AK$2:$AL$1492,2,1)</f>
        <v>245.5</v>
      </c>
      <c r="AK1014" s="92">
        <f t="shared" si="15"/>
        <v>-2.4940954906694859E-2</v>
      </c>
    </row>
    <row r="1015" spans="1:37">
      <c r="A1015" s="87">
        <v>44508</v>
      </c>
      <c r="B1015">
        <f>VLOOKUP($A1015,'STOCK PRICES'!$C$2:$D$1994,2,1)</f>
        <v>142.01</v>
      </c>
      <c r="C1015" s="92">
        <f t="shared" si="16"/>
        <v>-2.1123041796546638E-4</v>
      </c>
      <c r="D1015">
        <f>VLOOKUP($A1015,'STOCK PRICES'!$E$2:$F$2018,2,1)</f>
        <v>138.25</v>
      </c>
      <c r="E1015" s="92">
        <f t="shared" si="16"/>
        <v>-7.494450297495815E-3</v>
      </c>
      <c r="F1015">
        <f>VLOOKUP($A1015,'STOCK PRICES'!$G$2:$H$1679,2,1)</f>
        <v>32.97</v>
      </c>
      <c r="G1015" s="92">
        <f t="shared" si="0"/>
        <v>-1.5648829722473619E-2</v>
      </c>
      <c r="H1015">
        <f>VLOOKUP($A1015,'STOCK PRICES'!$I$2:$J$1976,2,1)</f>
        <v>46.52</v>
      </c>
      <c r="I1015" s="92">
        <f t="shared" si="1"/>
        <v>-1.0265274059594792E-2</v>
      </c>
      <c r="J1015">
        <f>VLOOKUP($A1015,'STOCK PRICES'!$K$2:$L$2018,2,1)</f>
        <v>190.38</v>
      </c>
      <c r="K1015" s="92">
        <f t="shared" si="2"/>
        <v>-5.7612897011490782E-3</v>
      </c>
      <c r="L1015">
        <f>VLOOKUP($A1015,'STOCK PRICES'!$M$2:$N$2018,2,1)</f>
        <v>38.26</v>
      </c>
      <c r="M1015" s="92">
        <f t="shared" si="3"/>
        <v>-1.0141811021324153E-2</v>
      </c>
      <c r="N1015">
        <f>VLOOKUP($A1015,'STOCK PRICES'!$O$2:$P$538,2,1)</f>
        <v>65.8</v>
      </c>
      <c r="O1015" s="92">
        <f t="shared" si="4"/>
        <v>-2.1253993123134776E-3</v>
      </c>
      <c r="P1015">
        <f>VLOOKUP($A1015,'STOCK PRICES'!$Q$2:$R$2018,2,1)</f>
        <v>17.27</v>
      </c>
      <c r="Q1015" s="92">
        <f t="shared" si="5"/>
        <v>-1.1514231987377924E-2</v>
      </c>
      <c r="R1015">
        <f>VLOOKUP($A1015,'STOCK PRICES'!$S$2:$T$2018,2,1)</f>
        <v>21.16</v>
      </c>
      <c r="S1015" s="92">
        <f t="shared" si="6"/>
        <v>7.2001714339064452E-2</v>
      </c>
      <c r="T1015">
        <f>VLOOKUP($A1015,'STOCK PRICES'!$U$2:$V$1210,2,1)</f>
        <v>105</v>
      </c>
      <c r="U1015" s="92">
        <f t="shared" si="7"/>
        <v>-4.6520015634892817E-2</v>
      </c>
      <c r="V1015">
        <f>VLOOKUP($A1015,'STOCK PRICES'!$W$2:$X$1879,2,1)</f>
        <v>74</v>
      </c>
      <c r="W1015" s="92">
        <f t="shared" si="8"/>
        <v>-1.215477224395796E-3</v>
      </c>
      <c r="X1015">
        <f>VLOOKUP($A1015,'STOCK PRICES'!$Y$2:$Z$1987,2,1)</f>
        <v>39.5</v>
      </c>
      <c r="Y1015" s="92">
        <f t="shared" si="9"/>
        <v>3.5823957021307355E-2</v>
      </c>
      <c r="Z1015">
        <f>VLOOKUP($A1015,'STOCK PRICES'!$AA$2:$AB$1885,2,1)</f>
        <v>169.2</v>
      </c>
      <c r="AA1015" s="92">
        <f t="shared" si="10"/>
        <v>-7.24320806502236E-3</v>
      </c>
      <c r="AB1015">
        <f>VLOOKUP($A1015,'STOCK PRICES'!$AC$2:$AD$532,2,1)</f>
        <v>772.72</v>
      </c>
      <c r="AC1015" s="92">
        <f t="shared" si="11"/>
        <v>1.117882611152898E-2</v>
      </c>
      <c r="AD1015">
        <f>VLOOKUP($A1015,'STOCK PRICES'!$AE$2:$AF$1525,2,1)</f>
        <v>1224.07</v>
      </c>
      <c r="AE1015" s="92">
        <f t="shared" si="12"/>
        <v>1.0000247544997412E-2</v>
      </c>
      <c r="AF1015">
        <f>VLOOKUP($A1015,'STOCK PRICES'!$AG$2:$AH$1526,2,1)</f>
        <v>91.78</v>
      </c>
      <c r="AG1015" s="92">
        <f t="shared" si="13"/>
        <v>-1.0081932652203534E-2</v>
      </c>
      <c r="AH1015">
        <f>VLOOKUP($A1015,'STOCK PRICES'!$AI$2:$AJ$1515,2,1)</f>
        <v>797.44</v>
      </c>
      <c r="AI1015" s="92">
        <f t="shared" si="14"/>
        <v>-2.6674864440400896E-3</v>
      </c>
      <c r="AJ1015">
        <f>VLOOKUP($A1015,'STOCK PRICES'!$AK$2:$AL$1492,2,1)</f>
        <v>241.28</v>
      </c>
      <c r="AK1015" s="92">
        <f t="shared" si="15"/>
        <v>-1.7338862414984023E-2</v>
      </c>
    </row>
    <row r="1016" spans="1:37">
      <c r="A1016" s="87">
        <v>44509</v>
      </c>
      <c r="B1016">
        <f>VLOOKUP($A1016,'STOCK PRICES'!$C$2:$D$1994,2,1)</f>
        <v>141.11000000000001</v>
      </c>
      <c r="C1016" s="92">
        <f t="shared" si="16"/>
        <v>-6.3577495872521993E-3</v>
      </c>
      <c r="D1016">
        <f>VLOOKUP($A1016,'STOCK PRICES'!$E$2:$F$2018,2,1)</f>
        <v>135.52000000000001</v>
      </c>
      <c r="E1016" s="92">
        <f t="shared" si="16"/>
        <v>-1.9944409498699845E-2</v>
      </c>
      <c r="F1016">
        <f>VLOOKUP($A1016,'STOCK PRICES'!$G$2:$H$1679,2,1)</f>
        <v>32.99</v>
      </c>
      <c r="G1016" s="92">
        <f t="shared" si="0"/>
        <v>6.0642815685055934E-4</v>
      </c>
      <c r="H1016">
        <f>VLOOKUP($A1016,'STOCK PRICES'!$I$2:$J$1976,2,1)</f>
        <v>46.29</v>
      </c>
      <c r="I1016" s="92">
        <f t="shared" si="1"/>
        <v>-4.9563726072845912E-3</v>
      </c>
      <c r="J1016">
        <f>VLOOKUP($A1016,'STOCK PRICES'!$K$2:$L$2018,2,1)</f>
        <v>179.57</v>
      </c>
      <c r="K1016" s="92">
        <f t="shared" si="2"/>
        <v>-5.8456970769352745E-2</v>
      </c>
      <c r="L1016">
        <f>VLOOKUP($A1016,'STOCK PRICES'!$M$2:$N$2018,2,1)</f>
        <v>36.53</v>
      </c>
      <c r="M1016" s="92">
        <f t="shared" si="3"/>
        <v>-4.627112320491563E-2</v>
      </c>
      <c r="N1016">
        <f>VLOOKUP($A1016,'STOCK PRICES'!$O$2:$P$538,2,1)</f>
        <v>64.87</v>
      </c>
      <c r="O1016" s="92">
        <f t="shared" si="4"/>
        <v>-1.4234571106307315E-2</v>
      </c>
      <c r="P1016">
        <f>VLOOKUP($A1016,'STOCK PRICES'!$Q$2:$R$2018,2,1)</f>
        <v>16.22</v>
      </c>
      <c r="Q1016" s="92">
        <f t="shared" si="5"/>
        <v>-6.2725843471320458E-2</v>
      </c>
      <c r="R1016">
        <f>VLOOKUP($A1016,'STOCK PRICES'!$S$2:$T$2018,2,1)</f>
        <v>20.39</v>
      </c>
      <c r="S1016" s="92">
        <f t="shared" si="6"/>
        <v>-3.7068022403734781E-2</v>
      </c>
      <c r="T1016">
        <f>VLOOKUP($A1016,'STOCK PRICES'!$U$2:$V$1210,2,1)</f>
        <v>105</v>
      </c>
      <c r="U1016" s="92">
        <f t="shared" si="7"/>
        <v>0</v>
      </c>
      <c r="V1016">
        <f>VLOOKUP($A1016,'STOCK PRICES'!$W$2:$X$1879,2,1)</f>
        <v>74</v>
      </c>
      <c r="W1016" s="92">
        <f t="shared" si="8"/>
        <v>0</v>
      </c>
      <c r="X1016">
        <f>VLOOKUP($A1016,'STOCK PRICES'!$Y$2:$Z$1987,2,1)</f>
        <v>39</v>
      </c>
      <c r="Y1016" s="92">
        <f t="shared" si="9"/>
        <v>-1.2739025777429714E-2</v>
      </c>
      <c r="Z1016">
        <f>VLOOKUP($A1016,'STOCK PRICES'!$AA$2:$AB$1885,2,1)</f>
        <v>165.4</v>
      </c>
      <c r="AA1016" s="92">
        <f t="shared" si="10"/>
        <v>-2.2714664582531827E-2</v>
      </c>
      <c r="AB1016">
        <f>VLOOKUP($A1016,'STOCK PRICES'!$AC$2:$AD$532,2,1)</f>
        <v>768.17</v>
      </c>
      <c r="AC1016" s="92">
        <f t="shared" si="11"/>
        <v>-5.9056950519205563E-3</v>
      </c>
      <c r="AD1016">
        <f>VLOOKUP($A1016,'STOCK PRICES'!$AE$2:$AF$1525,2,1)</f>
        <v>1220</v>
      </c>
      <c r="AE1016" s="92">
        <f t="shared" si="12"/>
        <v>-3.330513252193257E-3</v>
      </c>
      <c r="AF1016">
        <f>VLOOKUP($A1016,'STOCK PRICES'!$AG$2:$AH$1526,2,1)</f>
        <v>88.97</v>
      </c>
      <c r="AG1016" s="92">
        <f t="shared" si="13"/>
        <v>-3.1095174710011456E-2</v>
      </c>
      <c r="AH1016">
        <f>VLOOKUP($A1016,'STOCK PRICES'!$AI$2:$AJ$1515,2,1)</f>
        <v>788.35</v>
      </c>
      <c r="AI1016" s="92">
        <f t="shared" si="14"/>
        <v>-1.1464443035488211E-2</v>
      </c>
      <c r="AJ1016">
        <f>VLOOKUP($A1016,'STOCK PRICES'!$AK$2:$AL$1492,2,1)</f>
        <v>232.7</v>
      </c>
      <c r="AK1016" s="92">
        <f t="shared" si="15"/>
        <v>-3.6208014511345296E-2</v>
      </c>
    </row>
    <row r="1017" spans="1:37">
      <c r="A1017" s="87">
        <v>44510</v>
      </c>
      <c r="B1017">
        <f>VLOOKUP($A1017,'STOCK PRICES'!$C$2:$D$1994,2,1)</f>
        <v>141.72999999999999</v>
      </c>
      <c r="C1017" s="92">
        <f t="shared" si="16"/>
        <v>4.3841111091446209E-3</v>
      </c>
      <c r="D1017">
        <f>VLOOKUP($A1017,'STOCK PRICES'!$E$2:$F$2018,2,1)</f>
        <v>135.4</v>
      </c>
      <c r="E1017" s="92">
        <f t="shared" si="16"/>
        <v>-8.8587042556971269E-4</v>
      </c>
      <c r="F1017">
        <f>VLOOKUP($A1017,'STOCK PRICES'!$G$2:$H$1679,2,1)</f>
        <v>32.81</v>
      </c>
      <c r="G1017" s="92">
        <f t="shared" si="0"/>
        <v>-5.4711382674797436E-3</v>
      </c>
      <c r="H1017">
        <f>VLOOKUP($A1017,'STOCK PRICES'!$I$2:$J$1976,2,1)</f>
        <v>46.33</v>
      </c>
      <c r="I1017" s="92">
        <f t="shared" si="1"/>
        <v>8.6374438537773423E-4</v>
      </c>
      <c r="J1017">
        <f>VLOOKUP($A1017,'STOCK PRICES'!$K$2:$L$2018,2,1)</f>
        <v>179.71</v>
      </c>
      <c r="K1017" s="92">
        <f t="shared" si="2"/>
        <v>7.7933649012427455E-4</v>
      </c>
      <c r="L1017">
        <f>VLOOKUP($A1017,'STOCK PRICES'!$M$2:$N$2018,2,1)</f>
        <v>36.31</v>
      </c>
      <c r="M1017" s="92">
        <f t="shared" si="3"/>
        <v>-6.0406553809466534E-3</v>
      </c>
      <c r="N1017">
        <f>VLOOKUP($A1017,'STOCK PRICES'!$O$2:$P$538,2,1)</f>
        <v>64.930000000000007</v>
      </c>
      <c r="O1017" s="92">
        <f t="shared" si="4"/>
        <v>9.2449929543142006E-4</v>
      </c>
      <c r="P1017">
        <f>VLOOKUP($A1017,'STOCK PRICES'!$Q$2:$R$2018,2,1)</f>
        <v>16.28</v>
      </c>
      <c r="Q1017" s="92">
        <f t="shared" si="5"/>
        <v>3.6923118871275921E-3</v>
      </c>
      <c r="R1017">
        <f>VLOOKUP($A1017,'STOCK PRICES'!$S$2:$T$2018,2,1)</f>
        <v>20.6</v>
      </c>
      <c r="S1017" s="92">
        <f t="shared" si="6"/>
        <v>1.0246491209171666E-2</v>
      </c>
      <c r="T1017">
        <f>VLOOKUP($A1017,'STOCK PRICES'!$U$2:$V$1210,2,1)</f>
        <v>102</v>
      </c>
      <c r="U1017" s="92">
        <f t="shared" si="7"/>
        <v>-2.8987536873252298E-2</v>
      </c>
      <c r="V1017">
        <f>VLOOKUP($A1017,'STOCK PRICES'!$W$2:$X$1879,2,1)</f>
        <v>73</v>
      </c>
      <c r="W1017" s="92">
        <f t="shared" si="8"/>
        <v>-1.3605652055778598E-2</v>
      </c>
      <c r="X1017">
        <f>VLOOKUP($A1017,'STOCK PRICES'!$Y$2:$Z$1987,2,1)</f>
        <v>38.85</v>
      </c>
      <c r="Y1017" s="92">
        <f t="shared" si="9"/>
        <v>-3.8535693159899662E-3</v>
      </c>
      <c r="Z1017">
        <f>VLOOKUP($A1017,'STOCK PRICES'!$AA$2:$AB$1885,2,1)</f>
        <v>165.56</v>
      </c>
      <c r="AA1017" s="92">
        <f t="shared" si="10"/>
        <v>9.6688429094058575E-4</v>
      </c>
      <c r="AB1017">
        <f>VLOOKUP($A1017,'STOCK PRICES'!$AC$2:$AD$532,2,1)</f>
        <v>763.55</v>
      </c>
      <c r="AC1017" s="92">
        <f t="shared" si="11"/>
        <v>-6.0324524199293801E-3</v>
      </c>
      <c r="AD1017">
        <f>VLOOKUP($A1017,'STOCK PRICES'!$AE$2:$AF$1525,2,1)</f>
        <v>1220.26</v>
      </c>
      <c r="AE1017" s="92">
        <f t="shared" si="12"/>
        <v>2.1309204837492783E-4</v>
      </c>
      <c r="AF1017">
        <f>VLOOKUP($A1017,'STOCK PRICES'!$AG$2:$AH$1526,2,1)</f>
        <v>89.83</v>
      </c>
      <c r="AG1017" s="92">
        <f t="shared" si="13"/>
        <v>9.6197609844392417E-3</v>
      </c>
      <c r="AH1017">
        <f>VLOOKUP($A1017,'STOCK PRICES'!$AI$2:$AJ$1515,2,1)</f>
        <v>789.04</v>
      </c>
      <c r="AI1017" s="92">
        <f t="shared" si="14"/>
        <v>8.748629622472784E-4</v>
      </c>
      <c r="AJ1017">
        <f>VLOOKUP($A1017,'STOCK PRICES'!$AK$2:$AL$1492,2,1)</f>
        <v>233.17</v>
      </c>
      <c r="AK1017" s="92">
        <f t="shared" si="15"/>
        <v>2.0177309526555631E-3</v>
      </c>
    </row>
    <row r="1018" spans="1:37">
      <c r="A1018" s="87">
        <v>44511</v>
      </c>
      <c r="B1018">
        <f>VLOOKUP($A1018,'STOCK PRICES'!$C$2:$D$1994,2,1)</f>
        <v>141.13999999999999</v>
      </c>
      <c r="C1018" s="92">
        <f t="shared" si="16"/>
        <v>-4.1715336061298285E-3</v>
      </c>
      <c r="D1018">
        <f>VLOOKUP($A1018,'STOCK PRICES'!$E$2:$F$2018,2,1)</f>
        <v>134.91</v>
      </c>
      <c r="E1018" s="92">
        <f t="shared" si="16"/>
        <v>-3.6254710274489644E-3</v>
      </c>
      <c r="F1018">
        <f>VLOOKUP($A1018,'STOCK PRICES'!$G$2:$H$1679,2,1)</f>
        <v>32.9</v>
      </c>
      <c r="G1018" s="92">
        <f t="shared" si="0"/>
        <v>2.7393107983157711E-3</v>
      </c>
      <c r="H1018">
        <f>VLOOKUP($A1018,'STOCK PRICES'!$I$2:$J$1976,2,1)</f>
        <v>45.98</v>
      </c>
      <c r="I1018" s="92">
        <f t="shared" si="1"/>
        <v>-7.5831800935215838E-3</v>
      </c>
      <c r="J1018">
        <f>VLOOKUP($A1018,'STOCK PRICES'!$K$2:$L$2018,2,1)</f>
        <v>173.83</v>
      </c>
      <c r="K1018" s="92">
        <f t="shared" si="2"/>
        <v>-3.3266630410481716E-2</v>
      </c>
      <c r="L1018">
        <f>VLOOKUP($A1018,'STOCK PRICES'!$M$2:$N$2018,2,1)</f>
        <v>35.979999999999997</v>
      </c>
      <c r="M1018" s="92">
        <f t="shared" si="3"/>
        <v>-9.129956903857565E-3</v>
      </c>
      <c r="N1018">
        <f>VLOOKUP($A1018,'STOCK PRICES'!$O$2:$P$538,2,1)</f>
        <v>64.849999999999994</v>
      </c>
      <c r="O1018" s="92">
        <f t="shared" si="4"/>
        <v>-1.2328557579427061E-3</v>
      </c>
      <c r="P1018">
        <f>VLOOKUP($A1018,'STOCK PRICES'!$Q$2:$R$2018,2,1)</f>
        <v>16.04</v>
      </c>
      <c r="Q1018" s="92">
        <f t="shared" si="5"/>
        <v>-1.4851758136025926E-2</v>
      </c>
      <c r="R1018">
        <f>VLOOKUP($A1018,'STOCK PRICES'!$S$2:$T$2018,2,1)</f>
        <v>19.809999999999999</v>
      </c>
      <c r="S1018" s="92">
        <f t="shared" si="6"/>
        <v>-3.9104215085076027E-2</v>
      </c>
      <c r="T1018">
        <f>VLOOKUP($A1018,'STOCK PRICES'!$U$2:$V$1210,2,1)</f>
        <v>107.9</v>
      </c>
      <c r="U1018" s="92">
        <f t="shared" si="7"/>
        <v>5.6232058979817909E-2</v>
      </c>
      <c r="V1018">
        <f>VLOOKUP($A1018,'STOCK PRICES'!$W$2:$X$1879,2,1)</f>
        <v>70.17</v>
      </c>
      <c r="W1018" s="92">
        <f t="shared" si="8"/>
        <v>-3.9538571884193727E-2</v>
      </c>
      <c r="X1018">
        <f>VLOOKUP($A1018,'STOCK PRICES'!$Y$2:$Z$1987,2,1)</f>
        <v>38.08</v>
      </c>
      <c r="Y1018" s="92">
        <f t="shared" si="9"/>
        <v>-2.0018866890492017E-2</v>
      </c>
      <c r="Z1018">
        <f>VLOOKUP($A1018,'STOCK PRICES'!$AA$2:$AB$1885,2,1)</f>
        <v>166</v>
      </c>
      <c r="AA1018" s="92">
        <f t="shared" si="10"/>
        <v>2.6541214760114787E-3</v>
      </c>
      <c r="AB1018">
        <f>VLOOKUP($A1018,'STOCK PRICES'!$AC$2:$AD$532,2,1)</f>
        <v>756.72</v>
      </c>
      <c r="AC1018" s="92">
        <f t="shared" si="11"/>
        <v>-8.9853064942754159E-3</v>
      </c>
      <c r="AD1018">
        <f>VLOOKUP($A1018,'STOCK PRICES'!$AE$2:$AF$1525,2,1)</f>
        <v>1223.21</v>
      </c>
      <c r="AE1018" s="92">
        <f t="shared" si="12"/>
        <v>2.4146000837173328E-3</v>
      </c>
      <c r="AF1018">
        <f>VLOOKUP($A1018,'STOCK PRICES'!$AG$2:$AH$1526,2,1)</f>
        <v>88.32</v>
      </c>
      <c r="AG1018" s="92">
        <f t="shared" si="13"/>
        <v>-1.6952412712330184E-2</v>
      </c>
      <c r="AH1018">
        <f>VLOOKUP($A1018,'STOCK PRICES'!$AI$2:$AJ$1515,2,1)</f>
        <v>786.67</v>
      </c>
      <c r="AI1018" s="92">
        <f t="shared" si="14"/>
        <v>-3.0081700150336693E-3</v>
      </c>
      <c r="AJ1018">
        <f>VLOOKUP($A1018,'STOCK PRICES'!$AK$2:$AL$1492,2,1)</f>
        <v>233.09</v>
      </c>
      <c r="AK1018" s="92">
        <f t="shared" si="15"/>
        <v>-3.431561823232232E-4</v>
      </c>
    </row>
    <row r="1019" spans="1:37">
      <c r="A1019" s="87">
        <v>44512</v>
      </c>
      <c r="B1019">
        <f>VLOOKUP($A1019,'STOCK PRICES'!$C$2:$D$1994,2,1)</f>
        <v>140.08000000000001</v>
      </c>
      <c r="C1019" s="92">
        <f t="shared" si="16"/>
        <v>-7.5386175950875791E-3</v>
      </c>
      <c r="D1019">
        <f>VLOOKUP($A1019,'STOCK PRICES'!$E$2:$F$2018,2,1)</f>
        <v>133.84</v>
      </c>
      <c r="E1019" s="92">
        <f t="shared" si="16"/>
        <v>-7.9628327721571572E-3</v>
      </c>
      <c r="F1019">
        <f>VLOOKUP($A1019,'STOCK PRICES'!$G$2:$H$1679,2,1)</f>
        <v>32.9</v>
      </c>
      <c r="G1019" s="92">
        <f t="shared" si="0"/>
        <v>0</v>
      </c>
      <c r="H1019">
        <f>VLOOKUP($A1019,'STOCK PRICES'!$I$2:$J$1976,2,1)</f>
        <v>45.75</v>
      </c>
      <c r="I1019" s="92">
        <f t="shared" si="1"/>
        <v>-5.0147276135050576E-3</v>
      </c>
      <c r="J1019">
        <f>VLOOKUP($A1019,'STOCK PRICES'!$K$2:$L$2018,2,1)</f>
        <v>164.85</v>
      </c>
      <c r="K1019" s="92">
        <f t="shared" si="2"/>
        <v>-5.304184061570906E-2</v>
      </c>
      <c r="L1019">
        <f>VLOOKUP($A1019,'STOCK PRICES'!$M$2:$N$2018,2,1)</f>
        <v>34.97</v>
      </c>
      <c r="M1019" s="92">
        <f t="shared" si="3"/>
        <v>-2.8472677447102468E-2</v>
      </c>
      <c r="N1019">
        <f>VLOOKUP($A1019,'STOCK PRICES'!$O$2:$P$538,2,1)</f>
        <v>63.58</v>
      </c>
      <c r="O1019" s="92">
        <f t="shared" si="4"/>
        <v>-1.9777955279796151E-2</v>
      </c>
      <c r="P1019">
        <f>VLOOKUP($A1019,'STOCK PRICES'!$Q$2:$R$2018,2,1)</f>
        <v>15.69</v>
      </c>
      <c r="Q1019" s="92">
        <f t="shared" si="5"/>
        <v>-2.2062035693427157E-2</v>
      </c>
      <c r="R1019">
        <f>VLOOKUP($A1019,'STOCK PRICES'!$S$2:$T$2018,2,1)</f>
        <v>18.96</v>
      </c>
      <c r="S1019" s="92">
        <f t="shared" si="6"/>
        <v>-4.3855363883583721E-2</v>
      </c>
      <c r="T1019">
        <f>VLOOKUP($A1019,'STOCK PRICES'!$U$2:$V$1210,2,1)</f>
        <v>111</v>
      </c>
      <c r="U1019" s="92">
        <f t="shared" si="7"/>
        <v>2.8325329048245175E-2</v>
      </c>
      <c r="V1019">
        <f>VLOOKUP($A1019,'STOCK PRICES'!$W$2:$X$1879,2,1)</f>
        <v>66.25</v>
      </c>
      <c r="W1019" s="92">
        <f t="shared" si="8"/>
        <v>-5.748540439786573E-2</v>
      </c>
      <c r="X1019">
        <f>VLOOKUP($A1019,'STOCK PRICES'!$Y$2:$Z$1987,2,1)</f>
        <v>37.380000000000003</v>
      </c>
      <c r="Y1019" s="92">
        <f t="shared" si="9"/>
        <v>-1.855340789574772E-2</v>
      </c>
      <c r="Z1019">
        <f>VLOOKUP($A1019,'STOCK PRICES'!$AA$2:$AB$1885,2,1)</f>
        <v>164.93</v>
      </c>
      <c r="AA1019" s="92">
        <f t="shared" si="10"/>
        <v>-6.4666468964823202E-3</v>
      </c>
      <c r="AB1019">
        <f>VLOOKUP($A1019,'STOCK PRICES'!$AC$2:$AD$532,2,1)</f>
        <v>740.46</v>
      </c>
      <c r="AC1019" s="92">
        <f t="shared" si="11"/>
        <v>-2.1721689211767932E-2</v>
      </c>
      <c r="AD1019">
        <f>VLOOKUP($A1019,'STOCK PRICES'!$AE$2:$AF$1525,2,1)</f>
        <v>1220.03</v>
      </c>
      <c r="AE1019" s="92">
        <f t="shared" si="12"/>
        <v>-2.6031022704911034E-3</v>
      </c>
      <c r="AF1019">
        <f>VLOOKUP($A1019,'STOCK PRICES'!$AG$2:$AH$1526,2,1)</f>
        <v>85.99</v>
      </c>
      <c r="AG1019" s="92">
        <f t="shared" si="13"/>
        <v>-2.6735572105979974E-2</v>
      </c>
      <c r="AH1019">
        <f>VLOOKUP($A1019,'STOCK PRICES'!$AI$2:$AJ$1515,2,1)</f>
        <v>774.29</v>
      </c>
      <c r="AI1019" s="92">
        <f t="shared" si="14"/>
        <v>-1.5862366212293613E-2</v>
      </c>
      <c r="AJ1019">
        <f>VLOOKUP($A1019,'STOCK PRICES'!$AK$2:$AL$1492,2,1)</f>
        <v>228.66</v>
      </c>
      <c r="AK1019" s="92">
        <f t="shared" si="15"/>
        <v>-1.9188460964754451E-2</v>
      </c>
    </row>
    <row r="1020" spans="1:37">
      <c r="A1020" s="87">
        <v>44515</v>
      </c>
      <c r="B1020">
        <f>VLOOKUP($A1020,'STOCK PRICES'!$C$2:$D$1994,2,1)</f>
        <v>138.91999999999999</v>
      </c>
      <c r="C1020" s="92">
        <f t="shared" si="16"/>
        <v>-8.3154601017233747E-3</v>
      </c>
      <c r="D1020">
        <f>VLOOKUP($A1020,'STOCK PRICES'!$E$2:$F$2018,2,1)</f>
        <v>135.55000000000001</v>
      </c>
      <c r="E1020" s="92">
        <f t="shared" si="16"/>
        <v>1.2695519266106021E-2</v>
      </c>
      <c r="F1020">
        <f>VLOOKUP($A1020,'STOCK PRICES'!$G$2:$H$1679,2,1)</f>
        <v>32.5</v>
      </c>
      <c r="G1020" s="92">
        <f t="shared" si="0"/>
        <v>-1.2232568435634408E-2</v>
      </c>
      <c r="H1020">
        <f>VLOOKUP($A1020,'STOCK PRICES'!$I$2:$J$1976,2,1)</f>
        <v>45.6</v>
      </c>
      <c r="I1020" s="92">
        <f t="shared" si="1"/>
        <v>-3.2840752011898846E-3</v>
      </c>
      <c r="J1020">
        <f>VLOOKUP($A1020,'STOCK PRICES'!$K$2:$L$2018,2,1)</f>
        <v>163.65</v>
      </c>
      <c r="K1020" s="92">
        <f t="shared" si="2"/>
        <v>-7.3059685705504944E-3</v>
      </c>
      <c r="L1020">
        <f>VLOOKUP($A1020,'STOCK PRICES'!$M$2:$N$2018,2,1)</f>
        <v>35</v>
      </c>
      <c r="M1020" s="92">
        <f t="shared" si="3"/>
        <v>8.5751041412918268E-4</v>
      </c>
      <c r="N1020">
        <f>VLOOKUP($A1020,'STOCK PRICES'!$O$2:$P$538,2,1)</f>
        <v>62.03</v>
      </c>
      <c r="O1020" s="92">
        <f t="shared" si="4"/>
        <v>-2.4680816497630462E-2</v>
      </c>
      <c r="P1020">
        <f>VLOOKUP($A1020,'STOCK PRICES'!$Q$2:$R$2018,2,1)</f>
        <v>15.61</v>
      </c>
      <c r="Q1020" s="92">
        <f t="shared" si="5"/>
        <v>-5.111832217600483E-3</v>
      </c>
      <c r="R1020">
        <f>VLOOKUP($A1020,'STOCK PRICES'!$S$2:$T$2018,2,1)</f>
        <v>18.43</v>
      </c>
      <c r="S1020" s="92">
        <f t="shared" si="6"/>
        <v>-2.8351725145143909E-2</v>
      </c>
      <c r="T1020">
        <f>VLOOKUP($A1020,'STOCK PRICES'!$U$2:$V$1210,2,1)</f>
        <v>102.96</v>
      </c>
      <c r="U1020" s="92">
        <f t="shared" si="7"/>
        <v>-7.5189638024462949E-2</v>
      </c>
      <c r="V1020">
        <f>VLOOKUP($A1020,'STOCK PRICES'!$W$2:$X$1879,2,1)</f>
        <v>65.33</v>
      </c>
      <c r="W1020" s="92">
        <f t="shared" si="8"/>
        <v>-1.3984116013672625E-2</v>
      </c>
      <c r="X1020">
        <f>VLOOKUP($A1020,'STOCK PRICES'!$Y$2:$Z$1987,2,1)</f>
        <v>37.869999999999997</v>
      </c>
      <c r="Y1020" s="92">
        <f t="shared" si="9"/>
        <v>1.3023439886286604E-2</v>
      </c>
      <c r="Z1020">
        <f>VLOOKUP($A1020,'STOCK PRICES'!$AA$2:$AB$1885,2,1)</f>
        <v>165.73</v>
      </c>
      <c r="AA1020" s="92">
        <f t="shared" si="10"/>
        <v>4.8388166753916351E-3</v>
      </c>
      <c r="AB1020">
        <f>VLOOKUP($A1020,'STOCK PRICES'!$AC$2:$AD$532,2,1)</f>
        <v>731.37</v>
      </c>
      <c r="AC1020" s="92">
        <f t="shared" si="11"/>
        <v>-1.2352127046331273E-2</v>
      </c>
      <c r="AD1020">
        <f>VLOOKUP($A1020,'STOCK PRICES'!$AE$2:$AF$1525,2,1)</f>
        <v>1210.8499999999999</v>
      </c>
      <c r="AE1020" s="92">
        <f t="shared" si="12"/>
        <v>-7.5528562823929746E-3</v>
      </c>
      <c r="AF1020">
        <f>VLOOKUP($A1020,'STOCK PRICES'!$AG$2:$AH$1526,2,1)</f>
        <v>85.84</v>
      </c>
      <c r="AG1020" s="92">
        <f t="shared" si="13"/>
        <v>-1.7459121003620445E-3</v>
      </c>
      <c r="AH1020">
        <f>VLOOKUP($A1020,'STOCK PRICES'!$AI$2:$AJ$1515,2,1)</f>
        <v>795.58</v>
      </c>
      <c r="AI1020" s="92">
        <f t="shared" si="14"/>
        <v>2.7124927985002698E-2</v>
      </c>
      <c r="AJ1020">
        <f>VLOOKUP($A1020,'STOCK PRICES'!$AK$2:$AL$1492,2,1)</f>
        <v>228.83</v>
      </c>
      <c r="AK1020" s="92">
        <f t="shared" si="15"/>
        <v>7.4318567760874347E-4</v>
      </c>
    </row>
    <row r="1021" spans="1:37">
      <c r="A1021" s="87">
        <v>44516</v>
      </c>
      <c r="B1021">
        <f>VLOOKUP($A1021,'STOCK PRICES'!$C$2:$D$1994,2,1)</f>
        <v>140.31</v>
      </c>
      <c r="C1021" s="92">
        <f t="shared" si="16"/>
        <v>9.9560325300313644E-3</v>
      </c>
      <c r="D1021">
        <f>VLOOKUP($A1021,'STOCK PRICES'!$E$2:$F$2018,2,1)</f>
        <v>137.05000000000001</v>
      </c>
      <c r="E1021" s="92">
        <f t="shared" si="16"/>
        <v>1.1005246804120255E-2</v>
      </c>
      <c r="F1021">
        <f>VLOOKUP($A1021,'STOCK PRICES'!$G$2:$H$1679,2,1)</f>
        <v>33.049999999999997</v>
      </c>
      <c r="G1021" s="92">
        <f t="shared" si="0"/>
        <v>1.6781476962003387E-2</v>
      </c>
      <c r="H1021">
        <f>VLOOKUP($A1021,'STOCK PRICES'!$I$2:$J$1976,2,1)</f>
        <v>45.99</v>
      </c>
      <c r="I1021" s="92">
        <f t="shared" si="1"/>
        <v>8.5162650314921616E-3</v>
      </c>
      <c r="J1021">
        <f>VLOOKUP($A1021,'STOCK PRICES'!$K$2:$L$2018,2,1)</f>
        <v>169.82</v>
      </c>
      <c r="K1021" s="92">
        <f t="shared" si="2"/>
        <v>3.7009051624027803E-2</v>
      </c>
      <c r="L1021">
        <f>VLOOKUP($A1021,'STOCK PRICES'!$M$2:$N$2018,2,1)</f>
        <v>37.6</v>
      </c>
      <c r="M1021" s="92">
        <f t="shared" si="3"/>
        <v>7.1655988906435153E-2</v>
      </c>
      <c r="N1021">
        <f>VLOOKUP($A1021,'STOCK PRICES'!$O$2:$P$538,2,1)</f>
        <v>62.1</v>
      </c>
      <c r="O1021" s="92">
        <f t="shared" si="4"/>
        <v>1.1278499544069692E-3</v>
      </c>
      <c r="P1021">
        <f>VLOOKUP($A1021,'STOCK PRICES'!$Q$2:$R$2018,2,1)</f>
        <v>16</v>
      </c>
      <c r="Q1021" s="92">
        <f t="shared" si="5"/>
        <v>2.4676987712440521E-2</v>
      </c>
      <c r="R1021">
        <f>VLOOKUP($A1021,'STOCK PRICES'!$S$2:$T$2018,2,1)</f>
        <v>19.55</v>
      </c>
      <c r="S1021" s="92">
        <f t="shared" si="6"/>
        <v>5.8995514749642958E-2</v>
      </c>
      <c r="T1021">
        <f>VLOOKUP($A1021,'STOCK PRICES'!$U$2:$V$1210,2,1)</f>
        <v>103</v>
      </c>
      <c r="U1021" s="92">
        <f t="shared" si="7"/>
        <v>3.8842494176462696E-4</v>
      </c>
      <c r="V1021">
        <f>VLOOKUP($A1021,'STOCK PRICES'!$W$2:$X$1879,2,1)</f>
        <v>69</v>
      </c>
      <c r="W1021" s="92">
        <f t="shared" si="8"/>
        <v>5.4655155744600399E-2</v>
      </c>
      <c r="X1021">
        <f>VLOOKUP($A1021,'STOCK PRICES'!$Y$2:$Z$1987,2,1)</f>
        <v>37.92</v>
      </c>
      <c r="Y1021" s="92">
        <f t="shared" si="9"/>
        <v>1.3194354731177083E-3</v>
      </c>
      <c r="Z1021">
        <f>VLOOKUP($A1021,'STOCK PRICES'!$AA$2:$AB$1885,2,1)</f>
        <v>166.42</v>
      </c>
      <c r="AA1021" s="92">
        <f t="shared" si="10"/>
        <v>4.1547553368312881E-3</v>
      </c>
      <c r="AB1021">
        <f>VLOOKUP($A1021,'STOCK PRICES'!$AC$2:$AD$532,2,1)</f>
        <v>761.47</v>
      </c>
      <c r="AC1021" s="92">
        <f t="shared" si="11"/>
        <v>4.0331287983273227E-2</v>
      </c>
      <c r="AD1021">
        <f>VLOOKUP($A1021,'STOCK PRICES'!$AE$2:$AF$1525,2,1)</f>
        <v>1222.3</v>
      </c>
      <c r="AE1021" s="92">
        <f t="shared" si="12"/>
        <v>9.4117374767064641E-3</v>
      </c>
      <c r="AF1021">
        <f>VLOOKUP($A1021,'STOCK PRICES'!$AG$2:$AH$1526,2,1)</f>
        <v>86.74</v>
      </c>
      <c r="AG1021" s="92">
        <f t="shared" si="13"/>
        <v>1.0430040084777027E-2</v>
      </c>
      <c r="AH1021">
        <f>VLOOKUP($A1021,'STOCK PRICES'!$AI$2:$AJ$1515,2,1)</f>
        <v>797.38</v>
      </c>
      <c r="AI1021" s="92">
        <f t="shared" si="14"/>
        <v>2.2599447143711706E-3</v>
      </c>
      <c r="AJ1021">
        <f>VLOOKUP($A1021,'STOCK PRICES'!$AK$2:$AL$1492,2,1)</f>
        <v>232.96</v>
      </c>
      <c r="AK1021" s="92">
        <f t="shared" si="15"/>
        <v>1.7887395216888667E-2</v>
      </c>
    </row>
    <row r="1022" spans="1:37">
      <c r="A1022" s="87">
        <v>44517</v>
      </c>
      <c r="B1022">
        <f>VLOOKUP($A1022,'STOCK PRICES'!$C$2:$D$1994,2,1)</f>
        <v>143.31</v>
      </c>
      <c r="C1022" s="92">
        <f t="shared" si="16"/>
        <v>2.1155855664075691E-2</v>
      </c>
      <c r="D1022">
        <f>VLOOKUP($A1022,'STOCK PRICES'!$E$2:$F$2018,2,1)</f>
        <v>137.85</v>
      </c>
      <c r="E1022" s="92">
        <f t="shared" si="16"/>
        <v>5.8203147210107607E-3</v>
      </c>
      <c r="F1022">
        <f>VLOOKUP($A1022,'STOCK PRICES'!$G$2:$H$1679,2,1)</f>
        <v>33.049999999999997</v>
      </c>
      <c r="G1022" s="92">
        <f t="shared" si="0"/>
        <v>0</v>
      </c>
      <c r="H1022">
        <f>VLOOKUP($A1022,'STOCK PRICES'!$I$2:$J$1976,2,1)</f>
        <v>46.62</v>
      </c>
      <c r="I1022" s="92">
        <f t="shared" si="1"/>
        <v>1.3605652055778459E-2</v>
      </c>
      <c r="J1022">
        <f>VLOOKUP($A1022,'STOCK PRICES'!$K$2:$L$2018,2,1)</f>
        <v>164.68</v>
      </c>
      <c r="K1022" s="92">
        <f t="shared" si="2"/>
        <v>-3.0734855669513332E-2</v>
      </c>
      <c r="L1022">
        <f>VLOOKUP($A1022,'STOCK PRICES'!$M$2:$N$2018,2,1)</f>
        <v>36.4</v>
      </c>
      <c r="M1022" s="92">
        <f t="shared" si="3"/>
        <v>-3.2435275753153962E-2</v>
      </c>
      <c r="N1022">
        <f>VLOOKUP($A1022,'STOCK PRICES'!$O$2:$P$538,2,1)</f>
        <v>61.95</v>
      </c>
      <c r="O1022" s="92">
        <f t="shared" si="4"/>
        <v>-2.4183808642816379E-3</v>
      </c>
      <c r="P1022">
        <f>VLOOKUP($A1022,'STOCK PRICES'!$Q$2:$R$2018,2,1)</f>
        <v>15.65</v>
      </c>
      <c r="Q1022" s="92">
        <f t="shared" si="5"/>
        <v>-2.2117805253618991E-2</v>
      </c>
      <c r="R1022">
        <f>VLOOKUP($A1022,'STOCK PRICES'!$S$2:$T$2018,2,1)</f>
        <v>19.2</v>
      </c>
      <c r="S1022" s="92">
        <f t="shared" si="6"/>
        <v>-1.8065007397639003E-2</v>
      </c>
      <c r="T1022">
        <f>VLOOKUP($A1022,'STOCK PRICES'!$U$2:$V$1210,2,1)</f>
        <v>103.1</v>
      </c>
      <c r="U1022" s="92">
        <f t="shared" si="7"/>
        <v>9.7040279327851447E-4</v>
      </c>
      <c r="V1022">
        <f>VLOOKUP($A1022,'STOCK PRICES'!$W$2:$X$1879,2,1)</f>
        <v>68.03</v>
      </c>
      <c r="W1022" s="92">
        <f t="shared" si="8"/>
        <v>-1.4157720240289908E-2</v>
      </c>
      <c r="X1022">
        <f>VLOOKUP($A1022,'STOCK PRICES'!$Y$2:$Z$1987,2,1)</f>
        <v>37.9</v>
      </c>
      <c r="Y1022" s="92">
        <f t="shared" si="9"/>
        <v>-5.2756529844046822E-4</v>
      </c>
      <c r="Z1022">
        <f>VLOOKUP($A1022,'STOCK PRICES'!$AA$2:$AB$1885,2,1)</f>
        <v>167.66</v>
      </c>
      <c r="AA1022" s="92">
        <f t="shared" si="10"/>
        <v>7.4234057374274812E-3</v>
      </c>
      <c r="AB1022">
        <f>VLOOKUP($A1022,'STOCK PRICES'!$AC$2:$AD$532,2,1)</f>
        <v>737.39</v>
      </c>
      <c r="AC1022" s="92">
        <f t="shared" si="11"/>
        <v>-3.2133851082833842E-2</v>
      </c>
      <c r="AD1022">
        <f>VLOOKUP($A1022,'STOCK PRICES'!$AE$2:$AF$1525,2,1)</f>
        <v>1222.3800000000001</v>
      </c>
      <c r="AE1022" s="92">
        <f t="shared" si="12"/>
        <v>6.544823864779124E-5</v>
      </c>
      <c r="AF1022">
        <f>VLOOKUP($A1022,'STOCK PRICES'!$AG$2:$AH$1526,2,1)</f>
        <v>86.4</v>
      </c>
      <c r="AG1022" s="92">
        <f t="shared" si="13"/>
        <v>-3.9274625972100814E-3</v>
      </c>
      <c r="AH1022">
        <f>VLOOKUP($A1022,'STOCK PRICES'!$AI$2:$AJ$1515,2,1)</f>
        <v>818.09</v>
      </c>
      <c r="AI1022" s="92">
        <f t="shared" si="14"/>
        <v>2.5641001882594234E-2</v>
      </c>
      <c r="AJ1022">
        <f>VLOOKUP($A1022,'STOCK PRICES'!$AK$2:$AL$1492,2,1)</f>
        <v>229.56</v>
      </c>
      <c r="AK1022" s="92">
        <f t="shared" si="15"/>
        <v>-1.4702331768159334E-2</v>
      </c>
    </row>
    <row r="1023" spans="1:37">
      <c r="A1023" s="87">
        <v>44518</v>
      </c>
      <c r="B1023">
        <f>VLOOKUP($A1023,'STOCK PRICES'!$C$2:$D$1994,2,1)</f>
        <v>147.21</v>
      </c>
      <c r="C1023" s="92">
        <f t="shared" si="16"/>
        <v>2.6850022699941693E-2</v>
      </c>
      <c r="D1023">
        <f>VLOOKUP($A1023,'STOCK PRICES'!$E$2:$F$2018,2,1)</f>
        <v>138.79</v>
      </c>
      <c r="E1023" s="92">
        <f t="shared" si="16"/>
        <v>6.7958618979427178E-3</v>
      </c>
      <c r="F1023">
        <f>VLOOKUP($A1023,'STOCK PRICES'!$G$2:$H$1679,2,1)</f>
        <v>32.54</v>
      </c>
      <c r="G1023" s="92">
        <f t="shared" si="0"/>
        <v>-1.555146450680348E-2</v>
      </c>
      <c r="H1023">
        <f>VLOOKUP($A1023,'STOCK PRICES'!$I$2:$J$1976,2,1)</f>
        <v>47.58</v>
      </c>
      <c r="I1023" s="92">
        <f t="shared" si="1"/>
        <v>2.0382871267200647E-2</v>
      </c>
      <c r="J1023">
        <f>VLOOKUP($A1023,'STOCK PRICES'!$K$2:$L$2018,2,1)</f>
        <v>167.1</v>
      </c>
      <c r="K1023" s="92">
        <f t="shared" si="2"/>
        <v>1.4588238699644115E-2</v>
      </c>
      <c r="L1023">
        <f>VLOOKUP($A1023,'STOCK PRICES'!$M$2:$N$2018,2,1)</f>
        <v>36.81</v>
      </c>
      <c r="M1023" s="92">
        <f t="shared" si="3"/>
        <v>1.1200772748234965E-2</v>
      </c>
      <c r="N1023">
        <f>VLOOKUP($A1023,'STOCK PRICES'!$O$2:$P$538,2,1)</f>
        <v>64.430000000000007</v>
      </c>
      <c r="O1023" s="92">
        <f t="shared" si="4"/>
        <v>3.9251755075399755E-2</v>
      </c>
      <c r="P1023">
        <f>VLOOKUP($A1023,'STOCK PRICES'!$Q$2:$R$2018,2,1)</f>
        <v>15.93</v>
      </c>
      <c r="Q1023" s="92">
        <f t="shared" si="5"/>
        <v>1.7733206935794856E-2</v>
      </c>
      <c r="R1023">
        <f>VLOOKUP($A1023,'STOCK PRICES'!$S$2:$T$2018,2,1)</f>
        <v>20.43</v>
      </c>
      <c r="S1023" s="92">
        <f t="shared" si="6"/>
        <v>6.2094129795794949E-2</v>
      </c>
      <c r="T1023">
        <f>VLOOKUP($A1023,'STOCK PRICES'!$U$2:$V$1210,2,1)</f>
        <v>100.01</v>
      </c>
      <c r="U1023" s="92">
        <f t="shared" si="7"/>
        <v>-3.0429210034489517E-2</v>
      </c>
      <c r="V1023">
        <f>VLOOKUP($A1023,'STOCK PRICES'!$W$2:$X$1879,2,1)</f>
        <v>66.13</v>
      </c>
      <c r="W1023" s="92">
        <f t="shared" si="8"/>
        <v>-2.8326282670398519E-2</v>
      </c>
      <c r="X1023">
        <f>VLOOKUP($A1023,'STOCK PRICES'!$Y$2:$Z$1987,2,1)</f>
        <v>37.01</v>
      </c>
      <c r="Y1023" s="92">
        <f t="shared" si="9"/>
        <v>-2.3762965690316065E-2</v>
      </c>
      <c r="Z1023">
        <f>VLOOKUP($A1023,'STOCK PRICES'!$AA$2:$AB$1885,2,1)</f>
        <v>162.36000000000001</v>
      </c>
      <c r="AA1023" s="92">
        <f t="shared" si="10"/>
        <v>-3.2122027239014236E-2</v>
      </c>
      <c r="AB1023">
        <f>VLOOKUP($A1023,'STOCK PRICES'!$AC$2:$AD$532,2,1)</f>
        <v>754.14</v>
      </c>
      <c r="AC1023" s="92">
        <f t="shared" si="11"/>
        <v>2.2461102617545619E-2</v>
      </c>
      <c r="AD1023">
        <f>VLOOKUP($A1023,'STOCK PRICES'!$AE$2:$AF$1525,2,1)</f>
        <v>1224.4000000000001</v>
      </c>
      <c r="AE1023" s="92">
        <f t="shared" si="12"/>
        <v>1.6511500493926203E-3</v>
      </c>
      <c r="AF1023">
        <f>VLOOKUP($A1023,'STOCK PRICES'!$AG$2:$AH$1526,2,1)</f>
        <v>86.58</v>
      </c>
      <c r="AG1023" s="92">
        <f t="shared" si="13"/>
        <v>2.0811662038244493E-3</v>
      </c>
      <c r="AH1023">
        <f>VLOOKUP($A1023,'STOCK PRICES'!$AI$2:$AJ$1515,2,1)</f>
        <v>811.54</v>
      </c>
      <c r="AI1023" s="92">
        <f t="shared" si="14"/>
        <v>-8.0386778249029785E-3</v>
      </c>
      <c r="AJ1023">
        <f>VLOOKUP($A1023,'STOCK PRICES'!$AK$2:$AL$1492,2,1)</f>
        <v>229.3</v>
      </c>
      <c r="AK1023" s="92">
        <f t="shared" si="15"/>
        <v>-1.1332433763030592E-3</v>
      </c>
    </row>
    <row r="1024" spans="1:37">
      <c r="A1024" s="87">
        <v>44519</v>
      </c>
      <c r="B1024">
        <f>VLOOKUP($A1024,'STOCK PRICES'!$C$2:$D$1994,2,1)</f>
        <v>149.87</v>
      </c>
      <c r="C1024" s="92">
        <f t="shared" si="16"/>
        <v>1.7908112886982935E-2</v>
      </c>
      <c r="D1024">
        <f>VLOOKUP($A1024,'STOCK PRICES'!$E$2:$F$2018,2,1)</f>
        <v>139.99</v>
      </c>
      <c r="E1024" s="92">
        <f t="shared" si="16"/>
        <v>8.6089921189854909E-3</v>
      </c>
      <c r="F1024">
        <f>VLOOKUP($A1024,'STOCK PRICES'!$G$2:$H$1679,2,1)</f>
        <v>32.89</v>
      </c>
      <c r="G1024" s="92">
        <f t="shared" si="0"/>
        <v>1.0698558410073914E-2</v>
      </c>
      <c r="H1024">
        <f>VLOOKUP($A1024,'STOCK PRICES'!$I$2:$J$1976,2,1)</f>
        <v>46.89</v>
      </c>
      <c r="I1024" s="92">
        <f t="shared" si="1"/>
        <v>-1.4608071773316649E-2</v>
      </c>
      <c r="J1024">
        <f>VLOOKUP($A1024,'STOCK PRICES'!$K$2:$L$2018,2,1)</f>
        <v>164.8</v>
      </c>
      <c r="K1024" s="92">
        <f t="shared" si="2"/>
        <v>-1.3859818125976621E-2</v>
      </c>
      <c r="L1024">
        <f>VLOOKUP($A1024,'STOCK PRICES'!$M$2:$N$2018,2,1)</f>
        <v>37.82</v>
      </c>
      <c r="M1024" s="92">
        <f t="shared" si="3"/>
        <v>2.7068515839381708E-2</v>
      </c>
      <c r="N1024">
        <f>VLOOKUP($A1024,'STOCK PRICES'!$O$2:$P$538,2,1)</f>
        <v>64.09</v>
      </c>
      <c r="O1024" s="92">
        <f t="shared" si="4"/>
        <v>-5.2910176344156592E-3</v>
      </c>
      <c r="P1024">
        <f>VLOOKUP($A1024,'STOCK PRICES'!$Q$2:$R$2018,2,1)</f>
        <v>15.76</v>
      </c>
      <c r="Q1024" s="92">
        <f t="shared" si="5"/>
        <v>-1.0729039492224091E-2</v>
      </c>
      <c r="R1024">
        <f>VLOOKUP($A1024,'STOCK PRICES'!$S$2:$T$2018,2,1)</f>
        <v>20.21</v>
      </c>
      <c r="S1024" s="92">
        <f t="shared" si="6"/>
        <v>-1.0826877414000945E-2</v>
      </c>
      <c r="T1024">
        <f>VLOOKUP($A1024,'STOCK PRICES'!$U$2:$V$1210,2,1)</f>
        <v>99.95</v>
      </c>
      <c r="U1024" s="92">
        <f t="shared" si="7"/>
        <v>-6.0012004201559488E-4</v>
      </c>
      <c r="V1024">
        <f>VLOOKUP($A1024,'STOCK PRICES'!$W$2:$X$1879,2,1)</f>
        <v>68.989999999999995</v>
      </c>
      <c r="W1024" s="92">
        <f t="shared" si="8"/>
        <v>4.233906487144639E-2</v>
      </c>
      <c r="X1024">
        <f>VLOOKUP($A1024,'STOCK PRICES'!$Y$2:$Z$1987,2,1)</f>
        <v>38.590000000000003</v>
      </c>
      <c r="Y1024" s="92">
        <f t="shared" si="9"/>
        <v>4.1805029151462968E-2</v>
      </c>
      <c r="Z1024">
        <f>VLOOKUP($A1024,'STOCK PRICES'!$AA$2:$AB$1885,2,1)</f>
        <v>162.36000000000001</v>
      </c>
      <c r="AA1024" s="92">
        <f t="shared" si="10"/>
        <v>0</v>
      </c>
      <c r="AB1024">
        <f>VLOOKUP($A1024,'STOCK PRICES'!$AC$2:$AD$532,2,1)</f>
        <v>768.32</v>
      </c>
      <c r="AC1024" s="92">
        <f t="shared" si="11"/>
        <v>1.8628285868087461E-2</v>
      </c>
      <c r="AD1024">
        <f>VLOOKUP($A1024,'STOCK PRICES'!$AE$2:$AF$1525,2,1)</f>
        <v>1225.54</v>
      </c>
      <c r="AE1024" s="92">
        <f t="shared" si="12"/>
        <v>9.3063510312714601E-4</v>
      </c>
      <c r="AF1024">
        <f>VLOOKUP($A1024,'STOCK PRICES'!$AG$2:$AH$1526,2,1)</f>
        <v>88.09</v>
      </c>
      <c r="AG1024" s="92">
        <f t="shared" si="13"/>
        <v>1.7290177107869811E-2</v>
      </c>
      <c r="AH1024">
        <f>VLOOKUP($A1024,'STOCK PRICES'!$AI$2:$AJ$1515,2,1)</f>
        <v>801.45</v>
      </c>
      <c r="AI1024" s="92">
        <f t="shared" si="14"/>
        <v>-1.2511090103585873E-2</v>
      </c>
      <c r="AJ1024">
        <f>VLOOKUP($A1024,'STOCK PRICES'!$AK$2:$AL$1492,2,1)</f>
        <v>230.5</v>
      </c>
      <c r="AK1024" s="92">
        <f t="shared" si="15"/>
        <v>5.2196725728444809E-3</v>
      </c>
    </row>
    <row r="1025" spans="1:37">
      <c r="A1025" s="87">
        <v>44522</v>
      </c>
      <c r="B1025">
        <f>VLOOKUP($A1025,'STOCK PRICES'!$C$2:$D$1994,2,1)</f>
        <v>153.59</v>
      </c>
      <c r="C1025" s="92">
        <f t="shared" si="16"/>
        <v>2.4518462770632111E-2</v>
      </c>
      <c r="D1025">
        <f>VLOOKUP($A1025,'STOCK PRICES'!$E$2:$F$2018,2,1)</f>
        <v>141.04</v>
      </c>
      <c r="E1025" s="92">
        <f t="shared" si="16"/>
        <v>7.4725466028809154E-3</v>
      </c>
      <c r="F1025">
        <f>VLOOKUP($A1025,'STOCK PRICES'!$G$2:$H$1679,2,1)</f>
        <v>32.86</v>
      </c>
      <c r="G1025" s="92">
        <f t="shared" si="0"/>
        <v>-9.1254759184366163E-4</v>
      </c>
      <c r="H1025">
        <f>VLOOKUP($A1025,'STOCK PRICES'!$I$2:$J$1976,2,1)</f>
        <v>46.45</v>
      </c>
      <c r="I1025" s="92">
        <f t="shared" si="1"/>
        <v>-9.4279678416474104E-3</v>
      </c>
      <c r="J1025">
        <f>VLOOKUP($A1025,'STOCK PRICES'!$K$2:$L$2018,2,1)</f>
        <v>160.68</v>
      </c>
      <c r="K1025" s="92">
        <f t="shared" si="2"/>
        <v>-2.5317807984289897E-2</v>
      </c>
      <c r="L1025">
        <f>VLOOKUP($A1025,'STOCK PRICES'!$M$2:$N$2018,2,1)</f>
        <v>36.119999999999997</v>
      </c>
      <c r="M1025" s="92">
        <f t="shared" si="3"/>
        <v>-4.5991334681526858E-2</v>
      </c>
      <c r="N1025">
        <f>VLOOKUP($A1025,'STOCK PRICES'!$O$2:$P$538,2,1)</f>
        <v>62.25</v>
      </c>
      <c r="O1025" s="92">
        <f t="shared" si="4"/>
        <v>-2.9129810171318497E-2</v>
      </c>
      <c r="P1025">
        <f>VLOOKUP($A1025,'STOCK PRICES'!$Q$2:$R$2018,2,1)</f>
        <v>14.65</v>
      </c>
      <c r="Q1025" s="92">
        <f t="shared" si="5"/>
        <v>-7.3034748966656723E-2</v>
      </c>
      <c r="R1025">
        <f>VLOOKUP($A1025,'STOCK PRICES'!$S$2:$T$2018,2,1)</f>
        <v>19.670000000000002</v>
      </c>
      <c r="S1025" s="92">
        <f t="shared" si="6"/>
        <v>-2.7082899014561915E-2</v>
      </c>
      <c r="T1025">
        <f>VLOOKUP($A1025,'STOCK PRICES'!$U$2:$V$1210,2,1)</f>
        <v>99.95</v>
      </c>
      <c r="U1025" s="92">
        <f t="shared" si="7"/>
        <v>0</v>
      </c>
      <c r="V1025">
        <f>VLOOKUP($A1025,'STOCK PRICES'!$W$2:$X$1879,2,1)</f>
        <v>65.75</v>
      </c>
      <c r="W1025" s="92">
        <f t="shared" si="8"/>
        <v>-4.8101895500143266E-2</v>
      </c>
      <c r="X1025">
        <f>VLOOKUP($A1025,'STOCK PRICES'!$Y$2:$Z$1987,2,1)</f>
        <v>38.020000000000003</v>
      </c>
      <c r="Y1025" s="92">
        <f t="shared" si="9"/>
        <v>-1.4880838489244288E-2</v>
      </c>
      <c r="Z1025">
        <f>VLOOKUP($A1025,'STOCK PRICES'!$AA$2:$AB$1885,2,1)</f>
        <v>162.52000000000001</v>
      </c>
      <c r="AA1025" s="92">
        <f t="shared" si="10"/>
        <v>9.8497914882908228E-4</v>
      </c>
      <c r="AB1025">
        <f>VLOOKUP($A1025,'STOCK PRICES'!$AC$2:$AD$532,2,1)</f>
        <v>733.26</v>
      </c>
      <c r="AC1025" s="92">
        <f t="shared" si="11"/>
        <v>-4.6705967354924327E-2</v>
      </c>
      <c r="AD1025">
        <f>VLOOKUP($A1025,'STOCK PRICES'!$AE$2:$AF$1525,2,1)</f>
        <v>1223.6500000000001</v>
      </c>
      <c r="AE1025" s="92">
        <f t="shared" si="12"/>
        <v>-1.5433677053738315E-3</v>
      </c>
      <c r="AF1025">
        <f>VLOOKUP($A1025,'STOCK PRICES'!$AG$2:$AH$1526,2,1)</f>
        <v>86.63</v>
      </c>
      <c r="AG1025" s="92">
        <f t="shared" si="13"/>
        <v>-1.6712843219655493E-2</v>
      </c>
      <c r="AH1025">
        <f>VLOOKUP($A1025,'STOCK PRICES'!$AI$2:$AJ$1515,2,1)</f>
        <v>773.28</v>
      </c>
      <c r="AI1025" s="92">
        <f t="shared" si="14"/>
        <v>-3.5781378975116233E-2</v>
      </c>
      <c r="AJ1025">
        <f>VLOOKUP($A1025,'STOCK PRICES'!$AK$2:$AL$1492,2,1)</f>
        <v>224.94</v>
      </c>
      <c r="AK1025" s="92">
        <f t="shared" si="15"/>
        <v>-2.4417162460827518E-2</v>
      </c>
    </row>
    <row r="1026" spans="1:37">
      <c r="A1026" s="87">
        <v>44523</v>
      </c>
      <c r="B1026">
        <f>VLOOKUP($A1026,'STOCK PRICES'!$C$2:$D$1994,2,1)</f>
        <v>149.84</v>
      </c>
      <c r="C1026" s="92">
        <f t="shared" si="16"/>
        <v>-2.4718656291703854E-2</v>
      </c>
      <c r="D1026">
        <f>VLOOKUP($A1026,'STOCK PRICES'!$E$2:$F$2018,2,1)</f>
        <v>139.85</v>
      </c>
      <c r="E1026" s="92">
        <f t="shared" si="16"/>
        <v>-8.4731184416460756E-3</v>
      </c>
      <c r="F1026">
        <f>VLOOKUP($A1026,'STOCK PRICES'!$G$2:$H$1679,2,1)</f>
        <v>32.86</v>
      </c>
      <c r="G1026" s="92">
        <f t="shared" si="0"/>
        <v>0</v>
      </c>
      <c r="H1026">
        <f>VLOOKUP($A1026,'STOCK PRICES'!$I$2:$J$1976,2,1)</f>
        <v>46.04</v>
      </c>
      <c r="I1026" s="92">
        <f t="shared" si="1"/>
        <v>-8.8658814061657234E-3</v>
      </c>
      <c r="J1026">
        <f>VLOOKUP($A1026,'STOCK PRICES'!$K$2:$L$2018,2,1)</f>
        <v>151.47999999999999</v>
      </c>
      <c r="K1026" s="92">
        <f t="shared" si="2"/>
        <v>-5.8961206457487439E-2</v>
      </c>
      <c r="L1026">
        <f>VLOOKUP($A1026,'STOCK PRICES'!$M$2:$N$2018,2,1)</f>
        <v>34.32</v>
      </c>
      <c r="M1026" s="92">
        <f t="shared" si="3"/>
        <v>-5.1118453929023012E-2</v>
      </c>
      <c r="N1026">
        <f>VLOOKUP($A1026,'STOCK PRICES'!$O$2:$P$538,2,1)</f>
        <v>60.03</v>
      </c>
      <c r="O1026" s="92">
        <f t="shared" si="4"/>
        <v>-3.6314098081065206E-2</v>
      </c>
      <c r="P1026">
        <f>VLOOKUP($A1026,'STOCK PRICES'!$Q$2:$R$2018,2,1)</f>
        <v>14.08</v>
      </c>
      <c r="Q1026" s="92">
        <f t="shared" si="5"/>
        <v>-3.9684984733180016E-2</v>
      </c>
      <c r="R1026">
        <f>VLOOKUP($A1026,'STOCK PRICES'!$S$2:$T$2018,2,1)</f>
        <v>18.239999999999998</v>
      </c>
      <c r="S1026" s="92">
        <f t="shared" si="6"/>
        <v>-7.5477647754782565E-2</v>
      </c>
      <c r="T1026">
        <f>VLOOKUP($A1026,'STOCK PRICES'!$U$2:$V$1210,2,1)</f>
        <v>102</v>
      </c>
      <c r="U1026" s="92">
        <f t="shared" si="7"/>
        <v>2.0302752337861999E-2</v>
      </c>
      <c r="V1026">
        <f>VLOOKUP($A1026,'STOCK PRICES'!$W$2:$X$1879,2,1)</f>
        <v>64.05</v>
      </c>
      <c r="W1026" s="92">
        <f t="shared" si="8"/>
        <v>-2.6195642715130748E-2</v>
      </c>
      <c r="X1026">
        <f>VLOOKUP($A1026,'STOCK PRICES'!$Y$2:$Z$1987,2,1)</f>
        <v>37.5</v>
      </c>
      <c r="Y1026" s="92">
        <f t="shared" si="9"/>
        <v>-1.3771404083918035E-2</v>
      </c>
      <c r="Z1026">
        <f>VLOOKUP($A1026,'STOCK PRICES'!$AA$2:$AB$1885,2,1)</f>
        <v>162.52000000000001</v>
      </c>
      <c r="AA1026" s="92">
        <f t="shared" si="10"/>
        <v>0</v>
      </c>
      <c r="AB1026">
        <f>VLOOKUP($A1026,'STOCK PRICES'!$AC$2:$AD$532,2,1)</f>
        <v>719.69</v>
      </c>
      <c r="AC1026" s="92">
        <f t="shared" si="11"/>
        <v>-1.8679781939075685E-2</v>
      </c>
      <c r="AD1026">
        <f>VLOOKUP($A1026,'STOCK PRICES'!$AE$2:$AF$1525,2,1)</f>
        <v>1215.32</v>
      </c>
      <c r="AE1026" s="92">
        <f t="shared" si="12"/>
        <v>-6.8307788857365787E-3</v>
      </c>
      <c r="AF1026">
        <f>VLOOKUP($A1026,'STOCK PRICES'!$AG$2:$AH$1526,2,1)</f>
        <v>85.29</v>
      </c>
      <c r="AG1026" s="92">
        <f t="shared" si="13"/>
        <v>-1.5588961571030679E-2</v>
      </c>
      <c r="AH1026">
        <f>VLOOKUP($A1026,'STOCK PRICES'!$AI$2:$AJ$1515,2,1)</f>
        <v>728.82</v>
      </c>
      <c r="AI1026" s="92">
        <f t="shared" si="14"/>
        <v>-5.921442015653941E-2</v>
      </c>
      <c r="AJ1026">
        <f>VLOOKUP($A1026,'STOCK PRICES'!$AK$2:$AL$1492,2,1)</f>
        <v>220.19</v>
      </c>
      <c r="AK1026" s="92">
        <f t="shared" si="15"/>
        <v>-2.1342889979181479E-2</v>
      </c>
    </row>
    <row r="1027" spans="1:37">
      <c r="A1027" s="87">
        <v>44524</v>
      </c>
      <c r="B1027">
        <f>VLOOKUP($A1027,'STOCK PRICES'!$C$2:$D$1994,2,1)</f>
        <v>147.5</v>
      </c>
      <c r="C1027" s="92">
        <f t="shared" si="16"/>
        <v>-1.5739882355958634E-2</v>
      </c>
      <c r="D1027">
        <f>VLOOKUP($A1027,'STOCK PRICES'!$E$2:$F$2018,2,1)</f>
        <v>142.04</v>
      </c>
      <c r="E1027" s="92">
        <f t="shared" si="16"/>
        <v>1.5538288426918415E-2</v>
      </c>
      <c r="F1027">
        <f>VLOOKUP($A1027,'STOCK PRICES'!$G$2:$H$1679,2,1)</f>
        <v>32.6</v>
      </c>
      <c r="G1027" s="92">
        <f t="shared" si="0"/>
        <v>-7.9438242364600169E-3</v>
      </c>
      <c r="H1027">
        <f>VLOOKUP($A1027,'STOCK PRICES'!$I$2:$J$1976,2,1)</f>
        <v>45.06</v>
      </c>
      <c r="I1027" s="92">
        <f t="shared" si="1"/>
        <v>-2.1515648849583398E-2</v>
      </c>
      <c r="J1027">
        <f>VLOOKUP($A1027,'STOCK PRICES'!$K$2:$L$2018,2,1)</f>
        <v>147.72</v>
      </c>
      <c r="K1027" s="92">
        <f t="shared" si="2"/>
        <v>-2.5135013049231571E-2</v>
      </c>
      <c r="L1027">
        <f>VLOOKUP($A1027,'STOCK PRICES'!$M$2:$N$2018,2,1)</f>
        <v>33.14</v>
      </c>
      <c r="M1027" s="92">
        <f t="shared" si="3"/>
        <v>-3.498726262134471E-2</v>
      </c>
      <c r="N1027">
        <f>VLOOKUP($A1027,'STOCK PRICES'!$O$2:$P$538,2,1)</f>
        <v>59.33</v>
      </c>
      <c r="O1027" s="92">
        <f t="shared" si="4"/>
        <v>-1.1729356993199878E-2</v>
      </c>
      <c r="P1027">
        <f>VLOOKUP($A1027,'STOCK PRICES'!$Q$2:$R$2018,2,1)</f>
        <v>13.69</v>
      </c>
      <c r="Q1027" s="92">
        <f t="shared" si="5"/>
        <v>-2.8089711429538831E-2</v>
      </c>
      <c r="R1027">
        <f>VLOOKUP($A1027,'STOCK PRICES'!$S$2:$T$2018,2,1)</f>
        <v>17.88</v>
      </c>
      <c r="S1027" s="92">
        <f t="shared" si="6"/>
        <v>-1.9934214900817253E-2</v>
      </c>
      <c r="T1027">
        <f>VLOOKUP($A1027,'STOCK PRICES'!$U$2:$V$1210,2,1)</f>
        <v>102.76</v>
      </c>
      <c r="U1027" s="92">
        <f t="shared" si="7"/>
        <v>7.4233589574118526E-3</v>
      </c>
      <c r="V1027">
        <f>VLOOKUP($A1027,'STOCK PRICES'!$W$2:$X$1879,2,1)</f>
        <v>59.94</v>
      </c>
      <c r="W1027" s="92">
        <f t="shared" si="8"/>
        <v>-6.6319966454226123E-2</v>
      </c>
      <c r="X1027">
        <f>VLOOKUP($A1027,'STOCK PRICES'!$Y$2:$Z$1987,2,1)</f>
        <v>37.54</v>
      </c>
      <c r="Y1027" s="92">
        <f t="shared" si="9"/>
        <v>1.0660981819975116E-3</v>
      </c>
      <c r="Z1027">
        <f>VLOOKUP($A1027,'STOCK PRICES'!$AA$2:$AB$1885,2,1)</f>
        <v>161.99</v>
      </c>
      <c r="AA1027" s="92">
        <f t="shared" si="10"/>
        <v>-3.2664661874793888E-3</v>
      </c>
      <c r="AB1027">
        <f>VLOOKUP($A1027,'STOCK PRICES'!$AC$2:$AD$532,2,1)</f>
        <v>691.96</v>
      </c>
      <c r="AC1027" s="92">
        <f t="shared" si="11"/>
        <v>-3.9292413260111875E-2</v>
      </c>
      <c r="AD1027">
        <f>VLOOKUP($A1027,'STOCK PRICES'!$AE$2:$AF$1525,2,1)</f>
        <v>1219.98</v>
      </c>
      <c r="AE1027" s="92">
        <f t="shared" si="12"/>
        <v>3.827048567031244E-3</v>
      </c>
      <c r="AF1027">
        <f>VLOOKUP($A1027,'STOCK PRICES'!$AG$2:$AH$1526,2,1)</f>
        <v>84.94</v>
      </c>
      <c r="AG1027" s="92">
        <f t="shared" si="13"/>
        <v>-4.1120894458931004E-3</v>
      </c>
      <c r="AH1027">
        <f>VLOOKUP($A1027,'STOCK PRICES'!$AI$2:$AJ$1515,2,1)</f>
        <v>745.67</v>
      </c>
      <c r="AI1027" s="92">
        <f t="shared" si="14"/>
        <v>2.2856355144480433E-2</v>
      </c>
      <c r="AJ1027">
        <f>VLOOKUP($A1027,'STOCK PRICES'!$AK$2:$AL$1492,2,1)</f>
        <v>216.88</v>
      </c>
      <c r="AK1027" s="92">
        <f t="shared" si="15"/>
        <v>-1.5146604806284039E-2</v>
      </c>
    </row>
    <row r="1028" spans="1:37">
      <c r="A1028" s="87">
        <v>44525</v>
      </c>
      <c r="B1028">
        <f>VLOOKUP($A1028,'STOCK PRICES'!$C$2:$D$1994,2,1)</f>
        <v>147.75</v>
      </c>
      <c r="C1028" s="92">
        <f t="shared" si="16"/>
        <v>1.6934805063331477E-3</v>
      </c>
      <c r="D1028">
        <f>VLOOKUP($A1028,'STOCK PRICES'!$E$2:$F$2018,2,1)</f>
        <v>139.56</v>
      </c>
      <c r="E1028" s="92">
        <f t="shared" si="16"/>
        <v>-1.7614091756313677E-2</v>
      </c>
      <c r="F1028">
        <f>VLOOKUP($A1028,'STOCK PRICES'!$G$2:$H$1679,2,1)</f>
        <v>32.700000000000003</v>
      </c>
      <c r="G1028" s="92">
        <f t="shared" si="0"/>
        <v>3.0627895305457308E-3</v>
      </c>
      <c r="H1028">
        <f>VLOOKUP($A1028,'STOCK PRICES'!$I$2:$J$1976,2,1)</f>
        <v>44.13</v>
      </c>
      <c r="I1028" s="92">
        <f t="shared" si="1"/>
        <v>-2.0855111722642521E-2</v>
      </c>
      <c r="J1028">
        <f>VLOOKUP($A1028,'STOCK PRICES'!$K$2:$L$2018,2,1)</f>
        <v>148.71</v>
      </c>
      <c r="K1028" s="92">
        <f t="shared" si="2"/>
        <v>6.6795107162298268E-3</v>
      </c>
      <c r="L1028">
        <f>VLOOKUP($A1028,'STOCK PRICES'!$M$2:$N$2018,2,1)</f>
        <v>32.979999999999997</v>
      </c>
      <c r="M1028" s="92">
        <f t="shared" si="3"/>
        <v>-4.8396948669640781E-3</v>
      </c>
      <c r="N1028">
        <f>VLOOKUP($A1028,'STOCK PRICES'!$O$2:$P$538,2,1)</f>
        <v>59.97</v>
      </c>
      <c r="O1028" s="92">
        <f t="shared" si="4"/>
        <v>1.0729356909866554E-2</v>
      </c>
      <c r="P1028">
        <f>VLOOKUP($A1028,'STOCK PRICES'!$Q$2:$R$2018,2,1)</f>
        <v>13.67</v>
      </c>
      <c r="Q1028" s="92">
        <f t="shared" si="5"/>
        <v>-1.4619885644992772E-3</v>
      </c>
      <c r="R1028">
        <f>VLOOKUP($A1028,'STOCK PRICES'!$S$2:$T$2018,2,1)</f>
        <v>18.07</v>
      </c>
      <c r="S1028" s="92">
        <f t="shared" si="6"/>
        <v>1.0570334858769201E-2</v>
      </c>
      <c r="T1028">
        <f>VLOOKUP($A1028,'STOCK PRICES'!$U$2:$V$1210,2,1)</f>
        <v>102.76</v>
      </c>
      <c r="U1028" s="92">
        <f t="shared" si="7"/>
        <v>0</v>
      </c>
      <c r="V1028">
        <f>VLOOKUP($A1028,'STOCK PRICES'!$W$2:$X$1879,2,1)</f>
        <v>59.85</v>
      </c>
      <c r="W1028" s="92">
        <f t="shared" si="8"/>
        <v>-1.5026298845349075E-3</v>
      </c>
      <c r="X1028">
        <f>VLOOKUP($A1028,'STOCK PRICES'!$Y$2:$Z$1987,2,1)</f>
        <v>37.5</v>
      </c>
      <c r="Y1028" s="92">
        <f t="shared" si="9"/>
        <v>-1.066098181997612E-3</v>
      </c>
      <c r="Z1028">
        <f>VLOOKUP($A1028,'STOCK PRICES'!$AA$2:$AB$1885,2,1)</f>
        <v>161.99</v>
      </c>
      <c r="AA1028" s="92">
        <f t="shared" si="10"/>
        <v>0</v>
      </c>
      <c r="AB1028">
        <f>VLOOKUP($A1028,'STOCK PRICES'!$AC$2:$AD$532,2,1)</f>
        <v>681.1</v>
      </c>
      <c r="AC1028" s="92">
        <f t="shared" si="11"/>
        <v>-1.5819012231503903E-2</v>
      </c>
      <c r="AD1028">
        <f>VLOOKUP($A1028,'STOCK PRICES'!$AE$2:$AF$1525,2,1)</f>
        <v>1217.6400000000001</v>
      </c>
      <c r="AE1028" s="92">
        <f t="shared" si="12"/>
        <v>-1.9199060713134242E-3</v>
      </c>
      <c r="AF1028">
        <f>VLOOKUP($A1028,'STOCK PRICES'!$AG$2:$AH$1526,2,1)</f>
        <v>83.65</v>
      </c>
      <c r="AG1028" s="92">
        <f t="shared" si="13"/>
        <v>-1.5303697452292039E-2</v>
      </c>
      <c r="AH1028">
        <f>VLOOKUP($A1028,'STOCK PRICES'!$AI$2:$AJ$1515,2,1)</f>
        <v>748.31</v>
      </c>
      <c r="AI1028" s="92">
        <f t="shared" si="14"/>
        <v>3.534187536520452E-3</v>
      </c>
      <c r="AJ1028">
        <f>VLOOKUP($A1028,'STOCK PRICES'!$AK$2:$AL$1492,2,1)</f>
        <v>211.04</v>
      </c>
      <c r="AK1028" s="92">
        <f t="shared" si="15"/>
        <v>-2.7296516221405682E-2</v>
      </c>
    </row>
    <row r="1029" spans="1:37">
      <c r="A1029" s="87">
        <v>44526</v>
      </c>
      <c r="B1029">
        <f>VLOOKUP($A1029,'STOCK PRICES'!$C$2:$D$1994,2,1)</f>
        <v>148.56</v>
      </c>
      <c r="C1029" s="92">
        <f t="shared" si="16"/>
        <v>5.4672607582428832E-3</v>
      </c>
      <c r="D1029">
        <f>VLOOKUP($A1029,'STOCK PRICES'!$E$2:$F$2018,2,1)</f>
        <v>140.46</v>
      </c>
      <c r="E1029" s="92">
        <f t="shared" si="16"/>
        <v>6.4281344123009888E-3</v>
      </c>
      <c r="F1029">
        <f>VLOOKUP($A1029,'STOCK PRICES'!$G$2:$H$1679,2,1)</f>
        <v>33.5</v>
      </c>
      <c r="G1029" s="92">
        <f t="shared" si="0"/>
        <v>2.4170360927812971E-2</v>
      </c>
      <c r="H1029">
        <f>VLOOKUP($A1029,'STOCK PRICES'!$I$2:$J$1976,2,1)</f>
        <v>43.79</v>
      </c>
      <c r="I1029" s="92">
        <f t="shared" si="1"/>
        <v>-7.7343424681489831E-3</v>
      </c>
      <c r="J1029">
        <f>VLOOKUP($A1029,'STOCK PRICES'!$K$2:$L$2018,2,1)</f>
        <v>147.72</v>
      </c>
      <c r="K1029" s="92">
        <f t="shared" si="2"/>
        <v>-6.6795107162298398E-3</v>
      </c>
      <c r="L1029">
        <f>VLOOKUP($A1029,'STOCK PRICES'!$M$2:$N$2018,2,1)</f>
        <v>33</v>
      </c>
      <c r="M1029" s="92">
        <f t="shared" si="3"/>
        <v>6.0624433502738954E-4</v>
      </c>
      <c r="N1029">
        <f>VLOOKUP($A1029,'STOCK PRICES'!$O$2:$P$538,2,1)</f>
        <v>59.98</v>
      </c>
      <c r="O1029" s="92">
        <f t="shared" si="4"/>
        <v>1.6673614044466795E-4</v>
      </c>
      <c r="P1029">
        <f>VLOOKUP($A1029,'STOCK PRICES'!$Q$2:$R$2018,2,1)</f>
        <v>13.46</v>
      </c>
      <c r="Q1029" s="92">
        <f t="shared" si="5"/>
        <v>-1.5481326519276419E-2</v>
      </c>
      <c r="R1029">
        <f>VLOOKUP($A1029,'STOCK PRICES'!$S$2:$T$2018,2,1)</f>
        <v>18.88</v>
      </c>
      <c r="S1029" s="92">
        <f t="shared" si="6"/>
        <v>4.3850056113217517E-2</v>
      </c>
      <c r="T1029">
        <f>VLOOKUP($A1029,'STOCK PRICES'!$U$2:$V$1210,2,1)</f>
        <v>102.76</v>
      </c>
      <c r="U1029" s="92">
        <f t="shared" si="7"/>
        <v>0</v>
      </c>
      <c r="V1029">
        <f>VLOOKUP($A1029,'STOCK PRICES'!$W$2:$X$1879,2,1)</f>
        <v>61.32</v>
      </c>
      <c r="W1029" s="92">
        <f t="shared" si="8"/>
        <v>2.4264621999631298E-2</v>
      </c>
      <c r="X1029">
        <f>VLOOKUP($A1029,'STOCK PRICES'!$Y$2:$Z$1987,2,1)</f>
        <v>38.979999999999997</v>
      </c>
      <c r="Y1029" s="92">
        <f t="shared" si="9"/>
        <v>3.87077611030495E-2</v>
      </c>
      <c r="Z1029">
        <f>VLOOKUP($A1029,'STOCK PRICES'!$AA$2:$AB$1885,2,1)</f>
        <v>156.32</v>
      </c>
      <c r="AA1029" s="92">
        <f t="shared" si="10"/>
        <v>-3.5629416637574039E-2</v>
      </c>
      <c r="AB1029">
        <f>VLOOKUP($A1029,'STOCK PRICES'!$AC$2:$AD$532,2,1)</f>
        <v>693.31</v>
      </c>
      <c r="AC1029" s="92">
        <f t="shared" si="11"/>
        <v>1.7768091367524025E-2</v>
      </c>
      <c r="AD1029">
        <f>VLOOKUP($A1029,'STOCK PRICES'!$AE$2:$AF$1525,2,1)</f>
        <v>1222.56</v>
      </c>
      <c r="AE1029" s="92">
        <f t="shared" si="12"/>
        <v>4.0324618202645934E-3</v>
      </c>
      <c r="AF1029">
        <f>VLOOKUP($A1029,'STOCK PRICES'!$AG$2:$AH$1526,2,1)</f>
        <v>84.3</v>
      </c>
      <c r="AG1029" s="92">
        <f t="shared" si="13"/>
        <v>7.7404375749765856E-3</v>
      </c>
      <c r="AH1029">
        <f>VLOOKUP($A1029,'STOCK PRICES'!$AI$2:$AJ$1515,2,1)</f>
        <v>761.75</v>
      </c>
      <c r="AI1029" s="92">
        <f t="shared" si="14"/>
        <v>1.7801087244583139E-2</v>
      </c>
      <c r="AJ1029">
        <f>VLOOKUP($A1029,'STOCK PRICES'!$AK$2:$AL$1492,2,1)</f>
        <v>214.26</v>
      </c>
      <c r="AK1029" s="92">
        <f t="shared" si="15"/>
        <v>1.5142541865407611E-2</v>
      </c>
    </row>
    <row r="1030" spans="1:37">
      <c r="A1030" s="87">
        <v>44529</v>
      </c>
      <c r="B1030">
        <f>VLOOKUP($A1030,'STOCK PRICES'!$C$2:$D$1994,2,1)</f>
        <v>151.25</v>
      </c>
      <c r="C1030" s="92">
        <f t="shared" si="16"/>
        <v>1.7945179866500557E-2</v>
      </c>
      <c r="D1030">
        <f>VLOOKUP($A1030,'STOCK PRICES'!$E$2:$F$2018,2,1)</f>
        <v>143.69999999999999</v>
      </c>
      <c r="E1030" s="92">
        <f t="shared" si="16"/>
        <v>2.2805042354104792E-2</v>
      </c>
      <c r="F1030">
        <f>VLOOKUP($A1030,'STOCK PRICES'!$G$2:$H$1679,2,1)</f>
        <v>33</v>
      </c>
      <c r="G1030" s="92">
        <f t="shared" si="0"/>
        <v>-1.5037877364540559E-2</v>
      </c>
      <c r="H1030">
        <f>VLOOKUP($A1030,'STOCK PRICES'!$I$2:$J$1976,2,1)</f>
        <v>44.58</v>
      </c>
      <c r="I1030" s="92">
        <f t="shared" si="1"/>
        <v>1.7879847144415751E-2</v>
      </c>
      <c r="J1030">
        <f>VLOOKUP($A1030,'STOCK PRICES'!$K$2:$L$2018,2,1)</f>
        <v>150.82</v>
      </c>
      <c r="K1030" s="92">
        <f t="shared" si="2"/>
        <v>2.0768482790138484E-2</v>
      </c>
      <c r="L1030">
        <f>VLOOKUP($A1030,'STOCK PRICES'!$M$2:$N$2018,2,1)</f>
        <v>35.39</v>
      </c>
      <c r="M1030" s="92">
        <f t="shared" si="3"/>
        <v>6.9921732890891847E-2</v>
      </c>
      <c r="N1030">
        <f>VLOOKUP($A1030,'STOCK PRICES'!$O$2:$P$538,2,1)</f>
        <v>62.9</v>
      </c>
      <c r="O1030" s="92">
        <f t="shared" si="4"/>
        <v>4.7534990385531904E-2</v>
      </c>
      <c r="P1030">
        <f>VLOOKUP($A1030,'STOCK PRICES'!$Q$2:$R$2018,2,1)</f>
        <v>13.75</v>
      </c>
      <c r="Q1030" s="92">
        <f t="shared" si="5"/>
        <v>2.1316499895998479E-2</v>
      </c>
      <c r="R1030">
        <f>VLOOKUP($A1030,'STOCK PRICES'!$S$2:$T$2018,2,1)</f>
        <v>19.64</v>
      </c>
      <c r="S1030" s="92">
        <f t="shared" si="6"/>
        <v>3.9465142208965201E-2</v>
      </c>
      <c r="T1030">
        <f>VLOOKUP($A1030,'STOCK PRICES'!$U$2:$V$1210,2,1)</f>
        <v>105.59</v>
      </c>
      <c r="U1030" s="92">
        <f t="shared" si="7"/>
        <v>2.7167497576740265E-2</v>
      </c>
      <c r="V1030">
        <f>VLOOKUP($A1030,'STOCK PRICES'!$W$2:$X$1879,2,1)</f>
        <v>64</v>
      </c>
      <c r="W1030" s="92">
        <f t="shared" si="8"/>
        <v>4.2777029356058427E-2</v>
      </c>
      <c r="X1030">
        <f>VLOOKUP($A1030,'STOCK PRICES'!$Y$2:$Z$1987,2,1)</f>
        <v>39.81</v>
      </c>
      <c r="Y1030" s="92">
        <f t="shared" si="9"/>
        <v>2.1069442932811225E-2</v>
      </c>
      <c r="Z1030">
        <f>VLOOKUP($A1030,'STOCK PRICES'!$AA$2:$AB$1885,2,1)</f>
        <v>159.69</v>
      </c>
      <c r="AA1030" s="92">
        <f t="shared" si="10"/>
        <v>2.1329247558303208E-2</v>
      </c>
      <c r="AB1030">
        <f>VLOOKUP($A1030,'STOCK PRICES'!$AC$2:$AD$532,2,1)</f>
        <v>725.77</v>
      </c>
      <c r="AC1030" s="92">
        <f t="shared" si="11"/>
        <v>4.575593060916823E-2</v>
      </c>
      <c r="AD1030">
        <f>VLOOKUP($A1030,'STOCK PRICES'!$AE$2:$AF$1525,2,1)</f>
        <v>1227.42</v>
      </c>
      <c r="AE1030" s="92">
        <f t="shared" si="12"/>
        <v>3.9673845294696808E-3</v>
      </c>
      <c r="AF1030">
        <f>VLOOKUP($A1030,'STOCK PRICES'!$AG$2:$AH$1526,2,1)</f>
        <v>90.4</v>
      </c>
      <c r="AG1030" s="92">
        <f t="shared" si="13"/>
        <v>6.9862402390321141E-2</v>
      </c>
      <c r="AH1030">
        <f>VLOOKUP($A1030,'STOCK PRICES'!$AI$2:$AJ$1515,2,1)</f>
        <v>769.56</v>
      </c>
      <c r="AI1030" s="92">
        <f t="shared" si="14"/>
        <v>1.020050508295332E-2</v>
      </c>
      <c r="AJ1030">
        <f>VLOOKUP($A1030,'STOCK PRICES'!$AK$2:$AL$1492,2,1)</f>
        <v>219.4</v>
      </c>
      <c r="AK1030" s="92">
        <f t="shared" si="15"/>
        <v>2.370631700671785E-2</v>
      </c>
    </row>
    <row r="1031" spans="1:37">
      <c r="A1031" s="87">
        <v>44530</v>
      </c>
      <c r="B1031">
        <f>VLOOKUP($A1031,'STOCK PRICES'!$C$2:$D$1994,2,1)</f>
        <v>148.69</v>
      </c>
      <c r="C1031" s="92">
        <f t="shared" si="16"/>
        <v>-1.7070495201818955E-2</v>
      </c>
      <c r="D1031">
        <f>VLOOKUP($A1031,'STOCK PRICES'!$E$2:$F$2018,2,1)</f>
        <v>141.25</v>
      </c>
      <c r="E1031" s="92">
        <f t="shared" si="16"/>
        <v>-1.7196423058428816E-2</v>
      </c>
      <c r="F1031">
        <f>VLOOKUP($A1031,'STOCK PRICES'!$G$2:$H$1679,2,1)</f>
        <v>32.39</v>
      </c>
      <c r="G1031" s="92">
        <f t="shared" si="0"/>
        <v>-1.8657828283242257E-2</v>
      </c>
      <c r="H1031">
        <f>VLOOKUP($A1031,'STOCK PRICES'!$I$2:$J$1976,2,1)</f>
        <v>44.54</v>
      </c>
      <c r="I1031" s="92">
        <f t="shared" si="1"/>
        <v>-8.9766612850124695E-4</v>
      </c>
      <c r="J1031">
        <f>VLOOKUP($A1031,'STOCK PRICES'!$K$2:$L$2018,2,1)</f>
        <v>146.91999999999999</v>
      </c>
      <c r="K1031" s="92">
        <f t="shared" si="2"/>
        <v>-2.6198851823034407E-2</v>
      </c>
      <c r="L1031">
        <f>VLOOKUP($A1031,'STOCK PRICES'!$M$2:$N$2018,2,1)</f>
        <v>36.5</v>
      </c>
      <c r="M1031" s="92">
        <f t="shared" si="3"/>
        <v>3.0882966231073828E-2</v>
      </c>
      <c r="N1031">
        <f>VLOOKUP($A1031,'STOCK PRICES'!$O$2:$P$538,2,1)</f>
        <v>59.92</v>
      </c>
      <c r="O1031" s="92">
        <f t="shared" si="4"/>
        <v>-4.8535824497430768E-2</v>
      </c>
      <c r="P1031">
        <f>VLOOKUP($A1031,'STOCK PRICES'!$Q$2:$R$2018,2,1)</f>
        <v>13.65</v>
      </c>
      <c r="Q1031" s="92">
        <f t="shared" si="5"/>
        <v>-7.299302481611496E-3</v>
      </c>
      <c r="R1031">
        <f>VLOOKUP($A1031,'STOCK PRICES'!$S$2:$T$2018,2,1)</f>
        <v>19.37</v>
      </c>
      <c r="S1031" s="92">
        <f t="shared" si="6"/>
        <v>-1.3842825507415345E-2</v>
      </c>
      <c r="T1031">
        <f>VLOOKUP($A1031,'STOCK PRICES'!$U$2:$V$1210,2,1)</f>
        <v>105.59</v>
      </c>
      <c r="U1031" s="92">
        <f t="shared" si="7"/>
        <v>0</v>
      </c>
      <c r="V1031">
        <f>VLOOKUP($A1031,'STOCK PRICES'!$W$2:$X$1879,2,1)</f>
        <v>64</v>
      </c>
      <c r="W1031" s="92">
        <f t="shared" si="8"/>
        <v>0</v>
      </c>
      <c r="X1031">
        <f>VLOOKUP($A1031,'STOCK PRICES'!$Y$2:$Z$1987,2,1)</f>
        <v>39.979999999999997</v>
      </c>
      <c r="Y1031" s="92">
        <f t="shared" si="9"/>
        <v>4.2611920600279457E-3</v>
      </c>
      <c r="Z1031">
        <f>VLOOKUP($A1031,'STOCK PRICES'!$AA$2:$AB$1885,2,1)</f>
        <v>155.61000000000001</v>
      </c>
      <c r="AA1031" s="92">
        <f t="shared" si="10"/>
        <v>-2.5881558821357072E-2</v>
      </c>
      <c r="AB1031">
        <f>VLOOKUP($A1031,'STOCK PRICES'!$AC$2:$AD$532,2,1)</f>
        <v>713.05</v>
      </c>
      <c r="AC1031" s="92">
        <f t="shared" si="11"/>
        <v>-1.7681616041189036E-2</v>
      </c>
      <c r="AD1031">
        <f>VLOOKUP($A1031,'STOCK PRICES'!$AE$2:$AF$1525,2,1)</f>
        <v>1228.3499999999999</v>
      </c>
      <c r="AE1031" s="92">
        <f t="shared" si="12"/>
        <v>7.5739995558052298E-4</v>
      </c>
      <c r="AF1031">
        <f>VLOOKUP($A1031,'STOCK PRICES'!$AG$2:$AH$1526,2,1)</f>
        <v>91.74</v>
      </c>
      <c r="AG1031" s="92">
        <f t="shared" si="13"/>
        <v>1.4714221770894941E-2</v>
      </c>
      <c r="AH1031">
        <f>VLOOKUP($A1031,'STOCK PRICES'!$AI$2:$AJ$1515,2,1)</f>
        <v>801.6</v>
      </c>
      <c r="AI1031" s="92">
        <f t="shared" si="14"/>
        <v>4.079080738182863E-2</v>
      </c>
      <c r="AJ1031">
        <f>VLOOKUP($A1031,'STOCK PRICES'!$AK$2:$AL$1492,2,1)</f>
        <v>220.54</v>
      </c>
      <c r="AK1031" s="92">
        <f t="shared" si="15"/>
        <v>5.1825364894024489E-3</v>
      </c>
    </row>
    <row r="1032" spans="1:37">
      <c r="A1032" s="87">
        <v>44531</v>
      </c>
      <c r="B1032">
        <f>VLOOKUP($A1032,'STOCK PRICES'!$C$2:$D$1994,2,1)</f>
        <v>149</v>
      </c>
      <c r="C1032" s="92">
        <f t="shared" si="16"/>
        <v>2.0827042363272294E-3</v>
      </c>
      <c r="D1032">
        <f>VLOOKUP($A1032,'STOCK PRICES'!$E$2:$F$2018,2,1)</f>
        <v>143.88999999999999</v>
      </c>
      <c r="E1032" s="92">
        <f t="shared" si="16"/>
        <v>1.8517748748775802E-2</v>
      </c>
      <c r="F1032">
        <f>VLOOKUP($A1032,'STOCK PRICES'!$G$2:$H$1679,2,1)</f>
        <v>32.5</v>
      </c>
      <c r="G1032" s="92">
        <f t="shared" si="0"/>
        <v>3.3903561524539164E-3</v>
      </c>
      <c r="H1032">
        <f>VLOOKUP($A1032,'STOCK PRICES'!$I$2:$J$1976,2,1)</f>
        <v>45.05</v>
      </c>
      <c r="I1032" s="92">
        <f t="shared" si="1"/>
        <v>1.138532222512521E-2</v>
      </c>
      <c r="J1032">
        <f>VLOOKUP($A1032,'STOCK PRICES'!$K$2:$L$2018,2,1)</f>
        <v>147.19999999999999</v>
      </c>
      <c r="K1032" s="92">
        <f t="shared" si="2"/>
        <v>1.9039853433092248E-3</v>
      </c>
      <c r="L1032">
        <f>VLOOKUP($A1032,'STOCK PRICES'!$M$2:$N$2018,2,1)</f>
        <v>37.17</v>
      </c>
      <c r="M1032" s="92">
        <f t="shared" si="3"/>
        <v>1.8189723720714996E-2</v>
      </c>
      <c r="N1032">
        <f>VLOOKUP($A1032,'STOCK PRICES'!$O$2:$P$538,2,1)</f>
        <v>62.43</v>
      </c>
      <c r="O1032" s="92">
        <f t="shared" si="4"/>
        <v>4.1035589864688714E-2</v>
      </c>
      <c r="P1032">
        <f>VLOOKUP($A1032,'STOCK PRICES'!$Q$2:$R$2018,2,1)</f>
        <v>13.71</v>
      </c>
      <c r="Q1032" s="92">
        <f t="shared" si="5"/>
        <v>4.3859719432542679E-3</v>
      </c>
      <c r="R1032">
        <f>VLOOKUP($A1032,'STOCK PRICES'!$S$2:$T$2018,2,1)</f>
        <v>19.39</v>
      </c>
      <c r="S1032" s="92">
        <f t="shared" si="6"/>
        <v>1.0319918356559094E-3</v>
      </c>
      <c r="T1032">
        <f>VLOOKUP($A1032,'STOCK PRICES'!$U$2:$V$1210,2,1)</f>
        <v>107.95</v>
      </c>
      <c r="U1032" s="92">
        <f t="shared" si="7"/>
        <v>2.2104487142393273E-2</v>
      </c>
      <c r="V1032">
        <f>VLOOKUP($A1032,'STOCK PRICES'!$W$2:$X$1879,2,1)</f>
        <v>64.5</v>
      </c>
      <c r="W1032" s="92">
        <f t="shared" si="8"/>
        <v>7.782140442054949E-3</v>
      </c>
      <c r="X1032">
        <f>VLOOKUP($A1032,'STOCK PRICES'!$Y$2:$Z$1987,2,1)</f>
        <v>39.99</v>
      </c>
      <c r="Y1032" s="92">
        <f t="shared" si="9"/>
        <v>2.500937864730256E-4</v>
      </c>
      <c r="Z1032">
        <f>VLOOKUP($A1032,'STOCK PRICES'!$AA$2:$AB$1885,2,1)</f>
        <v>151.93</v>
      </c>
      <c r="AA1032" s="92">
        <f t="shared" si="10"/>
        <v>-2.3932988575743479E-2</v>
      </c>
      <c r="AB1032">
        <f>VLOOKUP($A1032,'STOCK PRICES'!$AC$2:$AD$532,2,1)</f>
        <v>729.25</v>
      </c>
      <c r="AC1032" s="92">
        <f t="shared" si="11"/>
        <v>2.2465064565054978E-2</v>
      </c>
      <c r="AD1032">
        <f>VLOOKUP($A1032,'STOCK PRICES'!$AE$2:$AF$1525,2,1)</f>
        <v>1228.68</v>
      </c>
      <c r="AE1032" s="92">
        <f t="shared" si="12"/>
        <v>2.6861699041894619E-4</v>
      </c>
      <c r="AF1032">
        <f>VLOOKUP($A1032,'STOCK PRICES'!$AG$2:$AH$1526,2,1)</f>
        <v>89.91</v>
      </c>
      <c r="AG1032" s="92">
        <f t="shared" si="13"/>
        <v>-2.0149319172344356E-2</v>
      </c>
      <c r="AH1032">
        <f>VLOOKUP($A1032,'STOCK PRICES'!$AI$2:$AJ$1515,2,1)</f>
        <v>791.18</v>
      </c>
      <c r="AI1032" s="92">
        <f t="shared" si="14"/>
        <v>-1.3084228400238736E-2</v>
      </c>
      <c r="AJ1032">
        <f>VLOOKUP($A1032,'STOCK PRICES'!$AK$2:$AL$1492,2,1)</f>
        <v>221</v>
      </c>
      <c r="AK1032" s="92">
        <f t="shared" si="15"/>
        <v>2.0836171872204044E-3</v>
      </c>
    </row>
    <row r="1033" spans="1:37">
      <c r="A1033" s="87">
        <v>44532</v>
      </c>
      <c r="B1033">
        <f>VLOOKUP($A1033,'STOCK PRICES'!$C$2:$D$1994,2,1)</f>
        <v>141.87</v>
      </c>
      <c r="C1033" s="92">
        <f t="shared" si="16"/>
        <v>-4.9035160621565058E-2</v>
      </c>
      <c r="D1033">
        <f>VLOOKUP($A1033,'STOCK PRICES'!$E$2:$F$2018,2,1)</f>
        <v>139.84</v>
      </c>
      <c r="E1033" s="92">
        <f t="shared" si="16"/>
        <v>-2.855020686810078E-2</v>
      </c>
      <c r="F1033">
        <f>VLOOKUP($A1033,'STOCK PRICES'!$G$2:$H$1679,2,1)</f>
        <v>31</v>
      </c>
      <c r="G1033" s="92">
        <f t="shared" si="0"/>
        <v>-4.7252884850545497E-2</v>
      </c>
      <c r="H1033">
        <f>VLOOKUP($A1033,'STOCK PRICES'!$I$2:$J$1976,2,1)</f>
        <v>44.96</v>
      </c>
      <c r="I1033" s="92">
        <f t="shared" si="1"/>
        <v>-1.9997784689112204E-3</v>
      </c>
      <c r="J1033">
        <f>VLOOKUP($A1033,'STOCK PRICES'!$K$2:$L$2018,2,1)</f>
        <v>136.16</v>
      </c>
      <c r="K1033" s="92">
        <f t="shared" si="2"/>
        <v>-7.7961541469711806E-2</v>
      </c>
      <c r="L1033">
        <f>VLOOKUP($A1033,'STOCK PRICES'!$M$2:$N$2018,2,1)</f>
        <v>34.39</v>
      </c>
      <c r="M1033" s="92">
        <f t="shared" si="3"/>
        <v>-7.7736159864985929E-2</v>
      </c>
      <c r="N1033">
        <f>VLOOKUP($A1033,'STOCK PRICES'!$O$2:$P$538,2,1)</f>
        <v>57.75</v>
      </c>
      <c r="O1033" s="92">
        <f t="shared" si="4"/>
        <v>-7.7922579671749828E-2</v>
      </c>
      <c r="P1033">
        <f>VLOOKUP($A1033,'STOCK PRICES'!$Q$2:$R$2018,2,1)</f>
        <v>12.69</v>
      </c>
      <c r="Q1033" s="92">
        <f t="shared" si="5"/>
        <v>-7.7311211847926831E-2</v>
      </c>
      <c r="R1033">
        <f>VLOOKUP($A1033,'STOCK PRICES'!$S$2:$T$2018,2,1)</f>
        <v>17.940000000000001</v>
      </c>
      <c r="S1033" s="92">
        <f t="shared" si="6"/>
        <v>-7.772461262391038E-2</v>
      </c>
      <c r="T1033">
        <f>VLOOKUP($A1033,'STOCK PRICES'!$U$2:$V$1210,2,1)</f>
        <v>100</v>
      </c>
      <c r="U1033" s="92">
        <f t="shared" si="7"/>
        <v>-7.649797097272501E-2</v>
      </c>
      <c r="V1033">
        <f>VLOOKUP($A1033,'STOCK PRICES'!$W$2:$X$1879,2,1)</f>
        <v>59.67</v>
      </c>
      <c r="W1033" s="92">
        <f t="shared" si="8"/>
        <v>-7.7835842267736266E-2</v>
      </c>
      <c r="X1033">
        <f>VLOOKUP($A1033,'STOCK PRICES'!$Y$2:$Z$1987,2,1)</f>
        <v>37.53</v>
      </c>
      <c r="Y1033" s="92">
        <f t="shared" si="9"/>
        <v>-6.3488809711797489E-2</v>
      </c>
      <c r="Z1033">
        <f>VLOOKUP($A1033,'STOCK PRICES'!$AA$2:$AB$1885,2,1)</f>
        <v>150.16</v>
      </c>
      <c r="AA1033" s="92">
        <f t="shared" si="10"/>
        <v>-1.1718496177421798E-2</v>
      </c>
      <c r="AB1033">
        <f>VLOOKUP($A1033,'STOCK PRICES'!$AC$2:$AD$532,2,1)</f>
        <v>674.56</v>
      </c>
      <c r="AC1033" s="92">
        <f t="shared" si="11"/>
        <v>-7.7955982274942756E-2</v>
      </c>
      <c r="AD1033">
        <f>VLOOKUP($A1033,'STOCK PRICES'!$AE$2:$AF$1525,2,1)</f>
        <v>1224.8699999999999</v>
      </c>
      <c r="AE1033" s="92">
        <f t="shared" si="12"/>
        <v>-3.1057064762635578E-3</v>
      </c>
      <c r="AF1033">
        <f>VLOOKUP($A1033,'STOCK PRICES'!$AG$2:$AH$1526,2,1)</f>
        <v>83.49</v>
      </c>
      <c r="AG1033" s="92">
        <f t="shared" si="13"/>
        <v>-7.408230579077249E-2</v>
      </c>
      <c r="AH1033">
        <f>VLOOKUP($A1033,'STOCK PRICES'!$AI$2:$AJ$1515,2,1)</f>
        <v>731.85</v>
      </c>
      <c r="AI1033" s="92">
        <f t="shared" si="14"/>
        <v>-7.7949927000405803E-2</v>
      </c>
      <c r="AJ1033">
        <f>VLOOKUP($A1033,'STOCK PRICES'!$AK$2:$AL$1492,2,1)</f>
        <v>204.43</v>
      </c>
      <c r="AK1033" s="92">
        <f t="shared" si="15"/>
        <v>-7.7937082920836273E-2</v>
      </c>
    </row>
    <row r="1034" spans="1:37">
      <c r="A1034" s="87">
        <v>44533</v>
      </c>
      <c r="B1034">
        <f>VLOOKUP($A1034,'STOCK PRICES'!$C$2:$D$1994,2,1)</f>
        <v>146.04</v>
      </c>
      <c r="C1034" s="92">
        <f t="shared" si="16"/>
        <v>2.8969411463541924E-2</v>
      </c>
      <c r="D1034">
        <f>VLOOKUP($A1034,'STOCK PRICES'!$E$2:$F$2018,2,1)</f>
        <v>143.80000000000001</v>
      </c>
      <c r="E1034" s="92">
        <f t="shared" si="16"/>
        <v>2.7924533379721044E-2</v>
      </c>
      <c r="F1034">
        <f>VLOOKUP($A1034,'STOCK PRICES'!$G$2:$H$1679,2,1)</f>
        <v>30.92</v>
      </c>
      <c r="G1034" s="92">
        <f t="shared" si="0"/>
        <v>-2.5839807659250179E-3</v>
      </c>
      <c r="H1034">
        <f>VLOOKUP($A1034,'STOCK PRICES'!$I$2:$J$1976,2,1)</f>
        <v>45.02</v>
      </c>
      <c r="I1034" s="92">
        <f t="shared" si="1"/>
        <v>1.3336298931505308E-3</v>
      </c>
      <c r="J1034">
        <f>VLOOKUP($A1034,'STOCK PRICES'!$K$2:$L$2018,2,1)</f>
        <v>127.51</v>
      </c>
      <c r="K1034" s="92">
        <f t="shared" si="2"/>
        <v>-6.5635871929613315E-2</v>
      </c>
      <c r="L1034">
        <f>VLOOKUP($A1034,'STOCK PRICES'!$M$2:$N$2018,2,1)</f>
        <v>32.159999999999997</v>
      </c>
      <c r="M1034" s="92">
        <f t="shared" si="3"/>
        <v>-6.7042380133409296E-2</v>
      </c>
      <c r="N1034">
        <f>VLOOKUP($A1034,'STOCK PRICES'!$O$2:$P$538,2,1)</f>
        <v>55.24</v>
      </c>
      <c r="O1034" s="92">
        <f t="shared" si="4"/>
        <v>-4.4436020860811512E-2</v>
      </c>
      <c r="P1034">
        <f>VLOOKUP($A1034,'STOCK PRICES'!$Q$2:$R$2018,2,1)</f>
        <v>11.98</v>
      </c>
      <c r="Q1034" s="92">
        <f t="shared" si="5"/>
        <v>-5.7575689038992968E-2</v>
      </c>
      <c r="R1034">
        <f>VLOOKUP($A1034,'STOCK PRICES'!$S$2:$T$2018,2,1)</f>
        <v>16.89</v>
      </c>
      <c r="S1034" s="92">
        <f t="shared" si="6"/>
        <v>-6.0311125810941432E-2</v>
      </c>
      <c r="T1034">
        <f>VLOOKUP($A1034,'STOCK PRICES'!$U$2:$V$1210,2,1)</f>
        <v>99.8</v>
      </c>
      <c r="U1034" s="92">
        <f t="shared" si="7"/>
        <v>-2.0020026706730793E-3</v>
      </c>
      <c r="V1034">
        <f>VLOOKUP($A1034,'STOCK PRICES'!$W$2:$X$1879,2,1)</f>
        <v>55.37</v>
      </c>
      <c r="W1034" s="92">
        <f t="shared" si="8"/>
        <v>-7.4791450699114831E-2</v>
      </c>
      <c r="X1034">
        <f>VLOOKUP($A1034,'STOCK PRICES'!$Y$2:$Z$1987,2,1)</f>
        <v>37.130000000000003</v>
      </c>
      <c r="Y1034" s="92">
        <f t="shared" si="9"/>
        <v>-1.0715344957940746E-2</v>
      </c>
      <c r="Z1034">
        <f>VLOOKUP($A1034,'STOCK PRICES'!$AA$2:$AB$1885,2,1)</f>
        <v>154.15</v>
      </c>
      <c r="AA1034" s="92">
        <f t="shared" si="10"/>
        <v>2.6224762053906094E-2</v>
      </c>
      <c r="AB1034">
        <f>VLOOKUP($A1034,'STOCK PRICES'!$AC$2:$AD$532,2,1)</f>
        <v>647.94000000000005</v>
      </c>
      <c r="AC1034" s="92">
        <f t="shared" si="11"/>
        <v>-4.0262527000164604E-2</v>
      </c>
      <c r="AD1034">
        <f>VLOOKUP($A1034,'STOCK PRICES'!$AE$2:$AF$1525,2,1)</f>
        <v>1223.2</v>
      </c>
      <c r="AE1034" s="92">
        <f t="shared" si="12"/>
        <v>-1.3643402836095719E-3</v>
      </c>
      <c r="AF1034">
        <f>VLOOKUP($A1034,'STOCK PRICES'!$AG$2:$AH$1526,2,1)</f>
        <v>81.88</v>
      </c>
      <c r="AG1034" s="92">
        <f t="shared" si="13"/>
        <v>-1.9472103412820296E-2</v>
      </c>
      <c r="AH1034">
        <f>VLOOKUP($A1034,'STOCK PRICES'!$AI$2:$AJ$1515,2,1)</f>
        <v>729.5</v>
      </c>
      <c r="AI1034" s="92">
        <f t="shared" si="14"/>
        <v>-3.216206967115596E-3</v>
      </c>
      <c r="AJ1034">
        <f>VLOOKUP($A1034,'STOCK PRICES'!$AK$2:$AL$1492,2,1)</f>
        <v>199.89</v>
      </c>
      <c r="AK1034" s="92">
        <f t="shared" si="15"/>
        <v>-2.2458403354361074E-2</v>
      </c>
    </row>
    <row r="1035" spans="1:37">
      <c r="A1035" s="87">
        <v>44536</v>
      </c>
      <c r="B1035">
        <f>VLOOKUP($A1035,'STOCK PRICES'!$C$2:$D$1994,2,1)</f>
        <v>145.22999999999999</v>
      </c>
      <c r="C1035" s="92">
        <f t="shared" si="16"/>
        <v>-5.5618641677234485E-3</v>
      </c>
      <c r="D1035">
        <f>VLOOKUP($A1035,'STOCK PRICES'!$E$2:$F$2018,2,1)</f>
        <v>140.84</v>
      </c>
      <c r="E1035" s="92">
        <f t="shared" si="16"/>
        <v>-2.0798951000094552E-2</v>
      </c>
      <c r="F1035">
        <f>VLOOKUP($A1035,'STOCK PRICES'!$G$2:$H$1679,2,1)</f>
        <v>30.92</v>
      </c>
      <c r="G1035" s="92">
        <f t="shared" si="0"/>
        <v>0</v>
      </c>
      <c r="H1035">
        <f>VLOOKUP($A1035,'STOCK PRICES'!$I$2:$J$1976,2,1)</f>
        <v>45</v>
      </c>
      <c r="I1035" s="92">
        <f t="shared" si="1"/>
        <v>-4.4434570826651674E-4</v>
      </c>
      <c r="J1035">
        <f>VLOOKUP($A1035,'STOCK PRICES'!$K$2:$L$2018,2,1)</f>
        <v>124.29</v>
      </c>
      <c r="K1035" s="92">
        <f t="shared" si="2"/>
        <v>-2.5577248138030393E-2</v>
      </c>
      <c r="L1035">
        <f>VLOOKUP($A1035,'STOCK PRICES'!$M$2:$N$2018,2,1)</f>
        <v>32.130000000000003</v>
      </c>
      <c r="M1035" s="92">
        <f t="shared" si="3"/>
        <v>-9.3327118299832347E-4</v>
      </c>
      <c r="N1035">
        <f>VLOOKUP($A1035,'STOCK PRICES'!$O$2:$P$538,2,1)</f>
        <v>54.82</v>
      </c>
      <c r="O1035" s="92">
        <f t="shared" si="4"/>
        <v>-7.6322376664516448E-3</v>
      </c>
      <c r="P1035">
        <f>VLOOKUP($A1035,'STOCK PRICES'!$Q$2:$R$2018,2,1)</f>
        <v>11.86</v>
      </c>
      <c r="Q1035" s="92">
        <f t="shared" si="5"/>
        <v>-1.0067199117723968E-2</v>
      </c>
      <c r="R1035">
        <f>VLOOKUP($A1035,'STOCK PRICES'!$S$2:$T$2018,2,1)</f>
        <v>16.07</v>
      </c>
      <c r="S1035" s="92">
        <f t="shared" si="6"/>
        <v>-4.9767551070287477E-2</v>
      </c>
      <c r="T1035">
        <f>VLOOKUP($A1035,'STOCK PRICES'!$U$2:$V$1210,2,1)</f>
        <v>99.8</v>
      </c>
      <c r="U1035" s="92">
        <f t="shared" si="7"/>
        <v>0</v>
      </c>
      <c r="V1035">
        <f>VLOOKUP($A1035,'STOCK PRICES'!$W$2:$X$1879,2,1)</f>
        <v>55.37</v>
      </c>
      <c r="W1035" s="92">
        <f t="shared" si="8"/>
        <v>0</v>
      </c>
      <c r="X1035">
        <f>VLOOKUP($A1035,'STOCK PRICES'!$Y$2:$Z$1987,2,1)</f>
        <v>36.56</v>
      </c>
      <c r="Y1035" s="92">
        <f t="shared" si="9"/>
        <v>-1.5470521603039404E-2</v>
      </c>
      <c r="Z1035">
        <f>VLOOKUP($A1035,'STOCK PRICES'!$AA$2:$AB$1885,2,1)</f>
        <v>149.80000000000001</v>
      </c>
      <c r="AA1035" s="92">
        <f t="shared" si="10"/>
        <v>-2.8625083249040222E-2</v>
      </c>
      <c r="AB1035">
        <f>VLOOKUP($A1035,'STOCK PRICES'!$AC$2:$AD$532,2,1)</f>
        <v>651.54999999999995</v>
      </c>
      <c r="AC1035" s="92">
        <f t="shared" si="11"/>
        <v>5.5560401181913525E-3</v>
      </c>
      <c r="AD1035">
        <f>VLOOKUP($A1035,'STOCK PRICES'!$AE$2:$AF$1525,2,1)</f>
        <v>1235.04</v>
      </c>
      <c r="AE1035" s="92">
        <f t="shared" si="12"/>
        <v>9.632982586691154E-3</v>
      </c>
      <c r="AF1035">
        <f>VLOOKUP($A1035,'STOCK PRICES'!$AG$2:$AH$1526,2,1)</f>
        <v>77.03</v>
      </c>
      <c r="AG1035" s="92">
        <f t="shared" si="13"/>
        <v>-6.1059804428214307E-2</v>
      </c>
      <c r="AH1035">
        <f>VLOOKUP($A1035,'STOCK PRICES'!$AI$2:$AJ$1515,2,1)</f>
        <v>752.66</v>
      </c>
      <c r="AI1035" s="92">
        <f t="shared" si="14"/>
        <v>3.1254230643504632E-2</v>
      </c>
      <c r="AJ1035">
        <f>VLOOKUP($A1035,'STOCK PRICES'!$AK$2:$AL$1492,2,1)</f>
        <v>197</v>
      </c>
      <c r="AK1035" s="92">
        <f t="shared" si="15"/>
        <v>-1.4563486504566892E-2</v>
      </c>
    </row>
    <row r="1036" spans="1:37">
      <c r="A1036" s="87">
        <v>44537</v>
      </c>
      <c r="B1036">
        <f>VLOOKUP($A1036,'STOCK PRICES'!$C$2:$D$1994,2,1)</f>
        <v>144.96</v>
      </c>
      <c r="C1036" s="92">
        <f t="shared" si="16"/>
        <v>-1.86085032504341E-3</v>
      </c>
      <c r="D1036">
        <f>VLOOKUP($A1036,'STOCK PRICES'!$E$2:$F$2018,2,1)</f>
        <v>139.96</v>
      </c>
      <c r="E1036" s="92">
        <f t="shared" si="16"/>
        <v>-6.2678267873644538E-3</v>
      </c>
      <c r="F1036">
        <f>VLOOKUP($A1036,'STOCK PRICES'!$G$2:$H$1679,2,1)</f>
        <v>30.9</v>
      </c>
      <c r="G1036" s="92">
        <f t="shared" si="0"/>
        <v>-6.4703981552155401E-4</v>
      </c>
      <c r="H1036">
        <f>VLOOKUP($A1036,'STOCK PRICES'!$I$2:$J$1976,2,1)</f>
        <v>44.54</v>
      </c>
      <c r="I1036" s="92">
        <f t="shared" si="1"/>
        <v>-1.0274827941098214E-2</v>
      </c>
      <c r="J1036">
        <f>VLOOKUP($A1036,'STOCK PRICES'!$K$2:$L$2018,2,1)</f>
        <v>132.31</v>
      </c>
      <c r="K1036" s="92">
        <f t="shared" si="2"/>
        <v>6.2530109296899505E-2</v>
      </c>
      <c r="L1036">
        <f>VLOOKUP($A1036,'STOCK PRICES'!$M$2:$N$2018,2,1)</f>
        <v>33.25</v>
      </c>
      <c r="M1036" s="92">
        <f t="shared" si="3"/>
        <v>3.4264593974096078E-2</v>
      </c>
      <c r="N1036">
        <f>VLOOKUP($A1036,'STOCK PRICES'!$O$2:$P$538,2,1)</f>
        <v>55.51</v>
      </c>
      <c r="O1036" s="92">
        <f t="shared" si="4"/>
        <v>1.2508093827430072E-2</v>
      </c>
      <c r="P1036">
        <f>VLOOKUP($A1036,'STOCK PRICES'!$Q$2:$R$2018,2,1)</f>
        <v>12.38</v>
      </c>
      <c r="Q1036" s="92">
        <f t="shared" si="5"/>
        <v>4.2910873686870764E-2</v>
      </c>
      <c r="R1036">
        <f>VLOOKUP($A1036,'STOCK PRICES'!$S$2:$T$2018,2,1)</f>
        <v>17.27</v>
      </c>
      <c r="S1036" s="92">
        <f t="shared" si="6"/>
        <v>7.2016712409165906E-2</v>
      </c>
      <c r="T1036">
        <f>VLOOKUP($A1036,'STOCK PRICES'!$U$2:$V$1210,2,1)</f>
        <v>99.8</v>
      </c>
      <c r="U1036" s="92">
        <f t="shared" si="7"/>
        <v>0</v>
      </c>
      <c r="V1036">
        <f>VLOOKUP($A1036,'STOCK PRICES'!$W$2:$X$1879,2,1)</f>
        <v>56</v>
      </c>
      <c r="W1036" s="92">
        <f t="shared" si="8"/>
        <v>1.1313759900273534E-2</v>
      </c>
      <c r="X1036">
        <f>VLOOKUP($A1036,'STOCK PRICES'!$Y$2:$Z$1987,2,1)</f>
        <v>38.24</v>
      </c>
      <c r="Y1036" s="92">
        <f t="shared" si="9"/>
        <v>4.4927341597251251E-2</v>
      </c>
      <c r="Z1036">
        <f>VLOOKUP($A1036,'STOCK PRICES'!$AA$2:$AB$1885,2,1)</f>
        <v>148.4</v>
      </c>
      <c r="AA1036" s="92">
        <f t="shared" si="10"/>
        <v>-9.3897403498390316E-3</v>
      </c>
      <c r="AB1036">
        <f>VLOOKUP($A1036,'STOCK PRICES'!$AC$2:$AD$532,2,1)</f>
        <v>663.59</v>
      </c>
      <c r="AC1036" s="92">
        <f t="shared" si="11"/>
        <v>1.8310349292964486E-2</v>
      </c>
      <c r="AD1036">
        <f>VLOOKUP($A1036,'STOCK PRICES'!$AE$2:$AF$1525,2,1)</f>
        <v>1230.3499999999999</v>
      </c>
      <c r="AE1036" s="92">
        <f t="shared" si="12"/>
        <v>-3.8046764670346227E-3</v>
      </c>
      <c r="AF1036">
        <f>VLOOKUP($A1036,'STOCK PRICES'!$AG$2:$AH$1526,2,1)</f>
        <v>80.08</v>
      </c>
      <c r="AG1036" s="92">
        <f t="shared" si="13"/>
        <v>3.8831178642090756E-2</v>
      </c>
      <c r="AH1036">
        <f>VLOOKUP($A1036,'STOCK PRICES'!$AI$2:$AJ$1515,2,1)</f>
        <v>765.84</v>
      </c>
      <c r="AI1036" s="92">
        <f t="shared" si="14"/>
        <v>1.7359672031752829E-2</v>
      </c>
      <c r="AJ1036">
        <f>VLOOKUP($A1036,'STOCK PRICES'!$AK$2:$AL$1492,2,1)</f>
        <v>201</v>
      </c>
      <c r="AK1036" s="92">
        <f t="shared" si="15"/>
        <v>2.0101179321087303E-2</v>
      </c>
    </row>
    <row r="1037" spans="1:37">
      <c r="A1037" s="87">
        <v>44538</v>
      </c>
      <c r="B1037">
        <f>VLOOKUP($A1037,'STOCK PRICES'!$C$2:$D$1994,2,1)</f>
        <v>143.13999999999999</v>
      </c>
      <c r="C1037" s="92">
        <f t="shared" si="16"/>
        <v>-1.2634669984217924E-2</v>
      </c>
      <c r="D1037">
        <f>VLOOKUP($A1037,'STOCK PRICES'!$E$2:$F$2018,2,1)</f>
        <v>141.91</v>
      </c>
      <c r="E1037" s="92">
        <f t="shared" si="16"/>
        <v>1.3836386346958848E-2</v>
      </c>
      <c r="F1037">
        <f>VLOOKUP($A1037,'STOCK PRICES'!$G$2:$H$1679,2,1)</f>
        <v>31.45</v>
      </c>
      <c r="G1037" s="92">
        <f t="shared" si="0"/>
        <v>1.7642799242749817E-2</v>
      </c>
      <c r="H1037">
        <f>VLOOKUP($A1037,'STOCK PRICES'!$I$2:$J$1976,2,1)</f>
        <v>43.11</v>
      </c>
      <c r="I1037" s="92">
        <f t="shared" si="1"/>
        <v>-3.2632673070178343E-2</v>
      </c>
      <c r="J1037">
        <f>VLOOKUP($A1037,'STOCK PRICES'!$K$2:$L$2018,2,1)</f>
        <v>129.5</v>
      </c>
      <c r="K1037" s="92">
        <f t="shared" si="2"/>
        <v>-2.1466772914727174E-2</v>
      </c>
      <c r="L1037">
        <f>VLOOKUP($A1037,'STOCK PRICES'!$M$2:$N$2018,2,1)</f>
        <v>32.43</v>
      </c>
      <c r="M1037" s="92">
        <f t="shared" si="3"/>
        <v>-2.4970846782636585E-2</v>
      </c>
      <c r="N1037">
        <f>VLOOKUP($A1037,'STOCK PRICES'!$O$2:$P$538,2,1)</f>
        <v>54.59</v>
      </c>
      <c r="O1037" s="92">
        <f t="shared" si="4"/>
        <v>-1.6712468908403548E-2</v>
      </c>
      <c r="P1037">
        <f>VLOOKUP($A1037,'STOCK PRICES'!$Q$2:$R$2018,2,1)</f>
        <v>12.3</v>
      </c>
      <c r="Q1037" s="92">
        <f t="shared" si="5"/>
        <v>-6.483004878078266E-3</v>
      </c>
      <c r="R1037">
        <f>VLOOKUP($A1037,'STOCK PRICES'!$S$2:$T$2018,2,1)</f>
        <v>17.5</v>
      </c>
      <c r="S1037" s="92">
        <f t="shared" si="6"/>
        <v>1.3229988770881114E-2</v>
      </c>
      <c r="T1037">
        <f>VLOOKUP($A1037,'STOCK PRICES'!$U$2:$V$1210,2,1)</f>
        <v>99.8</v>
      </c>
      <c r="U1037" s="92">
        <f t="shared" si="7"/>
        <v>0</v>
      </c>
      <c r="V1037">
        <f>VLOOKUP($A1037,'STOCK PRICES'!$W$2:$X$1879,2,1)</f>
        <v>54.05</v>
      </c>
      <c r="W1037" s="92">
        <f t="shared" si="8"/>
        <v>-3.5442146649932053E-2</v>
      </c>
      <c r="X1037">
        <f>VLOOKUP($A1037,'STOCK PRICES'!$Y$2:$Z$1987,2,1)</f>
        <v>38.4</v>
      </c>
      <c r="Y1037" s="92">
        <f t="shared" si="9"/>
        <v>4.175371410480592E-3</v>
      </c>
      <c r="Z1037">
        <f>VLOOKUP($A1037,'STOCK PRICES'!$AA$2:$AB$1885,2,1)</f>
        <v>145.88999999999999</v>
      </c>
      <c r="AA1037" s="92">
        <f t="shared" si="10"/>
        <v>-1.7058417649476063E-2</v>
      </c>
      <c r="AB1037">
        <f>VLOOKUP($A1037,'STOCK PRICES'!$AC$2:$AD$532,2,1)</f>
        <v>650.30999999999995</v>
      </c>
      <c r="AC1037" s="92">
        <f t="shared" si="11"/>
        <v>-2.0215316608937547E-2</v>
      </c>
      <c r="AD1037">
        <f>VLOOKUP($A1037,'STOCK PRICES'!$AE$2:$AF$1525,2,1)</f>
        <v>1227</v>
      </c>
      <c r="AE1037" s="92">
        <f t="shared" si="12"/>
        <v>-2.7265160235976321E-3</v>
      </c>
      <c r="AF1037">
        <f>VLOOKUP($A1037,'STOCK PRICES'!$AG$2:$AH$1526,2,1)</f>
        <v>80.739999999999995</v>
      </c>
      <c r="AG1037" s="92">
        <f t="shared" si="13"/>
        <v>8.2079804178295818E-3</v>
      </c>
      <c r="AH1037">
        <f>VLOOKUP($A1037,'STOCK PRICES'!$AI$2:$AJ$1515,2,1)</f>
        <v>779.42</v>
      </c>
      <c r="AI1037" s="92">
        <f t="shared" si="14"/>
        <v>1.7576782701969985E-2</v>
      </c>
      <c r="AJ1037">
        <f>VLOOKUP($A1037,'STOCK PRICES'!$AK$2:$AL$1492,2,1)</f>
        <v>196.15</v>
      </c>
      <c r="AK1037" s="92">
        <f t="shared" si="15"/>
        <v>-2.4425235403514142E-2</v>
      </c>
    </row>
    <row r="1038" spans="1:37">
      <c r="A1038" s="87">
        <v>44539</v>
      </c>
      <c r="B1038">
        <f>VLOOKUP($A1038,'STOCK PRICES'!$C$2:$D$1994,2,1)</f>
        <v>140.69999999999999</v>
      </c>
      <c r="C1038" s="92">
        <f t="shared" si="16"/>
        <v>-1.7193208190108038E-2</v>
      </c>
      <c r="D1038">
        <f>VLOOKUP($A1038,'STOCK PRICES'!$E$2:$F$2018,2,1)</f>
        <v>141.16999999999999</v>
      </c>
      <c r="E1038" s="92">
        <f t="shared" si="16"/>
        <v>-5.2282159503379251E-3</v>
      </c>
      <c r="F1038">
        <f>VLOOKUP($A1038,'STOCK PRICES'!$G$2:$H$1679,2,1)</f>
        <v>29.65</v>
      </c>
      <c r="G1038" s="92">
        <f t="shared" si="0"/>
        <v>-5.8936857702715083E-2</v>
      </c>
      <c r="H1038">
        <f>VLOOKUP($A1038,'STOCK PRICES'!$I$2:$J$1976,2,1)</f>
        <v>42.27</v>
      </c>
      <c r="I1038" s="92">
        <f t="shared" si="1"/>
        <v>-1.9677374180344626E-2</v>
      </c>
      <c r="J1038">
        <f>VLOOKUP($A1038,'STOCK PRICES'!$K$2:$L$2018,2,1)</f>
        <v>125.41</v>
      </c>
      <c r="K1038" s="92">
        <f t="shared" si="2"/>
        <v>-3.2092511303634053E-2</v>
      </c>
      <c r="L1038">
        <f>VLOOKUP($A1038,'STOCK PRICES'!$M$2:$N$2018,2,1)</f>
        <v>31.51</v>
      </c>
      <c r="M1038" s="92">
        <f t="shared" si="3"/>
        <v>-2.8778964550043289E-2</v>
      </c>
      <c r="N1038">
        <f>VLOOKUP($A1038,'STOCK PRICES'!$O$2:$P$538,2,1)</f>
        <v>54.63</v>
      </c>
      <c r="O1038" s="92">
        <f t="shared" si="4"/>
        <v>7.3246661395996021E-4</v>
      </c>
      <c r="P1038">
        <f>VLOOKUP($A1038,'STOCK PRICES'!$Q$2:$R$2018,2,1)</f>
        <v>11.77</v>
      </c>
      <c r="Q1038" s="92">
        <f t="shared" si="5"/>
        <v>-4.4045341106186582E-2</v>
      </c>
      <c r="R1038">
        <f>VLOOKUP($A1038,'STOCK PRICES'!$S$2:$T$2018,2,1)</f>
        <v>16.63</v>
      </c>
      <c r="S1038" s="92">
        <f t="shared" si="6"/>
        <v>-5.0992587724632173E-2</v>
      </c>
      <c r="T1038">
        <f>VLOOKUP($A1038,'STOCK PRICES'!$U$2:$V$1210,2,1)</f>
        <v>99.8</v>
      </c>
      <c r="U1038" s="92">
        <f t="shared" si="7"/>
        <v>0</v>
      </c>
      <c r="V1038">
        <f>VLOOKUP($A1038,'STOCK PRICES'!$W$2:$X$1879,2,1)</f>
        <v>53</v>
      </c>
      <c r="W1038" s="92">
        <f t="shared" si="8"/>
        <v>-1.961763053309544E-2</v>
      </c>
      <c r="X1038">
        <f>VLOOKUP($A1038,'STOCK PRICES'!$Y$2:$Z$1987,2,1)</f>
        <v>39.450000000000003</v>
      </c>
      <c r="Y1038" s="92">
        <f t="shared" si="9"/>
        <v>2.6976587698202291E-2</v>
      </c>
      <c r="Z1038">
        <f>VLOOKUP($A1038,'STOCK PRICES'!$AA$2:$AB$1885,2,1)</f>
        <v>140.44999999999999</v>
      </c>
      <c r="AA1038" s="92">
        <f t="shared" si="10"/>
        <v>-3.8001359533551375E-2</v>
      </c>
      <c r="AB1038">
        <f>VLOOKUP($A1038,'STOCK PRICES'!$AC$2:$AD$532,2,1)</f>
        <v>630.92999999999995</v>
      </c>
      <c r="AC1038" s="92">
        <f t="shared" si="11"/>
        <v>-3.0254250911245378E-2</v>
      </c>
      <c r="AD1038">
        <f>VLOOKUP($A1038,'STOCK PRICES'!$AE$2:$AF$1525,2,1)</f>
        <v>1227</v>
      </c>
      <c r="AE1038" s="92">
        <f t="shared" si="12"/>
        <v>0</v>
      </c>
      <c r="AF1038">
        <f>VLOOKUP($A1038,'STOCK PRICES'!$AG$2:$AH$1526,2,1)</f>
        <v>79.87</v>
      </c>
      <c r="AG1038" s="92">
        <f t="shared" si="13"/>
        <v>-1.0833802495497031E-2</v>
      </c>
      <c r="AH1038">
        <f>VLOOKUP($A1038,'STOCK PRICES'!$AI$2:$AJ$1515,2,1)</f>
        <v>773.92</v>
      </c>
      <c r="AI1038" s="92">
        <f t="shared" si="14"/>
        <v>-7.0815442653948289E-3</v>
      </c>
      <c r="AJ1038">
        <f>VLOOKUP($A1038,'STOCK PRICES'!$AK$2:$AL$1492,2,1)</f>
        <v>196.24</v>
      </c>
      <c r="AK1038" s="92">
        <f t="shared" si="15"/>
        <v>4.5872729467221309E-4</v>
      </c>
    </row>
    <row r="1039" spans="1:37">
      <c r="A1039" s="87">
        <v>44540</v>
      </c>
      <c r="B1039">
        <f>VLOOKUP($A1039,'STOCK PRICES'!$C$2:$D$1994,2,1)</f>
        <v>141.97</v>
      </c>
      <c r="C1039" s="92">
        <f t="shared" si="16"/>
        <v>8.9858035551393135E-3</v>
      </c>
      <c r="D1039">
        <f>VLOOKUP($A1039,'STOCK PRICES'!$E$2:$F$2018,2,1)</f>
        <v>140.11000000000001</v>
      </c>
      <c r="E1039" s="92">
        <f t="shared" si="16"/>
        <v>-7.5370095129679562E-3</v>
      </c>
      <c r="F1039">
        <f>VLOOKUP($A1039,'STOCK PRICES'!$G$2:$H$1679,2,1)</f>
        <v>30</v>
      </c>
      <c r="G1039" s="92">
        <f t="shared" si="0"/>
        <v>1.1735256218420932E-2</v>
      </c>
      <c r="H1039">
        <f>VLOOKUP($A1039,'STOCK PRICES'!$I$2:$J$1976,2,1)</f>
        <v>42.53</v>
      </c>
      <c r="I1039" s="92">
        <f t="shared" si="1"/>
        <v>6.1320946868435294E-3</v>
      </c>
      <c r="J1039">
        <f>VLOOKUP($A1039,'STOCK PRICES'!$K$2:$L$2018,2,1)</f>
        <v>125.07</v>
      </c>
      <c r="K1039" s="92">
        <f t="shared" si="2"/>
        <v>-2.7147892751431461E-3</v>
      </c>
      <c r="L1039">
        <f>VLOOKUP($A1039,'STOCK PRICES'!$M$2:$N$2018,2,1)</f>
        <v>31.95</v>
      </c>
      <c r="M1039" s="92">
        <f t="shared" si="3"/>
        <v>1.3867225054360603E-2</v>
      </c>
      <c r="N1039">
        <f>VLOOKUP($A1039,'STOCK PRICES'!$O$2:$P$538,2,1)</f>
        <v>54.24</v>
      </c>
      <c r="O1039" s="92">
        <f t="shared" si="4"/>
        <v>-7.1645387754862106E-3</v>
      </c>
      <c r="P1039">
        <f>VLOOKUP($A1039,'STOCK PRICES'!$Q$2:$R$2018,2,1)</f>
        <v>11.72</v>
      </c>
      <c r="Q1039" s="92">
        <f t="shared" si="5"/>
        <v>-4.2571371233187218E-3</v>
      </c>
      <c r="R1039">
        <f>VLOOKUP($A1039,'STOCK PRICES'!$S$2:$T$2018,2,1)</f>
        <v>16.260000000000002</v>
      </c>
      <c r="S1039" s="92">
        <f t="shared" si="6"/>
        <v>-2.2500189085171571E-2</v>
      </c>
      <c r="T1039">
        <f>VLOOKUP($A1039,'STOCK PRICES'!$U$2:$V$1210,2,1)</f>
        <v>104.88</v>
      </c>
      <c r="U1039" s="92">
        <f t="shared" si="7"/>
        <v>4.9648656138026097E-2</v>
      </c>
      <c r="V1039">
        <f>VLOOKUP($A1039,'STOCK PRICES'!$W$2:$X$1879,2,1)</f>
        <v>54</v>
      </c>
      <c r="W1039" s="92">
        <f t="shared" si="8"/>
        <v>1.8692133012152546E-2</v>
      </c>
      <c r="X1039">
        <f>VLOOKUP($A1039,'STOCK PRICES'!$Y$2:$Z$1987,2,1)</f>
        <v>39.450000000000003</v>
      </c>
      <c r="Y1039" s="92">
        <f t="shared" si="9"/>
        <v>0</v>
      </c>
      <c r="Z1039">
        <f>VLOOKUP($A1039,'STOCK PRICES'!$AA$2:$AB$1885,2,1)</f>
        <v>144.52000000000001</v>
      </c>
      <c r="AA1039" s="92">
        <f t="shared" si="10"/>
        <v>2.8566352729186905E-2</v>
      </c>
      <c r="AB1039">
        <f>VLOOKUP($A1039,'STOCK PRICES'!$AC$2:$AD$532,2,1)</f>
        <v>634.15</v>
      </c>
      <c r="AC1039" s="92">
        <f t="shared" si="11"/>
        <v>5.0905981497420816E-3</v>
      </c>
      <c r="AD1039">
        <f>VLOOKUP($A1039,'STOCK PRICES'!$AE$2:$AF$1525,2,1)</f>
        <v>1225</v>
      </c>
      <c r="AE1039" s="92">
        <f t="shared" si="12"/>
        <v>-1.6313217320840852E-3</v>
      </c>
      <c r="AF1039">
        <f>VLOOKUP($A1039,'STOCK PRICES'!$AG$2:$AH$1526,2,1)</f>
        <v>78.83</v>
      </c>
      <c r="AG1039" s="92">
        <f t="shared" si="13"/>
        <v>-1.3106677857480771E-2</v>
      </c>
      <c r="AH1039">
        <f>VLOOKUP($A1039,'STOCK PRICES'!$AI$2:$AJ$1515,2,1)</f>
        <v>753.95</v>
      </c>
      <c r="AI1039" s="92">
        <f t="shared" si="14"/>
        <v>-2.6142456262868364E-2</v>
      </c>
      <c r="AJ1039">
        <f>VLOOKUP($A1039,'STOCK PRICES'!$AK$2:$AL$1492,2,1)</f>
        <v>194.89</v>
      </c>
      <c r="AK1039" s="92">
        <f t="shared" si="15"/>
        <v>-6.9031031163011326E-3</v>
      </c>
    </row>
    <row r="1040" spans="1:37">
      <c r="A1040" s="87">
        <v>44543</v>
      </c>
      <c r="B1040">
        <f>VLOOKUP($A1040,'STOCK PRICES'!$C$2:$D$1994,2,1)</f>
        <v>139.96</v>
      </c>
      <c r="C1040" s="92">
        <f t="shared" si="16"/>
        <v>-1.425910017599526E-2</v>
      </c>
      <c r="D1040">
        <f>VLOOKUP($A1040,'STOCK PRICES'!$E$2:$F$2018,2,1)</f>
        <v>137.25</v>
      </c>
      <c r="E1040" s="92">
        <f t="shared" si="16"/>
        <v>-2.0623747993500113E-2</v>
      </c>
      <c r="F1040">
        <f>VLOOKUP($A1040,'STOCK PRICES'!$G$2:$H$1679,2,1)</f>
        <v>31.85</v>
      </c>
      <c r="G1040" s="92">
        <f t="shared" si="0"/>
        <v>5.984000035601706E-2</v>
      </c>
      <c r="H1040">
        <f>VLOOKUP($A1040,'STOCK PRICES'!$I$2:$J$1976,2,1)</f>
        <v>43.75</v>
      </c>
      <c r="I1040" s="92">
        <f t="shared" si="1"/>
        <v>2.8281903538081191E-2</v>
      </c>
      <c r="J1040">
        <f>VLOOKUP($A1040,'STOCK PRICES'!$K$2:$L$2018,2,1)</f>
        <v>123.98</v>
      </c>
      <c r="K1040" s="92">
        <f t="shared" si="2"/>
        <v>-8.7533182870417562E-3</v>
      </c>
      <c r="L1040">
        <f>VLOOKUP($A1040,'STOCK PRICES'!$M$2:$N$2018,2,1)</f>
        <v>31.92</v>
      </c>
      <c r="M1040" s="92">
        <f t="shared" si="3"/>
        <v>-9.3940824193571861E-4</v>
      </c>
      <c r="N1040">
        <f>VLOOKUP($A1040,'STOCK PRICES'!$O$2:$P$538,2,1)</f>
        <v>52.9</v>
      </c>
      <c r="O1040" s="92">
        <f t="shared" si="4"/>
        <v>-2.5015304767886461E-2</v>
      </c>
      <c r="P1040">
        <f>VLOOKUP($A1040,'STOCK PRICES'!$Q$2:$R$2018,2,1)</f>
        <v>11.37</v>
      </c>
      <c r="Q1040" s="92">
        <f t="shared" si="5"/>
        <v>-3.0318476386422058E-2</v>
      </c>
      <c r="R1040">
        <f>VLOOKUP($A1040,'STOCK PRICES'!$S$2:$T$2018,2,1)</f>
        <v>15.09</v>
      </c>
      <c r="S1040" s="92">
        <f t="shared" si="6"/>
        <v>-7.4675831339907156E-2</v>
      </c>
      <c r="T1040">
        <f>VLOOKUP($A1040,'STOCK PRICES'!$U$2:$V$1210,2,1)</f>
        <v>104.88</v>
      </c>
      <c r="U1040" s="92">
        <f t="shared" si="7"/>
        <v>0</v>
      </c>
      <c r="V1040">
        <f>VLOOKUP($A1040,'STOCK PRICES'!$W$2:$X$1879,2,1)</f>
        <v>55.08</v>
      </c>
      <c r="W1040" s="92">
        <f t="shared" si="8"/>
        <v>1.980262729617973E-2</v>
      </c>
      <c r="X1040">
        <f>VLOOKUP($A1040,'STOCK PRICES'!$Y$2:$Z$1987,2,1)</f>
        <v>37.21</v>
      </c>
      <c r="Y1040" s="92">
        <f t="shared" si="9"/>
        <v>-5.8456504933352228E-2</v>
      </c>
      <c r="Z1040">
        <f>VLOOKUP($A1040,'STOCK PRICES'!$AA$2:$AB$1885,2,1)</f>
        <v>144.52000000000001</v>
      </c>
      <c r="AA1040" s="92">
        <f t="shared" si="10"/>
        <v>0</v>
      </c>
      <c r="AB1040">
        <f>VLOOKUP($A1040,'STOCK PRICES'!$AC$2:$AD$532,2,1)</f>
        <v>631.59</v>
      </c>
      <c r="AC1040" s="92">
        <f t="shared" si="11"/>
        <v>-4.0450700628647963E-3</v>
      </c>
      <c r="AD1040">
        <f>VLOOKUP($A1040,'STOCK PRICES'!$AE$2:$AF$1525,2,1)</f>
        <v>1220.01</v>
      </c>
      <c r="AE1040" s="92">
        <f t="shared" si="12"/>
        <v>-4.0817885638065781E-3</v>
      </c>
      <c r="AF1040">
        <f>VLOOKUP($A1040,'STOCK PRICES'!$AG$2:$AH$1526,2,1)</f>
        <v>78.09</v>
      </c>
      <c r="AG1040" s="92">
        <f t="shared" si="13"/>
        <v>-9.4316273972330864E-3</v>
      </c>
      <c r="AH1040">
        <f>VLOOKUP($A1040,'STOCK PRICES'!$AI$2:$AJ$1515,2,1)</f>
        <v>723.4</v>
      </c>
      <c r="AI1040" s="92">
        <f t="shared" si="14"/>
        <v>-4.1363733293807076E-2</v>
      </c>
      <c r="AJ1040">
        <f>VLOOKUP($A1040,'STOCK PRICES'!$AK$2:$AL$1492,2,1)</f>
        <v>186.08</v>
      </c>
      <c r="AK1040" s="92">
        <f t="shared" si="15"/>
        <v>-4.6258608063578378E-2</v>
      </c>
    </row>
    <row r="1041" spans="1:37">
      <c r="A1041" s="87">
        <v>44544</v>
      </c>
      <c r="B1041">
        <f>VLOOKUP($A1041,'STOCK PRICES'!$C$2:$D$1994,2,1)</f>
        <v>139.61000000000001</v>
      </c>
      <c r="C1041" s="92">
        <f t="shared" si="16"/>
        <v>-2.503846498930676E-3</v>
      </c>
      <c r="D1041">
        <f>VLOOKUP($A1041,'STOCK PRICES'!$E$2:$F$2018,2,1)</f>
        <v>137.44</v>
      </c>
      <c r="E1041" s="92">
        <f t="shared" si="16"/>
        <v>1.3833778463051027E-3</v>
      </c>
      <c r="F1041">
        <f>VLOOKUP($A1041,'STOCK PRICES'!$G$2:$H$1679,2,1)</f>
        <v>30.17</v>
      </c>
      <c r="G1041" s="92">
        <f t="shared" si="0"/>
        <v>-5.4189328847202664E-2</v>
      </c>
      <c r="H1041">
        <f>VLOOKUP($A1041,'STOCK PRICES'!$I$2:$J$1976,2,1)</f>
        <v>44.75</v>
      </c>
      <c r="I1041" s="92">
        <f t="shared" si="1"/>
        <v>2.2599831917240992E-2</v>
      </c>
      <c r="J1041">
        <f>VLOOKUP($A1041,'STOCK PRICES'!$K$2:$L$2018,2,1)</f>
        <v>131.94</v>
      </c>
      <c r="K1041" s="92">
        <f t="shared" si="2"/>
        <v>6.2227011520951413E-2</v>
      </c>
      <c r="L1041">
        <f>VLOOKUP($A1041,'STOCK PRICES'!$M$2:$N$2018,2,1)</f>
        <v>33.97</v>
      </c>
      <c r="M1041" s="92">
        <f t="shared" si="3"/>
        <v>6.2245009590884547E-2</v>
      </c>
      <c r="N1041">
        <f>VLOOKUP($A1041,'STOCK PRICES'!$O$2:$P$538,2,1)</f>
        <v>53.5</v>
      </c>
      <c r="O1041" s="92">
        <f t="shared" si="4"/>
        <v>1.1278315037707274E-2</v>
      </c>
      <c r="P1041">
        <f>VLOOKUP($A1041,'STOCK PRICES'!$Q$2:$R$2018,2,1)</f>
        <v>12</v>
      </c>
      <c r="Q1041" s="92">
        <f t="shared" si="5"/>
        <v>5.3928342025555645E-2</v>
      </c>
      <c r="R1041">
        <f>VLOOKUP($A1041,'STOCK PRICES'!$S$2:$T$2018,2,1)</f>
        <v>16.12</v>
      </c>
      <c r="S1041" s="92">
        <f t="shared" si="6"/>
        <v>6.602846429872479E-2</v>
      </c>
      <c r="T1041">
        <f>VLOOKUP($A1041,'STOCK PRICES'!$U$2:$V$1210,2,1)</f>
        <v>104.88</v>
      </c>
      <c r="U1041" s="92">
        <f t="shared" si="7"/>
        <v>0</v>
      </c>
      <c r="V1041">
        <f>VLOOKUP($A1041,'STOCK PRICES'!$W$2:$X$1879,2,1)</f>
        <v>57.87</v>
      </c>
      <c r="W1041" s="92">
        <f t="shared" si="8"/>
        <v>4.9412441725293348E-2</v>
      </c>
      <c r="X1041">
        <f>VLOOKUP($A1041,'STOCK PRICES'!$Y$2:$Z$1987,2,1)</f>
        <v>37.42</v>
      </c>
      <c r="Y1041" s="92">
        <f t="shared" si="9"/>
        <v>5.6277784874124593E-3</v>
      </c>
      <c r="Z1041">
        <f>VLOOKUP($A1041,'STOCK PRICES'!$AA$2:$AB$1885,2,1)</f>
        <v>143</v>
      </c>
      <c r="AA1041" s="92">
        <f t="shared" si="10"/>
        <v>-1.0573276019532264E-2</v>
      </c>
      <c r="AB1041">
        <f>VLOOKUP($A1041,'STOCK PRICES'!$AC$2:$AD$532,2,1)</f>
        <v>640.41</v>
      </c>
      <c r="AC1041" s="92">
        <f t="shared" si="11"/>
        <v>1.3868146790543903E-2</v>
      </c>
      <c r="AD1041">
        <f>VLOOKUP($A1041,'STOCK PRICES'!$AE$2:$AF$1525,2,1)</f>
        <v>1225</v>
      </c>
      <c r="AE1041" s="92">
        <f t="shared" si="12"/>
        <v>4.0817885638064827E-3</v>
      </c>
      <c r="AF1041">
        <f>VLOOKUP($A1041,'STOCK PRICES'!$AG$2:$AH$1526,2,1)</f>
        <v>79.459999999999994</v>
      </c>
      <c r="AG1041" s="92">
        <f t="shared" si="13"/>
        <v>1.739174271186902E-2</v>
      </c>
      <c r="AH1041">
        <f>VLOOKUP($A1041,'STOCK PRICES'!$AI$2:$AJ$1515,2,1)</f>
        <v>724.57</v>
      </c>
      <c r="AI1041" s="92">
        <f t="shared" si="14"/>
        <v>1.6160559329745463E-3</v>
      </c>
      <c r="AJ1041">
        <f>VLOOKUP($A1041,'STOCK PRICES'!$AK$2:$AL$1492,2,1)</f>
        <v>194.18</v>
      </c>
      <c r="AK1041" s="92">
        <f t="shared" si="15"/>
        <v>4.2608875171644529E-2</v>
      </c>
    </row>
    <row r="1042" spans="1:37">
      <c r="A1042" s="87">
        <v>44545</v>
      </c>
      <c r="B1042">
        <f>VLOOKUP($A1042,'STOCK PRICES'!$C$2:$D$1994,2,1)</f>
        <v>141.13</v>
      </c>
      <c r="C1042" s="92">
        <f t="shared" si="16"/>
        <v>1.0828630425358787E-2</v>
      </c>
      <c r="D1042">
        <f>VLOOKUP($A1042,'STOCK PRICES'!$E$2:$F$2018,2,1)</f>
        <v>137.61000000000001</v>
      </c>
      <c r="E1042" s="92">
        <f t="shared" si="16"/>
        <v>1.2361390412451208E-3</v>
      </c>
      <c r="F1042">
        <f>VLOOKUP($A1042,'STOCK PRICES'!$G$2:$H$1679,2,1)</f>
        <v>31.75</v>
      </c>
      <c r="G1042" s="92">
        <f t="shared" si="0"/>
        <v>5.104467216773094E-2</v>
      </c>
      <c r="H1042">
        <f>VLOOKUP($A1042,'STOCK PRICES'!$I$2:$J$1976,2,1)</f>
        <v>44.74</v>
      </c>
      <c r="I1042" s="92">
        <f t="shared" si="1"/>
        <v>-2.2348865888075008E-4</v>
      </c>
      <c r="J1042">
        <f>VLOOKUP($A1042,'STOCK PRICES'!$K$2:$L$2018,2,1)</f>
        <v>141.83000000000001</v>
      </c>
      <c r="K1042" s="92">
        <f t="shared" si="2"/>
        <v>7.2281883511791448E-2</v>
      </c>
      <c r="L1042">
        <f>VLOOKUP($A1042,'STOCK PRICES'!$M$2:$N$2018,2,1)</f>
        <v>36.46</v>
      </c>
      <c r="M1042" s="92">
        <f t="shared" si="3"/>
        <v>7.0737987078024395E-2</v>
      </c>
      <c r="N1042">
        <f>VLOOKUP($A1042,'STOCK PRICES'!$O$2:$P$538,2,1)</f>
        <v>56.78</v>
      </c>
      <c r="O1042" s="92">
        <f t="shared" si="4"/>
        <v>5.9502497142864333E-2</v>
      </c>
      <c r="P1042">
        <f>VLOOKUP($A1042,'STOCK PRICES'!$Q$2:$R$2018,2,1)</f>
        <v>13</v>
      </c>
      <c r="Q1042" s="92">
        <f t="shared" si="5"/>
        <v>8.0042707673536356E-2</v>
      </c>
      <c r="R1042">
        <f>VLOOKUP($A1042,'STOCK PRICES'!$S$2:$T$2018,2,1)</f>
        <v>17.32</v>
      </c>
      <c r="S1042" s="92">
        <f t="shared" si="6"/>
        <v>7.18011660558069E-2</v>
      </c>
      <c r="T1042">
        <f>VLOOKUP($A1042,'STOCK PRICES'!$U$2:$V$1210,2,1)</f>
        <v>97.63</v>
      </c>
      <c r="U1042" s="92">
        <f t="shared" si="7"/>
        <v>-7.1632016217864275E-2</v>
      </c>
      <c r="V1042">
        <f>VLOOKUP($A1042,'STOCK PRICES'!$W$2:$X$1879,2,1)</f>
        <v>61.66</v>
      </c>
      <c r="W1042" s="92">
        <f t="shared" si="8"/>
        <v>6.3436306872256945E-2</v>
      </c>
      <c r="X1042">
        <f>VLOOKUP($A1042,'STOCK PRICES'!$Y$2:$Z$1987,2,1)</f>
        <v>39.75</v>
      </c>
      <c r="Y1042" s="92">
        <f t="shared" si="9"/>
        <v>6.0404520254397201E-2</v>
      </c>
      <c r="Z1042">
        <f>VLOOKUP($A1042,'STOCK PRICES'!$AA$2:$AB$1885,2,1)</f>
        <v>148.32</v>
      </c>
      <c r="AA1042" s="92">
        <f t="shared" si="10"/>
        <v>3.6527471557637609E-2</v>
      </c>
      <c r="AB1042">
        <f>VLOOKUP($A1042,'STOCK PRICES'!$AC$2:$AD$532,2,1)</f>
        <v>685.85</v>
      </c>
      <c r="AC1042" s="92">
        <f t="shared" si="11"/>
        <v>6.8550348683298415E-2</v>
      </c>
      <c r="AD1042">
        <f>VLOOKUP($A1042,'STOCK PRICES'!$AE$2:$AF$1525,2,1)</f>
        <v>1235</v>
      </c>
      <c r="AE1042" s="92">
        <f t="shared" si="12"/>
        <v>8.1301260832503091E-3</v>
      </c>
      <c r="AF1042">
        <f>VLOOKUP($A1042,'STOCK PRICES'!$AG$2:$AH$1526,2,1)</f>
        <v>82.78</v>
      </c>
      <c r="AG1042" s="92">
        <f t="shared" si="13"/>
        <v>4.0932735934133629E-2</v>
      </c>
      <c r="AH1042">
        <f>VLOOKUP($A1042,'STOCK PRICES'!$AI$2:$AJ$1515,2,1)</f>
        <v>770.22</v>
      </c>
      <c r="AI1042" s="92">
        <f t="shared" si="14"/>
        <v>6.1097812873918092E-2</v>
      </c>
      <c r="AJ1042">
        <f>VLOOKUP($A1042,'STOCK PRICES'!$AK$2:$AL$1492,2,1)</f>
        <v>206.89</v>
      </c>
      <c r="AK1042" s="92">
        <f t="shared" si="15"/>
        <v>6.3401687113652919E-2</v>
      </c>
    </row>
    <row r="1043" spans="1:37">
      <c r="A1043" s="87">
        <v>44546</v>
      </c>
      <c r="B1043">
        <f>VLOOKUP($A1043,'STOCK PRICES'!$C$2:$D$1994,2,1)</f>
        <v>139.84</v>
      </c>
      <c r="C1043" s="92">
        <f t="shared" si="16"/>
        <v>-9.1825395186902192E-3</v>
      </c>
      <c r="D1043">
        <f>VLOOKUP($A1043,'STOCK PRICES'!$E$2:$F$2018,2,1)</f>
        <v>134.99</v>
      </c>
      <c r="E1043" s="92">
        <f t="shared" si="16"/>
        <v>-1.9222895656454676E-2</v>
      </c>
      <c r="F1043">
        <f>VLOOKUP($A1043,'STOCK PRICES'!$G$2:$H$1679,2,1)</f>
        <v>31</v>
      </c>
      <c r="G1043" s="92">
        <f t="shared" si="0"/>
        <v>-2.3905520853554366E-2</v>
      </c>
      <c r="H1043">
        <f>VLOOKUP($A1043,'STOCK PRICES'!$I$2:$J$1976,2,1)</f>
        <v>44.02</v>
      </c>
      <c r="I1043" s="92">
        <f t="shared" si="1"/>
        <v>-1.6223879963667958E-2</v>
      </c>
      <c r="J1043">
        <f>VLOOKUP($A1043,'STOCK PRICES'!$K$2:$L$2018,2,1)</f>
        <v>140.37</v>
      </c>
      <c r="K1043" s="92">
        <f t="shared" si="2"/>
        <v>-1.0347363760281583E-2</v>
      </c>
      <c r="L1043">
        <f>VLOOKUP($A1043,'STOCK PRICES'!$M$2:$N$2018,2,1)</f>
        <v>34.9</v>
      </c>
      <c r="M1043" s="92">
        <f t="shared" si="3"/>
        <v>-4.3728940042135567E-2</v>
      </c>
      <c r="N1043">
        <f>VLOOKUP($A1043,'STOCK PRICES'!$O$2:$P$538,2,1)</f>
        <v>55.07</v>
      </c>
      <c r="O1043" s="92">
        <f t="shared" si="4"/>
        <v>-3.0579047770434981E-2</v>
      </c>
      <c r="P1043">
        <f>VLOOKUP($A1043,'STOCK PRICES'!$Q$2:$R$2018,2,1)</f>
        <v>12.48</v>
      </c>
      <c r="Q1043" s="92">
        <f t="shared" si="5"/>
        <v>-4.0821994520255048E-2</v>
      </c>
      <c r="R1043">
        <f>VLOOKUP($A1043,'STOCK PRICES'!$S$2:$T$2018,2,1)</f>
        <v>17.43</v>
      </c>
      <c r="S1043" s="92">
        <f t="shared" si="6"/>
        <v>6.3309563976405034E-3</v>
      </c>
      <c r="T1043">
        <f>VLOOKUP($A1043,'STOCK PRICES'!$U$2:$V$1210,2,1)</f>
        <v>97.63</v>
      </c>
      <c r="U1043" s="92">
        <f t="shared" si="7"/>
        <v>0</v>
      </c>
      <c r="V1043">
        <f>VLOOKUP($A1043,'STOCK PRICES'!$W$2:$X$1879,2,1)</f>
        <v>63.64</v>
      </c>
      <c r="W1043" s="92">
        <f t="shared" si="8"/>
        <v>3.1606781011581785E-2</v>
      </c>
      <c r="X1043">
        <f>VLOOKUP($A1043,'STOCK PRICES'!$Y$2:$Z$1987,2,1)</f>
        <v>37.85</v>
      </c>
      <c r="Y1043" s="92">
        <f t="shared" si="9"/>
        <v>-4.8978861216883114E-2</v>
      </c>
      <c r="Z1043">
        <f>VLOOKUP($A1043,'STOCK PRICES'!$AA$2:$AB$1885,2,1)</f>
        <v>147.93</v>
      </c>
      <c r="AA1043" s="92">
        <f t="shared" si="10"/>
        <v>-2.6329129134004675E-3</v>
      </c>
      <c r="AB1043">
        <f>VLOOKUP($A1043,'STOCK PRICES'!$AC$2:$AD$532,2,1)</f>
        <v>664.56</v>
      </c>
      <c r="AC1043" s="92">
        <f t="shared" si="11"/>
        <v>-3.1533777393600061E-2</v>
      </c>
      <c r="AD1043">
        <f>VLOOKUP($A1043,'STOCK PRICES'!$AE$2:$AF$1525,2,1)</f>
        <v>1231.55</v>
      </c>
      <c r="AE1043" s="92">
        <f t="shared" si="12"/>
        <v>-2.7974314324593227E-3</v>
      </c>
      <c r="AF1043">
        <f>VLOOKUP($A1043,'STOCK PRICES'!$AG$2:$AH$1526,2,1)</f>
        <v>81.010000000000005</v>
      </c>
      <c r="AG1043" s="92">
        <f t="shared" si="13"/>
        <v>-2.1613882478186457E-2</v>
      </c>
      <c r="AH1043">
        <f>VLOOKUP($A1043,'STOCK PRICES'!$AI$2:$AJ$1515,2,1)</f>
        <v>751.47</v>
      </c>
      <c r="AI1043" s="92">
        <f t="shared" si="14"/>
        <v>-2.464490008837238E-2</v>
      </c>
      <c r="AJ1043">
        <f>VLOOKUP($A1043,'STOCK PRICES'!$AK$2:$AL$1492,2,1)</f>
        <v>200.01</v>
      </c>
      <c r="AK1043" s="92">
        <f t="shared" si="15"/>
        <v>-3.3819885757573553E-2</v>
      </c>
    </row>
    <row r="1044" spans="1:37">
      <c r="A1044" s="87">
        <v>44547</v>
      </c>
      <c r="B1044">
        <f>VLOOKUP($A1044,'STOCK PRICES'!$C$2:$D$1994,2,1)</f>
        <v>139.04</v>
      </c>
      <c r="C1044" s="92">
        <f t="shared" si="16"/>
        <v>-5.7372503901434594E-3</v>
      </c>
      <c r="D1044">
        <f>VLOOKUP($A1044,'STOCK PRICES'!$E$2:$F$2018,2,1)</f>
        <v>134.82</v>
      </c>
      <c r="E1044" s="92">
        <f t="shared" si="16"/>
        <v>-1.2601461954429756E-3</v>
      </c>
      <c r="F1044">
        <f>VLOOKUP($A1044,'STOCK PRICES'!$G$2:$H$1679,2,1)</f>
        <v>31</v>
      </c>
      <c r="G1044" s="92">
        <f t="shared" si="0"/>
        <v>0</v>
      </c>
      <c r="H1044">
        <f>VLOOKUP($A1044,'STOCK PRICES'!$I$2:$J$1976,2,1)</f>
        <v>43.5</v>
      </c>
      <c r="I1044" s="92">
        <f t="shared" si="1"/>
        <v>-1.1883138003677239E-2</v>
      </c>
      <c r="J1044">
        <f>VLOOKUP($A1044,'STOCK PRICES'!$K$2:$L$2018,2,1)</f>
        <v>135.47</v>
      </c>
      <c r="K1044" s="92">
        <f t="shared" si="2"/>
        <v>-3.5531579953589625E-2</v>
      </c>
      <c r="L1044">
        <f>VLOOKUP($A1044,'STOCK PRICES'!$M$2:$N$2018,2,1)</f>
        <v>35.69</v>
      </c>
      <c r="M1044" s="92">
        <f t="shared" si="3"/>
        <v>2.2383708293687521E-2</v>
      </c>
      <c r="N1044">
        <f>VLOOKUP($A1044,'STOCK PRICES'!$O$2:$P$538,2,1)</f>
        <v>56.32</v>
      </c>
      <c r="O1044" s="92">
        <f t="shared" si="4"/>
        <v>2.2444608575396804E-2</v>
      </c>
      <c r="P1044">
        <f>VLOOKUP($A1044,'STOCK PRICES'!$Q$2:$R$2018,2,1)</f>
        <v>12.1</v>
      </c>
      <c r="Q1044" s="92">
        <f t="shared" si="5"/>
        <v>-3.0921910338586319E-2</v>
      </c>
      <c r="R1044">
        <f>VLOOKUP($A1044,'STOCK PRICES'!$S$2:$T$2018,2,1)</f>
        <v>17.04</v>
      </c>
      <c r="S1044" s="92">
        <f t="shared" si="6"/>
        <v>-2.2629338130759871E-2</v>
      </c>
      <c r="T1044">
        <f>VLOOKUP($A1044,'STOCK PRICES'!$U$2:$V$1210,2,1)</f>
        <v>97.63</v>
      </c>
      <c r="U1044" s="92">
        <f t="shared" si="7"/>
        <v>0</v>
      </c>
      <c r="V1044">
        <f>VLOOKUP($A1044,'STOCK PRICES'!$W$2:$X$1879,2,1)</f>
        <v>61</v>
      </c>
      <c r="W1044" s="92">
        <f t="shared" si="8"/>
        <v>-4.2368339296274933E-2</v>
      </c>
      <c r="X1044">
        <f>VLOOKUP($A1044,'STOCK PRICES'!$Y$2:$Z$1987,2,1)</f>
        <v>38.94</v>
      </c>
      <c r="Y1044" s="92">
        <f t="shared" si="9"/>
        <v>2.8391020060595767E-2</v>
      </c>
      <c r="Z1044">
        <f>VLOOKUP($A1044,'STOCK PRICES'!$AA$2:$AB$1885,2,1)</f>
        <v>145.07</v>
      </c>
      <c r="AA1044" s="92">
        <f t="shared" si="10"/>
        <v>-1.9522804353333673E-2</v>
      </c>
      <c r="AB1044">
        <f>VLOOKUP($A1044,'STOCK PRICES'!$AC$2:$AD$532,2,1)</f>
        <v>674.58</v>
      </c>
      <c r="AC1044" s="92">
        <f t="shared" si="11"/>
        <v>1.4965107458907174E-2</v>
      </c>
      <c r="AD1044">
        <f>VLOOKUP($A1044,'STOCK PRICES'!$AE$2:$AF$1525,2,1)</f>
        <v>1227.27</v>
      </c>
      <c r="AE1044" s="92">
        <f t="shared" si="12"/>
        <v>-3.4813482261593764E-3</v>
      </c>
      <c r="AF1044">
        <f>VLOOKUP($A1044,'STOCK PRICES'!$AG$2:$AH$1526,2,1)</f>
        <v>81.44</v>
      </c>
      <c r="AG1044" s="92">
        <f t="shared" si="13"/>
        <v>5.2939489598127411E-3</v>
      </c>
      <c r="AH1044">
        <f>VLOOKUP($A1044,'STOCK PRICES'!$AI$2:$AJ$1515,2,1)</f>
        <v>775.41</v>
      </c>
      <c r="AI1044" s="92">
        <f t="shared" si="14"/>
        <v>3.1360633486663451E-2</v>
      </c>
      <c r="AJ1044">
        <f>VLOOKUP($A1044,'STOCK PRICES'!$AK$2:$AL$1492,2,1)</f>
        <v>200.33</v>
      </c>
      <c r="AK1044" s="92">
        <f t="shared" si="15"/>
        <v>1.598641495482975E-3</v>
      </c>
    </row>
    <row r="1045" spans="1:37">
      <c r="A1045" s="87">
        <v>44550</v>
      </c>
      <c r="B1045">
        <f>VLOOKUP($A1045,'STOCK PRICES'!$C$2:$D$1994,2,1)</f>
        <v>139.21</v>
      </c>
      <c r="C1045" s="92">
        <f t="shared" si="16"/>
        <v>1.2219228833941487E-3</v>
      </c>
      <c r="D1045">
        <f>VLOOKUP($A1045,'STOCK PRICES'!$E$2:$F$2018,2,1)</f>
        <v>134.13999999999999</v>
      </c>
      <c r="E1045" s="92">
        <f t="shared" si="16"/>
        <v>-5.0565247537016451E-3</v>
      </c>
      <c r="F1045">
        <f>VLOOKUP($A1045,'STOCK PRICES'!$G$2:$H$1679,2,1)</f>
        <v>30.99</v>
      </c>
      <c r="G1045" s="92">
        <f t="shared" si="0"/>
        <v>-3.2263268548941566E-4</v>
      </c>
      <c r="H1045">
        <f>VLOOKUP($A1045,'STOCK PRICES'!$I$2:$J$1976,2,1)</f>
        <v>43.51</v>
      </c>
      <c r="I1045" s="92">
        <f t="shared" si="1"/>
        <v>2.2985863795019112E-4</v>
      </c>
      <c r="J1045">
        <f>VLOOKUP($A1045,'STOCK PRICES'!$K$2:$L$2018,2,1)</f>
        <v>135.76</v>
      </c>
      <c r="K1045" s="92">
        <f t="shared" si="2"/>
        <v>2.1384073333256793E-3</v>
      </c>
      <c r="L1045">
        <f>VLOOKUP($A1045,'STOCK PRICES'!$M$2:$N$2018,2,1)</f>
        <v>36.03</v>
      </c>
      <c r="M1045" s="92">
        <f t="shared" si="3"/>
        <v>9.4813872579329259E-3</v>
      </c>
      <c r="N1045">
        <f>VLOOKUP($A1045,'STOCK PRICES'!$O$2:$P$538,2,1)</f>
        <v>56.21</v>
      </c>
      <c r="O1045" s="92">
        <f t="shared" si="4"/>
        <v>-1.9550348358033506E-3</v>
      </c>
      <c r="P1045">
        <f>VLOOKUP($A1045,'STOCK PRICES'!$Q$2:$R$2018,2,1)</f>
        <v>12.13</v>
      </c>
      <c r="Q1045" s="92">
        <f t="shared" si="5"/>
        <v>2.4762703532635053E-3</v>
      </c>
      <c r="R1045">
        <f>VLOOKUP($A1045,'STOCK PRICES'!$S$2:$T$2018,2,1)</f>
        <v>17.21</v>
      </c>
      <c r="S1045" s="92">
        <f t="shared" si="6"/>
        <v>9.9270888222783831E-3</v>
      </c>
      <c r="T1045">
        <f>VLOOKUP($A1045,'STOCK PRICES'!$U$2:$V$1210,2,1)</f>
        <v>100.9</v>
      </c>
      <c r="U1045" s="92">
        <f t="shared" si="7"/>
        <v>3.2945104121983287E-2</v>
      </c>
      <c r="V1045">
        <f>VLOOKUP($A1045,'STOCK PRICES'!$W$2:$X$1879,2,1)</f>
        <v>62</v>
      </c>
      <c r="W1045" s="92">
        <f t="shared" si="8"/>
        <v>1.6260520871780326E-2</v>
      </c>
      <c r="X1045">
        <f>VLOOKUP($A1045,'STOCK PRICES'!$Y$2:$Z$1987,2,1)</f>
        <v>38.770000000000003</v>
      </c>
      <c r="Y1045" s="92">
        <f t="shared" si="9"/>
        <v>-4.3752482612157114E-3</v>
      </c>
      <c r="Z1045">
        <f>VLOOKUP($A1045,'STOCK PRICES'!$AA$2:$AB$1885,2,1)</f>
        <v>149</v>
      </c>
      <c r="AA1045" s="92">
        <f t="shared" si="10"/>
        <v>2.6729921394648339E-2</v>
      </c>
      <c r="AB1045">
        <f>VLOOKUP($A1045,'STOCK PRICES'!$AC$2:$AD$532,2,1)</f>
        <v>693.74</v>
      </c>
      <c r="AC1045" s="92">
        <f t="shared" si="11"/>
        <v>2.8006975552617896E-2</v>
      </c>
      <c r="AD1045">
        <f>VLOOKUP($A1045,'STOCK PRICES'!$AE$2:$AF$1525,2,1)</f>
        <v>1230.8399999999999</v>
      </c>
      <c r="AE1045" s="92">
        <f t="shared" si="12"/>
        <v>2.9046727038609076E-3</v>
      </c>
      <c r="AF1045">
        <f>VLOOKUP($A1045,'STOCK PRICES'!$AG$2:$AH$1526,2,1)</f>
        <v>83.04</v>
      </c>
      <c r="AG1045" s="92">
        <f t="shared" si="13"/>
        <v>1.9455866615366097E-2</v>
      </c>
      <c r="AH1045">
        <f>VLOOKUP($A1045,'STOCK PRICES'!$AI$2:$AJ$1515,2,1)</f>
        <v>768.75</v>
      </c>
      <c r="AI1045" s="92">
        <f t="shared" si="14"/>
        <v>-8.6261026024535455E-3</v>
      </c>
      <c r="AJ1045">
        <f>VLOOKUP($A1045,'STOCK PRICES'!$AK$2:$AL$1492,2,1)</f>
        <v>201.58</v>
      </c>
      <c r="AK1045" s="92">
        <f t="shared" si="15"/>
        <v>6.2203181331707469E-3</v>
      </c>
    </row>
    <row r="1046" spans="1:37">
      <c r="A1046" s="87">
        <v>44551</v>
      </c>
      <c r="B1046">
        <f>VLOOKUP($A1046,'STOCK PRICES'!$C$2:$D$1994,2,1)</f>
        <v>136.30000000000001</v>
      </c>
      <c r="C1046" s="92">
        <f t="shared" si="16"/>
        <v>-2.1125245697988907E-2</v>
      </c>
      <c r="D1046">
        <f>VLOOKUP($A1046,'STOCK PRICES'!$E$2:$F$2018,2,1)</f>
        <v>134.22</v>
      </c>
      <c r="E1046" s="92">
        <f t="shared" si="16"/>
        <v>5.9621405850218754E-4</v>
      </c>
      <c r="F1046">
        <f>VLOOKUP($A1046,'STOCK PRICES'!$G$2:$H$1679,2,1)</f>
        <v>30.99</v>
      </c>
      <c r="G1046" s="92">
        <f t="shared" si="0"/>
        <v>0</v>
      </c>
      <c r="H1046">
        <f>VLOOKUP($A1046,'STOCK PRICES'!$I$2:$J$1976,2,1)</f>
        <v>43.5</v>
      </c>
      <c r="I1046" s="92">
        <f t="shared" si="1"/>
        <v>-2.2985863795026165E-4</v>
      </c>
      <c r="J1046">
        <f>VLOOKUP($A1046,'STOCK PRICES'!$K$2:$L$2018,2,1)</f>
        <v>135.47</v>
      </c>
      <c r="K1046" s="92">
        <f t="shared" si="2"/>
        <v>-2.1384073333257964E-3</v>
      </c>
      <c r="L1046">
        <f>VLOOKUP($A1046,'STOCK PRICES'!$M$2:$N$2018,2,1)</f>
        <v>35.25</v>
      </c>
      <c r="M1046" s="92">
        <f t="shared" si="3"/>
        <v>-2.1886395501724217E-2</v>
      </c>
      <c r="N1046">
        <f>VLOOKUP($A1046,'STOCK PRICES'!$O$2:$P$538,2,1)</f>
        <v>56.53</v>
      </c>
      <c r="O1046" s="92">
        <f t="shared" si="4"/>
        <v>5.6767936732157838E-3</v>
      </c>
      <c r="P1046">
        <f>VLOOKUP($A1046,'STOCK PRICES'!$Q$2:$R$2018,2,1)</f>
        <v>12.25</v>
      </c>
      <c r="Q1046" s="92">
        <f t="shared" si="5"/>
        <v>9.8442140347771746E-3</v>
      </c>
      <c r="R1046">
        <f>VLOOKUP($A1046,'STOCK PRICES'!$S$2:$T$2018,2,1)</f>
        <v>16.739999999999998</v>
      </c>
      <c r="S1046" s="92">
        <f t="shared" si="6"/>
        <v>-2.7689545162118929E-2</v>
      </c>
      <c r="T1046">
        <f>VLOOKUP($A1046,'STOCK PRICES'!$U$2:$V$1210,2,1)</f>
        <v>103.9</v>
      </c>
      <c r="U1046" s="92">
        <f t="shared" si="7"/>
        <v>2.9298970745618394E-2</v>
      </c>
      <c r="V1046">
        <f>VLOOKUP($A1046,'STOCK PRICES'!$W$2:$X$1879,2,1)</f>
        <v>63.4</v>
      </c>
      <c r="W1046" s="92">
        <f t="shared" si="8"/>
        <v>2.2329476398088577E-2</v>
      </c>
      <c r="X1046">
        <f>VLOOKUP($A1046,'STOCK PRICES'!$Y$2:$Z$1987,2,1)</f>
        <v>39.04</v>
      </c>
      <c r="Y1046" s="92">
        <f t="shared" si="9"/>
        <v>6.9400098620539825E-3</v>
      </c>
      <c r="Z1046">
        <f>VLOOKUP($A1046,'STOCK PRICES'!$AA$2:$AB$1885,2,1)</f>
        <v>152</v>
      </c>
      <c r="AA1046" s="92">
        <f t="shared" si="10"/>
        <v>1.9934214900817329E-2</v>
      </c>
      <c r="AB1046">
        <f>VLOOKUP($A1046,'STOCK PRICES'!$AC$2:$AD$532,2,1)</f>
        <v>691.09</v>
      </c>
      <c r="AC1046" s="92">
        <f t="shared" si="11"/>
        <v>-3.8271892356872735E-3</v>
      </c>
      <c r="AD1046">
        <f>VLOOKUP($A1046,'STOCK PRICES'!$AE$2:$AF$1525,2,1)</f>
        <v>1229.97</v>
      </c>
      <c r="AE1046" s="92">
        <f t="shared" si="12"/>
        <v>-7.0708428220588873E-4</v>
      </c>
      <c r="AF1046">
        <f>VLOOKUP($A1046,'STOCK PRICES'!$AG$2:$AH$1526,2,1)</f>
        <v>80.88</v>
      </c>
      <c r="AG1046" s="92">
        <f t="shared" si="13"/>
        <v>-2.635584470536266E-2</v>
      </c>
      <c r="AH1046">
        <f>VLOOKUP($A1046,'STOCK PRICES'!$AI$2:$AJ$1515,2,1)</f>
        <v>761.46</v>
      </c>
      <c r="AI1046" s="92">
        <f t="shared" si="14"/>
        <v>-9.5281760705995516E-3</v>
      </c>
      <c r="AJ1046">
        <f>VLOOKUP($A1046,'STOCK PRICES'!$AK$2:$AL$1492,2,1)</f>
        <v>215.33</v>
      </c>
      <c r="AK1046" s="92">
        <f t="shared" si="15"/>
        <v>6.5985410191784694E-2</v>
      </c>
    </row>
    <row r="1047" spans="1:37">
      <c r="A1047" s="87">
        <v>44552</v>
      </c>
      <c r="B1047">
        <f>VLOOKUP($A1047,'STOCK PRICES'!$C$2:$D$1994,2,1)</f>
        <v>136.76</v>
      </c>
      <c r="C1047" s="92">
        <f t="shared" si="16"/>
        <v>3.3692260686134642E-3</v>
      </c>
      <c r="D1047">
        <f>VLOOKUP($A1047,'STOCK PRICES'!$E$2:$F$2018,2,1)</f>
        <v>133.33000000000001</v>
      </c>
      <c r="E1047" s="92">
        <f t="shared" si="16"/>
        <v>-6.6529866027260067E-3</v>
      </c>
      <c r="F1047">
        <f>VLOOKUP($A1047,'STOCK PRICES'!$G$2:$H$1679,2,1)</f>
        <v>30.99</v>
      </c>
      <c r="G1047" s="92">
        <f t="shared" si="0"/>
        <v>0</v>
      </c>
      <c r="H1047">
        <f>VLOOKUP($A1047,'STOCK PRICES'!$I$2:$J$1976,2,1)</f>
        <v>43.5</v>
      </c>
      <c r="I1047" s="92">
        <f t="shared" si="1"/>
        <v>0</v>
      </c>
      <c r="J1047">
        <f>VLOOKUP($A1047,'STOCK PRICES'!$K$2:$L$2018,2,1)</f>
        <v>134.91</v>
      </c>
      <c r="K1047" s="92">
        <f t="shared" si="2"/>
        <v>-4.1423241419193688E-3</v>
      </c>
      <c r="L1047">
        <f>VLOOKUP($A1047,'STOCK PRICES'!$M$2:$N$2018,2,1)</f>
        <v>34.950000000000003</v>
      </c>
      <c r="M1047" s="92">
        <f t="shared" si="3"/>
        <v>-8.5470605784582973E-3</v>
      </c>
      <c r="N1047">
        <f>VLOOKUP($A1047,'STOCK PRICES'!$O$2:$P$538,2,1)</f>
        <v>56.47</v>
      </c>
      <c r="O1047" s="92">
        <f t="shared" si="4"/>
        <v>-1.0619470024541833E-3</v>
      </c>
      <c r="P1047">
        <f>VLOOKUP($A1047,'STOCK PRICES'!$Q$2:$R$2018,2,1)</f>
        <v>12.27</v>
      </c>
      <c r="Q1047" s="92">
        <f t="shared" si="5"/>
        <v>1.6313217320840971E-3</v>
      </c>
      <c r="R1047">
        <f>VLOOKUP($A1047,'STOCK PRICES'!$S$2:$T$2018,2,1)</f>
        <v>16.48</v>
      </c>
      <c r="S1047" s="92">
        <f t="shared" si="6"/>
        <v>-1.5653540580003469E-2</v>
      </c>
      <c r="T1047">
        <f>VLOOKUP($A1047,'STOCK PRICES'!$U$2:$V$1210,2,1)</f>
        <v>111.5</v>
      </c>
      <c r="U1047" s="92">
        <f t="shared" si="7"/>
        <v>7.0595692794991699E-2</v>
      </c>
      <c r="V1047">
        <f>VLOOKUP($A1047,'STOCK PRICES'!$W$2:$X$1879,2,1)</f>
        <v>63.2</v>
      </c>
      <c r="W1047" s="92">
        <f t="shared" si="8"/>
        <v>-3.1595602903684815E-3</v>
      </c>
      <c r="X1047">
        <f>VLOOKUP($A1047,'STOCK PRICES'!$Y$2:$Z$1987,2,1)</f>
        <v>38.99</v>
      </c>
      <c r="Y1047" s="92">
        <f t="shared" si="9"/>
        <v>-1.2815585503857345E-3</v>
      </c>
      <c r="Z1047">
        <f>VLOOKUP($A1047,'STOCK PRICES'!$AA$2:$AB$1885,2,1)</f>
        <v>149.35</v>
      </c>
      <c r="AA1047" s="92">
        <f t="shared" si="10"/>
        <v>-1.7587976184157569E-2</v>
      </c>
      <c r="AB1047">
        <f>VLOOKUP($A1047,'STOCK PRICES'!$AC$2:$AD$532,2,1)</f>
        <v>684.48</v>
      </c>
      <c r="AC1047" s="92">
        <f t="shared" si="11"/>
        <v>-9.6106354126131097E-3</v>
      </c>
      <c r="AD1047">
        <f>VLOOKUP($A1047,'STOCK PRICES'!$AE$2:$AF$1525,2,1)</f>
        <v>1225.25</v>
      </c>
      <c r="AE1047" s="92">
        <f t="shared" si="12"/>
        <v>-3.844874035457102E-3</v>
      </c>
      <c r="AF1047">
        <f>VLOOKUP($A1047,'STOCK PRICES'!$AG$2:$AH$1526,2,1)</f>
        <v>80.03</v>
      </c>
      <c r="AG1047" s="92">
        <f t="shared" si="13"/>
        <v>-1.0565010333261123E-2</v>
      </c>
      <c r="AH1047">
        <f>VLOOKUP($A1047,'STOCK PRICES'!$AI$2:$AJ$1515,2,1)</f>
        <v>759.83</v>
      </c>
      <c r="AI1047" s="92">
        <f t="shared" si="14"/>
        <v>-2.1429190013218398E-3</v>
      </c>
      <c r="AJ1047">
        <f>VLOOKUP($A1047,'STOCK PRICES'!$AK$2:$AL$1492,2,1)</f>
        <v>212.46</v>
      </c>
      <c r="AK1047" s="92">
        <f t="shared" si="15"/>
        <v>-1.3417999766649357E-2</v>
      </c>
    </row>
    <row r="1048" spans="1:37">
      <c r="A1048" s="87">
        <v>44553</v>
      </c>
      <c r="B1048">
        <f>VLOOKUP($A1048,'STOCK PRICES'!$C$2:$D$1994,2,1)</f>
        <v>136.04</v>
      </c>
      <c r="C1048" s="92">
        <f t="shared" si="16"/>
        <v>-5.2786046321058417E-3</v>
      </c>
      <c r="D1048">
        <f>VLOOKUP($A1048,'STOCK PRICES'!$E$2:$F$2018,2,1)</f>
        <v>134.43</v>
      </c>
      <c r="E1048" s="92">
        <f t="shared" si="16"/>
        <v>8.2163593387942612E-3</v>
      </c>
      <c r="F1048">
        <f>VLOOKUP($A1048,'STOCK PRICES'!$G$2:$H$1679,2,1)</f>
        <v>31</v>
      </c>
      <c r="G1048" s="92">
        <f t="shared" si="0"/>
        <v>3.2263268548935012E-4</v>
      </c>
      <c r="H1048">
        <f>VLOOKUP($A1048,'STOCK PRICES'!$I$2:$J$1976,2,1)</f>
        <v>44.1</v>
      </c>
      <c r="I1048" s="92">
        <f t="shared" si="1"/>
        <v>1.3698844358161927E-2</v>
      </c>
      <c r="J1048">
        <f>VLOOKUP($A1048,'STOCK PRICES'!$K$2:$L$2018,2,1)</f>
        <v>136.96</v>
      </c>
      <c r="K1048" s="92">
        <f t="shared" si="2"/>
        <v>1.5081022942706371E-2</v>
      </c>
      <c r="L1048">
        <f>VLOOKUP($A1048,'STOCK PRICES'!$M$2:$N$2018,2,1)</f>
        <v>35.090000000000003</v>
      </c>
      <c r="M1048" s="92">
        <f t="shared" si="3"/>
        <v>3.9977209153044023E-3</v>
      </c>
      <c r="N1048">
        <f>VLOOKUP($A1048,'STOCK PRICES'!$O$2:$P$538,2,1)</f>
        <v>57.54</v>
      </c>
      <c r="O1048" s="92">
        <f t="shared" si="4"/>
        <v>1.8770834438656594E-2</v>
      </c>
      <c r="P1048">
        <f>VLOOKUP($A1048,'STOCK PRICES'!$Q$2:$R$2018,2,1)</f>
        <v>12.26</v>
      </c>
      <c r="Q1048" s="92">
        <f t="shared" si="5"/>
        <v>-8.1532821475467643E-4</v>
      </c>
      <c r="R1048">
        <f>VLOOKUP($A1048,'STOCK PRICES'!$S$2:$T$2018,2,1)</f>
        <v>16.7</v>
      </c>
      <c r="S1048" s="92">
        <f t="shared" si="6"/>
        <v>1.3261194941383612E-2</v>
      </c>
      <c r="T1048">
        <f>VLOOKUP($A1048,'STOCK PRICES'!$U$2:$V$1210,2,1)</f>
        <v>111.5</v>
      </c>
      <c r="U1048" s="92">
        <f t="shared" si="7"/>
        <v>0</v>
      </c>
      <c r="V1048">
        <f>VLOOKUP($A1048,'STOCK PRICES'!$W$2:$X$1879,2,1)</f>
        <v>62</v>
      </c>
      <c r="W1048" s="92">
        <f t="shared" si="8"/>
        <v>-1.9169916107720172E-2</v>
      </c>
      <c r="X1048">
        <f>VLOOKUP($A1048,'STOCK PRICES'!$Y$2:$Z$1987,2,1)</f>
        <v>39</v>
      </c>
      <c r="Y1048" s="92">
        <f t="shared" si="9"/>
        <v>2.5644313514037109E-4</v>
      </c>
      <c r="Z1048">
        <f>VLOOKUP($A1048,'STOCK PRICES'!$AA$2:$AB$1885,2,1)</f>
        <v>149.35</v>
      </c>
      <c r="AA1048" s="92">
        <f t="shared" si="10"/>
        <v>0</v>
      </c>
      <c r="AB1048">
        <f>VLOOKUP($A1048,'STOCK PRICES'!$AC$2:$AD$532,2,1)</f>
        <v>683.66</v>
      </c>
      <c r="AC1048" s="92">
        <f t="shared" si="11"/>
        <v>-1.1987078781239748E-3</v>
      </c>
      <c r="AD1048">
        <f>VLOOKUP($A1048,'STOCK PRICES'!$AE$2:$AF$1525,2,1)</f>
        <v>1226.47</v>
      </c>
      <c r="AE1048" s="92">
        <f t="shared" si="12"/>
        <v>9.9521976465256684E-4</v>
      </c>
      <c r="AF1048">
        <f>VLOOKUP($A1048,'STOCK PRICES'!$AG$2:$AH$1526,2,1)</f>
        <v>80.040000000000006</v>
      </c>
      <c r="AG1048" s="92">
        <f t="shared" si="13"/>
        <v>1.2494533657787847E-4</v>
      </c>
      <c r="AH1048">
        <f>VLOOKUP($A1048,'STOCK PRICES'!$AI$2:$AJ$1515,2,1)</f>
        <v>753.5</v>
      </c>
      <c r="AI1048" s="92">
        <f t="shared" si="14"/>
        <v>-8.3657059822559998E-3</v>
      </c>
      <c r="AJ1048">
        <f>VLOOKUP($A1048,'STOCK PRICES'!$AK$2:$AL$1492,2,1)</f>
        <v>208.8</v>
      </c>
      <c r="AK1048" s="92">
        <f t="shared" si="15"/>
        <v>-1.7376879343383663E-2</v>
      </c>
    </row>
    <row r="1049" spans="1:37">
      <c r="A1049" s="87">
        <v>44554</v>
      </c>
      <c r="B1049">
        <f>VLOOKUP($A1049,'STOCK PRICES'!$C$2:$D$1994,2,1)</f>
        <v>134.72</v>
      </c>
      <c r="C1049" s="92">
        <f t="shared" si="16"/>
        <v>-9.7504096449781089E-3</v>
      </c>
      <c r="D1049">
        <f>VLOOKUP($A1049,'STOCK PRICES'!$E$2:$F$2018,2,1)</f>
        <v>135.01</v>
      </c>
      <c r="E1049" s="92">
        <f t="shared" si="16"/>
        <v>4.3052323029933405E-3</v>
      </c>
      <c r="F1049">
        <f>VLOOKUP($A1049,'STOCK PRICES'!$G$2:$H$1679,2,1)</f>
        <v>31.5</v>
      </c>
      <c r="G1049" s="92">
        <f t="shared" si="0"/>
        <v>1.600034134644112E-2</v>
      </c>
      <c r="H1049">
        <f>VLOOKUP($A1049,'STOCK PRICES'!$I$2:$J$1976,2,1)</f>
        <v>44.4</v>
      </c>
      <c r="I1049" s="92">
        <f t="shared" si="1"/>
        <v>6.7796869853787691E-3</v>
      </c>
      <c r="J1049">
        <f>VLOOKUP($A1049,'STOCK PRICES'!$K$2:$L$2018,2,1)</f>
        <v>134.91</v>
      </c>
      <c r="K1049" s="92">
        <f t="shared" si="2"/>
        <v>-1.5081022942706333E-2</v>
      </c>
      <c r="L1049">
        <f>VLOOKUP($A1049,'STOCK PRICES'!$M$2:$N$2018,2,1)</f>
        <v>34.81</v>
      </c>
      <c r="M1049" s="92">
        <f t="shared" si="3"/>
        <v>-8.0114877717761945E-3</v>
      </c>
      <c r="N1049">
        <f>VLOOKUP($A1049,'STOCK PRICES'!$O$2:$P$538,2,1)</f>
        <v>56.08</v>
      </c>
      <c r="O1049" s="92">
        <f t="shared" si="4"/>
        <v>-2.5701115397067171E-2</v>
      </c>
      <c r="P1049">
        <f>VLOOKUP($A1049,'STOCK PRICES'!$Q$2:$R$2018,2,1)</f>
        <v>12.07</v>
      </c>
      <c r="Q1049" s="92">
        <f t="shared" si="5"/>
        <v>-1.5618895398625205E-2</v>
      </c>
      <c r="R1049">
        <f>VLOOKUP($A1049,'STOCK PRICES'!$S$2:$T$2018,2,1)</f>
        <v>17.190000000000001</v>
      </c>
      <c r="S1049" s="92">
        <f t="shared" si="6"/>
        <v>2.8919099972048678E-2</v>
      </c>
      <c r="T1049">
        <f>VLOOKUP($A1049,'STOCK PRICES'!$U$2:$V$1210,2,1)</f>
        <v>111.5</v>
      </c>
      <c r="U1049" s="92">
        <f t="shared" si="7"/>
        <v>0</v>
      </c>
      <c r="V1049">
        <f>VLOOKUP($A1049,'STOCK PRICES'!$W$2:$X$1879,2,1)</f>
        <v>62.45</v>
      </c>
      <c r="W1049" s="92">
        <f t="shared" si="8"/>
        <v>7.2318515264951869E-3</v>
      </c>
      <c r="X1049">
        <f>VLOOKUP($A1049,'STOCK PRICES'!$Y$2:$Z$1987,2,1)</f>
        <v>39.06</v>
      </c>
      <c r="Y1049" s="92">
        <f t="shared" si="9"/>
        <v>1.5372793188863979E-3</v>
      </c>
      <c r="Z1049">
        <f>VLOOKUP($A1049,'STOCK PRICES'!$AA$2:$AB$1885,2,1)</f>
        <v>150.02000000000001</v>
      </c>
      <c r="AA1049" s="92">
        <f t="shared" si="10"/>
        <v>4.4760738793716212E-3</v>
      </c>
      <c r="AB1049">
        <f>VLOOKUP($A1049,'STOCK PRICES'!$AC$2:$AD$532,2,1)</f>
        <v>678.35</v>
      </c>
      <c r="AC1049" s="92">
        <f t="shared" si="11"/>
        <v>-7.7973390845992117E-3</v>
      </c>
      <c r="AD1049">
        <f>VLOOKUP($A1049,'STOCK PRICES'!$AE$2:$AF$1525,2,1)</f>
        <v>1229.56</v>
      </c>
      <c r="AE1049" s="92">
        <f t="shared" si="12"/>
        <v>2.5162572365761394E-3</v>
      </c>
      <c r="AF1049">
        <f>VLOOKUP($A1049,'STOCK PRICES'!$AG$2:$AH$1526,2,1)</f>
        <v>78.59</v>
      </c>
      <c r="AG1049" s="92">
        <f t="shared" si="13"/>
        <v>-1.8282044837449184E-2</v>
      </c>
      <c r="AH1049">
        <f>VLOOKUP($A1049,'STOCK PRICES'!$AI$2:$AJ$1515,2,1)</f>
        <v>761.03</v>
      </c>
      <c r="AI1049" s="92">
        <f t="shared" si="14"/>
        <v>9.9437608315198888E-3</v>
      </c>
      <c r="AJ1049">
        <f>VLOOKUP($A1049,'STOCK PRICES'!$AK$2:$AL$1492,2,1)</f>
        <v>207.96</v>
      </c>
      <c r="AK1049" s="92">
        <f t="shared" si="15"/>
        <v>-4.0311024929686216E-3</v>
      </c>
    </row>
    <row r="1050" spans="1:37">
      <c r="A1050" s="87">
        <v>44557</v>
      </c>
      <c r="B1050">
        <f>VLOOKUP($A1050,'STOCK PRICES'!$C$2:$D$1994,2,1)</f>
        <v>135.11000000000001</v>
      </c>
      <c r="C1050" s="92">
        <f t="shared" si="16"/>
        <v>2.89071097785122E-3</v>
      </c>
      <c r="D1050">
        <f>VLOOKUP($A1050,'STOCK PRICES'!$E$2:$F$2018,2,1)</f>
        <v>134.29</v>
      </c>
      <c r="E1050" s="92">
        <f t="shared" si="16"/>
        <v>-5.3472091760708171E-3</v>
      </c>
      <c r="F1050">
        <f>VLOOKUP($A1050,'STOCK PRICES'!$G$2:$H$1679,2,1)</f>
        <v>31.77</v>
      </c>
      <c r="G1050" s="92">
        <f t="shared" si="0"/>
        <v>8.5349024498372859E-3</v>
      </c>
      <c r="H1050">
        <f>VLOOKUP($A1050,'STOCK PRICES'!$I$2:$J$1976,2,1)</f>
        <v>43.26</v>
      </c>
      <c r="I1050" s="92">
        <f t="shared" si="1"/>
        <v>-2.6011048913266322E-2</v>
      </c>
      <c r="J1050">
        <f>VLOOKUP($A1050,'STOCK PRICES'!$K$2:$L$2018,2,1)</f>
        <v>136.43</v>
      </c>
      <c r="K1050" s="92">
        <f t="shared" si="2"/>
        <v>1.120377312405711E-2</v>
      </c>
      <c r="L1050">
        <f>VLOOKUP($A1050,'STOCK PRICES'!$M$2:$N$2018,2,1)</f>
        <v>34.5</v>
      </c>
      <c r="M1050" s="92">
        <f t="shared" si="3"/>
        <v>-8.9453777860335534E-3</v>
      </c>
      <c r="N1050">
        <f>VLOOKUP($A1050,'STOCK PRICES'!$O$2:$P$538,2,1)</f>
        <v>55.99</v>
      </c>
      <c r="O1050" s="92">
        <f t="shared" si="4"/>
        <v>-1.606139365532639E-3</v>
      </c>
      <c r="P1050">
        <f>VLOOKUP($A1050,'STOCK PRICES'!$Q$2:$R$2018,2,1)</f>
        <v>12.22</v>
      </c>
      <c r="Q1050" s="92">
        <f t="shared" si="5"/>
        <v>1.2350918634009127E-2</v>
      </c>
      <c r="R1050">
        <f>VLOOKUP($A1050,'STOCK PRICES'!$S$2:$T$2018,2,1)</f>
        <v>16.77</v>
      </c>
      <c r="S1050" s="92">
        <f t="shared" si="6"/>
        <v>-2.4736243559640506E-2</v>
      </c>
      <c r="T1050">
        <f>VLOOKUP($A1050,'STOCK PRICES'!$U$2:$V$1210,2,1)</f>
        <v>111.5</v>
      </c>
      <c r="U1050" s="92">
        <f t="shared" si="7"/>
        <v>0</v>
      </c>
      <c r="V1050">
        <f>VLOOKUP($A1050,'STOCK PRICES'!$W$2:$X$1879,2,1)</f>
        <v>63</v>
      </c>
      <c r="W1050" s="92">
        <f t="shared" si="8"/>
        <v>8.7684898199460459E-3</v>
      </c>
      <c r="X1050">
        <f>VLOOKUP($A1050,'STOCK PRICES'!$Y$2:$Z$1987,2,1)</f>
        <v>39</v>
      </c>
      <c r="Y1050" s="92">
        <f t="shared" si="9"/>
        <v>-1.5372793188864781E-3</v>
      </c>
      <c r="Z1050">
        <f>VLOOKUP($A1050,'STOCK PRICES'!$AA$2:$AB$1885,2,1)</f>
        <v>150.1</v>
      </c>
      <c r="AA1050" s="92">
        <f t="shared" si="10"/>
        <v>5.3312009792583898E-4</v>
      </c>
      <c r="AB1050">
        <f>VLOOKUP($A1050,'STOCK PRICES'!$AC$2:$AD$532,2,1)</f>
        <v>676.52</v>
      </c>
      <c r="AC1050" s="92">
        <f t="shared" si="11"/>
        <v>-2.7013678254764412E-3</v>
      </c>
      <c r="AD1050">
        <f>VLOOKUP($A1050,'STOCK PRICES'!$AE$2:$AF$1525,2,1)</f>
        <v>1229.56</v>
      </c>
      <c r="AE1050" s="92">
        <f t="shared" si="12"/>
        <v>0</v>
      </c>
      <c r="AF1050">
        <f>VLOOKUP($A1050,'STOCK PRICES'!$AG$2:$AH$1526,2,1)</f>
        <v>78.37</v>
      </c>
      <c r="AG1050" s="92">
        <f t="shared" si="13"/>
        <v>-2.8032638133103599E-3</v>
      </c>
      <c r="AH1050">
        <f>VLOOKUP($A1050,'STOCK PRICES'!$AI$2:$AJ$1515,2,1)</f>
        <v>765.55</v>
      </c>
      <c r="AI1050" s="92">
        <f t="shared" si="14"/>
        <v>5.9217508530341433E-3</v>
      </c>
      <c r="AJ1050">
        <f>VLOOKUP($A1050,'STOCK PRICES'!$AK$2:$AL$1492,2,1)</f>
        <v>202.71</v>
      </c>
      <c r="AK1050" s="92">
        <f t="shared" si="15"/>
        <v>-2.5569367283322139E-2</v>
      </c>
    </row>
    <row r="1051" spans="1:37">
      <c r="A1051" s="87">
        <v>44558</v>
      </c>
      <c r="B1051">
        <f>VLOOKUP($A1051,'STOCK PRICES'!$C$2:$D$1994,2,1)</f>
        <v>134.59</v>
      </c>
      <c r="C1051" s="92">
        <f t="shared" si="16"/>
        <v>-3.8561412262434944E-3</v>
      </c>
      <c r="D1051">
        <f>VLOOKUP($A1051,'STOCK PRICES'!$E$2:$F$2018,2,1)</f>
        <v>134.94</v>
      </c>
      <c r="E1051" s="92">
        <f t="shared" si="16"/>
        <v>4.828594606195457E-3</v>
      </c>
      <c r="F1051">
        <f>VLOOKUP($A1051,'STOCK PRICES'!$G$2:$H$1679,2,1)</f>
        <v>31.23</v>
      </c>
      <c r="G1051" s="92">
        <f t="shared" si="0"/>
        <v>-1.7143276986437542E-2</v>
      </c>
      <c r="H1051">
        <f>VLOOKUP($A1051,'STOCK PRICES'!$I$2:$J$1976,2,1)</f>
        <v>43.12</v>
      </c>
      <c r="I1051" s="92">
        <f t="shared" si="1"/>
        <v>-3.2414939241709557E-3</v>
      </c>
      <c r="J1051">
        <f>VLOOKUP($A1051,'STOCK PRICES'!$K$2:$L$2018,2,1)</f>
        <v>136.24</v>
      </c>
      <c r="K1051" s="92">
        <f t="shared" si="2"/>
        <v>-1.3936262203498658E-3</v>
      </c>
      <c r="L1051">
        <f>VLOOKUP($A1051,'STOCK PRICES'!$M$2:$N$2018,2,1)</f>
        <v>34.07</v>
      </c>
      <c r="M1051" s="92">
        <f t="shared" si="3"/>
        <v>-1.2542092364438923E-2</v>
      </c>
      <c r="N1051">
        <f>VLOOKUP($A1051,'STOCK PRICES'!$O$2:$P$538,2,1)</f>
        <v>55.83</v>
      </c>
      <c r="O1051" s="92">
        <f t="shared" si="4"/>
        <v>-2.8617440385328538E-3</v>
      </c>
      <c r="P1051">
        <f>VLOOKUP($A1051,'STOCK PRICES'!$Q$2:$R$2018,2,1)</f>
        <v>12.48</v>
      </c>
      <c r="Q1051" s="92">
        <f t="shared" si="5"/>
        <v>2.1053409197832263E-2</v>
      </c>
      <c r="R1051">
        <f>VLOOKUP($A1051,'STOCK PRICES'!$S$2:$T$2018,2,1)</f>
        <v>16.71</v>
      </c>
      <c r="S1051" s="92">
        <f t="shared" si="6"/>
        <v>-3.5842332278150498E-3</v>
      </c>
      <c r="T1051">
        <f>VLOOKUP($A1051,'STOCK PRICES'!$U$2:$V$1210,2,1)</f>
        <v>104.45</v>
      </c>
      <c r="U1051" s="92">
        <f t="shared" si="7"/>
        <v>-6.5316102897598663E-2</v>
      </c>
      <c r="V1051">
        <f>VLOOKUP($A1051,'STOCK PRICES'!$W$2:$X$1879,2,1)</f>
        <v>62.87</v>
      </c>
      <c r="W1051" s="92">
        <f t="shared" si="8"/>
        <v>-2.0656239965630057E-3</v>
      </c>
      <c r="X1051">
        <f>VLOOKUP($A1051,'STOCK PRICES'!$Y$2:$Z$1987,2,1)</f>
        <v>39</v>
      </c>
      <c r="Y1051" s="92">
        <f t="shared" si="9"/>
        <v>0</v>
      </c>
      <c r="Z1051">
        <f>VLOOKUP($A1051,'STOCK PRICES'!$AA$2:$AB$1885,2,1)</f>
        <v>152.93</v>
      </c>
      <c r="AA1051" s="92">
        <f t="shared" si="10"/>
        <v>1.8678561720615886E-2</v>
      </c>
      <c r="AB1051">
        <f>VLOOKUP($A1051,'STOCK PRICES'!$AC$2:$AD$532,2,1)</f>
        <v>678.37</v>
      </c>
      <c r="AC1051" s="92">
        <f t="shared" si="11"/>
        <v>2.7308506959307795E-3</v>
      </c>
      <c r="AD1051">
        <f>VLOOKUP($A1051,'STOCK PRICES'!$AE$2:$AF$1525,2,1)</f>
        <v>1234.97</v>
      </c>
      <c r="AE1051" s="92">
        <f t="shared" si="12"/>
        <v>4.390296478173167E-3</v>
      </c>
      <c r="AF1051">
        <f>VLOOKUP($A1051,'STOCK PRICES'!$AG$2:$AH$1526,2,1)</f>
        <v>79.03</v>
      </c>
      <c r="AG1051" s="92">
        <f t="shared" si="13"/>
        <v>8.3863261521106274E-3</v>
      </c>
      <c r="AH1051">
        <f>VLOOKUP($A1051,'STOCK PRICES'!$AI$2:$AJ$1515,2,1)</f>
        <v>763.17</v>
      </c>
      <c r="AI1051" s="92">
        <f t="shared" si="14"/>
        <v>-3.1137185657146202E-3</v>
      </c>
      <c r="AJ1051">
        <f>VLOOKUP($A1051,'STOCK PRICES'!$AK$2:$AL$1492,2,1)</f>
        <v>208.49</v>
      </c>
      <c r="AK1051" s="92">
        <f t="shared" si="15"/>
        <v>2.8114692225771953E-2</v>
      </c>
    </row>
    <row r="1052" spans="1:37">
      <c r="A1052" s="87">
        <v>44559</v>
      </c>
      <c r="B1052">
        <f>VLOOKUP($A1052,'STOCK PRICES'!$C$2:$D$1994,2,1)</f>
        <v>135.18</v>
      </c>
      <c r="C1052" s="92">
        <f t="shared" si="16"/>
        <v>4.3741034265839121E-3</v>
      </c>
      <c r="D1052">
        <f>VLOOKUP($A1052,'STOCK PRICES'!$E$2:$F$2018,2,1)</f>
        <v>133.43</v>
      </c>
      <c r="E1052" s="92">
        <f t="shared" si="16"/>
        <v>-1.1253239444949896E-2</v>
      </c>
      <c r="F1052">
        <f>VLOOKUP($A1052,'STOCK PRICES'!$G$2:$H$1679,2,1)</f>
        <v>32.96</v>
      </c>
      <c r="G1052" s="92">
        <f t="shared" si="0"/>
        <v>5.3915533746283772E-2</v>
      </c>
      <c r="H1052">
        <f>VLOOKUP($A1052,'STOCK PRICES'!$I$2:$J$1976,2,1)</f>
        <v>42.16</v>
      </c>
      <c r="I1052" s="92">
        <f t="shared" si="1"/>
        <v>-2.2515022367634883E-2</v>
      </c>
      <c r="J1052">
        <f>VLOOKUP($A1052,'STOCK PRICES'!$K$2:$L$2018,2,1)</f>
        <v>146.18</v>
      </c>
      <c r="K1052" s="92">
        <f t="shared" si="2"/>
        <v>7.0420702697812851E-2</v>
      </c>
      <c r="L1052">
        <f>VLOOKUP($A1052,'STOCK PRICES'!$M$2:$N$2018,2,1)</f>
        <v>34.159999999999997</v>
      </c>
      <c r="M1052" s="92">
        <f t="shared" si="3"/>
        <v>2.6381372474938219E-3</v>
      </c>
      <c r="N1052">
        <f>VLOOKUP($A1052,'STOCK PRICES'!$O$2:$P$538,2,1)</f>
        <v>59.53</v>
      </c>
      <c r="O1052" s="92">
        <f t="shared" si="4"/>
        <v>6.4169027843029691E-2</v>
      </c>
      <c r="P1052">
        <f>VLOOKUP($A1052,'STOCK PRICES'!$Q$2:$R$2018,2,1)</f>
        <v>13.48</v>
      </c>
      <c r="Q1052" s="92">
        <f t="shared" si="5"/>
        <v>7.7079742542879318E-2</v>
      </c>
      <c r="R1052">
        <f>VLOOKUP($A1052,'STOCK PRICES'!$S$2:$T$2018,2,1)</f>
        <v>16.8</v>
      </c>
      <c r="S1052" s="92">
        <f t="shared" si="6"/>
        <v>5.3715438019108488E-3</v>
      </c>
      <c r="T1052">
        <f>VLOOKUP($A1052,'STOCK PRICES'!$U$2:$V$1210,2,1)</f>
        <v>104.45</v>
      </c>
      <c r="U1052" s="92">
        <f t="shared" si="7"/>
        <v>0</v>
      </c>
      <c r="V1052">
        <f>VLOOKUP($A1052,'STOCK PRICES'!$W$2:$X$1879,2,1)</f>
        <v>67.31</v>
      </c>
      <c r="W1052" s="92">
        <f t="shared" si="8"/>
        <v>6.8239711627652022E-2</v>
      </c>
      <c r="X1052">
        <f>VLOOKUP($A1052,'STOCK PRICES'!$Y$2:$Z$1987,2,1)</f>
        <v>39.880000000000003</v>
      </c>
      <c r="Y1052" s="92">
        <f t="shared" si="9"/>
        <v>2.2313298963991163E-2</v>
      </c>
      <c r="Z1052">
        <f>VLOOKUP($A1052,'STOCK PRICES'!$AA$2:$AB$1885,2,1)</f>
        <v>148.18</v>
      </c>
      <c r="AA1052" s="92">
        <f t="shared" si="10"/>
        <v>-3.1552549371521181E-2</v>
      </c>
      <c r="AB1052">
        <f>VLOOKUP($A1052,'STOCK PRICES'!$AC$2:$AD$532,2,1)</f>
        <v>680.85</v>
      </c>
      <c r="AC1052" s="92">
        <f t="shared" si="11"/>
        <v>3.6491557688123066E-3</v>
      </c>
      <c r="AD1052">
        <f>VLOOKUP($A1052,'STOCK PRICES'!$AE$2:$AF$1525,2,1)</f>
        <v>1235</v>
      </c>
      <c r="AE1052" s="92">
        <f t="shared" si="12"/>
        <v>2.4291793018875331E-5</v>
      </c>
      <c r="AF1052">
        <f>VLOOKUP($A1052,'STOCK PRICES'!$AG$2:$AH$1526,2,1)</f>
        <v>80.06</v>
      </c>
      <c r="AG1052" s="92">
        <f t="shared" si="13"/>
        <v>1.2948826347543572E-2</v>
      </c>
      <c r="AH1052">
        <f>VLOOKUP($A1052,'STOCK PRICES'!$AI$2:$AJ$1515,2,1)</f>
        <v>750.79</v>
      </c>
      <c r="AI1052" s="92">
        <f t="shared" si="14"/>
        <v>-1.6354825688001447E-2</v>
      </c>
      <c r="AJ1052">
        <f>VLOOKUP($A1052,'STOCK PRICES'!$AK$2:$AL$1492,2,1)</f>
        <v>205.05</v>
      </c>
      <c r="AK1052" s="92">
        <f t="shared" si="15"/>
        <v>-1.6637226619896691E-2</v>
      </c>
    </row>
    <row r="1053" spans="1:37">
      <c r="A1053" s="87">
        <v>44560</v>
      </c>
      <c r="B1053">
        <f>VLOOKUP($A1053,'STOCK PRICES'!$C$2:$D$1994,2,1)</f>
        <v>136.56</v>
      </c>
      <c r="C1053" s="92">
        <f t="shared" si="16"/>
        <v>1.0156854813976999E-2</v>
      </c>
      <c r="D1053">
        <f>VLOOKUP($A1053,'STOCK PRICES'!$E$2:$F$2018,2,1)</f>
        <v>135.29</v>
      </c>
      <c r="E1053" s="92">
        <f t="shared" si="16"/>
        <v>1.3843626860939437E-2</v>
      </c>
      <c r="F1053">
        <f>VLOOKUP($A1053,'STOCK PRICES'!$G$2:$H$1679,2,1)</f>
        <v>34.9</v>
      </c>
      <c r="G1053" s="92">
        <f t="shared" si="0"/>
        <v>5.7192124167110475E-2</v>
      </c>
      <c r="H1053">
        <f>VLOOKUP($A1053,'STOCK PRICES'!$I$2:$J$1976,2,1)</f>
        <v>43.01</v>
      </c>
      <c r="I1053" s="92">
        <f t="shared" si="1"/>
        <v>1.9960742562538152E-2</v>
      </c>
      <c r="J1053">
        <f>VLOOKUP($A1053,'STOCK PRICES'!$K$2:$L$2018,2,1)</f>
        <v>141.72999999999999</v>
      </c>
      <c r="K1053" s="92">
        <f t="shared" si="2"/>
        <v>-3.0914899873431774E-2</v>
      </c>
      <c r="L1053">
        <f>VLOOKUP($A1053,'STOCK PRICES'!$M$2:$N$2018,2,1)</f>
        <v>34.979999999999997</v>
      </c>
      <c r="M1053" s="92">
        <f t="shared" si="3"/>
        <v>2.3721100670086977E-2</v>
      </c>
      <c r="N1053">
        <f>VLOOKUP($A1053,'STOCK PRICES'!$O$2:$P$538,2,1)</f>
        <v>59.87</v>
      </c>
      <c r="O1053" s="92">
        <f t="shared" si="4"/>
        <v>5.6951577719617751E-3</v>
      </c>
      <c r="P1053">
        <f>VLOOKUP($A1053,'STOCK PRICES'!$Q$2:$R$2018,2,1)</f>
        <v>13.76</v>
      </c>
      <c r="Q1053" s="92">
        <f t="shared" si="5"/>
        <v>2.0558727021036567E-2</v>
      </c>
      <c r="R1053">
        <f>VLOOKUP($A1053,'STOCK PRICES'!$S$2:$T$2018,2,1)</f>
        <v>16.96</v>
      </c>
      <c r="S1053" s="92">
        <f t="shared" si="6"/>
        <v>9.4787439545437387E-3</v>
      </c>
      <c r="T1053">
        <f>VLOOKUP($A1053,'STOCK PRICES'!$U$2:$V$1210,2,1)</f>
        <v>104.45</v>
      </c>
      <c r="U1053" s="92">
        <f t="shared" si="7"/>
        <v>0</v>
      </c>
      <c r="V1053">
        <f>VLOOKUP($A1053,'STOCK PRICES'!$W$2:$X$1879,2,1)</f>
        <v>69.569999999999993</v>
      </c>
      <c r="W1053" s="92">
        <f t="shared" si="8"/>
        <v>3.3024625912928124E-2</v>
      </c>
      <c r="X1053">
        <f>VLOOKUP($A1053,'STOCK PRICES'!$Y$2:$Z$1987,2,1)</f>
        <v>39.880000000000003</v>
      </c>
      <c r="Y1053" s="92">
        <f t="shared" si="9"/>
        <v>0</v>
      </c>
      <c r="Z1053">
        <f>VLOOKUP($A1053,'STOCK PRICES'!$AA$2:$AB$1885,2,1)</f>
        <v>151.5</v>
      </c>
      <c r="AA1053" s="92">
        <f t="shared" si="10"/>
        <v>2.2157873960912899E-2</v>
      </c>
      <c r="AB1053">
        <f>VLOOKUP($A1053,'STOCK PRICES'!$AC$2:$AD$532,2,1)</f>
        <v>678.28</v>
      </c>
      <c r="AC1053" s="92">
        <f t="shared" si="11"/>
        <v>-3.7818355316577225E-3</v>
      </c>
      <c r="AD1053">
        <f>VLOOKUP($A1053,'STOCK PRICES'!$AE$2:$AF$1525,2,1)</f>
        <v>1228.21</v>
      </c>
      <c r="AE1053" s="92">
        <f t="shared" si="12"/>
        <v>-5.5131452035070191E-3</v>
      </c>
      <c r="AF1053">
        <f>VLOOKUP($A1053,'STOCK PRICES'!$AG$2:$AH$1526,2,1)</f>
        <v>79.56</v>
      </c>
      <c r="AG1053" s="92">
        <f t="shared" si="13"/>
        <v>-6.2648995786561273E-3</v>
      </c>
      <c r="AH1053">
        <f>VLOOKUP($A1053,'STOCK PRICES'!$AI$2:$AJ$1515,2,1)</f>
        <v>767.28</v>
      </c>
      <c r="AI1053" s="92">
        <f t="shared" si="14"/>
        <v>2.1725807922307615E-2</v>
      </c>
      <c r="AJ1053">
        <f>VLOOKUP($A1053,'STOCK PRICES'!$AK$2:$AL$1492,2,1)</f>
        <v>210.77</v>
      </c>
      <c r="AK1053" s="92">
        <f t="shared" si="15"/>
        <v>2.7513639710887432E-2</v>
      </c>
    </row>
    <row r="1054" spans="1:37">
      <c r="A1054" s="87">
        <v>44561</v>
      </c>
      <c r="B1054">
        <f>VLOOKUP($A1054,'STOCK PRICES'!$C$2:$D$1994,2,1)</f>
        <v>134.11000000000001</v>
      </c>
      <c r="C1054" s="92">
        <f t="shared" si="16"/>
        <v>-1.810371976333636E-2</v>
      </c>
      <c r="D1054">
        <f>VLOOKUP($A1054,'STOCK PRICES'!$E$2:$F$2018,2,1)</f>
        <v>136.58000000000001</v>
      </c>
      <c r="E1054" s="92">
        <f t="shared" si="16"/>
        <v>9.4899009176743678E-3</v>
      </c>
      <c r="F1054">
        <f>VLOOKUP($A1054,'STOCK PRICES'!$G$2:$H$1679,2,1)</f>
        <v>36.479999999999997</v>
      </c>
      <c r="G1054" s="92">
        <f t="shared" si="0"/>
        <v>4.4277335997749204E-2</v>
      </c>
      <c r="H1054">
        <f>VLOOKUP($A1054,'STOCK PRICES'!$I$2:$J$1976,2,1)</f>
        <v>42.83</v>
      </c>
      <c r="I1054" s="92">
        <f t="shared" si="1"/>
        <v>-4.1938551683653588E-3</v>
      </c>
      <c r="J1054">
        <f>VLOOKUP($A1054,'STOCK PRICES'!$K$2:$L$2018,2,1)</f>
        <v>144.03</v>
      </c>
      <c r="K1054" s="92">
        <f t="shared" si="2"/>
        <v>1.6097772032144835E-2</v>
      </c>
      <c r="L1054">
        <f>VLOOKUP($A1054,'STOCK PRICES'!$M$2:$N$2018,2,1)</f>
        <v>35.950000000000003</v>
      </c>
      <c r="M1054" s="92">
        <f t="shared" si="3"/>
        <v>2.7352614576599883E-2</v>
      </c>
      <c r="N1054">
        <f>VLOOKUP($A1054,'STOCK PRICES'!$O$2:$P$538,2,1)</f>
        <v>58.06</v>
      </c>
      <c r="O1054" s="92">
        <f t="shared" si="4"/>
        <v>-3.0698586340776799E-2</v>
      </c>
      <c r="P1054">
        <f>VLOOKUP($A1054,'STOCK PRICES'!$Q$2:$R$2018,2,1)</f>
        <v>14.42</v>
      </c>
      <c r="Q1054" s="92">
        <f t="shared" si="5"/>
        <v>4.6850299351605389E-2</v>
      </c>
      <c r="R1054">
        <f>VLOOKUP($A1054,'STOCK PRICES'!$S$2:$T$2018,2,1)</f>
        <v>16.579999999999998</v>
      </c>
      <c r="S1054" s="92">
        <f t="shared" si="6"/>
        <v>-2.2660480656608306E-2</v>
      </c>
      <c r="T1054">
        <f>VLOOKUP($A1054,'STOCK PRICES'!$U$2:$V$1210,2,1)</f>
        <v>106</v>
      </c>
      <c r="U1054" s="92">
        <f t="shared" si="7"/>
        <v>1.4730606109492374E-2</v>
      </c>
      <c r="V1054">
        <f>VLOOKUP($A1054,'STOCK PRICES'!$W$2:$X$1879,2,1)</f>
        <v>69.42</v>
      </c>
      <c r="W1054" s="92">
        <f t="shared" si="8"/>
        <v>-2.1584295019096127E-3</v>
      </c>
      <c r="X1054">
        <f>VLOOKUP($A1054,'STOCK PRICES'!$Y$2:$Z$1987,2,1)</f>
        <v>40</v>
      </c>
      <c r="Y1054" s="92">
        <f t="shared" si="9"/>
        <v>3.0045090202987222E-3</v>
      </c>
      <c r="Z1054">
        <f>VLOOKUP($A1054,'STOCK PRICES'!$AA$2:$AB$1885,2,1)</f>
        <v>153.63</v>
      </c>
      <c r="AA1054" s="92">
        <f t="shared" si="10"/>
        <v>1.3961489193144806E-2</v>
      </c>
      <c r="AB1054">
        <f>VLOOKUP($A1054,'STOCK PRICES'!$AC$2:$AD$532,2,1)</f>
        <v>679.28</v>
      </c>
      <c r="AC1054" s="92">
        <f t="shared" si="11"/>
        <v>1.4732316521812124E-3</v>
      </c>
      <c r="AD1054">
        <f>VLOOKUP($A1054,'STOCK PRICES'!$AE$2:$AF$1525,2,1)</f>
        <v>1229</v>
      </c>
      <c r="AE1054" s="92">
        <f t="shared" si="12"/>
        <v>6.4300570746430186E-4</v>
      </c>
      <c r="AF1054">
        <f>VLOOKUP($A1054,'STOCK PRICES'!$AG$2:$AH$1526,2,1)</f>
        <v>79.58</v>
      </c>
      <c r="AG1054" s="92">
        <f t="shared" si="13"/>
        <v>2.5135101301112833E-4</v>
      </c>
      <c r="AH1054">
        <f>VLOOKUP($A1054,'STOCK PRICES'!$AI$2:$AJ$1515,2,1)</f>
        <v>759.84</v>
      </c>
      <c r="AI1054" s="92">
        <f t="shared" si="14"/>
        <v>-9.7439086188838616E-3</v>
      </c>
      <c r="AJ1054">
        <f>VLOOKUP($A1054,'STOCK PRICES'!$AK$2:$AL$1492,2,1)</f>
        <v>207.9</v>
      </c>
      <c r="AK1054" s="92">
        <f t="shared" si="15"/>
        <v>-1.3710296684988549E-2</v>
      </c>
    </row>
    <row r="1055" spans="1:37">
      <c r="A1055" s="87">
        <v>44564</v>
      </c>
      <c r="B1055">
        <f>VLOOKUP($A1055,'STOCK PRICES'!$C$2:$D$1994,2,1)</f>
        <v>134.25</v>
      </c>
      <c r="C1055" s="92">
        <f t="shared" si="16"/>
        <v>1.0433746661251719E-3</v>
      </c>
      <c r="D1055">
        <f>VLOOKUP($A1055,'STOCK PRICES'!$E$2:$F$2018,2,1)</f>
        <v>137.4</v>
      </c>
      <c r="E1055" s="92">
        <f t="shared" si="16"/>
        <v>5.9858562553057517E-3</v>
      </c>
      <c r="F1055">
        <f>VLOOKUP($A1055,'STOCK PRICES'!$G$2:$H$1679,2,1)</f>
        <v>36.479999999999997</v>
      </c>
      <c r="G1055" s="92">
        <f t="shared" ref="G1055:G1118" si="17">LN(F1055/F1054)</f>
        <v>0</v>
      </c>
      <c r="H1055">
        <f>VLOOKUP($A1055,'STOCK PRICES'!$I$2:$J$1976,2,1)</f>
        <v>42.93</v>
      </c>
      <c r="I1055" s="92">
        <f t="shared" ref="I1055:I1118" si="18">LN(H1055/H1054)</f>
        <v>2.3320906091897635E-3</v>
      </c>
      <c r="J1055">
        <f>VLOOKUP($A1055,'STOCK PRICES'!$K$2:$L$2018,2,1)</f>
        <v>143.33000000000001</v>
      </c>
      <c r="K1055" s="92">
        <f t="shared" ref="K1055:K1118" si="19">LN(J1055/J1054)</f>
        <v>-4.8719472758343221E-3</v>
      </c>
      <c r="L1055">
        <f>VLOOKUP($A1055,'STOCK PRICES'!$M$2:$N$2018,2,1)</f>
        <v>36.53</v>
      </c>
      <c r="M1055" s="92">
        <f t="shared" ref="M1055:M1118" si="20">LN(L1055/L1054)</f>
        <v>1.6004756640135381E-2</v>
      </c>
      <c r="N1055">
        <f>VLOOKUP($A1055,'STOCK PRICES'!$O$2:$P$538,2,1)</f>
        <v>59.16</v>
      </c>
      <c r="O1055" s="92">
        <f t="shared" ref="O1055:O1118" si="21">LN(N1055/N1054)</f>
        <v>1.8768679246115094E-2</v>
      </c>
      <c r="P1055">
        <f>VLOOKUP($A1055,'STOCK PRICES'!$Q$2:$R$2018,2,1)</f>
        <v>14.36</v>
      </c>
      <c r="Q1055" s="92">
        <f t="shared" ref="Q1055:Q1118" si="22">LN(P1055/P1054)</f>
        <v>-4.1695682367248917E-3</v>
      </c>
      <c r="R1055">
        <f>VLOOKUP($A1055,'STOCK PRICES'!$S$2:$T$2018,2,1)</f>
        <v>16.86</v>
      </c>
      <c r="S1055" s="92">
        <f t="shared" ref="S1055:S1118" si="23">LN(R1055/R1054)</f>
        <v>1.6746802866560606E-2</v>
      </c>
      <c r="T1055">
        <f>VLOOKUP($A1055,'STOCK PRICES'!$U$2:$V$1210,2,1)</f>
        <v>106</v>
      </c>
      <c r="U1055" s="92">
        <f t="shared" ref="U1055:U1118" si="24">LN(T1055/T1054)</f>
        <v>0</v>
      </c>
      <c r="V1055">
        <f>VLOOKUP($A1055,'STOCK PRICES'!$W$2:$X$1879,2,1)</f>
        <v>69.42</v>
      </c>
      <c r="W1055" s="92">
        <f t="shared" ref="W1055:W1118" si="25">LN(V1055/V1054)</f>
        <v>0</v>
      </c>
      <c r="X1055">
        <f>VLOOKUP($A1055,'STOCK PRICES'!$Y$2:$Z$1987,2,1)</f>
        <v>40</v>
      </c>
      <c r="Y1055" s="92">
        <f t="shared" ref="Y1055:Y1118" si="26">LN(X1055/X1054)</f>
        <v>0</v>
      </c>
      <c r="Z1055">
        <f>VLOOKUP($A1055,'STOCK PRICES'!$AA$2:$AB$1885,2,1)</f>
        <v>153.63</v>
      </c>
      <c r="AA1055" s="92">
        <f t="shared" ref="AA1055:AA1118" si="27">LN(Z1055/Z1054)</f>
        <v>0</v>
      </c>
      <c r="AB1055">
        <f>VLOOKUP($A1055,'STOCK PRICES'!$AC$2:$AD$532,2,1)</f>
        <v>689.09</v>
      </c>
      <c r="AC1055" s="92">
        <f t="shared" ref="AC1055:AC1118" si="28">LN(AB1055/AB1054)</f>
        <v>1.4338472884855033E-2</v>
      </c>
      <c r="AD1055">
        <f>VLOOKUP($A1055,'STOCK PRICES'!$AE$2:$AF$1525,2,1)</f>
        <v>1234.6400000000001</v>
      </c>
      <c r="AE1055" s="92">
        <f t="shared" ref="AE1055:AE1118" si="29">LN(AD1055/AD1054)</f>
        <v>4.5785990265412571E-3</v>
      </c>
      <c r="AF1055">
        <f>VLOOKUP($A1055,'STOCK PRICES'!$AG$2:$AH$1526,2,1)</f>
        <v>80.150000000000006</v>
      </c>
      <c r="AG1055" s="92">
        <f t="shared" ref="AG1055:AG1118" si="30">LN(AF1055/AF1054)</f>
        <v>7.1370740567795465E-3</v>
      </c>
      <c r="AH1055">
        <f>VLOOKUP($A1055,'STOCK PRICES'!$AI$2:$AJ$1515,2,1)</f>
        <v>776.54</v>
      </c>
      <c r="AI1055" s="92">
        <f t="shared" ref="AI1055:AI1118" si="31">LN(AH1055/AH1054)</f>
        <v>2.1740269661428141E-2</v>
      </c>
      <c r="AJ1055">
        <f>VLOOKUP($A1055,'STOCK PRICES'!$AK$2:$AL$1492,2,1)</f>
        <v>211.28</v>
      </c>
      <c r="AK1055" s="92">
        <f t="shared" ref="AK1055:AK1118" si="32">LN(AJ1055/AJ1054)</f>
        <v>1.6127073124909474E-2</v>
      </c>
    </row>
    <row r="1056" spans="1:37">
      <c r="A1056" s="87">
        <v>44565</v>
      </c>
      <c r="B1056">
        <f>VLOOKUP($A1056,'STOCK PRICES'!$C$2:$D$1994,2,1)</f>
        <v>134.84</v>
      </c>
      <c r="C1056" s="92">
        <f t="shared" ref="C1056:E1119" si="33">LN(B1056/B1055)</f>
        <v>4.3851569768860029E-3</v>
      </c>
      <c r="D1056">
        <f>VLOOKUP($A1056,'STOCK PRICES'!$E$2:$F$2018,2,1)</f>
        <v>136.91999999999999</v>
      </c>
      <c r="E1056" s="92">
        <f t="shared" si="33"/>
        <v>-3.4995661262645478E-3</v>
      </c>
      <c r="F1056">
        <f>VLOOKUP($A1056,'STOCK PRICES'!$G$2:$H$1679,2,1)</f>
        <v>36.479999999999997</v>
      </c>
      <c r="G1056" s="92">
        <f t="shared" si="17"/>
        <v>0</v>
      </c>
      <c r="H1056">
        <f>VLOOKUP($A1056,'STOCK PRICES'!$I$2:$J$1976,2,1)</f>
        <v>43.43</v>
      </c>
      <c r="I1056" s="92">
        <f t="shared" si="18"/>
        <v>1.1579564310261281E-2</v>
      </c>
      <c r="J1056">
        <f>VLOOKUP($A1056,'STOCK PRICES'!$K$2:$L$2018,2,1)</f>
        <v>149.12</v>
      </c>
      <c r="K1056" s="92">
        <f t="shared" si="19"/>
        <v>3.9601687002156695E-2</v>
      </c>
      <c r="L1056">
        <f>VLOOKUP($A1056,'STOCK PRICES'!$M$2:$N$2018,2,1)</f>
        <v>36.97</v>
      </c>
      <c r="M1056" s="92">
        <f t="shared" si="20"/>
        <v>1.197293214134929E-2</v>
      </c>
      <c r="N1056">
        <f>VLOOKUP($A1056,'STOCK PRICES'!$O$2:$P$538,2,1)</f>
        <v>61.16</v>
      </c>
      <c r="O1056" s="92">
        <f t="shared" si="21"/>
        <v>3.3247743218262474E-2</v>
      </c>
      <c r="P1056">
        <f>VLOOKUP($A1056,'STOCK PRICES'!$Q$2:$R$2018,2,1)</f>
        <v>15.37</v>
      </c>
      <c r="Q1056" s="92">
        <f t="shared" si="22"/>
        <v>6.797099393042641E-2</v>
      </c>
      <c r="R1056">
        <f>VLOOKUP($A1056,'STOCK PRICES'!$S$2:$T$2018,2,1)</f>
        <v>16.72</v>
      </c>
      <c r="S1056" s="92">
        <f t="shared" si="23"/>
        <v>-8.3383449171539181E-3</v>
      </c>
      <c r="T1056">
        <f>VLOOKUP($A1056,'STOCK PRICES'!$U$2:$V$1210,2,1)</f>
        <v>113.94</v>
      </c>
      <c r="U1056" s="92">
        <f t="shared" si="24"/>
        <v>7.2232899940182449E-2</v>
      </c>
      <c r="V1056">
        <f>VLOOKUP($A1056,'STOCK PRICES'!$W$2:$X$1879,2,1)</f>
        <v>66.69</v>
      </c>
      <c r="W1056" s="92">
        <f t="shared" si="25"/>
        <v>-4.0119993789425407E-2</v>
      </c>
      <c r="X1056">
        <f>VLOOKUP($A1056,'STOCK PRICES'!$Y$2:$Z$1987,2,1)</f>
        <v>40</v>
      </c>
      <c r="Y1056" s="92">
        <f t="shared" si="26"/>
        <v>0</v>
      </c>
      <c r="Z1056">
        <f>VLOOKUP($A1056,'STOCK PRICES'!$AA$2:$AB$1885,2,1)</f>
        <v>152.44999999999999</v>
      </c>
      <c r="AA1056" s="92">
        <f t="shared" si="27"/>
        <v>-7.710440708304833E-3</v>
      </c>
      <c r="AB1056">
        <f>VLOOKUP($A1056,'STOCK PRICES'!$AC$2:$AD$532,2,1)</f>
        <v>701.27</v>
      </c>
      <c r="AC1056" s="92">
        <f t="shared" si="28"/>
        <v>1.752109035335029E-2</v>
      </c>
      <c r="AD1056">
        <f>VLOOKUP($A1056,'STOCK PRICES'!$AE$2:$AF$1525,2,1)</f>
        <v>1240.32</v>
      </c>
      <c r="AE1056" s="92">
        <f t="shared" si="29"/>
        <v>4.589981229715912E-3</v>
      </c>
      <c r="AF1056">
        <f>VLOOKUP($A1056,'STOCK PRICES'!$AG$2:$AH$1526,2,1)</f>
        <v>81.38</v>
      </c>
      <c r="AG1056" s="92">
        <f t="shared" si="30"/>
        <v>1.5229663517981841E-2</v>
      </c>
      <c r="AH1056">
        <f>VLOOKUP($A1056,'STOCK PRICES'!$AI$2:$AJ$1515,2,1)</f>
        <v>796.41</v>
      </c>
      <c r="AI1056" s="92">
        <f t="shared" si="31"/>
        <v>2.5265974153238283E-2</v>
      </c>
      <c r="AJ1056">
        <f>VLOOKUP($A1056,'STOCK PRICES'!$AK$2:$AL$1492,2,1)</f>
        <v>220.16</v>
      </c>
      <c r="AK1056" s="92">
        <f t="shared" si="32"/>
        <v>4.1170286756102001E-2</v>
      </c>
    </row>
    <row r="1057" spans="1:37">
      <c r="A1057" s="87">
        <v>44566</v>
      </c>
      <c r="B1057">
        <f>VLOOKUP($A1057,'STOCK PRICES'!$C$2:$D$1994,2,1)</f>
        <v>135.12</v>
      </c>
      <c r="C1057" s="92">
        <f t="shared" si="33"/>
        <v>2.0743821336846168E-3</v>
      </c>
      <c r="D1057">
        <f>VLOOKUP($A1057,'STOCK PRICES'!$E$2:$F$2018,2,1)</f>
        <v>137.22999999999999</v>
      </c>
      <c r="E1057" s="92">
        <f t="shared" si="33"/>
        <v>2.2615366195572876E-3</v>
      </c>
      <c r="F1057">
        <f>VLOOKUP($A1057,'STOCK PRICES'!$G$2:$H$1679,2,1)</f>
        <v>36.479999999999997</v>
      </c>
      <c r="G1057" s="92">
        <f t="shared" si="17"/>
        <v>0</v>
      </c>
      <c r="H1057">
        <f>VLOOKUP($A1057,'STOCK PRICES'!$I$2:$J$1976,2,1)</f>
        <v>43.48</v>
      </c>
      <c r="I1057" s="92">
        <f t="shared" si="18"/>
        <v>1.1506157062781215E-3</v>
      </c>
      <c r="J1057">
        <f>VLOOKUP($A1057,'STOCK PRICES'!$K$2:$L$2018,2,1)</f>
        <v>152.22</v>
      </c>
      <c r="K1057" s="92">
        <f t="shared" si="19"/>
        <v>2.0575491901964314E-2</v>
      </c>
      <c r="L1057">
        <f>VLOOKUP($A1057,'STOCK PRICES'!$M$2:$N$2018,2,1)</f>
        <v>35.9</v>
      </c>
      <c r="M1057" s="92">
        <f t="shared" si="20"/>
        <v>-2.9369477454307395E-2</v>
      </c>
      <c r="N1057">
        <f>VLOOKUP($A1057,'STOCK PRICES'!$O$2:$P$538,2,1)</f>
        <v>62.79</v>
      </c>
      <c r="O1057" s="92">
        <f t="shared" si="21"/>
        <v>2.6302444065156617E-2</v>
      </c>
      <c r="P1057">
        <f>VLOOKUP($A1057,'STOCK PRICES'!$Q$2:$R$2018,2,1)</f>
        <v>15.45</v>
      </c>
      <c r="Q1057" s="92">
        <f t="shared" si="22"/>
        <v>5.1914457932500735E-3</v>
      </c>
      <c r="R1057">
        <f>VLOOKUP($A1057,'STOCK PRICES'!$S$2:$T$2018,2,1)</f>
        <v>17.02</v>
      </c>
      <c r="S1057" s="92">
        <f t="shared" si="23"/>
        <v>1.7783515488672578E-2</v>
      </c>
      <c r="T1057">
        <f>VLOOKUP($A1057,'STOCK PRICES'!$U$2:$V$1210,2,1)</f>
        <v>113.94</v>
      </c>
      <c r="U1057" s="92">
        <f t="shared" si="24"/>
        <v>0</v>
      </c>
      <c r="V1057">
        <f>VLOOKUP($A1057,'STOCK PRICES'!$W$2:$X$1879,2,1)</f>
        <v>65.94</v>
      </c>
      <c r="W1057" s="92">
        <f t="shared" si="25"/>
        <v>-1.1309779000629901E-2</v>
      </c>
      <c r="X1057">
        <f>VLOOKUP($A1057,'STOCK PRICES'!$Y$2:$Z$1987,2,1)</f>
        <v>39.69</v>
      </c>
      <c r="Y1057" s="92">
        <f t="shared" si="26"/>
        <v>-7.7801873189623297E-3</v>
      </c>
      <c r="Z1057">
        <f>VLOOKUP($A1057,'STOCK PRICES'!$AA$2:$AB$1885,2,1)</f>
        <v>150.5</v>
      </c>
      <c r="AA1057" s="92">
        <f t="shared" si="27"/>
        <v>-1.2873589245333331E-2</v>
      </c>
      <c r="AB1057">
        <f>VLOOKUP($A1057,'STOCK PRICES'!$AC$2:$AD$532,2,1)</f>
        <v>693.79</v>
      </c>
      <c r="AC1057" s="92">
        <f t="shared" si="28"/>
        <v>-1.0723655873150035E-2</v>
      </c>
      <c r="AD1057">
        <f>VLOOKUP($A1057,'STOCK PRICES'!$AE$2:$AF$1525,2,1)</f>
        <v>1226</v>
      </c>
      <c r="AE1057" s="92">
        <f t="shared" si="29"/>
        <v>-1.161257332613525E-2</v>
      </c>
      <c r="AF1057">
        <f>VLOOKUP($A1057,'STOCK PRICES'!$AG$2:$AH$1526,2,1)</f>
        <v>81.430000000000007</v>
      </c>
      <c r="AG1057" s="92">
        <f t="shared" si="30"/>
        <v>6.142129054962105E-4</v>
      </c>
      <c r="AH1057">
        <f>VLOOKUP($A1057,'STOCK PRICES'!$AI$2:$AJ$1515,2,1)</f>
        <v>788.97</v>
      </c>
      <c r="AI1057" s="92">
        <f t="shared" si="31"/>
        <v>-9.3858313061775459E-3</v>
      </c>
      <c r="AJ1057">
        <f>VLOOKUP($A1057,'STOCK PRICES'!$AK$2:$AL$1492,2,1)</f>
        <v>217.86</v>
      </c>
      <c r="AK1057" s="92">
        <f t="shared" si="32"/>
        <v>-1.0501900090679379E-2</v>
      </c>
    </row>
    <row r="1058" spans="1:37">
      <c r="A1058" s="87">
        <v>44567</v>
      </c>
      <c r="B1058">
        <f>VLOOKUP($A1058,'STOCK PRICES'!$C$2:$D$1994,2,1)</f>
        <v>135.53</v>
      </c>
      <c r="C1058" s="92">
        <f t="shared" si="33"/>
        <v>3.0297455283800124E-3</v>
      </c>
      <c r="D1058">
        <f>VLOOKUP($A1058,'STOCK PRICES'!$E$2:$F$2018,2,1)</f>
        <v>138.09</v>
      </c>
      <c r="E1058" s="92">
        <f t="shared" si="33"/>
        <v>6.2472962157180817E-3</v>
      </c>
      <c r="F1058">
        <f>VLOOKUP($A1058,'STOCK PRICES'!$G$2:$H$1679,2,1)</f>
        <v>35.71</v>
      </c>
      <c r="G1058" s="92">
        <f t="shared" si="17"/>
        <v>-2.1333403599773496E-2</v>
      </c>
      <c r="H1058">
        <f>VLOOKUP($A1058,'STOCK PRICES'!$I$2:$J$1976,2,1)</f>
        <v>43.01</v>
      </c>
      <c r="I1058" s="92">
        <f t="shared" si="18"/>
        <v>-1.0868415457363672E-2</v>
      </c>
      <c r="J1058">
        <f>VLOOKUP($A1058,'STOCK PRICES'!$K$2:$L$2018,2,1)</f>
        <v>147.29</v>
      </c>
      <c r="K1058" s="92">
        <f t="shared" si="19"/>
        <v>-3.2923410337793869E-2</v>
      </c>
      <c r="L1058">
        <f>VLOOKUP($A1058,'STOCK PRICES'!$M$2:$N$2018,2,1)</f>
        <v>34.909999999999997</v>
      </c>
      <c r="M1058" s="92">
        <f t="shared" si="20"/>
        <v>-2.7963974377288599E-2</v>
      </c>
      <c r="N1058">
        <f>VLOOKUP($A1058,'STOCK PRICES'!$O$2:$P$538,2,1)</f>
        <v>60.06</v>
      </c>
      <c r="O1058" s="92">
        <f t="shared" si="21"/>
        <v>-4.445176257083381E-2</v>
      </c>
      <c r="P1058">
        <f>VLOOKUP($A1058,'STOCK PRICES'!$Q$2:$R$2018,2,1)</f>
        <v>14.82</v>
      </c>
      <c r="Q1058" s="92">
        <f t="shared" si="22"/>
        <v>-4.1631383475813598E-2</v>
      </c>
      <c r="R1058">
        <f>VLOOKUP($A1058,'STOCK PRICES'!$S$2:$T$2018,2,1)</f>
        <v>16.34</v>
      </c>
      <c r="S1058" s="92">
        <f t="shared" si="23"/>
        <v>-4.0773033713371251E-2</v>
      </c>
      <c r="T1058">
        <f>VLOOKUP($A1058,'STOCK PRICES'!$U$2:$V$1210,2,1)</f>
        <v>105.4</v>
      </c>
      <c r="U1058" s="92">
        <f t="shared" si="24"/>
        <v>-7.7909357944987434E-2</v>
      </c>
      <c r="V1058">
        <f>VLOOKUP($A1058,'STOCK PRICES'!$W$2:$X$1879,2,1)</f>
        <v>65.94</v>
      </c>
      <c r="W1058" s="92">
        <f t="shared" si="25"/>
        <v>0</v>
      </c>
      <c r="X1058">
        <f>VLOOKUP($A1058,'STOCK PRICES'!$Y$2:$Z$1987,2,1)</f>
        <v>39.81</v>
      </c>
      <c r="Y1058" s="92">
        <f t="shared" si="26"/>
        <v>3.0188702172519511E-3</v>
      </c>
      <c r="Z1058">
        <f>VLOOKUP($A1058,'STOCK PRICES'!$AA$2:$AB$1885,2,1)</f>
        <v>149.87</v>
      </c>
      <c r="AA1058" s="92">
        <f t="shared" si="27"/>
        <v>-4.1948325320256838E-3</v>
      </c>
      <c r="AB1058">
        <f>VLOOKUP($A1058,'STOCK PRICES'!$AC$2:$AD$532,2,1)</f>
        <v>688.28</v>
      </c>
      <c r="AC1058" s="92">
        <f t="shared" si="28"/>
        <v>-7.9735891712061566E-3</v>
      </c>
      <c r="AD1058">
        <f>VLOOKUP($A1058,'STOCK PRICES'!$AE$2:$AF$1525,2,1)</f>
        <v>1234.81</v>
      </c>
      <c r="AE1058" s="92">
        <f t="shared" si="29"/>
        <v>7.1602745765413298E-3</v>
      </c>
      <c r="AF1058">
        <f>VLOOKUP($A1058,'STOCK PRICES'!$AG$2:$AH$1526,2,1)</f>
        <v>79.78</v>
      </c>
      <c r="AG1058" s="92">
        <f t="shared" si="30"/>
        <v>-2.0470909001779489E-2</v>
      </c>
      <c r="AH1058">
        <f>VLOOKUP($A1058,'STOCK PRICES'!$AI$2:$AJ$1515,2,1)</f>
        <v>786.71</v>
      </c>
      <c r="AI1058" s="92">
        <f t="shared" si="31"/>
        <v>-2.8686047291006296E-3</v>
      </c>
      <c r="AJ1058">
        <f>VLOOKUP($A1058,'STOCK PRICES'!$AK$2:$AL$1492,2,1)</f>
        <v>214</v>
      </c>
      <c r="AK1058" s="92">
        <f t="shared" si="32"/>
        <v>-1.7876639632448049E-2</v>
      </c>
    </row>
    <row r="1059" spans="1:37">
      <c r="A1059" s="87">
        <v>44568</v>
      </c>
      <c r="B1059">
        <f>VLOOKUP($A1059,'STOCK PRICES'!$C$2:$D$1994,2,1)</f>
        <v>136.22999999999999</v>
      </c>
      <c r="C1059" s="92">
        <f t="shared" si="33"/>
        <v>5.151615750044857E-3</v>
      </c>
      <c r="D1059">
        <f>VLOOKUP($A1059,'STOCK PRICES'!$E$2:$F$2018,2,1)</f>
        <v>140.59</v>
      </c>
      <c r="E1059" s="92">
        <f t="shared" si="33"/>
        <v>1.7942206594556243E-2</v>
      </c>
      <c r="F1059">
        <f>VLOOKUP($A1059,'STOCK PRICES'!$G$2:$H$1679,2,1)</f>
        <v>36.9</v>
      </c>
      <c r="G1059" s="92">
        <f t="shared" si="17"/>
        <v>3.2780789440124324E-2</v>
      </c>
      <c r="H1059">
        <f>VLOOKUP($A1059,'STOCK PRICES'!$I$2:$J$1976,2,1)</f>
        <v>43.09</v>
      </c>
      <c r="I1059" s="92">
        <f t="shared" si="18"/>
        <v>1.8583048321018207E-3</v>
      </c>
      <c r="J1059">
        <f>VLOOKUP($A1059,'STOCK PRICES'!$K$2:$L$2018,2,1)</f>
        <v>152.12</v>
      </c>
      <c r="K1059" s="92">
        <f t="shared" si="19"/>
        <v>3.2266250558607254E-2</v>
      </c>
      <c r="L1059">
        <f>VLOOKUP($A1059,'STOCK PRICES'!$M$2:$N$2018,2,1)</f>
        <v>34.81</v>
      </c>
      <c r="M1059" s="92">
        <f t="shared" si="20"/>
        <v>-2.8686192935969655E-3</v>
      </c>
      <c r="N1059">
        <f>VLOOKUP($A1059,'STOCK PRICES'!$O$2:$P$538,2,1)</f>
        <v>61.39</v>
      </c>
      <c r="O1059" s="92">
        <f t="shared" si="21"/>
        <v>2.1902892884220624E-2</v>
      </c>
      <c r="P1059">
        <f>VLOOKUP($A1059,'STOCK PRICES'!$Q$2:$R$2018,2,1)</f>
        <v>15.14</v>
      </c>
      <c r="Q1059" s="92">
        <f t="shared" si="22"/>
        <v>2.1362628141361872E-2</v>
      </c>
      <c r="R1059">
        <f>VLOOKUP($A1059,'STOCK PRICES'!$S$2:$T$2018,2,1)</f>
        <v>16.37</v>
      </c>
      <c r="S1059" s="92">
        <f t="shared" si="23"/>
        <v>1.8343019511866904E-3</v>
      </c>
      <c r="T1059">
        <f>VLOOKUP($A1059,'STOCK PRICES'!$U$2:$V$1210,2,1)</f>
        <v>105.4</v>
      </c>
      <c r="U1059" s="92">
        <f t="shared" si="24"/>
        <v>0</v>
      </c>
      <c r="V1059">
        <f>VLOOKUP($A1059,'STOCK PRICES'!$W$2:$X$1879,2,1)</f>
        <v>65.41</v>
      </c>
      <c r="W1059" s="92">
        <f t="shared" si="25"/>
        <v>-8.0700856704635886E-3</v>
      </c>
      <c r="X1059">
        <f>VLOOKUP($A1059,'STOCK PRICES'!$Y$2:$Z$1987,2,1)</f>
        <v>39.950000000000003</v>
      </c>
      <c r="Y1059" s="92">
        <f t="shared" si="26"/>
        <v>3.5105352000579276E-3</v>
      </c>
      <c r="Z1059">
        <f>VLOOKUP($A1059,'STOCK PRICES'!$AA$2:$AB$1885,2,1)</f>
        <v>152.9</v>
      </c>
      <c r="AA1059" s="92">
        <f t="shared" si="27"/>
        <v>2.0015861278111904E-2</v>
      </c>
      <c r="AB1059">
        <f>VLOOKUP($A1059,'STOCK PRICES'!$AC$2:$AD$532,2,1)</f>
        <v>688.59</v>
      </c>
      <c r="AC1059" s="92">
        <f t="shared" si="28"/>
        <v>4.5029669502305033E-4</v>
      </c>
      <c r="AD1059">
        <f>VLOOKUP($A1059,'STOCK PRICES'!$AE$2:$AF$1525,2,1)</f>
        <v>1251.1500000000001</v>
      </c>
      <c r="AE1059" s="92">
        <f t="shared" si="29"/>
        <v>1.3146016283032599E-2</v>
      </c>
      <c r="AF1059">
        <f>VLOOKUP($A1059,'STOCK PRICES'!$AG$2:$AH$1526,2,1)</f>
        <v>79.319999999999993</v>
      </c>
      <c r="AG1059" s="92">
        <f t="shared" si="30"/>
        <v>-5.7825428256654769E-3</v>
      </c>
      <c r="AH1059">
        <f>VLOOKUP($A1059,'STOCK PRICES'!$AI$2:$AJ$1515,2,1)</f>
        <v>806.55</v>
      </c>
      <c r="AI1059" s="92">
        <f t="shared" si="31"/>
        <v>2.4906199343596783E-2</v>
      </c>
      <c r="AJ1059">
        <f>VLOOKUP($A1059,'STOCK PRICES'!$AK$2:$AL$1492,2,1)</f>
        <v>213.07</v>
      </c>
      <c r="AK1059" s="92">
        <f t="shared" si="32"/>
        <v>-4.3552648045764265E-3</v>
      </c>
    </row>
    <row r="1060" spans="1:37">
      <c r="A1060" s="87">
        <v>44571</v>
      </c>
      <c r="B1060">
        <f>VLOOKUP($A1060,'STOCK PRICES'!$C$2:$D$1994,2,1)</f>
        <v>138.18</v>
      </c>
      <c r="C1060" s="92">
        <f t="shared" si="33"/>
        <v>1.4212549282679609E-2</v>
      </c>
      <c r="D1060">
        <f>VLOOKUP($A1060,'STOCK PRICES'!$E$2:$F$2018,2,1)</f>
        <v>142.06</v>
      </c>
      <c r="E1060" s="92">
        <f t="shared" si="33"/>
        <v>1.0401650477847933E-2</v>
      </c>
      <c r="F1060">
        <f>VLOOKUP($A1060,'STOCK PRICES'!$G$2:$H$1679,2,1)</f>
        <v>36.9</v>
      </c>
      <c r="G1060" s="92">
        <f t="shared" si="17"/>
        <v>0</v>
      </c>
      <c r="H1060">
        <f>VLOOKUP($A1060,'STOCK PRICES'!$I$2:$J$1976,2,1)</f>
        <v>44.19</v>
      </c>
      <c r="I1060" s="92">
        <f t="shared" si="18"/>
        <v>2.5207567514901733E-2</v>
      </c>
      <c r="J1060">
        <f>VLOOKUP($A1060,'STOCK PRICES'!$K$2:$L$2018,2,1)</f>
        <v>159.84</v>
      </c>
      <c r="K1060" s="92">
        <f t="shared" si="19"/>
        <v>4.9503631840184491E-2</v>
      </c>
      <c r="L1060">
        <f>VLOOKUP($A1060,'STOCK PRICES'!$M$2:$N$2018,2,1)</f>
        <v>35.49</v>
      </c>
      <c r="M1060" s="92">
        <f t="shared" si="20"/>
        <v>1.9346264835057549E-2</v>
      </c>
      <c r="N1060">
        <f>VLOOKUP($A1060,'STOCK PRICES'!$O$2:$P$538,2,1)</f>
        <v>61.41</v>
      </c>
      <c r="O1060" s="92">
        <f t="shared" si="21"/>
        <v>3.2573290190289407E-4</v>
      </c>
      <c r="P1060">
        <f>VLOOKUP($A1060,'STOCK PRICES'!$Q$2:$R$2018,2,1)</f>
        <v>15.3</v>
      </c>
      <c r="Q1060" s="92">
        <f t="shared" si="22"/>
        <v>1.0512580389086987E-2</v>
      </c>
      <c r="R1060">
        <f>VLOOKUP($A1060,'STOCK PRICES'!$S$2:$T$2018,2,1)</f>
        <v>16.809999999999999</v>
      </c>
      <c r="S1060" s="92">
        <f t="shared" si="23"/>
        <v>2.6523556037480588E-2</v>
      </c>
      <c r="T1060">
        <f>VLOOKUP($A1060,'STOCK PRICES'!$U$2:$V$1210,2,1)</f>
        <v>105.4</v>
      </c>
      <c r="U1060" s="92">
        <f t="shared" si="24"/>
        <v>0</v>
      </c>
      <c r="V1060">
        <f>VLOOKUP($A1060,'STOCK PRICES'!$W$2:$X$1879,2,1)</f>
        <v>65.010000000000005</v>
      </c>
      <c r="W1060" s="92">
        <f t="shared" si="25"/>
        <v>-6.1340477567438829E-3</v>
      </c>
      <c r="X1060">
        <f>VLOOKUP($A1060,'STOCK PRICES'!$Y$2:$Z$1987,2,1)</f>
        <v>40</v>
      </c>
      <c r="Y1060" s="92">
        <f t="shared" si="26"/>
        <v>1.2507819016524548E-3</v>
      </c>
      <c r="Z1060">
        <f>VLOOKUP($A1060,'STOCK PRICES'!$AA$2:$AB$1885,2,1)</f>
        <v>149.9</v>
      </c>
      <c r="AA1060" s="92">
        <f t="shared" si="27"/>
        <v>-1.9815707826464617E-2</v>
      </c>
      <c r="AB1060">
        <f>VLOOKUP($A1060,'STOCK PRICES'!$AC$2:$AD$532,2,1)</f>
        <v>696.65</v>
      </c>
      <c r="AC1060" s="92">
        <f t="shared" si="28"/>
        <v>1.1637103979620884E-2</v>
      </c>
      <c r="AD1060">
        <f>VLOOKUP($A1060,'STOCK PRICES'!$AE$2:$AF$1525,2,1)</f>
        <v>1236.8</v>
      </c>
      <c r="AE1060" s="92">
        <f t="shared" si="29"/>
        <v>-1.1535729522573092E-2</v>
      </c>
      <c r="AF1060">
        <f>VLOOKUP($A1060,'STOCK PRICES'!$AG$2:$AH$1526,2,1)</f>
        <v>81.19</v>
      </c>
      <c r="AG1060" s="92">
        <f t="shared" si="30"/>
        <v>2.3301783222759869E-2</v>
      </c>
      <c r="AH1060">
        <f>VLOOKUP($A1060,'STOCK PRICES'!$AI$2:$AJ$1515,2,1)</f>
        <v>809.78</v>
      </c>
      <c r="AI1060" s="92">
        <f t="shared" si="31"/>
        <v>3.9967139131148301E-3</v>
      </c>
      <c r="AJ1060">
        <f>VLOOKUP($A1060,'STOCK PRICES'!$AK$2:$AL$1492,2,1)</f>
        <v>216.38</v>
      </c>
      <c r="AK1060" s="92">
        <f t="shared" si="32"/>
        <v>1.5415371042152241E-2</v>
      </c>
    </row>
    <row r="1061" spans="1:37">
      <c r="A1061" s="87">
        <v>44572</v>
      </c>
      <c r="B1061">
        <f>VLOOKUP($A1061,'STOCK PRICES'!$C$2:$D$1994,2,1)</f>
        <v>137.63999999999999</v>
      </c>
      <c r="C1061" s="92">
        <f t="shared" si="33"/>
        <v>-3.9156021313694013E-3</v>
      </c>
      <c r="D1061">
        <f>VLOOKUP($A1061,'STOCK PRICES'!$E$2:$F$2018,2,1)</f>
        <v>142.99</v>
      </c>
      <c r="E1061" s="92">
        <f t="shared" si="33"/>
        <v>6.5251941750919121E-3</v>
      </c>
      <c r="F1061">
        <f>VLOOKUP($A1061,'STOCK PRICES'!$G$2:$H$1679,2,1)</f>
        <v>36.869999999999997</v>
      </c>
      <c r="G1061" s="92">
        <f t="shared" si="17"/>
        <v>-8.1333880042839602E-4</v>
      </c>
      <c r="H1061">
        <f>VLOOKUP($A1061,'STOCK PRICES'!$I$2:$J$1976,2,1)</f>
        <v>44.57</v>
      </c>
      <c r="I1061" s="92">
        <f t="shared" si="18"/>
        <v>8.5624678158160196E-3</v>
      </c>
      <c r="J1061">
        <f>VLOOKUP($A1061,'STOCK PRICES'!$K$2:$L$2018,2,1)</f>
        <v>160.36000000000001</v>
      </c>
      <c r="K1061" s="92">
        <f t="shared" si="19"/>
        <v>3.2479728740627731E-3</v>
      </c>
      <c r="L1061">
        <f>VLOOKUP($A1061,'STOCK PRICES'!$M$2:$N$2018,2,1)</f>
        <v>35.18</v>
      </c>
      <c r="M1061" s="92">
        <f t="shared" si="20"/>
        <v>-8.7732273489930183E-3</v>
      </c>
      <c r="N1061">
        <f>VLOOKUP($A1061,'STOCK PRICES'!$O$2:$P$538,2,1)</f>
        <v>60.21</v>
      </c>
      <c r="O1061" s="92">
        <f t="shared" si="21"/>
        <v>-1.9734236864951273E-2</v>
      </c>
      <c r="P1061">
        <f>VLOOKUP($A1061,'STOCK PRICES'!$Q$2:$R$2018,2,1)</f>
        <v>15.12</v>
      </c>
      <c r="Q1061" s="92">
        <f t="shared" si="22"/>
        <v>-1.1834457647002909E-2</v>
      </c>
      <c r="R1061">
        <f>VLOOKUP($A1061,'STOCK PRICES'!$S$2:$T$2018,2,1)</f>
        <v>16.75</v>
      </c>
      <c r="S1061" s="92">
        <f t="shared" si="23"/>
        <v>-3.5756891494487641E-3</v>
      </c>
      <c r="T1061">
        <f>VLOOKUP($A1061,'STOCK PRICES'!$U$2:$V$1210,2,1)</f>
        <v>106.95</v>
      </c>
      <c r="U1061" s="92">
        <f t="shared" si="24"/>
        <v>1.4598799421152631E-2</v>
      </c>
      <c r="V1061">
        <f>VLOOKUP($A1061,'STOCK PRICES'!$W$2:$X$1879,2,1)</f>
        <v>65.599999999999994</v>
      </c>
      <c r="W1061" s="92">
        <f t="shared" si="25"/>
        <v>9.0345917336658536E-3</v>
      </c>
      <c r="X1061">
        <f>VLOOKUP($A1061,'STOCK PRICES'!$Y$2:$Z$1987,2,1)</f>
        <v>40.32</v>
      </c>
      <c r="Y1061" s="92">
        <f t="shared" si="26"/>
        <v>7.9681696491768813E-3</v>
      </c>
      <c r="Z1061">
        <f>VLOOKUP($A1061,'STOCK PRICES'!$AA$2:$AB$1885,2,1)</f>
        <v>150</v>
      </c>
      <c r="AA1061" s="92">
        <f t="shared" si="27"/>
        <v>6.6688898770377427E-4</v>
      </c>
      <c r="AB1061">
        <f>VLOOKUP($A1061,'STOCK PRICES'!$AC$2:$AD$532,2,1)</f>
        <v>690.03</v>
      </c>
      <c r="AC1061" s="92">
        <f t="shared" si="28"/>
        <v>-9.5480576525782835E-3</v>
      </c>
      <c r="AD1061">
        <f>VLOOKUP($A1061,'STOCK PRICES'!$AE$2:$AF$1525,2,1)</f>
        <v>1243.3900000000001</v>
      </c>
      <c r="AE1061" s="92">
        <f t="shared" si="29"/>
        <v>5.3141215055280142E-3</v>
      </c>
      <c r="AF1061">
        <f>VLOOKUP($A1061,'STOCK PRICES'!$AG$2:$AH$1526,2,1)</f>
        <v>81.69</v>
      </c>
      <c r="AG1061" s="92">
        <f t="shared" si="30"/>
        <v>6.1395084794229294E-3</v>
      </c>
      <c r="AH1061">
        <f>VLOOKUP($A1061,'STOCK PRICES'!$AI$2:$AJ$1515,2,1)</f>
        <v>785.77</v>
      </c>
      <c r="AI1061" s="92">
        <f t="shared" si="31"/>
        <v>-3.0098477094684238E-2</v>
      </c>
      <c r="AJ1061">
        <f>VLOOKUP($A1061,'STOCK PRICES'!$AK$2:$AL$1492,2,1)</f>
        <v>217.29</v>
      </c>
      <c r="AK1061" s="92">
        <f t="shared" si="32"/>
        <v>4.1967456159169858E-3</v>
      </c>
    </row>
    <row r="1062" spans="1:37">
      <c r="A1062" s="87">
        <v>44573</v>
      </c>
      <c r="B1062">
        <f>VLOOKUP($A1062,'STOCK PRICES'!$C$2:$D$1994,2,1)</f>
        <v>138.47999999999999</v>
      </c>
      <c r="C1062" s="92">
        <f t="shared" si="33"/>
        <v>6.0843299386742471E-3</v>
      </c>
      <c r="D1062">
        <f>VLOOKUP($A1062,'STOCK PRICES'!$E$2:$F$2018,2,1)</f>
        <v>143.05000000000001</v>
      </c>
      <c r="E1062" s="92">
        <f t="shared" si="33"/>
        <v>4.1952175136345676E-4</v>
      </c>
      <c r="F1062">
        <f>VLOOKUP($A1062,'STOCK PRICES'!$G$2:$H$1679,2,1)</f>
        <v>36</v>
      </c>
      <c r="G1062" s="92">
        <f t="shared" si="17"/>
        <v>-2.3879273789943121E-2</v>
      </c>
      <c r="H1062">
        <f>VLOOKUP($A1062,'STOCK PRICES'!$I$2:$J$1976,2,1)</f>
        <v>44.89</v>
      </c>
      <c r="I1062" s="92">
        <f t="shared" si="18"/>
        <v>7.1540658353763595E-3</v>
      </c>
      <c r="J1062">
        <f>VLOOKUP($A1062,'STOCK PRICES'!$K$2:$L$2018,2,1)</f>
        <v>158.91999999999999</v>
      </c>
      <c r="K1062" s="92">
        <f t="shared" si="19"/>
        <v>-9.0203568279081537E-3</v>
      </c>
      <c r="L1062">
        <f>VLOOKUP($A1062,'STOCK PRICES'!$M$2:$N$2018,2,1)</f>
        <v>35.01</v>
      </c>
      <c r="M1062" s="92">
        <f t="shared" si="20"/>
        <v>-4.8440043428378083E-3</v>
      </c>
      <c r="N1062">
        <f>VLOOKUP($A1062,'STOCK PRICES'!$O$2:$P$538,2,1)</f>
        <v>59.99</v>
      </c>
      <c r="O1062" s="92">
        <f t="shared" si="21"/>
        <v>-3.6605698113547076E-3</v>
      </c>
      <c r="P1062">
        <f>VLOOKUP($A1062,'STOCK PRICES'!$Q$2:$R$2018,2,1)</f>
        <v>15.18</v>
      </c>
      <c r="Q1062" s="92">
        <f t="shared" si="22"/>
        <v>3.9604012160969143E-3</v>
      </c>
      <c r="R1062">
        <f>VLOOKUP($A1062,'STOCK PRICES'!$S$2:$T$2018,2,1)</f>
        <v>16.329999999999998</v>
      </c>
      <c r="S1062" s="92">
        <f t="shared" si="23"/>
        <v>-2.5394351288701805E-2</v>
      </c>
      <c r="T1062">
        <f>VLOOKUP($A1062,'STOCK PRICES'!$U$2:$V$1210,2,1)</f>
        <v>106.95</v>
      </c>
      <c r="U1062" s="92">
        <f t="shared" si="24"/>
        <v>0</v>
      </c>
      <c r="V1062">
        <f>VLOOKUP($A1062,'STOCK PRICES'!$W$2:$X$1879,2,1)</f>
        <v>65.5</v>
      </c>
      <c r="W1062" s="92">
        <f t="shared" si="25"/>
        <v>-1.5255533088370686E-3</v>
      </c>
      <c r="X1062">
        <f>VLOOKUP($A1062,'STOCK PRICES'!$Y$2:$Z$1987,2,1)</f>
        <v>40.43</v>
      </c>
      <c r="Y1062" s="92">
        <f t="shared" si="26"/>
        <v>2.7244598895663713E-3</v>
      </c>
      <c r="Z1062">
        <f>VLOOKUP($A1062,'STOCK PRICES'!$AA$2:$AB$1885,2,1)</f>
        <v>150</v>
      </c>
      <c r="AA1062" s="92">
        <f t="shared" si="27"/>
        <v>0</v>
      </c>
      <c r="AB1062">
        <f>VLOOKUP($A1062,'STOCK PRICES'!$AC$2:$AD$532,2,1)</f>
        <v>685.26</v>
      </c>
      <c r="AC1062" s="92">
        <f t="shared" si="28"/>
        <v>-6.9367466164516958E-3</v>
      </c>
      <c r="AD1062">
        <f>VLOOKUP($A1062,'STOCK PRICES'!$AE$2:$AF$1525,2,1)</f>
        <v>1252.9000000000001</v>
      </c>
      <c r="AE1062" s="92">
        <f t="shared" si="29"/>
        <v>7.6193439128217364E-3</v>
      </c>
      <c r="AF1062">
        <f>VLOOKUP($A1062,'STOCK PRICES'!$AG$2:$AH$1526,2,1)</f>
        <v>82.41</v>
      </c>
      <c r="AG1062" s="92">
        <f t="shared" si="30"/>
        <v>8.7751934215141627E-3</v>
      </c>
      <c r="AH1062">
        <f>VLOOKUP($A1062,'STOCK PRICES'!$AI$2:$AJ$1515,2,1)</f>
        <v>783.28</v>
      </c>
      <c r="AI1062" s="92">
        <f t="shared" si="31"/>
        <v>-3.1738976964113793E-3</v>
      </c>
      <c r="AJ1062">
        <f>VLOOKUP($A1062,'STOCK PRICES'!$AK$2:$AL$1492,2,1)</f>
        <v>214.58</v>
      </c>
      <c r="AK1062" s="92">
        <f t="shared" si="32"/>
        <v>-1.2550237666744101E-2</v>
      </c>
    </row>
    <row r="1063" spans="1:37">
      <c r="A1063" s="87">
        <v>44574</v>
      </c>
      <c r="B1063">
        <f>VLOOKUP($A1063,'STOCK PRICES'!$C$2:$D$1994,2,1)</f>
        <v>138.58000000000001</v>
      </c>
      <c r="C1063" s="92">
        <f t="shared" si="33"/>
        <v>7.2186533128165708E-4</v>
      </c>
      <c r="D1063">
        <f>VLOOKUP($A1063,'STOCK PRICES'!$E$2:$F$2018,2,1)</f>
        <v>142.28</v>
      </c>
      <c r="E1063" s="92">
        <f t="shared" si="33"/>
        <v>-5.3972724158648329E-3</v>
      </c>
      <c r="F1063">
        <f>VLOOKUP($A1063,'STOCK PRICES'!$G$2:$H$1679,2,1)</f>
        <v>36</v>
      </c>
      <c r="G1063" s="92">
        <f t="shared" si="17"/>
        <v>0</v>
      </c>
      <c r="H1063">
        <f>VLOOKUP($A1063,'STOCK PRICES'!$I$2:$J$1976,2,1)</f>
        <v>45.25</v>
      </c>
      <c r="I1063" s="92">
        <f t="shared" si="18"/>
        <v>7.9876173520942676E-3</v>
      </c>
      <c r="J1063">
        <f>VLOOKUP($A1063,'STOCK PRICES'!$K$2:$L$2018,2,1)</f>
        <v>160.52000000000001</v>
      </c>
      <c r="K1063" s="92">
        <f t="shared" si="19"/>
        <v>1.001761445231799E-2</v>
      </c>
      <c r="L1063">
        <f>VLOOKUP($A1063,'STOCK PRICES'!$M$2:$N$2018,2,1)</f>
        <v>34.630000000000003</v>
      </c>
      <c r="M1063" s="92">
        <f t="shared" si="20"/>
        <v>-1.0913376552243548E-2</v>
      </c>
      <c r="N1063">
        <f>VLOOKUP($A1063,'STOCK PRICES'!$O$2:$P$538,2,1)</f>
        <v>59.74</v>
      </c>
      <c r="O1063" s="92">
        <f t="shared" si="21"/>
        <v>-4.1760688770379551E-3</v>
      </c>
      <c r="P1063">
        <f>VLOOKUP($A1063,'STOCK PRICES'!$Q$2:$R$2018,2,1)</f>
        <v>15.25</v>
      </c>
      <c r="Q1063" s="92">
        <f t="shared" si="22"/>
        <v>4.6007310859368829E-3</v>
      </c>
      <c r="R1063">
        <f>VLOOKUP($A1063,'STOCK PRICES'!$S$2:$T$2018,2,1)</f>
        <v>16.05</v>
      </c>
      <c r="S1063" s="92">
        <f t="shared" si="23"/>
        <v>-1.7295057406348697E-2</v>
      </c>
      <c r="T1063">
        <f>VLOOKUP($A1063,'STOCK PRICES'!$U$2:$V$1210,2,1)</f>
        <v>106.95</v>
      </c>
      <c r="U1063" s="92">
        <f t="shared" si="24"/>
        <v>0</v>
      </c>
      <c r="V1063">
        <f>VLOOKUP($A1063,'STOCK PRICES'!$W$2:$X$1879,2,1)</f>
        <v>65.5</v>
      </c>
      <c r="W1063" s="92">
        <f t="shared" si="25"/>
        <v>0</v>
      </c>
      <c r="X1063">
        <f>VLOOKUP($A1063,'STOCK PRICES'!$Y$2:$Z$1987,2,1)</f>
        <v>40.5</v>
      </c>
      <c r="Y1063" s="92">
        <f t="shared" si="26"/>
        <v>1.7298904598140219E-3</v>
      </c>
      <c r="Z1063">
        <f>VLOOKUP($A1063,'STOCK PRICES'!$AA$2:$AB$1885,2,1)</f>
        <v>150</v>
      </c>
      <c r="AA1063" s="92">
        <f t="shared" si="27"/>
        <v>0</v>
      </c>
      <c r="AB1063">
        <f>VLOOKUP($A1063,'STOCK PRICES'!$AC$2:$AD$532,2,1)</f>
        <v>679.94</v>
      </c>
      <c r="AC1063" s="92">
        <f t="shared" si="28"/>
        <v>-7.7937693074984571E-3</v>
      </c>
      <c r="AD1063">
        <f>VLOOKUP($A1063,'STOCK PRICES'!$AE$2:$AF$1525,2,1)</f>
        <v>1274.98</v>
      </c>
      <c r="AE1063" s="92">
        <f t="shared" si="29"/>
        <v>1.7469627943478821E-2</v>
      </c>
      <c r="AF1063">
        <f>VLOOKUP($A1063,'STOCK PRICES'!$AG$2:$AH$1526,2,1)</f>
        <v>81.8</v>
      </c>
      <c r="AG1063" s="92">
        <f t="shared" si="30"/>
        <v>-7.4295451665907846E-3</v>
      </c>
      <c r="AH1063">
        <f>VLOOKUP($A1063,'STOCK PRICES'!$AI$2:$AJ$1515,2,1)</f>
        <v>777.13</v>
      </c>
      <c r="AI1063" s="92">
        <f t="shared" si="31"/>
        <v>-7.8825845056433776E-3</v>
      </c>
      <c r="AJ1063">
        <f>VLOOKUP($A1063,'STOCK PRICES'!$AK$2:$AL$1492,2,1)</f>
        <v>213.11</v>
      </c>
      <c r="AK1063" s="92">
        <f t="shared" si="32"/>
        <v>-6.8741648793656006E-3</v>
      </c>
    </row>
    <row r="1064" spans="1:37">
      <c r="A1064" s="87">
        <v>44575</v>
      </c>
      <c r="B1064">
        <f>VLOOKUP($A1064,'STOCK PRICES'!$C$2:$D$1994,2,1)</f>
        <v>139.07</v>
      </c>
      <c r="C1064" s="92">
        <f t="shared" si="33"/>
        <v>3.5296272912841314E-3</v>
      </c>
      <c r="D1064">
        <f>VLOOKUP($A1064,'STOCK PRICES'!$E$2:$F$2018,2,1)</f>
        <v>142.13</v>
      </c>
      <c r="E1064" s="92">
        <f t="shared" si="33"/>
        <v>-1.0548153293340775E-3</v>
      </c>
      <c r="F1064">
        <f>VLOOKUP($A1064,'STOCK PRICES'!$G$2:$H$1679,2,1)</f>
        <v>36</v>
      </c>
      <c r="G1064" s="92">
        <f t="shared" si="17"/>
        <v>0</v>
      </c>
      <c r="H1064">
        <f>VLOOKUP($A1064,'STOCK PRICES'!$I$2:$J$1976,2,1)</f>
        <v>45</v>
      </c>
      <c r="I1064" s="92">
        <f t="shared" si="18"/>
        <v>-5.5401803756153561E-3</v>
      </c>
      <c r="J1064">
        <f>VLOOKUP($A1064,'STOCK PRICES'!$K$2:$L$2018,2,1)</f>
        <v>159.5</v>
      </c>
      <c r="K1064" s="92">
        <f t="shared" si="19"/>
        <v>-6.3746231738167642E-3</v>
      </c>
      <c r="L1064">
        <f>VLOOKUP($A1064,'STOCK PRICES'!$M$2:$N$2018,2,1)</f>
        <v>34.130000000000003</v>
      </c>
      <c r="M1064" s="92">
        <f t="shared" si="20"/>
        <v>-1.4543595495714923E-2</v>
      </c>
      <c r="N1064">
        <f>VLOOKUP($A1064,'STOCK PRICES'!$O$2:$P$538,2,1)</f>
        <v>59.29</v>
      </c>
      <c r="O1064" s="92">
        <f t="shared" si="21"/>
        <v>-7.561155068687448E-3</v>
      </c>
      <c r="P1064">
        <f>VLOOKUP($A1064,'STOCK PRICES'!$Q$2:$R$2018,2,1)</f>
        <v>15.13</v>
      </c>
      <c r="Q1064" s="92">
        <f t="shared" si="22"/>
        <v>-7.8999752531560483E-3</v>
      </c>
      <c r="R1064">
        <f>VLOOKUP($A1064,'STOCK PRICES'!$S$2:$T$2018,2,1)</f>
        <v>15.98</v>
      </c>
      <c r="S1064" s="92">
        <f t="shared" si="23"/>
        <v>-4.370909237896241E-3</v>
      </c>
      <c r="T1064">
        <f>VLOOKUP($A1064,'STOCK PRICES'!$U$2:$V$1210,2,1)</f>
        <v>106.95</v>
      </c>
      <c r="U1064" s="92">
        <f t="shared" si="24"/>
        <v>0</v>
      </c>
      <c r="V1064">
        <f>VLOOKUP($A1064,'STOCK PRICES'!$W$2:$X$1879,2,1)</f>
        <v>65.5</v>
      </c>
      <c r="W1064" s="92">
        <f t="shared" si="25"/>
        <v>0</v>
      </c>
      <c r="X1064">
        <f>VLOOKUP($A1064,'STOCK PRICES'!$Y$2:$Z$1987,2,1)</f>
        <v>41</v>
      </c>
      <c r="Y1064" s="92">
        <f t="shared" si="26"/>
        <v>1.2270092591814401E-2</v>
      </c>
      <c r="Z1064">
        <f>VLOOKUP($A1064,'STOCK PRICES'!$AA$2:$AB$1885,2,1)</f>
        <v>151.94999999999999</v>
      </c>
      <c r="AA1064" s="92">
        <f t="shared" si="27"/>
        <v>1.2916225266546229E-2</v>
      </c>
      <c r="AB1064">
        <f>VLOOKUP($A1064,'STOCK PRICES'!$AC$2:$AD$532,2,1)</f>
        <v>674.92</v>
      </c>
      <c r="AC1064" s="92">
        <f t="shared" si="28"/>
        <v>-7.4103936529355645E-3</v>
      </c>
      <c r="AD1064">
        <f>VLOOKUP($A1064,'STOCK PRICES'!$AE$2:$AF$1525,2,1)</f>
        <v>1308.3599999999999</v>
      </c>
      <c r="AE1064" s="92">
        <f t="shared" si="29"/>
        <v>2.5843952311304739E-2</v>
      </c>
      <c r="AF1064">
        <f>VLOOKUP($A1064,'STOCK PRICES'!$AG$2:$AH$1526,2,1)</f>
        <v>81.5</v>
      </c>
      <c r="AG1064" s="92">
        <f t="shared" si="30"/>
        <v>-3.6742233618843358E-3</v>
      </c>
      <c r="AH1064">
        <f>VLOOKUP($A1064,'STOCK PRICES'!$AI$2:$AJ$1515,2,1)</f>
        <v>779.97</v>
      </c>
      <c r="AI1064" s="92">
        <f t="shared" si="31"/>
        <v>3.6478108653393757E-3</v>
      </c>
      <c r="AJ1064">
        <f>VLOOKUP($A1064,'STOCK PRICES'!$AK$2:$AL$1492,2,1)</f>
        <v>209.22</v>
      </c>
      <c r="AK1064" s="92">
        <f t="shared" si="32"/>
        <v>-1.8422134413619874E-2</v>
      </c>
    </row>
    <row r="1065" spans="1:37">
      <c r="A1065" s="87">
        <v>44578</v>
      </c>
      <c r="B1065">
        <f>VLOOKUP($A1065,'STOCK PRICES'!$C$2:$D$1994,2,1)</f>
        <v>138.94</v>
      </c>
      <c r="C1065" s="92">
        <f t="shared" si="33"/>
        <v>-9.3521822578456696E-4</v>
      </c>
      <c r="D1065">
        <f>VLOOKUP($A1065,'STOCK PRICES'!$E$2:$F$2018,2,1)</f>
        <v>142.18</v>
      </c>
      <c r="E1065" s="92">
        <f t="shared" si="33"/>
        <v>3.5172875041670571E-4</v>
      </c>
      <c r="F1065">
        <f>VLOOKUP($A1065,'STOCK PRICES'!$G$2:$H$1679,2,1)</f>
        <v>35.65</v>
      </c>
      <c r="G1065" s="92">
        <f t="shared" si="17"/>
        <v>-9.769791595805136E-3</v>
      </c>
      <c r="H1065">
        <f>VLOOKUP($A1065,'STOCK PRICES'!$I$2:$J$1976,2,1)</f>
        <v>44.5</v>
      </c>
      <c r="I1065" s="92">
        <f t="shared" si="18"/>
        <v>-1.1173300598125189E-2</v>
      </c>
      <c r="J1065">
        <f>VLOOKUP($A1065,'STOCK PRICES'!$K$2:$L$2018,2,1)</f>
        <v>154.13999999999999</v>
      </c>
      <c r="K1065" s="92">
        <f t="shared" si="19"/>
        <v>-3.4182641875052197E-2</v>
      </c>
      <c r="L1065">
        <f>VLOOKUP($A1065,'STOCK PRICES'!$M$2:$N$2018,2,1)</f>
        <v>34.18</v>
      </c>
      <c r="M1065" s="92">
        <f t="shared" si="20"/>
        <v>1.4639147688291349E-3</v>
      </c>
      <c r="N1065">
        <f>VLOOKUP($A1065,'STOCK PRICES'!$O$2:$P$538,2,1)</f>
        <v>58.98</v>
      </c>
      <c r="O1065" s="92">
        <f t="shared" si="21"/>
        <v>-5.2422543321462168E-3</v>
      </c>
      <c r="P1065">
        <f>VLOOKUP($A1065,'STOCK PRICES'!$Q$2:$R$2018,2,1)</f>
        <v>14.71</v>
      </c>
      <c r="Q1065" s="92">
        <f t="shared" si="22"/>
        <v>-2.8151993186918429E-2</v>
      </c>
      <c r="R1065">
        <f>VLOOKUP($A1065,'STOCK PRICES'!$S$2:$T$2018,2,1)</f>
        <v>15.47</v>
      </c>
      <c r="S1065" s="92">
        <f t="shared" si="23"/>
        <v>-3.2435275753153844E-2</v>
      </c>
      <c r="T1065">
        <f>VLOOKUP($A1065,'STOCK PRICES'!$U$2:$V$1210,2,1)</f>
        <v>106.75</v>
      </c>
      <c r="U1065" s="92">
        <f t="shared" si="24"/>
        <v>-1.8717834196807367E-3</v>
      </c>
      <c r="V1065">
        <f>VLOOKUP($A1065,'STOCK PRICES'!$W$2:$X$1879,2,1)</f>
        <v>65.5</v>
      </c>
      <c r="W1065" s="92">
        <f t="shared" si="25"/>
        <v>0</v>
      </c>
      <c r="X1065">
        <f>VLOOKUP($A1065,'STOCK PRICES'!$Y$2:$Z$1987,2,1)</f>
        <v>40.119999999999997</v>
      </c>
      <c r="Y1065" s="92">
        <f t="shared" si="26"/>
        <v>-2.1697103610573042E-2</v>
      </c>
      <c r="Z1065">
        <f>VLOOKUP($A1065,'STOCK PRICES'!$AA$2:$AB$1885,2,1)</f>
        <v>150.37</v>
      </c>
      <c r="AA1065" s="92">
        <f t="shared" si="27"/>
        <v>-1.0452595828573193E-2</v>
      </c>
      <c r="AB1065">
        <f>VLOOKUP($A1065,'STOCK PRICES'!$AC$2:$AD$532,2,1)</f>
        <v>682.66</v>
      </c>
      <c r="AC1065" s="92">
        <f t="shared" si="28"/>
        <v>1.1402766488468056E-2</v>
      </c>
      <c r="AD1065">
        <f>VLOOKUP($A1065,'STOCK PRICES'!$AE$2:$AF$1525,2,1)</f>
        <v>1324.76</v>
      </c>
      <c r="AE1065" s="92">
        <f t="shared" si="29"/>
        <v>1.2456866432164711E-2</v>
      </c>
      <c r="AF1065">
        <f>VLOOKUP($A1065,'STOCK PRICES'!$AG$2:$AH$1526,2,1)</f>
        <v>81.5</v>
      </c>
      <c r="AG1065" s="92">
        <f t="shared" si="30"/>
        <v>0</v>
      </c>
      <c r="AH1065">
        <f>VLOOKUP($A1065,'STOCK PRICES'!$AI$2:$AJ$1515,2,1)</f>
        <v>780.05</v>
      </c>
      <c r="AI1065" s="92">
        <f t="shared" si="31"/>
        <v>1.025627877463397E-4</v>
      </c>
      <c r="AJ1065">
        <f>VLOOKUP($A1065,'STOCK PRICES'!$AK$2:$AL$1492,2,1)</f>
        <v>208.77</v>
      </c>
      <c r="AK1065" s="92">
        <f t="shared" si="32"/>
        <v>-2.1531623907463616E-3</v>
      </c>
    </row>
    <row r="1066" spans="1:37">
      <c r="A1066" s="87">
        <v>44579</v>
      </c>
      <c r="B1066">
        <f>VLOOKUP($A1066,'STOCK PRICES'!$C$2:$D$1994,2,1)</f>
        <v>139.49</v>
      </c>
      <c r="C1066" s="92">
        <f t="shared" si="33"/>
        <v>3.950728839409029E-3</v>
      </c>
      <c r="D1066">
        <f>VLOOKUP($A1066,'STOCK PRICES'!$E$2:$F$2018,2,1)</f>
        <v>141.55000000000001</v>
      </c>
      <c r="E1066" s="92">
        <f t="shared" si="33"/>
        <v>-4.4408489434283605E-3</v>
      </c>
      <c r="F1066">
        <f>VLOOKUP($A1066,'STOCK PRICES'!$G$2:$H$1679,2,1)</f>
        <v>32.99</v>
      </c>
      <c r="G1066" s="92">
        <f t="shared" si="17"/>
        <v>-7.7544661619814798E-2</v>
      </c>
      <c r="H1066">
        <f>VLOOKUP($A1066,'STOCK PRICES'!$I$2:$J$1976,2,1)</f>
        <v>44.21</v>
      </c>
      <c r="I1066" s="92">
        <f t="shared" si="18"/>
        <v>-6.5381813340426986E-3</v>
      </c>
      <c r="J1066">
        <f>VLOOKUP($A1066,'STOCK PRICES'!$K$2:$L$2018,2,1)</f>
        <v>157.06</v>
      </c>
      <c r="K1066" s="92">
        <f t="shared" si="19"/>
        <v>1.8766617596881453E-2</v>
      </c>
      <c r="L1066">
        <f>VLOOKUP($A1066,'STOCK PRICES'!$M$2:$N$2018,2,1)</f>
        <v>33.94</v>
      </c>
      <c r="M1066" s="92">
        <f t="shared" si="20"/>
        <v>-7.0464178813646186E-3</v>
      </c>
      <c r="N1066">
        <f>VLOOKUP($A1066,'STOCK PRICES'!$O$2:$P$538,2,1)</f>
        <v>58.79</v>
      </c>
      <c r="O1066" s="92">
        <f t="shared" si="21"/>
        <v>-3.2266309729665722E-3</v>
      </c>
      <c r="P1066">
        <f>VLOOKUP($A1066,'STOCK PRICES'!$Q$2:$R$2018,2,1)</f>
        <v>14.83</v>
      </c>
      <c r="Q1066" s="92">
        <f t="shared" si="22"/>
        <v>8.1246215364945834E-3</v>
      </c>
      <c r="R1066">
        <f>VLOOKUP($A1066,'STOCK PRICES'!$S$2:$T$2018,2,1)</f>
        <v>15.21</v>
      </c>
      <c r="S1066" s="92">
        <f t="shared" si="23"/>
        <v>-1.6949558313773205E-2</v>
      </c>
      <c r="T1066">
        <f>VLOOKUP($A1066,'STOCK PRICES'!$U$2:$V$1210,2,1)</f>
        <v>106.75</v>
      </c>
      <c r="U1066" s="92">
        <f t="shared" si="24"/>
        <v>0</v>
      </c>
      <c r="V1066">
        <f>VLOOKUP($A1066,'STOCK PRICES'!$W$2:$X$1879,2,1)</f>
        <v>63.7</v>
      </c>
      <c r="W1066" s="92">
        <f t="shared" si="25"/>
        <v>-2.7865580063088483E-2</v>
      </c>
      <c r="X1066">
        <f>VLOOKUP($A1066,'STOCK PRICES'!$Y$2:$Z$1987,2,1)</f>
        <v>40.25</v>
      </c>
      <c r="Y1066" s="92">
        <f t="shared" si="26"/>
        <v>3.2350407708377038E-3</v>
      </c>
      <c r="Z1066">
        <f>VLOOKUP($A1066,'STOCK PRICES'!$AA$2:$AB$1885,2,1)</f>
        <v>143.75</v>
      </c>
      <c r="AA1066" s="92">
        <f t="shared" si="27"/>
        <v>-4.5023243856768931E-2</v>
      </c>
      <c r="AB1066">
        <f>VLOOKUP($A1066,'STOCK PRICES'!$AC$2:$AD$532,2,1)</f>
        <v>674.59</v>
      </c>
      <c r="AC1066" s="92">
        <f t="shared" si="28"/>
        <v>-1.1891832900095246E-2</v>
      </c>
      <c r="AD1066">
        <f>VLOOKUP($A1066,'STOCK PRICES'!$AE$2:$AF$1525,2,1)</f>
        <v>1313.08</v>
      </c>
      <c r="AE1066" s="92">
        <f t="shared" si="29"/>
        <v>-8.8557883219256058E-3</v>
      </c>
      <c r="AF1066">
        <f>VLOOKUP($A1066,'STOCK PRICES'!$AG$2:$AH$1526,2,1)</f>
        <v>80.739999999999995</v>
      </c>
      <c r="AG1066" s="92">
        <f t="shared" si="30"/>
        <v>-9.3689048220223694E-3</v>
      </c>
      <c r="AH1066">
        <f>VLOOKUP($A1066,'STOCK PRICES'!$AI$2:$AJ$1515,2,1)</f>
        <v>775.13</v>
      </c>
      <c r="AI1066" s="92">
        <f t="shared" si="31"/>
        <v>-6.3272629715329168E-3</v>
      </c>
      <c r="AJ1066">
        <f>VLOOKUP($A1066,'STOCK PRICES'!$AK$2:$AL$1492,2,1)</f>
        <v>207.69</v>
      </c>
      <c r="AK1066" s="92">
        <f t="shared" si="32"/>
        <v>-5.1865841668246732E-3</v>
      </c>
    </row>
    <row r="1067" spans="1:37">
      <c r="A1067" s="87">
        <v>44580</v>
      </c>
      <c r="B1067">
        <f>VLOOKUP($A1067,'STOCK PRICES'!$C$2:$D$1994,2,1)</f>
        <v>137.99</v>
      </c>
      <c r="C1067" s="92">
        <f t="shared" si="33"/>
        <v>-1.0811695340680801E-2</v>
      </c>
      <c r="D1067">
        <f>VLOOKUP($A1067,'STOCK PRICES'!$E$2:$F$2018,2,1)</f>
        <v>140.09</v>
      </c>
      <c r="E1067" s="92">
        <f t="shared" si="33"/>
        <v>-1.0367938349886087E-2</v>
      </c>
      <c r="F1067">
        <f>VLOOKUP($A1067,'STOCK PRICES'!$G$2:$H$1679,2,1)</f>
        <v>32.99</v>
      </c>
      <c r="G1067" s="92">
        <f t="shared" si="17"/>
        <v>0</v>
      </c>
      <c r="H1067">
        <f>VLOOKUP($A1067,'STOCK PRICES'!$I$2:$J$1976,2,1)</f>
        <v>45</v>
      </c>
      <c r="I1067" s="92">
        <f t="shared" si="18"/>
        <v>1.771148193216791E-2</v>
      </c>
      <c r="J1067">
        <f>VLOOKUP($A1067,'STOCK PRICES'!$K$2:$L$2018,2,1)</f>
        <v>146.69999999999999</v>
      </c>
      <c r="K1067" s="92">
        <f t="shared" si="19"/>
        <v>-6.8238212797792686E-2</v>
      </c>
      <c r="L1067">
        <f>VLOOKUP($A1067,'STOCK PRICES'!$M$2:$N$2018,2,1)</f>
        <v>32.51</v>
      </c>
      <c r="M1067" s="92">
        <f t="shared" si="20"/>
        <v>-4.3046525490266295E-2</v>
      </c>
      <c r="N1067">
        <f>VLOOKUP($A1067,'STOCK PRICES'!$O$2:$P$538,2,1)</f>
        <v>56.79</v>
      </c>
      <c r="O1067" s="92">
        <f t="shared" si="21"/>
        <v>-3.4611518524822443E-2</v>
      </c>
      <c r="P1067">
        <f>VLOOKUP($A1067,'STOCK PRICES'!$Q$2:$R$2018,2,1)</f>
        <v>14.08</v>
      </c>
      <c r="Q1067" s="92">
        <f t="shared" si="22"/>
        <v>-5.1896805419944445E-2</v>
      </c>
      <c r="R1067">
        <f>VLOOKUP($A1067,'STOCK PRICES'!$S$2:$T$2018,2,1)</f>
        <v>14.07</v>
      </c>
      <c r="S1067" s="92">
        <f t="shared" si="23"/>
        <v>-7.7908235144903859E-2</v>
      </c>
      <c r="T1067">
        <f>VLOOKUP($A1067,'STOCK PRICES'!$U$2:$V$1210,2,1)</f>
        <v>98.75</v>
      </c>
      <c r="U1067" s="92">
        <f t="shared" si="24"/>
        <v>-7.7898248327502653E-2</v>
      </c>
      <c r="V1067">
        <f>VLOOKUP($A1067,'STOCK PRICES'!$W$2:$X$1879,2,1)</f>
        <v>60.43</v>
      </c>
      <c r="W1067" s="92">
        <f t="shared" si="25"/>
        <v>-5.2698892204650502E-2</v>
      </c>
      <c r="X1067">
        <f>VLOOKUP($A1067,'STOCK PRICES'!$Y$2:$Z$1987,2,1)</f>
        <v>39.229999999999997</v>
      </c>
      <c r="Y1067" s="92">
        <f t="shared" si="26"/>
        <v>-2.5668243643111287E-2</v>
      </c>
      <c r="Z1067">
        <f>VLOOKUP($A1067,'STOCK PRICES'!$AA$2:$AB$1885,2,1)</f>
        <v>143.5</v>
      </c>
      <c r="AA1067" s="92">
        <f t="shared" si="27"/>
        <v>-1.7406444777839894E-3</v>
      </c>
      <c r="AB1067">
        <f>VLOOKUP($A1067,'STOCK PRICES'!$AC$2:$AD$532,2,1)</f>
        <v>660.16</v>
      </c>
      <c r="AC1067" s="92">
        <f t="shared" si="28"/>
        <v>-2.1622869035622452E-2</v>
      </c>
      <c r="AD1067">
        <f>VLOOKUP($A1067,'STOCK PRICES'!$AE$2:$AF$1525,2,1)</f>
        <v>1300.04</v>
      </c>
      <c r="AE1067" s="92">
        <f t="shared" si="29"/>
        <v>-9.9804894094954553E-3</v>
      </c>
      <c r="AF1067">
        <f>VLOOKUP($A1067,'STOCK PRICES'!$AG$2:$AH$1526,2,1)</f>
        <v>78.87</v>
      </c>
      <c r="AG1067" s="92">
        <f t="shared" si="30"/>
        <v>-2.3433188014895062E-2</v>
      </c>
      <c r="AH1067">
        <f>VLOOKUP($A1067,'STOCK PRICES'!$AI$2:$AJ$1515,2,1)</f>
        <v>774.76</v>
      </c>
      <c r="AI1067" s="92">
        <f t="shared" si="31"/>
        <v>-4.7745324768699778E-4</v>
      </c>
      <c r="AJ1067">
        <f>VLOOKUP($A1067,'STOCK PRICES'!$AK$2:$AL$1492,2,1)</f>
        <v>200.61</v>
      </c>
      <c r="AK1067" s="92">
        <f t="shared" si="32"/>
        <v>-3.4683858624046819E-2</v>
      </c>
    </row>
    <row r="1068" spans="1:37">
      <c r="A1068" s="87">
        <v>44581</v>
      </c>
      <c r="B1068">
        <f>VLOOKUP($A1068,'STOCK PRICES'!$C$2:$D$1994,2,1)</f>
        <v>138.38999999999999</v>
      </c>
      <c r="C1068" s="92">
        <f t="shared" si="33"/>
        <v>2.8945674743757208E-3</v>
      </c>
      <c r="D1068">
        <f>VLOOKUP($A1068,'STOCK PRICES'!$E$2:$F$2018,2,1)</f>
        <v>140.11000000000001</v>
      </c>
      <c r="E1068" s="92">
        <f t="shared" si="33"/>
        <v>1.4275517511757932E-4</v>
      </c>
      <c r="F1068">
        <f>VLOOKUP($A1068,'STOCK PRICES'!$G$2:$H$1679,2,1)</f>
        <v>32.85</v>
      </c>
      <c r="G1068" s="92">
        <f t="shared" si="17"/>
        <v>-4.252740309870549E-3</v>
      </c>
      <c r="H1068">
        <f>VLOOKUP($A1068,'STOCK PRICES'!$I$2:$J$1976,2,1)</f>
        <v>44.22</v>
      </c>
      <c r="I1068" s="92">
        <f t="shared" si="18"/>
        <v>-1.7485314341019499E-2</v>
      </c>
      <c r="J1068">
        <f>VLOOKUP($A1068,'STOCK PRICES'!$K$2:$L$2018,2,1)</f>
        <v>145.09</v>
      </c>
      <c r="K1068" s="92">
        <f t="shared" si="19"/>
        <v>-1.103544562134217E-2</v>
      </c>
      <c r="L1068">
        <f>VLOOKUP($A1068,'STOCK PRICES'!$M$2:$N$2018,2,1)</f>
        <v>33.75</v>
      </c>
      <c r="M1068" s="92">
        <f t="shared" si="20"/>
        <v>3.7432683002724815E-2</v>
      </c>
      <c r="N1068">
        <f>VLOOKUP($A1068,'STOCK PRICES'!$O$2:$P$538,2,1)</f>
        <v>55.94</v>
      </c>
      <c r="O1068" s="92">
        <f t="shared" si="21"/>
        <v>-1.5080566115527586E-2</v>
      </c>
      <c r="P1068">
        <f>VLOOKUP($A1068,'STOCK PRICES'!$Q$2:$R$2018,2,1)</f>
        <v>14.27</v>
      </c>
      <c r="Q1068" s="92">
        <f t="shared" si="22"/>
        <v>1.3404080758848648E-2</v>
      </c>
      <c r="R1068">
        <f>VLOOKUP($A1068,'STOCK PRICES'!$S$2:$T$2018,2,1)</f>
        <v>13.31</v>
      </c>
      <c r="S1068" s="92">
        <f t="shared" si="23"/>
        <v>-5.5529238719277417E-2</v>
      </c>
      <c r="T1068">
        <f>VLOOKUP($A1068,'STOCK PRICES'!$U$2:$V$1210,2,1)</f>
        <v>102</v>
      </c>
      <c r="U1068" s="92">
        <f t="shared" si="24"/>
        <v>3.2381409503039783E-2</v>
      </c>
      <c r="V1068">
        <f>VLOOKUP($A1068,'STOCK PRICES'!$W$2:$X$1879,2,1)</f>
        <v>62.51</v>
      </c>
      <c r="W1068" s="92">
        <f t="shared" si="25"/>
        <v>3.3840873570253713E-2</v>
      </c>
      <c r="X1068">
        <f>VLOOKUP($A1068,'STOCK PRICES'!$Y$2:$Z$1987,2,1)</f>
        <v>39.229999999999997</v>
      </c>
      <c r="Y1068" s="92">
        <f t="shared" si="26"/>
        <v>0</v>
      </c>
      <c r="Z1068">
        <f>VLOOKUP($A1068,'STOCK PRICES'!$AA$2:$AB$1885,2,1)</f>
        <v>143.97</v>
      </c>
      <c r="AA1068" s="92">
        <f t="shared" si="27"/>
        <v>3.2699093385881121E-3</v>
      </c>
      <c r="AB1068">
        <f>VLOOKUP($A1068,'STOCK PRICES'!$AC$2:$AD$532,2,1)</f>
        <v>664.26</v>
      </c>
      <c r="AC1068" s="92">
        <f t="shared" si="28"/>
        <v>6.1914092165435289E-3</v>
      </c>
      <c r="AD1068">
        <f>VLOOKUP($A1068,'STOCK PRICES'!$AE$2:$AF$1525,2,1)</f>
        <v>1289.9000000000001</v>
      </c>
      <c r="AE1068" s="92">
        <f t="shared" si="29"/>
        <v>-7.8303372359436983E-3</v>
      </c>
      <c r="AF1068">
        <f>VLOOKUP($A1068,'STOCK PRICES'!$AG$2:$AH$1526,2,1)</f>
        <v>79.150000000000006</v>
      </c>
      <c r="AG1068" s="92">
        <f t="shared" si="30"/>
        <v>3.5438589171217301E-3</v>
      </c>
      <c r="AH1068">
        <f>VLOOKUP($A1068,'STOCK PRICES'!$AI$2:$AJ$1515,2,1)</f>
        <v>770.27</v>
      </c>
      <c r="AI1068" s="92">
        <f t="shared" si="31"/>
        <v>-5.8122012387755665E-3</v>
      </c>
      <c r="AJ1068">
        <f>VLOOKUP($A1068,'STOCK PRICES'!$AK$2:$AL$1492,2,1)</f>
        <v>201.76</v>
      </c>
      <c r="AK1068" s="92">
        <f t="shared" si="32"/>
        <v>5.7161474826123706E-3</v>
      </c>
    </row>
    <row r="1069" spans="1:37">
      <c r="A1069" s="87">
        <v>44582</v>
      </c>
      <c r="B1069">
        <f>VLOOKUP($A1069,'STOCK PRICES'!$C$2:$D$1994,2,1)</f>
        <v>137.02000000000001</v>
      </c>
      <c r="C1069" s="92">
        <f t="shared" si="33"/>
        <v>-9.9488856630857003E-3</v>
      </c>
      <c r="D1069">
        <f>VLOOKUP($A1069,'STOCK PRICES'!$E$2:$F$2018,2,1)</f>
        <v>141.02000000000001</v>
      </c>
      <c r="E1069" s="92">
        <f t="shared" si="33"/>
        <v>6.4738959077544249E-3</v>
      </c>
      <c r="F1069">
        <f>VLOOKUP($A1069,'STOCK PRICES'!$G$2:$H$1679,2,1)</f>
        <v>33.299999999999997</v>
      </c>
      <c r="G1069" s="92">
        <f t="shared" si="17"/>
        <v>1.3605652055778459E-2</v>
      </c>
      <c r="H1069">
        <f>VLOOKUP($A1069,'STOCK PRICES'!$I$2:$J$1976,2,1)</f>
        <v>44.31</v>
      </c>
      <c r="I1069" s="92">
        <f t="shared" si="18"/>
        <v>2.0332097820980445E-3</v>
      </c>
      <c r="J1069">
        <f>VLOOKUP($A1069,'STOCK PRICES'!$K$2:$L$2018,2,1)</f>
        <v>145.46</v>
      </c>
      <c r="K1069" s="92">
        <f t="shared" si="19"/>
        <v>2.5468951988010017E-3</v>
      </c>
      <c r="L1069">
        <f>VLOOKUP($A1069,'STOCK PRICES'!$M$2:$N$2018,2,1)</f>
        <v>33.619999999999997</v>
      </c>
      <c r="M1069" s="92">
        <f t="shared" si="20"/>
        <v>-3.8592893380693131E-3</v>
      </c>
      <c r="N1069">
        <f>VLOOKUP($A1069,'STOCK PRICES'!$O$2:$P$538,2,1)</f>
        <v>56.63</v>
      </c>
      <c r="O1069" s="92">
        <f t="shared" si="21"/>
        <v>1.2259192351900143E-2</v>
      </c>
      <c r="P1069">
        <f>VLOOKUP($A1069,'STOCK PRICES'!$Q$2:$R$2018,2,1)</f>
        <v>14.23</v>
      </c>
      <c r="Q1069" s="92">
        <f t="shared" si="22"/>
        <v>-2.8070193869839978E-3</v>
      </c>
      <c r="R1069">
        <f>VLOOKUP($A1069,'STOCK PRICES'!$S$2:$T$2018,2,1)</f>
        <v>13.33</v>
      </c>
      <c r="S1069" s="92">
        <f t="shared" si="23"/>
        <v>1.5015017835969112E-3</v>
      </c>
      <c r="T1069">
        <f>VLOOKUP($A1069,'STOCK PRICES'!$U$2:$V$1210,2,1)</f>
        <v>98.1</v>
      </c>
      <c r="U1069" s="92">
        <f t="shared" si="24"/>
        <v>-3.8985446712953772E-2</v>
      </c>
      <c r="V1069">
        <f>VLOOKUP($A1069,'STOCK PRICES'!$W$2:$X$1879,2,1)</f>
        <v>62.51</v>
      </c>
      <c r="W1069" s="92">
        <f t="shared" si="25"/>
        <v>0</v>
      </c>
      <c r="X1069">
        <f>VLOOKUP($A1069,'STOCK PRICES'!$Y$2:$Z$1987,2,1)</f>
        <v>40.51</v>
      </c>
      <c r="Y1069" s="92">
        <f t="shared" si="26"/>
        <v>3.2107096993138053E-2</v>
      </c>
      <c r="Z1069">
        <f>VLOOKUP($A1069,'STOCK PRICES'!$AA$2:$AB$1885,2,1)</f>
        <v>142.56</v>
      </c>
      <c r="AA1069" s="92">
        <f t="shared" si="27"/>
        <v>-9.8419808157646713E-3</v>
      </c>
      <c r="AB1069">
        <f>VLOOKUP($A1069,'STOCK PRICES'!$AC$2:$AD$532,2,1)</f>
        <v>667.7</v>
      </c>
      <c r="AC1069" s="92">
        <f t="shared" si="28"/>
        <v>5.1653317643926789E-3</v>
      </c>
      <c r="AD1069">
        <f>VLOOKUP($A1069,'STOCK PRICES'!$AE$2:$AF$1525,2,1)</f>
        <v>1300</v>
      </c>
      <c r="AE1069" s="92">
        <f t="shared" si="29"/>
        <v>7.7995684785377023E-3</v>
      </c>
      <c r="AF1069">
        <f>VLOOKUP($A1069,'STOCK PRICES'!$AG$2:$AH$1526,2,1)</f>
        <v>79.989999999999995</v>
      </c>
      <c r="AG1069" s="92">
        <f t="shared" si="30"/>
        <v>1.0556840533709146E-2</v>
      </c>
      <c r="AH1069">
        <f>VLOOKUP($A1069,'STOCK PRICES'!$AI$2:$AJ$1515,2,1)</f>
        <v>779.6</v>
      </c>
      <c r="AI1069" s="92">
        <f t="shared" si="31"/>
        <v>1.2039864898142939E-2</v>
      </c>
      <c r="AJ1069">
        <f>VLOOKUP($A1069,'STOCK PRICES'!$AK$2:$AL$1492,2,1)</f>
        <v>205.5</v>
      </c>
      <c r="AK1069" s="92">
        <f t="shared" si="32"/>
        <v>1.8367161719680024E-2</v>
      </c>
    </row>
    <row r="1070" spans="1:37">
      <c r="A1070" s="87">
        <v>44585</v>
      </c>
      <c r="B1070">
        <f>VLOOKUP($A1070,'STOCK PRICES'!$C$2:$D$1994,2,1)</f>
        <v>137.25</v>
      </c>
      <c r="C1070" s="92">
        <f t="shared" si="33"/>
        <v>1.6771798148869173E-3</v>
      </c>
      <c r="D1070">
        <f>VLOOKUP($A1070,'STOCK PRICES'!$E$2:$F$2018,2,1)</f>
        <v>140.01</v>
      </c>
      <c r="E1070" s="92">
        <f t="shared" si="33"/>
        <v>-7.1878756610607476E-3</v>
      </c>
      <c r="F1070">
        <f>VLOOKUP($A1070,'STOCK PRICES'!$G$2:$H$1679,2,1)</f>
        <v>32</v>
      </c>
      <c r="G1070" s="92">
        <f t="shared" si="17"/>
        <v>-3.982149418667149E-2</v>
      </c>
      <c r="H1070">
        <f>VLOOKUP($A1070,'STOCK PRICES'!$I$2:$J$1976,2,1)</f>
        <v>44.49</v>
      </c>
      <c r="I1070" s="92">
        <f t="shared" si="18"/>
        <v>4.05405960655221E-3</v>
      </c>
      <c r="J1070">
        <f>VLOOKUP($A1070,'STOCK PRICES'!$K$2:$L$2018,2,1)</f>
        <v>143.12</v>
      </c>
      <c r="K1070" s="92">
        <f t="shared" si="19"/>
        <v>-1.6217695525930925E-2</v>
      </c>
      <c r="L1070">
        <f>VLOOKUP($A1070,'STOCK PRICES'!$M$2:$N$2018,2,1)</f>
        <v>33.31</v>
      </c>
      <c r="M1070" s="92">
        <f t="shared" si="20"/>
        <v>-9.2634757748811559E-3</v>
      </c>
      <c r="N1070">
        <f>VLOOKUP($A1070,'STOCK PRICES'!$O$2:$P$538,2,1)</f>
        <v>56.08</v>
      </c>
      <c r="O1070" s="92">
        <f t="shared" si="21"/>
        <v>-9.7596373993790366E-3</v>
      </c>
      <c r="P1070">
        <f>VLOOKUP($A1070,'STOCK PRICES'!$Q$2:$R$2018,2,1)</f>
        <v>14.04</v>
      </c>
      <c r="Q1070" s="92">
        <f t="shared" si="22"/>
        <v>-1.3442013504096042E-2</v>
      </c>
      <c r="R1070">
        <f>VLOOKUP($A1070,'STOCK PRICES'!$S$2:$T$2018,2,1)</f>
        <v>12.71</v>
      </c>
      <c r="S1070" s="92">
        <f t="shared" si="23"/>
        <v>-4.7628048989254587E-2</v>
      </c>
      <c r="T1070">
        <f>VLOOKUP($A1070,'STOCK PRICES'!$U$2:$V$1210,2,1)</f>
        <v>98.1</v>
      </c>
      <c r="U1070" s="92">
        <f t="shared" si="24"/>
        <v>0</v>
      </c>
      <c r="V1070">
        <f>VLOOKUP($A1070,'STOCK PRICES'!$W$2:$X$1879,2,1)</f>
        <v>60.02</v>
      </c>
      <c r="W1070" s="92">
        <f t="shared" si="25"/>
        <v>-4.0648703931499851E-2</v>
      </c>
      <c r="X1070">
        <f>VLOOKUP($A1070,'STOCK PRICES'!$Y$2:$Z$1987,2,1)</f>
        <v>40.700000000000003</v>
      </c>
      <c r="Y1070" s="92">
        <f t="shared" si="26"/>
        <v>4.6792352339503317E-3</v>
      </c>
      <c r="Z1070">
        <f>VLOOKUP($A1070,'STOCK PRICES'!$AA$2:$AB$1885,2,1)</f>
        <v>144</v>
      </c>
      <c r="AA1070" s="92">
        <f t="shared" si="27"/>
        <v>1.0050335853501506E-2</v>
      </c>
      <c r="AB1070">
        <f>VLOOKUP($A1070,'STOCK PRICES'!$AC$2:$AD$532,2,1)</f>
        <v>665.22</v>
      </c>
      <c r="AC1070" s="92">
        <f t="shared" si="28"/>
        <v>-3.7211578515079068E-3</v>
      </c>
      <c r="AD1070">
        <f>VLOOKUP($A1070,'STOCK PRICES'!$AE$2:$AF$1525,2,1)</f>
        <v>1295.31</v>
      </c>
      <c r="AE1070" s="92">
        <f t="shared" si="29"/>
        <v>-3.614215723964323E-3</v>
      </c>
      <c r="AF1070">
        <f>VLOOKUP($A1070,'STOCK PRICES'!$AG$2:$AH$1526,2,1)</f>
        <v>81.44</v>
      </c>
      <c r="AG1070" s="92">
        <f t="shared" si="30"/>
        <v>1.7964925941482118E-2</v>
      </c>
      <c r="AH1070">
        <f>VLOOKUP($A1070,'STOCK PRICES'!$AI$2:$AJ$1515,2,1)</f>
        <v>770.86</v>
      </c>
      <c r="AI1070" s="92">
        <f t="shared" si="31"/>
        <v>-1.1274192918719823E-2</v>
      </c>
      <c r="AJ1070">
        <f>VLOOKUP($A1070,'STOCK PRICES'!$AK$2:$AL$1492,2,1)</f>
        <v>202.46</v>
      </c>
      <c r="AK1070" s="92">
        <f t="shared" si="32"/>
        <v>-1.4903697765683553E-2</v>
      </c>
    </row>
    <row r="1071" spans="1:37">
      <c r="A1071" s="87">
        <v>44586</v>
      </c>
      <c r="B1071">
        <f>VLOOKUP($A1071,'STOCK PRICES'!$C$2:$D$1994,2,1)</f>
        <v>137.13999999999999</v>
      </c>
      <c r="C1071" s="92">
        <f t="shared" si="33"/>
        <v>-8.0177853342169327E-4</v>
      </c>
      <c r="D1071">
        <f>VLOOKUP($A1071,'STOCK PRICES'!$E$2:$F$2018,2,1)</f>
        <v>140.63999999999999</v>
      </c>
      <c r="E1071" s="92">
        <f t="shared" si="33"/>
        <v>4.4895853070328669E-3</v>
      </c>
      <c r="F1071">
        <f>VLOOKUP($A1071,'STOCK PRICES'!$G$2:$H$1679,2,1)</f>
        <v>31.5</v>
      </c>
      <c r="G1071" s="92">
        <f t="shared" si="17"/>
        <v>-1.5748356968139168E-2</v>
      </c>
      <c r="H1071">
        <f>VLOOKUP($A1071,'STOCK PRICES'!$I$2:$J$1976,2,1)</f>
        <v>45</v>
      </c>
      <c r="I1071" s="92">
        <f t="shared" si="18"/>
        <v>1.1398044952369318E-2</v>
      </c>
      <c r="J1071">
        <f>VLOOKUP($A1071,'STOCK PRICES'!$K$2:$L$2018,2,1)</f>
        <v>144.86000000000001</v>
      </c>
      <c r="K1071" s="92">
        <f t="shared" si="19"/>
        <v>1.2084319566716385E-2</v>
      </c>
      <c r="L1071">
        <f>VLOOKUP($A1071,'STOCK PRICES'!$M$2:$N$2018,2,1)</f>
        <v>34.22</v>
      </c>
      <c r="M1071" s="92">
        <f t="shared" si="20"/>
        <v>2.6952616258459003E-2</v>
      </c>
      <c r="N1071">
        <f>VLOOKUP($A1071,'STOCK PRICES'!$O$2:$P$538,2,1)</f>
        <v>55.56</v>
      </c>
      <c r="O1071" s="92">
        <f t="shared" si="21"/>
        <v>-9.3157248401915423E-3</v>
      </c>
      <c r="P1071">
        <f>VLOOKUP($A1071,'STOCK PRICES'!$Q$2:$R$2018,2,1)</f>
        <v>14.11</v>
      </c>
      <c r="Q1071" s="92">
        <f t="shared" si="22"/>
        <v>4.9733672670576306E-3</v>
      </c>
      <c r="R1071">
        <f>VLOOKUP($A1071,'STOCK PRICES'!$S$2:$T$2018,2,1)</f>
        <v>12.55</v>
      </c>
      <c r="S1071" s="92">
        <f t="shared" si="23"/>
        <v>-1.2668419623569774E-2</v>
      </c>
      <c r="T1071">
        <f>VLOOKUP($A1071,'STOCK PRICES'!$U$2:$V$1210,2,1)</f>
        <v>101.95</v>
      </c>
      <c r="U1071" s="92">
        <f t="shared" si="24"/>
        <v>3.8495130449146785E-2</v>
      </c>
      <c r="V1071">
        <f>VLOOKUP($A1071,'STOCK PRICES'!$W$2:$X$1879,2,1)</f>
        <v>61</v>
      </c>
      <c r="W1071" s="92">
        <f t="shared" si="25"/>
        <v>1.619602416109004E-2</v>
      </c>
      <c r="X1071">
        <f>VLOOKUP($A1071,'STOCK PRICES'!$Y$2:$Z$1987,2,1)</f>
        <v>40</v>
      </c>
      <c r="Y1071" s="92">
        <f t="shared" si="26"/>
        <v>-1.734863833461309E-2</v>
      </c>
      <c r="Z1071">
        <f>VLOOKUP($A1071,'STOCK PRICES'!$AA$2:$AB$1885,2,1)</f>
        <v>143</v>
      </c>
      <c r="AA1071" s="92">
        <f t="shared" si="27"/>
        <v>-6.9686693160933158E-3</v>
      </c>
      <c r="AB1071">
        <f>VLOOKUP($A1071,'STOCK PRICES'!$AC$2:$AD$532,2,1)</f>
        <v>684.93</v>
      </c>
      <c r="AC1071" s="92">
        <f t="shared" si="28"/>
        <v>2.9198830247156519E-2</v>
      </c>
      <c r="AD1071">
        <f>VLOOKUP($A1071,'STOCK PRICES'!$AE$2:$AF$1525,2,1)</f>
        <v>1308.1300000000001</v>
      </c>
      <c r="AE1071" s="92">
        <f t="shared" si="29"/>
        <v>9.8485877319875736E-3</v>
      </c>
      <c r="AF1071">
        <f>VLOOKUP($A1071,'STOCK PRICES'!$AG$2:$AH$1526,2,1)</f>
        <v>82.66</v>
      </c>
      <c r="AG1071" s="92">
        <f t="shared" si="30"/>
        <v>1.4869256281373699E-2</v>
      </c>
      <c r="AH1071">
        <f>VLOOKUP($A1071,'STOCK PRICES'!$AI$2:$AJ$1515,2,1)</f>
        <v>750.26</v>
      </c>
      <c r="AI1071" s="92">
        <f t="shared" si="31"/>
        <v>-2.7086961592668511E-2</v>
      </c>
      <c r="AJ1071">
        <f>VLOOKUP($A1071,'STOCK PRICES'!$AK$2:$AL$1492,2,1)</f>
        <v>202.44</v>
      </c>
      <c r="AK1071" s="92">
        <f t="shared" si="32"/>
        <v>-9.8789824728507322E-5</v>
      </c>
    </row>
    <row r="1072" spans="1:37">
      <c r="A1072" s="87">
        <v>44587</v>
      </c>
      <c r="B1072">
        <f>VLOOKUP($A1072,'STOCK PRICES'!$C$2:$D$1994,2,1)</f>
        <v>138.27000000000001</v>
      </c>
      <c r="C1072" s="92">
        <f t="shared" si="33"/>
        <v>8.2059935443083102E-3</v>
      </c>
      <c r="D1072">
        <f>VLOOKUP($A1072,'STOCK PRICES'!$E$2:$F$2018,2,1)</f>
        <v>140.46</v>
      </c>
      <c r="E1072" s="92">
        <f t="shared" si="33"/>
        <v>-1.2806832059923485E-3</v>
      </c>
      <c r="F1072">
        <f>VLOOKUP($A1072,'STOCK PRICES'!$G$2:$H$1679,2,1)</f>
        <v>31.9</v>
      </c>
      <c r="G1072" s="92">
        <f t="shared" si="17"/>
        <v>1.2618463959211464E-2</v>
      </c>
      <c r="H1072">
        <f>VLOOKUP($A1072,'STOCK PRICES'!$I$2:$J$1976,2,1)</f>
        <v>44.59</v>
      </c>
      <c r="I1072" s="92">
        <f t="shared" si="18"/>
        <v>-9.1528711309344316E-3</v>
      </c>
      <c r="J1072">
        <f>VLOOKUP($A1072,'STOCK PRICES'!$K$2:$L$2018,2,1)</f>
        <v>145.83000000000001</v>
      </c>
      <c r="K1072" s="92">
        <f t="shared" si="19"/>
        <v>6.6738009582938667E-3</v>
      </c>
      <c r="L1072">
        <f>VLOOKUP($A1072,'STOCK PRICES'!$M$2:$N$2018,2,1)</f>
        <v>33.909999999999997</v>
      </c>
      <c r="M1072" s="92">
        <f t="shared" si="20"/>
        <v>-9.1003123265001994E-3</v>
      </c>
      <c r="N1072">
        <f>VLOOKUP($A1072,'STOCK PRICES'!$O$2:$P$538,2,1)</f>
        <v>54.06</v>
      </c>
      <c r="O1072" s="92">
        <f t="shared" si="21"/>
        <v>-2.7368977037841462E-2</v>
      </c>
      <c r="P1072">
        <f>VLOOKUP($A1072,'STOCK PRICES'!$Q$2:$R$2018,2,1)</f>
        <v>14.29</v>
      </c>
      <c r="Q1072" s="92">
        <f t="shared" si="22"/>
        <v>1.2676226077053366E-2</v>
      </c>
      <c r="R1072">
        <f>VLOOKUP($A1072,'STOCK PRICES'!$S$2:$T$2018,2,1)</f>
        <v>12.18</v>
      </c>
      <c r="S1072" s="92">
        <f t="shared" si="23"/>
        <v>-2.9925403296042062E-2</v>
      </c>
      <c r="T1072">
        <f>VLOOKUP($A1072,'STOCK PRICES'!$U$2:$V$1210,2,1)</f>
        <v>101.95</v>
      </c>
      <c r="U1072" s="92">
        <f t="shared" si="24"/>
        <v>0</v>
      </c>
      <c r="V1072">
        <f>VLOOKUP($A1072,'STOCK PRICES'!$W$2:$X$1879,2,1)</f>
        <v>61</v>
      </c>
      <c r="W1072" s="92">
        <f t="shared" si="25"/>
        <v>0</v>
      </c>
      <c r="X1072">
        <f>VLOOKUP($A1072,'STOCK PRICES'!$Y$2:$Z$1987,2,1)</f>
        <v>39.700000000000003</v>
      </c>
      <c r="Y1072" s="92">
        <f t="shared" si="26"/>
        <v>-7.5282664207915245E-3</v>
      </c>
      <c r="Z1072">
        <f>VLOOKUP($A1072,'STOCK PRICES'!$AA$2:$AB$1885,2,1)</f>
        <v>141.99</v>
      </c>
      <c r="AA1072" s="92">
        <f t="shared" si="27"/>
        <v>-7.0879976736409446E-3</v>
      </c>
      <c r="AB1072">
        <f>VLOOKUP($A1072,'STOCK PRICES'!$AC$2:$AD$532,2,1)</f>
        <v>689.37</v>
      </c>
      <c r="AC1072" s="92">
        <f t="shared" si="28"/>
        <v>6.4614937754826542E-3</v>
      </c>
      <c r="AD1072">
        <f>VLOOKUP($A1072,'STOCK PRICES'!$AE$2:$AF$1525,2,1)</f>
        <v>1317.05</v>
      </c>
      <c r="AE1072" s="92">
        <f t="shared" si="29"/>
        <v>6.7957506371082513E-3</v>
      </c>
      <c r="AF1072">
        <f>VLOOKUP($A1072,'STOCK PRICES'!$AG$2:$AH$1526,2,1)</f>
        <v>81.5</v>
      </c>
      <c r="AG1072" s="92">
        <f t="shared" si="30"/>
        <v>-1.4132788836769206E-2</v>
      </c>
      <c r="AH1072">
        <f>VLOOKUP($A1072,'STOCK PRICES'!$AI$2:$AJ$1515,2,1)</f>
        <v>744</v>
      </c>
      <c r="AI1072" s="92">
        <f t="shared" si="31"/>
        <v>-8.3787782889256403E-3</v>
      </c>
      <c r="AJ1072">
        <f>VLOOKUP($A1072,'STOCK PRICES'!$AK$2:$AL$1492,2,1)</f>
        <v>202.17</v>
      </c>
      <c r="AK1072" s="92">
        <f t="shared" si="32"/>
        <v>-1.334618719641918E-3</v>
      </c>
    </row>
    <row r="1073" spans="1:37">
      <c r="A1073" s="87">
        <v>44588</v>
      </c>
      <c r="B1073">
        <f>VLOOKUP($A1073,'STOCK PRICES'!$C$2:$D$1994,2,1)</f>
        <v>138.52000000000001</v>
      </c>
      <c r="C1073" s="92">
        <f t="shared" si="33"/>
        <v>1.8064241336946817E-3</v>
      </c>
      <c r="D1073">
        <f>VLOOKUP($A1073,'STOCK PRICES'!$E$2:$F$2018,2,1)</f>
        <v>140.52000000000001</v>
      </c>
      <c r="E1073" s="92">
        <f t="shared" si="33"/>
        <v>4.2707666675184338E-4</v>
      </c>
      <c r="F1073">
        <f>VLOOKUP($A1073,'STOCK PRICES'!$G$2:$H$1679,2,1)</f>
        <v>31.29</v>
      </c>
      <c r="G1073" s="92">
        <f t="shared" si="17"/>
        <v>-1.9307452110008096E-2</v>
      </c>
      <c r="H1073">
        <f>VLOOKUP($A1073,'STOCK PRICES'!$I$2:$J$1976,2,1)</f>
        <v>45</v>
      </c>
      <c r="I1073" s="92">
        <f t="shared" si="18"/>
        <v>9.1528711309343917E-3</v>
      </c>
      <c r="J1073">
        <f>VLOOKUP($A1073,'STOCK PRICES'!$K$2:$L$2018,2,1)</f>
        <v>145.87</v>
      </c>
      <c r="K1073" s="92">
        <f t="shared" si="19"/>
        <v>2.7425437264806565E-4</v>
      </c>
      <c r="L1073">
        <f>VLOOKUP($A1073,'STOCK PRICES'!$M$2:$N$2018,2,1)</f>
        <v>34.31</v>
      </c>
      <c r="M1073" s="92">
        <f t="shared" si="20"/>
        <v>1.1726900732811209E-2</v>
      </c>
      <c r="N1073">
        <f>VLOOKUP($A1073,'STOCK PRICES'!$O$2:$P$538,2,1)</f>
        <v>54.37</v>
      </c>
      <c r="O1073" s="92">
        <f t="shared" si="21"/>
        <v>5.7179903095277412E-3</v>
      </c>
      <c r="P1073">
        <f>VLOOKUP($A1073,'STOCK PRICES'!$Q$2:$R$2018,2,1)</f>
        <v>14.11</v>
      </c>
      <c r="Q1073" s="92">
        <f t="shared" si="22"/>
        <v>-1.267622607705338E-2</v>
      </c>
      <c r="R1073">
        <f>VLOOKUP($A1073,'STOCK PRICES'!$S$2:$T$2018,2,1)</f>
        <v>12.1</v>
      </c>
      <c r="S1073" s="92">
        <f t="shared" si="23"/>
        <v>-6.5898096790555525E-3</v>
      </c>
      <c r="T1073">
        <f>VLOOKUP($A1073,'STOCK PRICES'!$U$2:$V$1210,2,1)</f>
        <v>101.95</v>
      </c>
      <c r="U1073" s="92">
        <f t="shared" si="24"/>
        <v>0</v>
      </c>
      <c r="V1073">
        <f>VLOOKUP($A1073,'STOCK PRICES'!$W$2:$X$1879,2,1)</f>
        <v>62.9</v>
      </c>
      <c r="W1073" s="92">
        <f t="shared" si="25"/>
        <v>3.0672299533083647E-2</v>
      </c>
      <c r="X1073">
        <f>VLOOKUP($A1073,'STOCK PRICES'!$Y$2:$Z$1987,2,1)</f>
        <v>40.65</v>
      </c>
      <c r="Y1073" s="92">
        <f t="shared" si="26"/>
        <v>2.3647648300674843E-2</v>
      </c>
      <c r="Z1073">
        <f>VLOOKUP($A1073,'STOCK PRICES'!$AA$2:$AB$1885,2,1)</f>
        <v>140.97</v>
      </c>
      <c r="AA1073" s="92">
        <f t="shared" si="27"/>
        <v>-7.2095308034323471E-3</v>
      </c>
      <c r="AB1073">
        <f>VLOOKUP($A1073,'STOCK PRICES'!$AC$2:$AD$532,2,1)</f>
        <v>695.19</v>
      </c>
      <c r="AC1073" s="92">
        <f t="shared" si="28"/>
        <v>8.4070524629446444E-3</v>
      </c>
      <c r="AD1073">
        <f>VLOOKUP($A1073,'STOCK PRICES'!$AE$2:$AF$1525,2,1)</f>
        <v>1300.49</v>
      </c>
      <c r="AE1073" s="92">
        <f t="shared" si="29"/>
        <v>-1.2653270585866353E-2</v>
      </c>
      <c r="AF1073">
        <f>VLOOKUP($A1073,'STOCK PRICES'!$AG$2:$AH$1526,2,1)</f>
        <v>81.69</v>
      </c>
      <c r="AG1073" s="92">
        <f t="shared" si="30"/>
        <v>2.3285751069608389E-3</v>
      </c>
      <c r="AH1073">
        <f>VLOOKUP($A1073,'STOCK PRICES'!$AI$2:$AJ$1515,2,1)</f>
        <v>743.95</v>
      </c>
      <c r="AI1073" s="92">
        <f t="shared" si="31"/>
        <v>-6.7206559385428542E-5</v>
      </c>
      <c r="AJ1073">
        <f>VLOOKUP($A1073,'STOCK PRICES'!$AK$2:$AL$1492,2,1)</f>
        <v>201.44</v>
      </c>
      <c r="AK1073" s="92">
        <f t="shared" si="32"/>
        <v>-3.6173573301982037E-3</v>
      </c>
    </row>
    <row r="1074" spans="1:37">
      <c r="A1074" s="87">
        <v>44589</v>
      </c>
      <c r="B1074">
        <f>VLOOKUP($A1074,'STOCK PRICES'!$C$2:$D$1994,2,1)</f>
        <v>137.80000000000001</v>
      </c>
      <c r="C1074" s="92">
        <f t="shared" si="33"/>
        <v>-5.211360954662978E-3</v>
      </c>
      <c r="D1074">
        <f>VLOOKUP($A1074,'STOCK PRICES'!$E$2:$F$2018,2,1)</f>
        <v>140.08000000000001</v>
      </c>
      <c r="E1074" s="92">
        <f t="shared" si="33"/>
        <v>-3.1361394200298824E-3</v>
      </c>
      <c r="F1074">
        <f>VLOOKUP($A1074,'STOCK PRICES'!$G$2:$H$1679,2,1)</f>
        <v>32.299999999999997</v>
      </c>
      <c r="G1074" s="92">
        <f t="shared" si="17"/>
        <v>3.1768672547820127E-2</v>
      </c>
      <c r="H1074">
        <f>VLOOKUP($A1074,'STOCK PRICES'!$I$2:$J$1976,2,1)</f>
        <v>44.99</v>
      </c>
      <c r="I1074" s="92">
        <f t="shared" si="18"/>
        <v>-2.2224691723873714E-4</v>
      </c>
      <c r="J1074">
        <f>VLOOKUP($A1074,'STOCK PRICES'!$K$2:$L$2018,2,1)</f>
        <v>147.22999999999999</v>
      </c>
      <c r="K1074" s="92">
        <f t="shared" si="19"/>
        <v>9.2801757791951319E-3</v>
      </c>
      <c r="L1074">
        <f>VLOOKUP($A1074,'STOCK PRICES'!$M$2:$N$2018,2,1)</f>
        <v>34.299999999999997</v>
      </c>
      <c r="M1074" s="92">
        <f t="shared" si="20"/>
        <v>-2.9150269846427368E-4</v>
      </c>
      <c r="N1074">
        <f>VLOOKUP($A1074,'STOCK PRICES'!$O$2:$P$538,2,1)</f>
        <v>54.7</v>
      </c>
      <c r="O1074" s="92">
        <f t="shared" si="21"/>
        <v>6.051178270106353E-3</v>
      </c>
      <c r="P1074">
        <f>VLOOKUP($A1074,'STOCK PRICES'!$Q$2:$R$2018,2,1)</f>
        <v>14</v>
      </c>
      <c r="Q1074" s="92">
        <f t="shared" si="22"/>
        <v>-7.8264362494639608E-3</v>
      </c>
      <c r="R1074">
        <f>VLOOKUP($A1074,'STOCK PRICES'!$S$2:$T$2018,2,1)</f>
        <v>12.43</v>
      </c>
      <c r="S1074" s="92">
        <f t="shared" si="23"/>
        <v>2.6907452919924402E-2</v>
      </c>
      <c r="T1074">
        <f>VLOOKUP($A1074,'STOCK PRICES'!$U$2:$V$1210,2,1)</f>
        <v>101.95</v>
      </c>
      <c r="U1074" s="92">
        <f t="shared" si="24"/>
        <v>0</v>
      </c>
      <c r="V1074">
        <f>VLOOKUP($A1074,'STOCK PRICES'!$W$2:$X$1879,2,1)</f>
        <v>62.9</v>
      </c>
      <c r="W1074" s="92">
        <f t="shared" si="25"/>
        <v>0</v>
      </c>
      <c r="X1074">
        <f>VLOOKUP($A1074,'STOCK PRICES'!$Y$2:$Z$1987,2,1)</f>
        <v>40.799999999999997</v>
      </c>
      <c r="Y1074" s="92">
        <f t="shared" si="26"/>
        <v>3.683245416296368E-3</v>
      </c>
      <c r="Z1074">
        <f>VLOOKUP($A1074,'STOCK PRICES'!$AA$2:$AB$1885,2,1)</f>
        <v>141.19999999999999</v>
      </c>
      <c r="AA1074" s="92">
        <f t="shared" si="27"/>
        <v>1.6302232763076327E-3</v>
      </c>
      <c r="AB1074">
        <f>VLOOKUP($A1074,'STOCK PRICES'!$AC$2:$AD$532,2,1)</f>
        <v>680.79</v>
      </c>
      <c r="AC1074" s="92">
        <f t="shared" si="28"/>
        <v>-2.0931300948258562E-2</v>
      </c>
      <c r="AD1074">
        <f>VLOOKUP($A1074,'STOCK PRICES'!$AE$2:$AF$1525,2,1)</f>
        <v>1300.02</v>
      </c>
      <c r="AE1074" s="92">
        <f t="shared" si="29"/>
        <v>-3.6146756222241443E-4</v>
      </c>
      <c r="AF1074">
        <f>VLOOKUP($A1074,'STOCK PRICES'!$AG$2:$AH$1526,2,1)</f>
        <v>82.38</v>
      </c>
      <c r="AG1074" s="92">
        <f t="shared" si="30"/>
        <v>8.4110936541568274E-3</v>
      </c>
      <c r="AH1074">
        <f>VLOOKUP($A1074,'STOCK PRICES'!$AI$2:$AJ$1515,2,1)</f>
        <v>735.84</v>
      </c>
      <c r="AI1074" s="92">
        <f t="shared" si="31"/>
        <v>-1.0961124482092653E-2</v>
      </c>
      <c r="AJ1074">
        <f>VLOOKUP($A1074,'STOCK PRICES'!$AK$2:$AL$1492,2,1)</f>
        <v>201.07</v>
      </c>
      <c r="AK1074" s="92">
        <f t="shared" si="32"/>
        <v>-1.8384641584812743E-3</v>
      </c>
    </row>
    <row r="1075" spans="1:37">
      <c r="A1075" s="87">
        <v>44592</v>
      </c>
      <c r="B1075">
        <f>VLOOKUP($A1075,'STOCK PRICES'!$C$2:$D$1994,2,1)</f>
        <v>137</v>
      </c>
      <c r="C1075" s="92">
        <f t="shared" si="33"/>
        <v>-5.822432751433365E-3</v>
      </c>
      <c r="D1075">
        <f>VLOOKUP($A1075,'STOCK PRICES'!$E$2:$F$2018,2,1)</f>
        <v>139.78</v>
      </c>
      <c r="E1075" s="92">
        <f t="shared" si="33"/>
        <v>-2.1439299286135378E-3</v>
      </c>
      <c r="F1075">
        <f>VLOOKUP($A1075,'STOCK PRICES'!$G$2:$H$1679,2,1)</f>
        <v>31.68</v>
      </c>
      <c r="G1075" s="92">
        <f t="shared" si="17"/>
        <v>-1.9381663282385705E-2</v>
      </c>
      <c r="H1075">
        <f>VLOOKUP($A1075,'STOCK PRICES'!$I$2:$J$1976,2,1)</f>
        <v>45</v>
      </c>
      <c r="I1075" s="92">
        <f t="shared" si="18"/>
        <v>2.2224691723878118E-4</v>
      </c>
      <c r="J1075">
        <f>VLOOKUP($A1075,'STOCK PRICES'!$K$2:$L$2018,2,1)</f>
        <v>151.31</v>
      </c>
      <c r="K1075" s="92">
        <f t="shared" si="19"/>
        <v>2.7334722586162277E-2</v>
      </c>
      <c r="L1075">
        <f>VLOOKUP($A1075,'STOCK PRICES'!$M$2:$N$2018,2,1)</f>
        <v>34.64</v>
      </c>
      <c r="M1075" s="92">
        <f t="shared" si="20"/>
        <v>9.8637295223401988E-3</v>
      </c>
      <c r="N1075">
        <f>VLOOKUP($A1075,'STOCK PRICES'!$O$2:$P$538,2,1)</f>
        <v>56</v>
      </c>
      <c r="O1075" s="92">
        <f t="shared" si="21"/>
        <v>2.3487981307213759E-2</v>
      </c>
      <c r="P1075">
        <f>VLOOKUP($A1075,'STOCK PRICES'!$Q$2:$R$2018,2,1)</f>
        <v>14.29</v>
      </c>
      <c r="Q1075" s="92">
        <f t="shared" si="22"/>
        <v>2.0502662326517394E-2</v>
      </c>
      <c r="R1075">
        <f>VLOOKUP($A1075,'STOCK PRICES'!$S$2:$T$2018,2,1)</f>
        <v>13.43</v>
      </c>
      <c r="S1075" s="92">
        <f t="shared" si="23"/>
        <v>7.7378105012526371E-2</v>
      </c>
      <c r="T1075">
        <f>VLOOKUP($A1075,'STOCK PRICES'!$U$2:$V$1210,2,1)</f>
        <v>100.59</v>
      </c>
      <c r="U1075" s="92">
        <f t="shared" si="24"/>
        <v>-1.3429647874217349E-2</v>
      </c>
      <c r="V1075">
        <f>VLOOKUP($A1075,'STOCK PRICES'!$W$2:$X$1879,2,1)</f>
        <v>62.21</v>
      </c>
      <c r="W1075" s="92">
        <f t="shared" si="25"/>
        <v>-1.1030405179466444E-2</v>
      </c>
      <c r="X1075">
        <f>VLOOKUP($A1075,'STOCK PRICES'!$Y$2:$Z$1987,2,1)</f>
        <v>39.58</v>
      </c>
      <c r="Y1075" s="92">
        <f t="shared" si="26"/>
        <v>-3.0358141235696353E-2</v>
      </c>
      <c r="Z1075">
        <f>VLOOKUP($A1075,'STOCK PRICES'!$AA$2:$AB$1885,2,1)</f>
        <v>142</v>
      </c>
      <c r="AA1075" s="92">
        <f t="shared" si="27"/>
        <v>5.6497325421191276E-3</v>
      </c>
      <c r="AB1075">
        <f>VLOOKUP($A1075,'STOCK PRICES'!$AC$2:$AD$532,2,1)</f>
        <v>683.12</v>
      </c>
      <c r="AC1075" s="92">
        <f t="shared" si="28"/>
        <v>3.4166510497100362E-3</v>
      </c>
      <c r="AD1075">
        <f>VLOOKUP($A1075,'STOCK PRICES'!$AE$2:$AF$1525,2,1)</f>
        <v>1290</v>
      </c>
      <c r="AE1075" s="92">
        <f t="shared" si="29"/>
        <v>-7.737430590952942E-3</v>
      </c>
      <c r="AF1075">
        <f>VLOOKUP($A1075,'STOCK PRICES'!$AG$2:$AH$1526,2,1)</f>
        <v>82.53</v>
      </c>
      <c r="AG1075" s="92">
        <f t="shared" si="30"/>
        <v>1.819174596658251E-3</v>
      </c>
      <c r="AH1075">
        <f>VLOOKUP($A1075,'STOCK PRICES'!$AI$2:$AJ$1515,2,1)</f>
        <v>737.14</v>
      </c>
      <c r="AI1075" s="92">
        <f t="shared" si="31"/>
        <v>1.7651296521776392E-3</v>
      </c>
      <c r="AJ1075">
        <f>VLOOKUP($A1075,'STOCK PRICES'!$AK$2:$AL$1492,2,1)</f>
        <v>200.35</v>
      </c>
      <c r="AK1075" s="92">
        <f t="shared" si="32"/>
        <v>-3.5872690554022459E-3</v>
      </c>
    </row>
    <row r="1076" spans="1:37">
      <c r="A1076" s="87">
        <v>44593</v>
      </c>
      <c r="B1076">
        <f>VLOOKUP($A1076,'STOCK PRICES'!$C$2:$D$1994,2,1)</f>
        <v>137.29</v>
      </c>
      <c r="C1076" s="92">
        <f t="shared" si="33"/>
        <v>2.1145510813886524E-3</v>
      </c>
      <c r="D1076">
        <f>VLOOKUP($A1076,'STOCK PRICES'!$E$2:$F$2018,2,1)</f>
        <v>140.44999999999999</v>
      </c>
      <c r="E1076" s="92">
        <f t="shared" si="33"/>
        <v>4.7817955012696787E-3</v>
      </c>
      <c r="F1076">
        <f>VLOOKUP($A1076,'STOCK PRICES'!$G$2:$H$1679,2,1)</f>
        <v>31.93</v>
      </c>
      <c r="G1076" s="92">
        <f t="shared" si="17"/>
        <v>7.8604397804655449E-3</v>
      </c>
      <c r="H1076">
        <f>VLOOKUP($A1076,'STOCK PRICES'!$I$2:$J$1976,2,1)</f>
        <v>45</v>
      </c>
      <c r="I1076" s="92">
        <f t="shared" si="18"/>
        <v>0</v>
      </c>
      <c r="J1076">
        <f>VLOOKUP($A1076,'STOCK PRICES'!$K$2:$L$2018,2,1)</f>
        <v>155.6</v>
      </c>
      <c r="K1076" s="92">
        <f t="shared" si="19"/>
        <v>2.7957899280811879E-2</v>
      </c>
      <c r="L1076">
        <f>VLOOKUP($A1076,'STOCK PRICES'!$M$2:$N$2018,2,1)</f>
        <v>34.909999999999997</v>
      </c>
      <c r="M1076" s="92">
        <f t="shared" si="20"/>
        <v>7.7642374227102177E-3</v>
      </c>
      <c r="N1076">
        <f>VLOOKUP($A1076,'STOCK PRICES'!$O$2:$P$538,2,1)</f>
        <v>56.53</v>
      </c>
      <c r="O1076" s="92">
        <f t="shared" si="21"/>
        <v>9.4197799520501901E-3</v>
      </c>
      <c r="P1076">
        <f>VLOOKUP($A1076,'STOCK PRICES'!$Q$2:$R$2018,2,1)</f>
        <v>14.66</v>
      </c>
      <c r="Q1076" s="92">
        <f t="shared" si="22"/>
        <v>2.5562704516729505E-2</v>
      </c>
      <c r="R1076">
        <f>VLOOKUP($A1076,'STOCK PRICES'!$S$2:$T$2018,2,1)</f>
        <v>14.43</v>
      </c>
      <c r="S1076" s="92">
        <f t="shared" si="23"/>
        <v>7.1818362250633233E-2</v>
      </c>
      <c r="T1076">
        <f>VLOOKUP($A1076,'STOCK PRICES'!$U$2:$V$1210,2,1)</f>
        <v>100.95</v>
      </c>
      <c r="U1076" s="92">
        <f t="shared" si="24"/>
        <v>3.5724956125997051E-3</v>
      </c>
      <c r="V1076">
        <f>VLOOKUP($A1076,'STOCK PRICES'!$W$2:$X$1879,2,1)</f>
        <v>62.89</v>
      </c>
      <c r="W1076" s="92">
        <f t="shared" si="25"/>
        <v>1.0871410028483575E-2</v>
      </c>
      <c r="X1076">
        <f>VLOOKUP($A1076,'STOCK PRICES'!$Y$2:$Z$1987,2,1)</f>
        <v>40.31</v>
      </c>
      <c r="Y1076" s="92">
        <f t="shared" si="26"/>
        <v>1.8275636954654954E-2</v>
      </c>
      <c r="Z1076">
        <f>VLOOKUP($A1076,'STOCK PRICES'!$AA$2:$AB$1885,2,1)</f>
        <v>142</v>
      </c>
      <c r="AA1076" s="92">
        <f t="shared" si="27"/>
        <v>0</v>
      </c>
      <c r="AB1076">
        <f>VLOOKUP($A1076,'STOCK PRICES'!$AC$2:$AD$532,2,1)</f>
        <v>684.38</v>
      </c>
      <c r="AC1076" s="92">
        <f t="shared" si="28"/>
        <v>1.8427793148996687E-3</v>
      </c>
      <c r="AD1076">
        <f>VLOOKUP($A1076,'STOCK PRICES'!$AE$2:$AF$1525,2,1)</f>
        <v>1300.3800000000001</v>
      </c>
      <c r="AE1076" s="92">
        <f t="shared" si="29"/>
        <v>8.0143110726481441E-3</v>
      </c>
      <c r="AF1076">
        <f>VLOOKUP($A1076,'STOCK PRICES'!$AG$2:$AH$1526,2,1)</f>
        <v>84.09</v>
      </c>
      <c r="AG1076" s="92">
        <f t="shared" si="30"/>
        <v>1.8725790240213716E-2</v>
      </c>
      <c r="AH1076">
        <f>VLOOKUP($A1076,'STOCK PRICES'!$AI$2:$AJ$1515,2,1)</f>
        <v>734.05</v>
      </c>
      <c r="AI1076" s="92">
        <f t="shared" si="31"/>
        <v>-4.200687258321993E-3</v>
      </c>
      <c r="AJ1076">
        <f>VLOOKUP($A1076,'STOCK PRICES'!$AK$2:$AL$1492,2,1)</f>
        <v>200.4</v>
      </c>
      <c r="AK1076" s="92">
        <f t="shared" si="32"/>
        <v>2.4953212855627452E-4</v>
      </c>
    </row>
    <row r="1077" spans="1:37">
      <c r="A1077" s="87">
        <v>44594</v>
      </c>
      <c r="B1077">
        <f>VLOOKUP($A1077,'STOCK PRICES'!$C$2:$D$1994,2,1)</f>
        <v>137.75</v>
      </c>
      <c r="C1077" s="92">
        <f t="shared" si="33"/>
        <v>3.3449711235103478E-3</v>
      </c>
      <c r="D1077">
        <f>VLOOKUP($A1077,'STOCK PRICES'!$E$2:$F$2018,2,1)</f>
        <v>140.91999999999999</v>
      </c>
      <c r="E1077" s="92">
        <f t="shared" si="33"/>
        <v>3.3407999227843032E-3</v>
      </c>
      <c r="F1077">
        <f>VLOOKUP($A1077,'STOCK PRICES'!$G$2:$H$1679,2,1)</f>
        <v>32.06</v>
      </c>
      <c r="G1077" s="92">
        <f t="shared" si="17"/>
        <v>4.063140454716359E-3</v>
      </c>
      <c r="H1077">
        <f>VLOOKUP($A1077,'STOCK PRICES'!$I$2:$J$1976,2,1)</f>
        <v>45.7</v>
      </c>
      <c r="I1077" s="92">
        <f t="shared" si="18"/>
        <v>1.5435808129839248E-2</v>
      </c>
      <c r="J1077">
        <f>VLOOKUP($A1077,'STOCK PRICES'!$K$2:$L$2018,2,1)</f>
        <v>158.38999999999999</v>
      </c>
      <c r="K1077" s="92">
        <f t="shared" si="19"/>
        <v>1.7771734330037751E-2</v>
      </c>
      <c r="L1077">
        <f>VLOOKUP($A1077,'STOCK PRICES'!$M$2:$N$2018,2,1)</f>
        <v>35.58</v>
      </c>
      <c r="M1077" s="92">
        <f t="shared" si="20"/>
        <v>1.9010361120744536E-2</v>
      </c>
      <c r="N1077">
        <f>VLOOKUP($A1077,'STOCK PRICES'!$O$2:$P$538,2,1)</f>
        <v>60.64</v>
      </c>
      <c r="O1077" s="92">
        <f t="shared" si="21"/>
        <v>7.0183270646916693E-2</v>
      </c>
      <c r="P1077">
        <f>VLOOKUP($A1077,'STOCK PRICES'!$Q$2:$R$2018,2,1)</f>
        <v>14.82</v>
      </c>
      <c r="Q1077" s="92">
        <f t="shared" si="22"/>
        <v>1.0854923409435465E-2</v>
      </c>
      <c r="R1077">
        <f>VLOOKUP($A1077,'STOCK PRICES'!$S$2:$T$2018,2,1)</f>
        <v>15.43</v>
      </c>
      <c r="S1077" s="92">
        <f t="shared" si="23"/>
        <v>6.700429358929004E-2</v>
      </c>
      <c r="T1077">
        <f>VLOOKUP($A1077,'STOCK PRICES'!$U$2:$V$1210,2,1)</f>
        <v>103</v>
      </c>
      <c r="U1077" s="92">
        <f t="shared" si="24"/>
        <v>2.0103643470789197E-2</v>
      </c>
      <c r="V1077">
        <f>VLOOKUP($A1077,'STOCK PRICES'!$W$2:$X$1879,2,1)</f>
        <v>64</v>
      </c>
      <c r="W1077" s="92">
        <f t="shared" si="25"/>
        <v>1.749591480425992E-2</v>
      </c>
      <c r="X1077">
        <f>VLOOKUP($A1077,'STOCK PRICES'!$Y$2:$Z$1987,2,1)</f>
        <v>41.08</v>
      </c>
      <c r="Y1077" s="92">
        <f t="shared" si="26"/>
        <v>1.8921807931282904E-2</v>
      </c>
      <c r="Z1077">
        <f>VLOOKUP($A1077,'STOCK PRICES'!$AA$2:$AB$1885,2,1)</f>
        <v>142</v>
      </c>
      <c r="AA1077" s="92">
        <f t="shared" si="27"/>
        <v>0</v>
      </c>
      <c r="AB1077">
        <f>VLOOKUP($A1077,'STOCK PRICES'!$AC$2:$AD$532,2,1)</f>
        <v>693.2</v>
      </c>
      <c r="AC1077" s="92">
        <f t="shared" si="28"/>
        <v>1.2805238927200535E-2</v>
      </c>
      <c r="AD1077">
        <f>VLOOKUP($A1077,'STOCK PRICES'!$AE$2:$AF$1525,2,1)</f>
        <v>1295.42</v>
      </c>
      <c r="AE1077" s="92">
        <f t="shared" si="29"/>
        <v>-3.8215625521682822E-3</v>
      </c>
      <c r="AF1077">
        <f>VLOOKUP($A1077,'STOCK PRICES'!$AG$2:$AH$1526,2,1)</f>
        <v>89.2</v>
      </c>
      <c r="AG1077" s="92">
        <f t="shared" si="30"/>
        <v>5.8993385741157034E-2</v>
      </c>
      <c r="AH1077">
        <f>VLOOKUP($A1077,'STOCK PRICES'!$AI$2:$AJ$1515,2,1)</f>
        <v>734.97</v>
      </c>
      <c r="AI1077" s="92">
        <f t="shared" si="31"/>
        <v>1.2525358678279188E-3</v>
      </c>
      <c r="AJ1077">
        <f>VLOOKUP($A1077,'STOCK PRICES'!$AK$2:$AL$1492,2,1)</f>
        <v>202.71</v>
      </c>
      <c r="AK1077" s="92">
        <f t="shared" si="32"/>
        <v>1.1461017021483236E-2</v>
      </c>
    </row>
    <row r="1078" spans="1:37">
      <c r="A1078" s="87">
        <v>44595</v>
      </c>
      <c r="B1078">
        <f>VLOOKUP($A1078,'STOCK PRICES'!$C$2:$D$1994,2,1)</f>
        <v>137.72999999999999</v>
      </c>
      <c r="C1078" s="92">
        <f t="shared" si="33"/>
        <v>-1.4520110378359589E-4</v>
      </c>
      <c r="D1078">
        <f>VLOOKUP($A1078,'STOCK PRICES'!$E$2:$F$2018,2,1)</f>
        <v>140.72</v>
      </c>
      <c r="E1078" s="92">
        <f t="shared" si="33"/>
        <v>-1.4202530437341036E-3</v>
      </c>
      <c r="F1078">
        <f>VLOOKUP($A1078,'STOCK PRICES'!$G$2:$H$1679,2,1)</f>
        <v>32</v>
      </c>
      <c r="G1078" s="92">
        <f t="shared" si="17"/>
        <v>-1.8732443816804475E-3</v>
      </c>
      <c r="H1078">
        <f>VLOOKUP($A1078,'STOCK PRICES'!$I$2:$J$1976,2,1)</f>
        <v>45.6</v>
      </c>
      <c r="I1078" s="92">
        <f t="shared" si="18"/>
        <v>-2.1905813798186978E-3</v>
      </c>
      <c r="J1078">
        <f>VLOOKUP($A1078,'STOCK PRICES'!$K$2:$L$2018,2,1)</f>
        <v>154.54</v>
      </c>
      <c r="K1078" s="92">
        <f t="shared" si="19"/>
        <v>-2.4607383568891143E-2</v>
      </c>
      <c r="L1078">
        <f>VLOOKUP($A1078,'STOCK PRICES'!$M$2:$N$2018,2,1)</f>
        <v>35.090000000000003</v>
      </c>
      <c r="M1078" s="92">
        <f t="shared" si="20"/>
        <v>-1.3867492642565206E-2</v>
      </c>
      <c r="N1078">
        <f>VLOOKUP($A1078,'STOCK PRICES'!$O$2:$P$538,2,1)</f>
        <v>60.41</v>
      </c>
      <c r="O1078" s="92">
        <f t="shared" si="21"/>
        <v>-3.8000871834664236E-3</v>
      </c>
      <c r="P1078">
        <f>VLOOKUP($A1078,'STOCK PRICES'!$Q$2:$R$2018,2,1)</f>
        <v>14.43</v>
      </c>
      <c r="Q1078" s="92">
        <f t="shared" si="22"/>
        <v>-2.6668247082161409E-2</v>
      </c>
      <c r="R1078">
        <f>VLOOKUP($A1078,'STOCK PRICES'!$S$2:$T$2018,2,1)</f>
        <v>15.05</v>
      </c>
      <c r="S1078" s="92">
        <f t="shared" si="23"/>
        <v>-2.4935675180184667E-2</v>
      </c>
      <c r="T1078">
        <f>VLOOKUP($A1078,'STOCK PRICES'!$U$2:$V$1210,2,1)</f>
        <v>105</v>
      </c>
      <c r="U1078" s="92">
        <f t="shared" si="24"/>
        <v>1.9231361927887592E-2</v>
      </c>
      <c r="V1078">
        <f>VLOOKUP($A1078,'STOCK PRICES'!$W$2:$X$1879,2,1)</f>
        <v>64.760000000000005</v>
      </c>
      <c r="W1078" s="92">
        <f t="shared" si="25"/>
        <v>1.1805045449762604E-2</v>
      </c>
      <c r="X1078">
        <f>VLOOKUP($A1078,'STOCK PRICES'!$Y$2:$Z$1987,2,1)</f>
        <v>41.82</v>
      </c>
      <c r="Y1078" s="92">
        <f t="shared" si="26"/>
        <v>1.7853308940130146E-2</v>
      </c>
      <c r="Z1078">
        <f>VLOOKUP($A1078,'STOCK PRICES'!$AA$2:$AB$1885,2,1)</f>
        <v>148.25</v>
      </c>
      <c r="AA1078" s="92">
        <f t="shared" si="27"/>
        <v>4.3072980276574101E-2</v>
      </c>
      <c r="AB1078">
        <f>VLOOKUP($A1078,'STOCK PRICES'!$AC$2:$AD$532,2,1)</f>
        <v>685.39</v>
      </c>
      <c r="AC1078" s="92">
        <f t="shared" si="28"/>
        <v>-1.1330538527804102E-2</v>
      </c>
      <c r="AD1078">
        <f>VLOOKUP($A1078,'STOCK PRICES'!$AE$2:$AF$1525,2,1)</f>
        <v>1299</v>
      </c>
      <c r="AE1078" s="92">
        <f t="shared" si="29"/>
        <v>2.759770794402084E-3</v>
      </c>
      <c r="AF1078">
        <f>VLOOKUP($A1078,'STOCK PRICES'!$AG$2:$AH$1526,2,1)</f>
        <v>90.41</v>
      </c>
      <c r="AG1078" s="92">
        <f t="shared" si="30"/>
        <v>1.3473841163311394E-2</v>
      </c>
      <c r="AH1078">
        <f>VLOOKUP($A1078,'STOCK PRICES'!$AI$2:$AJ$1515,2,1)</f>
        <v>738.08</v>
      </c>
      <c r="AI1078" s="92">
        <f t="shared" si="31"/>
        <v>4.2225377562133126E-3</v>
      </c>
      <c r="AJ1078">
        <f>VLOOKUP($A1078,'STOCK PRICES'!$AK$2:$AL$1492,2,1)</f>
        <v>203.32</v>
      </c>
      <c r="AK1078" s="92">
        <f t="shared" si="32"/>
        <v>3.0047063465087932E-3</v>
      </c>
    </row>
    <row r="1079" spans="1:37">
      <c r="A1079" s="87">
        <v>44596</v>
      </c>
      <c r="B1079">
        <f>VLOOKUP($A1079,'STOCK PRICES'!$C$2:$D$1994,2,1)</f>
        <v>137.02000000000001</v>
      </c>
      <c r="C1079" s="92">
        <f t="shared" si="33"/>
        <v>-5.1683463544872519E-3</v>
      </c>
      <c r="D1079">
        <f>VLOOKUP($A1079,'STOCK PRICES'!$E$2:$F$2018,2,1)</f>
        <v>140.81</v>
      </c>
      <c r="E1079" s="92">
        <f t="shared" si="33"/>
        <v>6.3936349991766043E-4</v>
      </c>
      <c r="F1079">
        <f>VLOOKUP($A1079,'STOCK PRICES'!$G$2:$H$1679,2,1)</f>
        <v>31.99</v>
      </c>
      <c r="G1079" s="92">
        <f t="shared" si="17"/>
        <v>-3.1254883829995967E-4</v>
      </c>
      <c r="H1079">
        <f>VLOOKUP($A1079,'STOCK PRICES'!$I$2:$J$1976,2,1)</f>
        <v>45.99</v>
      </c>
      <c r="I1079" s="92">
        <f t="shared" si="18"/>
        <v>8.5162650314921616E-3</v>
      </c>
      <c r="J1079">
        <f>VLOOKUP($A1079,'STOCK PRICES'!$K$2:$L$2018,2,1)</f>
        <v>156.86000000000001</v>
      </c>
      <c r="K1079" s="92">
        <f t="shared" si="19"/>
        <v>1.4900725279082684E-2</v>
      </c>
      <c r="L1079">
        <f>VLOOKUP($A1079,'STOCK PRICES'!$M$2:$N$2018,2,1)</f>
        <v>34.94</v>
      </c>
      <c r="M1079" s="92">
        <f t="shared" si="20"/>
        <v>-4.2838848892134459E-3</v>
      </c>
      <c r="N1079">
        <f>VLOOKUP($A1079,'STOCK PRICES'!$O$2:$P$538,2,1)</f>
        <v>59.51</v>
      </c>
      <c r="O1079" s="92">
        <f t="shared" si="21"/>
        <v>-1.5010288493889159E-2</v>
      </c>
      <c r="P1079">
        <f>VLOOKUP($A1079,'STOCK PRICES'!$Q$2:$R$2018,2,1)</f>
        <v>14.51</v>
      </c>
      <c r="Q1079" s="92">
        <f t="shared" si="22"/>
        <v>5.5286941103169012E-3</v>
      </c>
      <c r="R1079">
        <f>VLOOKUP($A1079,'STOCK PRICES'!$S$2:$T$2018,2,1)</f>
        <v>14.51</v>
      </c>
      <c r="S1079" s="92">
        <f t="shared" si="23"/>
        <v>-3.6539924298788294E-2</v>
      </c>
      <c r="T1079">
        <f>VLOOKUP($A1079,'STOCK PRICES'!$U$2:$V$1210,2,1)</f>
        <v>105.5</v>
      </c>
      <c r="U1079" s="92">
        <f t="shared" si="24"/>
        <v>4.7506027585977988E-3</v>
      </c>
      <c r="V1079">
        <f>VLOOKUP($A1079,'STOCK PRICES'!$W$2:$X$1879,2,1)</f>
        <v>65.17</v>
      </c>
      <c r="W1079" s="92">
        <f t="shared" si="25"/>
        <v>6.3111115348545828E-3</v>
      </c>
      <c r="X1079">
        <f>VLOOKUP($A1079,'STOCK PRICES'!$Y$2:$Z$1987,2,1)</f>
        <v>43.42</v>
      </c>
      <c r="Y1079" s="92">
        <f t="shared" si="26"/>
        <v>3.7545470449658329E-2</v>
      </c>
      <c r="Z1079">
        <f>VLOOKUP($A1079,'STOCK PRICES'!$AA$2:$AB$1885,2,1)</f>
        <v>145.5</v>
      </c>
      <c r="AA1079" s="92">
        <f t="shared" si="27"/>
        <v>-1.8723951266287637E-2</v>
      </c>
      <c r="AB1079">
        <f>VLOOKUP($A1079,'STOCK PRICES'!$AC$2:$AD$532,2,1)</f>
        <v>688.73</v>
      </c>
      <c r="AC1079" s="92">
        <f t="shared" si="28"/>
        <v>4.8613026193404744E-3</v>
      </c>
      <c r="AD1079">
        <f>VLOOKUP($A1079,'STOCK PRICES'!$AE$2:$AF$1525,2,1)</f>
        <v>1300.08</v>
      </c>
      <c r="AE1079" s="92">
        <f t="shared" si="29"/>
        <v>8.3106334715359184E-4</v>
      </c>
      <c r="AF1079">
        <f>VLOOKUP($A1079,'STOCK PRICES'!$AG$2:$AH$1526,2,1)</f>
        <v>90.1</v>
      </c>
      <c r="AG1079" s="92">
        <f t="shared" si="30"/>
        <v>-3.434716134982915E-3</v>
      </c>
      <c r="AH1079">
        <f>VLOOKUP($A1079,'STOCK PRICES'!$AI$2:$AJ$1515,2,1)</f>
        <v>727.13</v>
      </c>
      <c r="AI1079" s="92">
        <f t="shared" si="31"/>
        <v>-1.4946941205459155E-2</v>
      </c>
      <c r="AJ1079">
        <f>VLOOKUP($A1079,'STOCK PRICES'!$AK$2:$AL$1492,2,1)</f>
        <v>202.17</v>
      </c>
      <c r="AK1079" s="92">
        <f t="shared" si="32"/>
        <v>-5.6721649524664177E-3</v>
      </c>
    </row>
    <row r="1080" spans="1:37">
      <c r="A1080" s="87">
        <v>44599</v>
      </c>
      <c r="B1080">
        <f>VLOOKUP($A1080,'STOCK PRICES'!$C$2:$D$1994,2,1)</f>
        <v>136.29</v>
      </c>
      <c r="C1080" s="92">
        <f t="shared" si="33"/>
        <v>-5.3419321353314802E-3</v>
      </c>
      <c r="D1080">
        <f>VLOOKUP($A1080,'STOCK PRICES'!$E$2:$F$2018,2,1)</f>
        <v>139.96</v>
      </c>
      <c r="E1080" s="92">
        <f t="shared" si="33"/>
        <v>-6.0547964297329388E-3</v>
      </c>
      <c r="F1080">
        <f>VLOOKUP($A1080,'STOCK PRICES'!$G$2:$H$1679,2,1)</f>
        <v>32.590000000000003</v>
      </c>
      <c r="G1080" s="92">
        <f t="shared" si="17"/>
        <v>1.8582138888043664E-2</v>
      </c>
      <c r="H1080">
        <f>VLOOKUP($A1080,'STOCK PRICES'!$I$2:$J$1976,2,1)</f>
        <v>45.75</v>
      </c>
      <c r="I1080" s="92">
        <f t="shared" si="18"/>
        <v>-5.2321898303021273E-3</v>
      </c>
      <c r="J1080">
        <f>VLOOKUP($A1080,'STOCK PRICES'!$K$2:$L$2018,2,1)</f>
        <v>156.04</v>
      </c>
      <c r="K1080" s="92">
        <f t="shared" si="19"/>
        <v>-5.2413031460648357E-3</v>
      </c>
      <c r="L1080">
        <f>VLOOKUP($A1080,'STOCK PRICES'!$M$2:$N$2018,2,1)</f>
        <v>34.119999999999997</v>
      </c>
      <c r="M1080" s="92">
        <f t="shared" si="20"/>
        <v>-2.374858208243209E-2</v>
      </c>
      <c r="N1080">
        <f>VLOOKUP($A1080,'STOCK PRICES'!$O$2:$P$538,2,1)</f>
        <v>60.13</v>
      </c>
      <c r="O1080" s="92">
        <f t="shared" si="21"/>
        <v>1.0364519394716762E-2</v>
      </c>
      <c r="P1080">
        <f>VLOOKUP($A1080,'STOCK PRICES'!$Q$2:$R$2018,2,1)</f>
        <v>14.31</v>
      </c>
      <c r="Q1080" s="92">
        <f t="shared" si="22"/>
        <v>-1.3879473327736909E-2</v>
      </c>
      <c r="R1080">
        <f>VLOOKUP($A1080,'STOCK PRICES'!$S$2:$T$2018,2,1)</f>
        <v>14.18</v>
      </c>
      <c r="S1080" s="92">
        <f t="shared" si="23"/>
        <v>-2.3005545792115022E-2</v>
      </c>
      <c r="T1080">
        <f>VLOOKUP($A1080,'STOCK PRICES'!$U$2:$V$1210,2,1)</f>
        <v>105.5</v>
      </c>
      <c r="U1080" s="92">
        <f t="shared" si="24"/>
        <v>0</v>
      </c>
      <c r="V1080">
        <f>VLOOKUP($A1080,'STOCK PRICES'!$W$2:$X$1879,2,1)</f>
        <v>65.52</v>
      </c>
      <c r="W1080" s="92">
        <f t="shared" si="25"/>
        <v>5.35619920052489E-3</v>
      </c>
      <c r="X1080">
        <f>VLOOKUP($A1080,'STOCK PRICES'!$Y$2:$Z$1987,2,1)</f>
        <v>42.22</v>
      </c>
      <c r="Y1080" s="92">
        <f t="shared" si="26"/>
        <v>-2.8026122029971307E-2</v>
      </c>
      <c r="Z1080">
        <f>VLOOKUP($A1080,'STOCK PRICES'!$AA$2:$AB$1885,2,1)</f>
        <v>145.5</v>
      </c>
      <c r="AA1080" s="92">
        <f t="shared" si="27"/>
        <v>0</v>
      </c>
      <c r="AB1080">
        <f>VLOOKUP($A1080,'STOCK PRICES'!$AC$2:$AD$532,2,1)</f>
        <v>683.28</v>
      </c>
      <c r="AC1080" s="92">
        <f t="shared" si="28"/>
        <v>-7.9445902950956559E-3</v>
      </c>
      <c r="AD1080">
        <f>VLOOKUP($A1080,'STOCK PRICES'!$AE$2:$AF$1525,2,1)</f>
        <v>1304</v>
      </c>
      <c r="AE1080" s="92">
        <f t="shared" si="29"/>
        <v>3.010662468845157E-3</v>
      </c>
      <c r="AF1080">
        <f>VLOOKUP($A1080,'STOCK PRICES'!$AG$2:$AH$1526,2,1)</f>
        <v>92.59</v>
      </c>
      <c r="AG1080" s="92">
        <f t="shared" si="30"/>
        <v>2.7260979845663547E-2</v>
      </c>
      <c r="AH1080">
        <f>VLOOKUP($A1080,'STOCK PRICES'!$AI$2:$AJ$1515,2,1)</f>
        <v>729.5</v>
      </c>
      <c r="AI1080" s="92">
        <f t="shared" si="31"/>
        <v>3.2540893587889148E-3</v>
      </c>
      <c r="AJ1080">
        <f>VLOOKUP($A1080,'STOCK PRICES'!$AK$2:$AL$1492,2,1)</f>
        <v>202.26</v>
      </c>
      <c r="AK1080" s="92">
        <f t="shared" si="32"/>
        <v>4.4507084778916102E-4</v>
      </c>
    </row>
    <row r="1081" spans="1:37">
      <c r="A1081" s="87">
        <v>44600</v>
      </c>
      <c r="B1081">
        <f>VLOOKUP($A1081,'STOCK PRICES'!$C$2:$D$1994,2,1)</f>
        <v>135.66</v>
      </c>
      <c r="C1081" s="92">
        <f t="shared" si="33"/>
        <v>-4.633212921488143E-3</v>
      </c>
      <c r="D1081">
        <f>VLOOKUP($A1081,'STOCK PRICES'!$E$2:$F$2018,2,1)</f>
        <v>139.62</v>
      </c>
      <c r="E1081" s="92">
        <f t="shared" si="33"/>
        <v>-2.4322209572319761E-3</v>
      </c>
      <c r="F1081">
        <f>VLOOKUP($A1081,'STOCK PRICES'!$G$2:$H$1679,2,1)</f>
        <v>31.41</v>
      </c>
      <c r="G1081" s="92">
        <f t="shared" si="17"/>
        <v>-3.6879179298915037E-2</v>
      </c>
      <c r="H1081">
        <f>VLOOKUP($A1081,'STOCK PRICES'!$I$2:$J$1976,2,1)</f>
        <v>45.57</v>
      </c>
      <c r="I1081" s="92">
        <f t="shared" si="18"/>
        <v>-3.942186445739182E-3</v>
      </c>
      <c r="J1081">
        <f>VLOOKUP($A1081,'STOCK PRICES'!$K$2:$L$2018,2,1)</f>
        <v>155.1</v>
      </c>
      <c r="K1081" s="92">
        <f t="shared" si="19"/>
        <v>-6.0423144559625863E-3</v>
      </c>
      <c r="L1081">
        <f>VLOOKUP($A1081,'STOCK PRICES'!$M$2:$N$2018,2,1)</f>
        <v>34.17</v>
      </c>
      <c r="M1081" s="92">
        <f t="shared" si="20"/>
        <v>1.4643435037221101E-3</v>
      </c>
      <c r="N1081">
        <f>VLOOKUP($A1081,'STOCK PRICES'!$O$2:$P$538,2,1)</f>
        <v>60.55</v>
      </c>
      <c r="O1081" s="92">
        <f t="shared" si="21"/>
        <v>6.9605849476237526E-3</v>
      </c>
      <c r="P1081">
        <f>VLOOKUP($A1081,'STOCK PRICES'!$Q$2:$R$2018,2,1)</f>
        <v>14.08</v>
      </c>
      <c r="Q1081" s="92">
        <f t="shared" si="22"/>
        <v>-1.6203242838463219E-2</v>
      </c>
      <c r="R1081">
        <f>VLOOKUP($A1081,'STOCK PRICES'!$S$2:$T$2018,2,1)</f>
        <v>14.26</v>
      </c>
      <c r="S1081" s="92">
        <f t="shared" si="23"/>
        <v>5.6258938821684285E-3</v>
      </c>
      <c r="T1081">
        <f>VLOOKUP($A1081,'STOCK PRICES'!$U$2:$V$1210,2,1)</f>
        <v>105.5</v>
      </c>
      <c r="U1081" s="92">
        <f t="shared" si="24"/>
        <v>0</v>
      </c>
      <c r="V1081">
        <f>VLOOKUP($A1081,'STOCK PRICES'!$W$2:$X$1879,2,1)</f>
        <v>66.22</v>
      </c>
      <c r="W1081" s="92">
        <f t="shared" si="25"/>
        <v>1.0627092574286193E-2</v>
      </c>
      <c r="X1081">
        <f>VLOOKUP($A1081,'STOCK PRICES'!$Y$2:$Z$1987,2,1)</f>
        <v>41.84</v>
      </c>
      <c r="Y1081" s="92">
        <f t="shared" si="26"/>
        <v>-9.0412226635069783E-3</v>
      </c>
      <c r="Z1081">
        <f>VLOOKUP($A1081,'STOCK PRICES'!$AA$2:$AB$1885,2,1)</f>
        <v>145.5</v>
      </c>
      <c r="AA1081" s="92">
        <f t="shared" si="27"/>
        <v>0</v>
      </c>
      <c r="AB1081">
        <f>VLOOKUP($A1081,'STOCK PRICES'!$AC$2:$AD$532,2,1)</f>
        <v>684.44</v>
      </c>
      <c r="AC1081" s="92">
        <f t="shared" si="28"/>
        <v>1.6962540258780234E-3</v>
      </c>
      <c r="AD1081">
        <f>VLOOKUP($A1081,'STOCK PRICES'!$AE$2:$AF$1525,2,1)</f>
        <v>1322.46</v>
      </c>
      <c r="AE1081" s="92">
        <f t="shared" si="29"/>
        <v>1.4057175041752593E-2</v>
      </c>
      <c r="AF1081">
        <f>VLOOKUP($A1081,'STOCK PRICES'!$AG$2:$AH$1526,2,1)</f>
        <v>96.77</v>
      </c>
      <c r="AG1081" s="92">
        <f t="shared" si="30"/>
        <v>4.4155884432895268E-2</v>
      </c>
      <c r="AH1081">
        <f>VLOOKUP($A1081,'STOCK PRICES'!$AI$2:$AJ$1515,2,1)</f>
        <v>722.98</v>
      </c>
      <c r="AI1081" s="92">
        <f t="shared" si="31"/>
        <v>-8.9778087039791669E-3</v>
      </c>
      <c r="AJ1081">
        <f>VLOOKUP($A1081,'STOCK PRICES'!$AK$2:$AL$1492,2,1)</f>
        <v>201.62</v>
      </c>
      <c r="AK1081" s="92">
        <f t="shared" si="32"/>
        <v>-3.1692608482288605E-3</v>
      </c>
    </row>
    <row r="1082" spans="1:37">
      <c r="A1082" s="87">
        <v>44601</v>
      </c>
      <c r="B1082">
        <f>VLOOKUP($A1082,'STOCK PRICES'!$C$2:$D$1994,2,1)</f>
        <v>138.53</v>
      </c>
      <c r="C1082" s="92">
        <f t="shared" si="33"/>
        <v>2.0935153151854135E-2</v>
      </c>
      <c r="D1082">
        <f>VLOOKUP($A1082,'STOCK PRICES'!$E$2:$F$2018,2,1)</f>
        <v>140.84</v>
      </c>
      <c r="E1082" s="92">
        <f t="shared" si="33"/>
        <v>8.7000477445964685E-3</v>
      </c>
      <c r="F1082">
        <f>VLOOKUP($A1082,'STOCK PRICES'!$G$2:$H$1679,2,1)</f>
        <v>31.41</v>
      </c>
      <c r="G1082" s="92">
        <f t="shared" si="17"/>
        <v>0</v>
      </c>
      <c r="H1082">
        <f>VLOOKUP($A1082,'STOCK PRICES'!$I$2:$J$1976,2,1)</f>
        <v>46.46</v>
      </c>
      <c r="I1082" s="92">
        <f t="shared" si="18"/>
        <v>1.9342122066472001E-2</v>
      </c>
      <c r="J1082">
        <f>VLOOKUP($A1082,'STOCK PRICES'!$K$2:$L$2018,2,1)</f>
        <v>153.4</v>
      </c>
      <c r="K1082" s="92">
        <f t="shared" si="19"/>
        <v>-1.10211812493372E-2</v>
      </c>
      <c r="L1082">
        <f>VLOOKUP($A1082,'STOCK PRICES'!$M$2:$N$2018,2,1)</f>
        <v>34.31</v>
      </c>
      <c r="M1082" s="92">
        <f t="shared" si="20"/>
        <v>4.0887907431578141E-3</v>
      </c>
      <c r="N1082">
        <f>VLOOKUP($A1082,'STOCK PRICES'!$O$2:$P$538,2,1)</f>
        <v>60.33</v>
      </c>
      <c r="O1082" s="92">
        <f t="shared" si="21"/>
        <v>-3.6399775464309027E-3</v>
      </c>
      <c r="P1082">
        <f>VLOOKUP($A1082,'STOCK PRICES'!$Q$2:$R$2018,2,1)</f>
        <v>14</v>
      </c>
      <c r="Q1082" s="92">
        <f t="shared" si="22"/>
        <v>-5.6980211146377786E-3</v>
      </c>
      <c r="R1082">
        <f>VLOOKUP($A1082,'STOCK PRICES'!$S$2:$T$2018,2,1)</f>
        <v>15.32</v>
      </c>
      <c r="S1082" s="92">
        <f t="shared" si="23"/>
        <v>7.1700749326295485E-2</v>
      </c>
      <c r="T1082">
        <f>VLOOKUP($A1082,'STOCK PRICES'!$U$2:$V$1210,2,1)</f>
        <v>105.5</v>
      </c>
      <c r="U1082" s="92">
        <f t="shared" si="24"/>
        <v>0</v>
      </c>
      <c r="V1082">
        <f>VLOOKUP($A1082,'STOCK PRICES'!$W$2:$X$1879,2,1)</f>
        <v>67.89</v>
      </c>
      <c r="W1082" s="92">
        <f t="shared" si="25"/>
        <v>2.4906216194455561E-2</v>
      </c>
      <c r="X1082">
        <f>VLOOKUP($A1082,'STOCK PRICES'!$Y$2:$Z$1987,2,1)</f>
        <v>39.909999999999997</v>
      </c>
      <c r="Y1082" s="92">
        <f t="shared" si="26"/>
        <v>-4.7225900696025093E-2</v>
      </c>
      <c r="Z1082">
        <f>VLOOKUP($A1082,'STOCK PRICES'!$AA$2:$AB$1885,2,1)</f>
        <v>145.5</v>
      </c>
      <c r="AA1082" s="92">
        <f t="shared" si="27"/>
        <v>0</v>
      </c>
      <c r="AB1082">
        <f>VLOOKUP($A1082,'STOCK PRICES'!$AC$2:$AD$532,2,1)</f>
        <v>688.11</v>
      </c>
      <c r="AC1082" s="92">
        <f t="shared" si="28"/>
        <v>5.347723210464281E-3</v>
      </c>
      <c r="AD1082">
        <f>VLOOKUP($A1082,'STOCK PRICES'!$AE$2:$AF$1525,2,1)</f>
        <v>1330</v>
      </c>
      <c r="AE1082" s="92">
        <f t="shared" si="29"/>
        <v>5.6853036874487022E-3</v>
      </c>
      <c r="AF1082">
        <f>VLOOKUP($A1082,'STOCK PRICES'!$AG$2:$AH$1526,2,1)</f>
        <v>95.27</v>
      </c>
      <c r="AG1082" s="92">
        <f t="shared" si="30"/>
        <v>-1.5622063174163175E-2</v>
      </c>
      <c r="AH1082">
        <f>VLOOKUP($A1082,'STOCK PRICES'!$AI$2:$AJ$1515,2,1)</f>
        <v>716.28</v>
      </c>
      <c r="AI1082" s="92">
        <f t="shared" si="31"/>
        <v>-9.3104072903023929E-3</v>
      </c>
      <c r="AJ1082">
        <f>VLOOKUP($A1082,'STOCK PRICES'!$AK$2:$AL$1492,2,1)</f>
        <v>203.26</v>
      </c>
      <c r="AK1082" s="92">
        <f t="shared" si="32"/>
        <v>8.1012100838247815E-3</v>
      </c>
    </row>
    <row r="1083" spans="1:37">
      <c r="A1083" s="87">
        <v>44602</v>
      </c>
      <c r="B1083">
        <f>VLOOKUP($A1083,'STOCK PRICES'!$C$2:$D$1994,2,1)</f>
        <v>137.77000000000001</v>
      </c>
      <c r="C1083" s="92">
        <f t="shared" si="33"/>
        <v>-5.5012806132799536E-3</v>
      </c>
      <c r="D1083">
        <f>VLOOKUP($A1083,'STOCK PRICES'!$E$2:$F$2018,2,1)</f>
        <v>140.93</v>
      </c>
      <c r="E1083" s="92">
        <f t="shared" si="33"/>
        <v>6.3881891656784938E-4</v>
      </c>
      <c r="F1083">
        <f>VLOOKUP($A1083,'STOCK PRICES'!$G$2:$H$1679,2,1)</f>
        <v>31.26</v>
      </c>
      <c r="G1083" s="92">
        <f t="shared" si="17"/>
        <v>-4.7869885572245805E-3</v>
      </c>
      <c r="H1083">
        <f>VLOOKUP($A1083,'STOCK PRICES'!$I$2:$J$1976,2,1)</f>
        <v>45.67</v>
      </c>
      <c r="I1083" s="92">
        <f t="shared" si="18"/>
        <v>-1.7150100145355413E-2</v>
      </c>
      <c r="J1083">
        <f>VLOOKUP($A1083,'STOCK PRICES'!$K$2:$L$2018,2,1)</f>
        <v>152.91</v>
      </c>
      <c r="K1083" s="92">
        <f t="shared" si="19"/>
        <v>-3.1993759130958302E-3</v>
      </c>
      <c r="L1083">
        <f>VLOOKUP($A1083,'STOCK PRICES'!$M$2:$N$2018,2,1)</f>
        <v>34.01</v>
      </c>
      <c r="M1083" s="92">
        <f t="shared" si="20"/>
        <v>-8.782257851254421E-3</v>
      </c>
      <c r="N1083">
        <f>VLOOKUP($A1083,'STOCK PRICES'!$O$2:$P$538,2,1)</f>
        <v>59.53</v>
      </c>
      <c r="O1083" s="92">
        <f t="shared" si="21"/>
        <v>-1.334910528737154E-2</v>
      </c>
      <c r="P1083">
        <f>VLOOKUP($A1083,'STOCK PRICES'!$Q$2:$R$2018,2,1)</f>
        <v>13.88</v>
      </c>
      <c r="Q1083" s="92">
        <f t="shared" si="22"/>
        <v>-8.6083745366001638E-3</v>
      </c>
      <c r="R1083">
        <f>VLOOKUP($A1083,'STOCK PRICES'!$S$2:$T$2018,2,1)</f>
        <v>15.2</v>
      </c>
      <c r="S1083" s="92">
        <f t="shared" si="23"/>
        <v>-7.8637364602145762E-3</v>
      </c>
      <c r="T1083">
        <f>VLOOKUP($A1083,'STOCK PRICES'!$U$2:$V$1210,2,1)</f>
        <v>105.5</v>
      </c>
      <c r="U1083" s="92">
        <f t="shared" si="24"/>
        <v>0</v>
      </c>
      <c r="V1083">
        <f>VLOOKUP($A1083,'STOCK PRICES'!$W$2:$X$1879,2,1)</f>
        <v>68.72</v>
      </c>
      <c r="W1083" s="92">
        <f t="shared" si="25"/>
        <v>1.2151529362444255E-2</v>
      </c>
      <c r="X1083">
        <f>VLOOKUP($A1083,'STOCK PRICES'!$Y$2:$Z$1987,2,1)</f>
        <v>38.86</v>
      </c>
      <c r="Y1083" s="92">
        <f t="shared" si="26"/>
        <v>-2.666147511134841E-2</v>
      </c>
      <c r="Z1083">
        <f>VLOOKUP($A1083,'STOCK PRICES'!$AA$2:$AB$1885,2,1)</f>
        <v>145.5</v>
      </c>
      <c r="AA1083" s="92">
        <f t="shared" si="27"/>
        <v>0</v>
      </c>
      <c r="AB1083">
        <f>VLOOKUP($A1083,'STOCK PRICES'!$AC$2:$AD$532,2,1)</f>
        <v>683.39</v>
      </c>
      <c r="AC1083" s="92">
        <f t="shared" si="28"/>
        <v>-6.8830020188610144E-3</v>
      </c>
      <c r="AD1083">
        <f>VLOOKUP($A1083,'STOCK PRICES'!$AE$2:$AF$1525,2,1)</f>
        <v>1362.94</v>
      </c>
      <c r="AE1083" s="92">
        <f t="shared" si="29"/>
        <v>2.4465188968880728E-2</v>
      </c>
      <c r="AF1083">
        <f>VLOOKUP($A1083,'STOCK PRICES'!$AG$2:$AH$1526,2,1)</f>
        <v>92.22</v>
      </c>
      <c r="AG1083" s="92">
        <f t="shared" si="30"/>
        <v>-3.2537938940128457E-2</v>
      </c>
      <c r="AH1083">
        <f>VLOOKUP($A1083,'STOCK PRICES'!$AI$2:$AJ$1515,2,1)</f>
        <v>705.09</v>
      </c>
      <c r="AI1083" s="92">
        <f t="shared" si="31"/>
        <v>-1.5745697729612075E-2</v>
      </c>
      <c r="AJ1083">
        <f>VLOOKUP($A1083,'STOCK PRICES'!$AK$2:$AL$1492,2,1)</f>
        <v>203.59</v>
      </c>
      <c r="AK1083" s="92">
        <f t="shared" si="32"/>
        <v>1.6222198469654197E-3</v>
      </c>
    </row>
    <row r="1084" spans="1:37">
      <c r="A1084" s="87">
        <v>44603</v>
      </c>
      <c r="B1084">
        <f>VLOOKUP($A1084,'STOCK PRICES'!$C$2:$D$1994,2,1)</f>
        <v>143</v>
      </c>
      <c r="C1084" s="92">
        <f t="shared" si="33"/>
        <v>3.7259002203399484E-2</v>
      </c>
      <c r="D1084">
        <f>VLOOKUP($A1084,'STOCK PRICES'!$E$2:$F$2018,2,1)</f>
        <v>143.52000000000001</v>
      </c>
      <c r="E1084" s="92">
        <f t="shared" si="33"/>
        <v>1.8211085107066351E-2</v>
      </c>
      <c r="F1084">
        <f>VLOOKUP($A1084,'STOCK PRICES'!$G$2:$H$1679,2,1)</f>
        <v>31.69</v>
      </c>
      <c r="G1084" s="92">
        <f t="shared" si="17"/>
        <v>1.3661848709498875E-2</v>
      </c>
      <c r="H1084">
        <f>VLOOKUP($A1084,'STOCK PRICES'!$I$2:$J$1976,2,1)</f>
        <v>45.9</v>
      </c>
      <c r="I1084" s="92">
        <f t="shared" si="18"/>
        <v>5.0234898695918299E-3</v>
      </c>
      <c r="J1084">
        <f>VLOOKUP($A1084,'STOCK PRICES'!$K$2:$L$2018,2,1)</f>
        <v>152.32</v>
      </c>
      <c r="K1084" s="92">
        <f t="shared" si="19"/>
        <v>-3.865941977004884E-3</v>
      </c>
      <c r="L1084">
        <f>VLOOKUP($A1084,'STOCK PRICES'!$M$2:$N$2018,2,1)</f>
        <v>33.479999999999997</v>
      </c>
      <c r="M1084" s="92">
        <f t="shared" si="20"/>
        <v>-1.5706353397829588E-2</v>
      </c>
      <c r="N1084">
        <f>VLOOKUP($A1084,'STOCK PRICES'!$O$2:$P$538,2,1)</f>
        <v>59.27</v>
      </c>
      <c r="O1084" s="92">
        <f t="shared" si="21"/>
        <v>-4.3771113655519129E-3</v>
      </c>
      <c r="P1084">
        <f>VLOOKUP($A1084,'STOCK PRICES'!$Q$2:$R$2018,2,1)</f>
        <v>13.8</v>
      </c>
      <c r="Q1084" s="92">
        <f t="shared" si="22"/>
        <v>-5.7803629154994252E-3</v>
      </c>
      <c r="R1084">
        <f>VLOOKUP($A1084,'STOCK PRICES'!$S$2:$T$2018,2,1)</f>
        <v>15.01</v>
      </c>
      <c r="S1084" s="92">
        <f t="shared" si="23"/>
        <v>-1.2578782206860073E-2</v>
      </c>
      <c r="T1084">
        <f>VLOOKUP($A1084,'STOCK PRICES'!$U$2:$V$1210,2,1)</f>
        <v>105.5</v>
      </c>
      <c r="U1084" s="92">
        <f t="shared" si="24"/>
        <v>0</v>
      </c>
      <c r="V1084">
        <f>VLOOKUP($A1084,'STOCK PRICES'!$W$2:$X$1879,2,1)</f>
        <v>67.989999999999995</v>
      </c>
      <c r="W1084" s="92">
        <f t="shared" si="25"/>
        <v>-1.067964213763167E-2</v>
      </c>
      <c r="X1084">
        <f>VLOOKUP($A1084,'STOCK PRICES'!$Y$2:$Z$1987,2,1)</f>
        <v>38.229999999999997</v>
      </c>
      <c r="Y1084" s="92">
        <f t="shared" si="26"/>
        <v>-1.6344896240972656E-2</v>
      </c>
      <c r="Z1084">
        <f>VLOOKUP($A1084,'STOCK PRICES'!$AA$2:$AB$1885,2,1)</f>
        <v>145</v>
      </c>
      <c r="AA1084" s="92">
        <f t="shared" si="27"/>
        <v>-3.4423441909727901E-3</v>
      </c>
      <c r="AB1084">
        <f>VLOOKUP($A1084,'STOCK PRICES'!$AC$2:$AD$532,2,1)</f>
        <v>691.95</v>
      </c>
      <c r="AC1084" s="92">
        <f t="shared" si="28"/>
        <v>1.2447991816566299E-2</v>
      </c>
      <c r="AD1084">
        <f>VLOOKUP($A1084,'STOCK PRICES'!$AE$2:$AF$1525,2,1)</f>
        <v>1391.99</v>
      </c>
      <c r="AE1084" s="92">
        <f t="shared" si="29"/>
        <v>2.1090246775834553E-2</v>
      </c>
      <c r="AF1084">
        <f>VLOOKUP($A1084,'STOCK PRICES'!$AG$2:$AH$1526,2,1)</f>
        <v>93.34</v>
      </c>
      <c r="AG1084" s="92">
        <f t="shared" si="30"/>
        <v>1.2071713743110137E-2</v>
      </c>
      <c r="AH1084">
        <f>VLOOKUP($A1084,'STOCK PRICES'!$AI$2:$AJ$1515,2,1)</f>
        <v>710.5</v>
      </c>
      <c r="AI1084" s="92">
        <f t="shared" si="31"/>
        <v>7.6434932982085988E-3</v>
      </c>
      <c r="AJ1084">
        <f>VLOOKUP($A1084,'STOCK PRICES'!$AK$2:$AL$1492,2,1)</f>
        <v>202.5</v>
      </c>
      <c r="AK1084" s="92">
        <f t="shared" si="32"/>
        <v>-5.3682810099919369E-3</v>
      </c>
    </row>
    <row r="1085" spans="1:37">
      <c r="A1085" s="87">
        <v>44606</v>
      </c>
      <c r="B1085">
        <f>VLOOKUP($A1085,'STOCK PRICES'!$C$2:$D$1994,2,1)</f>
        <v>139.91</v>
      </c>
      <c r="C1085" s="92">
        <f t="shared" si="33"/>
        <v>-2.1845271514712824E-2</v>
      </c>
      <c r="D1085">
        <f>VLOOKUP($A1085,'STOCK PRICES'!$E$2:$F$2018,2,1)</f>
        <v>142.97999999999999</v>
      </c>
      <c r="E1085" s="92">
        <f t="shared" si="33"/>
        <v>-3.769637971780369E-3</v>
      </c>
      <c r="F1085">
        <f>VLOOKUP($A1085,'STOCK PRICES'!$G$2:$H$1679,2,1)</f>
        <v>31.59</v>
      </c>
      <c r="G1085" s="92">
        <f t="shared" si="17"/>
        <v>-3.1605588888355767E-3</v>
      </c>
      <c r="H1085">
        <f>VLOOKUP($A1085,'STOCK PRICES'!$I$2:$J$1976,2,1)</f>
        <v>45.98</v>
      </c>
      <c r="I1085" s="92">
        <f t="shared" si="18"/>
        <v>1.7414022685360868E-3</v>
      </c>
      <c r="J1085">
        <f>VLOOKUP($A1085,'STOCK PRICES'!$K$2:$L$2018,2,1)</f>
        <v>146.15</v>
      </c>
      <c r="K1085" s="92">
        <f t="shared" si="19"/>
        <v>-4.1350079485800176E-2</v>
      </c>
      <c r="L1085">
        <f>VLOOKUP($A1085,'STOCK PRICES'!$M$2:$N$2018,2,1)</f>
        <v>32.65</v>
      </c>
      <c r="M1085" s="92">
        <f t="shared" si="20"/>
        <v>-2.5103389898834507E-2</v>
      </c>
      <c r="N1085">
        <f>VLOOKUP($A1085,'STOCK PRICES'!$O$2:$P$538,2,1)</f>
        <v>58</v>
      </c>
      <c r="O1085" s="92">
        <f t="shared" si="21"/>
        <v>-2.1660265253327468E-2</v>
      </c>
      <c r="P1085">
        <f>VLOOKUP($A1085,'STOCK PRICES'!$Q$2:$R$2018,2,1)</f>
        <v>13.58</v>
      </c>
      <c r="Q1085" s="92">
        <f t="shared" si="22"/>
        <v>-1.6070470032609033E-2</v>
      </c>
      <c r="R1085">
        <f>VLOOKUP($A1085,'STOCK PRICES'!$S$2:$T$2018,2,1)</f>
        <v>14.14</v>
      </c>
      <c r="S1085" s="92">
        <f t="shared" si="23"/>
        <v>-5.9708985176943799E-2</v>
      </c>
      <c r="T1085">
        <f>VLOOKUP($A1085,'STOCK PRICES'!$U$2:$V$1210,2,1)</f>
        <v>105.5</v>
      </c>
      <c r="U1085" s="92">
        <f t="shared" si="24"/>
        <v>0</v>
      </c>
      <c r="V1085">
        <f>VLOOKUP($A1085,'STOCK PRICES'!$W$2:$X$1879,2,1)</f>
        <v>66.75</v>
      </c>
      <c r="W1085" s="92">
        <f t="shared" si="25"/>
        <v>-1.8406338258009261E-2</v>
      </c>
      <c r="X1085">
        <f>VLOOKUP($A1085,'STOCK PRICES'!$Y$2:$Z$1987,2,1)</f>
        <v>38.93</v>
      </c>
      <c r="Y1085" s="92">
        <f t="shared" si="26"/>
        <v>1.8144613914043067E-2</v>
      </c>
      <c r="Z1085">
        <f>VLOOKUP($A1085,'STOCK PRICES'!$AA$2:$AB$1885,2,1)</f>
        <v>144.99</v>
      </c>
      <c r="AA1085" s="92">
        <f t="shared" si="27"/>
        <v>-6.8967895471966007E-5</v>
      </c>
      <c r="AB1085">
        <f>VLOOKUP($A1085,'STOCK PRICES'!$AC$2:$AD$532,2,1)</f>
        <v>682.34</v>
      </c>
      <c r="AC1085" s="92">
        <f t="shared" si="28"/>
        <v>-1.3985631330788437E-2</v>
      </c>
      <c r="AD1085">
        <f>VLOOKUP($A1085,'STOCK PRICES'!$AE$2:$AF$1525,2,1)</f>
        <v>1374.5</v>
      </c>
      <c r="AE1085" s="92">
        <f t="shared" si="29"/>
        <v>-1.2644349355214191E-2</v>
      </c>
      <c r="AF1085">
        <f>VLOOKUP($A1085,'STOCK PRICES'!$AG$2:$AH$1526,2,1)</f>
        <v>91.8</v>
      </c>
      <c r="AG1085" s="92">
        <f t="shared" si="30"/>
        <v>-1.6636442895224857E-2</v>
      </c>
      <c r="AH1085">
        <f>VLOOKUP($A1085,'STOCK PRICES'!$AI$2:$AJ$1515,2,1)</f>
        <v>693.55</v>
      </c>
      <c r="AI1085" s="92">
        <f t="shared" si="31"/>
        <v>-2.4145612327856249E-2</v>
      </c>
      <c r="AJ1085">
        <f>VLOOKUP($A1085,'STOCK PRICES'!$AK$2:$AL$1492,2,1)</f>
        <v>201.8</v>
      </c>
      <c r="AK1085" s="92">
        <f t="shared" si="32"/>
        <v>-3.4627786270852463E-3</v>
      </c>
    </row>
    <row r="1086" spans="1:37">
      <c r="A1086" s="87">
        <v>44607</v>
      </c>
      <c r="B1086">
        <f>VLOOKUP($A1086,'STOCK PRICES'!$C$2:$D$1994,2,1)</f>
        <v>138.94</v>
      </c>
      <c r="C1086" s="92">
        <f t="shared" si="33"/>
        <v>-6.9571734804596162E-3</v>
      </c>
      <c r="D1086">
        <f>VLOOKUP($A1086,'STOCK PRICES'!$E$2:$F$2018,2,1)</f>
        <v>143.05000000000001</v>
      </c>
      <c r="E1086" s="92">
        <f t="shared" si="33"/>
        <v>4.8945915741358404E-4</v>
      </c>
      <c r="F1086">
        <f>VLOOKUP($A1086,'STOCK PRICES'!$G$2:$H$1679,2,1)</f>
        <v>32.22</v>
      </c>
      <c r="G1086" s="92">
        <f t="shared" si="17"/>
        <v>1.9746762934834499E-2</v>
      </c>
      <c r="H1086">
        <f>VLOOKUP($A1086,'STOCK PRICES'!$I$2:$J$1976,2,1)</f>
        <v>46.15</v>
      </c>
      <c r="I1086" s="92">
        <f t="shared" si="18"/>
        <v>3.6904416138258192E-3</v>
      </c>
      <c r="J1086">
        <f>VLOOKUP($A1086,'STOCK PRICES'!$K$2:$L$2018,2,1)</f>
        <v>149.22999999999999</v>
      </c>
      <c r="K1086" s="92">
        <f t="shared" si="19"/>
        <v>2.0855248386121548E-2</v>
      </c>
      <c r="L1086">
        <f>VLOOKUP($A1086,'STOCK PRICES'!$M$2:$N$2018,2,1)</f>
        <v>33.659999999999997</v>
      </c>
      <c r="M1086" s="92">
        <f t="shared" si="20"/>
        <v>3.0465333040219835E-2</v>
      </c>
      <c r="N1086">
        <f>VLOOKUP($A1086,'STOCK PRICES'!$O$2:$P$538,2,1)</f>
        <v>58.75</v>
      </c>
      <c r="O1086" s="92">
        <f t="shared" si="21"/>
        <v>1.2848142477849059E-2</v>
      </c>
      <c r="P1086">
        <f>VLOOKUP($A1086,'STOCK PRICES'!$Q$2:$R$2018,2,1)</f>
        <v>13.66</v>
      </c>
      <c r="Q1086" s="92">
        <f t="shared" si="22"/>
        <v>5.8737320120939157E-3</v>
      </c>
      <c r="R1086">
        <f>VLOOKUP($A1086,'STOCK PRICES'!$S$2:$T$2018,2,1)</f>
        <v>14.95</v>
      </c>
      <c r="S1086" s="92">
        <f t="shared" si="23"/>
        <v>5.5703639368268665E-2</v>
      </c>
      <c r="T1086">
        <f>VLOOKUP($A1086,'STOCK PRICES'!$U$2:$V$1210,2,1)</f>
        <v>102</v>
      </c>
      <c r="U1086" s="92">
        <f t="shared" si="24"/>
        <v>-3.3738139631850114E-2</v>
      </c>
      <c r="V1086">
        <f>VLOOKUP($A1086,'STOCK PRICES'!$W$2:$X$1879,2,1)</f>
        <v>68.25</v>
      </c>
      <c r="W1086" s="92">
        <f t="shared" si="25"/>
        <v>2.2223136784710256E-2</v>
      </c>
      <c r="X1086">
        <f>VLOOKUP($A1086,'STOCK PRICES'!$Y$2:$Z$1987,2,1)</f>
        <v>38.46</v>
      </c>
      <c r="Y1086" s="92">
        <f t="shared" si="26"/>
        <v>-1.2146421461730611E-2</v>
      </c>
      <c r="Z1086">
        <f>VLOOKUP($A1086,'STOCK PRICES'!$AA$2:$AB$1885,2,1)</f>
        <v>144.97999999999999</v>
      </c>
      <c r="AA1086" s="92">
        <f t="shared" si="27"/>
        <v>-6.8972652370843208E-5</v>
      </c>
      <c r="AB1086">
        <f>VLOOKUP($A1086,'STOCK PRICES'!$AC$2:$AD$532,2,1)</f>
        <v>680.89</v>
      </c>
      <c r="AC1086" s="92">
        <f t="shared" si="28"/>
        <v>-2.1273014044887015E-3</v>
      </c>
      <c r="AD1086">
        <f>VLOOKUP($A1086,'STOCK PRICES'!$AE$2:$AF$1525,2,1)</f>
        <v>1380</v>
      </c>
      <c r="AE1086" s="92">
        <f t="shared" si="29"/>
        <v>3.9934705459500133E-3</v>
      </c>
      <c r="AF1086">
        <f>VLOOKUP($A1086,'STOCK PRICES'!$AG$2:$AH$1526,2,1)</f>
        <v>91.46</v>
      </c>
      <c r="AG1086" s="92">
        <f t="shared" si="30"/>
        <v>-3.710579396535713E-3</v>
      </c>
      <c r="AH1086">
        <f>VLOOKUP($A1086,'STOCK PRICES'!$AI$2:$AJ$1515,2,1)</f>
        <v>689.95</v>
      </c>
      <c r="AI1086" s="92">
        <f t="shared" si="31"/>
        <v>-5.2042040117355115E-3</v>
      </c>
      <c r="AJ1086">
        <f>VLOOKUP($A1086,'STOCK PRICES'!$AK$2:$AL$1492,2,1)</f>
        <v>202.77</v>
      </c>
      <c r="AK1086" s="92">
        <f t="shared" si="32"/>
        <v>4.795223860863897E-3</v>
      </c>
    </row>
    <row r="1087" spans="1:37">
      <c r="A1087" s="87">
        <v>44608</v>
      </c>
      <c r="B1087">
        <f>VLOOKUP($A1087,'STOCK PRICES'!$C$2:$D$1994,2,1)</f>
        <v>139.84</v>
      </c>
      <c r="C1087" s="92">
        <f t="shared" si="33"/>
        <v>6.4567266424904249E-3</v>
      </c>
      <c r="D1087">
        <f>VLOOKUP($A1087,'STOCK PRICES'!$E$2:$F$2018,2,1)</f>
        <v>143.22999999999999</v>
      </c>
      <c r="E1087" s="92">
        <f t="shared" si="33"/>
        <v>1.257510295654251E-3</v>
      </c>
      <c r="F1087">
        <f>VLOOKUP($A1087,'STOCK PRICES'!$G$2:$H$1679,2,1)</f>
        <v>31.22</v>
      </c>
      <c r="G1087" s="92">
        <f t="shared" si="17"/>
        <v>-3.1528462661542279E-2</v>
      </c>
      <c r="H1087">
        <f>VLOOKUP($A1087,'STOCK PRICES'!$I$2:$J$1976,2,1)</f>
        <v>44.8</v>
      </c>
      <c r="I1087" s="92">
        <f t="shared" si="18"/>
        <v>-2.9688821527921769E-2</v>
      </c>
      <c r="J1087">
        <f>VLOOKUP($A1087,'STOCK PRICES'!$K$2:$L$2018,2,1)</f>
        <v>148.19999999999999</v>
      </c>
      <c r="K1087" s="92">
        <f t="shared" si="19"/>
        <v>-6.9260270813900904E-3</v>
      </c>
      <c r="L1087">
        <f>VLOOKUP($A1087,'STOCK PRICES'!$M$2:$N$2018,2,1)</f>
        <v>33.01</v>
      </c>
      <c r="M1087" s="92">
        <f t="shared" si="20"/>
        <v>-1.9499642897558244E-2</v>
      </c>
      <c r="N1087">
        <f>VLOOKUP($A1087,'STOCK PRICES'!$O$2:$P$538,2,1)</f>
        <v>58.48</v>
      </c>
      <c r="O1087" s="92">
        <f t="shared" si="21"/>
        <v>-4.6063375827453254E-3</v>
      </c>
      <c r="P1087">
        <f>VLOOKUP($A1087,'STOCK PRICES'!$Q$2:$R$2018,2,1)</f>
        <v>13.62</v>
      </c>
      <c r="Q1087" s="92">
        <f t="shared" si="22"/>
        <v>-2.9325534212777528E-3</v>
      </c>
      <c r="R1087">
        <f>VLOOKUP($A1087,'STOCK PRICES'!$S$2:$T$2018,2,1)</f>
        <v>14.75</v>
      </c>
      <c r="S1087" s="92">
        <f t="shared" si="23"/>
        <v>-1.3468217050866593E-2</v>
      </c>
      <c r="T1087">
        <f>VLOOKUP($A1087,'STOCK PRICES'!$U$2:$V$1210,2,1)</f>
        <v>105</v>
      </c>
      <c r="U1087" s="92">
        <f t="shared" si="24"/>
        <v>2.8987536873252187E-2</v>
      </c>
      <c r="V1087">
        <f>VLOOKUP($A1087,'STOCK PRICES'!$W$2:$X$1879,2,1)</f>
        <v>70.98</v>
      </c>
      <c r="W1087" s="92">
        <f t="shared" si="25"/>
        <v>3.9220713153281329E-2</v>
      </c>
      <c r="X1087">
        <f>VLOOKUP($A1087,'STOCK PRICES'!$Y$2:$Z$1987,2,1)</f>
        <v>38</v>
      </c>
      <c r="Y1087" s="92">
        <f t="shared" si="26"/>
        <v>-1.2032580434247972E-2</v>
      </c>
      <c r="Z1087">
        <f>VLOOKUP($A1087,'STOCK PRICES'!$AA$2:$AB$1885,2,1)</f>
        <v>144</v>
      </c>
      <c r="AA1087" s="92">
        <f t="shared" si="27"/>
        <v>-6.782502296730975E-3</v>
      </c>
      <c r="AB1087">
        <f>VLOOKUP($A1087,'STOCK PRICES'!$AC$2:$AD$532,2,1)</f>
        <v>676.89</v>
      </c>
      <c r="AC1087" s="92">
        <f t="shared" si="28"/>
        <v>-5.891987762131139E-3</v>
      </c>
      <c r="AD1087">
        <f>VLOOKUP($A1087,'STOCK PRICES'!$AE$2:$AF$1525,2,1)</f>
        <v>1385.61</v>
      </c>
      <c r="AE1087" s="92">
        <f t="shared" si="29"/>
        <v>4.0569767209464782E-3</v>
      </c>
      <c r="AF1087">
        <f>VLOOKUP($A1087,'STOCK PRICES'!$AG$2:$AH$1526,2,1)</f>
        <v>92.58</v>
      </c>
      <c r="AG1087" s="92">
        <f t="shared" si="30"/>
        <v>1.2171417373215344E-2</v>
      </c>
      <c r="AH1087">
        <f>VLOOKUP($A1087,'STOCK PRICES'!$AI$2:$AJ$1515,2,1)</f>
        <v>688.25</v>
      </c>
      <c r="AI1087" s="92">
        <f t="shared" si="31"/>
        <v>-2.4669871748467867E-3</v>
      </c>
      <c r="AJ1087">
        <f>VLOOKUP($A1087,'STOCK PRICES'!$AK$2:$AL$1492,2,1)</f>
        <v>202.22</v>
      </c>
      <c r="AK1087" s="92">
        <f t="shared" si="32"/>
        <v>-2.716118117119502E-3</v>
      </c>
    </row>
    <row r="1088" spans="1:37">
      <c r="A1088" s="87">
        <v>44609</v>
      </c>
      <c r="B1088">
        <f>VLOOKUP($A1088,'STOCK PRICES'!$C$2:$D$1994,2,1)</f>
        <v>139.54</v>
      </c>
      <c r="C1088" s="92">
        <f t="shared" si="33"/>
        <v>-2.1476133961348663E-3</v>
      </c>
      <c r="D1088">
        <f>VLOOKUP($A1088,'STOCK PRICES'!$E$2:$F$2018,2,1)</f>
        <v>143.22999999999999</v>
      </c>
      <c r="E1088" s="92">
        <f t="shared" si="33"/>
        <v>0</v>
      </c>
      <c r="F1088">
        <f>VLOOKUP($A1088,'STOCK PRICES'!$G$2:$H$1679,2,1)</f>
        <v>31</v>
      </c>
      <c r="G1088" s="92">
        <f t="shared" si="17"/>
        <v>-7.0717106021396837E-3</v>
      </c>
      <c r="H1088">
        <f>VLOOKUP($A1088,'STOCK PRICES'!$I$2:$J$1976,2,1)</f>
        <v>44.41</v>
      </c>
      <c r="I1088" s="92">
        <f t="shared" si="18"/>
        <v>-8.7434701169285724E-3</v>
      </c>
      <c r="J1088">
        <f>VLOOKUP($A1088,'STOCK PRICES'!$K$2:$L$2018,2,1)</f>
        <v>144.78</v>
      </c>
      <c r="K1088" s="92">
        <f t="shared" si="19"/>
        <v>-2.3347363996991062E-2</v>
      </c>
      <c r="L1088">
        <f>VLOOKUP($A1088,'STOCK PRICES'!$M$2:$N$2018,2,1)</f>
        <v>32.82</v>
      </c>
      <c r="M1088" s="92">
        <f t="shared" si="20"/>
        <v>-5.7724602031567146E-3</v>
      </c>
      <c r="N1088">
        <f>VLOOKUP($A1088,'STOCK PRICES'!$O$2:$P$538,2,1)</f>
        <v>58</v>
      </c>
      <c r="O1088" s="92">
        <f t="shared" si="21"/>
        <v>-8.2418048951036441E-3</v>
      </c>
      <c r="P1088">
        <f>VLOOKUP($A1088,'STOCK PRICES'!$Q$2:$R$2018,2,1)</f>
        <v>13.55</v>
      </c>
      <c r="Q1088" s="92">
        <f t="shared" si="22"/>
        <v>-5.1527533956563292E-3</v>
      </c>
      <c r="R1088">
        <f>VLOOKUP($A1088,'STOCK PRICES'!$S$2:$T$2018,2,1)</f>
        <v>14.51</v>
      </c>
      <c r="S1088" s="92">
        <f t="shared" si="23"/>
        <v>-1.6405015889732318E-2</v>
      </c>
      <c r="T1088">
        <f>VLOOKUP($A1088,'STOCK PRICES'!$U$2:$V$1210,2,1)</f>
        <v>105</v>
      </c>
      <c r="U1088" s="92">
        <f t="shared" si="24"/>
        <v>0</v>
      </c>
      <c r="V1088">
        <f>VLOOKUP($A1088,'STOCK PRICES'!$W$2:$X$1879,2,1)</f>
        <v>71.209999999999994</v>
      </c>
      <c r="W1088" s="92">
        <f t="shared" si="25"/>
        <v>3.2351107756829183E-3</v>
      </c>
      <c r="X1088">
        <f>VLOOKUP($A1088,'STOCK PRICES'!$Y$2:$Z$1987,2,1)</f>
        <v>38.130000000000003</v>
      </c>
      <c r="Y1088" s="92">
        <f t="shared" si="26"/>
        <v>3.4152141430866473E-3</v>
      </c>
      <c r="Z1088">
        <f>VLOOKUP($A1088,'STOCK PRICES'!$AA$2:$AB$1885,2,1)</f>
        <v>141.9</v>
      </c>
      <c r="AA1088" s="92">
        <f t="shared" si="27"/>
        <v>-1.4690715410003594E-2</v>
      </c>
      <c r="AB1088">
        <f>VLOOKUP($A1088,'STOCK PRICES'!$AC$2:$AD$532,2,1)</f>
        <v>675.52</v>
      </c>
      <c r="AC1088" s="92">
        <f t="shared" si="28"/>
        <v>-2.0260135145753347E-3</v>
      </c>
      <c r="AD1088">
        <f>VLOOKUP($A1088,'STOCK PRICES'!$AE$2:$AF$1525,2,1)</f>
        <v>1399.95</v>
      </c>
      <c r="AE1088" s="92">
        <f t="shared" si="29"/>
        <v>1.0296045807668566E-2</v>
      </c>
      <c r="AF1088">
        <f>VLOOKUP($A1088,'STOCK PRICES'!$AG$2:$AH$1526,2,1)</f>
        <v>91.49</v>
      </c>
      <c r="AG1088" s="92">
        <f t="shared" si="30"/>
        <v>-1.1843458911680621E-2</v>
      </c>
      <c r="AH1088">
        <f>VLOOKUP($A1088,'STOCK PRICES'!$AI$2:$AJ$1515,2,1)</f>
        <v>685.93</v>
      </c>
      <c r="AI1088" s="92">
        <f t="shared" si="31"/>
        <v>-3.376562319676338E-3</v>
      </c>
      <c r="AJ1088">
        <f>VLOOKUP($A1088,'STOCK PRICES'!$AK$2:$AL$1492,2,1)</f>
        <v>202.73</v>
      </c>
      <c r="AK1088" s="92">
        <f t="shared" si="32"/>
        <v>2.5188308168493287E-3</v>
      </c>
    </row>
    <row r="1089" spans="1:37">
      <c r="A1089" s="87">
        <v>44610</v>
      </c>
      <c r="B1089">
        <f>VLOOKUP($A1089,'STOCK PRICES'!$C$2:$D$1994,2,1)</f>
        <v>139.36000000000001</v>
      </c>
      <c r="C1089" s="92">
        <f t="shared" si="33"/>
        <v>-1.2907854068977241E-3</v>
      </c>
      <c r="D1089">
        <f>VLOOKUP($A1089,'STOCK PRICES'!$E$2:$F$2018,2,1)</f>
        <v>145.1</v>
      </c>
      <c r="E1089" s="92">
        <f t="shared" si="33"/>
        <v>1.297143009836845E-2</v>
      </c>
      <c r="F1089">
        <f>VLOOKUP($A1089,'STOCK PRICES'!$G$2:$H$1679,2,1)</f>
        <v>30.86</v>
      </c>
      <c r="G1089" s="92">
        <f t="shared" si="17"/>
        <v>-4.5263575501314655E-3</v>
      </c>
      <c r="H1089">
        <f>VLOOKUP($A1089,'STOCK PRICES'!$I$2:$J$1976,2,1)</f>
        <v>44.6</v>
      </c>
      <c r="I1089" s="92">
        <f t="shared" si="18"/>
        <v>4.2691897220076425E-3</v>
      </c>
      <c r="J1089">
        <f>VLOOKUP($A1089,'STOCK PRICES'!$K$2:$L$2018,2,1)</f>
        <v>146.76</v>
      </c>
      <c r="K1089" s="92">
        <f t="shared" si="19"/>
        <v>1.3583250622085827E-2</v>
      </c>
      <c r="L1089">
        <f>VLOOKUP($A1089,'STOCK PRICES'!$M$2:$N$2018,2,1)</f>
        <v>32.89</v>
      </c>
      <c r="M1089" s="92">
        <f t="shared" si="20"/>
        <v>2.1305745390206724E-3</v>
      </c>
      <c r="N1089">
        <f>VLOOKUP($A1089,'STOCK PRICES'!$O$2:$P$538,2,1)</f>
        <v>58.95</v>
      </c>
      <c r="O1089" s="92">
        <f t="shared" si="21"/>
        <v>1.6246616436960546E-2</v>
      </c>
      <c r="P1089">
        <f>VLOOKUP($A1089,'STOCK PRICES'!$Q$2:$R$2018,2,1)</f>
        <v>13.62</v>
      </c>
      <c r="Q1089" s="92">
        <f t="shared" si="22"/>
        <v>5.1527533956563319E-3</v>
      </c>
      <c r="R1089">
        <f>VLOOKUP($A1089,'STOCK PRICES'!$S$2:$T$2018,2,1)</f>
        <v>14.65</v>
      </c>
      <c r="S1089" s="92">
        <f t="shared" si="23"/>
        <v>9.6022685669799671E-3</v>
      </c>
      <c r="T1089">
        <f>VLOOKUP($A1089,'STOCK PRICES'!$U$2:$V$1210,2,1)</f>
        <v>105</v>
      </c>
      <c r="U1089" s="92">
        <f t="shared" si="24"/>
        <v>0</v>
      </c>
      <c r="V1089">
        <f>VLOOKUP($A1089,'STOCK PRICES'!$W$2:$X$1879,2,1)</f>
        <v>69.5</v>
      </c>
      <c r="W1089" s="92">
        <f t="shared" si="25"/>
        <v>-2.4306505423286801E-2</v>
      </c>
      <c r="X1089">
        <f>VLOOKUP($A1089,'STOCK PRICES'!$Y$2:$Z$1987,2,1)</f>
        <v>38</v>
      </c>
      <c r="Y1089" s="92">
        <f t="shared" si="26"/>
        <v>-3.4152141430867228E-3</v>
      </c>
      <c r="Z1089">
        <f>VLOOKUP($A1089,'STOCK PRICES'!$AA$2:$AB$1885,2,1)</f>
        <v>142</v>
      </c>
      <c r="AA1089" s="92">
        <f t="shared" si="27"/>
        <v>7.044734352636159E-4</v>
      </c>
      <c r="AB1089">
        <f>VLOOKUP($A1089,'STOCK PRICES'!$AC$2:$AD$532,2,1)</f>
        <v>681.68</v>
      </c>
      <c r="AC1089" s="92">
        <f t="shared" si="28"/>
        <v>9.0775748597447178E-3</v>
      </c>
      <c r="AD1089">
        <f>VLOOKUP($A1089,'STOCK PRICES'!$AE$2:$AF$1525,2,1)</f>
        <v>1400</v>
      </c>
      <c r="AE1089" s="92">
        <f t="shared" si="29"/>
        <v>3.5714923484549625E-5</v>
      </c>
      <c r="AF1089">
        <f>VLOOKUP($A1089,'STOCK PRICES'!$AG$2:$AH$1526,2,1)</f>
        <v>91</v>
      </c>
      <c r="AG1089" s="92">
        <f t="shared" si="30"/>
        <v>-5.3701701745937505E-3</v>
      </c>
      <c r="AH1089">
        <f>VLOOKUP($A1089,'STOCK PRICES'!$AI$2:$AJ$1515,2,1)</f>
        <v>693.19</v>
      </c>
      <c r="AI1089" s="92">
        <f t="shared" si="31"/>
        <v>1.0528550183231917E-2</v>
      </c>
      <c r="AJ1089">
        <f>VLOOKUP($A1089,'STOCK PRICES'!$AK$2:$AL$1492,2,1)</f>
        <v>199.82</v>
      </c>
      <c r="AK1089" s="92">
        <f t="shared" si="32"/>
        <v>-1.4458083175229888E-2</v>
      </c>
    </row>
    <row r="1090" spans="1:37">
      <c r="A1090" s="87">
        <v>44613</v>
      </c>
      <c r="B1090">
        <f>VLOOKUP($A1090,'STOCK PRICES'!$C$2:$D$1994,2,1)</f>
        <v>136.47999999999999</v>
      </c>
      <c r="C1090" s="92">
        <f t="shared" si="33"/>
        <v>-2.0882429360823834E-2</v>
      </c>
      <c r="D1090">
        <f>VLOOKUP($A1090,'STOCK PRICES'!$E$2:$F$2018,2,1)</f>
        <v>143.76</v>
      </c>
      <c r="E1090" s="92">
        <f t="shared" si="33"/>
        <v>-9.2779174148385577E-3</v>
      </c>
      <c r="F1090">
        <f>VLOOKUP($A1090,'STOCK PRICES'!$G$2:$H$1679,2,1)</f>
        <v>30.7</v>
      </c>
      <c r="G1090" s="92">
        <f t="shared" si="17"/>
        <v>-5.1981923418633318E-3</v>
      </c>
      <c r="H1090">
        <f>VLOOKUP($A1090,'STOCK PRICES'!$I$2:$J$1976,2,1)</f>
        <v>43.8</v>
      </c>
      <c r="I1090" s="92">
        <f t="shared" si="18"/>
        <v>-1.810004164361799E-2</v>
      </c>
      <c r="J1090">
        <f>VLOOKUP($A1090,'STOCK PRICES'!$K$2:$L$2018,2,1)</f>
        <v>143.71</v>
      </c>
      <c r="K1090" s="92">
        <f t="shared" si="19"/>
        <v>-2.1001219400925714E-2</v>
      </c>
      <c r="L1090">
        <f>VLOOKUP($A1090,'STOCK PRICES'!$M$2:$N$2018,2,1)</f>
        <v>32.58</v>
      </c>
      <c r="M1090" s="92">
        <f t="shared" si="20"/>
        <v>-9.4700570270665457E-3</v>
      </c>
      <c r="N1090">
        <f>VLOOKUP($A1090,'STOCK PRICES'!$O$2:$P$538,2,1)</f>
        <v>57.95</v>
      </c>
      <c r="O1090" s="92">
        <f t="shared" si="21"/>
        <v>-1.7109057197619258E-2</v>
      </c>
      <c r="P1090">
        <f>VLOOKUP($A1090,'STOCK PRICES'!$Q$2:$R$2018,2,1)</f>
        <v>13.28</v>
      </c>
      <c r="Q1090" s="92">
        <f t="shared" si="22"/>
        <v>-2.5280156673078487E-2</v>
      </c>
      <c r="R1090">
        <f>VLOOKUP($A1090,'STOCK PRICES'!$S$2:$T$2018,2,1)</f>
        <v>14.09</v>
      </c>
      <c r="S1090" s="92">
        <f t="shared" si="23"/>
        <v>-3.8975009552487547E-2</v>
      </c>
      <c r="T1090">
        <f>VLOOKUP($A1090,'STOCK PRICES'!$U$2:$V$1210,2,1)</f>
        <v>105</v>
      </c>
      <c r="U1090" s="92">
        <f t="shared" si="24"/>
        <v>0</v>
      </c>
      <c r="V1090">
        <f>VLOOKUP($A1090,'STOCK PRICES'!$W$2:$X$1879,2,1)</f>
        <v>69.03</v>
      </c>
      <c r="W1090" s="92">
        <f t="shared" si="25"/>
        <v>-6.7855598553622533E-3</v>
      </c>
      <c r="X1090">
        <f>VLOOKUP($A1090,'STOCK PRICES'!$Y$2:$Z$1987,2,1)</f>
        <v>38.22</v>
      </c>
      <c r="Y1090" s="92">
        <f t="shared" si="26"/>
        <v>5.7727790857412496E-3</v>
      </c>
      <c r="Z1090">
        <f>VLOOKUP($A1090,'STOCK PRICES'!$AA$2:$AB$1885,2,1)</f>
        <v>142</v>
      </c>
      <c r="AA1090" s="92">
        <f t="shared" si="27"/>
        <v>0</v>
      </c>
      <c r="AB1090">
        <f>VLOOKUP($A1090,'STOCK PRICES'!$AC$2:$AD$532,2,1)</f>
        <v>673.19</v>
      </c>
      <c r="AC1090" s="92">
        <f t="shared" si="28"/>
        <v>-1.2532731739996633E-2</v>
      </c>
      <c r="AD1090">
        <f>VLOOKUP($A1090,'STOCK PRICES'!$AE$2:$AF$1525,2,1)</f>
        <v>1401</v>
      </c>
      <c r="AE1090" s="92">
        <f t="shared" si="29"/>
        <v>7.1403073365697344E-4</v>
      </c>
      <c r="AF1090">
        <f>VLOOKUP($A1090,'STOCK PRICES'!$AG$2:$AH$1526,2,1)</f>
        <v>88.03</v>
      </c>
      <c r="AG1090" s="92">
        <f t="shared" si="30"/>
        <v>-3.3181841044035251E-2</v>
      </c>
      <c r="AH1090">
        <f>VLOOKUP($A1090,'STOCK PRICES'!$AI$2:$AJ$1515,2,1)</f>
        <v>689.85</v>
      </c>
      <c r="AI1090" s="92">
        <f t="shared" si="31"/>
        <v>-4.8299492322297806E-3</v>
      </c>
      <c r="AJ1090">
        <f>VLOOKUP($A1090,'STOCK PRICES'!$AK$2:$AL$1492,2,1)</f>
        <v>202.43</v>
      </c>
      <c r="AK1090" s="92">
        <f t="shared" si="32"/>
        <v>1.2977186468613478E-2</v>
      </c>
    </row>
    <row r="1091" spans="1:37">
      <c r="A1091" s="87">
        <v>44614</v>
      </c>
      <c r="B1091">
        <f>VLOOKUP($A1091,'STOCK PRICES'!$C$2:$D$1994,2,1)</f>
        <v>137.96</v>
      </c>
      <c r="C1091" s="92">
        <f t="shared" si="33"/>
        <v>1.0785704325271284E-2</v>
      </c>
      <c r="D1091">
        <f>VLOOKUP($A1091,'STOCK PRICES'!$E$2:$F$2018,2,1)</f>
        <v>144.94</v>
      </c>
      <c r="E1091" s="92">
        <f t="shared" si="33"/>
        <v>8.1746212058317631E-3</v>
      </c>
      <c r="F1091">
        <f>VLOOKUP($A1091,'STOCK PRICES'!$G$2:$H$1679,2,1)</f>
        <v>30.7</v>
      </c>
      <c r="G1091" s="92">
        <f t="shared" si="17"/>
        <v>0</v>
      </c>
      <c r="H1091">
        <f>VLOOKUP($A1091,'STOCK PRICES'!$I$2:$J$1976,2,1)</f>
        <v>44</v>
      </c>
      <c r="I1091" s="92">
        <f t="shared" si="18"/>
        <v>4.5558165358608824E-3</v>
      </c>
      <c r="J1091">
        <f>VLOOKUP($A1091,'STOCK PRICES'!$K$2:$L$2018,2,1)</f>
        <v>139.1</v>
      </c>
      <c r="K1091" s="92">
        <f t="shared" si="19"/>
        <v>-3.2604281156758404E-2</v>
      </c>
      <c r="L1091">
        <f>VLOOKUP($A1091,'STOCK PRICES'!$M$2:$N$2018,2,1)</f>
        <v>31.81</v>
      </c>
      <c r="M1091" s="92">
        <f t="shared" si="20"/>
        <v>-2.3917897412846324E-2</v>
      </c>
      <c r="N1091">
        <f>VLOOKUP($A1091,'STOCK PRICES'!$O$2:$P$538,2,1)</f>
        <v>56.66</v>
      </c>
      <c r="O1091" s="92">
        <f t="shared" si="21"/>
        <v>-2.251207538339034E-2</v>
      </c>
      <c r="P1091">
        <f>VLOOKUP($A1091,'STOCK PRICES'!$Q$2:$R$2018,2,1)</f>
        <v>12.99</v>
      </c>
      <c r="Q1091" s="92">
        <f t="shared" si="22"/>
        <v>-2.2079313365779559E-2</v>
      </c>
      <c r="R1091">
        <f>VLOOKUP($A1091,'STOCK PRICES'!$S$2:$T$2018,2,1)</f>
        <v>13.36</v>
      </c>
      <c r="S1091" s="92">
        <f t="shared" si="23"/>
        <v>-5.3200157802089254E-2</v>
      </c>
      <c r="T1091">
        <f>VLOOKUP($A1091,'STOCK PRICES'!$U$2:$V$1210,2,1)</f>
        <v>105</v>
      </c>
      <c r="U1091" s="92">
        <f t="shared" si="24"/>
        <v>0</v>
      </c>
      <c r="V1091">
        <f>VLOOKUP($A1091,'STOCK PRICES'!$W$2:$X$1879,2,1)</f>
        <v>69</v>
      </c>
      <c r="W1091" s="92">
        <f t="shared" si="25"/>
        <v>-4.3468811812488354E-4</v>
      </c>
      <c r="X1091">
        <f>VLOOKUP($A1091,'STOCK PRICES'!$Y$2:$Z$1987,2,1)</f>
        <v>38.020000000000003</v>
      </c>
      <c r="Y1091" s="92">
        <f t="shared" si="26"/>
        <v>-5.2466017518437618E-3</v>
      </c>
      <c r="Z1091">
        <f>VLOOKUP($A1091,'STOCK PRICES'!$AA$2:$AB$1885,2,1)</f>
        <v>140.91999999999999</v>
      </c>
      <c r="AA1091" s="92">
        <f t="shared" si="27"/>
        <v>-7.6347041282239228E-3</v>
      </c>
      <c r="AB1091">
        <f>VLOOKUP($A1091,'STOCK PRICES'!$AC$2:$AD$532,2,1)</f>
        <v>661.83</v>
      </c>
      <c r="AC1091" s="92">
        <f t="shared" si="28"/>
        <v>-1.7018882403922322E-2</v>
      </c>
      <c r="AD1091">
        <f>VLOOKUP($A1091,'STOCK PRICES'!$AE$2:$AF$1525,2,1)</f>
        <v>1409.28</v>
      </c>
      <c r="AE1091" s="92">
        <f t="shared" si="29"/>
        <v>5.8926683171987137E-3</v>
      </c>
      <c r="AF1091">
        <f>VLOOKUP($A1091,'STOCK PRICES'!$AG$2:$AH$1526,2,1)</f>
        <v>87.51</v>
      </c>
      <c r="AG1091" s="92">
        <f t="shared" si="30"/>
        <v>-5.9245929250749708E-3</v>
      </c>
      <c r="AH1091">
        <f>VLOOKUP($A1091,'STOCK PRICES'!$AI$2:$AJ$1515,2,1)</f>
        <v>676.03</v>
      </c>
      <c r="AI1091" s="92">
        <f t="shared" si="31"/>
        <v>-2.0236728897558887E-2</v>
      </c>
      <c r="AJ1091">
        <f>VLOOKUP($A1091,'STOCK PRICES'!$AK$2:$AL$1492,2,1)</f>
        <v>188.01</v>
      </c>
      <c r="AK1091" s="92">
        <f t="shared" si="32"/>
        <v>-7.38989948687922E-2</v>
      </c>
    </row>
    <row r="1092" spans="1:37">
      <c r="A1092" s="87">
        <v>44615</v>
      </c>
      <c r="B1092">
        <f>VLOOKUP($A1092,'STOCK PRICES'!$C$2:$D$1994,2,1)</f>
        <v>135.77000000000001</v>
      </c>
      <c r="C1092" s="92">
        <f t="shared" si="33"/>
        <v>-1.6001510456450235E-2</v>
      </c>
      <c r="D1092">
        <f>VLOOKUP($A1092,'STOCK PRICES'!$E$2:$F$2018,2,1)</f>
        <v>149.81</v>
      </c>
      <c r="E1092" s="92">
        <f t="shared" si="33"/>
        <v>3.3047960848155145E-2</v>
      </c>
      <c r="F1092">
        <f>VLOOKUP($A1092,'STOCK PRICES'!$G$2:$H$1679,2,1)</f>
        <v>29.06</v>
      </c>
      <c r="G1092" s="92">
        <f t="shared" si="17"/>
        <v>-5.4899996451014628E-2</v>
      </c>
      <c r="H1092">
        <f>VLOOKUP($A1092,'STOCK PRICES'!$I$2:$J$1976,2,1)</f>
        <v>45.45</v>
      </c>
      <c r="I1092" s="92">
        <f t="shared" si="18"/>
        <v>3.2423186705226682E-2</v>
      </c>
      <c r="J1092">
        <f>VLOOKUP($A1092,'STOCK PRICES'!$K$2:$L$2018,2,1)</f>
        <v>139.72</v>
      </c>
      <c r="K1092" s="92">
        <f t="shared" si="19"/>
        <v>4.4473210092339467E-3</v>
      </c>
      <c r="L1092">
        <f>VLOOKUP($A1092,'STOCK PRICES'!$M$2:$N$2018,2,1)</f>
        <v>33.96</v>
      </c>
      <c r="M1092" s="92">
        <f t="shared" si="20"/>
        <v>6.5402655682093941E-2</v>
      </c>
      <c r="N1092">
        <f>VLOOKUP($A1092,'STOCK PRICES'!$O$2:$P$538,2,1)</f>
        <v>57.32</v>
      </c>
      <c r="O1092" s="92">
        <f t="shared" si="21"/>
        <v>1.1581108557600578E-2</v>
      </c>
      <c r="P1092">
        <f>VLOOKUP($A1092,'STOCK PRICES'!$Q$2:$R$2018,2,1)</f>
        <v>12.98</v>
      </c>
      <c r="Q1092" s="92">
        <f t="shared" si="22"/>
        <v>-7.7011940656418617E-4</v>
      </c>
      <c r="R1092">
        <f>VLOOKUP($A1092,'STOCK PRICES'!$S$2:$T$2018,2,1)</f>
        <v>14.33</v>
      </c>
      <c r="S1092" s="92">
        <f t="shared" si="23"/>
        <v>7.0090073731580924E-2</v>
      </c>
      <c r="T1092">
        <f>VLOOKUP($A1092,'STOCK PRICES'!$U$2:$V$1210,2,1)</f>
        <v>103.88</v>
      </c>
      <c r="U1092" s="92">
        <f t="shared" si="24"/>
        <v>-1.0723963362975724E-2</v>
      </c>
      <c r="V1092">
        <f>VLOOKUP($A1092,'STOCK PRICES'!$W$2:$X$1879,2,1)</f>
        <v>69.44</v>
      </c>
      <c r="W1092" s="92">
        <f t="shared" si="25"/>
        <v>6.3565657548353407E-3</v>
      </c>
      <c r="X1092">
        <f>VLOOKUP($A1092,'STOCK PRICES'!$Y$2:$Z$1987,2,1)</f>
        <v>36.92</v>
      </c>
      <c r="Y1092" s="92">
        <f t="shared" si="26"/>
        <v>-2.9358927425631735E-2</v>
      </c>
      <c r="Z1092">
        <f>VLOOKUP($A1092,'STOCK PRICES'!$AA$2:$AB$1885,2,1)</f>
        <v>138</v>
      </c>
      <c r="AA1092" s="92">
        <f t="shared" si="27"/>
        <v>-2.0938668315832056E-2</v>
      </c>
      <c r="AB1092">
        <f>VLOOKUP($A1092,'STOCK PRICES'!$AC$2:$AD$532,2,1)</f>
        <v>665.36</v>
      </c>
      <c r="AC1092" s="92">
        <f t="shared" si="28"/>
        <v>5.3195221846505623E-3</v>
      </c>
      <c r="AD1092">
        <f>VLOOKUP($A1092,'STOCK PRICES'!$AE$2:$AF$1525,2,1)</f>
        <v>1415</v>
      </c>
      <c r="AE1092" s="92">
        <f t="shared" si="29"/>
        <v>4.0505954231323292E-3</v>
      </c>
      <c r="AF1092">
        <f>VLOOKUP($A1092,'STOCK PRICES'!$AG$2:$AH$1526,2,1)</f>
        <v>84.47</v>
      </c>
      <c r="AG1092" s="92">
        <f t="shared" si="30"/>
        <v>-3.5356630808334497E-2</v>
      </c>
      <c r="AH1092">
        <f>VLOOKUP($A1092,'STOCK PRICES'!$AI$2:$AJ$1515,2,1)</f>
        <v>679.84</v>
      </c>
      <c r="AI1092" s="92">
        <f t="shared" si="31"/>
        <v>5.6200226100179638E-3</v>
      </c>
      <c r="AJ1092">
        <f>VLOOKUP($A1092,'STOCK PRICES'!$AK$2:$AL$1492,2,1)</f>
        <v>186.46</v>
      </c>
      <c r="AK1092" s="92">
        <f t="shared" si="32"/>
        <v>-8.2784140361461828E-3</v>
      </c>
    </row>
    <row r="1093" spans="1:37">
      <c r="A1093" s="87">
        <v>44616</v>
      </c>
      <c r="B1093">
        <f>VLOOKUP($A1093,'STOCK PRICES'!$C$2:$D$1994,2,1)</f>
        <v>131.47</v>
      </c>
      <c r="C1093" s="92">
        <f t="shared" si="33"/>
        <v>-3.2183588903677042E-2</v>
      </c>
      <c r="D1093">
        <f>VLOOKUP($A1093,'STOCK PRICES'!$E$2:$F$2018,2,1)</f>
        <v>148.52000000000001</v>
      </c>
      <c r="E1093" s="92">
        <f t="shared" si="33"/>
        <v>-8.6481952204111815E-3</v>
      </c>
      <c r="F1093">
        <f>VLOOKUP($A1093,'STOCK PRICES'!$G$2:$H$1679,2,1)</f>
        <v>29.98</v>
      </c>
      <c r="G1093" s="92">
        <f t="shared" si="17"/>
        <v>3.116783453231476E-2</v>
      </c>
      <c r="H1093">
        <f>VLOOKUP($A1093,'STOCK PRICES'!$I$2:$J$1976,2,1)</f>
        <v>45</v>
      </c>
      <c r="I1093" s="92">
        <f t="shared" si="18"/>
        <v>-9.950330853168092E-3</v>
      </c>
      <c r="J1093">
        <f>VLOOKUP($A1093,'STOCK PRICES'!$K$2:$L$2018,2,1)</f>
        <v>129.27000000000001</v>
      </c>
      <c r="K1093" s="92">
        <f t="shared" si="19"/>
        <v>-7.7737179642774865E-2</v>
      </c>
      <c r="L1093">
        <f>VLOOKUP($A1093,'STOCK PRICES'!$M$2:$N$2018,2,1)</f>
        <v>32.18</v>
      </c>
      <c r="M1093" s="92">
        <f t="shared" si="20"/>
        <v>-5.3838219878909459E-2</v>
      </c>
      <c r="N1093">
        <f>VLOOKUP($A1093,'STOCK PRICES'!$O$2:$P$538,2,1)</f>
        <v>54.93</v>
      </c>
      <c r="O1093" s="92">
        <f t="shared" si="21"/>
        <v>-4.2589955605442105E-2</v>
      </c>
      <c r="P1093">
        <f>VLOOKUP($A1093,'STOCK PRICES'!$Q$2:$R$2018,2,1)</f>
        <v>12.02</v>
      </c>
      <c r="Q1093" s="92">
        <f t="shared" si="22"/>
        <v>-7.6837782168882499E-2</v>
      </c>
      <c r="R1093">
        <f>VLOOKUP($A1093,'STOCK PRICES'!$S$2:$T$2018,2,1)</f>
        <v>13.26</v>
      </c>
      <c r="S1093" s="92">
        <f t="shared" si="23"/>
        <v>-7.7603257082364027E-2</v>
      </c>
      <c r="T1093">
        <f>VLOOKUP($A1093,'STOCK PRICES'!$U$2:$V$1210,2,1)</f>
        <v>103.14</v>
      </c>
      <c r="U1093" s="92">
        <f t="shared" si="24"/>
        <v>-7.149098171734764E-3</v>
      </c>
      <c r="V1093">
        <f>VLOOKUP($A1093,'STOCK PRICES'!$W$2:$X$1879,2,1)</f>
        <v>66.5</v>
      </c>
      <c r="W1093" s="92">
        <f t="shared" si="25"/>
        <v>-4.3261122690286292E-2</v>
      </c>
      <c r="X1093">
        <f>VLOOKUP($A1093,'STOCK PRICES'!$Y$2:$Z$1987,2,1)</f>
        <v>35.56</v>
      </c>
      <c r="Y1093" s="92">
        <f t="shared" si="26"/>
        <v>-3.7531998988947601E-2</v>
      </c>
      <c r="Z1093">
        <f>VLOOKUP($A1093,'STOCK PRICES'!$AA$2:$AB$1885,2,1)</f>
        <v>127.74</v>
      </c>
      <c r="AA1093" s="92">
        <f t="shared" si="27"/>
        <v>-7.7256737023761624E-2</v>
      </c>
      <c r="AB1093">
        <f>VLOOKUP($A1093,'STOCK PRICES'!$AC$2:$AD$532,2,1)</f>
        <v>635.17999999999995</v>
      </c>
      <c r="AC1093" s="92">
        <f t="shared" si="28"/>
        <v>-4.6419824269300976E-2</v>
      </c>
      <c r="AD1093">
        <f>VLOOKUP($A1093,'STOCK PRICES'!$AE$2:$AF$1525,2,1)</f>
        <v>1418.54</v>
      </c>
      <c r="AE1093" s="92">
        <f t="shared" si="29"/>
        <v>2.4986425755401886E-3</v>
      </c>
      <c r="AF1093">
        <f>VLOOKUP($A1093,'STOCK PRICES'!$AG$2:$AH$1526,2,1)</f>
        <v>82</v>
      </c>
      <c r="AG1093" s="92">
        <f t="shared" si="30"/>
        <v>-2.967719447515212E-2</v>
      </c>
      <c r="AH1093">
        <f>VLOOKUP($A1093,'STOCK PRICES'!$AI$2:$AJ$1515,2,1)</f>
        <v>640.49</v>
      </c>
      <c r="AI1093" s="92">
        <f t="shared" si="31"/>
        <v>-5.9623967954091688E-2</v>
      </c>
      <c r="AJ1093">
        <f>VLOOKUP($A1093,'STOCK PRICES'!$AK$2:$AL$1492,2,1)</f>
        <v>172.48</v>
      </c>
      <c r="AK1093" s="92">
        <f t="shared" si="32"/>
        <v>-7.7935451147915377E-2</v>
      </c>
    </row>
    <row r="1094" spans="1:37">
      <c r="A1094" s="87">
        <v>44617</v>
      </c>
      <c r="B1094">
        <f>VLOOKUP($A1094,'STOCK PRICES'!$C$2:$D$1994,2,1)</f>
        <v>134.25</v>
      </c>
      <c r="C1094" s="92">
        <f t="shared" si="33"/>
        <v>2.0925044680461261E-2</v>
      </c>
      <c r="D1094">
        <f>VLOOKUP($A1094,'STOCK PRICES'!$E$2:$F$2018,2,1)</f>
        <v>148.91999999999999</v>
      </c>
      <c r="E1094" s="92">
        <f t="shared" si="33"/>
        <v>2.6896196956365938E-3</v>
      </c>
      <c r="F1094">
        <f>VLOOKUP($A1094,'STOCK PRICES'!$G$2:$H$1679,2,1)</f>
        <v>31.17</v>
      </c>
      <c r="G1094" s="92">
        <f t="shared" si="17"/>
        <v>3.892560110479415E-2</v>
      </c>
      <c r="H1094">
        <f>VLOOKUP($A1094,'STOCK PRICES'!$I$2:$J$1976,2,1)</f>
        <v>46</v>
      </c>
      <c r="I1094" s="92">
        <f t="shared" si="18"/>
        <v>2.1978906718775167E-2</v>
      </c>
      <c r="J1094">
        <f>VLOOKUP($A1094,'STOCK PRICES'!$K$2:$L$2018,2,1)</f>
        <v>128.01</v>
      </c>
      <c r="K1094" s="92">
        <f t="shared" si="19"/>
        <v>-9.7948544278381924E-3</v>
      </c>
      <c r="L1094">
        <f>VLOOKUP($A1094,'STOCK PRICES'!$M$2:$N$2018,2,1)</f>
        <v>32.83</v>
      </c>
      <c r="M1094" s="92">
        <f t="shared" si="20"/>
        <v>1.9997589949264039E-2</v>
      </c>
      <c r="N1094">
        <f>VLOOKUP($A1094,'STOCK PRICES'!$O$2:$P$538,2,1)</f>
        <v>54.75</v>
      </c>
      <c r="O1094" s="92">
        <f t="shared" si="21"/>
        <v>-3.2822786579188418E-3</v>
      </c>
      <c r="P1094">
        <f>VLOOKUP($A1094,'STOCK PRICES'!$Q$2:$R$2018,2,1)</f>
        <v>12.12</v>
      </c>
      <c r="Q1094" s="92">
        <f t="shared" si="22"/>
        <v>8.2850515341068645E-3</v>
      </c>
      <c r="R1094">
        <f>VLOOKUP($A1094,'STOCK PRICES'!$S$2:$T$2018,2,1)</f>
        <v>12.93</v>
      </c>
      <c r="S1094" s="92">
        <f t="shared" si="23"/>
        <v>-2.5201791973950362E-2</v>
      </c>
      <c r="T1094">
        <f>VLOOKUP($A1094,'STOCK PRICES'!$U$2:$V$1210,2,1)</f>
        <v>103.14</v>
      </c>
      <c r="U1094" s="92">
        <f t="shared" si="24"/>
        <v>0</v>
      </c>
      <c r="V1094">
        <f>VLOOKUP($A1094,'STOCK PRICES'!$W$2:$X$1879,2,1)</f>
        <v>66.510000000000005</v>
      </c>
      <c r="W1094" s="92">
        <f t="shared" si="25"/>
        <v>1.5036463452149866E-4</v>
      </c>
      <c r="X1094">
        <f>VLOOKUP($A1094,'STOCK PRICES'!$Y$2:$Z$1987,2,1)</f>
        <v>37.44</v>
      </c>
      <c r="Y1094" s="92">
        <f t="shared" si="26"/>
        <v>5.1518240963687442E-2</v>
      </c>
      <c r="Z1094">
        <f>VLOOKUP($A1094,'STOCK PRICES'!$AA$2:$AB$1885,2,1)</f>
        <v>129</v>
      </c>
      <c r="AA1094" s="92">
        <f t="shared" si="27"/>
        <v>9.8154562282290522E-3</v>
      </c>
      <c r="AB1094">
        <f>VLOOKUP($A1094,'STOCK PRICES'!$AC$2:$AD$532,2,1)</f>
        <v>633.51</v>
      </c>
      <c r="AC1094" s="92">
        <f t="shared" si="28"/>
        <v>-2.6326383348715134E-3</v>
      </c>
      <c r="AD1094">
        <f>VLOOKUP($A1094,'STOCK PRICES'!$AE$2:$AF$1525,2,1)</f>
        <v>1418</v>
      </c>
      <c r="AE1094" s="92">
        <f t="shared" si="29"/>
        <v>-3.8074556080540747E-4</v>
      </c>
      <c r="AF1094">
        <f>VLOOKUP($A1094,'STOCK PRICES'!$AG$2:$AH$1526,2,1)</f>
        <v>81.489999999999995</v>
      </c>
      <c r="AG1094" s="92">
        <f t="shared" si="30"/>
        <v>-6.2389339321248065E-3</v>
      </c>
      <c r="AH1094">
        <f>VLOOKUP($A1094,'STOCK PRICES'!$AI$2:$AJ$1515,2,1)</f>
        <v>638.88</v>
      </c>
      <c r="AI1094" s="92">
        <f t="shared" si="31"/>
        <v>-2.5168650974985995E-3</v>
      </c>
      <c r="AJ1094">
        <f>VLOOKUP($A1094,'STOCK PRICES'!$AK$2:$AL$1492,2,1)</f>
        <v>170.57</v>
      </c>
      <c r="AK1094" s="92">
        <f t="shared" si="32"/>
        <v>-1.1135518067850734E-2</v>
      </c>
    </row>
    <row r="1095" spans="1:37">
      <c r="A1095" s="87">
        <v>44620</v>
      </c>
      <c r="B1095">
        <f>VLOOKUP($A1095,'STOCK PRICES'!$C$2:$D$1994,2,1)</f>
        <v>139.51</v>
      </c>
      <c r="C1095" s="92">
        <f t="shared" si="33"/>
        <v>3.8432549891042611E-2</v>
      </c>
      <c r="D1095">
        <f>VLOOKUP($A1095,'STOCK PRICES'!$E$2:$F$2018,2,1)</f>
        <v>148.29</v>
      </c>
      <c r="E1095" s="92">
        <f t="shared" si="33"/>
        <v>-4.2394330175385495E-3</v>
      </c>
      <c r="F1095">
        <f>VLOOKUP($A1095,'STOCK PRICES'!$G$2:$H$1679,2,1)</f>
        <v>31.5</v>
      </c>
      <c r="G1095" s="92">
        <f t="shared" si="17"/>
        <v>1.0531452052341513E-2</v>
      </c>
      <c r="H1095">
        <f>VLOOKUP($A1095,'STOCK PRICES'!$I$2:$J$1976,2,1)</f>
        <v>46.02</v>
      </c>
      <c r="I1095" s="92">
        <f t="shared" si="18"/>
        <v>4.3468811812483893E-4</v>
      </c>
      <c r="J1095">
        <f>VLOOKUP($A1095,'STOCK PRICES'!$K$2:$L$2018,2,1)</f>
        <v>133.22</v>
      </c>
      <c r="K1095" s="92">
        <f t="shared" si="19"/>
        <v>3.9893511117015182E-2</v>
      </c>
      <c r="L1095">
        <f>VLOOKUP($A1095,'STOCK PRICES'!$M$2:$N$2018,2,1)</f>
        <v>33.44</v>
      </c>
      <c r="M1095" s="92">
        <f t="shared" si="20"/>
        <v>1.8410056702999455E-2</v>
      </c>
      <c r="N1095">
        <f>VLOOKUP($A1095,'STOCK PRICES'!$O$2:$P$538,2,1)</f>
        <v>56.87</v>
      </c>
      <c r="O1095" s="92">
        <f t="shared" si="21"/>
        <v>3.799059262209814E-2</v>
      </c>
      <c r="P1095">
        <f>VLOOKUP($A1095,'STOCK PRICES'!$Q$2:$R$2018,2,1)</f>
        <v>12.48</v>
      </c>
      <c r="Q1095" s="92">
        <f t="shared" si="22"/>
        <v>2.9270382300113237E-2</v>
      </c>
      <c r="R1095">
        <f>VLOOKUP($A1095,'STOCK PRICES'!$S$2:$T$2018,2,1)</f>
        <v>13.88</v>
      </c>
      <c r="S1095" s="92">
        <f t="shared" si="23"/>
        <v>7.0898762294892476E-2</v>
      </c>
      <c r="T1095">
        <f>VLOOKUP($A1095,'STOCK PRICES'!$U$2:$V$1210,2,1)</f>
        <v>102.75</v>
      </c>
      <c r="U1095" s="92">
        <f t="shared" si="24"/>
        <v>-3.7884352464688641E-3</v>
      </c>
      <c r="V1095">
        <f>VLOOKUP($A1095,'STOCK PRICES'!$W$2:$X$1879,2,1)</f>
        <v>67.62</v>
      </c>
      <c r="W1095" s="92">
        <f t="shared" si="25"/>
        <v>1.6551484983410154E-2</v>
      </c>
      <c r="X1095">
        <f>VLOOKUP($A1095,'STOCK PRICES'!$Y$2:$Z$1987,2,1)</f>
        <v>37.67</v>
      </c>
      <c r="Y1095" s="92">
        <f t="shared" si="26"/>
        <v>6.1243700945584918E-3</v>
      </c>
      <c r="Z1095">
        <f>VLOOKUP($A1095,'STOCK PRICES'!$AA$2:$AB$1885,2,1)</f>
        <v>128.62</v>
      </c>
      <c r="AA1095" s="92">
        <f t="shared" si="27"/>
        <v>-2.9500836549549432E-3</v>
      </c>
      <c r="AB1095">
        <f>VLOOKUP($A1095,'STOCK PRICES'!$AC$2:$AD$532,2,1)</f>
        <v>648.98</v>
      </c>
      <c r="AC1095" s="92">
        <f t="shared" si="28"/>
        <v>2.4126114632001761E-2</v>
      </c>
      <c r="AD1095">
        <f>VLOOKUP($A1095,'STOCK PRICES'!$AE$2:$AF$1525,2,1)</f>
        <v>1473.9</v>
      </c>
      <c r="AE1095" s="92">
        <f t="shared" si="29"/>
        <v>3.8664520750639607E-2</v>
      </c>
      <c r="AF1095">
        <f>VLOOKUP($A1095,'STOCK PRICES'!$AG$2:$AH$1526,2,1)</f>
        <v>82.4</v>
      </c>
      <c r="AG1095" s="92">
        <f t="shared" si="30"/>
        <v>1.1105123583297634E-2</v>
      </c>
      <c r="AH1095">
        <f>VLOOKUP($A1095,'STOCK PRICES'!$AI$2:$AJ$1515,2,1)</f>
        <v>645.98</v>
      </c>
      <c r="AI1095" s="92">
        <f t="shared" si="31"/>
        <v>1.1051900236105699E-2</v>
      </c>
      <c r="AJ1095">
        <f>VLOOKUP($A1095,'STOCK PRICES'!$AK$2:$AL$1492,2,1)</f>
        <v>176.27</v>
      </c>
      <c r="AK1095" s="92">
        <f t="shared" si="32"/>
        <v>3.2871140779080515E-2</v>
      </c>
    </row>
    <row r="1096" spans="1:37">
      <c r="A1096" s="87">
        <v>44621</v>
      </c>
      <c r="B1096">
        <f>VLOOKUP($A1096,'STOCK PRICES'!$C$2:$D$1994,2,1)</f>
        <v>138.30000000000001</v>
      </c>
      <c r="C1096" s="92">
        <f t="shared" si="33"/>
        <v>-8.7110446093040077E-3</v>
      </c>
      <c r="D1096">
        <f>VLOOKUP($A1096,'STOCK PRICES'!$E$2:$F$2018,2,1)</f>
        <v>148.57</v>
      </c>
      <c r="E1096" s="92">
        <f t="shared" si="33"/>
        <v>1.8864116622838961E-3</v>
      </c>
      <c r="F1096">
        <f>VLOOKUP($A1096,'STOCK PRICES'!$G$2:$H$1679,2,1)</f>
        <v>31.5</v>
      </c>
      <c r="G1096" s="92">
        <f t="shared" si="17"/>
        <v>0</v>
      </c>
      <c r="H1096">
        <f>VLOOKUP($A1096,'STOCK PRICES'!$I$2:$J$1976,2,1)</f>
        <v>45.6</v>
      </c>
      <c r="I1096" s="92">
        <f t="shared" si="18"/>
        <v>-9.1683680868794425E-3</v>
      </c>
      <c r="J1096">
        <f>VLOOKUP($A1096,'STOCK PRICES'!$K$2:$L$2018,2,1)</f>
        <v>140.08000000000001</v>
      </c>
      <c r="K1096" s="92">
        <f t="shared" si="19"/>
        <v>5.0211790992563211E-2</v>
      </c>
      <c r="L1096">
        <f>VLOOKUP($A1096,'STOCK PRICES'!$M$2:$N$2018,2,1)</f>
        <v>33.29</v>
      </c>
      <c r="M1096" s="92">
        <f t="shared" si="20"/>
        <v>-4.4957366295672041E-3</v>
      </c>
      <c r="N1096">
        <f>VLOOKUP($A1096,'STOCK PRICES'!$O$2:$P$538,2,1)</f>
        <v>57.23</v>
      </c>
      <c r="O1096" s="92">
        <f t="shared" si="21"/>
        <v>6.3102751023026375E-3</v>
      </c>
      <c r="P1096">
        <f>VLOOKUP($A1096,'STOCK PRICES'!$Q$2:$R$2018,2,1)</f>
        <v>12.8</v>
      </c>
      <c r="Q1096" s="92">
        <f t="shared" si="22"/>
        <v>2.5317807984290001E-2</v>
      </c>
      <c r="R1096">
        <f>VLOOKUP($A1096,'STOCK PRICES'!$S$2:$T$2018,2,1)</f>
        <v>13.7</v>
      </c>
      <c r="S1096" s="92">
        <f t="shared" si="23"/>
        <v>-1.3053122244579329E-2</v>
      </c>
      <c r="T1096">
        <f>VLOOKUP($A1096,'STOCK PRICES'!$U$2:$V$1210,2,1)</f>
        <v>100.75</v>
      </c>
      <c r="U1096" s="92">
        <f t="shared" si="24"/>
        <v>-1.9656652549551599E-2</v>
      </c>
      <c r="V1096">
        <f>VLOOKUP($A1096,'STOCK PRICES'!$W$2:$X$1879,2,1)</f>
        <v>66.510000000000005</v>
      </c>
      <c r="W1096" s="92">
        <f t="shared" si="25"/>
        <v>-1.6551484983410168E-2</v>
      </c>
      <c r="X1096">
        <f>VLOOKUP($A1096,'STOCK PRICES'!$Y$2:$Z$1987,2,1)</f>
        <v>37.26</v>
      </c>
      <c r="Y1096" s="92">
        <f t="shared" si="26"/>
        <v>-1.0943656530507381E-2</v>
      </c>
      <c r="Z1096">
        <f>VLOOKUP($A1096,'STOCK PRICES'!$AA$2:$AB$1885,2,1)</f>
        <v>127.44</v>
      </c>
      <c r="AA1096" s="92">
        <f t="shared" si="27"/>
        <v>-9.2166551049240632E-3</v>
      </c>
      <c r="AB1096">
        <f>VLOOKUP($A1096,'STOCK PRICES'!$AC$2:$AD$532,2,1)</f>
        <v>641.63</v>
      </c>
      <c r="AC1096" s="92">
        <f t="shared" si="28"/>
        <v>-1.1390086024344702E-2</v>
      </c>
      <c r="AD1096">
        <f>VLOOKUP($A1096,'STOCK PRICES'!$AE$2:$AF$1525,2,1)</f>
        <v>1429.56</v>
      </c>
      <c r="AE1096" s="92">
        <f t="shared" si="29"/>
        <v>-3.0545244243442203E-2</v>
      </c>
      <c r="AF1096">
        <f>VLOOKUP($A1096,'STOCK PRICES'!$AG$2:$AH$1526,2,1)</f>
        <v>83</v>
      </c>
      <c r="AG1096" s="92">
        <f t="shared" si="30"/>
        <v>7.2551708811717953E-3</v>
      </c>
      <c r="AH1096">
        <f>VLOOKUP($A1096,'STOCK PRICES'!$AI$2:$AJ$1515,2,1)</f>
        <v>652.30999999999995</v>
      </c>
      <c r="AI1096" s="92">
        <f t="shared" si="31"/>
        <v>9.7513655029864161E-3</v>
      </c>
      <c r="AJ1096">
        <f>VLOOKUP($A1096,'STOCK PRICES'!$AK$2:$AL$1492,2,1)</f>
        <v>182.45</v>
      </c>
      <c r="AK1096" s="92">
        <f t="shared" si="32"/>
        <v>3.4459252450594439E-2</v>
      </c>
    </row>
    <row r="1097" spans="1:37">
      <c r="A1097" s="87">
        <v>44622</v>
      </c>
      <c r="B1097">
        <f>VLOOKUP($A1097,'STOCK PRICES'!$C$2:$D$1994,2,1)</f>
        <v>137.79</v>
      </c>
      <c r="C1097" s="92">
        <f t="shared" si="33"/>
        <v>-3.6944516649008692E-3</v>
      </c>
      <c r="D1097">
        <f>VLOOKUP($A1097,'STOCK PRICES'!$E$2:$F$2018,2,1)</f>
        <v>146.82</v>
      </c>
      <c r="E1097" s="92">
        <f t="shared" si="33"/>
        <v>-1.1848880966626254E-2</v>
      </c>
      <c r="F1097">
        <f>VLOOKUP($A1097,'STOCK PRICES'!$G$2:$H$1679,2,1)</f>
        <v>31.5</v>
      </c>
      <c r="G1097" s="92">
        <f t="shared" si="17"/>
        <v>0</v>
      </c>
      <c r="H1097">
        <f>VLOOKUP($A1097,'STOCK PRICES'!$I$2:$J$1976,2,1)</f>
        <v>45.01</v>
      </c>
      <c r="I1097" s="92">
        <f t="shared" si="18"/>
        <v>-1.3023029215499197E-2</v>
      </c>
      <c r="J1097">
        <f>VLOOKUP($A1097,'STOCK PRICES'!$K$2:$L$2018,2,1)</f>
        <v>137.68</v>
      </c>
      <c r="K1097" s="92">
        <f t="shared" si="19"/>
        <v>-1.728153607431249E-2</v>
      </c>
      <c r="L1097">
        <f>VLOOKUP($A1097,'STOCK PRICES'!$M$2:$N$2018,2,1)</f>
        <v>32.82</v>
      </c>
      <c r="M1097" s="92">
        <f t="shared" si="20"/>
        <v>-1.4218965924988742E-2</v>
      </c>
      <c r="N1097">
        <f>VLOOKUP($A1097,'STOCK PRICES'!$O$2:$P$538,2,1)</f>
        <v>56.7</v>
      </c>
      <c r="O1097" s="92">
        <f t="shared" si="21"/>
        <v>-9.3040256873044413E-3</v>
      </c>
      <c r="P1097">
        <f>VLOOKUP($A1097,'STOCK PRICES'!$Q$2:$R$2018,2,1)</f>
        <v>12.35</v>
      </c>
      <c r="Q1097" s="92">
        <f t="shared" si="22"/>
        <v>-3.5789107851585393E-2</v>
      </c>
      <c r="R1097">
        <f>VLOOKUP($A1097,'STOCK PRICES'!$S$2:$T$2018,2,1)</f>
        <v>13.15</v>
      </c>
      <c r="S1097" s="92">
        <f t="shared" si="23"/>
        <v>-4.0974074210305564E-2</v>
      </c>
      <c r="T1097">
        <f>VLOOKUP($A1097,'STOCK PRICES'!$U$2:$V$1210,2,1)</f>
        <v>100.75</v>
      </c>
      <c r="U1097" s="92">
        <f t="shared" si="24"/>
        <v>0</v>
      </c>
      <c r="V1097">
        <f>VLOOKUP($A1097,'STOCK PRICES'!$W$2:$X$1879,2,1)</f>
        <v>65.98</v>
      </c>
      <c r="W1097" s="92">
        <f t="shared" si="25"/>
        <v>-8.0006464958944784E-3</v>
      </c>
      <c r="X1097">
        <f>VLOOKUP($A1097,'STOCK PRICES'!$Y$2:$Z$1987,2,1)</f>
        <v>36.65</v>
      </c>
      <c r="Y1097" s="92">
        <f t="shared" si="26"/>
        <v>-1.6506936840781861E-2</v>
      </c>
      <c r="Z1097">
        <f>VLOOKUP($A1097,'STOCK PRICES'!$AA$2:$AB$1885,2,1)</f>
        <v>122.64</v>
      </c>
      <c r="AA1097" s="92">
        <f t="shared" si="27"/>
        <v>-3.8392431038234344E-2</v>
      </c>
      <c r="AB1097">
        <f>VLOOKUP($A1097,'STOCK PRICES'!$AC$2:$AD$532,2,1)</f>
        <v>624.87</v>
      </c>
      <c r="AC1097" s="92">
        <f t="shared" si="28"/>
        <v>-2.6468185462515333E-2</v>
      </c>
      <c r="AD1097">
        <f>VLOOKUP($A1097,'STOCK PRICES'!$AE$2:$AF$1525,2,1)</f>
        <v>1400.03</v>
      </c>
      <c r="AE1097" s="92">
        <f t="shared" si="29"/>
        <v>-2.0873039654080081E-2</v>
      </c>
      <c r="AF1097">
        <f>VLOOKUP($A1097,'STOCK PRICES'!$AG$2:$AH$1526,2,1)</f>
        <v>81.44</v>
      </c>
      <c r="AG1097" s="92">
        <f t="shared" si="30"/>
        <v>-1.897405499438529E-2</v>
      </c>
      <c r="AH1097">
        <f>VLOOKUP($A1097,'STOCK PRICES'!$AI$2:$AJ$1515,2,1)</f>
        <v>634.30999999999995</v>
      </c>
      <c r="AI1097" s="92">
        <f t="shared" si="31"/>
        <v>-2.798211512773573E-2</v>
      </c>
      <c r="AJ1097">
        <f>VLOOKUP($A1097,'STOCK PRICES'!$AK$2:$AL$1492,2,1)</f>
        <v>181.38</v>
      </c>
      <c r="AK1097" s="92">
        <f t="shared" si="32"/>
        <v>-5.8818848630349061E-3</v>
      </c>
    </row>
    <row r="1098" spans="1:37">
      <c r="A1098" s="87">
        <v>44623</v>
      </c>
      <c r="B1098">
        <f>VLOOKUP($A1098,'STOCK PRICES'!$C$2:$D$1994,2,1)</f>
        <v>136.01</v>
      </c>
      <c r="C1098" s="92">
        <f t="shared" si="33"/>
        <v>-1.3002374561149726E-2</v>
      </c>
      <c r="D1098">
        <f>VLOOKUP($A1098,'STOCK PRICES'!$E$2:$F$2018,2,1)</f>
        <v>148.03</v>
      </c>
      <c r="E1098" s="92">
        <f t="shared" si="33"/>
        <v>8.2076092427655865E-3</v>
      </c>
      <c r="F1098">
        <f>VLOOKUP($A1098,'STOCK PRICES'!$G$2:$H$1679,2,1)</f>
        <v>33</v>
      </c>
      <c r="G1098" s="92">
        <f t="shared" si="17"/>
        <v>4.6520015634892907E-2</v>
      </c>
      <c r="H1098">
        <f>VLOOKUP($A1098,'STOCK PRICES'!$I$2:$J$1976,2,1)</f>
        <v>45</v>
      </c>
      <c r="I1098" s="92">
        <f t="shared" si="18"/>
        <v>-2.2219753452154854E-4</v>
      </c>
      <c r="J1098">
        <f>VLOOKUP($A1098,'STOCK PRICES'!$K$2:$L$2018,2,1)</f>
        <v>133.75</v>
      </c>
      <c r="K1098" s="92">
        <f t="shared" si="19"/>
        <v>-2.8959766127168059E-2</v>
      </c>
      <c r="L1098">
        <f>VLOOKUP($A1098,'STOCK PRICES'!$M$2:$N$2018,2,1)</f>
        <v>32.619999999999997</v>
      </c>
      <c r="M1098" s="92">
        <f t="shared" si="20"/>
        <v>-6.112488469077128E-3</v>
      </c>
      <c r="N1098">
        <f>VLOOKUP($A1098,'STOCK PRICES'!$O$2:$P$538,2,1)</f>
        <v>54.8</v>
      </c>
      <c r="O1098" s="92">
        <f t="shared" si="21"/>
        <v>-3.4084016779736589E-2</v>
      </c>
      <c r="P1098">
        <f>VLOOKUP($A1098,'STOCK PRICES'!$Q$2:$R$2018,2,1)</f>
        <v>12.25</v>
      </c>
      <c r="Q1098" s="92">
        <f t="shared" si="22"/>
        <v>-8.1301260832501755E-3</v>
      </c>
      <c r="R1098">
        <f>VLOOKUP($A1098,'STOCK PRICES'!$S$2:$T$2018,2,1)</f>
        <v>12.95</v>
      </c>
      <c r="S1098" s="92">
        <f t="shared" si="23"/>
        <v>-1.5325970478226933E-2</v>
      </c>
      <c r="T1098">
        <f>VLOOKUP($A1098,'STOCK PRICES'!$U$2:$V$1210,2,1)</f>
        <v>100</v>
      </c>
      <c r="U1098" s="92">
        <f t="shared" si="24"/>
        <v>-7.4720148387009541E-3</v>
      </c>
      <c r="V1098">
        <f>VLOOKUP($A1098,'STOCK PRICES'!$W$2:$X$1879,2,1)</f>
        <v>65.3</v>
      </c>
      <c r="W1098" s="92">
        <f t="shared" si="25"/>
        <v>-1.0359629518050147E-2</v>
      </c>
      <c r="X1098">
        <f>VLOOKUP($A1098,'STOCK PRICES'!$Y$2:$Z$1987,2,1)</f>
        <v>36.520000000000003</v>
      </c>
      <c r="Y1098" s="92">
        <f t="shared" si="26"/>
        <v>-3.5533726058926754E-3</v>
      </c>
      <c r="Z1098">
        <f>VLOOKUP($A1098,'STOCK PRICES'!$AA$2:$AB$1885,2,1)</f>
        <v>125.2</v>
      </c>
      <c r="AA1098" s="92">
        <f t="shared" si="27"/>
        <v>2.0659224102439463E-2</v>
      </c>
      <c r="AB1098">
        <f>VLOOKUP($A1098,'STOCK PRICES'!$AC$2:$AD$532,2,1)</f>
        <v>616.67999999999995</v>
      </c>
      <c r="AC1098" s="92">
        <f t="shared" si="28"/>
        <v>-1.3193377309262963E-2</v>
      </c>
      <c r="AD1098">
        <f>VLOOKUP($A1098,'STOCK PRICES'!$AE$2:$AF$1525,2,1)</f>
        <v>1420.93</v>
      </c>
      <c r="AE1098" s="92">
        <f t="shared" si="29"/>
        <v>1.4817921854799838E-2</v>
      </c>
      <c r="AF1098">
        <f>VLOOKUP($A1098,'STOCK PRICES'!$AG$2:$AH$1526,2,1)</f>
        <v>80.02</v>
      </c>
      <c r="AG1098" s="92">
        <f t="shared" si="30"/>
        <v>-1.7589949373123682E-2</v>
      </c>
      <c r="AH1098">
        <f>VLOOKUP($A1098,'STOCK PRICES'!$AI$2:$AJ$1515,2,1)</f>
        <v>624.77</v>
      </c>
      <c r="AI1098" s="92">
        <f t="shared" si="31"/>
        <v>-1.5154211918482667E-2</v>
      </c>
      <c r="AJ1098">
        <f>VLOOKUP($A1098,'STOCK PRICES'!$AK$2:$AL$1492,2,1)</f>
        <v>176.75</v>
      </c>
      <c r="AK1098" s="92">
        <f t="shared" si="32"/>
        <v>-2.5857973242739508E-2</v>
      </c>
    </row>
    <row r="1099" spans="1:37">
      <c r="A1099" s="87">
        <v>44624</v>
      </c>
      <c r="B1099">
        <f>VLOOKUP($A1099,'STOCK PRICES'!$C$2:$D$1994,2,1)</f>
        <v>135.80000000000001</v>
      </c>
      <c r="C1099" s="92">
        <f t="shared" si="33"/>
        <v>-1.5451973200660803E-3</v>
      </c>
      <c r="D1099">
        <f>VLOOKUP($A1099,'STOCK PRICES'!$E$2:$F$2018,2,1)</f>
        <v>148.65</v>
      </c>
      <c r="E1099" s="92">
        <f t="shared" si="33"/>
        <v>4.1795935187059347E-3</v>
      </c>
      <c r="F1099">
        <f>VLOOKUP($A1099,'STOCK PRICES'!$G$2:$H$1679,2,1)</f>
        <v>32.799999999999997</v>
      </c>
      <c r="G1099" s="92">
        <f t="shared" si="17"/>
        <v>-6.0790460763822263E-3</v>
      </c>
      <c r="H1099">
        <f>VLOOKUP($A1099,'STOCK PRICES'!$I$2:$J$1976,2,1)</f>
        <v>45.16</v>
      </c>
      <c r="I1099" s="92">
        <f t="shared" si="18"/>
        <v>3.5492495111414894E-3</v>
      </c>
      <c r="J1099">
        <f>VLOOKUP($A1099,'STOCK PRICES'!$K$2:$L$2018,2,1)</f>
        <v>132.71</v>
      </c>
      <c r="K1099" s="92">
        <f t="shared" si="19"/>
        <v>-7.8060893269579594E-3</v>
      </c>
      <c r="L1099">
        <f>VLOOKUP($A1099,'STOCK PRICES'!$M$2:$N$2018,2,1)</f>
        <v>32.659999999999997</v>
      </c>
      <c r="M1099" s="92">
        <f t="shared" si="20"/>
        <v>1.2254903494512031E-3</v>
      </c>
      <c r="N1099">
        <f>VLOOKUP($A1099,'STOCK PRICES'!$O$2:$P$538,2,1)</f>
        <v>55.52</v>
      </c>
      <c r="O1099" s="92">
        <f t="shared" si="21"/>
        <v>1.3053122244579262E-2</v>
      </c>
      <c r="P1099">
        <f>VLOOKUP($A1099,'STOCK PRICES'!$Q$2:$R$2018,2,1)</f>
        <v>12.22</v>
      </c>
      <c r="Q1099" s="92">
        <f t="shared" si="22"/>
        <v>-2.4519832472866452E-3</v>
      </c>
      <c r="R1099">
        <f>VLOOKUP($A1099,'STOCK PRICES'!$S$2:$T$2018,2,1)</f>
        <v>12.46</v>
      </c>
      <c r="S1099" s="92">
        <f t="shared" si="23"/>
        <v>-3.8572274786239501E-2</v>
      </c>
      <c r="T1099">
        <f>VLOOKUP($A1099,'STOCK PRICES'!$U$2:$V$1210,2,1)</f>
        <v>95.37</v>
      </c>
      <c r="U1099" s="92">
        <f t="shared" si="24"/>
        <v>-4.740612239727035E-2</v>
      </c>
      <c r="V1099">
        <f>VLOOKUP($A1099,'STOCK PRICES'!$W$2:$X$1879,2,1)</f>
        <v>64.709999999999994</v>
      </c>
      <c r="W1099" s="92">
        <f t="shared" si="25"/>
        <v>-9.0762872132107084E-3</v>
      </c>
      <c r="X1099">
        <f>VLOOKUP($A1099,'STOCK PRICES'!$Y$2:$Z$1987,2,1)</f>
        <v>36.4</v>
      </c>
      <c r="Y1099" s="92">
        <f t="shared" si="26"/>
        <v>-3.2912810840728442E-3</v>
      </c>
      <c r="Z1099">
        <f>VLOOKUP($A1099,'STOCK PRICES'!$AA$2:$AB$1885,2,1)</f>
        <v>126.03</v>
      </c>
      <c r="AA1099" s="92">
        <f t="shared" si="27"/>
        <v>6.6075151834022114E-3</v>
      </c>
      <c r="AB1099">
        <f>VLOOKUP($A1099,'STOCK PRICES'!$AC$2:$AD$532,2,1)</f>
        <v>619.27</v>
      </c>
      <c r="AC1099" s="92">
        <f t="shared" si="28"/>
        <v>4.1911141894186233E-3</v>
      </c>
      <c r="AD1099">
        <f>VLOOKUP($A1099,'STOCK PRICES'!$AE$2:$AF$1525,2,1)</f>
        <v>1372.03</v>
      </c>
      <c r="AE1099" s="92">
        <f t="shared" si="29"/>
        <v>-3.5020191864001536E-2</v>
      </c>
      <c r="AF1099">
        <f>VLOOKUP($A1099,'STOCK PRICES'!$AG$2:$AH$1526,2,1)</f>
        <v>80.69</v>
      </c>
      <c r="AG1099" s="92">
        <f t="shared" si="30"/>
        <v>8.3380484313262636E-3</v>
      </c>
      <c r="AH1099">
        <f>VLOOKUP($A1099,'STOCK PRICES'!$AI$2:$AJ$1515,2,1)</f>
        <v>639.87</v>
      </c>
      <c r="AI1099" s="92">
        <f t="shared" si="31"/>
        <v>2.3881448713255905E-2</v>
      </c>
      <c r="AJ1099">
        <f>VLOOKUP($A1099,'STOCK PRICES'!$AK$2:$AL$1492,2,1)</f>
        <v>174.38</v>
      </c>
      <c r="AK1099" s="92">
        <f t="shared" si="32"/>
        <v>-1.3499478777013194E-2</v>
      </c>
    </row>
    <row r="1100" spans="1:37">
      <c r="A1100" s="87">
        <v>44627</v>
      </c>
      <c r="B1100">
        <f>VLOOKUP($A1100,'STOCK PRICES'!$C$2:$D$1994,2,1)</f>
        <v>132.79</v>
      </c>
      <c r="C1100" s="92">
        <f t="shared" si="33"/>
        <v>-2.2414282122359758E-2</v>
      </c>
      <c r="D1100">
        <f>VLOOKUP($A1100,'STOCK PRICES'!$E$2:$F$2018,2,1)</f>
        <v>144.88</v>
      </c>
      <c r="E1100" s="92">
        <f t="shared" si="33"/>
        <v>-2.5688735868948785E-2</v>
      </c>
      <c r="F1100">
        <f>VLOOKUP($A1100,'STOCK PRICES'!$G$2:$H$1679,2,1)</f>
        <v>30.37</v>
      </c>
      <c r="G1100" s="92">
        <f t="shared" si="17"/>
        <v>-7.6973236332440534E-2</v>
      </c>
      <c r="H1100">
        <f>VLOOKUP($A1100,'STOCK PRICES'!$I$2:$J$1976,2,1)</f>
        <v>45</v>
      </c>
      <c r="I1100" s="92">
        <f t="shared" si="18"/>
        <v>-3.5492495111414629E-3</v>
      </c>
      <c r="J1100">
        <f>VLOOKUP($A1100,'STOCK PRICES'!$K$2:$L$2018,2,1)</f>
        <v>122.88</v>
      </c>
      <c r="K1100" s="92">
        <f t="shared" si="19"/>
        <v>-7.6958027049795999E-2</v>
      </c>
      <c r="L1100">
        <f>VLOOKUP($A1100,'STOCK PRICES'!$M$2:$N$2018,2,1)</f>
        <v>30.47</v>
      </c>
      <c r="M1100" s="92">
        <f t="shared" si="20"/>
        <v>-6.9408494544701257E-2</v>
      </c>
      <c r="N1100">
        <f>VLOOKUP($A1100,'STOCK PRICES'!$O$2:$P$538,2,1)</f>
        <v>53.85</v>
      </c>
      <c r="O1100" s="92">
        <f t="shared" si="21"/>
        <v>-3.0540912596151534E-2</v>
      </c>
      <c r="P1100">
        <f>VLOOKUP($A1100,'STOCK PRICES'!$Q$2:$R$2018,2,1)</f>
        <v>11.63</v>
      </c>
      <c r="Q1100" s="92">
        <f t="shared" si="22"/>
        <v>-4.9485987212876212E-2</v>
      </c>
      <c r="R1100">
        <f>VLOOKUP($A1100,'STOCK PRICES'!$S$2:$T$2018,2,1)</f>
        <v>11.46</v>
      </c>
      <c r="S1100" s="92">
        <f t="shared" si="23"/>
        <v>-8.3660802072713536E-2</v>
      </c>
      <c r="T1100">
        <f>VLOOKUP($A1100,'STOCK PRICES'!$U$2:$V$1210,2,1)</f>
        <v>95.37</v>
      </c>
      <c r="U1100" s="92">
        <f t="shared" si="24"/>
        <v>0</v>
      </c>
      <c r="V1100">
        <f>VLOOKUP($A1100,'STOCK PRICES'!$W$2:$X$1879,2,1)</f>
        <v>61</v>
      </c>
      <c r="W1100" s="92">
        <f t="shared" si="25"/>
        <v>-5.9041884895863324E-2</v>
      </c>
      <c r="X1100">
        <f>VLOOKUP($A1100,'STOCK PRICES'!$Y$2:$Z$1987,2,1)</f>
        <v>37.42</v>
      </c>
      <c r="Y1100" s="92">
        <f t="shared" si="26"/>
        <v>2.7636546203248701E-2</v>
      </c>
      <c r="Z1100">
        <f>VLOOKUP($A1100,'STOCK PRICES'!$AA$2:$AB$1885,2,1)</f>
        <v>124.15</v>
      </c>
      <c r="AA1100" s="92">
        <f t="shared" si="27"/>
        <v>-1.5029461895224699E-2</v>
      </c>
      <c r="AB1100">
        <f>VLOOKUP($A1100,'STOCK PRICES'!$AC$2:$AD$532,2,1)</f>
        <v>575.19000000000005</v>
      </c>
      <c r="AC1100" s="92">
        <f t="shared" si="28"/>
        <v>-7.3840943983147236E-2</v>
      </c>
      <c r="AD1100">
        <f>VLOOKUP($A1100,'STOCK PRICES'!$AE$2:$AF$1525,2,1)</f>
        <v>1352.85</v>
      </c>
      <c r="AE1100" s="92">
        <f t="shared" si="29"/>
        <v>-1.4077916656161458E-2</v>
      </c>
      <c r="AF1100">
        <f>VLOOKUP($A1100,'STOCK PRICES'!$AG$2:$AH$1526,2,1)</f>
        <v>79.05</v>
      </c>
      <c r="AG1100" s="92">
        <f t="shared" si="30"/>
        <v>-2.0534088204934128E-2</v>
      </c>
      <c r="AH1100">
        <f>VLOOKUP($A1100,'STOCK PRICES'!$AI$2:$AJ$1515,2,1)</f>
        <v>610.84</v>
      </c>
      <c r="AI1100" s="92">
        <f t="shared" si="31"/>
        <v>-4.6429971636059844E-2</v>
      </c>
      <c r="AJ1100">
        <f>VLOOKUP($A1100,'STOCK PRICES'!$AK$2:$AL$1492,2,1)</f>
        <v>164</v>
      </c>
      <c r="AK1100" s="92">
        <f t="shared" si="32"/>
        <v>-6.1370398175470499E-2</v>
      </c>
    </row>
    <row r="1101" spans="1:37">
      <c r="A1101" s="87">
        <v>44628</v>
      </c>
      <c r="B1101">
        <f>VLOOKUP($A1101,'STOCK PRICES'!$C$2:$D$1994,2,1)</f>
        <v>130.63</v>
      </c>
      <c r="C1101" s="92">
        <f t="shared" si="33"/>
        <v>-1.640003350376423E-2</v>
      </c>
      <c r="D1101">
        <f>VLOOKUP($A1101,'STOCK PRICES'!$E$2:$F$2018,2,1)</f>
        <v>144.21</v>
      </c>
      <c r="E1101" s="92">
        <f t="shared" si="33"/>
        <v>-4.6352430011788884E-3</v>
      </c>
      <c r="F1101">
        <f>VLOOKUP($A1101,'STOCK PRICES'!$G$2:$H$1679,2,1)</f>
        <v>30.37</v>
      </c>
      <c r="G1101" s="92">
        <f t="shared" si="17"/>
        <v>0</v>
      </c>
      <c r="H1101">
        <f>VLOOKUP($A1101,'STOCK PRICES'!$I$2:$J$1976,2,1)</f>
        <v>44.52</v>
      </c>
      <c r="I1101" s="92">
        <f t="shared" si="18"/>
        <v>-1.0723963362975611E-2</v>
      </c>
      <c r="J1101">
        <f>VLOOKUP($A1101,'STOCK PRICES'!$K$2:$L$2018,2,1)</f>
        <v>120.46</v>
      </c>
      <c r="K1101" s="92">
        <f t="shared" si="19"/>
        <v>-1.9890521783786985E-2</v>
      </c>
      <c r="L1101">
        <f>VLOOKUP($A1101,'STOCK PRICES'!$M$2:$N$2018,2,1)</f>
        <v>30.11</v>
      </c>
      <c r="M1101" s="92">
        <f t="shared" si="20"/>
        <v>-1.1885250503975211E-2</v>
      </c>
      <c r="N1101">
        <f>VLOOKUP($A1101,'STOCK PRICES'!$O$2:$P$538,2,1)</f>
        <v>53.93</v>
      </c>
      <c r="O1101" s="92">
        <f t="shared" si="21"/>
        <v>1.484505746738112E-3</v>
      </c>
      <c r="P1101">
        <f>VLOOKUP($A1101,'STOCK PRICES'!$Q$2:$R$2018,2,1)</f>
        <v>11.45</v>
      </c>
      <c r="Q1101" s="92">
        <f t="shared" si="22"/>
        <v>-1.5598236530324522E-2</v>
      </c>
      <c r="R1101">
        <f>VLOOKUP($A1101,'STOCK PRICES'!$S$2:$T$2018,2,1)</f>
        <v>10.46</v>
      </c>
      <c r="S1101" s="92">
        <f t="shared" si="23"/>
        <v>-9.1304252649816606E-2</v>
      </c>
      <c r="T1101">
        <f>VLOOKUP($A1101,'STOCK PRICES'!$U$2:$V$1210,2,1)</f>
        <v>95.37</v>
      </c>
      <c r="U1101" s="92">
        <f t="shared" si="24"/>
        <v>0</v>
      </c>
      <c r="V1101">
        <f>VLOOKUP($A1101,'STOCK PRICES'!$W$2:$X$1879,2,1)</f>
        <v>56.84</v>
      </c>
      <c r="W1101" s="92">
        <f t="shared" si="25"/>
        <v>-7.0633560944411311E-2</v>
      </c>
      <c r="X1101">
        <f>VLOOKUP($A1101,'STOCK PRICES'!$Y$2:$Z$1987,2,1)</f>
        <v>36</v>
      </c>
      <c r="Y1101" s="92">
        <f t="shared" si="26"/>
        <v>-3.8686382389833636E-2</v>
      </c>
      <c r="Z1101">
        <f>VLOOKUP($A1101,'STOCK PRICES'!$AA$2:$AB$1885,2,1)</f>
        <v>120.01</v>
      </c>
      <c r="AA1101" s="92">
        <f t="shared" si="27"/>
        <v>-3.3915439310825635E-2</v>
      </c>
      <c r="AB1101">
        <f>VLOOKUP($A1101,'STOCK PRICES'!$AC$2:$AD$532,2,1)</f>
        <v>561.79999999999995</v>
      </c>
      <c r="AC1101" s="92">
        <f t="shared" si="28"/>
        <v>-2.3554506328266712E-2</v>
      </c>
      <c r="AD1101">
        <f>VLOOKUP($A1101,'STOCK PRICES'!$AE$2:$AF$1525,2,1)</f>
        <v>1333.36</v>
      </c>
      <c r="AE1101" s="92">
        <f t="shared" si="29"/>
        <v>-1.4511406045906174E-2</v>
      </c>
      <c r="AF1101">
        <f>VLOOKUP($A1101,'STOCK PRICES'!$AG$2:$AH$1526,2,1)</f>
        <v>78.459999999999994</v>
      </c>
      <c r="AG1101" s="92">
        <f t="shared" si="30"/>
        <v>-7.4916228740746155E-3</v>
      </c>
      <c r="AH1101">
        <f>VLOOKUP($A1101,'STOCK PRICES'!$AI$2:$AJ$1515,2,1)</f>
        <v>609.41999999999996</v>
      </c>
      <c r="AI1101" s="92">
        <f t="shared" si="31"/>
        <v>-2.3273739055160903E-3</v>
      </c>
      <c r="AJ1101">
        <f>VLOOKUP($A1101,'STOCK PRICES'!$AK$2:$AL$1492,2,1)</f>
        <v>164.36</v>
      </c>
      <c r="AK1101" s="92">
        <f t="shared" si="32"/>
        <v>2.1927161910105836E-3</v>
      </c>
    </row>
    <row r="1102" spans="1:37">
      <c r="A1102" s="87">
        <v>44629</v>
      </c>
      <c r="B1102">
        <f>VLOOKUP($A1102,'STOCK PRICES'!$C$2:$D$1994,2,1)</f>
        <v>130.65</v>
      </c>
      <c r="C1102" s="92">
        <f t="shared" si="33"/>
        <v>1.5309246814972893E-4</v>
      </c>
      <c r="D1102">
        <f>VLOOKUP($A1102,'STOCK PRICES'!$E$2:$F$2018,2,1)</f>
        <v>144.88</v>
      </c>
      <c r="E1102" s="92">
        <f t="shared" si="33"/>
        <v>4.6352430011787384E-3</v>
      </c>
      <c r="F1102">
        <f>VLOOKUP($A1102,'STOCK PRICES'!$G$2:$H$1679,2,1)</f>
        <v>31.25</v>
      </c>
      <c r="G1102" s="92">
        <f t="shared" si="17"/>
        <v>2.8564097124753038E-2</v>
      </c>
      <c r="H1102">
        <f>VLOOKUP($A1102,'STOCK PRICES'!$I$2:$J$1976,2,1)</f>
        <v>43.86</v>
      </c>
      <c r="I1102" s="92">
        <f t="shared" si="18"/>
        <v>-1.4935783417602037E-2</v>
      </c>
      <c r="J1102">
        <f>VLOOKUP($A1102,'STOCK PRICES'!$K$2:$L$2018,2,1)</f>
        <v>120.24</v>
      </c>
      <c r="K1102" s="92">
        <f t="shared" si="19"/>
        <v>-1.8280021708559423E-3</v>
      </c>
      <c r="L1102">
        <f>VLOOKUP($A1102,'STOCK PRICES'!$M$2:$N$2018,2,1)</f>
        <v>31.62</v>
      </c>
      <c r="M1102" s="92">
        <f t="shared" si="20"/>
        <v>4.8932489287683581E-2</v>
      </c>
      <c r="N1102">
        <f>VLOOKUP($A1102,'STOCK PRICES'!$O$2:$P$538,2,1)</f>
        <v>53.04</v>
      </c>
      <c r="O1102" s="92">
        <f t="shared" si="21"/>
        <v>-1.6640563471528588E-2</v>
      </c>
      <c r="P1102">
        <f>VLOOKUP($A1102,'STOCK PRICES'!$Q$2:$R$2018,2,1)</f>
        <v>11.43</v>
      </c>
      <c r="Q1102" s="92">
        <f t="shared" si="22"/>
        <v>-1.7482521935292823E-3</v>
      </c>
      <c r="R1102">
        <f>VLOOKUP($A1102,'STOCK PRICES'!$S$2:$T$2018,2,1)</f>
        <v>9.4700000000000006</v>
      </c>
      <c r="S1102" s="92">
        <f t="shared" si="23"/>
        <v>-9.9429551438790023E-2</v>
      </c>
      <c r="T1102">
        <f>VLOOKUP($A1102,'STOCK PRICES'!$U$2:$V$1210,2,1)</f>
        <v>90.85</v>
      </c>
      <c r="U1102" s="92">
        <f t="shared" si="24"/>
        <v>-4.8554268748640897E-2</v>
      </c>
      <c r="V1102">
        <f>VLOOKUP($A1102,'STOCK PRICES'!$W$2:$X$1879,2,1)</f>
        <v>57.01</v>
      </c>
      <c r="W1102" s="92">
        <f t="shared" si="25"/>
        <v>2.9863878145904195E-3</v>
      </c>
      <c r="X1102">
        <f>VLOOKUP($A1102,'STOCK PRICES'!$Y$2:$Z$1987,2,1)</f>
        <v>35.270000000000003</v>
      </c>
      <c r="Y1102" s="92">
        <f t="shared" si="26"/>
        <v>-2.0486194208149323E-2</v>
      </c>
      <c r="Z1102">
        <f>VLOOKUP($A1102,'STOCK PRICES'!$AA$2:$AB$1885,2,1)</f>
        <v>124.09</v>
      </c>
      <c r="AA1102" s="92">
        <f t="shared" si="27"/>
        <v>3.3432036143178245E-2</v>
      </c>
      <c r="AB1102">
        <f>VLOOKUP($A1102,'STOCK PRICES'!$AC$2:$AD$532,2,1)</f>
        <v>552.6</v>
      </c>
      <c r="AC1102" s="92">
        <f t="shared" si="28"/>
        <v>-1.6511502180826958E-2</v>
      </c>
      <c r="AD1102">
        <f>VLOOKUP($A1102,'STOCK PRICES'!$AE$2:$AF$1525,2,1)</f>
        <v>1295.73</v>
      </c>
      <c r="AE1102" s="92">
        <f t="shared" si="29"/>
        <v>-2.8627829359437355E-2</v>
      </c>
      <c r="AF1102">
        <f>VLOOKUP($A1102,'STOCK PRICES'!$AG$2:$AH$1526,2,1)</f>
        <v>77.94</v>
      </c>
      <c r="AG1102" s="92">
        <f t="shared" si="30"/>
        <v>-6.6496408708433177E-3</v>
      </c>
      <c r="AH1102">
        <f>VLOOKUP($A1102,'STOCK PRICES'!$AI$2:$AJ$1515,2,1)</f>
        <v>632.94000000000005</v>
      </c>
      <c r="AI1102" s="92">
        <f t="shared" si="31"/>
        <v>3.7867945742307708E-2</v>
      </c>
      <c r="AJ1102">
        <f>VLOOKUP($A1102,'STOCK PRICES'!$AK$2:$AL$1492,2,1)</f>
        <v>162.94999999999999</v>
      </c>
      <c r="AK1102" s="92">
        <f t="shared" si="32"/>
        <v>-8.615738731638619E-3</v>
      </c>
    </row>
    <row r="1103" spans="1:37">
      <c r="A1103" s="87">
        <v>44630</v>
      </c>
      <c r="B1103">
        <f>VLOOKUP($A1103,'STOCK PRICES'!$C$2:$D$1994,2,1)</f>
        <v>135.85</v>
      </c>
      <c r="C1103" s="92">
        <f t="shared" si="33"/>
        <v>3.9029343905735078E-2</v>
      </c>
      <c r="D1103">
        <f>VLOOKUP($A1103,'STOCK PRICES'!$E$2:$F$2018,2,1)</f>
        <v>148.03</v>
      </c>
      <c r="E1103" s="92">
        <f t="shared" si="33"/>
        <v>2.1509142350242861E-2</v>
      </c>
      <c r="F1103">
        <f>VLOOKUP($A1103,'STOCK PRICES'!$G$2:$H$1679,2,1)</f>
        <v>31.25</v>
      </c>
      <c r="G1103" s="92">
        <f t="shared" si="17"/>
        <v>0</v>
      </c>
      <c r="H1103">
        <f>VLOOKUP($A1103,'STOCK PRICES'!$I$2:$J$1976,2,1)</f>
        <v>45</v>
      </c>
      <c r="I1103" s="92">
        <f t="shared" si="18"/>
        <v>2.5659746780577527E-2</v>
      </c>
      <c r="J1103">
        <f>VLOOKUP($A1103,'STOCK PRICES'!$K$2:$L$2018,2,1)</f>
        <v>123.83</v>
      </c>
      <c r="K1103" s="92">
        <f t="shared" si="19"/>
        <v>2.9419911782288092E-2</v>
      </c>
      <c r="L1103">
        <f>VLOOKUP($A1103,'STOCK PRICES'!$M$2:$N$2018,2,1)</f>
        <v>33.909999999999997</v>
      </c>
      <c r="M1103" s="92">
        <f t="shared" si="20"/>
        <v>6.992012435622115E-2</v>
      </c>
      <c r="N1103">
        <f>VLOOKUP($A1103,'STOCK PRICES'!$O$2:$P$538,2,1)</f>
        <v>53.32</v>
      </c>
      <c r="O1103" s="92">
        <f t="shared" si="21"/>
        <v>5.2651494329008335E-3</v>
      </c>
      <c r="P1103">
        <f>VLOOKUP($A1103,'STOCK PRICES'!$Q$2:$R$2018,2,1)</f>
        <v>11.63</v>
      </c>
      <c r="Q1103" s="92">
        <f t="shared" si="22"/>
        <v>1.7346488723853786E-2</v>
      </c>
      <c r="R1103">
        <f>VLOOKUP($A1103,'STOCK PRICES'!$S$2:$T$2018,2,1)</f>
        <v>10.029999999999999</v>
      </c>
      <c r="S1103" s="92">
        <f t="shared" si="23"/>
        <v>5.7451694775857175E-2</v>
      </c>
      <c r="T1103">
        <f>VLOOKUP($A1103,'STOCK PRICES'!$U$2:$V$1210,2,1)</f>
        <v>97.6</v>
      </c>
      <c r="U1103" s="92">
        <f t="shared" si="24"/>
        <v>7.1667698576866695E-2</v>
      </c>
      <c r="V1103">
        <f>VLOOKUP($A1103,'STOCK PRICES'!$W$2:$X$1879,2,1)</f>
        <v>58.5</v>
      </c>
      <c r="W1103" s="92">
        <f t="shared" si="25"/>
        <v>2.5800063194320284E-2</v>
      </c>
      <c r="X1103">
        <f>VLOOKUP($A1103,'STOCK PRICES'!$Y$2:$Z$1987,2,1)</f>
        <v>35.51</v>
      </c>
      <c r="Y1103" s="92">
        <f t="shared" si="26"/>
        <v>6.7816027070357219E-3</v>
      </c>
      <c r="Z1103">
        <f>VLOOKUP($A1103,'STOCK PRICES'!$AA$2:$AB$1885,2,1)</f>
        <v>124.02</v>
      </c>
      <c r="AA1103" s="92">
        <f t="shared" si="27"/>
        <v>-5.642658647964237E-4</v>
      </c>
      <c r="AB1103">
        <f>VLOOKUP($A1103,'STOCK PRICES'!$AC$2:$AD$532,2,1)</f>
        <v>590.33000000000004</v>
      </c>
      <c r="AC1103" s="92">
        <f t="shared" si="28"/>
        <v>6.6047290082080379E-2</v>
      </c>
      <c r="AD1103">
        <f>VLOOKUP($A1103,'STOCK PRICES'!$AE$2:$AF$1525,2,1)</f>
        <v>1295.8900000000001</v>
      </c>
      <c r="AE1103" s="92">
        <f t="shared" si="29"/>
        <v>1.2347489230925696E-4</v>
      </c>
      <c r="AF1103">
        <f>VLOOKUP($A1103,'STOCK PRICES'!$AG$2:$AH$1526,2,1)</f>
        <v>81.400000000000006</v>
      </c>
      <c r="AG1103" s="92">
        <f t="shared" si="30"/>
        <v>4.3435973097931492E-2</v>
      </c>
      <c r="AH1103">
        <f>VLOOKUP($A1103,'STOCK PRICES'!$AI$2:$AJ$1515,2,1)</f>
        <v>674.94</v>
      </c>
      <c r="AI1103" s="92">
        <f t="shared" si="31"/>
        <v>6.4248167111017204E-2</v>
      </c>
      <c r="AJ1103">
        <f>VLOOKUP($A1103,'STOCK PRICES'!$AK$2:$AL$1492,2,1)</f>
        <v>166.32</v>
      </c>
      <c r="AK1103" s="92">
        <f t="shared" si="32"/>
        <v>2.0470238266187026E-2</v>
      </c>
    </row>
    <row r="1104" spans="1:37">
      <c r="A1104" s="87">
        <v>44631</v>
      </c>
      <c r="B1104">
        <f>VLOOKUP($A1104,'STOCK PRICES'!$C$2:$D$1994,2,1)</f>
        <v>131.1</v>
      </c>
      <c r="C1104" s="92">
        <f t="shared" si="33"/>
        <v>-3.559094510270263E-2</v>
      </c>
      <c r="D1104">
        <f>VLOOKUP($A1104,'STOCK PRICES'!$E$2:$F$2018,2,1)</f>
        <v>148.87</v>
      </c>
      <c r="E1104" s="92">
        <f t="shared" si="33"/>
        <v>5.6584859635650502E-3</v>
      </c>
      <c r="F1104">
        <f>VLOOKUP($A1104,'STOCK PRICES'!$G$2:$H$1679,2,1)</f>
        <v>31.5</v>
      </c>
      <c r="G1104" s="92">
        <f t="shared" si="17"/>
        <v>7.9681696491768813E-3</v>
      </c>
      <c r="H1104">
        <f>VLOOKUP($A1104,'STOCK PRICES'!$I$2:$J$1976,2,1)</f>
        <v>45.03</v>
      </c>
      <c r="I1104" s="92">
        <f t="shared" si="18"/>
        <v>6.6644454316044683E-4</v>
      </c>
      <c r="J1104">
        <f>VLOOKUP($A1104,'STOCK PRICES'!$K$2:$L$2018,2,1)</f>
        <v>122.66</v>
      </c>
      <c r="K1104" s="92">
        <f t="shared" si="19"/>
        <v>-9.4933570291695496E-3</v>
      </c>
      <c r="L1104">
        <f>VLOOKUP($A1104,'STOCK PRICES'!$M$2:$N$2018,2,1)</f>
        <v>34.19</v>
      </c>
      <c r="M1104" s="92">
        <f t="shared" si="20"/>
        <v>8.2232475136628149E-3</v>
      </c>
      <c r="N1104">
        <f>VLOOKUP($A1104,'STOCK PRICES'!$O$2:$P$538,2,1)</f>
        <v>53.63</v>
      </c>
      <c r="O1104" s="92">
        <f t="shared" si="21"/>
        <v>5.7971176843259146E-3</v>
      </c>
      <c r="P1104">
        <f>VLOOKUP($A1104,'STOCK PRICES'!$Q$2:$R$2018,2,1)</f>
        <v>11.4</v>
      </c>
      <c r="Q1104" s="92">
        <f t="shared" si="22"/>
        <v>-1.9974611130123374E-2</v>
      </c>
      <c r="R1104">
        <f>VLOOKUP($A1104,'STOCK PRICES'!$S$2:$T$2018,2,1)</f>
        <v>10.06</v>
      </c>
      <c r="S1104" s="92">
        <f t="shared" si="23"/>
        <v>2.9865626977490681E-3</v>
      </c>
      <c r="T1104">
        <f>VLOOKUP($A1104,'STOCK PRICES'!$U$2:$V$1210,2,1)</f>
        <v>93.32</v>
      </c>
      <c r="U1104" s="92">
        <f t="shared" si="24"/>
        <v>-4.4843046265817595E-2</v>
      </c>
      <c r="V1104">
        <f>VLOOKUP($A1104,'STOCK PRICES'!$W$2:$X$1879,2,1)</f>
        <v>56.1</v>
      </c>
      <c r="W1104" s="92">
        <f t="shared" si="25"/>
        <v>-4.1890941709160141E-2</v>
      </c>
      <c r="X1104">
        <f>VLOOKUP($A1104,'STOCK PRICES'!$Y$2:$Z$1987,2,1)</f>
        <v>35.49</v>
      </c>
      <c r="Y1104" s="92">
        <f t="shared" si="26"/>
        <v>-5.6338029659130733E-4</v>
      </c>
      <c r="Z1104">
        <f>VLOOKUP($A1104,'STOCK PRICES'!$AA$2:$AB$1885,2,1)</f>
        <v>124.19</v>
      </c>
      <c r="AA1104" s="92">
        <f t="shared" si="27"/>
        <v>1.3698080382093527E-3</v>
      </c>
      <c r="AB1104">
        <f>VLOOKUP($A1104,'STOCK PRICES'!$AC$2:$AD$532,2,1)</f>
        <v>575.08000000000004</v>
      </c>
      <c r="AC1104" s="92">
        <f t="shared" si="28"/>
        <v>-2.6172541017004718E-2</v>
      </c>
      <c r="AD1104">
        <f>VLOOKUP($A1104,'STOCK PRICES'!$AE$2:$AF$1525,2,1)</f>
        <v>1317.43</v>
      </c>
      <c r="AE1104" s="92">
        <f t="shared" si="29"/>
        <v>1.6485151307435761E-2</v>
      </c>
      <c r="AF1104">
        <f>VLOOKUP($A1104,'STOCK PRICES'!$AG$2:$AH$1526,2,1)</f>
        <v>81.09</v>
      </c>
      <c r="AG1104" s="92">
        <f t="shared" si="30"/>
        <v>-3.8156240520287469E-3</v>
      </c>
      <c r="AH1104">
        <f>VLOOKUP($A1104,'STOCK PRICES'!$AI$2:$AJ$1515,2,1)</f>
        <v>713.03</v>
      </c>
      <c r="AI1104" s="92">
        <f t="shared" si="31"/>
        <v>5.4899697232672705E-2</v>
      </c>
      <c r="AJ1104">
        <f>VLOOKUP($A1104,'STOCK PRICES'!$AK$2:$AL$1492,2,1)</f>
        <v>165</v>
      </c>
      <c r="AK1104" s="92">
        <f t="shared" si="32"/>
        <v>-7.9681696491768449E-3</v>
      </c>
    </row>
    <row r="1105" spans="1:37">
      <c r="A1105" s="87">
        <v>44634</v>
      </c>
      <c r="B1105">
        <f>VLOOKUP($A1105,'STOCK PRICES'!$C$2:$D$1994,2,1)</f>
        <v>129.96</v>
      </c>
      <c r="C1105" s="92">
        <f t="shared" si="33"/>
        <v>-8.7336799687545534E-3</v>
      </c>
      <c r="D1105">
        <f>VLOOKUP($A1105,'STOCK PRICES'!$E$2:$F$2018,2,1)</f>
        <v>146.63999999999999</v>
      </c>
      <c r="E1105" s="92">
        <f t="shared" si="33"/>
        <v>-1.5092838357516425E-2</v>
      </c>
      <c r="F1105">
        <f>VLOOKUP($A1105,'STOCK PRICES'!$G$2:$H$1679,2,1)</f>
        <v>31.5</v>
      </c>
      <c r="G1105" s="92">
        <f t="shared" si="17"/>
        <v>0</v>
      </c>
      <c r="H1105">
        <f>VLOOKUP($A1105,'STOCK PRICES'!$I$2:$J$1976,2,1)</f>
        <v>44.78</v>
      </c>
      <c r="I1105" s="92">
        <f t="shared" si="18"/>
        <v>-5.5673231428715348E-3</v>
      </c>
      <c r="J1105">
        <f>VLOOKUP($A1105,'STOCK PRICES'!$K$2:$L$2018,2,1)</f>
        <v>119.24</v>
      </c>
      <c r="K1105" s="92">
        <f t="shared" si="19"/>
        <v>-2.8278031387966997E-2</v>
      </c>
      <c r="L1105">
        <f>VLOOKUP($A1105,'STOCK PRICES'!$M$2:$N$2018,2,1)</f>
        <v>32.97</v>
      </c>
      <c r="M1105" s="92">
        <f t="shared" si="20"/>
        <v>-3.633514656757017E-2</v>
      </c>
      <c r="N1105">
        <f>VLOOKUP($A1105,'STOCK PRICES'!$O$2:$P$538,2,1)</f>
        <v>54.05</v>
      </c>
      <c r="O1105" s="92">
        <f t="shared" si="21"/>
        <v>7.8009310903834452E-3</v>
      </c>
      <c r="P1105">
        <f>VLOOKUP($A1105,'STOCK PRICES'!$Q$2:$R$2018,2,1)</f>
        <v>11.08</v>
      </c>
      <c r="Q1105" s="92">
        <f t="shared" si="22"/>
        <v>-2.8471674081312001E-2</v>
      </c>
      <c r="R1105">
        <f>VLOOKUP($A1105,'STOCK PRICES'!$S$2:$T$2018,2,1)</f>
        <v>9.77</v>
      </c>
      <c r="S1105" s="92">
        <f t="shared" si="23"/>
        <v>-2.9250698616901868E-2</v>
      </c>
      <c r="T1105">
        <f>VLOOKUP($A1105,'STOCK PRICES'!$U$2:$V$1210,2,1)</f>
        <v>93.32</v>
      </c>
      <c r="U1105" s="92">
        <f t="shared" si="24"/>
        <v>0</v>
      </c>
      <c r="V1105">
        <f>VLOOKUP($A1105,'STOCK PRICES'!$W$2:$X$1879,2,1)</f>
        <v>56.55</v>
      </c>
      <c r="W1105" s="92">
        <f t="shared" si="25"/>
        <v>7.989390033478861E-3</v>
      </c>
      <c r="X1105">
        <f>VLOOKUP($A1105,'STOCK PRICES'!$Y$2:$Z$1987,2,1)</f>
        <v>35.24</v>
      </c>
      <c r="Y1105" s="92">
        <f t="shared" si="26"/>
        <v>-7.0691655904263932E-3</v>
      </c>
      <c r="Z1105">
        <f>VLOOKUP($A1105,'STOCK PRICES'!$AA$2:$AB$1885,2,1)</f>
        <v>121.37</v>
      </c>
      <c r="AA1105" s="92">
        <f t="shared" si="27"/>
        <v>-2.2968919841671025E-2</v>
      </c>
      <c r="AB1105">
        <f>VLOOKUP($A1105,'STOCK PRICES'!$AC$2:$AD$532,2,1)</f>
        <v>570.48</v>
      </c>
      <c r="AC1105" s="92">
        <f t="shared" si="28"/>
        <v>-8.0310498343435805E-3</v>
      </c>
      <c r="AD1105">
        <f>VLOOKUP($A1105,'STOCK PRICES'!$AE$2:$AF$1525,2,1)</f>
        <v>1327.13</v>
      </c>
      <c r="AE1105" s="92">
        <f t="shared" si="29"/>
        <v>7.3358467950320949E-3</v>
      </c>
      <c r="AF1105">
        <f>VLOOKUP($A1105,'STOCK PRICES'!$AG$2:$AH$1526,2,1)</f>
        <v>79.959999999999994</v>
      </c>
      <c r="AG1105" s="92">
        <f t="shared" si="30"/>
        <v>-1.4033139324266716E-2</v>
      </c>
      <c r="AH1105">
        <f>VLOOKUP($A1105,'STOCK PRICES'!$AI$2:$AJ$1515,2,1)</f>
        <v>713</v>
      </c>
      <c r="AI1105" s="92">
        <f t="shared" si="31"/>
        <v>-4.2074851166421861E-5</v>
      </c>
      <c r="AJ1105">
        <f>VLOOKUP($A1105,'STOCK PRICES'!$AK$2:$AL$1492,2,1)</f>
        <v>164.2</v>
      </c>
      <c r="AK1105" s="92">
        <f t="shared" si="32"/>
        <v>-4.8602768822527944E-3</v>
      </c>
    </row>
    <row r="1106" spans="1:37">
      <c r="A1106" s="87">
        <v>44635</v>
      </c>
      <c r="B1106">
        <f>VLOOKUP($A1106,'STOCK PRICES'!$C$2:$D$1994,2,1)</f>
        <v>129.6</v>
      </c>
      <c r="C1106" s="92">
        <f t="shared" si="33"/>
        <v>-2.7739268827253194E-3</v>
      </c>
      <c r="D1106">
        <f>VLOOKUP($A1106,'STOCK PRICES'!$E$2:$F$2018,2,1)</f>
        <v>145.87</v>
      </c>
      <c r="E1106" s="92">
        <f t="shared" si="33"/>
        <v>-5.2647894333275741E-3</v>
      </c>
      <c r="F1106">
        <f>VLOOKUP($A1106,'STOCK PRICES'!$G$2:$H$1679,2,1)</f>
        <v>30.5</v>
      </c>
      <c r="G1106" s="92">
        <f t="shared" si="17"/>
        <v>-3.2260862218221435E-2</v>
      </c>
      <c r="H1106">
        <f>VLOOKUP($A1106,'STOCK PRICES'!$I$2:$J$1976,2,1)</f>
        <v>44.47</v>
      </c>
      <c r="I1106" s="92">
        <f t="shared" si="18"/>
        <v>-6.9468066480037156E-3</v>
      </c>
      <c r="J1106">
        <f>VLOOKUP($A1106,'STOCK PRICES'!$K$2:$L$2018,2,1)</f>
        <v>123.82</v>
      </c>
      <c r="K1106" s="92">
        <f t="shared" si="19"/>
        <v>3.7690629281215318E-2</v>
      </c>
      <c r="L1106">
        <f>VLOOKUP($A1106,'STOCK PRICES'!$M$2:$N$2018,2,1)</f>
        <v>33.72</v>
      </c>
      <c r="M1106" s="92">
        <f t="shared" si="20"/>
        <v>2.2493076050015048E-2</v>
      </c>
      <c r="N1106">
        <f>VLOOKUP($A1106,'STOCK PRICES'!$O$2:$P$538,2,1)</f>
        <v>54.53</v>
      </c>
      <c r="O1106" s="92">
        <f t="shared" si="21"/>
        <v>8.8414648527530247E-3</v>
      </c>
      <c r="P1106">
        <f>VLOOKUP($A1106,'STOCK PRICES'!$Q$2:$R$2018,2,1)</f>
        <v>11.29</v>
      </c>
      <c r="Q1106" s="92">
        <f t="shared" si="22"/>
        <v>1.8775696842432726E-2</v>
      </c>
      <c r="R1106">
        <f>VLOOKUP($A1106,'STOCK PRICES'!$S$2:$T$2018,2,1)</f>
        <v>10.32</v>
      </c>
      <c r="S1106" s="92">
        <f t="shared" si="23"/>
        <v>5.4767293998725347E-2</v>
      </c>
      <c r="T1106">
        <f>VLOOKUP($A1106,'STOCK PRICES'!$U$2:$V$1210,2,1)</f>
        <v>93.32</v>
      </c>
      <c r="U1106" s="92">
        <f t="shared" si="24"/>
        <v>0</v>
      </c>
      <c r="V1106">
        <f>VLOOKUP($A1106,'STOCK PRICES'!$W$2:$X$1879,2,1)</f>
        <v>59.82</v>
      </c>
      <c r="W1106" s="92">
        <f t="shared" si="25"/>
        <v>5.6214850639672548E-2</v>
      </c>
      <c r="X1106">
        <f>VLOOKUP($A1106,'STOCK PRICES'!$Y$2:$Z$1987,2,1)</f>
        <v>34.43</v>
      </c>
      <c r="Y1106" s="92">
        <f t="shared" si="26"/>
        <v>-2.3253523717546486E-2</v>
      </c>
      <c r="Z1106">
        <f>VLOOKUP($A1106,'STOCK PRICES'!$AA$2:$AB$1885,2,1)</f>
        <v>120.14</v>
      </c>
      <c r="AA1106" s="92">
        <f t="shared" si="27"/>
        <v>-1.0186001696254833E-2</v>
      </c>
      <c r="AB1106">
        <f>VLOOKUP($A1106,'STOCK PRICES'!$AC$2:$AD$532,2,1)</f>
        <v>583.49</v>
      </c>
      <c r="AC1106" s="92">
        <f t="shared" si="28"/>
        <v>2.2549201899123177E-2</v>
      </c>
      <c r="AD1106">
        <f>VLOOKUP($A1106,'STOCK PRICES'!$AE$2:$AF$1525,2,1)</f>
        <v>1336.64</v>
      </c>
      <c r="AE1106" s="92">
        <f t="shared" si="29"/>
        <v>7.1402864395501368E-3</v>
      </c>
      <c r="AF1106">
        <f>VLOOKUP($A1106,'STOCK PRICES'!$AG$2:$AH$1526,2,1)</f>
        <v>81.459999999999994</v>
      </c>
      <c r="AG1106" s="92">
        <f t="shared" si="30"/>
        <v>1.8585592588067152E-2</v>
      </c>
      <c r="AH1106">
        <f>VLOOKUP($A1106,'STOCK PRICES'!$AI$2:$AJ$1515,2,1)</f>
        <v>723.28</v>
      </c>
      <c r="AI1106" s="92">
        <f t="shared" si="31"/>
        <v>1.4315002014814986E-2</v>
      </c>
      <c r="AJ1106">
        <f>VLOOKUP($A1106,'STOCK PRICES'!$AK$2:$AL$1492,2,1)</f>
        <v>163.03</v>
      </c>
      <c r="AK1106" s="92">
        <f t="shared" si="32"/>
        <v>-7.1509640667648021E-3</v>
      </c>
    </row>
    <row r="1107" spans="1:37">
      <c r="A1107" s="87">
        <v>44636</v>
      </c>
      <c r="B1107">
        <f>VLOOKUP($A1107,'STOCK PRICES'!$C$2:$D$1994,2,1)</f>
        <v>131.29</v>
      </c>
      <c r="C1107" s="92">
        <f t="shared" si="33"/>
        <v>1.2955833027844612E-2</v>
      </c>
      <c r="D1107">
        <f>VLOOKUP($A1107,'STOCK PRICES'!$E$2:$F$2018,2,1)</f>
        <v>147.22</v>
      </c>
      <c r="E1107" s="92">
        <f t="shared" si="33"/>
        <v>9.2122525324380474E-3</v>
      </c>
      <c r="F1107">
        <f>VLOOKUP($A1107,'STOCK PRICES'!$G$2:$H$1679,2,1)</f>
        <v>30.5</v>
      </c>
      <c r="G1107" s="92">
        <f t="shared" si="17"/>
        <v>0</v>
      </c>
      <c r="H1107">
        <f>VLOOKUP($A1107,'STOCK PRICES'!$I$2:$J$1976,2,1)</f>
        <v>45.69</v>
      </c>
      <c r="I1107" s="92">
        <f t="shared" si="18"/>
        <v>2.7064651052575016E-2</v>
      </c>
      <c r="J1107">
        <f>VLOOKUP($A1107,'STOCK PRICES'!$K$2:$L$2018,2,1)</f>
        <v>124.39</v>
      </c>
      <c r="K1107" s="92">
        <f t="shared" si="19"/>
        <v>4.5928931307872064E-3</v>
      </c>
      <c r="L1107">
        <f>VLOOKUP($A1107,'STOCK PRICES'!$M$2:$N$2018,2,1)</f>
        <v>34.909999999999997</v>
      </c>
      <c r="M1107" s="92">
        <f t="shared" si="20"/>
        <v>3.4682187983289876E-2</v>
      </c>
      <c r="N1107">
        <f>VLOOKUP($A1107,'STOCK PRICES'!$O$2:$P$538,2,1)</f>
        <v>54.15</v>
      </c>
      <c r="O1107" s="92">
        <f t="shared" si="21"/>
        <v>-6.9930354909706373E-3</v>
      </c>
      <c r="P1107">
        <f>VLOOKUP($A1107,'STOCK PRICES'!$Q$2:$R$2018,2,1)</f>
        <v>11.33</v>
      </c>
      <c r="Q1107" s="92">
        <f t="shared" si="22"/>
        <v>3.5366968783444716E-3</v>
      </c>
      <c r="R1107">
        <f>VLOOKUP($A1107,'STOCK PRICES'!$S$2:$T$2018,2,1)</f>
        <v>10.27</v>
      </c>
      <c r="S1107" s="92">
        <f t="shared" si="23"/>
        <v>-4.8567361129499328E-3</v>
      </c>
      <c r="T1107">
        <f>VLOOKUP($A1107,'STOCK PRICES'!$U$2:$V$1210,2,1)</f>
        <v>97</v>
      </c>
      <c r="U1107" s="92">
        <f t="shared" si="24"/>
        <v>3.8676531350153726E-2</v>
      </c>
      <c r="V1107">
        <f>VLOOKUP($A1107,'STOCK PRICES'!$W$2:$X$1879,2,1)</f>
        <v>62</v>
      </c>
      <c r="W1107" s="92">
        <f t="shared" si="25"/>
        <v>3.5794331843289645E-2</v>
      </c>
      <c r="X1107">
        <f>VLOOKUP($A1107,'STOCK PRICES'!$Y$2:$Z$1987,2,1)</f>
        <v>34.44</v>
      </c>
      <c r="Y1107" s="92">
        <f t="shared" si="26"/>
        <v>2.9040220909763194E-4</v>
      </c>
      <c r="Z1107">
        <f>VLOOKUP($A1107,'STOCK PRICES'!$AA$2:$AB$1885,2,1)</f>
        <v>118</v>
      </c>
      <c r="AA1107" s="92">
        <f t="shared" si="27"/>
        <v>-1.7973104956350558E-2</v>
      </c>
      <c r="AB1107">
        <f>VLOOKUP($A1107,'STOCK PRICES'!$AC$2:$AD$532,2,1)</f>
        <v>586.66999999999996</v>
      </c>
      <c r="AC1107" s="92">
        <f t="shared" si="28"/>
        <v>5.4351675469566461E-3</v>
      </c>
      <c r="AD1107">
        <f>VLOOKUP($A1107,'STOCK PRICES'!$AE$2:$AF$1525,2,1)</f>
        <v>1292</v>
      </c>
      <c r="AE1107" s="92">
        <f t="shared" si="29"/>
        <v>-3.3967596966263475E-2</v>
      </c>
      <c r="AF1107">
        <f>VLOOKUP($A1107,'STOCK PRICES'!$AG$2:$AH$1526,2,1)</f>
        <v>82.97</v>
      </c>
      <c r="AG1107" s="92">
        <f t="shared" si="30"/>
        <v>1.8366994455927561E-2</v>
      </c>
      <c r="AH1107">
        <f>VLOOKUP($A1107,'STOCK PRICES'!$AI$2:$AJ$1515,2,1)</f>
        <v>761.16</v>
      </c>
      <c r="AI1107" s="92">
        <f t="shared" si="31"/>
        <v>5.104716300469514E-2</v>
      </c>
      <c r="AJ1107">
        <f>VLOOKUP($A1107,'STOCK PRICES'!$AK$2:$AL$1492,2,1)</f>
        <v>165.68</v>
      </c>
      <c r="AK1107" s="92">
        <f t="shared" si="32"/>
        <v>1.6123984135765903E-2</v>
      </c>
    </row>
    <row r="1108" spans="1:37">
      <c r="A1108" s="87">
        <v>44637</v>
      </c>
      <c r="B1108">
        <f>VLOOKUP($A1108,'STOCK PRICES'!$C$2:$D$1994,2,1)</f>
        <v>131.61000000000001</v>
      </c>
      <c r="C1108" s="92">
        <f t="shared" si="33"/>
        <v>2.4343869002135497E-3</v>
      </c>
      <c r="D1108">
        <f>VLOOKUP($A1108,'STOCK PRICES'!$E$2:$F$2018,2,1)</f>
        <v>148.15</v>
      </c>
      <c r="E1108" s="92">
        <f t="shared" si="33"/>
        <v>6.2972073890143788E-3</v>
      </c>
      <c r="F1108">
        <f>VLOOKUP($A1108,'STOCK PRICES'!$G$2:$H$1679,2,1)</f>
        <v>30.5</v>
      </c>
      <c r="G1108" s="92">
        <f t="shared" si="17"/>
        <v>0</v>
      </c>
      <c r="H1108">
        <f>VLOOKUP($A1108,'STOCK PRICES'!$I$2:$J$1976,2,1)</f>
        <v>43.1</v>
      </c>
      <c r="I1108" s="92">
        <f t="shared" si="18"/>
        <v>-5.8356458465477934E-2</v>
      </c>
      <c r="J1108">
        <f>VLOOKUP($A1108,'STOCK PRICES'!$K$2:$L$2018,2,1)</f>
        <v>122.22</v>
      </c>
      <c r="K1108" s="92">
        <f t="shared" si="19"/>
        <v>-1.7599091755103852E-2</v>
      </c>
      <c r="L1108">
        <f>VLOOKUP($A1108,'STOCK PRICES'!$M$2:$N$2018,2,1)</f>
        <v>34.409999999999997</v>
      </c>
      <c r="M1108" s="92">
        <f t="shared" si="20"/>
        <v>-1.4426101307555598E-2</v>
      </c>
      <c r="N1108">
        <f>VLOOKUP($A1108,'STOCK PRICES'!$O$2:$P$538,2,1)</f>
        <v>54.08</v>
      </c>
      <c r="O1108" s="92">
        <f t="shared" si="21"/>
        <v>-1.2935417122909767E-3</v>
      </c>
      <c r="P1108">
        <f>VLOOKUP($A1108,'STOCK PRICES'!$Q$2:$R$2018,2,1)</f>
        <v>11.39</v>
      </c>
      <c r="Q1108" s="92">
        <f t="shared" si="22"/>
        <v>5.2817024191757628E-3</v>
      </c>
      <c r="R1108">
        <f>VLOOKUP($A1108,'STOCK PRICES'!$S$2:$T$2018,2,1)</f>
        <v>10.06</v>
      </c>
      <c r="S1108" s="92">
        <f t="shared" si="23"/>
        <v>-2.0659859268873572E-2</v>
      </c>
      <c r="T1108">
        <f>VLOOKUP($A1108,'STOCK PRICES'!$U$2:$V$1210,2,1)</f>
        <v>99.35</v>
      </c>
      <c r="U1108" s="92">
        <f t="shared" si="24"/>
        <v>2.3937990494442948E-2</v>
      </c>
      <c r="V1108">
        <f>VLOOKUP($A1108,'STOCK PRICES'!$W$2:$X$1879,2,1)</f>
        <v>61</v>
      </c>
      <c r="W1108" s="92">
        <f t="shared" si="25"/>
        <v>-1.6260520871780291E-2</v>
      </c>
      <c r="X1108">
        <f>VLOOKUP($A1108,'STOCK PRICES'!$Y$2:$Z$1987,2,1)</f>
        <v>34</v>
      </c>
      <c r="Y1108" s="92">
        <f t="shared" si="26"/>
        <v>-1.2858154943368555E-2</v>
      </c>
      <c r="Z1108">
        <f>VLOOKUP($A1108,'STOCK PRICES'!$AA$2:$AB$1885,2,1)</f>
        <v>117.58</v>
      </c>
      <c r="AA1108" s="92">
        <f t="shared" si="27"/>
        <v>-3.5656714915558801E-3</v>
      </c>
      <c r="AB1108">
        <f>VLOOKUP($A1108,'STOCK PRICES'!$AC$2:$AD$532,2,1)</f>
        <v>584.58000000000004</v>
      </c>
      <c r="AC1108" s="92">
        <f t="shared" si="28"/>
        <v>-3.5688405008230673E-3</v>
      </c>
      <c r="AD1108">
        <f>VLOOKUP($A1108,'STOCK PRICES'!$AE$2:$AF$1525,2,1)</f>
        <v>1299.0899999999999</v>
      </c>
      <c r="AE1108" s="92">
        <f t="shared" si="29"/>
        <v>5.4726139926874594E-3</v>
      </c>
      <c r="AF1108">
        <f>VLOOKUP($A1108,'STOCK PRICES'!$AG$2:$AH$1526,2,1)</f>
        <v>81.23</v>
      </c>
      <c r="AG1108" s="92">
        <f t="shared" si="30"/>
        <v>-2.1194459613331419E-2</v>
      </c>
      <c r="AH1108">
        <f>VLOOKUP($A1108,'STOCK PRICES'!$AI$2:$AJ$1515,2,1)</f>
        <v>763.98</v>
      </c>
      <c r="AI1108" s="92">
        <f t="shared" si="31"/>
        <v>3.6980253795932442E-3</v>
      </c>
      <c r="AJ1108">
        <f>VLOOKUP($A1108,'STOCK PRICES'!$AK$2:$AL$1492,2,1)</f>
        <v>165.6</v>
      </c>
      <c r="AK1108" s="92">
        <f t="shared" si="32"/>
        <v>-4.8297513616948174E-4</v>
      </c>
    </row>
    <row r="1109" spans="1:37">
      <c r="A1109" s="87">
        <v>44638</v>
      </c>
      <c r="B1109">
        <f>VLOOKUP($A1109,'STOCK PRICES'!$C$2:$D$1994,2,1)</f>
        <v>128.66</v>
      </c>
      <c r="C1109" s="92">
        <f t="shared" si="33"/>
        <v>-2.2669737863378097E-2</v>
      </c>
      <c r="D1109">
        <f>VLOOKUP($A1109,'STOCK PRICES'!$E$2:$F$2018,2,1)</f>
        <v>140.28</v>
      </c>
      <c r="E1109" s="92">
        <f t="shared" si="33"/>
        <v>-5.4584848747596948E-2</v>
      </c>
      <c r="F1109">
        <f>VLOOKUP($A1109,'STOCK PRICES'!$G$2:$H$1679,2,1)</f>
        <v>29</v>
      </c>
      <c r="G1109" s="92">
        <f t="shared" si="17"/>
        <v>-5.0430853626891967E-2</v>
      </c>
      <c r="H1109">
        <f>VLOOKUP($A1109,'STOCK PRICES'!$I$2:$J$1976,2,1)</f>
        <v>43.5</v>
      </c>
      <c r="I1109" s="92">
        <f t="shared" si="18"/>
        <v>9.2379409849363599E-3</v>
      </c>
      <c r="J1109">
        <f>VLOOKUP($A1109,'STOCK PRICES'!$K$2:$L$2018,2,1)</f>
        <v>117.55</v>
      </c>
      <c r="K1109" s="92">
        <f t="shared" si="19"/>
        <v>-3.895892448069091E-2</v>
      </c>
      <c r="L1109">
        <f>VLOOKUP($A1109,'STOCK PRICES'!$M$2:$N$2018,2,1)</f>
        <v>33.479999999999997</v>
      </c>
      <c r="M1109" s="92">
        <f t="shared" si="20"/>
        <v>-2.7398974188114388E-2</v>
      </c>
      <c r="N1109">
        <f>VLOOKUP($A1109,'STOCK PRICES'!$O$2:$P$538,2,1)</f>
        <v>53.05</v>
      </c>
      <c r="O1109" s="92">
        <f t="shared" si="21"/>
        <v>-1.9229566674716547E-2</v>
      </c>
      <c r="P1109">
        <f>VLOOKUP($A1109,'STOCK PRICES'!$Q$2:$R$2018,2,1)</f>
        <v>10.74</v>
      </c>
      <c r="Q1109" s="92">
        <f t="shared" si="22"/>
        <v>-5.8760688378372172E-2</v>
      </c>
      <c r="R1109">
        <f>VLOOKUP($A1109,'STOCK PRICES'!$S$2:$T$2018,2,1)</f>
        <v>9.51</v>
      </c>
      <c r="S1109" s="92">
        <f t="shared" si="23"/>
        <v>-5.6223288114294299E-2</v>
      </c>
      <c r="T1109">
        <f>VLOOKUP($A1109,'STOCK PRICES'!$U$2:$V$1210,2,1)</f>
        <v>99.35</v>
      </c>
      <c r="U1109" s="92">
        <f t="shared" si="24"/>
        <v>0</v>
      </c>
      <c r="V1109">
        <f>VLOOKUP($A1109,'STOCK PRICES'!$W$2:$X$1879,2,1)</f>
        <v>58.58</v>
      </c>
      <c r="W1109" s="92">
        <f t="shared" si="25"/>
        <v>-4.0480522773723826E-2</v>
      </c>
      <c r="X1109">
        <f>VLOOKUP($A1109,'STOCK PRICES'!$Y$2:$Z$1987,2,1)</f>
        <v>34.159999999999997</v>
      </c>
      <c r="Y1109" s="92">
        <f t="shared" si="26"/>
        <v>4.6948443042076635E-3</v>
      </c>
      <c r="Z1109">
        <f>VLOOKUP($A1109,'STOCK PRICES'!$AA$2:$AB$1885,2,1)</f>
        <v>117.44</v>
      </c>
      <c r="AA1109" s="92">
        <f t="shared" si="27"/>
        <v>-1.1913881079034438E-3</v>
      </c>
      <c r="AB1109">
        <f>VLOOKUP($A1109,'STOCK PRICES'!$AC$2:$AD$532,2,1)</f>
        <v>567.63</v>
      </c>
      <c r="AC1109" s="92">
        <f t="shared" si="28"/>
        <v>-2.9423842653525746E-2</v>
      </c>
      <c r="AD1109">
        <f>VLOOKUP($A1109,'STOCK PRICES'!$AE$2:$AF$1525,2,1)</f>
        <v>1285.3699999999999</v>
      </c>
      <c r="AE1109" s="92">
        <f t="shared" si="29"/>
        <v>-1.0617404708840162E-2</v>
      </c>
      <c r="AF1109">
        <f>VLOOKUP($A1109,'STOCK PRICES'!$AG$2:$AH$1526,2,1)</f>
        <v>78.989999999999995</v>
      </c>
      <c r="AG1109" s="92">
        <f t="shared" si="30"/>
        <v>-2.7963374886534886E-2</v>
      </c>
      <c r="AH1109">
        <f>VLOOKUP($A1109,'STOCK PRICES'!$AI$2:$AJ$1515,2,1)</f>
        <v>726.43</v>
      </c>
      <c r="AI1109" s="92">
        <f t="shared" si="31"/>
        <v>-5.039948481964774E-2</v>
      </c>
      <c r="AJ1109">
        <f>VLOOKUP($A1109,'STOCK PRICES'!$AK$2:$AL$1492,2,1)</f>
        <v>161.32</v>
      </c>
      <c r="AK1109" s="92">
        <f t="shared" si="32"/>
        <v>-2.6185271945991972E-2</v>
      </c>
    </row>
    <row r="1110" spans="1:37">
      <c r="A1110" s="87">
        <v>44641</v>
      </c>
      <c r="B1110">
        <f>VLOOKUP($A1110,'STOCK PRICES'!$C$2:$D$1994,2,1)</f>
        <v>128.07</v>
      </c>
      <c r="C1110" s="92">
        <f t="shared" si="33"/>
        <v>-4.596276544873901E-3</v>
      </c>
      <c r="D1110">
        <f>VLOOKUP($A1110,'STOCK PRICES'!$E$2:$F$2018,2,1)</f>
        <v>139.18</v>
      </c>
      <c r="E1110" s="92">
        <f t="shared" si="33"/>
        <v>-7.8723658552732976E-3</v>
      </c>
      <c r="F1110">
        <f>VLOOKUP($A1110,'STOCK PRICES'!$G$2:$H$1679,2,1)</f>
        <v>29.75</v>
      </c>
      <c r="G1110" s="92">
        <f t="shared" si="17"/>
        <v>2.5533302005164845E-2</v>
      </c>
      <c r="H1110">
        <f>VLOOKUP($A1110,'STOCK PRICES'!$I$2:$J$1976,2,1)</f>
        <v>42.75</v>
      </c>
      <c r="I1110" s="92">
        <f t="shared" si="18"/>
        <v>-1.7391742711869222E-2</v>
      </c>
      <c r="J1110">
        <f>VLOOKUP($A1110,'STOCK PRICES'!$K$2:$L$2018,2,1)</f>
        <v>118.18</v>
      </c>
      <c r="K1110" s="92">
        <f t="shared" si="19"/>
        <v>5.3451109314501134E-3</v>
      </c>
      <c r="L1110">
        <f>VLOOKUP($A1110,'STOCK PRICES'!$M$2:$N$2018,2,1)</f>
        <v>33.97</v>
      </c>
      <c r="M1110" s="92">
        <f t="shared" si="20"/>
        <v>1.4529536551218015E-2</v>
      </c>
      <c r="N1110">
        <f>VLOOKUP($A1110,'STOCK PRICES'!$O$2:$P$538,2,1)</f>
        <v>53.25</v>
      </c>
      <c r="O1110" s="92">
        <f t="shared" si="21"/>
        <v>3.7629395295425104E-3</v>
      </c>
      <c r="P1110">
        <f>VLOOKUP($A1110,'STOCK PRICES'!$Q$2:$R$2018,2,1)</f>
        <v>10.85</v>
      </c>
      <c r="Q1110" s="92">
        <f t="shared" si="22"/>
        <v>1.0189990905749945E-2</v>
      </c>
      <c r="R1110">
        <f>VLOOKUP($A1110,'STOCK PRICES'!$S$2:$T$2018,2,1)</f>
        <v>9.68</v>
      </c>
      <c r="S1110" s="92">
        <f t="shared" si="23"/>
        <v>1.7718024731186603E-2</v>
      </c>
      <c r="T1110">
        <f>VLOOKUP($A1110,'STOCK PRICES'!$U$2:$V$1210,2,1)</f>
        <v>99.35</v>
      </c>
      <c r="U1110" s="92">
        <f t="shared" si="24"/>
        <v>0</v>
      </c>
      <c r="V1110">
        <f>VLOOKUP($A1110,'STOCK PRICES'!$W$2:$X$1879,2,1)</f>
        <v>60</v>
      </c>
      <c r="W1110" s="92">
        <f t="shared" si="25"/>
        <v>2.39512208225134E-2</v>
      </c>
      <c r="X1110">
        <f>VLOOKUP($A1110,'STOCK PRICES'!$Y$2:$Z$1987,2,1)</f>
        <v>32.950000000000003</v>
      </c>
      <c r="Y1110" s="92">
        <f t="shared" si="26"/>
        <v>-3.6064107971852728E-2</v>
      </c>
      <c r="Z1110">
        <f>VLOOKUP($A1110,'STOCK PRICES'!$AA$2:$AB$1885,2,1)</f>
        <v>116.42</v>
      </c>
      <c r="AA1110" s="92">
        <f t="shared" si="27"/>
        <v>-8.7232230226160085E-3</v>
      </c>
      <c r="AB1110">
        <f>VLOOKUP($A1110,'STOCK PRICES'!$AC$2:$AD$532,2,1)</f>
        <v>577.58000000000004</v>
      </c>
      <c r="AC1110" s="92">
        <f t="shared" si="28"/>
        <v>1.7377162928561007E-2</v>
      </c>
      <c r="AD1110">
        <f>VLOOKUP($A1110,'STOCK PRICES'!$AE$2:$AF$1525,2,1)</f>
        <v>1299.93</v>
      </c>
      <c r="AE1110" s="92">
        <f t="shared" si="29"/>
        <v>1.1263802219631372E-2</v>
      </c>
      <c r="AF1110">
        <f>VLOOKUP($A1110,'STOCK PRICES'!$AG$2:$AH$1526,2,1)</f>
        <v>79.489999999999995</v>
      </c>
      <c r="AG1110" s="92">
        <f t="shared" si="30"/>
        <v>6.3099654086934496E-3</v>
      </c>
      <c r="AH1110">
        <f>VLOOKUP($A1110,'STOCK PRICES'!$AI$2:$AJ$1515,2,1)</f>
        <v>724.75</v>
      </c>
      <c r="AI1110" s="92">
        <f t="shared" si="31"/>
        <v>-2.3153581919866466E-3</v>
      </c>
      <c r="AJ1110">
        <f>VLOOKUP($A1110,'STOCK PRICES'!$AK$2:$AL$1492,2,1)</f>
        <v>162.11000000000001</v>
      </c>
      <c r="AK1110" s="92">
        <f t="shared" si="32"/>
        <v>4.8851471483146586E-3</v>
      </c>
    </row>
    <row r="1111" spans="1:37">
      <c r="A1111" s="87">
        <v>44642</v>
      </c>
      <c r="B1111">
        <f>VLOOKUP($A1111,'STOCK PRICES'!$C$2:$D$1994,2,1)</f>
        <v>126.49</v>
      </c>
      <c r="C1111" s="92">
        <f t="shared" si="33"/>
        <v>-1.2413735778529913E-2</v>
      </c>
      <c r="D1111">
        <f>VLOOKUP($A1111,'STOCK PRICES'!$E$2:$F$2018,2,1)</f>
        <v>138.99</v>
      </c>
      <c r="E1111" s="92">
        <f t="shared" si="33"/>
        <v>-1.3660713200373176E-3</v>
      </c>
      <c r="F1111">
        <f>VLOOKUP($A1111,'STOCK PRICES'!$G$2:$H$1679,2,1)</f>
        <v>29.75</v>
      </c>
      <c r="G1111" s="92">
        <f t="shared" si="17"/>
        <v>0</v>
      </c>
      <c r="H1111">
        <f>VLOOKUP($A1111,'STOCK PRICES'!$I$2:$J$1976,2,1)</f>
        <v>43.03</v>
      </c>
      <c r="I1111" s="92">
        <f t="shared" si="18"/>
        <v>6.5283514677391677E-3</v>
      </c>
      <c r="J1111">
        <f>VLOOKUP($A1111,'STOCK PRICES'!$K$2:$L$2018,2,1)</f>
        <v>117.68</v>
      </c>
      <c r="K1111" s="92">
        <f t="shared" si="19"/>
        <v>-4.2398096243464033E-3</v>
      </c>
      <c r="L1111">
        <f>VLOOKUP($A1111,'STOCK PRICES'!$M$2:$N$2018,2,1)</f>
        <v>34.21</v>
      </c>
      <c r="M1111" s="92">
        <f t="shared" si="20"/>
        <v>7.0402168170208904E-3</v>
      </c>
      <c r="N1111">
        <f>VLOOKUP($A1111,'STOCK PRICES'!$O$2:$P$538,2,1)</f>
        <v>52.6</v>
      </c>
      <c r="O1111" s="92">
        <f t="shared" si="21"/>
        <v>-1.2281684845870338E-2</v>
      </c>
      <c r="P1111">
        <f>VLOOKUP($A1111,'STOCK PRICES'!$Q$2:$R$2018,2,1)</f>
        <v>11.09</v>
      </c>
      <c r="Q1111" s="92">
        <f t="shared" si="22"/>
        <v>2.1878721375807101E-2</v>
      </c>
      <c r="R1111">
        <f>VLOOKUP($A1111,'STOCK PRICES'!$S$2:$T$2018,2,1)</f>
        <v>9.9600000000000009</v>
      </c>
      <c r="S1111" s="92">
        <f t="shared" si="23"/>
        <v>2.8515170308021233E-2</v>
      </c>
      <c r="T1111">
        <f>VLOOKUP($A1111,'STOCK PRICES'!$U$2:$V$1210,2,1)</f>
        <v>99.35</v>
      </c>
      <c r="U1111" s="92">
        <f t="shared" si="24"/>
        <v>0</v>
      </c>
      <c r="V1111">
        <f>VLOOKUP($A1111,'STOCK PRICES'!$W$2:$X$1879,2,1)</f>
        <v>60.1</v>
      </c>
      <c r="W1111" s="92">
        <f t="shared" si="25"/>
        <v>1.6652793190612488E-3</v>
      </c>
      <c r="X1111">
        <f>VLOOKUP($A1111,'STOCK PRICES'!$Y$2:$Z$1987,2,1)</f>
        <v>33.85</v>
      </c>
      <c r="Y1111" s="92">
        <f t="shared" si="26"/>
        <v>2.6947738409767743E-2</v>
      </c>
      <c r="Z1111">
        <f>VLOOKUP($A1111,'STOCK PRICES'!$AA$2:$AB$1885,2,1)</f>
        <v>115.26</v>
      </c>
      <c r="AA1111" s="92">
        <f t="shared" si="27"/>
        <v>-1.0013895835069189E-2</v>
      </c>
      <c r="AB1111">
        <f>VLOOKUP($A1111,'STOCK PRICES'!$AC$2:$AD$532,2,1)</f>
        <v>571.99</v>
      </c>
      <c r="AC1111" s="92">
        <f t="shared" si="28"/>
        <v>-9.7254522308459074E-3</v>
      </c>
      <c r="AD1111">
        <f>VLOOKUP($A1111,'STOCK PRICES'!$AE$2:$AF$1525,2,1)</f>
        <v>1298.75</v>
      </c>
      <c r="AE1111" s="92">
        <f t="shared" si="29"/>
        <v>-9.0815343258871147E-4</v>
      </c>
      <c r="AF1111">
        <f>VLOOKUP($A1111,'STOCK PRICES'!$AG$2:$AH$1526,2,1)</f>
        <v>79.28</v>
      </c>
      <c r="AG1111" s="92">
        <f t="shared" si="30"/>
        <v>-2.6453375632885935E-3</v>
      </c>
      <c r="AH1111">
        <f>VLOOKUP($A1111,'STOCK PRICES'!$AI$2:$AJ$1515,2,1)</f>
        <v>718.06</v>
      </c>
      <c r="AI1111" s="92">
        <f t="shared" si="31"/>
        <v>-9.2736367853292149E-3</v>
      </c>
      <c r="AJ1111">
        <f>VLOOKUP($A1111,'STOCK PRICES'!$AK$2:$AL$1492,2,1)</f>
        <v>161.33000000000001</v>
      </c>
      <c r="AK1111" s="92">
        <f t="shared" si="32"/>
        <v>-4.8231604754292688E-3</v>
      </c>
    </row>
    <row r="1112" spans="1:37">
      <c r="A1112" s="87">
        <v>44644</v>
      </c>
      <c r="B1112">
        <f>VLOOKUP($A1112,'STOCK PRICES'!$C$2:$D$1994,2,1)</f>
        <v>126.82</v>
      </c>
      <c r="C1112" s="92">
        <f t="shared" si="33"/>
        <v>2.6055046124351918E-3</v>
      </c>
      <c r="D1112">
        <f>VLOOKUP($A1112,'STOCK PRICES'!$E$2:$F$2018,2,1)</f>
        <v>137.83000000000001</v>
      </c>
      <c r="E1112" s="92">
        <f t="shared" si="33"/>
        <v>-8.3809463903191973E-3</v>
      </c>
      <c r="F1112">
        <f>VLOOKUP($A1112,'STOCK PRICES'!$G$2:$H$1679,2,1)</f>
        <v>30.29</v>
      </c>
      <c r="G1112" s="92">
        <f t="shared" si="17"/>
        <v>1.7988493047507059E-2</v>
      </c>
      <c r="H1112">
        <f>VLOOKUP($A1112,'STOCK PRICES'!$I$2:$J$1976,2,1)</f>
        <v>43</v>
      </c>
      <c r="I1112" s="92">
        <f t="shared" si="18"/>
        <v>-6.9743115694585658E-4</v>
      </c>
      <c r="J1112">
        <f>VLOOKUP($A1112,'STOCK PRICES'!$K$2:$L$2018,2,1)</f>
        <v>119.27</v>
      </c>
      <c r="K1112" s="92">
        <f t="shared" si="19"/>
        <v>1.3420754297395426E-2</v>
      </c>
      <c r="L1112">
        <f>VLOOKUP($A1112,'STOCK PRICES'!$M$2:$N$2018,2,1)</f>
        <v>34.619999999999997</v>
      </c>
      <c r="M1112" s="92">
        <f t="shared" si="20"/>
        <v>1.1913550758549826E-2</v>
      </c>
      <c r="N1112">
        <f>VLOOKUP($A1112,'STOCK PRICES'!$O$2:$P$538,2,1)</f>
        <v>52.89</v>
      </c>
      <c r="O1112" s="92">
        <f t="shared" si="21"/>
        <v>5.4981653342243827E-3</v>
      </c>
      <c r="P1112">
        <f>VLOOKUP($A1112,'STOCK PRICES'!$Q$2:$R$2018,2,1)</f>
        <v>11.34</v>
      </c>
      <c r="Q1112" s="92">
        <f t="shared" si="22"/>
        <v>2.2292496937330274E-2</v>
      </c>
      <c r="R1112">
        <f>VLOOKUP($A1112,'STOCK PRICES'!$S$2:$T$2018,2,1)</f>
        <v>10.039999999999999</v>
      </c>
      <c r="S1112" s="92">
        <f t="shared" si="23"/>
        <v>8.0000426670761501E-3</v>
      </c>
      <c r="T1112">
        <f>VLOOKUP($A1112,'STOCK PRICES'!$U$2:$V$1210,2,1)</f>
        <v>99.58</v>
      </c>
      <c r="U1112" s="92">
        <f t="shared" si="24"/>
        <v>2.3123722162108839E-3</v>
      </c>
      <c r="V1112">
        <f>VLOOKUP($A1112,'STOCK PRICES'!$W$2:$X$1879,2,1)</f>
        <v>60.1</v>
      </c>
      <c r="W1112" s="92">
        <f t="shared" si="25"/>
        <v>0</v>
      </c>
      <c r="X1112">
        <f>VLOOKUP($A1112,'STOCK PRICES'!$Y$2:$Z$1987,2,1)</f>
        <v>33.590000000000003</v>
      </c>
      <c r="Y1112" s="92">
        <f t="shared" si="26"/>
        <v>-7.7105957340825818E-3</v>
      </c>
      <c r="Z1112">
        <f>VLOOKUP($A1112,'STOCK PRICES'!$AA$2:$AB$1885,2,1)</f>
        <v>115.42</v>
      </c>
      <c r="AA1112" s="92">
        <f t="shared" si="27"/>
        <v>1.3872032742999715E-3</v>
      </c>
      <c r="AB1112">
        <f>VLOOKUP($A1112,'STOCK PRICES'!$AC$2:$AD$532,2,1)</f>
        <v>585.08000000000004</v>
      </c>
      <c r="AC1112" s="92">
        <f t="shared" si="28"/>
        <v>2.2627081309393299E-2</v>
      </c>
      <c r="AD1112">
        <f>VLOOKUP($A1112,'STOCK PRICES'!$AE$2:$AF$1525,2,1)</f>
        <v>1300.25</v>
      </c>
      <c r="AE1112" s="92">
        <f t="shared" si="29"/>
        <v>1.154290239744787E-3</v>
      </c>
      <c r="AF1112">
        <f>VLOOKUP($A1112,'STOCK PRICES'!$AG$2:$AH$1526,2,1)</f>
        <v>79.989999999999995</v>
      </c>
      <c r="AG1112" s="92">
        <f t="shared" si="30"/>
        <v>8.9157368389979012E-3</v>
      </c>
      <c r="AH1112">
        <f>VLOOKUP($A1112,'STOCK PRICES'!$AI$2:$AJ$1515,2,1)</f>
        <v>714.37</v>
      </c>
      <c r="AI1112" s="92">
        <f t="shared" si="31"/>
        <v>-5.1520956169638955E-3</v>
      </c>
      <c r="AJ1112">
        <f>VLOOKUP($A1112,'STOCK PRICES'!$AK$2:$AL$1492,2,1)</f>
        <v>162.99</v>
      </c>
      <c r="AK1112" s="92">
        <f t="shared" si="32"/>
        <v>1.0236892553488707E-2</v>
      </c>
    </row>
    <row r="1113" spans="1:37">
      <c r="A1113" s="87">
        <v>44645</v>
      </c>
      <c r="B1113">
        <f>VLOOKUP($A1113,'STOCK PRICES'!$C$2:$D$1994,2,1)</f>
        <v>128.94999999999999</v>
      </c>
      <c r="C1113" s="92">
        <f t="shared" si="33"/>
        <v>1.6655974055468238E-2</v>
      </c>
      <c r="D1113">
        <f>VLOOKUP($A1113,'STOCK PRICES'!$E$2:$F$2018,2,1)</f>
        <v>136.91</v>
      </c>
      <c r="E1113" s="92">
        <f t="shared" si="33"/>
        <v>-6.6972660606830136E-3</v>
      </c>
      <c r="F1113">
        <f>VLOOKUP($A1113,'STOCK PRICES'!$G$2:$H$1679,2,1)</f>
        <v>30.29</v>
      </c>
      <c r="G1113" s="92">
        <f t="shared" si="17"/>
        <v>0</v>
      </c>
      <c r="H1113">
        <f>VLOOKUP($A1113,'STOCK PRICES'!$I$2:$J$1976,2,1)</f>
        <v>42.61</v>
      </c>
      <c r="I1113" s="92">
        <f t="shared" si="18"/>
        <v>-9.111148181741793E-3</v>
      </c>
      <c r="J1113">
        <f>VLOOKUP($A1113,'STOCK PRICES'!$K$2:$L$2018,2,1)</f>
        <v>120.54</v>
      </c>
      <c r="K1113" s="92">
        <f t="shared" si="19"/>
        <v>1.0591817464320433E-2</v>
      </c>
      <c r="L1113">
        <f>VLOOKUP($A1113,'STOCK PRICES'!$M$2:$N$2018,2,1)</f>
        <v>34.03</v>
      </c>
      <c r="M1113" s="92">
        <f t="shared" si="20"/>
        <v>-1.7189061235248763E-2</v>
      </c>
      <c r="N1113">
        <f>VLOOKUP($A1113,'STOCK PRICES'!$O$2:$P$538,2,1)</f>
        <v>52.71</v>
      </c>
      <c r="O1113" s="92">
        <f t="shared" si="21"/>
        <v>-3.4090942107729769E-3</v>
      </c>
      <c r="P1113">
        <f>VLOOKUP($A1113,'STOCK PRICES'!$Q$2:$R$2018,2,1)</f>
        <v>12.26</v>
      </c>
      <c r="Q1113" s="92">
        <f t="shared" si="22"/>
        <v>7.8005632208459227E-2</v>
      </c>
      <c r="R1113">
        <f>VLOOKUP($A1113,'STOCK PRICES'!$S$2:$T$2018,2,1)</f>
        <v>9.7899999999999991</v>
      </c>
      <c r="S1113" s="92">
        <f t="shared" si="23"/>
        <v>-2.52156577211641E-2</v>
      </c>
      <c r="T1113">
        <f>VLOOKUP($A1113,'STOCK PRICES'!$U$2:$V$1210,2,1)</f>
        <v>99.58</v>
      </c>
      <c r="U1113" s="92">
        <f t="shared" si="24"/>
        <v>0</v>
      </c>
      <c r="V1113">
        <f>VLOOKUP($A1113,'STOCK PRICES'!$W$2:$X$1879,2,1)</f>
        <v>60.1</v>
      </c>
      <c r="W1113" s="92">
        <f t="shared" si="25"/>
        <v>0</v>
      </c>
      <c r="X1113">
        <f>VLOOKUP($A1113,'STOCK PRICES'!$Y$2:$Z$1987,2,1)</f>
        <v>32.979999999999997</v>
      </c>
      <c r="Y1113" s="92">
        <f t="shared" si="26"/>
        <v>-1.8327086492748772E-2</v>
      </c>
      <c r="Z1113">
        <f>VLOOKUP($A1113,'STOCK PRICES'!$AA$2:$AB$1885,2,1)</f>
        <v>119.67</v>
      </c>
      <c r="AA1113" s="92">
        <f t="shared" si="27"/>
        <v>3.6160305302604508E-2</v>
      </c>
      <c r="AB1113">
        <f>VLOOKUP($A1113,'STOCK PRICES'!$AC$2:$AD$532,2,1)</f>
        <v>597.66999999999996</v>
      </c>
      <c r="AC1113" s="92">
        <f t="shared" si="28"/>
        <v>2.1290172147423781E-2</v>
      </c>
      <c r="AD1113">
        <f>VLOOKUP($A1113,'STOCK PRICES'!$AE$2:$AF$1525,2,1)</f>
        <v>1300</v>
      </c>
      <c r="AE1113" s="92">
        <f t="shared" si="29"/>
        <v>-1.9228920355373439E-4</v>
      </c>
      <c r="AF1113">
        <f>VLOOKUP($A1113,'STOCK PRICES'!$AG$2:$AH$1526,2,1)</f>
        <v>79.2</v>
      </c>
      <c r="AG1113" s="92">
        <f t="shared" si="30"/>
        <v>-9.9253280403502481E-3</v>
      </c>
      <c r="AH1113">
        <f>VLOOKUP($A1113,'STOCK PRICES'!$AI$2:$AJ$1515,2,1)</f>
        <v>706.01</v>
      </c>
      <c r="AI1113" s="92">
        <f t="shared" si="31"/>
        <v>-1.1771633700593507E-2</v>
      </c>
      <c r="AJ1113">
        <f>VLOOKUP($A1113,'STOCK PRICES'!$AK$2:$AL$1492,2,1)</f>
        <v>164.52</v>
      </c>
      <c r="AK1113" s="92">
        <f t="shared" si="32"/>
        <v>9.3432941306819308E-3</v>
      </c>
    </row>
    <row r="1114" spans="1:37">
      <c r="A1114" s="87">
        <v>44648</v>
      </c>
      <c r="B1114">
        <f>VLOOKUP($A1114,'STOCK PRICES'!$C$2:$D$1994,2,1)</f>
        <v>130</v>
      </c>
      <c r="C1114" s="92">
        <f t="shared" si="33"/>
        <v>8.1097181282288287E-3</v>
      </c>
      <c r="D1114">
        <f>VLOOKUP($A1114,'STOCK PRICES'!$E$2:$F$2018,2,1)</f>
        <v>137.82</v>
      </c>
      <c r="E1114" s="92">
        <f t="shared" si="33"/>
        <v>6.6247102833972161E-3</v>
      </c>
      <c r="F1114">
        <f>VLOOKUP($A1114,'STOCK PRICES'!$G$2:$H$1679,2,1)</f>
        <v>31.67</v>
      </c>
      <c r="G1114" s="92">
        <f t="shared" si="17"/>
        <v>4.4552235511402492E-2</v>
      </c>
      <c r="H1114">
        <f>VLOOKUP($A1114,'STOCK PRICES'!$I$2:$J$1976,2,1)</f>
        <v>42.92</v>
      </c>
      <c r="I1114" s="92">
        <f t="shared" si="18"/>
        <v>7.2489502506770196E-3</v>
      </c>
      <c r="J1114">
        <f>VLOOKUP($A1114,'STOCK PRICES'!$K$2:$L$2018,2,1)</f>
        <v>121.73</v>
      </c>
      <c r="K1114" s="92">
        <f t="shared" si="19"/>
        <v>9.8238293666069506E-3</v>
      </c>
      <c r="L1114">
        <f>VLOOKUP($A1114,'STOCK PRICES'!$M$2:$N$2018,2,1)</f>
        <v>35.21</v>
      </c>
      <c r="M1114" s="92">
        <f t="shared" si="20"/>
        <v>3.4087644654146848E-2</v>
      </c>
      <c r="N1114">
        <f>VLOOKUP($A1114,'STOCK PRICES'!$O$2:$P$538,2,1)</f>
        <v>53.17</v>
      </c>
      <c r="O1114" s="92">
        <f t="shared" si="21"/>
        <v>8.6891366491316548E-3</v>
      </c>
      <c r="P1114">
        <f>VLOOKUP($A1114,'STOCK PRICES'!$Q$2:$R$2018,2,1)</f>
        <v>12.33</v>
      </c>
      <c r="Q1114" s="92">
        <f t="shared" si="22"/>
        <v>5.6933866681875937E-3</v>
      </c>
      <c r="R1114">
        <f>VLOOKUP($A1114,'STOCK PRICES'!$S$2:$T$2018,2,1)</f>
        <v>9.91</v>
      </c>
      <c r="S1114" s="92">
        <f t="shared" si="23"/>
        <v>1.2182891799477777E-2</v>
      </c>
      <c r="T1114">
        <f>VLOOKUP($A1114,'STOCK PRICES'!$U$2:$V$1210,2,1)</f>
        <v>94</v>
      </c>
      <c r="U1114" s="92">
        <f t="shared" si="24"/>
        <v>-5.7666558944032727E-2</v>
      </c>
      <c r="V1114">
        <f>VLOOKUP($A1114,'STOCK PRICES'!$W$2:$X$1879,2,1)</f>
        <v>61.34</v>
      </c>
      <c r="W1114" s="92">
        <f t="shared" si="25"/>
        <v>2.0422317144943605E-2</v>
      </c>
      <c r="X1114">
        <f>VLOOKUP($A1114,'STOCK PRICES'!$Y$2:$Z$1987,2,1)</f>
        <v>33.299999999999997</v>
      </c>
      <c r="Y1114" s="92">
        <f t="shared" si="26"/>
        <v>9.6560798549452653E-3</v>
      </c>
      <c r="Z1114">
        <f>VLOOKUP($A1114,'STOCK PRICES'!$AA$2:$AB$1885,2,1)</f>
        <v>123.64</v>
      </c>
      <c r="AA1114" s="92">
        <f t="shared" si="27"/>
        <v>3.2636162678490503E-2</v>
      </c>
      <c r="AB1114">
        <f>VLOOKUP($A1114,'STOCK PRICES'!$AC$2:$AD$532,2,1)</f>
        <v>617.71</v>
      </c>
      <c r="AC1114" s="92">
        <f t="shared" si="28"/>
        <v>3.2980329493054558E-2</v>
      </c>
      <c r="AD1114">
        <f>VLOOKUP($A1114,'STOCK PRICES'!$AE$2:$AF$1525,2,1)</f>
        <v>1301.71</v>
      </c>
      <c r="AE1114" s="92">
        <f t="shared" si="29"/>
        <v>1.3145202549360083E-3</v>
      </c>
      <c r="AF1114">
        <f>VLOOKUP($A1114,'STOCK PRICES'!$AG$2:$AH$1526,2,1)</f>
        <v>80.59</v>
      </c>
      <c r="AG1114" s="92">
        <f t="shared" si="30"/>
        <v>1.7398273516039876E-2</v>
      </c>
      <c r="AH1114">
        <f>VLOOKUP($A1114,'STOCK PRICES'!$AI$2:$AJ$1515,2,1)</f>
        <v>704.27</v>
      </c>
      <c r="AI1114" s="92">
        <f t="shared" si="31"/>
        <v>-2.4675963396056529E-3</v>
      </c>
      <c r="AJ1114">
        <f>VLOOKUP($A1114,'STOCK PRICES'!$AK$2:$AL$1492,2,1)</f>
        <v>164.66</v>
      </c>
      <c r="AK1114" s="92">
        <f t="shared" si="32"/>
        <v>8.505985080565951E-4</v>
      </c>
    </row>
    <row r="1115" spans="1:37">
      <c r="A1115" s="87">
        <v>44649</v>
      </c>
      <c r="B1115">
        <f>VLOOKUP($A1115,'STOCK PRICES'!$C$2:$D$1994,2,1)</f>
        <v>131.36000000000001</v>
      </c>
      <c r="C1115" s="92">
        <f t="shared" si="33"/>
        <v>1.0407195248535731E-2</v>
      </c>
      <c r="D1115">
        <f>VLOOKUP($A1115,'STOCK PRICES'!$E$2:$F$2018,2,1)</f>
        <v>137.91999999999999</v>
      </c>
      <c r="E1115" s="92">
        <f t="shared" si="33"/>
        <v>7.2532098632096869E-4</v>
      </c>
      <c r="F1115">
        <f>VLOOKUP($A1115,'STOCK PRICES'!$G$2:$H$1679,2,1)</f>
        <v>32.53</v>
      </c>
      <c r="G1115" s="92">
        <f t="shared" si="17"/>
        <v>2.6792879934711748E-2</v>
      </c>
      <c r="H1115">
        <f>VLOOKUP($A1115,'STOCK PRICES'!$I$2:$J$1976,2,1)</f>
        <v>43.25</v>
      </c>
      <c r="I1115" s="92">
        <f t="shared" si="18"/>
        <v>7.6593156153906073E-3</v>
      </c>
      <c r="J1115">
        <f>VLOOKUP($A1115,'STOCK PRICES'!$K$2:$L$2018,2,1)</f>
        <v>125.75</v>
      </c>
      <c r="K1115" s="92">
        <f t="shared" si="19"/>
        <v>3.2490331558343591E-2</v>
      </c>
      <c r="L1115">
        <f>VLOOKUP($A1115,'STOCK PRICES'!$M$2:$N$2018,2,1)</f>
        <v>36.26</v>
      </c>
      <c r="M1115" s="92">
        <f t="shared" si="20"/>
        <v>2.9385072159743682E-2</v>
      </c>
      <c r="N1115">
        <f>VLOOKUP($A1115,'STOCK PRICES'!$O$2:$P$538,2,1)</f>
        <v>52.81</v>
      </c>
      <c r="O1115" s="92">
        <f t="shared" si="21"/>
        <v>-6.7937607974053625E-3</v>
      </c>
      <c r="P1115">
        <f>VLOOKUP($A1115,'STOCK PRICES'!$Q$2:$R$2018,2,1)</f>
        <v>12.59</v>
      </c>
      <c r="Q1115" s="92">
        <f t="shared" si="22"/>
        <v>2.0867530880002916E-2</v>
      </c>
      <c r="R1115">
        <f>VLOOKUP($A1115,'STOCK PRICES'!$S$2:$T$2018,2,1)</f>
        <v>10.41</v>
      </c>
      <c r="S1115" s="92">
        <f t="shared" si="23"/>
        <v>4.9222534284980884E-2</v>
      </c>
      <c r="T1115">
        <f>VLOOKUP($A1115,'STOCK PRICES'!$U$2:$V$1210,2,1)</f>
        <v>94</v>
      </c>
      <c r="U1115" s="92">
        <f t="shared" si="24"/>
        <v>0</v>
      </c>
      <c r="V1115">
        <f>VLOOKUP($A1115,'STOCK PRICES'!$W$2:$X$1879,2,1)</f>
        <v>62</v>
      </c>
      <c r="W1115" s="92">
        <f t="shared" si="25"/>
        <v>1.0702226358986107E-2</v>
      </c>
      <c r="X1115">
        <f>VLOOKUP($A1115,'STOCK PRICES'!$Y$2:$Z$1987,2,1)</f>
        <v>33</v>
      </c>
      <c r="Y1115" s="92">
        <f t="shared" si="26"/>
        <v>-9.0498355199178145E-3</v>
      </c>
      <c r="Z1115">
        <f>VLOOKUP($A1115,'STOCK PRICES'!$AA$2:$AB$1885,2,1)</f>
        <v>128.47999999999999</v>
      </c>
      <c r="AA1115" s="92">
        <f t="shared" si="27"/>
        <v>3.8399132934535965E-2</v>
      </c>
      <c r="AB1115">
        <f>VLOOKUP($A1115,'STOCK PRICES'!$AC$2:$AD$532,2,1)</f>
        <v>629.89</v>
      </c>
      <c r="AC1115" s="92">
        <f t="shared" si="28"/>
        <v>1.9526109306700328E-2</v>
      </c>
      <c r="AD1115">
        <f>VLOOKUP($A1115,'STOCK PRICES'!$AE$2:$AF$1525,2,1)</f>
        <v>1282.9100000000001</v>
      </c>
      <c r="AE1115" s="92">
        <f t="shared" si="29"/>
        <v>-1.454784963983315E-2</v>
      </c>
      <c r="AF1115">
        <f>VLOOKUP($A1115,'STOCK PRICES'!$AG$2:$AH$1526,2,1)</f>
        <v>81.72</v>
      </c>
      <c r="AG1115" s="92">
        <f t="shared" si="30"/>
        <v>1.3924197613001389E-2</v>
      </c>
      <c r="AH1115">
        <f>VLOOKUP($A1115,'STOCK PRICES'!$AI$2:$AJ$1515,2,1)</f>
        <v>713.85</v>
      </c>
      <c r="AI1115" s="92">
        <f t="shared" si="31"/>
        <v>1.3511050875956656E-2</v>
      </c>
      <c r="AJ1115">
        <f>VLOOKUP($A1115,'STOCK PRICES'!$AK$2:$AL$1492,2,1)</f>
        <v>166.76</v>
      </c>
      <c r="AK1115" s="92">
        <f t="shared" si="32"/>
        <v>1.2672911142316069E-2</v>
      </c>
    </row>
    <row r="1116" spans="1:37">
      <c r="A1116" s="87">
        <v>44650</v>
      </c>
      <c r="B1116">
        <f>VLOOKUP($A1116,'STOCK PRICES'!$C$2:$D$1994,2,1)</f>
        <v>130.03</v>
      </c>
      <c r="C1116" s="92">
        <f t="shared" si="33"/>
        <v>-1.0176452640889731E-2</v>
      </c>
      <c r="D1116">
        <f>VLOOKUP($A1116,'STOCK PRICES'!$E$2:$F$2018,2,1)</f>
        <v>136.91999999999999</v>
      </c>
      <c r="E1116" s="92">
        <f t="shared" si="33"/>
        <v>-7.2769932533983377E-3</v>
      </c>
      <c r="F1116">
        <f>VLOOKUP($A1116,'STOCK PRICES'!$G$2:$H$1679,2,1)</f>
        <v>33.770000000000003</v>
      </c>
      <c r="G1116" s="92">
        <f t="shared" si="17"/>
        <v>3.7410093912216343E-2</v>
      </c>
      <c r="H1116">
        <f>VLOOKUP($A1116,'STOCK PRICES'!$I$2:$J$1976,2,1)</f>
        <v>43.5</v>
      </c>
      <c r="I1116" s="92">
        <f t="shared" si="18"/>
        <v>5.7637047167501338E-3</v>
      </c>
      <c r="J1116">
        <f>VLOOKUP($A1116,'STOCK PRICES'!$K$2:$L$2018,2,1)</f>
        <v>126.86</v>
      </c>
      <c r="K1116" s="92">
        <f t="shared" si="19"/>
        <v>8.7883072259025644E-3</v>
      </c>
      <c r="L1116">
        <f>VLOOKUP($A1116,'STOCK PRICES'!$M$2:$N$2018,2,1)</f>
        <v>35.979999999999997</v>
      </c>
      <c r="M1116" s="92">
        <f t="shared" si="20"/>
        <v>-7.7519768043179359E-3</v>
      </c>
      <c r="N1116">
        <f>VLOOKUP($A1116,'STOCK PRICES'!$O$2:$P$538,2,1)</f>
        <v>53.33</v>
      </c>
      <c r="O1116" s="92">
        <f t="shared" si="21"/>
        <v>9.7984578936689617E-3</v>
      </c>
      <c r="P1116">
        <f>VLOOKUP($A1116,'STOCK PRICES'!$Q$2:$R$2018,2,1)</f>
        <v>12.31</v>
      </c>
      <c r="Q1116" s="92">
        <f t="shared" si="22"/>
        <v>-2.2490907859893577E-2</v>
      </c>
      <c r="R1116">
        <f>VLOOKUP($A1116,'STOCK PRICES'!$S$2:$T$2018,2,1)</f>
        <v>10.57</v>
      </c>
      <c r="S1116" s="92">
        <f t="shared" si="23"/>
        <v>1.5252917255268724E-2</v>
      </c>
      <c r="T1116">
        <f>VLOOKUP($A1116,'STOCK PRICES'!$U$2:$V$1210,2,1)</f>
        <v>95.98</v>
      </c>
      <c r="U1116" s="92">
        <f t="shared" si="24"/>
        <v>2.0845054160095612E-2</v>
      </c>
      <c r="V1116">
        <f>VLOOKUP($A1116,'STOCK PRICES'!$W$2:$X$1879,2,1)</f>
        <v>62</v>
      </c>
      <c r="W1116" s="92">
        <f t="shared" si="25"/>
        <v>0</v>
      </c>
      <c r="X1116">
        <f>VLOOKUP($A1116,'STOCK PRICES'!$Y$2:$Z$1987,2,1)</f>
        <v>32.979999999999997</v>
      </c>
      <c r="Y1116" s="92">
        <f t="shared" si="26"/>
        <v>-6.0624433502750675E-4</v>
      </c>
      <c r="Z1116">
        <f>VLOOKUP($A1116,'STOCK PRICES'!$AA$2:$AB$1885,2,1)</f>
        <v>131.82</v>
      </c>
      <c r="AA1116" s="92">
        <f t="shared" si="27"/>
        <v>2.5664105426122345E-2</v>
      </c>
      <c r="AB1116">
        <f>VLOOKUP($A1116,'STOCK PRICES'!$AC$2:$AD$532,2,1)</f>
        <v>631.69000000000005</v>
      </c>
      <c r="AC1116" s="92">
        <f t="shared" si="28"/>
        <v>2.8535665140952318E-3</v>
      </c>
      <c r="AD1116">
        <f>VLOOKUP($A1116,'STOCK PRICES'!$AE$2:$AF$1525,2,1)</f>
        <v>1299.83</v>
      </c>
      <c r="AE1116" s="92">
        <f t="shared" si="29"/>
        <v>1.3102551603086484E-2</v>
      </c>
      <c r="AF1116">
        <f>VLOOKUP($A1116,'STOCK PRICES'!$AG$2:$AH$1526,2,1)</f>
        <v>82.97</v>
      </c>
      <c r="AG1116" s="92">
        <f t="shared" si="30"/>
        <v>1.5180326726772534E-2</v>
      </c>
      <c r="AH1116">
        <f>VLOOKUP($A1116,'STOCK PRICES'!$AI$2:$AJ$1515,2,1)</f>
        <v>717.72</v>
      </c>
      <c r="AI1116" s="92">
        <f t="shared" si="31"/>
        <v>5.4066646092368635E-3</v>
      </c>
      <c r="AJ1116">
        <f>VLOOKUP($A1116,'STOCK PRICES'!$AK$2:$AL$1492,2,1)</f>
        <v>170.03</v>
      </c>
      <c r="AK1116" s="92">
        <f t="shared" si="32"/>
        <v>1.9419239056798435E-2</v>
      </c>
    </row>
    <row r="1117" spans="1:37">
      <c r="A1117" s="87">
        <v>44651</v>
      </c>
      <c r="B1117">
        <f>VLOOKUP($A1117,'STOCK PRICES'!$C$2:$D$1994,2,1)</f>
        <v>130.96</v>
      </c>
      <c r="C1117" s="92">
        <f t="shared" si="33"/>
        <v>7.1267399996509124E-3</v>
      </c>
      <c r="D1117">
        <f>VLOOKUP($A1117,'STOCK PRICES'!$E$2:$F$2018,2,1)</f>
        <v>136.38999999999999</v>
      </c>
      <c r="E1117" s="92">
        <f t="shared" si="33"/>
        <v>-3.8783847232008368E-3</v>
      </c>
      <c r="F1117">
        <f>VLOOKUP($A1117,'STOCK PRICES'!$G$2:$H$1679,2,1)</f>
        <v>34.729999999999997</v>
      </c>
      <c r="G1117" s="92">
        <f t="shared" si="17"/>
        <v>2.8031032358506198E-2</v>
      </c>
      <c r="H1117">
        <f>VLOOKUP($A1117,'STOCK PRICES'!$I$2:$J$1976,2,1)</f>
        <v>44.5</v>
      </c>
      <c r="I1117" s="92">
        <f t="shared" si="18"/>
        <v>2.2728251077556091E-2</v>
      </c>
      <c r="J1117">
        <f>VLOOKUP($A1117,'STOCK PRICES'!$K$2:$L$2018,2,1)</f>
        <v>128.68</v>
      </c>
      <c r="K1117" s="92">
        <f t="shared" si="19"/>
        <v>1.4244586165074548E-2</v>
      </c>
      <c r="L1117">
        <f>VLOOKUP($A1117,'STOCK PRICES'!$M$2:$N$2018,2,1)</f>
        <v>36.049999999999997</v>
      </c>
      <c r="M1117" s="92">
        <f t="shared" si="20"/>
        <v>1.9436352085710307E-3</v>
      </c>
      <c r="N1117">
        <f>VLOOKUP($A1117,'STOCK PRICES'!$O$2:$P$538,2,1)</f>
        <v>53.93</v>
      </c>
      <c r="O1117" s="92">
        <f t="shared" si="21"/>
        <v>1.1187884736624902E-2</v>
      </c>
      <c r="P1117">
        <f>VLOOKUP($A1117,'STOCK PRICES'!$Q$2:$R$2018,2,1)</f>
        <v>12.67</v>
      </c>
      <c r="Q1117" s="92">
        <f t="shared" si="22"/>
        <v>2.8825054136685443E-2</v>
      </c>
      <c r="R1117">
        <f>VLOOKUP($A1117,'STOCK PRICES'!$S$2:$T$2018,2,1)</f>
        <v>11.3</v>
      </c>
      <c r="S1117" s="92">
        <f t="shared" si="23"/>
        <v>6.6782925836148657E-2</v>
      </c>
      <c r="T1117">
        <f>VLOOKUP($A1117,'STOCK PRICES'!$U$2:$V$1210,2,1)</f>
        <v>91.48</v>
      </c>
      <c r="U1117" s="92">
        <f t="shared" si="24"/>
        <v>-4.8019467275519027E-2</v>
      </c>
      <c r="V1117">
        <f>VLOOKUP($A1117,'STOCK PRICES'!$W$2:$X$1879,2,1)</f>
        <v>62.25</v>
      </c>
      <c r="W1117" s="92">
        <f t="shared" si="25"/>
        <v>4.024150299725548E-3</v>
      </c>
      <c r="X1117">
        <f>VLOOKUP($A1117,'STOCK PRICES'!$Y$2:$Z$1987,2,1)</f>
        <v>33.479999999999997</v>
      </c>
      <c r="Y1117" s="92">
        <f t="shared" si="26"/>
        <v>1.5046928489821674E-2</v>
      </c>
      <c r="Z1117">
        <f>VLOOKUP($A1117,'STOCK PRICES'!$AA$2:$AB$1885,2,1)</f>
        <v>137.41999999999999</v>
      </c>
      <c r="AA1117" s="92">
        <f t="shared" si="27"/>
        <v>4.1604573978355958E-2</v>
      </c>
      <c r="AB1117">
        <f>VLOOKUP($A1117,'STOCK PRICES'!$AC$2:$AD$532,2,1)</f>
        <v>636.35</v>
      </c>
      <c r="AC1117" s="92">
        <f t="shared" si="28"/>
        <v>7.3499589578945928E-3</v>
      </c>
      <c r="AD1117">
        <f>VLOOKUP($A1117,'STOCK PRICES'!$AE$2:$AF$1525,2,1)</f>
        <v>1305.6199999999999</v>
      </c>
      <c r="AE1117" s="92">
        <f t="shared" si="29"/>
        <v>4.4445370521470672E-3</v>
      </c>
      <c r="AF1117">
        <f>VLOOKUP($A1117,'STOCK PRICES'!$AG$2:$AH$1526,2,1)</f>
        <v>85.68</v>
      </c>
      <c r="AG1117" s="92">
        <f t="shared" si="30"/>
        <v>3.2140329463299588E-2</v>
      </c>
      <c r="AH1117">
        <f>VLOOKUP($A1117,'STOCK PRICES'!$AI$2:$AJ$1515,2,1)</f>
        <v>378.87</v>
      </c>
      <c r="AI1117" s="92">
        <f t="shared" si="31"/>
        <v>-0.63888638251827767</v>
      </c>
      <c r="AJ1117">
        <f>VLOOKUP($A1117,'STOCK PRICES'!$AK$2:$AL$1492,2,1)</f>
        <v>173.17</v>
      </c>
      <c r="AK1117" s="92">
        <f t="shared" si="32"/>
        <v>1.8298878894665031E-2</v>
      </c>
    </row>
    <row r="1118" spans="1:37">
      <c r="A1118" s="87">
        <v>44652</v>
      </c>
      <c r="B1118">
        <f>VLOOKUP($A1118,'STOCK PRICES'!$C$2:$D$1994,2,1)</f>
        <v>132.54</v>
      </c>
      <c r="C1118" s="92">
        <f t="shared" si="33"/>
        <v>1.1992553597201295E-2</v>
      </c>
      <c r="D1118">
        <f>VLOOKUP($A1118,'STOCK PRICES'!$E$2:$F$2018,2,1)</f>
        <v>140.65</v>
      </c>
      <c r="E1118" s="92">
        <f t="shared" si="33"/>
        <v>3.0756105997082166E-2</v>
      </c>
      <c r="F1118">
        <f>VLOOKUP($A1118,'STOCK PRICES'!$G$2:$H$1679,2,1)</f>
        <v>32.299999999999997</v>
      </c>
      <c r="G1118" s="92">
        <f t="shared" si="17"/>
        <v>-7.2536636527371787E-2</v>
      </c>
      <c r="H1118">
        <f>VLOOKUP($A1118,'STOCK PRICES'!$I$2:$J$1976,2,1)</f>
        <v>46.39</v>
      </c>
      <c r="I1118" s="92">
        <f t="shared" si="18"/>
        <v>4.1594729591457845E-2</v>
      </c>
      <c r="J1118">
        <f>VLOOKUP($A1118,'STOCK PRICES'!$K$2:$L$2018,2,1)</f>
        <v>131.36000000000001</v>
      </c>
      <c r="K1118" s="92">
        <f t="shared" si="19"/>
        <v>2.0612943333292624E-2</v>
      </c>
      <c r="L1118">
        <f>VLOOKUP($A1118,'STOCK PRICES'!$M$2:$N$2018,2,1)</f>
        <v>35.58</v>
      </c>
      <c r="M1118" s="92">
        <f t="shared" si="20"/>
        <v>-1.3123181493268968E-2</v>
      </c>
      <c r="N1118">
        <f>VLOOKUP($A1118,'STOCK PRICES'!$O$2:$P$538,2,1)</f>
        <v>54.55</v>
      </c>
      <c r="O1118" s="92">
        <f t="shared" si="21"/>
        <v>1.1430802929944216E-2</v>
      </c>
      <c r="P1118">
        <f>VLOOKUP($A1118,'STOCK PRICES'!$Q$2:$R$2018,2,1)</f>
        <v>13.22</v>
      </c>
      <c r="Q1118" s="92">
        <f t="shared" si="22"/>
        <v>4.2493840090492514E-2</v>
      </c>
      <c r="R1118">
        <f>VLOOKUP($A1118,'STOCK PRICES'!$S$2:$T$2018,2,1)</f>
        <v>11.3</v>
      </c>
      <c r="S1118" s="92">
        <f t="shared" si="23"/>
        <v>0</v>
      </c>
      <c r="T1118">
        <f>VLOOKUP($A1118,'STOCK PRICES'!$U$2:$V$1210,2,1)</f>
        <v>91.2</v>
      </c>
      <c r="U1118" s="92">
        <f t="shared" si="24"/>
        <v>-3.0654720742947167E-3</v>
      </c>
      <c r="V1118">
        <f>VLOOKUP($A1118,'STOCK PRICES'!$W$2:$X$1879,2,1)</f>
        <v>62.95</v>
      </c>
      <c r="W1118" s="92">
        <f t="shared" si="25"/>
        <v>1.1182225145539227E-2</v>
      </c>
      <c r="X1118">
        <f>VLOOKUP($A1118,'STOCK PRICES'!$Y$2:$Z$1987,2,1)</f>
        <v>33.32</v>
      </c>
      <c r="Y1118" s="92">
        <f t="shared" si="26"/>
        <v>-4.7904283226324887E-3</v>
      </c>
      <c r="Z1118">
        <f>VLOOKUP($A1118,'STOCK PRICES'!$AA$2:$AB$1885,2,1)</f>
        <v>137.75</v>
      </c>
      <c r="AA1118" s="92">
        <f t="shared" si="27"/>
        <v>2.3985184300939748E-3</v>
      </c>
      <c r="AB1118">
        <f>VLOOKUP($A1118,'STOCK PRICES'!$AC$2:$AD$532,2,1)</f>
        <v>643.64</v>
      </c>
      <c r="AC1118" s="92">
        <f t="shared" si="28"/>
        <v>1.1390837152893145E-2</v>
      </c>
      <c r="AD1118">
        <f>VLOOKUP($A1118,'STOCK PRICES'!$AE$2:$AF$1525,2,1)</f>
        <v>1370.66</v>
      </c>
      <c r="AE1118" s="92">
        <f t="shared" si="29"/>
        <v>4.8614351921868873E-2</v>
      </c>
      <c r="AF1118">
        <f>VLOOKUP($A1118,'STOCK PRICES'!$AG$2:$AH$1526,2,1)</f>
        <v>86.83</v>
      </c>
      <c r="AG1118" s="92">
        <f t="shared" si="30"/>
        <v>1.3332757933060416E-2</v>
      </c>
      <c r="AH1118">
        <f>VLOOKUP($A1118,'STOCK PRICES'!$AI$2:$AJ$1515,2,1)</f>
        <v>382.03</v>
      </c>
      <c r="AI1118" s="92">
        <f t="shared" si="31"/>
        <v>8.3060012281646629E-3</v>
      </c>
      <c r="AJ1118">
        <f>VLOOKUP($A1118,'STOCK PRICES'!$AK$2:$AL$1492,2,1)</f>
        <v>173.12</v>
      </c>
      <c r="AK1118" s="92">
        <f t="shared" si="32"/>
        <v>-2.8877530594271903E-4</v>
      </c>
    </row>
    <row r="1119" spans="1:37">
      <c r="A1119" s="87">
        <v>44655</v>
      </c>
      <c r="B1119">
        <f>VLOOKUP($A1119,'STOCK PRICES'!$C$2:$D$1994,2,1)</f>
        <v>125.49</v>
      </c>
      <c r="C1119" s="92">
        <f t="shared" si="33"/>
        <v>-5.4658412537864083E-2</v>
      </c>
      <c r="D1119">
        <f>VLOOKUP($A1119,'STOCK PRICES'!$E$2:$F$2018,2,1)</f>
        <v>138.22</v>
      </c>
      <c r="E1119" s="92">
        <f t="shared" si="33"/>
        <v>-1.7427916272617677E-2</v>
      </c>
      <c r="F1119">
        <f>VLOOKUP($A1119,'STOCK PRICES'!$G$2:$H$1679,2,1)</f>
        <v>29.9</v>
      </c>
      <c r="G1119" s="92">
        <f t="shared" ref="G1119:G1182" si="34">LN(F1119/F1118)</f>
        <v>-7.7208749831970083E-2</v>
      </c>
      <c r="H1119">
        <f>VLOOKUP($A1119,'STOCK PRICES'!$I$2:$J$1976,2,1)</f>
        <v>44.16</v>
      </c>
      <c r="I1119" s="92">
        <f t="shared" ref="I1119:I1182" si="35">LN(H1119/H1118)</f>
        <v>-4.9264516794812481E-2</v>
      </c>
      <c r="J1119">
        <f>VLOOKUP($A1119,'STOCK PRICES'!$K$2:$L$2018,2,1)</f>
        <v>122.44</v>
      </c>
      <c r="K1119" s="92">
        <f t="shared" ref="K1119:K1182" si="36">LN(J1119/J1118)</f>
        <v>-7.0320531626906477E-2</v>
      </c>
      <c r="L1119">
        <f>VLOOKUP($A1119,'STOCK PRICES'!$M$2:$N$2018,2,1)</f>
        <v>33.44</v>
      </c>
      <c r="M1119" s="92">
        <f t="shared" ref="M1119:M1182" si="37">LN(L1119/L1118)</f>
        <v>-6.203089402118827E-2</v>
      </c>
      <c r="N1119">
        <f>VLOOKUP($A1119,'STOCK PRICES'!$O$2:$P$538,2,1)</f>
        <v>52</v>
      </c>
      <c r="O1119" s="92">
        <f t="shared" ref="O1119:O1182" si="38">LN(N1119/N1118)</f>
        <v>-4.7873993697652426E-2</v>
      </c>
      <c r="P1119">
        <f>VLOOKUP($A1119,'STOCK PRICES'!$Q$2:$R$2018,2,1)</f>
        <v>12.23</v>
      </c>
      <c r="Q1119" s="92">
        <f t="shared" ref="Q1119:Q1182" si="39">LN(P1119/P1118)</f>
        <v>-7.7838884724459309E-2</v>
      </c>
      <c r="R1119">
        <f>VLOOKUP($A1119,'STOCK PRICES'!$S$2:$T$2018,2,1)</f>
        <v>10.45</v>
      </c>
      <c r="S1119" s="92">
        <f t="shared" ref="S1119:S1182" si="40">LN(R1119/R1118)</f>
        <v>-7.8200747307475005E-2</v>
      </c>
      <c r="T1119">
        <f>VLOOKUP($A1119,'STOCK PRICES'!$U$2:$V$1210,2,1)</f>
        <v>91.2</v>
      </c>
      <c r="U1119" s="92">
        <f t="shared" ref="U1119:U1182" si="41">LN(T1119/T1118)</f>
        <v>0</v>
      </c>
      <c r="V1119">
        <f>VLOOKUP($A1119,'STOCK PRICES'!$W$2:$X$1879,2,1)</f>
        <v>58.65</v>
      </c>
      <c r="W1119" s="92">
        <f t="shared" ref="W1119:W1182" si="42">LN(V1119/V1118)</f>
        <v>-7.075318539087172E-2</v>
      </c>
      <c r="X1119">
        <f>VLOOKUP($A1119,'STOCK PRICES'!$Y$2:$Z$1987,2,1)</f>
        <v>33.25</v>
      </c>
      <c r="Y1119" s="92">
        <f t="shared" ref="Y1119:Y1182" si="43">LN(X1119/X1118)</f>
        <v>-2.1030501967787877E-3</v>
      </c>
      <c r="Z1119">
        <f>VLOOKUP($A1119,'STOCK PRICES'!$AA$2:$AB$1885,2,1)</f>
        <v>135.75</v>
      </c>
      <c r="AA1119" s="92">
        <f t="shared" ref="AA1119:AA1182" si="44">LN(Z1119/Z1118)</f>
        <v>-1.4625489218979014E-2</v>
      </c>
      <c r="AB1119">
        <f>VLOOKUP($A1119,'STOCK PRICES'!$AC$2:$AD$532,2,1)</f>
        <v>597.91</v>
      </c>
      <c r="AC1119" s="92">
        <f t="shared" ref="AC1119:AC1182" si="45">LN(AB1119/AB1118)</f>
        <v>-7.3699322639071668E-2</v>
      </c>
      <c r="AD1119">
        <f>VLOOKUP($A1119,'STOCK PRICES'!$AE$2:$AF$1525,2,1)</f>
        <v>1358.4</v>
      </c>
      <c r="AE1119" s="92">
        <f t="shared" ref="AE1119:AE1182" si="46">LN(AD1119/AD1118)</f>
        <v>-8.9848390847505413E-3</v>
      </c>
      <c r="AF1119">
        <f>VLOOKUP($A1119,'STOCK PRICES'!$AG$2:$AH$1526,2,1)</f>
        <v>82.88</v>
      </c>
      <c r="AG1119" s="92">
        <f t="shared" ref="AG1119:AG1182" si="47">LN(AF1119/AF1118)</f>
        <v>-4.6558405561380897E-2</v>
      </c>
      <c r="AH1119">
        <f>VLOOKUP($A1119,'STOCK PRICES'!$AI$2:$AJ$1515,2,1)</f>
        <v>374.06</v>
      </c>
      <c r="AI1119" s="92">
        <f t="shared" ref="AI1119:AI1182" si="48">LN(AH1119/AH1118)</f>
        <v>-2.1082927199499116E-2</v>
      </c>
      <c r="AJ1119">
        <f>VLOOKUP($A1119,'STOCK PRICES'!$AK$2:$AL$1492,2,1)</f>
        <v>169.93</v>
      </c>
      <c r="AK1119" s="92">
        <f t="shared" ref="AK1119:AK1182" si="49">LN(AJ1119/AJ1118)</f>
        <v>-1.8598408112102567E-2</v>
      </c>
    </row>
    <row r="1120" spans="1:37">
      <c r="A1120" s="87">
        <v>44656</v>
      </c>
      <c r="B1120">
        <f>VLOOKUP($A1120,'STOCK PRICES'!$C$2:$D$1994,2,1)</f>
        <v>128.06</v>
      </c>
      <c r="C1120" s="92">
        <f t="shared" ref="C1120:E1183" si="50">LN(B1120/B1119)</f>
        <v>2.0272829968439501E-2</v>
      </c>
      <c r="D1120">
        <f>VLOOKUP($A1120,'STOCK PRICES'!$E$2:$F$2018,2,1)</f>
        <v>137.56</v>
      </c>
      <c r="E1120" s="92">
        <f t="shared" si="50"/>
        <v>-4.7864330991828187E-3</v>
      </c>
      <c r="F1120">
        <f>VLOOKUP($A1120,'STOCK PRICES'!$G$2:$H$1679,2,1)</f>
        <v>28.66</v>
      </c>
      <c r="G1120" s="92">
        <f t="shared" si="34"/>
        <v>-4.2356057996614856E-2</v>
      </c>
      <c r="H1120">
        <f>VLOOKUP($A1120,'STOCK PRICES'!$I$2:$J$1976,2,1)</f>
        <v>45</v>
      </c>
      <c r="I1120" s="92">
        <f t="shared" si="35"/>
        <v>1.8843087801479915E-2</v>
      </c>
      <c r="J1120">
        <f>VLOOKUP($A1120,'STOCK PRICES'!$K$2:$L$2018,2,1)</f>
        <v>122.35</v>
      </c>
      <c r="K1120" s="92">
        <f t="shared" si="36"/>
        <v>-7.353241885311399E-4</v>
      </c>
      <c r="L1120">
        <f>VLOOKUP($A1120,'STOCK PRICES'!$M$2:$N$2018,2,1)</f>
        <v>33.450000000000003</v>
      </c>
      <c r="M1120" s="92">
        <f t="shared" si="37"/>
        <v>2.9899835773681334E-4</v>
      </c>
      <c r="N1120">
        <f>VLOOKUP($A1120,'STOCK PRICES'!$O$2:$P$538,2,1)</f>
        <v>50.62</v>
      </c>
      <c r="O1120" s="92">
        <f t="shared" si="38"/>
        <v>-2.6896963464449447E-2</v>
      </c>
      <c r="P1120">
        <f>VLOOKUP($A1120,'STOCK PRICES'!$Q$2:$R$2018,2,1)</f>
        <v>12.13</v>
      </c>
      <c r="Q1120" s="92">
        <f t="shared" si="39"/>
        <v>-8.2102267431222002E-3</v>
      </c>
      <c r="R1120">
        <f>VLOOKUP($A1120,'STOCK PRICES'!$S$2:$T$2018,2,1)</f>
        <v>10.37</v>
      </c>
      <c r="S1120" s="92">
        <f t="shared" si="40"/>
        <v>-7.684956169384023E-3</v>
      </c>
      <c r="T1120">
        <f>VLOOKUP($A1120,'STOCK PRICES'!$U$2:$V$1210,2,1)</f>
        <v>91.2</v>
      </c>
      <c r="U1120" s="92">
        <f t="shared" si="41"/>
        <v>0</v>
      </c>
      <c r="V1120">
        <f>VLOOKUP($A1120,'STOCK PRICES'!$W$2:$X$1879,2,1)</f>
        <v>60.3</v>
      </c>
      <c r="W1120" s="92">
        <f t="shared" si="42"/>
        <v>2.774452863365522E-2</v>
      </c>
      <c r="X1120">
        <f>VLOOKUP($A1120,'STOCK PRICES'!$Y$2:$Z$1987,2,1)</f>
        <v>33.380000000000003</v>
      </c>
      <c r="Y1120" s="92">
        <f t="shared" si="43"/>
        <v>3.9021511318259529E-3</v>
      </c>
      <c r="Z1120">
        <f>VLOOKUP($A1120,'STOCK PRICES'!$AA$2:$AB$1885,2,1)</f>
        <v>130.15</v>
      </c>
      <c r="AA1120" s="92">
        <f t="shared" si="44"/>
        <v>-4.212732737347042E-2</v>
      </c>
      <c r="AB1120">
        <f>VLOOKUP($A1120,'STOCK PRICES'!$AC$2:$AD$532,2,1)</f>
        <v>586.04</v>
      </c>
      <c r="AC1120" s="92">
        <f t="shared" si="45"/>
        <v>-2.0052194318765558E-2</v>
      </c>
      <c r="AD1120">
        <f>VLOOKUP($A1120,'STOCK PRICES'!$AE$2:$AF$1525,2,1)</f>
        <v>1342.38</v>
      </c>
      <c r="AE1120" s="92">
        <f t="shared" si="46"/>
        <v>-1.1863378644043077E-2</v>
      </c>
      <c r="AF1120">
        <f>VLOOKUP($A1120,'STOCK PRICES'!$AG$2:$AH$1526,2,1)</f>
        <v>82.12</v>
      </c>
      <c r="AG1120" s="92">
        <f t="shared" si="47"/>
        <v>-9.2121863604400032E-3</v>
      </c>
      <c r="AH1120">
        <f>VLOOKUP($A1120,'STOCK PRICES'!$AI$2:$AJ$1515,2,1)</f>
        <v>374.71</v>
      </c>
      <c r="AI1120" s="92">
        <f t="shared" si="48"/>
        <v>1.7361811057490925E-3</v>
      </c>
      <c r="AJ1120">
        <f>VLOOKUP($A1120,'STOCK PRICES'!$AK$2:$AL$1492,2,1)</f>
        <v>171.75</v>
      </c>
      <c r="AK1120" s="92">
        <f t="shared" si="49"/>
        <v>1.0653343556444506E-2</v>
      </c>
    </row>
    <row r="1121" spans="1:37">
      <c r="A1121" s="87">
        <v>44657</v>
      </c>
      <c r="B1121">
        <f>VLOOKUP($A1121,'STOCK PRICES'!$C$2:$D$1994,2,1)</f>
        <v>129.13</v>
      </c>
      <c r="C1121" s="92">
        <f t="shared" si="50"/>
        <v>8.3207447679039571E-3</v>
      </c>
      <c r="D1121">
        <f>VLOOKUP($A1121,'STOCK PRICES'!$E$2:$F$2018,2,1)</f>
        <v>137.53</v>
      </c>
      <c r="E1121" s="92">
        <f t="shared" si="50"/>
        <v>-2.1811043744908613E-4</v>
      </c>
      <c r="F1121">
        <f>VLOOKUP($A1121,'STOCK PRICES'!$G$2:$H$1679,2,1)</f>
        <v>28.66</v>
      </c>
      <c r="G1121" s="92">
        <f t="shared" si="34"/>
        <v>0</v>
      </c>
      <c r="H1121">
        <f>VLOOKUP($A1121,'STOCK PRICES'!$I$2:$J$1976,2,1)</f>
        <v>45.7</v>
      </c>
      <c r="I1121" s="92">
        <f t="shared" si="35"/>
        <v>1.5435808129839248E-2</v>
      </c>
      <c r="J1121">
        <f>VLOOKUP($A1121,'STOCK PRICES'!$K$2:$L$2018,2,1)</f>
        <v>124.32</v>
      </c>
      <c r="K1121" s="92">
        <f t="shared" si="36"/>
        <v>1.5973096730656559E-2</v>
      </c>
      <c r="L1121">
        <f>VLOOKUP($A1121,'STOCK PRICES'!$M$2:$N$2018,2,1)</f>
        <v>33.409999999999997</v>
      </c>
      <c r="M1121" s="92">
        <f t="shared" si="37"/>
        <v>-1.1965302055724865E-3</v>
      </c>
      <c r="N1121">
        <f>VLOOKUP($A1121,'STOCK PRICES'!$O$2:$P$538,2,1)</f>
        <v>51.03</v>
      </c>
      <c r="O1121" s="92">
        <f t="shared" si="38"/>
        <v>8.0669399589020762E-3</v>
      </c>
      <c r="P1121">
        <f>VLOOKUP($A1121,'STOCK PRICES'!$Q$2:$R$2018,2,1)</f>
        <v>12.22</v>
      </c>
      <c r="Q1121" s="92">
        <f t="shared" si="39"/>
        <v>7.3922307874905169E-3</v>
      </c>
      <c r="R1121">
        <f>VLOOKUP($A1121,'STOCK PRICES'!$S$2:$T$2018,2,1)</f>
        <v>10.56</v>
      </c>
      <c r="S1121" s="92">
        <f t="shared" si="40"/>
        <v>1.8156256036679551E-2</v>
      </c>
      <c r="T1121">
        <f>VLOOKUP($A1121,'STOCK PRICES'!$U$2:$V$1210,2,1)</f>
        <v>91.2</v>
      </c>
      <c r="U1121" s="92">
        <f t="shared" si="41"/>
        <v>0</v>
      </c>
      <c r="V1121">
        <f>VLOOKUP($A1121,'STOCK PRICES'!$W$2:$X$1879,2,1)</f>
        <v>60.5</v>
      </c>
      <c r="W1121" s="92">
        <f t="shared" si="42"/>
        <v>3.3112613036560051E-3</v>
      </c>
      <c r="X1121">
        <f>VLOOKUP($A1121,'STOCK PRICES'!$Y$2:$Z$1987,2,1)</f>
        <v>33</v>
      </c>
      <c r="Y1121" s="92">
        <f t="shared" si="43"/>
        <v>-1.1449356767208884E-2</v>
      </c>
      <c r="Z1121">
        <f>VLOOKUP($A1121,'STOCK PRICES'!$AA$2:$AB$1885,2,1)</f>
        <v>127.85</v>
      </c>
      <c r="AA1121" s="92">
        <f t="shared" si="44"/>
        <v>-1.782992970337886E-2</v>
      </c>
      <c r="AB1121">
        <f>VLOOKUP($A1121,'STOCK PRICES'!$AC$2:$AD$532,2,1)</f>
        <v>584.42999999999995</v>
      </c>
      <c r="AC1121" s="92">
        <f t="shared" si="45"/>
        <v>-2.7510333718898708E-3</v>
      </c>
      <c r="AD1121">
        <f>VLOOKUP($A1121,'STOCK PRICES'!$AE$2:$AF$1525,2,1)</f>
        <v>1342.35</v>
      </c>
      <c r="AE1121" s="92">
        <f t="shared" si="46"/>
        <v>-2.2348616062983241E-5</v>
      </c>
      <c r="AF1121">
        <f>VLOOKUP($A1121,'STOCK PRICES'!$AG$2:$AH$1526,2,1)</f>
        <v>83.54</v>
      </c>
      <c r="AG1121" s="92">
        <f t="shared" si="47"/>
        <v>1.7143966918296526E-2</v>
      </c>
      <c r="AH1121">
        <f>VLOOKUP($A1121,'STOCK PRICES'!$AI$2:$AJ$1515,2,1)</f>
        <v>380.7</v>
      </c>
      <c r="AI1121" s="92">
        <f t="shared" si="48"/>
        <v>1.5859269927848502E-2</v>
      </c>
      <c r="AJ1121">
        <f>VLOOKUP($A1121,'STOCK PRICES'!$AK$2:$AL$1492,2,1)</f>
        <v>169.82</v>
      </c>
      <c r="AK1121" s="92">
        <f t="shared" si="49"/>
        <v>-1.1300878531241376E-2</v>
      </c>
    </row>
    <row r="1122" spans="1:37">
      <c r="A1122" s="87">
        <v>44658</v>
      </c>
      <c r="B1122">
        <f>VLOOKUP($A1122,'STOCK PRICES'!$C$2:$D$1994,2,1)</f>
        <v>126.93</v>
      </c>
      <c r="C1122" s="92">
        <f t="shared" si="50"/>
        <v>-1.7183895458474405E-2</v>
      </c>
      <c r="D1122">
        <f>VLOOKUP($A1122,'STOCK PRICES'!$E$2:$F$2018,2,1)</f>
        <v>133.13999999999999</v>
      </c>
      <c r="E1122" s="92">
        <f t="shared" si="50"/>
        <v>-3.2440868954058975E-2</v>
      </c>
      <c r="F1122">
        <f>VLOOKUP($A1122,'STOCK PRICES'!$G$2:$H$1679,2,1)</f>
        <v>28.66</v>
      </c>
      <c r="G1122" s="92">
        <f t="shared" si="34"/>
        <v>0</v>
      </c>
      <c r="H1122">
        <f>VLOOKUP($A1122,'STOCK PRICES'!$I$2:$J$1976,2,1)</f>
        <v>45.93</v>
      </c>
      <c r="I1122" s="92">
        <f t="shared" si="35"/>
        <v>5.0202004375429427E-3</v>
      </c>
      <c r="J1122">
        <f>VLOOKUP($A1122,'STOCK PRICES'!$K$2:$L$2018,2,1)</f>
        <v>124.67</v>
      </c>
      <c r="K1122" s="92">
        <f t="shared" si="36"/>
        <v>2.8113597375463875E-3</v>
      </c>
      <c r="L1122">
        <f>VLOOKUP($A1122,'STOCK PRICES'!$M$2:$N$2018,2,1)</f>
        <v>32.92</v>
      </c>
      <c r="M1122" s="92">
        <f t="shared" si="37"/>
        <v>-1.4774880559795938E-2</v>
      </c>
      <c r="N1122">
        <f>VLOOKUP($A1122,'STOCK PRICES'!$O$2:$P$538,2,1)</f>
        <v>50.53</v>
      </c>
      <c r="O1122" s="92">
        <f t="shared" si="38"/>
        <v>-9.8464757720628984E-3</v>
      </c>
      <c r="P1122">
        <f>VLOOKUP($A1122,'STOCK PRICES'!$Q$2:$R$2018,2,1)</f>
        <v>12.31</v>
      </c>
      <c r="Q1122" s="92">
        <f t="shared" si="39"/>
        <v>7.3379864529127909E-3</v>
      </c>
      <c r="R1122">
        <f>VLOOKUP($A1122,'STOCK PRICES'!$S$2:$T$2018,2,1)</f>
        <v>10.45</v>
      </c>
      <c r="S1122" s="92">
        <f t="shared" si="40"/>
        <v>-1.0471299867295478E-2</v>
      </c>
      <c r="T1122">
        <f>VLOOKUP($A1122,'STOCK PRICES'!$U$2:$V$1210,2,1)</f>
        <v>91.2</v>
      </c>
      <c r="U1122" s="92">
        <f t="shared" si="41"/>
        <v>0</v>
      </c>
      <c r="V1122">
        <f>VLOOKUP($A1122,'STOCK PRICES'!$W$2:$X$1879,2,1)</f>
        <v>60</v>
      </c>
      <c r="W1122" s="92">
        <f t="shared" si="42"/>
        <v>-8.2988028146950658E-3</v>
      </c>
      <c r="X1122">
        <f>VLOOKUP($A1122,'STOCK PRICES'!$Y$2:$Z$1987,2,1)</f>
        <v>33.200000000000003</v>
      </c>
      <c r="Y1122" s="92">
        <f t="shared" si="43"/>
        <v>6.0423144559626617E-3</v>
      </c>
      <c r="Z1122">
        <f>VLOOKUP($A1122,'STOCK PRICES'!$AA$2:$AB$1885,2,1)</f>
        <v>127.85</v>
      </c>
      <c r="AA1122" s="92">
        <f t="shared" si="44"/>
        <v>0</v>
      </c>
      <c r="AB1122">
        <f>VLOOKUP($A1122,'STOCK PRICES'!$AC$2:$AD$532,2,1)</f>
        <v>576.83000000000004</v>
      </c>
      <c r="AC1122" s="92">
        <f t="shared" si="45"/>
        <v>-1.3089417547312672E-2</v>
      </c>
      <c r="AD1122">
        <f>VLOOKUP($A1122,'STOCK PRICES'!$AE$2:$AF$1525,2,1)</f>
        <v>1310.1099999999999</v>
      </c>
      <c r="AE1122" s="92">
        <f t="shared" si="46"/>
        <v>-2.4310706161369038E-2</v>
      </c>
      <c r="AF1122">
        <f>VLOOKUP($A1122,'STOCK PRICES'!$AG$2:$AH$1526,2,1)</f>
        <v>82.68</v>
      </c>
      <c r="AG1122" s="92">
        <f t="shared" si="47"/>
        <v>-1.034782425546173E-2</v>
      </c>
      <c r="AH1122">
        <f>VLOOKUP($A1122,'STOCK PRICES'!$AI$2:$AJ$1515,2,1)</f>
        <v>384.74</v>
      </c>
      <c r="AI1122" s="92">
        <f t="shared" si="48"/>
        <v>1.0556118089583838E-2</v>
      </c>
      <c r="AJ1122">
        <f>VLOOKUP($A1122,'STOCK PRICES'!$AK$2:$AL$1492,2,1)</f>
        <v>171</v>
      </c>
      <c r="AK1122" s="92">
        <f t="shared" si="49"/>
        <v>6.9245039314425674E-3</v>
      </c>
    </row>
    <row r="1123" spans="1:37">
      <c r="A1123" s="87">
        <v>44659</v>
      </c>
      <c r="B1123">
        <f>VLOOKUP($A1123,'STOCK PRICES'!$C$2:$D$1994,2,1)</f>
        <v>134.71</v>
      </c>
      <c r="C1123" s="92">
        <f t="shared" si="50"/>
        <v>5.9488566310390699E-2</v>
      </c>
      <c r="D1123">
        <f>VLOOKUP($A1123,'STOCK PRICES'!$E$2:$F$2018,2,1)</f>
        <v>138.66999999999999</v>
      </c>
      <c r="E1123" s="92">
        <f t="shared" si="50"/>
        <v>4.0695803593215278E-2</v>
      </c>
      <c r="F1123">
        <f>VLOOKUP($A1123,'STOCK PRICES'!$G$2:$H$1679,2,1)</f>
        <v>29.22</v>
      </c>
      <c r="G1123" s="92">
        <f t="shared" si="34"/>
        <v>1.9350983922527664E-2</v>
      </c>
      <c r="H1123">
        <f>VLOOKUP($A1123,'STOCK PRICES'!$I$2:$J$1976,2,1)</f>
        <v>46.5</v>
      </c>
      <c r="I1123" s="92">
        <f t="shared" si="35"/>
        <v>1.23338142556085E-2</v>
      </c>
      <c r="J1123">
        <f>VLOOKUP($A1123,'STOCK PRICES'!$K$2:$L$2018,2,1)</f>
        <v>129.63999999999999</v>
      </c>
      <c r="K1123" s="92">
        <f t="shared" si="36"/>
        <v>3.9091131916462955E-2</v>
      </c>
      <c r="L1123">
        <f>VLOOKUP($A1123,'STOCK PRICES'!$M$2:$N$2018,2,1)</f>
        <v>33.21</v>
      </c>
      <c r="M1123" s="92">
        <f t="shared" si="37"/>
        <v>8.7706595797860387E-3</v>
      </c>
      <c r="N1123">
        <f>VLOOKUP($A1123,'STOCK PRICES'!$O$2:$P$538,2,1)</f>
        <v>52.83</v>
      </c>
      <c r="O1123" s="92">
        <f t="shared" si="38"/>
        <v>4.4511991872407189E-2</v>
      </c>
      <c r="P1123">
        <f>VLOOKUP($A1123,'STOCK PRICES'!$Q$2:$R$2018,2,1)</f>
        <v>13.09</v>
      </c>
      <c r="Q1123" s="92">
        <f t="shared" si="39"/>
        <v>6.1436639725446392E-2</v>
      </c>
      <c r="R1123">
        <f>VLOOKUP($A1123,'STOCK PRICES'!$S$2:$T$2018,2,1)</f>
        <v>11</v>
      </c>
      <c r="S1123" s="92">
        <f t="shared" si="40"/>
        <v>5.1293294387550689E-2</v>
      </c>
      <c r="T1123">
        <f>VLOOKUP($A1123,'STOCK PRICES'!$U$2:$V$1210,2,1)</f>
        <v>97</v>
      </c>
      <c r="U1123" s="92">
        <f t="shared" si="41"/>
        <v>6.1656081423097149E-2</v>
      </c>
      <c r="V1123">
        <f>VLOOKUP($A1123,'STOCK PRICES'!$W$2:$X$1879,2,1)</f>
        <v>60.2</v>
      </c>
      <c r="W1123" s="92">
        <f t="shared" si="42"/>
        <v>3.3277900926747457E-3</v>
      </c>
      <c r="X1123">
        <f>VLOOKUP($A1123,'STOCK PRICES'!$Y$2:$Z$1987,2,1)</f>
        <v>33.369999999999997</v>
      </c>
      <c r="Y1123" s="92">
        <f t="shared" si="43"/>
        <v>5.1074168408395803E-3</v>
      </c>
      <c r="Z1123">
        <f>VLOOKUP($A1123,'STOCK PRICES'!$AA$2:$AB$1885,2,1)</f>
        <v>123.03</v>
      </c>
      <c r="AA1123" s="92">
        <f t="shared" si="44"/>
        <v>-3.8429473665117946E-2</v>
      </c>
      <c r="AB1123">
        <f>VLOOKUP($A1123,'STOCK PRICES'!$AC$2:$AD$532,2,1)</f>
        <v>591.84</v>
      </c>
      <c r="AC1123" s="92">
        <f t="shared" si="45"/>
        <v>2.5688732370234252E-2</v>
      </c>
      <c r="AD1123">
        <f>VLOOKUP($A1123,'STOCK PRICES'!$AE$2:$AF$1525,2,1)</f>
        <v>1349.72</v>
      </c>
      <c r="AE1123" s="92">
        <f t="shared" si="46"/>
        <v>2.9786060377569212E-2</v>
      </c>
      <c r="AF1123">
        <f>VLOOKUP($A1123,'STOCK PRICES'!$AG$2:$AH$1526,2,1)</f>
        <v>82.69</v>
      </c>
      <c r="AG1123" s="92">
        <f t="shared" si="47"/>
        <v>1.2094092050779651E-4</v>
      </c>
      <c r="AH1123">
        <f>VLOOKUP($A1123,'STOCK PRICES'!$AI$2:$AJ$1515,2,1)</f>
        <v>388.47</v>
      </c>
      <c r="AI1123" s="92">
        <f t="shared" si="48"/>
        <v>9.6481652708230656E-3</v>
      </c>
      <c r="AJ1123">
        <f>VLOOKUP($A1123,'STOCK PRICES'!$AK$2:$AL$1492,2,1)</f>
        <v>171.29</v>
      </c>
      <c r="AK1123" s="92">
        <f t="shared" si="49"/>
        <v>1.6944700072336364E-3</v>
      </c>
    </row>
    <row r="1124" spans="1:37">
      <c r="A1124" s="87">
        <v>44662</v>
      </c>
      <c r="B1124">
        <f>VLOOKUP($A1124,'STOCK PRICES'!$C$2:$D$1994,2,1)</f>
        <v>141.12</v>
      </c>
      <c r="C1124" s="92">
        <f t="shared" si="50"/>
        <v>4.648627254800463E-2</v>
      </c>
      <c r="D1124">
        <f>VLOOKUP($A1124,'STOCK PRICES'!$E$2:$F$2018,2,1)</f>
        <v>143.36000000000001</v>
      </c>
      <c r="E1124" s="92">
        <f t="shared" si="50"/>
        <v>3.3261939460847677E-2</v>
      </c>
      <c r="F1124">
        <f>VLOOKUP($A1124,'STOCK PRICES'!$G$2:$H$1679,2,1)</f>
        <v>30.17</v>
      </c>
      <c r="G1124" s="92">
        <f t="shared" si="34"/>
        <v>3.1994646848416457E-2</v>
      </c>
      <c r="H1124">
        <f>VLOOKUP($A1124,'STOCK PRICES'!$I$2:$J$1976,2,1)</f>
        <v>47.5</v>
      </c>
      <c r="I1124" s="92">
        <f t="shared" si="35"/>
        <v>2.1277398447284879E-2</v>
      </c>
      <c r="J1124">
        <f>VLOOKUP($A1124,'STOCK PRICES'!$K$2:$L$2018,2,1)</f>
        <v>139.36000000000001</v>
      </c>
      <c r="K1124" s="92">
        <f t="shared" si="36"/>
        <v>7.2299134830846171E-2</v>
      </c>
      <c r="L1124">
        <f>VLOOKUP($A1124,'STOCK PRICES'!$M$2:$N$2018,2,1)</f>
        <v>35.700000000000003</v>
      </c>
      <c r="M1124" s="92">
        <f t="shared" si="37"/>
        <v>7.2299653396938335E-2</v>
      </c>
      <c r="N1124">
        <f>VLOOKUP($A1124,'STOCK PRICES'!$O$2:$P$538,2,1)</f>
        <v>54.77</v>
      </c>
      <c r="O1124" s="92">
        <f t="shared" si="38"/>
        <v>3.6063387619405592E-2</v>
      </c>
      <c r="P1124">
        <f>VLOOKUP($A1124,'STOCK PRICES'!$Q$2:$R$2018,2,1)</f>
        <v>14.09</v>
      </c>
      <c r="Q1124" s="92">
        <f t="shared" si="39"/>
        <v>7.3616745988780333E-2</v>
      </c>
      <c r="R1124">
        <f>VLOOKUP($A1124,'STOCK PRICES'!$S$2:$T$2018,2,1)</f>
        <v>12</v>
      </c>
      <c r="S1124" s="92">
        <f t="shared" si="40"/>
        <v>8.7011376989629699E-2</v>
      </c>
      <c r="T1124">
        <f>VLOOKUP($A1124,'STOCK PRICES'!$U$2:$V$1210,2,1)</f>
        <v>93.14</v>
      </c>
      <c r="U1124" s="92">
        <f t="shared" si="41"/>
        <v>-4.0607240949151663E-2</v>
      </c>
      <c r="V1124">
        <f>VLOOKUP($A1124,'STOCK PRICES'!$W$2:$X$1879,2,1)</f>
        <v>64.34</v>
      </c>
      <c r="W1124" s="92">
        <f t="shared" si="42"/>
        <v>6.650916949610497E-2</v>
      </c>
      <c r="X1124">
        <f>VLOOKUP($A1124,'STOCK PRICES'!$Y$2:$Z$1987,2,1)</f>
        <v>34.479999999999997</v>
      </c>
      <c r="Y1124" s="92">
        <f t="shared" si="43"/>
        <v>3.2722153032209676E-2</v>
      </c>
      <c r="Z1124">
        <f>VLOOKUP($A1124,'STOCK PRICES'!$AA$2:$AB$1885,2,1)</f>
        <v>129.49</v>
      </c>
      <c r="AA1124" s="92">
        <f t="shared" si="44"/>
        <v>5.1175430008671252E-2</v>
      </c>
      <c r="AB1124">
        <f>VLOOKUP($A1124,'STOCK PRICES'!$AC$2:$AD$532,2,1)</f>
        <v>626.22</v>
      </c>
      <c r="AC1124" s="92">
        <f t="shared" si="45"/>
        <v>5.6465418975871415E-2</v>
      </c>
      <c r="AD1124">
        <f>VLOOKUP($A1124,'STOCK PRICES'!$AE$2:$AF$1525,2,1)</f>
        <v>1340.57</v>
      </c>
      <c r="AE1124" s="92">
        <f t="shared" si="46"/>
        <v>-6.8022668793954128E-3</v>
      </c>
      <c r="AF1124">
        <f>VLOOKUP($A1124,'STOCK PRICES'!$AG$2:$AH$1526,2,1)</f>
        <v>88.88</v>
      </c>
      <c r="AG1124" s="92">
        <f t="shared" si="47"/>
        <v>7.2188469597299243E-2</v>
      </c>
      <c r="AH1124">
        <f>VLOOKUP($A1124,'STOCK PRICES'!$AI$2:$AJ$1515,2,1)</f>
        <v>412.79</v>
      </c>
      <c r="AI1124" s="92">
        <f t="shared" si="48"/>
        <v>6.0723042318867639E-2</v>
      </c>
      <c r="AJ1124">
        <f>VLOOKUP($A1124,'STOCK PRICES'!$AK$2:$AL$1492,2,1)</f>
        <v>180.16</v>
      </c>
      <c r="AK1124" s="92">
        <f t="shared" si="49"/>
        <v>5.0487318441432075E-2</v>
      </c>
    </row>
    <row r="1125" spans="1:37">
      <c r="A1125" s="87">
        <v>44663</v>
      </c>
      <c r="B1125">
        <f>VLOOKUP($A1125,'STOCK PRICES'!$C$2:$D$1994,2,1)</f>
        <v>144.58000000000001</v>
      </c>
      <c r="C1125" s="92">
        <f t="shared" si="50"/>
        <v>2.4222395313669882E-2</v>
      </c>
      <c r="D1125">
        <f>VLOOKUP($A1125,'STOCK PRICES'!$E$2:$F$2018,2,1)</f>
        <v>143.94</v>
      </c>
      <c r="E1125" s="92">
        <f t="shared" si="50"/>
        <v>4.037596853037834E-3</v>
      </c>
      <c r="F1125">
        <f>VLOOKUP($A1125,'STOCK PRICES'!$G$2:$H$1679,2,1)</f>
        <v>30.73</v>
      </c>
      <c r="G1125" s="92">
        <f t="shared" si="34"/>
        <v>1.8391322971423454E-2</v>
      </c>
      <c r="H1125">
        <f>VLOOKUP($A1125,'STOCK PRICES'!$I$2:$J$1976,2,1)</f>
        <v>48.16</v>
      </c>
      <c r="I1125" s="92">
        <f t="shared" si="35"/>
        <v>1.3799089959969993E-2</v>
      </c>
      <c r="J1125">
        <f>VLOOKUP($A1125,'STOCK PRICES'!$K$2:$L$2018,2,1)</f>
        <v>148.57</v>
      </c>
      <c r="K1125" s="92">
        <f t="shared" si="36"/>
        <v>6.3995714545068833E-2</v>
      </c>
      <c r="L1125">
        <f>VLOOKUP($A1125,'STOCK PRICES'!$M$2:$N$2018,2,1)</f>
        <v>37.4</v>
      </c>
      <c r="M1125" s="92">
        <f t="shared" si="37"/>
        <v>4.6520015634892699E-2</v>
      </c>
      <c r="N1125">
        <f>VLOOKUP($A1125,'STOCK PRICES'!$O$2:$P$538,2,1)</f>
        <v>53.96</v>
      </c>
      <c r="O1125" s="92">
        <f t="shared" si="38"/>
        <v>-1.489956745607492E-2</v>
      </c>
      <c r="P1125">
        <f>VLOOKUP($A1125,'STOCK PRICES'!$Q$2:$R$2018,2,1)</f>
        <v>15.11</v>
      </c>
      <c r="Q1125" s="92">
        <f t="shared" si="39"/>
        <v>6.9891450374059236E-2</v>
      </c>
      <c r="R1125">
        <f>VLOOKUP($A1125,'STOCK PRICES'!$S$2:$T$2018,2,1)</f>
        <v>13</v>
      </c>
      <c r="S1125" s="92">
        <f t="shared" si="40"/>
        <v>8.0042707673536356E-2</v>
      </c>
      <c r="T1125">
        <f>VLOOKUP($A1125,'STOCK PRICES'!$U$2:$V$1210,2,1)</f>
        <v>93.05</v>
      </c>
      <c r="U1125" s="92">
        <f t="shared" si="41"/>
        <v>-9.6675446597143516E-4</v>
      </c>
      <c r="V1125">
        <f>VLOOKUP($A1125,'STOCK PRICES'!$W$2:$X$1879,2,1)</f>
        <v>64.05</v>
      </c>
      <c r="W1125" s="92">
        <f t="shared" si="42"/>
        <v>-4.5174934681371046E-3</v>
      </c>
      <c r="X1125">
        <f>VLOOKUP($A1125,'STOCK PRICES'!$Y$2:$Z$1987,2,1)</f>
        <v>33.880000000000003</v>
      </c>
      <c r="Y1125" s="92">
        <f t="shared" si="43"/>
        <v>-1.7554576011638498E-2</v>
      </c>
      <c r="Z1125">
        <f>VLOOKUP($A1125,'STOCK PRICES'!$AA$2:$AB$1885,2,1)</f>
        <v>136.47</v>
      </c>
      <c r="AA1125" s="92">
        <f t="shared" si="44"/>
        <v>5.2501152169273625E-2</v>
      </c>
      <c r="AB1125">
        <f>VLOOKUP($A1125,'STOCK PRICES'!$AC$2:$AD$532,2,1)</f>
        <v>624.38</v>
      </c>
      <c r="AC1125" s="92">
        <f t="shared" si="45"/>
        <v>-2.942589681253389E-3</v>
      </c>
      <c r="AD1125">
        <f>VLOOKUP($A1125,'STOCK PRICES'!$AE$2:$AF$1525,2,1)</f>
        <v>1351.66</v>
      </c>
      <c r="AE1125" s="92">
        <f t="shared" si="46"/>
        <v>8.2385700529682346E-3</v>
      </c>
      <c r="AF1125">
        <f>VLOOKUP($A1125,'STOCK PRICES'!$AG$2:$AH$1526,2,1)</f>
        <v>90.59</v>
      </c>
      <c r="AG1125" s="92">
        <f t="shared" si="47"/>
        <v>1.9056686349821939E-2</v>
      </c>
      <c r="AH1125">
        <f>VLOOKUP($A1125,'STOCK PRICES'!$AI$2:$AJ$1515,2,1)</f>
        <v>412.71</v>
      </c>
      <c r="AI1125" s="92">
        <f t="shared" si="48"/>
        <v>-1.9382192671230826E-4</v>
      </c>
      <c r="AJ1125">
        <f>VLOOKUP($A1125,'STOCK PRICES'!$AK$2:$AL$1492,2,1)</f>
        <v>181.48</v>
      </c>
      <c r="AK1125" s="92">
        <f t="shared" si="49"/>
        <v>7.3001098444376092E-3</v>
      </c>
    </row>
    <row r="1126" spans="1:37">
      <c r="A1126" s="87">
        <v>44664</v>
      </c>
      <c r="B1126">
        <f>VLOOKUP($A1126,'STOCK PRICES'!$C$2:$D$1994,2,1)</f>
        <v>145.33000000000001</v>
      </c>
      <c r="C1126" s="92">
        <f t="shared" si="50"/>
        <v>5.1740310659280486E-3</v>
      </c>
      <c r="D1126">
        <f>VLOOKUP($A1126,'STOCK PRICES'!$E$2:$F$2018,2,1)</f>
        <v>141.49</v>
      </c>
      <c r="E1126" s="92">
        <f t="shared" si="50"/>
        <v>-1.7167502871797198E-2</v>
      </c>
      <c r="F1126">
        <f>VLOOKUP($A1126,'STOCK PRICES'!$G$2:$H$1679,2,1)</f>
        <v>30.1</v>
      </c>
      <c r="G1126" s="92">
        <f t="shared" si="34"/>
        <v>-2.0714204387563221E-2</v>
      </c>
      <c r="H1126">
        <f>VLOOKUP($A1126,'STOCK PRICES'!$I$2:$J$1976,2,1)</f>
        <v>48</v>
      </c>
      <c r="I1126" s="92">
        <f t="shared" si="35"/>
        <v>-3.3277900926745796E-3</v>
      </c>
      <c r="J1126">
        <f>VLOOKUP($A1126,'STOCK PRICES'!$K$2:$L$2018,2,1)</f>
        <v>144.93</v>
      </c>
      <c r="K1126" s="92">
        <f t="shared" si="36"/>
        <v>-2.4805360414836417E-2</v>
      </c>
      <c r="L1126">
        <f>VLOOKUP($A1126,'STOCK PRICES'!$M$2:$N$2018,2,1)</f>
        <v>36.47</v>
      </c>
      <c r="M1126" s="92">
        <f t="shared" si="37"/>
        <v>-2.5180699599897428E-2</v>
      </c>
      <c r="N1126">
        <f>VLOOKUP($A1126,'STOCK PRICES'!$O$2:$P$538,2,1)</f>
        <v>52.48</v>
      </c>
      <c r="O1126" s="92">
        <f t="shared" si="38"/>
        <v>-2.7810886703721654E-2</v>
      </c>
      <c r="P1126">
        <f>VLOOKUP($A1126,'STOCK PRICES'!$Q$2:$R$2018,2,1)</f>
        <v>15.35</v>
      </c>
      <c r="Q1126" s="92">
        <f t="shared" si="39"/>
        <v>1.5758697748557926E-2</v>
      </c>
      <c r="R1126">
        <f>VLOOKUP($A1126,'STOCK PRICES'!$S$2:$T$2018,2,1)</f>
        <v>13.19</v>
      </c>
      <c r="S1126" s="92">
        <f t="shared" si="40"/>
        <v>1.4509609267686355E-2</v>
      </c>
      <c r="T1126">
        <f>VLOOKUP($A1126,'STOCK PRICES'!$U$2:$V$1210,2,1)</f>
        <v>94</v>
      </c>
      <c r="U1126" s="92">
        <f t="shared" si="41"/>
        <v>1.0157799181744144E-2</v>
      </c>
      <c r="V1126">
        <f>VLOOKUP($A1126,'STOCK PRICES'!$W$2:$X$1879,2,1)</f>
        <v>64.56</v>
      </c>
      <c r="W1126" s="92">
        <f t="shared" si="42"/>
        <v>7.9309956189502918E-3</v>
      </c>
      <c r="X1126">
        <f>VLOOKUP($A1126,'STOCK PRICES'!$Y$2:$Z$1987,2,1)</f>
        <v>33.520000000000003</v>
      </c>
      <c r="Y1126" s="92">
        <f t="shared" si="43"/>
        <v>-1.0682594169971285E-2</v>
      </c>
      <c r="Z1126">
        <f>VLOOKUP($A1126,'STOCK PRICES'!$AA$2:$AB$1885,2,1)</f>
        <v>133.4</v>
      </c>
      <c r="AA1126" s="92">
        <f t="shared" si="44"/>
        <v>-2.2752676768498958E-2</v>
      </c>
      <c r="AB1126">
        <f>VLOOKUP($A1126,'STOCK PRICES'!$AC$2:$AD$532,2,1)</f>
        <v>611.74</v>
      </c>
      <c r="AC1126" s="92">
        <f t="shared" si="45"/>
        <v>-2.0451801736379182E-2</v>
      </c>
      <c r="AD1126">
        <f>VLOOKUP($A1126,'STOCK PRICES'!$AE$2:$AF$1525,2,1)</f>
        <v>1340.71</v>
      </c>
      <c r="AE1126" s="92">
        <f t="shared" si="46"/>
        <v>-8.1341423168665421E-3</v>
      </c>
      <c r="AF1126">
        <f>VLOOKUP($A1126,'STOCK PRICES'!$AG$2:$AH$1526,2,1)</f>
        <v>88.22</v>
      </c>
      <c r="AG1126" s="92">
        <f t="shared" si="47"/>
        <v>-2.6510137004402787E-2</v>
      </c>
      <c r="AH1126">
        <f>VLOOKUP($A1126,'STOCK PRICES'!$AI$2:$AJ$1515,2,1)</f>
        <v>410.2</v>
      </c>
      <c r="AI1126" s="92">
        <f t="shared" si="48"/>
        <v>-6.1003215027335966E-3</v>
      </c>
      <c r="AJ1126">
        <f>VLOOKUP($A1126,'STOCK PRICES'!$AK$2:$AL$1492,2,1)</f>
        <v>187.65</v>
      </c>
      <c r="AK1126" s="92">
        <f t="shared" si="49"/>
        <v>3.3433070785266708E-2</v>
      </c>
    </row>
    <row r="1127" spans="1:37">
      <c r="A1127" s="87">
        <v>44665</v>
      </c>
      <c r="B1127">
        <f>VLOOKUP($A1127,'STOCK PRICES'!$C$2:$D$1994,2,1)</f>
        <v>143.9</v>
      </c>
      <c r="C1127" s="92">
        <f t="shared" si="50"/>
        <v>-9.8884047447569626E-3</v>
      </c>
      <c r="D1127">
        <f>VLOOKUP($A1127,'STOCK PRICES'!$E$2:$F$2018,2,1)</f>
        <v>141.96</v>
      </c>
      <c r="E1127" s="92">
        <f t="shared" si="50"/>
        <v>3.3162845704348054E-3</v>
      </c>
      <c r="F1127">
        <f>VLOOKUP($A1127,'STOCK PRICES'!$G$2:$H$1679,2,1)</f>
        <v>30.1</v>
      </c>
      <c r="G1127" s="92">
        <f t="shared" si="34"/>
        <v>0</v>
      </c>
      <c r="H1127">
        <f>VLOOKUP($A1127,'STOCK PRICES'!$I$2:$J$1976,2,1)</f>
        <v>47.5</v>
      </c>
      <c r="I1127" s="92">
        <f t="shared" si="35"/>
        <v>-1.0471299867295366E-2</v>
      </c>
      <c r="J1127">
        <f>VLOOKUP($A1127,'STOCK PRICES'!$K$2:$L$2018,2,1)</f>
        <v>155.79</v>
      </c>
      <c r="K1127" s="92">
        <f t="shared" si="36"/>
        <v>7.2258079289912153E-2</v>
      </c>
      <c r="L1127">
        <f>VLOOKUP($A1127,'STOCK PRICES'!$M$2:$N$2018,2,1)</f>
        <v>38.44</v>
      </c>
      <c r="M1127" s="92">
        <f t="shared" si="37"/>
        <v>5.2608579281502893E-2</v>
      </c>
      <c r="N1127">
        <f>VLOOKUP($A1127,'STOCK PRICES'!$O$2:$P$538,2,1)</f>
        <v>52.02</v>
      </c>
      <c r="O1127" s="92">
        <f t="shared" si="38"/>
        <v>-8.8038846153280278E-3</v>
      </c>
      <c r="P1127">
        <f>VLOOKUP($A1127,'STOCK PRICES'!$Q$2:$R$2018,2,1)</f>
        <v>16.48</v>
      </c>
      <c r="Q1127" s="92">
        <f t="shared" si="39"/>
        <v>7.103205044811943E-2</v>
      </c>
      <c r="R1127">
        <f>VLOOKUP($A1127,'STOCK PRICES'!$S$2:$T$2018,2,1)</f>
        <v>13.17</v>
      </c>
      <c r="S1127" s="92">
        <f t="shared" si="40"/>
        <v>-1.5174509740335006E-3</v>
      </c>
      <c r="T1127">
        <f>VLOOKUP($A1127,'STOCK PRICES'!$U$2:$V$1210,2,1)</f>
        <v>95</v>
      </c>
      <c r="U1127" s="92">
        <f t="shared" si="41"/>
        <v>1.0582109330537008E-2</v>
      </c>
      <c r="V1127">
        <f>VLOOKUP($A1127,'STOCK PRICES'!$W$2:$X$1879,2,1)</f>
        <v>64.099999999999994</v>
      </c>
      <c r="W1127" s="92">
        <f t="shared" si="42"/>
        <v>-7.1506600350690714E-3</v>
      </c>
      <c r="X1127">
        <f>VLOOKUP($A1127,'STOCK PRICES'!$Y$2:$Z$1987,2,1)</f>
        <v>33.54</v>
      </c>
      <c r="Y1127" s="92">
        <f t="shared" si="43"/>
        <v>5.9648078118048568E-4</v>
      </c>
      <c r="Z1127">
        <f>VLOOKUP($A1127,'STOCK PRICES'!$AA$2:$AB$1885,2,1)</f>
        <v>133.4</v>
      </c>
      <c r="AA1127" s="92">
        <f t="shared" si="44"/>
        <v>0</v>
      </c>
      <c r="AB1127">
        <f>VLOOKUP($A1127,'STOCK PRICES'!$AC$2:$AD$532,2,1)</f>
        <v>612.11</v>
      </c>
      <c r="AC1127" s="92">
        <f t="shared" si="45"/>
        <v>6.0464928099470967E-4</v>
      </c>
      <c r="AD1127">
        <f>VLOOKUP($A1127,'STOCK PRICES'!$AE$2:$AF$1525,2,1)</f>
        <v>1346.48</v>
      </c>
      <c r="AE1127" s="92">
        <f t="shared" si="46"/>
        <v>4.2944554480277512E-3</v>
      </c>
      <c r="AF1127">
        <f>VLOOKUP($A1127,'STOCK PRICES'!$AG$2:$AH$1526,2,1)</f>
        <v>88.4</v>
      </c>
      <c r="AG1127" s="92">
        <f t="shared" si="47"/>
        <v>2.0382749668041845E-3</v>
      </c>
      <c r="AH1127">
        <f>VLOOKUP($A1127,'STOCK PRICES'!$AI$2:$AJ$1515,2,1)</f>
        <v>411.38</v>
      </c>
      <c r="AI1127" s="92">
        <f t="shared" si="48"/>
        <v>2.8725159117369958E-3</v>
      </c>
      <c r="AJ1127">
        <f>VLOOKUP($A1127,'STOCK PRICES'!$AK$2:$AL$1492,2,1)</f>
        <v>190.48</v>
      </c>
      <c r="AK1127" s="92">
        <f t="shared" si="49"/>
        <v>1.4968676597577401E-2</v>
      </c>
    </row>
    <row r="1128" spans="1:37">
      <c r="A1128" s="87">
        <v>44666</v>
      </c>
      <c r="B1128">
        <f>VLOOKUP($A1128,'STOCK PRICES'!$C$2:$D$1994,2,1)</f>
        <v>146.86000000000001</v>
      </c>
      <c r="C1128" s="92">
        <f t="shared" si="50"/>
        <v>2.0361138130142446E-2</v>
      </c>
      <c r="D1128">
        <f>VLOOKUP($A1128,'STOCK PRICES'!$E$2:$F$2018,2,1)</f>
        <v>142.08000000000001</v>
      </c>
      <c r="E1128" s="92">
        <f t="shared" si="50"/>
        <v>8.4495146556431359E-4</v>
      </c>
      <c r="F1128">
        <f>VLOOKUP($A1128,'STOCK PRICES'!$G$2:$H$1679,2,1)</f>
        <v>30</v>
      </c>
      <c r="G1128" s="92">
        <f t="shared" si="34"/>
        <v>-3.327790092674691E-3</v>
      </c>
      <c r="H1128">
        <f>VLOOKUP($A1128,'STOCK PRICES'!$I$2:$J$1976,2,1)</f>
        <v>49</v>
      </c>
      <c r="I1128" s="92">
        <f t="shared" si="35"/>
        <v>3.1090587070031182E-2</v>
      </c>
      <c r="J1128">
        <f>VLOOKUP($A1128,'STOCK PRICES'!$K$2:$L$2018,2,1)</f>
        <v>159.77000000000001</v>
      </c>
      <c r="K1128" s="92">
        <f t="shared" si="36"/>
        <v>2.522633451514299E-2</v>
      </c>
      <c r="L1128">
        <f>VLOOKUP($A1128,'STOCK PRICES'!$M$2:$N$2018,2,1)</f>
        <v>37.619999999999997</v>
      </c>
      <c r="M1128" s="92">
        <f t="shared" si="37"/>
        <v>-2.1562760229207407E-2</v>
      </c>
      <c r="N1128">
        <f>VLOOKUP($A1128,'STOCK PRICES'!$O$2:$P$538,2,1)</f>
        <v>52.06</v>
      </c>
      <c r="O1128" s="92">
        <f t="shared" si="38"/>
        <v>7.6863954591386847E-4</v>
      </c>
      <c r="P1128">
        <f>VLOOKUP($A1128,'STOCK PRICES'!$Q$2:$R$2018,2,1)</f>
        <v>16.010000000000002</v>
      </c>
      <c r="Q1128" s="92">
        <f t="shared" si="39"/>
        <v>-2.8933997472702224E-2</v>
      </c>
      <c r="R1128">
        <f>VLOOKUP($A1128,'STOCK PRICES'!$S$2:$T$2018,2,1)</f>
        <v>13.27</v>
      </c>
      <c r="S1128" s="92">
        <f t="shared" si="40"/>
        <v>7.5643325889263868E-3</v>
      </c>
      <c r="T1128">
        <f>VLOOKUP($A1128,'STOCK PRICES'!$U$2:$V$1210,2,1)</f>
        <v>95.99</v>
      </c>
      <c r="U1128" s="92">
        <f t="shared" si="41"/>
        <v>1.0367127774904665E-2</v>
      </c>
      <c r="V1128">
        <f>VLOOKUP($A1128,'STOCK PRICES'!$W$2:$X$1879,2,1)</f>
        <v>67.400000000000006</v>
      </c>
      <c r="W1128" s="92">
        <f t="shared" si="42"/>
        <v>5.0200653991637173E-2</v>
      </c>
      <c r="X1128">
        <f>VLOOKUP($A1128,'STOCK PRICES'!$Y$2:$Z$1987,2,1)</f>
        <v>33.49</v>
      </c>
      <c r="Y1128" s="92">
        <f t="shared" si="43"/>
        <v>-1.4918695889494904E-3</v>
      </c>
      <c r="Z1128">
        <f>VLOOKUP($A1128,'STOCK PRICES'!$AA$2:$AB$1885,2,1)</f>
        <v>137.41</v>
      </c>
      <c r="AA1128" s="92">
        <f t="shared" si="44"/>
        <v>2.9617023862159544E-2</v>
      </c>
      <c r="AB1128">
        <f>VLOOKUP($A1128,'STOCK PRICES'!$AC$2:$AD$532,2,1)</f>
        <v>609.61</v>
      </c>
      <c r="AC1128" s="92">
        <f t="shared" si="45"/>
        <v>-4.0925964860133116E-3</v>
      </c>
      <c r="AD1128">
        <f>VLOOKUP($A1128,'STOCK PRICES'!$AE$2:$AF$1525,2,1)</f>
        <v>1347.85</v>
      </c>
      <c r="AE1128" s="92">
        <f t="shared" si="46"/>
        <v>1.0169504983204435E-3</v>
      </c>
      <c r="AF1128">
        <f>VLOOKUP($A1128,'STOCK PRICES'!$AG$2:$AH$1526,2,1)</f>
        <v>88.14</v>
      </c>
      <c r="AG1128" s="92">
        <f t="shared" si="47"/>
        <v>-2.9455102297569146E-3</v>
      </c>
      <c r="AH1128">
        <f>VLOOKUP($A1128,'STOCK PRICES'!$AI$2:$AJ$1515,2,1)</f>
        <v>408.14</v>
      </c>
      <c r="AI1128" s="92">
        <f t="shared" si="48"/>
        <v>-7.9071087490774194E-3</v>
      </c>
      <c r="AJ1128">
        <f>VLOOKUP($A1128,'STOCK PRICES'!$AK$2:$AL$1492,2,1)</f>
        <v>190.57</v>
      </c>
      <c r="AK1128" s="92">
        <f t="shared" si="49"/>
        <v>4.7237896167722767E-4</v>
      </c>
    </row>
    <row r="1129" spans="1:37">
      <c r="A1129" s="87">
        <v>44669</v>
      </c>
      <c r="B1129">
        <f>VLOOKUP($A1129,'STOCK PRICES'!$C$2:$D$1994,2,1)</f>
        <v>145.74</v>
      </c>
      <c r="C1129" s="92">
        <f t="shared" si="50"/>
        <v>-7.6555397813283504E-3</v>
      </c>
      <c r="D1129">
        <f>VLOOKUP($A1129,'STOCK PRICES'!$E$2:$F$2018,2,1)</f>
        <v>140.51</v>
      </c>
      <c r="E1129" s="92">
        <f t="shared" si="50"/>
        <v>-1.1111618625611271E-2</v>
      </c>
      <c r="F1129">
        <f>VLOOKUP($A1129,'STOCK PRICES'!$G$2:$H$1679,2,1)</f>
        <v>29.94</v>
      </c>
      <c r="G1129" s="92">
        <f t="shared" si="34"/>
        <v>-2.0020026706730793E-3</v>
      </c>
      <c r="H1129">
        <f>VLOOKUP($A1129,'STOCK PRICES'!$I$2:$J$1976,2,1)</f>
        <v>47.37</v>
      </c>
      <c r="I1129" s="92">
        <f t="shared" si="35"/>
        <v>-3.3831181174966266E-2</v>
      </c>
      <c r="J1129">
        <f>VLOOKUP($A1129,'STOCK PRICES'!$K$2:$L$2018,2,1)</f>
        <v>161.91</v>
      </c>
      <c r="K1129" s="92">
        <f t="shared" si="36"/>
        <v>1.3305344259180837E-2</v>
      </c>
      <c r="L1129">
        <f>VLOOKUP($A1129,'STOCK PRICES'!$M$2:$N$2018,2,1)</f>
        <v>37.520000000000003</v>
      </c>
      <c r="M1129" s="92">
        <f t="shared" si="37"/>
        <v>-2.6616997348602564E-3</v>
      </c>
      <c r="N1129">
        <f>VLOOKUP($A1129,'STOCK PRICES'!$O$2:$P$538,2,1)</f>
        <v>51.55</v>
      </c>
      <c r="O1129" s="92">
        <f t="shared" si="38"/>
        <v>-9.8446891034504533E-3</v>
      </c>
      <c r="P1129">
        <f>VLOOKUP($A1129,'STOCK PRICES'!$Q$2:$R$2018,2,1)</f>
        <v>15.88</v>
      </c>
      <c r="Q1129" s="92">
        <f t="shared" si="39"/>
        <v>-8.1530711896337111E-3</v>
      </c>
      <c r="R1129">
        <f>VLOOKUP($A1129,'STOCK PRICES'!$S$2:$T$2018,2,1)</f>
        <v>12.96</v>
      </c>
      <c r="S1129" s="92">
        <f t="shared" si="40"/>
        <v>-2.3638157419987416E-2</v>
      </c>
      <c r="T1129">
        <f>VLOOKUP($A1129,'STOCK PRICES'!$U$2:$V$1210,2,1)</f>
        <v>90.33</v>
      </c>
      <c r="U1129" s="92">
        <f t="shared" si="41"/>
        <v>-6.0774388213693326E-2</v>
      </c>
      <c r="V1129">
        <f>VLOOKUP($A1129,'STOCK PRICES'!$W$2:$X$1879,2,1)</f>
        <v>67.11</v>
      </c>
      <c r="W1129" s="92">
        <f t="shared" si="42"/>
        <v>-4.3119537481135064E-3</v>
      </c>
      <c r="X1129">
        <f>VLOOKUP($A1129,'STOCK PRICES'!$Y$2:$Z$1987,2,1)</f>
        <v>32.950000000000003</v>
      </c>
      <c r="Y1129" s="92">
        <f t="shared" si="43"/>
        <v>-1.6255625857596937E-2</v>
      </c>
      <c r="Z1129">
        <f>VLOOKUP($A1129,'STOCK PRICES'!$AA$2:$AB$1885,2,1)</f>
        <v>138</v>
      </c>
      <c r="AA1129" s="92">
        <f t="shared" si="44"/>
        <v>4.2845278135218061E-3</v>
      </c>
      <c r="AB1129">
        <f>VLOOKUP($A1129,'STOCK PRICES'!$AC$2:$AD$532,2,1)</f>
        <v>602.21</v>
      </c>
      <c r="AC1129" s="92">
        <f t="shared" si="45"/>
        <v>-1.2213186748794054E-2</v>
      </c>
      <c r="AD1129">
        <f>VLOOKUP($A1129,'STOCK PRICES'!$AE$2:$AF$1525,2,1)</f>
        <v>1359.95</v>
      </c>
      <c r="AE1129" s="92">
        <f t="shared" si="46"/>
        <v>8.937204032145981E-3</v>
      </c>
      <c r="AF1129">
        <f>VLOOKUP($A1129,'STOCK PRICES'!$AG$2:$AH$1526,2,1)</f>
        <v>87.24</v>
      </c>
      <c r="AG1129" s="92">
        <f t="shared" si="47"/>
        <v>-1.0263518080412731E-2</v>
      </c>
      <c r="AH1129">
        <f>VLOOKUP($A1129,'STOCK PRICES'!$AI$2:$AJ$1515,2,1)</f>
        <v>401.16</v>
      </c>
      <c r="AI1129" s="92">
        <f t="shared" si="48"/>
        <v>-1.7249902580932092E-2</v>
      </c>
      <c r="AJ1129">
        <f>VLOOKUP($A1129,'STOCK PRICES'!$AK$2:$AL$1492,2,1)</f>
        <v>186.37</v>
      </c>
      <c r="AK1129" s="92">
        <f t="shared" si="49"/>
        <v>-2.2285636047710909E-2</v>
      </c>
    </row>
    <row r="1130" spans="1:37">
      <c r="A1130" s="87">
        <v>44670</v>
      </c>
      <c r="B1130">
        <f>VLOOKUP($A1130,'STOCK PRICES'!$C$2:$D$1994,2,1)</f>
        <v>144.05000000000001</v>
      </c>
      <c r="C1130" s="92">
        <f t="shared" si="50"/>
        <v>-1.1663750711598616E-2</v>
      </c>
      <c r="D1130">
        <f>VLOOKUP($A1130,'STOCK PRICES'!$E$2:$F$2018,2,1)</f>
        <v>140.07</v>
      </c>
      <c r="E1130" s="92">
        <f t="shared" si="50"/>
        <v>-3.1363629672935228E-3</v>
      </c>
      <c r="F1130">
        <f>VLOOKUP($A1130,'STOCK PRICES'!$G$2:$H$1679,2,1)</f>
        <v>29.94</v>
      </c>
      <c r="G1130" s="92">
        <f t="shared" si="34"/>
        <v>0</v>
      </c>
      <c r="H1130">
        <f>VLOOKUP($A1130,'STOCK PRICES'!$I$2:$J$1976,2,1)</f>
        <v>46.51</v>
      </c>
      <c r="I1130" s="92">
        <f t="shared" si="35"/>
        <v>-1.8321773699654719E-2</v>
      </c>
      <c r="J1130">
        <f>VLOOKUP($A1130,'STOCK PRICES'!$K$2:$L$2018,2,1)</f>
        <v>157.58000000000001</v>
      </c>
      <c r="K1130" s="92">
        <f t="shared" si="36"/>
        <v>-2.7107359481118986E-2</v>
      </c>
      <c r="L1130">
        <f>VLOOKUP($A1130,'STOCK PRICES'!$M$2:$N$2018,2,1)</f>
        <v>37.96</v>
      </c>
      <c r="M1130" s="92">
        <f t="shared" si="37"/>
        <v>1.165884960370321E-2</v>
      </c>
      <c r="N1130">
        <f>VLOOKUP($A1130,'STOCK PRICES'!$O$2:$P$538,2,1)</f>
        <v>49.43</v>
      </c>
      <c r="O1130" s="92">
        <f t="shared" si="38"/>
        <v>-4.1994683144100924E-2</v>
      </c>
      <c r="P1130">
        <f>VLOOKUP($A1130,'STOCK PRICES'!$Q$2:$R$2018,2,1)</f>
        <v>14.81</v>
      </c>
      <c r="Q1130" s="92">
        <f t="shared" si="39"/>
        <v>-6.9757827539282308E-2</v>
      </c>
      <c r="R1130">
        <f>VLOOKUP($A1130,'STOCK PRICES'!$S$2:$T$2018,2,1)</f>
        <v>12.38</v>
      </c>
      <c r="S1130" s="92">
        <f t="shared" si="40"/>
        <v>-4.5785423667678564E-2</v>
      </c>
      <c r="T1130">
        <f>VLOOKUP($A1130,'STOCK PRICES'!$U$2:$V$1210,2,1)</f>
        <v>91</v>
      </c>
      <c r="U1130" s="92">
        <f t="shared" si="41"/>
        <v>7.3898753550980037E-3</v>
      </c>
      <c r="V1130">
        <f>VLOOKUP($A1130,'STOCK PRICES'!$W$2:$X$1879,2,1)</f>
        <v>67.5</v>
      </c>
      <c r="W1130" s="92">
        <f t="shared" si="42"/>
        <v>5.7945337083363116E-3</v>
      </c>
      <c r="X1130">
        <f>VLOOKUP($A1130,'STOCK PRICES'!$Y$2:$Z$1987,2,1)</f>
        <v>33.43</v>
      </c>
      <c r="Y1130" s="92">
        <f t="shared" si="43"/>
        <v>1.4462439483490913E-2</v>
      </c>
      <c r="Z1130">
        <f>VLOOKUP($A1130,'STOCK PRICES'!$AA$2:$AB$1885,2,1)</f>
        <v>136.68</v>
      </c>
      <c r="AA1130" s="92">
        <f t="shared" si="44"/>
        <v>-9.6112579101135989E-3</v>
      </c>
      <c r="AB1130">
        <f>VLOOKUP($A1130,'STOCK PRICES'!$AC$2:$AD$532,2,1)</f>
        <v>596.76</v>
      </c>
      <c r="AC1130" s="92">
        <f t="shared" si="45"/>
        <v>-9.0911991739226622E-3</v>
      </c>
      <c r="AD1130">
        <f>VLOOKUP($A1130,'STOCK PRICES'!$AE$2:$AF$1525,2,1)</f>
        <v>1380</v>
      </c>
      <c r="AE1130" s="92">
        <f t="shared" si="46"/>
        <v>1.4635564802873298E-2</v>
      </c>
      <c r="AF1130">
        <f>VLOOKUP($A1130,'STOCK PRICES'!$AG$2:$AH$1526,2,1)</f>
        <v>86.16</v>
      </c>
      <c r="AG1130" s="92">
        <f t="shared" si="47"/>
        <v>-1.2456908485295154E-2</v>
      </c>
      <c r="AH1130">
        <f>VLOOKUP($A1130,'STOCK PRICES'!$AI$2:$AJ$1515,2,1)</f>
        <v>398.14</v>
      </c>
      <c r="AI1130" s="92">
        <f t="shared" si="48"/>
        <v>-7.5566479942203082E-3</v>
      </c>
      <c r="AJ1130">
        <f>VLOOKUP($A1130,'STOCK PRICES'!$AK$2:$AL$1492,2,1)</f>
        <v>181</v>
      </c>
      <c r="AK1130" s="92">
        <f t="shared" si="49"/>
        <v>-2.923691382674793E-2</v>
      </c>
    </row>
    <row r="1131" spans="1:37">
      <c r="A1131" s="87">
        <v>44671</v>
      </c>
      <c r="B1131">
        <f>VLOOKUP($A1131,'STOCK PRICES'!$C$2:$D$1994,2,1)</f>
        <v>141.35</v>
      </c>
      <c r="C1131" s="92">
        <f t="shared" si="50"/>
        <v>-1.8921377390938306E-2</v>
      </c>
      <c r="D1131">
        <f>VLOOKUP($A1131,'STOCK PRICES'!$E$2:$F$2018,2,1)</f>
        <v>141.96</v>
      </c>
      <c r="E1131" s="92">
        <f t="shared" si="50"/>
        <v>1.3403030127340447E-2</v>
      </c>
      <c r="F1131">
        <f>VLOOKUP($A1131,'STOCK PRICES'!$G$2:$H$1679,2,1)</f>
        <v>29.66</v>
      </c>
      <c r="G1131" s="92">
        <f t="shared" si="34"/>
        <v>-9.3960422816963454E-3</v>
      </c>
      <c r="H1131">
        <f>VLOOKUP($A1131,'STOCK PRICES'!$I$2:$J$1976,2,1)</f>
        <v>47.01</v>
      </c>
      <c r="I1131" s="92">
        <f t="shared" si="35"/>
        <v>1.0693001800033399E-2</v>
      </c>
      <c r="J1131">
        <f>VLOOKUP($A1131,'STOCK PRICES'!$K$2:$L$2018,2,1)</f>
        <v>158.77000000000001</v>
      </c>
      <c r="K1131" s="92">
        <f t="shared" si="36"/>
        <v>7.5233482718780843E-3</v>
      </c>
      <c r="L1131">
        <f>VLOOKUP($A1131,'STOCK PRICES'!$M$2:$N$2018,2,1)</f>
        <v>35.65</v>
      </c>
      <c r="M1131" s="92">
        <f t="shared" si="37"/>
        <v>-6.2783826881422269E-2</v>
      </c>
      <c r="N1131">
        <f>VLOOKUP($A1131,'STOCK PRICES'!$O$2:$P$538,2,1)</f>
        <v>48.76</v>
      </c>
      <c r="O1131" s="92">
        <f t="shared" si="38"/>
        <v>-1.3647222705797175E-2</v>
      </c>
      <c r="P1131">
        <f>VLOOKUP($A1131,'STOCK PRICES'!$Q$2:$R$2018,2,1)</f>
        <v>15.15</v>
      </c>
      <c r="Q1131" s="92">
        <f t="shared" si="39"/>
        <v>2.2697903675670632E-2</v>
      </c>
      <c r="R1131">
        <f>VLOOKUP($A1131,'STOCK PRICES'!$S$2:$T$2018,2,1)</f>
        <v>12.14</v>
      </c>
      <c r="S1131" s="92">
        <f t="shared" si="40"/>
        <v>-1.9576481625097827E-2</v>
      </c>
      <c r="T1131">
        <f>VLOOKUP($A1131,'STOCK PRICES'!$U$2:$V$1210,2,1)</f>
        <v>91</v>
      </c>
      <c r="U1131" s="92">
        <f t="shared" si="41"/>
        <v>0</v>
      </c>
      <c r="V1131">
        <f>VLOOKUP($A1131,'STOCK PRICES'!$W$2:$X$1879,2,1)</f>
        <v>67.5</v>
      </c>
      <c r="W1131" s="92">
        <f t="shared" si="42"/>
        <v>0</v>
      </c>
      <c r="X1131">
        <f>VLOOKUP($A1131,'STOCK PRICES'!$Y$2:$Z$1987,2,1)</f>
        <v>31.88</v>
      </c>
      <c r="Y1131" s="92">
        <f t="shared" si="43"/>
        <v>-4.7474846509993007E-2</v>
      </c>
      <c r="Z1131">
        <f>VLOOKUP($A1131,'STOCK PRICES'!$AA$2:$AB$1885,2,1)</f>
        <v>136.68</v>
      </c>
      <c r="AA1131" s="92">
        <f t="shared" si="44"/>
        <v>0</v>
      </c>
      <c r="AB1131">
        <f>VLOOKUP($A1131,'STOCK PRICES'!$AC$2:$AD$532,2,1)</f>
        <v>590.52</v>
      </c>
      <c r="AC1131" s="92">
        <f t="shared" si="45"/>
        <v>-1.0511517848760317E-2</v>
      </c>
      <c r="AD1131">
        <f>VLOOKUP($A1131,'STOCK PRICES'!$AE$2:$AF$1525,2,1)</f>
        <v>1340.75</v>
      </c>
      <c r="AE1131" s="92">
        <f t="shared" si="46"/>
        <v>-2.8854340288215853E-2</v>
      </c>
      <c r="AF1131">
        <f>VLOOKUP($A1131,'STOCK PRICES'!$AG$2:$AH$1526,2,1)</f>
        <v>84.98</v>
      </c>
      <c r="AG1131" s="92">
        <f t="shared" si="47"/>
        <v>-1.3790098161467481E-2</v>
      </c>
      <c r="AH1131">
        <f>VLOOKUP($A1131,'STOCK PRICES'!$AI$2:$AJ$1515,2,1)</f>
        <v>393.18</v>
      </c>
      <c r="AI1131" s="92">
        <f t="shared" si="48"/>
        <v>-1.2536179946326772E-2</v>
      </c>
      <c r="AJ1131">
        <f>VLOOKUP($A1131,'STOCK PRICES'!$AK$2:$AL$1492,2,1)</f>
        <v>181</v>
      </c>
      <c r="AK1131" s="92">
        <f t="shared" si="49"/>
        <v>0</v>
      </c>
    </row>
    <row r="1132" spans="1:37">
      <c r="A1132" s="87">
        <v>44672</v>
      </c>
      <c r="B1132">
        <f>VLOOKUP($A1132,'STOCK PRICES'!$C$2:$D$1994,2,1)</f>
        <v>141.15</v>
      </c>
      <c r="C1132" s="92">
        <f t="shared" si="50"/>
        <v>-1.4159294401009201E-3</v>
      </c>
      <c r="D1132">
        <f>VLOOKUP($A1132,'STOCK PRICES'!$E$2:$F$2018,2,1)</f>
        <v>141.35</v>
      </c>
      <c r="E1132" s="92">
        <f t="shared" si="50"/>
        <v>-4.3062436386964321E-3</v>
      </c>
      <c r="F1132">
        <f>VLOOKUP($A1132,'STOCK PRICES'!$G$2:$H$1679,2,1)</f>
        <v>28.3</v>
      </c>
      <c r="G1132" s="92">
        <f t="shared" si="34"/>
        <v>-4.6937532060594131E-2</v>
      </c>
      <c r="H1132">
        <f>VLOOKUP($A1132,'STOCK PRICES'!$I$2:$J$1976,2,1)</f>
        <v>46.79</v>
      </c>
      <c r="I1132" s="92">
        <f t="shared" si="35"/>
        <v>-4.6908401579142276E-3</v>
      </c>
      <c r="J1132">
        <f>VLOOKUP($A1132,'STOCK PRICES'!$K$2:$L$2018,2,1)</f>
        <v>162.43</v>
      </c>
      <c r="K1132" s="92">
        <f t="shared" si="36"/>
        <v>2.2790525641884316E-2</v>
      </c>
      <c r="L1132">
        <f>VLOOKUP($A1132,'STOCK PRICES'!$M$2:$N$2018,2,1)</f>
        <v>35.6</v>
      </c>
      <c r="M1132" s="92">
        <f t="shared" si="37"/>
        <v>-1.4035090023200867E-3</v>
      </c>
      <c r="N1132">
        <f>VLOOKUP($A1132,'STOCK PRICES'!$O$2:$P$538,2,1)</f>
        <v>49.87</v>
      </c>
      <c r="O1132" s="92">
        <f t="shared" si="38"/>
        <v>2.2509314944960421E-2</v>
      </c>
      <c r="P1132">
        <f>VLOOKUP($A1132,'STOCK PRICES'!$Q$2:$R$2018,2,1)</f>
        <v>16.03</v>
      </c>
      <c r="Q1132" s="92">
        <f t="shared" si="39"/>
        <v>5.6461434666083554E-2</v>
      </c>
      <c r="R1132">
        <f>VLOOKUP($A1132,'STOCK PRICES'!$S$2:$T$2018,2,1)</f>
        <v>11.85</v>
      </c>
      <c r="S1132" s="92">
        <f t="shared" si="40"/>
        <v>-2.4177918050212049E-2</v>
      </c>
      <c r="T1132">
        <f>VLOOKUP($A1132,'STOCK PRICES'!$U$2:$V$1210,2,1)</f>
        <v>91.95</v>
      </c>
      <c r="U1132" s="92">
        <f t="shared" si="41"/>
        <v>1.0385444533480019E-2</v>
      </c>
      <c r="V1132">
        <f>VLOOKUP($A1132,'STOCK PRICES'!$W$2:$X$1879,2,1)</f>
        <v>66</v>
      </c>
      <c r="W1132" s="92">
        <f t="shared" si="42"/>
        <v>-2.2472855852058628E-2</v>
      </c>
      <c r="X1132">
        <f>VLOOKUP($A1132,'STOCK PRICES'!$Y$2:$Z$1987,2,1)</f>
        <v>31.78</v>
      </c>
      <c r="Y1132" s="92">
        <f t="shared" si="43"/>
        <v>-3.1416928134442548E-3</v>
      </c>
      <c r="Z1132">
        <f>VLOOKUP($A1132,'STOCK PRICES'!$AA$2:$AB$1885,2,1)</f>
        <v>133.18</v>
      </c>
      <c r="AA1132" s="92">
        <f t="shared" si="44"/>
        <v>-2.5940830564614718E-2</v>
      </c>
      <c r="AB1132">
        <f>VLOOKUP($A1132,'STOCK PRICES'!$AC$2:$AD$532,2,1)</f>
        <v>586.80999999999995</v>
      </c>
      <c r="AC1132" s="92">
        <f t="shared" si="45"/>
        <v>-6.3024169608078993E-3</v>
      </c>
      <c r="AD1132">
        <f>VLOOKUP($A1132,'STOCK PRICES'!$AE$2:$AF$1525,2,1)</f>
        <v>1348.96</v>
      </c>
      <c r="AE1132" s="92">
        <f t="shared" si="46"/>
        <v>6.1047663113310653E-3</v>
      </c>
      <c r="AF1132">
        <f>VLOOKUP($A1132,'STOCK PRICES'!$AG$2:$AH$1526,2,1)</f>
        <v>84.43</v>
      </c>
      <c r="AG1132" s="92">
        <f t="shared" si="47"/>
        <v>-6.4931460052569355E-3</v>
      </c>
      <c r="AH1132">
        <f>VLOOKUP($A1132,'STOCK PRICES'!$AI$2:$AJ$1515,2,1)</f>
        <v>388.05</v>
      </c>
      <c r="AI1132" s="92">
        <f t="shared" si="48"/>
        <v>-1.313332497931265E-2</v>
      </c>
      <c r="AJ1132">
        <f>VLOOKUP($A1132,'STOCK PRICES'!$AK$2:$AL$1492,2,1)</f>
        <v>179.03</v>
      </c>
      <c r="AK1132" s="92">
        <f t="shared" si="49"/>
        <v>-1.0943641702644103E-2</v>
      </c>
    </row>
    <row r="1133" spans="1:37">
      <c r="A1133" s="87">
        <v>44673</v>
      </c>
      <c r="B1133">
        <f>VLOOKUP($A1133,'STOCK PRICES'!$C$2:$D$1994,2,1)</f>
        <v>141.03</v>
      </c>
      <c r="C1133" s="92">
        <f t="shared" si="50"/>
        <v>-8.5052099534949099E-4</v>
      </c>
      <c r="D1133">
        <f>VLOOKUP($A1133,'STOCK PRICES'!$E$2:$F$2018,2,1)</f>
        <v>141.29</v>
      </c>
      <c r="E1133" s="92">
        <f t="shared" si="50"/>
        <v>-4.2456836188294923E-4</v>
      </c>
      <c r="F1133">
        <f>VLOOKUP($A1133,'STOCK PRICES'!$G$2:$H$1679,2,1)</f>
        <v>30</v>
      </c>
      <c r="G1133" s="92">
        <f t="shared" si="34"/>
        <v>5.8335577012963422E-2</v>
      </c>
      <c r="H1133">
        <f>VLOOKUP($A1133,'STOCK PRICES'!$I$2:$J$1976,2,1)</f>
        <v>46.05</v>
      </c>
      <c r="I1133" s="92">
        <f t="shared" si="35"/>
        <v>-1.5941742176809128E-2</v>
      </c>
      <c r="J1133">
        <f>VLOOKUP($A1133,'STOCK PRICES'!$K$2:$L$2018,2,1)</f>
        <v>162.09</v>
      </c>
      <c r="K1133" s="92">
        <f t="shared" si="36"/>
        <v>-2.0954032072203368E-3</v>
      </c>
      <c r="L1133">
        <f>VLOOKUP($A1133,'STOCK PRICES'!$M$2:$N$2018,2,1)</f>
        <v>35.42</v>
      </c>
      <c r="M1133" s="92">
        <f t="shared" si="37"/>
        <v>-5.0690055032973375E-3</v>
      </c>
      <c r="N1133">
        <f>VLOOKUP($A1133,'STOCK PRICES'!$O$2:$P$538,2,1)</f>
        <v>49.1</v>
      </c>
      <c r="O1133" s="92">
        <f t="shared" si="38"/>
        <v>-1.556058475755619E-2</v>
      </c>
      <c r="P1133">
        <f>VLOOKUP($A1133,'STOCK PRICES'!$Q$2:$R$2018,2,1)</f>
        <v>17.23</v>
      </c>
      <c r="Q1133" s="92">
        <f t="shared" si="39"/>
        <v>7.2190083918376655E-2</v>
      </c>
      <c r="R1133">
        <f>VLOOKUP($A1133,'STOCK PRICES'!$S$2:$T$2018,2,1)</f>
        <v>12.32</v>
      </c>
      <c r="S1133" s="92">
        <f t="shared" si="40"/>
        <v>3.8896090524233658E-2</v>
      </c>
      <c r="T1133">
        <f>VLOOKUP($A1133,'STOCK PRICES'!$U$2:$V$1210,2,1)</f>
        <v>91.95</v>
      </c>
      <c r="U1133" s="92">
        <f t="shared" si="41"/>
        <v>0</v>
      </c>
      <c r="V1133">
        <f>VLOOKUP($A1133,'STOCK PRICES'!$W$2:$X$1879,2,1)</f>
        <v>67.22</v>
      </c>
      <c r="W1133" s="92">
        <f t="shared" si="42"/>
        <v>1.8316080270534121E-2</v>
      </c>
      <c r="X1133">
        <f>VLOOKUP($A1133,'STOCK PRICES'!$Y$2:$Z$1987,2,1)</f>
        <v>31.67</v>
      </c>
      <c r="Y1133" s="92">
        <f t="shared" si="43"/>
        <v>-3.4673005580214411E-3</v>
      </c>
      <c r="Z1133">
        <f>VLOOKUP($A1133,'STOCK PRICES'!$AA$2:$AB$1885,2,1)</f>
        <v>130</v>
      </c>
      <c r="AA1133" s="92">
        <f t="shared" si="44"/>
        <v>-2.4167146226893959E-2</v>
      </c>
      <c r="AB1133">
        <f>VLOOKUP($A1133,'STOCK PRICES'!$AC$2:$AD$532,2,1)</f>
        <v>584.59</v>
      </c>
      <c r="AC1133" s="92">
        <f t="shared" si="45"/>
        <v>-3.790340887546189E-3</v>
      </c>
      <c r="AD1133">
        <f>VLOOKUP($A1133,'STOCK PRICES'!$AE$2:$AF$1525,2,1)</f>
        <v>1350</v>
      </c>
      <c r="AE1133" s="92">
        <f t="shared" si="46"/>
        <v>7.7066725810950832E-4</v>
      </c>
      <c r="AF1133">
        <f>VLOOKUP($A1133,'STOCK PRICES'!$AG$2:$AH$1526,2,1)</f>
        <v>84.78</v>
      </c>
      <c r="AG1133" s="92">
        <f t="shared" si="47"/>
        <v>4.1368772430824645E-3</v>
      </c>
      <c r="AH1133">
        <f>VLOOKUP($A1133,'STOCK PRICES'!$AI$2:$AJ$1515,2,1)</f>
        <v>392.01</v>
      </c>
      <c r="AI1133" s="92">
        <f t="shared" si="48"/>
        <v>1.0153152369016549E-2</v>
      </c>
      <c r="AJ1133">
        <f>VLOOKUP($A1133,'STOCK PRICES'!$AK$2:$AL$1492,2,1)</f>
        <v>180.24</v>
      </c>
      <c r="AK1133" s="92">
        <f t="shared" si="49"/>
        <v>6.7359065608074342E-3</v>
      </c>
    </row>
    <row r="1134" spans="1:37">
      <c r="A1134" s="87">
        <v>44676</v>
      </c>
      <c r="B1134">
        <f>VLOOKUP($A1134,'STOCK PRICES'!$C$2:$D$1994,2,1)</f>
        <v>141.47999999999999</v>
      </c>
      <c r="C1134" s="92">
        <f t="shared" si="50"/>
        <v>3.1857306331309278E-3</v>
      </c>
      <c r="D1134">
        <f>VLOOKUP($A1134,'STOCK PRICES'!$E$2:$F$2018,2,1)</f>
        <v>141.22</v>
      </c>
      <c r="E1134" s="92">
        <f t="shared" si="50"/>
        <v>-4.9555768951564942E-4</v>
      </c>
      <c r="F1134">
        <f>VLOOKUP($A1134,'STOCK PRICES'!$G$2:$H$1679,2,1)</f>
        <v>30.37</v>
      </c>
      <c r="G1134" s="92">
        <f t="shared" si="34"/>
        <v>1.2257897395501998E-2</v>
      </c>
      <c r="H1134">
        <f>VLOOKUP($A1134,'STOCK PRICES'!$I$2:$J$1976,2,1)</f>
        <v>46.02</v>
      </c>
      <c r="I1134" s="92">
        <f t="shared" si="35"/>
        <v>-6.5167809409585463E-4</v>
      </c>
      <c r="J1134">
        <f>VLOOKUP($A1134,'STOCK PRICES'!$K$2:$L$2018,2,1)</f>
        <v>159.76</v>
      </c>
      <c r="K1134" s="92">
        <f t="shared" si="36"/>
        <v>-1.4479047416524379E-2</v>
      </c>
      <c r="L1134">
        <f>VLOOKUP($A1134,'STOCK PRICES'!$M$2:$N$2018,2,1)</f>
        <v>34.85</v>
      </c>
      <c r="M1134" s="92">
        <f t="shared" si="37"/>
        <v>-1.6223495148154545E-2</v>
      </c>
      <c r="N1134">
        <f>VLOOKUP($A1134,'STOCK PRICES'!$O$2:$P$538,2,1)</f>
        <v>48.77</v>
      </c>
      <c r="O1134" s="92">
        <f t="shared" si="38"/>
        <v>-6.743665078513603E-3</v>
      </c>
      <c r="P1134">
        <f>VLOOKUP($A1134,'STOCK PRICES'!$Q$2:$R$2018,2,1)</f>
        <v>16.86</v>
      </c>
      <c r="Q1134" s="92">
        <f t="shared" si="39"/>
        <v>-2.1708097966128891E-2</v>
      </c>
      <c r="R1134">
        <f>VLOOKUP($A1134,'STOCK PRICES'!$S$2:$T$2018,2,1)</f>
        <v>11.55</v>
      </c>
      <c r="S1134" s="92">
        <f t="shared" si="40"/>
        <v>-6.4538521137571178E-2</v>
      </c>
      <c r="T1134">
        <f>VLOOKUP($A1134,'STOCK PRICES'!$U$2:$V$1210,2,1)</f>
        <v>90</v>
      </c>
      <c r="U1134" s="92">
        <f t="shared" si="41"/>
        <v>-2.1435280720065033E-2</v>
      </c>
      <c r="V1134">
        <f>VLOOKUP($A1134,'STOCK PRICES'!$W$2:$X$1879,2,1)</f>
        <v>66.900000000000006</v>
      </c>
      <c r="W1134" s="92">
        <f t="shared" si="42"/>
        <v>-4.7718551627767853E-3</v>
      </c>
      <c r="X1134">
        <f>VLOOKUP($A1134,'STOCK PRICES'!$Y$2:$Z$1987,2,1)</f>
        <v>31.5</v>
      </c>
      <c r="Y1134" s="92">
        <f t="shared" si="43"/>
        <v>-5.3823147189610747E-3</v>
      </c>
      <c r="Z1134">
        <f>VLOOKUP($A1134,'STOCK PRICES'!$AA$2:$AB$1885,2,1)</f>
        <v>132.34</v>
      </c>
      <c r="AA1134" s="92">
        <f t="shared" si="44"/>
        <v>1.7839918128331016E-2</v>
      </c>
      <c r="AB1134">
        <f>VLOOKUP($A1134,'STOCK PRICES'!$AC$2:$AD$532,2,1)</f>
        <v>586.02</v>
      </c>
      <c r="AC1134" s="92">
        <f t="shared" si="45"/>
        <v>2.4431718699076616E-3</v>
      </c>
      <c r="AD1134">
        <f>VLOOKUP($A1134,'STOCK PRICES'!$AE$2:$AF$1525,2,1)</f>
        <v>1371.51</v>
      </c>
      <c r="AE1134" s="92">
        <f t="shared" si="46"/>
        <v>1.5807730205513647E-2</v>
      </c>
      <c r="AF1134">
        <f>VLOOKUP($A1134,'STOCK PRICES'!$AG$2:$AH$1526,2,1)</f>
        <v>85.29</v>
      </c>
      <c r="AG1134" s="92">
        <f t="shared" si="47"/>
        <v>5.9975484065269953E-3</v>
      </c>
      <c r="AH1134">
        <f>VLOOKUP($A1134,'STOCK PRICES'!$AI$2:$AJ$1515,2,1)</f>
        <v>405.93</v>
      </c>
      <c r="AI1134" s="92">
        <f t="shared" si="48"/>
        <v>3.4893381274498189E-2</v>
      </c>
      <c r="AJ1134">
        <f>VLOOKUP($A1134,'STOCK PRICES'!$AK$2:$AL$1492,2,1)</f>
        <v>182.97</v>
      </c>
      <c r="AK1134" s="92">
        <f t="shared" si="49"/>
        <v>1.5032908852485592E-2</v>
      </c>
    </row>
    <row r="1135" spans="1:37">
      <c r="A1135" s="87">
        <v>44677</v>
      </c>
      <c r="B1135">
        <f>VLOOKUP($A1135,'STOCK PRICES'!$C$2:$D$1994,2,1)</f>
        <v>140.43</v>
      </c>
      <c r="C1135" s="92">
        <f t="shared" si="50"/>
        <v>-7.4492203571907998E-3</v>
      </c>
      <c r="D1135">
        <f>VLOOKUP($A1135,'STOCK PRICES'!$E$2:$F$2018,2,1)</f>
        <v>141.65</v>
      </c>
      <c r="E1135" s="92">
        <f t="shared" si="50"/>
        <v>3.0402681883248796E-3</v>
      </c>
      <c r="F1135">
        <f>VLOOKUP($A1135,'STOCK PRICES'!$G$2:$H$1679,2,1)</f>
        <v>29.97</v>
      </c>
      <c r="G1135" s="92">
        <f t="shared" si="34"/>
        <v>-1.325839772908566E-2</v>
      </c>
      <c r="H1135">
        <f>VLOOKUP($A1135,'STOCK PRICES'!$I$2:$J$1976,2,1)</f>
        <v>46.19</v>
      </c>
      <c r="I1135" s="92">
        <f t="shared" si="35"/>
        <v>3.6872398352940251E-3</v>
      </c>
      <c r="J1135">
        <f>VLOOKUP($A1135,'STOCK PRICES'!$K$2:$L$2018,2,1)</f>
        <v>154.1</v>
      </c>
      <c r="K1135" s="92">
        <f t="shared" si="36"/>
        <v>-3.6070946781489643E-2</v>
      </c>
      <c r="L1135">
        <f>VLOOKUP($A1135,'STOCK PRICES'!$M$2:$N$2018,2,1)</f>
        <v>34.54</v>
      </c>
      <c r="M1135" s="92">
        <f t="shared" si="37"/>
        <v>-8.9350644880003618E-3</v>
      </c>
      <c r="N1135">
        <f>VLOOKUP($A1135,'STOCK PRICES'!$O$2:$P$538,2,1)</f>
        <v>47.62</v>
      </c>
      <c r="O1135" s="92">
        <f t="shared" si="38"/>
        <v>-2.3862528663244616E-2</v>
      </c>
      <c r="P1135">
        <f>VLOOKUP($A1135,'STOCK PRICES'!$Q$2:$R$2018,2,1)</f>
        <v>16.190000000000001</v>
      </c>
      <c r="Q1135" s="92">
        <f t="shared" si="39"/>
        <v>-4.0550184884165563E-2</v>
      </c>
      <c r="R1135">
        <f>VLOOKUP($A1135,'STOCK PRICES'!$S$2:$T$2018,2,1)</f>
        <v>11.16</v>
      </c>
      <c r="S1135" s="92">
        <f t="shared" si="40"/>
        <v>-3.4349480014637682E-2</v>
      </c>
      <c r="T1135">
        <f>VLOOKUP($A1135,'STOCK PRICES'!$U$2:$V$1210,2,1)</f>
        <v>90</v>
      </c>
      <c r="U1135" s="92">
        <f t="shared" si="41"/>
        <v>0</v>
      </c>
      <c r="V1135">
        <f>VLOOKUP($A1135,'STOCK PRICES'!$W$2:$X$1879,2,1)</f>
        <v>66.900000000000006</v>
      </c>
      <c r="W1135" s="92">
        <f t="shared" si="42"/>
        <v>0</v>
      </c>
      <c r="X1135">
        <f>VLOOKUP($A1135,'STOCK PRICES'!$Y$2:$Z$1987,2,1)</f>
        <v>31.68</v>
      </c>
      <c r="Y1135" s="92">
        <f t="shared" si="43"/>
        <v>5.6980211146377959E-3</v>
      </c>
      <c r="Z1135">
        <f>VLOOKUP($A1135,'STOCK PRICES'!$AA$2:$AB$1885,2,1)</f>
        <v>130</v>
      </c>
      <c r="AA1135" s="92">
        <f t="shared" si="44"/>
        <v>-1.7839918128331005E-2</v>
      </c>
      <c r="AB1135">
        <f>VLOOKUP($A1135,'STOCK PRICES'!$AC$2:$AD$532,2,1)</f>
        <v>578.08000000000004</v>
      </c>
      <c r="AC1135" s="92">
        <f t="shared" si="45"/>
        <v>-1.3641651288110417E-2</v>
      </c>
      <c r="AD1135">
        <f>VLOOKUP($A1135,'STOCK PRICES'!$AE$2:$AF$1525,2,1)</f>
        <v>1347</v>
      </c>
      <c r="AE1135" s="92">
        <f t="shared" si="46"/>
        <v>-1.8032425227624743E-2</v>
      </c>
      <c r="AF1135">
        <f>VLOOKUP($A1135,'STOCK PRICES'!$AG$2:$AH$1526,2,1)</f>
        <v>83.37</v>
      </c>
      <c r="AG1135" s="92">
        <f t="shared" si="47"/>
        <v>-2.2768681908496114E-2</v>
      </c>
      <c r="AH1135">
        <f>VLOOKUP($A1135,'STOCK PRICES'!$AI$2:$AJ$1515,2,1)</f>
        <v>403.94</v>
      </c>
      <c r="AI1135" s="92">
        <f t="shared" si="48"/>
        <v>-4.9143788634201917E-3</v>
      </c>
      <c r="AJ1135">
        <f>VLOOKUP($A1135,'STOCK PRICES'!$AK$2:$AL$1492,2,1)</f>
        <v>180.19</v>
      </c>
      <c r="AK1135" s="92">
        <f t="shared" si="49"/>
        <v>-1.5310355237751839E-2</v>
      </c>
    </row>
    <row r="1136" spans="1:37">
      <c r="A1136" s="87">
        <v>44678</v>
      </c>
      <c r="B1136">
        <f>VLOOKUP($A1136,'STOCK PRICES'!$C$2:$D$1994,2,1)</f>
        <v>140.41999999999999</v>
      </c>
      <c r="C1136" s="92">
        <f t="shared" si="50"/>
        <v>-7.1212390986303753E-5</v>
      </c>
      <c r="D1136">
        <f>VLOOKUP($A1136,'STOCK PRICES'!$E$2:$F$2018,2,1)</f>
        <v>137.18</v>
      </c>
      <c r="E1136" s="92">
        <f t="shared" si="50"/>
        <v>-3.2065294205350252E-2</v>
      </c>
      <c r="F1136">
        <f>VLOOKUP($A1136,'STOCK PRICES'!$G$2:$H$1679,2,1)</f>
        <v>29.8</v>
      </c>
      <c r="G1136" s="92">
        <f t="shared" si="34"/>
        <v>-5.6884878172130584E-3</v>
      </c>
      <c r="H1136">
        <f>VLOOKUP($A1136,'STOCK PRICES'!$I$2:$J$1976,2,1)</f>
        <v>47.8</v>
      </c>
      <c r="I1136" s="92">
        <f t="shared" si="35"/>
        <v>3.4262315054896207E-2</v>
      </c>
      <c r="J1136">
        <f>VLOOKUP($A1136,'STOCK PRICES'!$K$2:$L$2018,2,1)</f>
        <v>160.44</v>
      </c>
      <c r="K1136" s="92">
        <f t="shared" si="36"/>
        <v>4.0318298575782181E-2</v>
      </c>
      <c r="L1136">
        <f>VLOOKUP($A1136,'STOCK PRICES'!$M$2:$N$2018,2,1)</f>
        <v>34.22</v>
      </c>
      <c r="M1136" s="92">
        <f t="shared" si="37"/>
        <v>-9.307804254485132E-3</v>
      </c>
      <c r="N1136">
        <f>VLOOKUP($A1136,'STOCK PRICES'!$O$2:$P$538,2,1)</f>
        <v>45.93</v>
      </c>
      <c r="O1136" s="92">
        <f t="shared" si="38"/>
        <v>-3.6134342721014595E-2</v>
      </c>
      <c r="P1136">
        <f>VLOOKUP($A1136,'STOCK PRICES'!$Q$2:$R$2018,2,1)</f>
        <v>17.170000000000002</v>
      </c>
      <c r="Q1136" s="92">
        <f t="shared" si="39"/>
        <v>5.876990721984042E-2</v>
      </c>
      <c r="R1136">
        <f>VLOOKUP($A1136,'STOCK PRICES'!$S$2:$T$2018,2,1)</f>
        <v>10.7</v>
      </c>
      <c r="S1136" s="92">
        <f t="shared" si="40"/>
        <v>-4.2092215485304507E-2</v>
      </c>
      <c r="T1136">
        <f>VLOOKUP($A1136,'STOCK PRICES'!$U$2:$V$1210,2,1)</f>
        <v>92.5</v>
      </c>
      <c r="U1136" s="92">
        <f t="shared" si="41"/>
        <v>2.7398974188114347E-2</v>
      </c>
      <c r="V1136">
        <f>VLOOKUP($A1136,'STOCK PRICES'!$W$2:$X$1879,2,1)</f>
        <v>65.33</v>
      </c>
      <c r="W1136" s="92">
        <f t="shared" si="42"/>
        <v>-2.3747618281523889E-2</v>
      </c>
      <c r="X1136">
        <f>VLOOKUP($A1136,'STOCK PRICES'!$Y$2:$Z$1987,2,1)</f>
        <v>31.62</v>
      </c>
      <c r="Y1136" s="92">
        <f t="shared" si="43"/>
        <v>-1.8957351648990896E-3</v>
      </c>
      <c r="Z1136">
        <f>VLOOKUP($A1136,'STOCK PRICES'!$AA$2:$AB$1885,2,1)</f>
        <v>130</v>
      </c>
      <c r="AA1136" s="92">
        <f t="shared" si="44"/>
        <v>0</v>
      </c>
      <c r="AB1136">
        <f>VLOOKUP($A1136,'STOCK PRICES'!$AC$2:$AD$532,2,1)</f>
        <v>571.12</v>
      </c>
      <c r="AC1136" s="92">
        <f t="shared" si="45"/>
        <v>-1.2112922205125092E-2</v>
      </c>
      <c r="AD1136">
        <f>VLOOKUP($A1136,'STOCK PRICES'!$AE$2:$AF$1525,2,1)</f>
        <v>1340.03</v>
      </c>
      <c r="AE1136" s="92">
        <f t="shared" si="46"/>
        <v>-5.1878956563143281E-3</v>
      </c>
      <c r="AF1136">
        <f>VLOOKUP($A1136,'STOCK PRICES'!$AG$2:$AH$1526,2,1)</f>
        <v>82.93</v>
      </c>
      <c r="AG1136" s="92">
        <f t="shared" si="47"/>
        <v>-5.2916539594096042E-3</v>
      </c>
      <c r="AH1136">
        <f>VLOOKUP($A1136,'STOCK PRICES'!$AI$2:$AJ$1515,2,1)</f>
        <v>393.49</v>
      </c>
      <c r="AI1136" s="92">
        <f t="shared" si="48"/>
        <v>-2.6210697506309104E-2</v>
      </c>
      <c r="AJ1136">
        <f>VLOOKUP($A1136,'STOCK PRICES'!$AK$2:$AL$1492,2,1)</f>
        <v>176.5</v>
      </c>
      <c r="AK1136" s="92">
        <f t="shared" si="49"/>
        <v>-2.069097336537137E-2</v>
      </c>
    </row>
    <row r="1137" spans="1:37">
      <c r="A1137" s="87">
        <v>44679</v>
      </c>
      <c r="B1137">
        <f>VLOOKUP($A1137,'STOCK PRICES'!$C$2:$D$1994,2,1)</f>
        <v>140.15</v>
      </c>
      <c r="C1137" s="92">
        <f t="shared" si="50"/>
        <v>-1.9246539783053548E-3</v>
      </c>
      <c r="D1137">
        <f>VLOOKUP($A1137,'STOCK PRICES'!$E$2:$F$2018,2,1)</f>
        <v>137.38999999999999</v>
      </c>
      <c r="E1137" s="92">
        <f t="shared" si="50"/>
        <v>1.5296648646813463E-3</v>
      </c>
      <c r="F1137">
        <f>VLOOKUP($A1137,'STOCK PRICES'!$G$2:$H$1679,2,1)</f>
        <v>28.66</v>
      </c>
      <c r="G1137" s="92">
        <f t="shared" si="34"/>
        <v>-3.900597111133295E-2</v>
      </c>
      <c r="H1137">
        <f>VLOOKUP($A1137,'STOCK PRICES'!$I$2:$J$1976,2,1)</f>
        <v>46.8</v>
      </c>
      <c r="I1137" s="92">
        <f t="shared" si="35"/>
        <v>-2.1142436573809237E-2</v>
      </c>
      <c r="J1137">
        <f>VLOOKUP($A1137,'STOCK PRICES'!$K$2:$L$2018,2,1)</f>
        <v>155.88</v>
      </c>
      <c r="K1137" s="92">
        <f t="shared" si="36"/>
        <v>-2.8833560431343653E-2</v>
      </c>
      <c r="L1137">
        <f>VLOOKUP($A1137,'STOCK PRICES'!$M$2:$N$2018,2,1)</f>
        <v>33.369999999999997</v>
      </c>
      <c r="M1137" s="92">
        <f t="shared" si="37"/>
        <v>-2.5152975700764774E-2</v>
      </c>
      <c r="N1137">
        <f>VLOOKUP($A1137,'STOCK PRICES'!$O$2:$P$538,2,1)</f>
        <v>44.88</v>
      </c>
      <c r="O1137" s="92">
        <f t="shared" si="38"/>
        <v>-2.31262371232611E-2</v>
      </c>
      <c r="P1137">
        <f>VLOOKUP($A1137,'STOCK PRICES'!$Q$2:$R$2018,2,1)</f>
        <v>17.239999999999998</v>
      </c>
      <c r="Q1137" s="92">
        <f t="shared" si="39"/>
        <v>4.0685903261627101E-3</v>
      </c>
      <c r="R1137">
        <f>VLOOKUP($A1137,'STOCK PRICES'!$S$2:$T$2018,2,1)</f>
        <v>10.210000000000001</v>
      </c>
      <c r="S1137" s="92">
        <f t="shared" si="40"/>
        <v>-4.6876109291286182E-2</v>
      </c>
      <c r="T1137">
        <f>VLOOKUP($A1137,'STOCK PRICES'!$U$2:$V$1210,2,1)</f>
        <v>90.68</v>
      </c>
      <c r="U1137" s="92">
        <f t="shared" si="41"/>
        <v>-1.9871818879051217E-2</v>
      </c>
      <c r="V1137">
        <f>VLOOKUP($A1137,'STOCK PRICES'!$W$2:$X$1879,2,1)</f>
        <v>61.56</v>
      </c>
      <c r="W1137" s="92">
        <f t="shared" si="42"/>
        <v>-5.9439039881980446E-2</v>
      </c>
      <c r="X1137">
        <f>VLOOKUP($A1137,'STOCK PRICES'!$Y$2:$Z$1987,2,1)</f>
        <v>31.94</v>
      </c>
      <c r="Y1137" s="92">
        <f t="shared" si="43"/>
        <v>1.0069311005540317E-2</v>
      </c>
      <c r="Z1137">
        <f>VLOOKUP($A1137,'STOCK PRICES'!$AA$2:$AB$1885,2,1)</f>
        <v>129.93</v>
      </c>
      <c r="AA1137" s="92">
        <f t="shared" si="44"/>
        <v>-5.3860656093737583E-4</v>
      </c>
      <c r="AB1137">
        <f>VLOOKUP($A1137,'STOCK PRICES'!$AC$2:$AD$532,2,1)</f>
        <v>566.77</v>
      </c>
      <c r="AC1137" s="92">
        <f t="shared" si="45"/>
        <v>-7.6457675011075022E-3</v>
      </c>
      <c r="AD1137">
        <f>VLOOKUP($A1137,'STOCK PRICES'!$AE$2:$AF$1525,2,1)</f>
        <v>1352.13</v>
      </c>
      <c r="AE1137" s="92">
        <f t="shared" si="46"/>
        <v>8.9891250725289019E-3</v>
      </c>
      <c r="AF1137">
        <f>VLOOKUP($A1137,'STOCK PRICES'!$AG$2:$AH$1526,2,1)</f>
        <v>82.66</v>
      </c>
      <c r="AG1137" s="92">
        <f t="shared" si="47"/>
        <v>-3.2610693795261923E-3</v>
      </c>
      <c r="AH1137">
        <f>VLOOKUP($A1137,'STOCK PRICES'!$AI$2:$AJ$1515,2,1)</f>
        <v>387.49</v>
      </c>
      <c r="AI1137" s="92">
        <f t="shared" si="48"/>
        <v>-1.5365612565136709E-2</v>
      </c>
      <c r="AJ1137">
        <f>VLOOKUP($A1137,'STOCK PRICES'!$AK$2:$AL$1492,2,1)</f>
        <v>174.55</v>
      </c>
      <c r="AK1137" s="92">
        <f t="shared" si="49"/>
        <v>-1.1109642822306358E-2</v>
      </c>
    </row>
    <row r="1138" spans="1:37">
      <c r="A1138" s="87">
        <v>44687</v>
      </c>
      <c r="B1138">
        <f>VLOOKUP($A1138,'STOCK PRICES'!$C$2:$D$1994,2,1)</f>
        <v>137.24</v>
      </c>
      <c r="C1138" s="92">
        <f t="shared" si="50"/>
        <v>-2.0982059620548246E-2</v>
      </c>
      <c r="D1138">
        <f>VLOOKUP($A1138,'STOCK PRICES'!$E$2:$F$2018,2,1)</f>
        <v>137.32</v>
      </c>
      <c r="E1138" s="92">
        <f t="shared" si="50"/>
        <v>-5.0962834636548418E-4</v>
      </c>
      <c r="F1138">
        <f>VLOOKUP($A1138,'STOCK PRICES'!$G$2:$H$1679,2,1)</f>
        <v>28.43</v>
      </c>
      <c r="G1138" s="92">
        <f t="shared" si="34"/>
        <v>-8.0574967371173783E-3</v>
      </c>
      <c r="H1138">
        <f>VLOOKUP($A1138,'STOCK PRICES'!$I$2:$J$1976,2,1)</f>
        <v>47.43</v>
      </c>
      <c r="I1138" s="92">
        <f t="shared" si="35"/>
        <v>1.3371736965889241E-2</v>
      </c>
      <c r="J1138">
        <f>VLOOKUP($A1138,'STOCK PRICES'!$K$2:$L$2018,2,1)</f>
        <v>148.96</v>
      </c>
      <c r="K1138" s="92">
        <f t="shared" si="36"/>
        <v>-4.5408666941751483E-2</v>
      </c>
      <c r="L1138">
        <f>VLOOKUP($A1138,'STOCK PRICES'!$M$2:$N$2018,2,1)</f>
        <v>32.270000000000003</v>
      </c>
      <c r="M1138" s="92">
        <f t="shared" si="37"/>
        <v>-3.3519286699412024E-2</v>
      </c>
      <c r="N1138">
        <f>VLOOKUP($A1138,'STOCK PRICES'!$O$2:$P$538,2,1)</f>
        <v>43.17</v>
      </c>
      <c r="O1138" s="92">
        <f t="shared" si="38"/>
        <v>-3.8846451647054719E-2</v>
      </c>
      <c r="P1138">
        <f>VLOOKUP($A1138,'STOCK PRICES'!$Q$2:$R$2018,2,1)</f>
        <v>16.21</v>
      </c>
      <c r="Q1138" s="92">
        <f t="shared" si="39"/>
        <v>-6.1603929487962165E-2</v>
      </c>
      <c r="R1138">
        <f>VLOOKUP($A1138,'STOCK PRICES'!$S$2:$T$2018,2,1)</f>
        <v>9.98</v>
      </c>
      <c r="S1138" s="92">
        <f t="shared" si="40"/>
        <v>-2.2784541853201605E-2</v>
      </c>
      <c r="T1138">
        <f>VLOOKUP($A1138,'STOCK PRICES'!$U$2:$V$1210,2,1)</f>
        <v>96</v>
      </c>
      <c r="U1138" s="92">
        <f t="shared" si="41"/>
        <v>5.7011365828508E-2</v>
      </c>
      <c r="V1138">
        <f>VLOOKUP($A1138,'STOCK PRICES'!$W$2:$X$1879,2,1)</f>
        <v>61.34</v>
      </c>
      <c r="W1138" s="92">
        <f t="shared" si="42"/>
        <v>-3.5801502845730286E-3</v>
      </c>
      <c r="X1138">
        <f>VLOOKUP($A1138,'STOCK PRICES'!$Y$2:$Z$1987,2,1)</f>
        <v>31.7</v>
      </c>
      <c r="Y1138" s="92">
        <f t="shared" si="43"/>
        <v>-7.5424619036314946E-3</v>
      </c>
      <c r="Z1138">
        <f>VLOOKUP($A1138,'STOCK PRICES'!$AA$2:$AB$1885,2,1)</f>
        <v>127.5</v>
      </c>
      <c r="AA1138" s="92">
        <f t="shared" si="44"/>
        <v>-1.8879479296164212E-2</v>
      </c>
      <c r="AB1138">
        <f>VLOOKUP($A1138,'STOCK PRICES'!$AC$2:$AD$532,2,1)</f>
        <v>560.41999999999996</v>
      </c>
      <c r="AC1138" s="92">
        <f t="shared" si="45"/>
        <v>-1.1267075073356812E-2</v>
      </c>
      <c r="AD1138">
        <f>VLOOKUP($A1138,'STOCK PRICES'!$AE$2:$AF$1525,2,1)</f>
        <v>1310.0899999999999</v>
      </c>
      <c r="AE1138" s="92">
        <f t="shared" si="46"/>
        <v>-3.1585289701199344E-2</v>
      </c>
      <c r="AF1138">
        <f>VLOOKUP($A1138,'STOCK PRICES'!$AG$2:$AH$1526,2,1)</f>
        <v>80.400000000000006</v>
      </c>
      <c r="AG1138" s="92">
        <f t="shared" si="47"/>
        <v>-2.772163289866552E-2</v>
      </c>
      <c r="AH1138">
        <f>VLOOKUP($A1138,'STOCK PRICES'!$AI$2:$AJ$1515,2,1)</f>
        <v>371.84</v>
      </c>
      <c r="AI1138" s="92">
        <f t="shared" si="48"/>
        <v>-4.1226387785304935E-2</v>
      </c>
      <c r="AJ1138">
        <f>VLOOKUP($A1138,'STOCK PRICES'!$AK$2:$AL$1492,2,1)</f>
        <v>174.75</v>
      </c>
      <c r="AK1138" s="92">
        <f t="shared" si="49"/>
        <v>1.1451475628744428E-3</v>
      </c>
    </row>
    <row r="1139" spans="1:37">
      <c r="A1139" s="87">
        <v>44690</v>
      </c>
      <c r="B1139">
        <f>VLOOKUP($A1139,'STOCK PRICES'!$C$2:$D$1994,2,1)</f>
        <v>130.79</v>
      </c>
      <c r="C1139" s="92">
        <f t="shared" si="50"/>
        <v>-4.8138234489188032E-2</v>
      </c>
      <c r="D1139">
        <f>VLOOKUP($A1139,'STOCK PRICES'!$E$2:$F$2018,2,1)</f>
        <v>134.69999999999999</v>
      </c>
      <c r="E1139" s="92">
        <f t="shared" si="50"/>
        <v>-1.926388517317304E-2</v>
      </c>
      <c r="F1139">
        <f>VLOOKUP($A1139,'STOCK PRICES'!$G$2:$H$1679,2,1)</f>
        <v>28.88</v>
      </c>
      <c r="G1139" s="92">
        <f t="shared" si="34"/>
        <v>1.5704388361717087E-2</v>
      </c>
      <c r="H1139">
        <f>VLOOKUP($A1139,'STOCK PRICES'!$I$2:$J$1976,2,1)</f>
        <v>46.01</v>
      </c>
      <c r="I1139" s="92">
        <f t="shared" si="35"/>
        <v>-3.039617572211312E-2</v>
      </c>
      <c r="J1139">
        <f>VLOOKUP($A1139,'STOCK PRICES'!$K$2:$L$2018,2,1)</f>
        <v>137.79</v>
      </c>
      <c r="K1139" s="92">
        <f t="shared" si="36"/>
        <v>-7.7947026522945315E-2</v>
      </c>
      <c r="L1139">
        <f>VLOOKUP($A1139,'STOCK PRICES'!$M$2:$N$2018,2,1)</f>
        <v>29.85</v>
      </c>
      <c r="M1139" s="92">
        <f t="shared" si="37"/>
        <v>-7.7953166225259468E-2</v>
      </c>
      <c r="N1139">
        <f>VLOOKUP($A1139,'STOCK PRICES'!$O$2:$P$538,2,1)</f>
        <v>41.24</v>
      </c>
      <c r="O1139" s="92">
        <f t="shared" si="38"/>
        <v>-4.5737150418626936E-2</v>
      </c>
      <c r="P1139">
        <f>VLOOKUP($A1139,'STOCK PRICES'!$Q$2:$R$2018,2,1)</f>
        <v>15</v>
      </c>
      <c r="Q1139" s="92">
        <f t="shared" si="39"/>
        <v>-7.7578134645374719E-2</v>
      </c>
      <c r="R1139">
        <f>VLOOKUP($A1139,'STOCK PRICES'!$S$2:$T$2018,2,1)</f>
        <v>8.98</v>
      </c>
      <c r="S1139" s="92">
        <f t="shared" si="40"/>
        <v>-0.10558320800926436</v>
      </c>
      <c r="T1139">
        <f>VLOOKUP($A1139,'STOCK PRICES'!$U$2:$V$1210,2,1)</f>
        <v>91.8</v>
      </c>
      <c r="U1139" s="92">
        <f t="shared" si="41"/>
        <v>-4.4735893841391532E-2</v>
      </c>
      <c r="V1139">
        <f>VLOOKUP($A1139,'STOCK PRICES'!$W$2:$X$1879,2,1)</f>
        <v>57</v>
      </c>
      <c r="W1139" s="92">
        <f t="shared" si="42"/>
        <v>-7.3380890851555358E-2</v>
      </c>
      <c r="X1139">
        <f>VLOOKUP($A1139,'STOCK PRICES'!$Y$2:$Z$1987,2,1)</f>
        <v>31.08</v>
      </c>
      <c r="Y1139" s="92">
        <f t="shared" si="43"/>
        <v>-1.9752155383788272E-2</v>
      </c>
      <c r="Z1139">
        <f>VLOOKUP($A1139,'STOCK PRICES'!$AA$2:$AB$1885,2,1)</f>
        <v>126</v>
      </c>
      <c r="AA1139" s="92">
        <f t="shared" si="44"/>
        <v>-1.1834457647002796E-2</v>
      </c>
      <c r="AB1139">
        <f>VLOOKUP($A1139,'STOCK PRICES'!$AC$2:$AD$532,2,1)</f>
        <v>518.88</v>
      </c>
      <c r="AC1139" s="92">
        <f t="shared" si="45"/>
        <v>-7.7013860060732992E-2</v>
      </c>
      <c r="AD1139">
        <f>VLOOKUP($A1139,'STOCK PRICES'!$AE$2:$AF$1525,2,1)</f>
        <v>1305.1099999999999</v>
      </c>
      <c r="AE1139" s="92">
        <f t="shared" si="46"/>
        <v>-3.8085087331486216E-3</v>
      </c>
      <c r="AF1139">
        <f>VLOOKUP($A1139,'STOCK PRICES'!$AG$2:$AH$1526,2,1)</f>
        <v>76.98</v>
      </c>
      <c r="AG1139" s="92">
        <f t="shared" si="47"/>
        <v>-4.3468528329320646E-2</v>
      </c>
      <c r="AH1139">
        <f>VLOOKUP($A1139,'STOCK PRICES'!$AI$2:$AJ$1515,2,1)</f>
        <v>345.46</v>
      </c>
      <c r="AI1139" s="92">
        <f t="shared" si="48"/>
        <v>-7.3586791958353326E-2</v>
      </c>
      <c r="AJ1139">
        <f>VLOOKUP($A1139,'STOCK PRICES'!$AK$2:$AL$1492,2,1)</f>
        <v>166.94</v>
      </c>
      <c r="AK1139" s="92">
        <f t="shared" si="49"/>
        <v>-4.5721914691329066E-2</v>
      </c>
    </row>
    <row r="1140" spans="1:37">
      <c r="A1140" s="87">
        <v>44691</v>
      </c>
      <c r="B1140">
        <f>VLOOKUP($A1140,'STOCK PRICES'!$C$2:$D$1994,2,1)</f>
        <v>130.96</v>
      </c>
      <c r="C1140" s="92">
        <f t="shared" si="50"/>
        <v>1.2989495618185147E-3</v>
      </c>
      <c r="D1140">
        <f>VLOOKUP($A1140,'STOCK PRICES'!$E$2:$F$2018,2,1)</f>
        <v>134.09</v>
      </c>
      <c r="E1140" s="92">
        <f t="shared" si="50"/>
        <v>-4.5388671247674891E-3</v>
      </c>
      <c r="F1140">
        <f>VLOOKUP($A1140,'STOCK PRICES'!$G$2:$H$1679,2,1)</f>
        <v>28.87</v>
      </c>
      <c r="G1140" s="92">
        <f t="shared" si="34"/>
        <v>-3.4632034978172318E-4</v>
      </c>
      <c r="H1140">
        <f>VLOOKUP($A1140,'STOCK PRICES'!$I$2:$J$1976,2,1)</f>
        <v>45.61</v>
      </c>
      <c r="I1140" s="92">
        <f t="shared" si="35"/>
        <v>-8.7317734437681749E-3</v>
      </c>
      <c r="J1140">
        <f>VLOOKUP($A1140,'STOCK PRICES'!$K$2:$L$2018,2,1)</f>
        <v>142.44</v>
      </c>
      <c r="K1140" s="92">
        <f t="shared" si="36"/>
        <v>3.3190071403765189E-2</v>
      </c>
      <c r="L1140">
        <f>VLOOKUP($A1140,'STOCK PRICES'!$M$2:$N$2018,2,1)</f>
        <v>29.09</v>
      </c>
      <c r="M1140" s="92">
        <f t="shared" si="37"/>
        <v>-2.5790367331500835E-2</v>
      </c>
      <c r="N1140">
        <f>VLOOKUP($A1140,'STOCK PRICES'!$O$2:$P$538,2,1)</f>
        <v>40.44</v>
      </c>
      <c r="O1140" s="92">
        <f t="shared" si="38"/>
        <v>-1.9589264996488654E-2</v>
      </c>
      <c r="P1140">
        <f>VLOOKUP($A1140,'STOCK PRICES'!$Q$2:$R$2018,2,1)</f>
        <v>15.01</v>
      </c>
      <c r="Q1140" s="92">
        <f t="shared" si="39"/>
        <v>6.6644454316044683E-4</v>
      </c>
      <c r="R1140">
        <f>VLOOKUP($A1140,'STOCK PRICES'!$S$2:$T$2018,2,1)</f>
        <v>9.59</v>
      </c>
      <c r="S1140" s="92">
        <f t="shared" si="40"/>
        <v>6.5721006581238528E-2</v>
      </c>
      <c r="T1140">
        <f>VLOOKUP($A1140,'STOCK PRICES'!$U$2:$V$1210,2,1)</f>
        <v>90</v>
      </c>
      <c r="U1140" s="92">
        <f t="shared" si="41"/>
        <v>-1.9802627296179643E-2</v>
      </c>
      <c r="V1140">
        <f>VLOOKUP($A1140,'STOCK PRICES'!$W$2:$X$1879,2,1)</f>
        <v>57.15</v>
      </c>
      <c r="W1140" s="92">
        <f t="shared" si="42"/>
        <v>2.6281224062694084E-3</v>
      </c>
      <c r="X1140">
        <f>VLOOKUP($A1140,'STOCK PRICES'!$Y$2:$Z$1987,2,1)</f>
        <v>31.1</v>
      </c>
      <c r="Y1140" s="92">
        <f t="shared" si="43"/>
        <v>6.4329368574194215E-4</v>
      </c>
      <c r="Z1140">
        <f>VLOOKUP($A1140,'STOCK PRICES'!$AA$2:$AB$1885,2,1)</f>
        <v>126</v>
      </c>
      <c r="AA1140" s="92">
        <f t="shared" si="44"/>
        <v>0</v>
      </c>
      <c r="AB1140">
        <f>VLOOKUP($A1140,'STOCK PRICES'!$AC$2:$AD$532,2,1)</f>
        <v>515.77</v>
      </c>
      <c r="AC1140" s="92">
        <f t="shared" si="45"/>
        <v>-6.011712881567639E-3</v>
      </c>
      <c r="AD1140">
        <f>VLOOKUP($A1140,'STOCK PRICES'!$AE$2:$AF$1525,2,1)</f>
        <v>1304.26</v>
      </c>
      <c r="AE1140" s="92">
        <f t="shared" si="46"/>
        <v>-6.514982774119114E-4</v>
      </c>
      <c r="AF1140">
        <f>VLOOKUP($A1140,'STOCK PRICES'!$AG$2:$AH$1526,2,1)</f>
        <v>77.260000000000005</v>
      </c>
      <c r="AG1140" s="92">
        <f t="shared" si="47"/>
        <v>3.6307093825351062E-3</v>
      </c>
      <c r="AH1140">
        <f>VLOOKUP($A1140,'STOCK PRICES'!$AI$2:$AJ$1515,2,1)</f>
        <v>341.2</v>
      </c>
      <c r="AI1140" s="92">
        <f t="shared" si="48"/>
        <v>-1.2408046647614294E-2</v>
      </c>
      <c r="AJ1140">
        <f>VLOOKUP($A1140,'STOCK PRICES'!$AK$2:$AL$1492,2,1)</f>
        <v>164.78</v>
      </c>
      <c r="AK1140" s="92">
        <f t="shared" si="49"/>
        <v>-1.3023215535146607E-2</v>
      </c>
    </row>
    <row r="1141" spans="1:37">
      <c r="A1141" s="87">
        <v>44692</v>
      </c>
      <c r="B1141">
        <f>VLOOKUP($A1141,'STOCK PRICES'!$C$2:$D$1994,2,1)</f>
        <v>130.15</v>
      </c>
      <c r="C1141" s="92">
        <f t="shared" si="50"/>
        <v>-6.2043016223051429E-3</v>
      </c>
      <c r="D1141">
        <f>VLOOKUP($A1141,'STOCK PRICES'!$E$2:$F$2018,2,1)</f>
        <v>131.55000000000001</v>
      </c>
      <c r="E1141" s="92">
        <f t="shared" si="50"/>
        <v>-1.912420880524893E-2</v>
      </c>
      <c r="F1141">
        <f>VLOOKUP($A1141,'STOCK PRICES'!$G$2:$H$1679,2,1)</f>
        <v>29.14</v>
      </c>
      <c r="G1141" s="92">
        <f t="shared" si="34"/>
        <v>9.3088070922150955E-3</v>
      </c>
      <c r="H1141">
        <f>VLOOKUP($A1141,'STOCK PRICES'!$I$2:$J$1976,2,1)</f>
        <v>44.25</v>
      </c>
      <c r="I1141" s="92">
        <f t="shared" si="35"/>
        <v>-3.0271619269670483E-2</v>
      </c>
      <c r="J1141">
        <f>VLOOKUP($A1141,'STOCK PRICES'!$K$2:$L$2018,2,1)</f>
        <v>135.46</v>
      </c>
      <c r="K1141" s="92">
        <f t="shared" si="36"/>
        <v>-5.0244464622819264E-2</v>
      </c>
      <c r="L1141">
        <f>VLOOKUP($A1141,'STOCK PRICES'!$M$2:$N$2018,2,1)</f>
        <v>28.62</v>
      </c>
      <c r="M1141" s="92">
        <f t="shared" si="37"/>
        <v>-1.6288698378805418E-2</v>
      </c>
      <c r="N1141">
        <f>VLOOKUP($A1141,'STOCK PRICES'!$O$2:$P$538,2,1)</f>
        <v>38.479999999999997</v>
      </c>
      <c r="O1141" s="92">
        <f t="shared" si="38"/>
        <v>-4.9680768354764898E-2</v>
      </c>
      <c r="P1141">
        <f>VLOOKUP($A1141,'STOCK PRICES'!$Q$2:$R$2018,2,1)</f>
        <v>14.35</v>
      </c>
      <c r="Q1141" s="92">
        <f t="shared" si="39"/>
        <v>-4.4966703439740463E-2</v>
      </c>
      <c r="R1141">
        <f>VLOOKUP($A1141,'STOCK PRICES'!$S$2:$T$2018,2,1)</f>
        <v>8.9600000000000009</v>
      </c>
      <c r="S1141" s="92">
        <f t="shared" si="40"/>
        <v>-6.7950661908507667E-2</v>
      </c>
      <c r="T1141">
        <f>VLOOKUP($A1141,'STOCK PRICES'!$U$2:$V$1210,2,1)</f>
        <v>86.17</v>
      </c>
      <c r="U1141" s="92">
        <f t="shared" si="41"/>
        <v>-4.3487581078589632E-2</v>
      </c>
      <c r="V1141">
        <f>VLOOKUP($A1141,'STOCK PRICES'!$W$2:$X$1879,2,1)</f>
        <v>56.4</v>
      </c>
      <c r="W1141" s="92">
        <f t="shared" si="42"/>
        <v>-1.3210231736806462E-2</v>
      </c>
      <c r="X1141">
        <f>VLOOKUP($A1141,'STOCK PRICES'!$Y$2:$Z$1987,2,1)</f>
        <v>31.59</v>
      </c>
      <c r="Y1141" s="92">
        <f t="shared" si="43"/>
        <v>1.5632795628805242E-2</v>
      </c>
      <c r="Z1141">
        <f>VLOOKUP($A1141,'STOCK PRICES'!$AA$2:$AB$1885,2,1)</f>
        <v>126</v>
      </c>
      <c r="AA1141" s="92">
        <f t="shared" si="44"/>
        <v>0</v>
      </c>
      <c r="AB1141">
        <f>VLOOKUP($A1141,'STOCK PRICES'!$AC$2:$AD$532,2,1)</f>
        <v>509.34</v>
      </c>
      <c r="AC1141" s="92">
        <f t="shared" si="45"/>
        <v>-1.2545159699508757E-2</v>
      </c>
      <c r="AD1141">
        <f>VLOOKUP($A1141,'STOCK PRICES'!$AE$2:$AF$1525,2,1)</f>
        <v>1301.3499999999999</v>
      </c>
      <c r="AE1141" s="92">
        <f t="shared" si="46"/>
        <v>-2.2336429549099459E-3</v>
      </c>
      <c r="AF1141">
        <f>VLOOKUP($A1141,'STOCK PRICES'!$AG$2:$AH$1526,2,1)</f>
        <v>76.010000000000005</v>
      </c>
      <c r="AG1141" s="92">
        <f t="shared" si="47"/>
        <v>-1.6311446660186139E-2</v>
      </c>
      <c r="AH1141">
        <f>VLOOKUP($A1141,'STOCK PRICES'!$AI$2:$AJ$1515,2,1)</f>
        <v>334.94</v>
      </c>
      <c r="AI1141" s="92">
        <f t="shared" si="48"/>
        <v>-1.8517404311191824E-2</v>
      </c>
      <c r="AJ1141">
        <f>VLOOKUP($A1141,'STOCK PRICES'!$AK$2:$AL$1492,2,1)</f>
        <v>157.21</v>
      </c>
      <c r="AK1141" s="92">
        <f t="shared" si="49"/>
        <v>-4.7028759684021385E-2</v>
      </c>
    </row>
    <row r="1142" spans="1:37">
      <c r="A1142" s="87">
        <v>44693</v>
      </c>
      <c r="B1142">
        <f>VLOOKUP($A1142,'STOCK PRICES'!$C$2:$D$1994,2,1)</f>
        <v>131.03</v>
      </c>
      <c r="C1142" s="92">
        <f t="shared" si="50"/>
        <v>6.7386731759194662E-3</v>
      </c>
      <c r="D1142">
        <f>VLOOKUP($A1142,'STOCK PRICES'!$E$2:$F$2018,2,1)</f>
        <v>129.41</v>
      </c>
      <c r="E1142" s="92">
        <f t="shared" si="50"/>
        <v>-1.640134865272317E-2</v>
      </c>
      <c r="F1142">
        <f>VLOOKUP($A1142,'STOCK PRICES'!$G$2:$H$1679,2,1)</f>
        <v>28.51</v>
      </c>
      <c r="G1142" s="92">
        <f t="shared" si="34"/>
        <v>-2.185689784247816E-2</v>
      </c>
      <c r="H1142">
        <f>VLOOKUP($A1142,'STOCK PRICES'!$I$2:$J$1976,2,1)</f>
        <v>43.66</v>
      </c>
      <c r="I1142" s="92">
        <f t="shared" si="35"/>
        <v>-1.3423020332140774E-2</v>
      </c>
      <c r="J1142">
        <f>VLOOKUP($A1142,'STOCK PRICES'!$K$2:$L$2018,2,1)</f>
        <v>140.81</v>
      </c>
      <c r="K1142" s="92">
        <f t="shared" si="36"/>
        <v>3.8735070142462587E-2</v>
      </c>
      <c r="L1142">
        <f>VLOOKUP($A1142,'STOCK PRICES'!$M$2:$N$2018,2,1)</f>
        <v>29.28</v>
      </c>
      <c r="M1142" s="92">
        <f t="shared" si="37"/>
        <v>2.2798914964806027E-2</v>
      </c>
      <c r="N1142">
        <f>VLOOKUP($A1142,'STOCK PRICES'!$O$2:$P$538,2,1)</f>
        <v>37.369999999999997</v>
      </c>
      <c r="O1142" s="92">
        <f t="shared" si="38"/>
        <v>-2.9270382300113224E-2</v>
      </c>
      <c r="P1142">
        <f>VLOOKUP($A1142,'STOCK PRICES'!$Q$2:$R$2018,2,1)</f>
        <v>15.02</v>
      </c>
      <c r="Q1142" s="92">
        <f t="shared" si="39"/>
        <v>4.5632704130358671E-2</v>
      </c>
      <c r="R1142">
        <f>VLOOKUP($A1142,'STOCK PRICES'!$S$2:$T$2018,2,1)</f>
        <v>9.56</v>
      </c>
      <c r="S1142" s="92">
        <f t="shared" si="40"/>
        <v>6.4817500076470691E-2</v>
      </c>
      <c r="T1142">
        <f>VLOOKUP($A1142,'STOCK PRICES'!$U$2:$V$1210,2,1)</f>
        <v>86.17</v>
      </c>
      <c r="U1142" s="92">
        <f t="shared" si="41"/>
        <v>0</v>
      </c>
      <c r="V1142">
        <f>VLOOKUP($A1142,'STOCK PRICES'!$W$2:$X$1879,2,1)</f>
        <v>57.98</v>
      </c>
      <c r="W1142" s="92">
        <f t="shared" si="42"/>
        <v>2.7628964989496182E-2</v>
      </c>
      <c r="X1142">
        <f>VLOOKUP($A1142,'STOCK PRICES'!$Y$2:$Z$1987,2,1)</f>
        <v>31.25</v>
      </c>
      <c r="Y1142" s="92">
        <f t="shared" si="43"/>
        <v>-1.082123863158334E-2</v>
      </c>
      <c r="Z1142">
        <f>VLOOKUP($A1142,'STOCK PRICES'!$AA$2:$AB$1885,2,1)</f>
        <v>123.66</v>
      </c>
      <c r="AA1142" s="92">
        <f t="shared" si="44"/>
        <v>-1.8746042821055332E-2</v>
      </c>
      <c r="AB1142">
        <f>VLOOKUP($A1142,'STOCK PRICES'!$AC$2:$AD$532,2,1)</f>
        <v>514.54</v>
      </c>
      <c r="AC1142" s="92">
        <f t="shared" si="45"/>
        <v>1.0157527658024952E-2</v>
      </c>
      <c r="AD1142">
        <f>VLOOKUP($A1142,'STOCK PRICES'!$AE$2:$AF$1525,2,1)</f>
        <v>1283.06</v>
      </c>
      <c r="AE1142" s="92">
        <f t="shared" si="46"/>
        <v>-1.4154337244130535E-2</v>
      </c>
      <c r="AF1142">
        <f>VLOOKUP($A1142,'STOCK PRICES'!$AG$2:$AH$1526,2,1)</f>
        <v>75.33</v>
      </c>
      <c r="AG1142" s="92">
        <f t="shared" si="47"/>
        <v>-8.9864487403458811E-3</v>
      </c>
      <c r="AH1142">
        <f>VLOOKUP($A1142,'STOCK PRICES'!$AI$2:$AJ$1515,2,1)</f>
        <v>337.07</v>
      </c>
      <c r="AI1142" s="92">
        <f t="shared" si="48"/>
        <v>6.3392126097592408E-3</v>
      </c>
      <c r="AJ1142">
        <f>VLOOKUP($A1142,'STOCK PRICES'!$AK$2:$AL$1492,2,1)</f>
        <v>159.03</v>
      </c>
      <c r="AK1142" s="92">
        <f t="shared" si="49"/>
        <v>1.1510372464401921E-2</v>
      </c>
    </row>
    <row r="1143" spans="1:37">
      <c r="A1143" s="87">
        <v>44694</v>
      </c>
      <c r="B1143">
        <f>VLOOKUP($A1143,'STOCK PRICES'!$C$2:$D$1994,2,1)</f>
        <v>133.78</v>
      </c>
      <c r="C1143" s="92">
        <f t="shared" si="50"/>
        <v>2.0770355073768097E-2</v>
      </c>
      <c r="D1143">
        <f>VLOOKUP($A1143,'STOCK PRICES'!$E$2:$F$2018,2,1)</f>
        <v>132.09</v>
      </c>
      <c r="E1143" s="92">
        <f t="shared" si="50"/>
        <v>2.0497849602193564E-2</v>
      </c>
      <c r="F1143">
        <f>VLOOKUP($A1143,'STOCK PRICES'!$G$2:$H$1679,2,1)</f>
        <v>29.45</v>
      </c>
      <c r="G1143" s="92">
        <f t="shared" si="34"/>
        <v>3.2439007173014914E-2</v>
      </c>
      <c r="H1143">
        <f>VLOOKUP($A1143,'STOCK PRICES'!$I$2:$J$1976,2,1)</f>
        <v>43.85</v>
      </c>
      <c r="I1143" s="92">
        <f t="shared" si="35"/>
        <v>4.3423676963943421E-3</v>
      </c>
      <c r="J1143">
        <f>VLOOKUP($A1143,'STOCK PRICES'!$K$2:$L$2018,2,1)</f>
        <v>149.87</v>
      </c>
      <c r="K1143" s="92">
        <f t="shared" si="36"/>
        <v>6.2356787727684507E-2</v>
      </c>
      <c r="L1143">
        <f>VLOOKUP($A1143,'STOCK PRICES'!$M$2:$N$2018,2,1)</f>
        <v>29.62</v>
      </c>
      <c r="M1143" s="92">
        <f t="shared" si="37"/>
        <v>1.1545119746541845E-2</v>
      </c>
      <c r="N1143">
        <f>VLOOKUP($A1143,'STOCK PRICES'!$O$2:$P$538,2,1)</f>
        <v>39.950000000000003</v>
      </c>
      <c r="O1143" s="92">
        <f t="shared" si="38"/>
        <v>6.6760428714891379E-2</v>
      </c>
      <c r="P1143">
        <f>VLOOKUP($A1143,'STOCK PRICES'!$Q$2:$R$2018,2,1)</f>
        <v>15.41</v>
      </c>
      <c r="Q1143" s="92">
        <f t="shared" si="39"/>
        <v>2.5634002996035719E-2</v>
      </c>
      <c r="R1143">
        <f>VLOOKUP($A1143,'STOCK PRICES'!$S$2:$T$2018,2,1)</f>
        <v>9.3800000000000008</v>
      </c>
      <c r="S1143" s="92">
        <f t="shared" si="40"/>
        <v>-1.9007964045176632E-2</v>
      </c>
      <c r="T1143">
        <f>VLOOKUP($A1143,'STOCK PRICES'!$U$2:$V$1210,2,1)</f>
        <v>91.93</v>
      </c>
      <c r="U1143" s="92">
        <f t="shared" si="41"/>
        <v>6.4705328623987854E-2</v>
      </c>
      <c r="V1143">
        <f>VLOOKUP($A1143,'STOCK PRICES'!$W$2:$X$1879,2,1)</f>
        <v>58.98</v>
      </c>
      <c r="W1143" s="92">
        <f t="shared" si="42"/>
        <v>1.7100279893620847E-2</v>
      </c>
      <c r="X1143">
        <f>VLOOKUP($A1143,'STOCK PRICES'!$Y$2:$Z$1987,2,1)</f>
        <v>32.32</v>
      </c>
      <c r="Y1143" s="92">
        <f t="shared" si="43"/>
        <v>3.3666857470484174E-2</v>
      </c>
      <c r="Z1143">
        <f>VLOOKUP($A1143,'STOCK PRICES'!$AA$2:$AB$1885,2,1)</f>
        <v>118.64</v>
      </c>
      <c r="AA1143" s="92">
        <f t="shared" si="44"/>
        <v>-4.1442166300745958E-2</v>
      </c>
      <c r="AB1143">
        <f>VLOOKUP($A1143,'STOCK PRICES'!$AC$2:$AD$532,2,1)</f>
        <v>523.33000000000004</v>
      </c>
      <c r="AC1143" s="92">
        <f t="shared" si="45"/>
        <v>1.693894259125139E-2</v>
      </c>
      <c r="AD1143">
        <f>VLOOKUP($A1143,'STOCK PRICES'!$AE$2:$AF$1525,2,1)</f>
        <v>1309.53</v>
      </c>
      <c r="AE1143" s="92">
        <f t="shared" si="46"/>
        <v>2.0420444277015198E-2</v>
      </c>
      <c r="AF1143">
        <f>VLOOKUP($A1143,'STOCK PRICES'!$AG$2:$AH$1526,2,1)</f>
        <v>76.209999999999994</v>
      </c>
      <c r="AG1143" s="92">
        <f t="shared" si="47"/>
        <v>1.1614225840422706E-2</v>
      </c>
      <c r="AH1143">
        <f>VLOOKUP($A1143,'STOCK PRICES'!$AI$2:$AJ$1515,2,1)</f>
        <v>342.67</v>
      </c>
      <c r="AI1143" s="92">
        <f t="shared" si="48"/>
        <v>1.6477261010055456E-2</v>
      </c>
      <c r="AJ1143">
        <f>VLOOKUP($A1143,'STOCK PRICES'!$AK$2:$AL$1492,2,1)</f>
        <v>160</v>
      </c>
      <c r="AK1143" s="92">
        <f t="shared" si="49"/>
        <v>6.0809515660026035E-3</v>
      </c>
    </row>
    <row r="1144" spans="1:37">
      <c r="A1144" s="87">
        <v>44697</v>
      </c>
      <c r="B1144">
        <f>VLOOKUP($A1144,'STOCK PRICES'!$C$2:$D$1994,2,1)</f>
        <v>129.05000000000001</v>
      </c>
      <c r="C1144" s="92">
        <f t="shared" si="50"/>
        <v>-3.5996733525639028E-2</v>
      </c>
      <c r="D1144">
        <f>VLOOKUP($A1144,'STOCK PRICES'!$E$2:$F$2018,2,1)</f>
        <v>130.72</v>
      </c>
      <c r="E1144" s="92">
        <f t="shared" si="50"/>
        <v>-1.042587732407939E-2</v>
      </c>
      <c r="F1144">
        <f>VLOOKUP($A1144,'STOCK PRICES'!$G$2:$H$1679,2,1)</f>
        <v>29.45</v>
      </c>
      <c r="G1144" s="92">
        <f t="shared" si="34"/>
        <v>0</v>
      </c>
      <c r="H1144">
        <f>VLOOKUP($A1144,'STOCK PRICES'!$I$2:$J$1976,2,1)</f>
        <v>42.92</v>
      </c>
      <c r="I1144" s="92">
        <f t="shared" si="35"/>
        <v>-2.1436801055694284E-2</v>
      </c>
      <c r="J1144">
        <f>VLOOKUP($A1144,'STOCK PRICES'!$K$2:$L$2018,2,1)</f>
        <v>148.22</v>
      </c>
      <c r="K1144" s="92">
        <f t="shared" si="36"/>
        <v>-1.1070595133691947E-2</v>
      </c>
      <c r="L1144">
        <f>VLOOKUP($A1144,'STOCK PRICES'!$M$2:$N$2018,2,1)</f>
        <v>28.73</v>
      </c>
      <c r="M1144" s="92">
        <f t="shared" si="37"/>
        <v>-3.0507935848454609E-2</v>
      </c>
      <c r="N1144">
        <f>VLOOKUP($A1144,'STOCK PRICES'!$O$2:$P$538,2,1)</f>
        <v>36.99</v>
      </c>
      <c r="O1144" s="92">
        <f t="shared" si="38"/>
        <v>-7.6981066367921069E-2</v>
      </c>
      <c r="P1144">
        <f>VLOOKUP($A1144,'STOCK PRICES'!$Q$2:$R$2018,2,1)</f>
        <v>14.84</v>
      </c>
      <c r="Q1144" s="92">
        <f t="shared" si="39"/>
        <v>-3.769041159279006E-2</v>
      </c>
      <c r="R1144">
        <f>VLOOKUP($A1144,'STOCK PRICES'!$S$2:$T$2018,2,1)</f>
        <v>8.8800000000000008</v>
      </c>
      <c r="S1144" s="92">
        <f t="shared" si="40"/>
        <v>-5.4778206014054621E-2</v>
      </c>
      <c r="T1144">
        <f>VLOOKUP($A1144,'STOCK PRICES'!$U$2:$V$1210,2,1)</f>
        <v>93.37</v>
      </c>
      <c r="U1144" s="92">
        <f t="shared" si="41"/>
        <v>1.5542676620171184E-2</v>
      </c>
      <c r="V1144">
        <f>VLOOKUP($A1144,'STOCK PRICES'!$W$2:$X$1879,2,1)</f>
        <v>58</v>
      </c>
      <c r="W1144" s="92">
        <f t="shared" si="42"/>
        <v>-1.6755392840710825E-2</v>
      </c>
      <c r="X1144">
        <f>VLOOKUP($A1144,'STOCK PRICES'!$Y$2:$Z$1987,2,1)</f>
        <v>32.049999999999997</v>
      </c>
      <c r="Y1144" s="92">
        <f t="shared" si="43"/>
        <v>-8.3890502862157303E-3</v>
      </c>
      <c r="Z1144">
        <f>VLOOKUP($A1144,'STOCK PRICES'!$AA$2:$AB$1885,2,1)</f>
        <v>115.66</v>
      </c>
      <c r="AA1144" s="92">
        <f t="shared" si="44"/>
        <v>-2.5438845099604528E-2</v>
      </c>
      <c r="AB1144">
        <f>VLOOKUP($A1144,'STOCK PRICES'!$AC$2:$AD$532,2,1)</f>
        <v>502.17</v>
      </c>
      <c r="AC1144" s="92">
        <f t="shared" si="45"/>
        <v>-4.1273532444569348E-2</v>
      </c>
      <c r="AD1144">
        <f>VLOOKUP($A1144,'STOCK PRICES'!$AE$2:$AF$1525,2,1)</f>
        <v>1299</v>
      </c>
      <c r="AE1144" s="92">
        <f t="shared" si="46"/>
        <v>-8.0735565221939018E-3</v>
      </c>
      <c r="AF1144">
        <f>VLOOKUP($A1144,'STOCK PRICES'!$AG$2:$AH$1526,2,1)</f>
        <v>74.28</v>
      </c>
      <c r="AG1144" s="92">
        <f t="shared" si="47"/>
        <v>-2.5650951193520892E-2</v>
      </c>
      <c r="AH1144">
        <f>VLOOKUP($A1144,'STOCK PRICES'!$AI$2:$AJ$1515,2,1)</f>
        <v>325.38</v>
      </c>
      <c r="AI1144" s="92">
        <f t="shared" si="48"/>
        <v>-5.1774154845122621E-2</v>
      </c>
      <c r="AJ1144">
        <f>VLOOKUP($A1144,'STOCK PRICES'!$AK$2:$AL$1492,2,1)</f>
        <v>160.30000000000001</v>
      </c>
      <c r="AK1144" s="92">
        <f t="shared" si="49"/>
        <v>1.8732443816804189E-3</v>
      </c>
    </row>
    <row r="1145" spans="1:37">
      <c r="A1145" s="87">
        <v>44698</v>
      </c>
      <c r="B1145">
        <f>VLOOKUP($A1145,'STOCK PRICES'!$C$2:$D$1994,2,1)</f>
        <v>128.41999999999999</v>
      </c>
      <c r="C1145" s="92">
        <f t="shared" si="50"/>
        <v>-4.893783798720742E-3</v>
      </c>
      <c r="D1145">
        <f>VLOOKUP($A1145,'STOCK PRICES'!$E$2:$F$2018,2,1)</f>
        <v>132</v>
      </c>
      <c r="E1145" s="92">
        <f t="shared" si="50"/>
        <v>9.744291474678141E-3</v>
      </c>
      <c r="F1145">
        <f>VLOOKUP($A1145,'STOCK PRICES'!$G$2:$H$1679,2,1)</f>
        <v>29.45</v>
      </c>
      <c r="G1145" s="92">
        <f t="shared" si="34"/>
        <v>0</v>
      </c>
      <c r="H1145">
        <f>VLOOKUP($A1145,'STOCK PRICES'!$I$2:$J$1976,2,1)</f>
        <v>42.94</v>
      </c>
      <c r="I1145" s="92">
        <f t="shared" si="35"/>
        <v>4.6587468813722756E-4</v>
      </c>
      <c r="J1145">
        <f>VLOOKUP($A1145,'STOCK PRICES'!$K$2:$L$2018,2,1)</f>
        <v>151.69</v>
      </c>
      <c r="K1145" s="92">
        <f t="shared" si="36"/>
        <v>2.3141308080368076E-2</v>
      </c>
      <c r="L1145">
        <f>VLOOKUP($A1145,'STOCK PRICES'!$M$2:$N$2018,2,1)</f>
        <v>28.02</v>
      </c>
      <c r="M1145" s="92">
        <f t="shared" si="37"/>
        <v>-2.502333208233723E-2</v>
      </c>
      <c r="N1145">
        <f>VLOOKUP($A1145,'STOCK PRICES'!$O$2:$P$538,2,1)</f>
        <v>36.94</v>
      </c>
      <c r="O1145" s="92">
        <f t="shared" si="38"/>
        <v>-1.352631073268853E-3</v>
      </c>
      <c r="P1145">
        <f>VLOOKUP($A1145,'STOCK PRICES'!$Q$2:$R$2018,2,1)</f>
        <v>15.11</v>
      </c>
      <c r="Q1145" s="92">
        <f t="shared" si="39"/>
        <v>1.8030538545413768E-2</v>
      </c>
      <c r="R1145">
        <f>VLOOKUP($A1145,'STOCK PRICES'!$S$2:$T$2018,2,1)</f>
        <v>8.9499999999999993</v>
      </c>
      <c r="S1145" s="92">
        <f t="shared" si="40"/>
        <v>7.851975282685171E-3</v>
      </c>
      <c r="T1145">
        <f>VLOOKUP($A1145,'STOCK PRICES'!$U$2:$V$1210,2,1)</f>
        <v>93.37</v>
      </c>
      <c r="U1145" s="92">
        <f t="shared" si="41"/>
        <v>0</v>
      </c>
      <c r="V1145">
        <f>VLOOKUP($A1145,'STOCK PRICES'!$W$2:$X$1879,2,1)</f>
        <v>56.88</v>
      </c>
      <c r="W1145" s="92">
        <f t="shared" si="42"/>
        <v>-1.9499225051433894E-2</v>
      </c>
      <c r="X1145">
        <f>VLOOKUP($A1145,'STOCK PRICES'!$Y$2:$Z$1987,2,1)</f>
        <v>31.98</v>
      </c>
      <c r="Y1145" s="92">
        <f t="shared" si="43"/>
        <v>-2.1864759608707361E-3</v>
      </c>
      <c r="Z1145">
        <f>VLOOKUP($A1145,'STOCK PRICES'!$AA$2:$AB$1885,2,1)</f>
        <v>116.42</v>
      </c>
      <c r="AA1145" s="92">
        <f t="shared" si="44"/>
        <v>6.5494891135171925E-3</v>
      </c>
      <c r="AB1145">
        <f>VLOOKUP($A1145,'STOCK PRICES'!$AC$2:$AD$532,2,1)</f>
        <v>495.76</v>
      </c>
      <c r="AC1145" s="92">
        <f t="shared" si="45"/>
        <v>-1.2846769128786255E-2</v>
      </c>
      <c r="AD1145">
        <f>VLOOKUP($A1145,'STOCK PRICES'!$AE$2:$AF$1525,2,1)</f>
        <v>1299.33</v>
      </c>
      <c r="AE1145" s="92">
        <f t="shared" si="46"/>
        <v>2.5400930734308596E-4</v>
      </c>
      <c r="AF1145">
        <f>VLOOKUP($A1145,'STOCK PRICES'!$AG$2:$AH$1526,2,1)</f>
        <v>74.06</v>
      </c>
      <c r="AG1145" s="92">
        <f t="shared" si="47"/>
        <v>-2.9661609990383852E-3</v>
      </c>
      <c r="AH1145">
        <f>VLOOKUP($A1145,'STOCK PRICES'!$AI$2:$AJ$1515,2,1)</f>
        <v>328.05</v>
      </c>
      <c r="AI1145" s="92">
        <f t="shared" si="48"/>
        <v>8.1723057098623316E-3</v>
      </c>
      <c r="AJ1145">
        <f>VLOOKUP($A1145,'STOCK PRICES'!$AK$2:$AL$1492,2,1)</f>
        <v>160</v>
      </c>
      <c r="AK1145" s="92">
        <f t="shared" si="49"/>
        <v>-1.8732443816804475E-3</v>
      </c>
    </row>
    <row r="1146" spans="1:37">
      <c r="A1146" s="87">
        <v>44699</v>
      </c>
      <c r="B1146">
        <f>VLOOKUP($A1146,'STOCK PRICES'!$C$2:$D$1994,2,1)</f>
        <v>129.85</v>
      </c>
      <c r="C1146" s="92">
        <f t="shared" si="50"/>
        <v>1.1073795742855271E-2</v>
      </c>
      <c r="D1146">
        <f>VLOOKUP($A1146,'STOCK PRICES'!$E$2:$F$2018,2,1)</f>
        <v>131.38</v>
      </c>
      <c r="E1146" s="92">
        <f t="shared" si="50"/>
        <v>-4.7080351220440278E-3</v>
      </c>
      <c r="F1146">
        <f>VLOOKUP($A1146,'STOCK PRICES'!$G$2:$H$1679,2,1)</f>
        <v>28.75</v>
      </c>
      <c r="G1146" s="92">
        <f t="shared" si="34"/>
        <v>-2.4056142854236268E-2</v>
      </c>
      <c r="H1146">
        <f>VLOOKUP($A1146,'STOCK PRICES'!$I$2:$J$1976,2,1)</f>
        <v>43.13</v>
      </c>
      <c r="I1146" s="92">
        <f t="shared" si="35"/>
        <v>4.4150182091169145E-3</v>
      </c>
      <c r="J1146">
        <f>VLOOKUP($A1146,'STOCK PRICES'!$K$2:$L$2018,2,1)</f>
        <v>150.24</v>
      </c>
      <c r="K1146" s="92">
        <f t="shared" si="36"/>
        <v>-9.6049491436280849E-3</v>
      </c>
      <c r="L1146">
        <f>VLOOKUP($A1146,'STOCK PRICES'!$M$2:$N$2018,2,1)</f>
        <v>28.97</v>
      </c>
      <c r="M1146" s="92">
        <f t="shared" si="37"/>
        <v>3.334227087239805E-2</v>
      </c>
      <c r="N1146">
        <f>VLOOKUP($A1146,'STOCK PRICES'!$O$2:$P$538,2,1)</f>
        <v>39.71</v>
      </c>
      <c r="O1146" s="92">
        <f t="shared" si="38"/>
        <v>7.2308070372066255E-2</v>
      </c>
      <c r="P1146">
        <f>VLOOKUP($A1146,'STOCK PRICES'!$Q$2:$R$2018,2,1)</f>
        <v>15.19</v>
      </c>
      <c r="Q1146" s="92">
        <f t="shared" si="39"/>
        <v>5.2805403230333503E-3</v>
      </c>
      <c r="R1146">
        <f>VLOOKUP($A1146,'STOCK PRICES'!$S$2:$T$2018,2,1)</f>
        <v>9.4700000000000006</v>
      </c>
      <c r="S1146" s="92">
        <f t="shared" si="40"/>
        <v>5.6475374911223022E-2</v>
      </c>
      <c r="T1146">
        <f>VLOOKUP($A1146,'STOCK PRICES'!$U$2:$V$1210,2,1)</f>
        <v>96.64</v>
      </c>
      <c r="U1146" s="92">
        <f t="shared" si="41"/>
        <v>3.4422639690670193E-2</v>
      </c>
      <c r="V1146">
        <f>VLOOKUP($A1146,'STOCK PRICES'!$W$2:$X$1879,2,1)</f>
        <v>58.49</v>
      </c>
      <c r="W1146" s="92">
        <f t="shared" si="42"/>
        <v>2.7912013959948957E-2</v>
      </c>
      <c r="X1146">
        <f>VLOOKUP($A1146,'STOCK PRICES'!$Y$2:$Z$1987,2,1)</f>
        <v>31.88</v>
      </c>
      <c r="Y1146" s="92">
        <f t="shared" si="43"/>
        <v>-3.1318534837939337E-3</v>
      </c>
      <c r="Z1146">
        <f>VLOOKUP($A1146,'STOCK PRICES'!$AA$2:$AB$1885,2,1)</f>
        <v>114.03</v>
      </c>
      <c r="AA1146" s="92">
        <f t="shared" si="44"/>
        <v>-2.0742770174322429E-2</v>
      </c>
      <c r="AB1146">
        <f>VLOOKUP($A1146,'STOCK PRICES'!$AC$2:$AD$532,2,1)</f>
        <v>505.61</v>
      </c>
      <c r="AC1146" s="92">
        <f t="shared" si="45"/>
        <v>1.9673682464216701E-2</v>
      </c>
      <c r="AD1146">
        <f>VLOOKUP($A1146,'STOCK PRICES'!$AE$2:$AF$1525,2,1)</f>
        <v>1308.2</v>
      </c>
      <c r="AE1146" s="92">
        <f t="shared" si="46"/>
        <v>6.8033995491697729E-3</v>
      </c>
      <c r="AF1146">
        <f>VLOOKUP($A1146,'STOCK PRICES'!$AG$2:$AH$1526,2,1)</f>
        <v>76.47</v>
      </c>
      <c r="AG1146" s="92">
        <f t="shared" si="47"/>
        <v>3.2022931570667053E-2</v>
      </c>
      <c r="AH1146">
        <f>VLOOKUP($A1146,'STOCK PRICES'!$AI$2:$AJ$1515,2,1)</f>
        <v>332.31</v>
      </c>
      <c r="AI1146" s="92">
        <f t="shared" si="48"/>
        <v>1.2902232406064557E-2</v>
      </c>
      <c r="AJ1146">
        <f>VLOOKUP($A1146,'STOCK PRICES'!$AK$2:$AL$1492,2,1)</f>
        <v>161.38999999999999</v>
      </c>
      <c r="AK1146" s="92">
        <f t="shared" si="49"/>
        <v>8.6499808139041141E-3</v>
      </c>
    </row>
    <row r="1147" spans="1:37">
      <c r="A1147" s="87">
        <v>44700</v>
      </c>
      <c r="B1147">
        <f>VLOOKUP($A1147,'STOCK PRICES'!$C$2:$D$1994,2,1)</f>
        <v>129.83000000000001</v>
      </c>
      <c r="C1147" s="92">
        <f t="shared" si="50"/>
        <v>-1.5403573659530058E-4</v>
      </c>
      <c r="D1147">
        <f>VLOOKUP($A1147,'STOCK PRICES'!$E$2:$F$2018,2,1)</f>
        <v>131.96</v>
      </c>
      <c r="E1147" s="92">
        <f t="shared" si="50"/>
        <v>4.4049588960537751E-3</v>
      </c>
      <c r="F1147">
        <f>VLOOKUP($A1147,'STOCK PRICES'!$G$2:$H$1679,2,1)</f>
        <v>29</v>
      </c>
      <c r="G1147" s="92">
        <f t="shared" si="34"/>
        <v>8.6580627431145311E-3</v>
      </c>
      <c r="H1147">
        <f>VLOOKUP($A1147,'STOCK PRICES'!$I$2:$J$1976,2,1)</f>
        <v>42.57</v>
      </c>
      <c r="I1147" s="92">
        <f t="shared" si="35"/>
        <v>-1.3069030819690863E-2</v>
      </c>
      <c r="J1147">
        <f>VLOOKUP($A1147,'STOCK PRICES'!$K$2:$L$2018,2,1)</f>
        <v>150.27000000000001</v>
      </c>
      <c r="K1147" s="92">
        <f t="shared" si="36"/>
        <v>1.9966057768236919E-4</v>
      </c>
      <c r="L1147">
        <f>VLOOKUP($A1147,'STOCK PRICES'!$M$2:$N$2018,2,1)</f>
        <v>28.68</v>
      </c>
      <c r="M1147" s="92">
        <f t="shared" si="37"/>
        <v>-1.0060796049839418E-2</v>
      </c>
      <c r="N1147">
        <f>VLOOKUP($A1147,'STOCK PRICES'!$O$2:$P$538,2,1)</f>
        <v>41.19</v>
      </c>
      <c r="O1147" s="92">
        <f t="shared" si="38"/>
        <v>3.6592463304829285E-2</v>
      </c>
      <c r="P1147">
        <f>VLOOKUP($A1147,'STOCK PRICES'!$Q$2:$R$2018,2,1)</f>
        <v>15.05</v>
      </c>
      <c r="Q1147" s="92">
        <f t="shared" si="39"/>
        <v>-9.2593254127967123E-3</v>
      </c>
      <c r="R1147">
        <f>VLOOKUP($A1147,'STOCK PRICES'!$S$2:$T$2018,2,1)</f>
        <v>9.07</v>
      </c>
      <c r="S1147" s="92">
        <f t="shared" si="40"/>
        <v>-4.3156643070941685E-2</v>
      </c>
      <c r="T1147">
        <f>VLOOKUP($A1147,'STOCK PRICES'!$U$2:$V$1210,2,1)</f>
        <v>97.67</v>
      </c>
      <c r="U1147" s="92">
        <f t="shared" si="41"/>
        <v>1.0601715272880766E-2</v>
      </c>
      <c r="V1147">
        <f>VLOOKUP($A1147,'STOCK PRICES'!$W$2:$X$1879,2,1)</f>
        <v>58.49</v>
      </c>
      <c r="W1147" s="92">
        <f t="shared" si="42"/>
        <v>0</v>
      </c>
      <c r="X1147">
        <f>VLOOKUP($A1147,'STOCK PRICES'!$Y$2:$Z$1987,2,1)</f>
        <v>31.6</v>
      </c>
      <c r="Y1147" s="92">
        <f t="shared" si="43"/>
        <v>-8.8217333291477646E-3</v>
      </c>
      <c r="Z1147">
        <f>VLOOKUP($A1147,'STOCK PRICES'!$AA$2:$AB$1885,2,1)</f>
        <v>118.36</v>
      </c>
      <c r="AA1147" s="92">
        <f t="shared" si="44"/>
        <v>3.7269255862741726E-2</v>
      </c>
      <c r="AB1147">
        <f>VLOOKUP($A1147,'STOCK PRICES'!$AC$2:$AD$532,2,1)</f>
        <v>501.87</v>
      </c>
      <c r="AC1147" s="92">
        <f t="shared" si="45"/>
        <v>-7.4244991067697304E-3</v>
      </c>
      <c r="AD1147">
        <f>VLOOKUP($A1147,'STOCK PRICES'!$AE$2:$AF$1525,2,1)</f>
        <v>1298.01</v>
      </c>
      <c r="AE1147" s="92">
        <f t="shared" si="46"/>
        <v>-7.8198241325074455E-3</v>
      </c>
      <c r="AF1147">
        <f>VLOOKUP($A1147,'STOCK PRICES'!$AG$2:$AH$1526,2,1)</f>
        <v>77.05</v>
      </c>
      <c r="AG1147" s="92">
        <f t="shared" si="47"/>
        <v>7.5560547099909822E-3</v>
      </c>
      <c r="AH1147">
        <f>VLOOKUP($A1147,'STOCK PRICES'!$AI$2:$AJ$1515,2,1)</f>
        <v>331.88</v>
      </c>
      <c r="AI1147" s="92">
        <f t="shared" si="48"/>
        <v>-1.2948104008666452E-3</v>
      </c>
      <c r="AJ1147">
        <f>VLOOKUP($A1147,'STOCK PRICES'!$AK$2:$AL$1492,2,1)</f>
        <v>160.72999999999999</v>
      </c>
      <c r="AK1147" s="92">
        <f t="shared" si="49"/>
        <v>-4.0978574666814503E-3</v>
      </c>
    </row>
    <row r="1148" spans="1:37">
      <c r="A1148" s="87">
        <v>44701</v>
      </c>
      <c r="B1148">
        <f>VLOOKUP($A1148,'STOCK PRICES'!$C$2:$D$1994,2,1)</f>
        <v>129.87</v>
      </c>
      <c r="C1148" s="92">
        <f t="shared" si="50"/>
        <v>3.0804774983675344E-4</v>
      </c>
      <c r="D1148">
        <f>VLOOKUP($A1148,'STOCK PRICES'!$E$2:$F$2018,2,1)</f>
        <v>131.99</v>
      </c>
      <c r="E1148" s="92">
        <f t="shared" si="50"/>
        <v>2.2731578048263806E-4</v>
      </c>
      <c r="F1148">
        <f>VLOOKUP($A1148,'STOCK PRICES'!$G$2:$H$1679,2,1)</f>
        <v>29</v>
      </c>
      <c r="G1148" s="92">
        <f t="shared" si="34"/>
        <v>0</v>
      </c>
      <c r="H1148">
        <f>VLOOKUP($A1148,'STOCK PRICES'!$I$2:$J$1976,2,1)</f>
        <v>42.77</v>
      </c>
      <c r="I1148" s="92">
        <f t="shared" si="35"/>
        <v>4.6871423987563795E-3</v>
      </c>
      <c r="J1148">
        <f>VLOOKUP($A1148,'STOCK PRICES'!$K$2:$L$2018,2,1)</f>
        <v>152.31</v>
      </c>
      <c r="K1148" s="92">
        <f t="shared" si="36"/>
        <v>1.3484241589777398E-2</v>
      </c>
      <c r="L1148">
        <f>VLOOKUP($A1148,'STOCK PRICES'!$M$2:$N$2018,2,1)</f>
        <v>28.65</v>
      </c>
      <c r="M1148" s="92">
        <f t="shared" si="37"/>
        <v>-1.0465725706710271E-3</v>
      </c>
      <c r="N1148">
        <f>VLOOKUP($A1148,'STOCK PRICES'!$O$2:$P$538,2,1)</f>
        <v>44.27</v>
      </c>
      <c r="O1148" s="92">
        <f t="shared" si="38"/>
        <v>7.2111738296060351E-2</v>
      </c>
      <c r="P1148">
        <f>VLOOKUP($A1148,'STOCK PRICES'!$Q$2:$R$2018,2,1)</f>
        <v>15.59</v>
      </c>
      <c r="Q1148" s="92">
        <f t="shared" si="39"/>
        <v>3.5251691874800345E-2</v>
      </c>
      <c r="R1148">
        <f>VLOOKUP($A1148,'STOCK PRICES'!$S$2:$T$2018,2,1)</f>
        <v>9.0299999999999994</v>
      </c>
      <c r="S1148" s="92">
        <f t="shared" si="40"/>
        <v>-4.4198966981512473E-3</v>
      </c>
      <c r="T1148">
        <f>VLOOKUP($A1148,'STOCK PRICES'!$U$2:$V$1210,2,1)</f>
        <v>97.67</v>
      </c>
      <c r="U1148" s="92">
        <f t="shared" si="41"/>
        <v>0</v>
      </c>
      <c r="V1148">
        <f>VLOOKUP($A1148,'STOCK PRICES'!$W$2:$X$1879,2,1)</f>
        <v>60.41</v>
      </c>
      <c r="W1148" s="92">
        <f t="shared" si="42"/>
        <v>3.2298854695715348E-2</v>
      </c>
      <c r="X1148">
        <f>VLOOKUP($A1148,'STOCK PRICES'!$Y$2:$Z$1987,2,1)</f>
        <v>31.9</v>
      </c>
      <c r="Y1148" s="92">
        <f t="shared" si="43"/>
        <v>9.4488891979322889E-3</v>
      </c>
      <c r="Z1148">
        <f>VLOOKUP($A1148,'STOCK PRICES'!$AA$2:$AB$1885,2,1)</f>
        <v>123.73</v>
      </c>
      <c r="AA1148" s="92">
        <f t="shared" si="44"/>
        <v>4.4370944693875494E-2</v>
      </c>
      <c r="AB1148">
        <f>VLOOKUP($A1148,'STOCK PRICES'!$AC$2:$AD$532,2,1)</f>
        <v>502.79</v>
      </c>
      <c r="AC1148" s="92">
        <f t="shared" si="45"/>
        <v>1.8314658833047017E-3</v>
      </c>
      <c r="AD1148">
        <f>VLOOKUP($A1148,'STOCK PRICES'!$AE$2:$AF$1525,2,1)</f>
        <v>1292.6600000000001</v>
      </c>
      <c r="AE1148" s="92">
        <f t="shared" si="46"/>
        <v>-4.1302115709923991E-3</v>
      </c>
      <c r="AF1148">
        <f>VLOOKUP($A1148,'STOCK PRICES'!$AG$2:$AH$1526,2,1)</f>
        <v>77.05</v>
      </c>
      <c r="AG1148" s="92">
        <f t="shared" si="47"/>
        <v>0</v>
      </c>
      <c r="AH1148">
        <f>VLOOKUP($A1148,'STOCK PRICES'!$AI$2:$AJ$1515,2,1)</f>
        <v>335.38</v>
      </c>
      <c r="AI1148" s="92">
        <f t="shared" si="48"/>
        <v>1.0490759522878942E-2</v>
      </c>
      <c r="AJ1148">
        <f>VLOOKUP($A1148,'STOCK PRICES'!$AK$2:$AL$1492,2,1)</f>
        <v>160</v>
      </c>
      <c r="AK1148" s="92">
        <f t="shared" si="49"/>
        <v>-4.5521233472226846E-3</v>
      </c>
    </row>
    <row r="1149" spans="1:37">
      <c r="A1149" s="87">
        <v>44704</v>
      </c>
      <c r="B1149">
        <f>VLOOKUP($A1149,'STOCK PRICES'!$C$2:$D$1994,2,1)</f>
        <v>128.97999999999999</v>
      </c>
      <c r="C1149" s="92">
        <f t="shared" si="50"/>
        <v>-6.8765965397676503E-3</v>
      </c>
      <c r="D1149">
        <f>VLOOKUP($A1149,'STOCK PRICES'!$E$2:$F$2018,2,1)</f>
        <v>130.36000000000001</v>
      </c>
      <c r="E1149" s="92">
        <f t="shared" si="50"/>
        <v>-1.242630817150237E-2</v>
      </c>
      <c r="F1149">
        <f>VLOOKUP($A1149,'STOCK PRICES'!$G$2:$H$1679,2,1)</f>
        <v>28.8</v>
      </c>
      <c r="G1149" s="92">
        <f t="shared" si="34"/>
        <v>-6.9204428445737952E-3</v>
      </c>
      <c r="H1149">
        <f>VLOOKUP($A1149,'STOCK PRICES'!$I$2:$J$1976,2,1)</f>
        <v>42.9</v>
      </c>
      <c r="I1149" s="92">
        <f t="shared" si="35"/>
        <v>3.0349036951538896E-3</v>
      </c>
      <c r="J1149">
        <f>VLOOKUP($A1149,'STOCK PRICES'!$K$2:$L$2018,2,1)</f>
        <v>150.46</v>
      </c>
      <c r="K1149" s="92">
        <f t="shared" si="36"/>
        <v>-1.2220649495337146E-2</v>
      </c>
      <c r="L1149">
        <f>VLOOKUP($A1149,'STOCK PRICES'!$M$2:$N$2018,2,1)</f>
        <v>27.6</v>
      </c>
      <c r="M1149" s="92">
        <f t="shared" si="37"/>
        <v>-3.7337670437644119E-2</v>
      </c>
      <c r="N1149">
        <f>VLOOKUP($A1149,'STOCK PRICES'!$O$2:$P$538,2,1)</f>
        <v>42.78</v>
      </c>
      <c r="O1149" s="92">
        <f t="shared" si="38"/>
        <v>-3.4236543089790135E-2</v>
      </c>
      <c r="P1149">
        <f>VLOOKUP($A1149,'STOCK PRICES'!$Q$2:$R$2018,2,1)</f>
        <v>15.28</v>
      </c>
      <c r="Q1149" s="92">
        <f t="shared" si="39"/>
        <v>-2.0084899331310739E-2</v>
      </c>
      <c r="R1149">
        <f>VLOOKUP($A1149,'STOCK PRICES'!$S$2:$T$2018,2,1)</f>
        <v>8.69</v>
      </c>
      <c r="S1149" s="92">
        <f t="shared" si="40"/>
        <v>-3.837942815159337E-2</v>
      </c>
      <c r="T1149">
        <f>VLOOKUP($A1149,'STOCK PRICES'!$U$2:$V$1210,2,1)</f>
        <v>98.99</v>
      </c>
      <c r="U1149" s="92">
        <f t="shared" si="41"/>
        <v>1.3424385472330255E-2</v>
      </c>
      <c r="V1149">
        <f>VLOOKUP($A1149,'STOCK PRICES'!$W$2:$X$1879,2,1)</f>
        <v>58.06</v>
      </c>
      <c r="W1149" s="92">
        <f t="shared" si="42"/>
        <v>-3.9677695554166004E-2</v>
      </c>
      <c r="X1149">
        <f>VLOOKUP($A1149,'STOCK PRICES'!$Y$2:$Z$1987,2,1)</f>
        <v>31.5</v>
      </c>
      <c r="Y1149" s="92">
        <f t="shared" si="43"/>
        <v>-1.2618463959211462E-2</v>
      </c>
      <c r="Z1149">
        <f>VLOOKUP($A1149,'STOCK PRICES'!$AA$2:$AB$1885,2,1)</f>
        <v>119.12</v>
      </c>
      <c r="AA1149" s="92">
        <f t="shared" si="44"/>
        <v>-3.7970383850130851E-2</v>
      </c>
      <c r="AB1149">
        <f>VLOOKUP($A1149,'STOCK PRICES'!$AC$2:$AD$532,2,1)</f>
        <v>479.25</v>
      </c>
      <c r="AC1149" s="92">
        <f t="shared" si="45"/>
        <v>-4.7950205968849996E-2</v>
      </c>
      <c r="AD1149">
        <f>VLOOKUP($A1149,'STOCK PRICES'!$AE$2:$AF$1525,2,1)</f>
        <v>1290</v>
      </c>
      <c r="AE1149" s="92">
        <f t="shared" si="46"/>
        <v>-2.0598924678947262E-3</v>
      </c>
      <c r="AF1149">
        <f>VLOOKUP($A1149,'STOCK PRICES'!$AG$2:$AH$1526,2,1)</f>
        <v>74.39</v>
      </c>
      <c r="AG1149" s="92">
        <f t="shared" si="47"/>
        <v>-3.5133037562874746E-2</v>
      </c>
      <c r="AH1149">
        <f>VLOOKUP($A1149,'STOCK PRICES'!$AI$2:$AJ$1515,2,1)</f>
        <v>321.87</v>
      </c>
      <c r="AI1149" s="92">
        <f t="shared" si="48"/>
        <v>-4.111648000219896E-2</v>
      </c>
      <c r="AJ1149">
        <f>VLOOKUP($A1149,'STOCK PRICES'!$AK$2:$AL$1492,2,1)</f>
        <v>159.97999999999999</v>
      </c>
      <c r="AK1149" s="92">
        <f t="shared" si="49"/>
        <v>-1.2500781315114446E-4</v>
      </c>
    </row>
    <row r="1150" spans="1:37">
      <c r="A1150" s="87">
        <v>44705</v>
      </c>
      <c r="B1150">
        <f>VLOOKUP($A1150,'STOCK PRICES'!$C$2:$D$1994,2,1)</f>
        <v>128.11000000000001</v>
      </c>
      <c r="C1150" s="92">
        <f t="shared" si="50"/>
        <v>-6.7680837138887479E-3</v>
      </c>
      <c r="D1150">
        <f>VLOOKUP($A1150,'STOCK PRICES'!$E$2:$F$2018,2,1)</f>
        <v>126.5</v>
      </c>
      <c r="E1150" s="92">
        <f t="shared" si="50"/>
        <v>-3.0057545801785986E-2</v>
      </c>
      <c r="F1150">
        <f>VLOOKUP($A1150,'STOCK PRICES'!$G$2:$H$1679,2,1)</f>
        <v>28</v>
      </c>
      <c r="G1150" s="92">
        <f t="shared" si="34"/>
        <v>-2.8170876966696335E-2</v>
      </c>
      <c r="H1150">
        <f>VLOOKUP($A1150,'STOCK PRICES'!$I$2:$J$1976,2,1)</f>
        <v>41.6</v>
      </c>
      <c r="I1150" s="92">
        <f t="shared" si="35"/>
        <v>-3.077165866675366E-2</v>
      </c>
      <c r="J1150">
        <f>VLOOKUP($A1150,'STOCK PRICES'!$K$2:$L$2018,2,1)</f>
        <v>150.54</v>
      </c>
      <c r="K1150" s="92">
        <f t="shared" si="36"/>
        <v>5.3156147431024597E-4</v>
      </c>
      <c r="L1150">
        <f>VLOOKUP($A1150,'STOCK PRICES'!$M$2:$N$2018,2,1)</f>
        <v>26.4</v>
      </c>
      <c r="M1150" s="92">
        <f t="shared" si="37"/>
        <v>-4.4451762570833921E-2</v>
      </c>
      <c r="N1150">
        <f>VLOOKUP($A1150,'STOCK PRICES'!$O$2:$P$538,2,1)</f>
        <v>39.61</v>
      </c>
      <c r="O1150" s="92">
        <f t="shared" si="38"/>
        <v>-7.6989092020434316E-2</v>
      </c>
      <c r="P1150">
        <f>VLOOKUP($A1150,'STOCK PRICES'!$Q$2:$R$2018,2,1)</f>
        <v>15.74</v>
      </c>
      <c r="Q1150" s="92">
        <f t="shared" si="39"/>
        <v>2.9660459250882832E-2</v>
      </c>
      <c r="R1150">
        <f>VLOOKUP($A1150,'STOCK PRICES'!$S$2:$T$2018,2,1)</f>
        <v>8.69</v>
      </c>
      <c r="S1150" s="92">
        <f t="shared" si="40"/>
        <v>0</v>
      </c>
      <c r="T1150">
        <f>VLOOKUP($A1150,'STOCK PRICES'!$U$2:$V$1210,2,1)</f>
        <v>95.97</v>
      </c>
      <c r="U1150" s="92">
        <f t="shared" si="41"/>
        <v>-3.0983192302179687E-2</v>
      </c>
      <c r="V1150">
        <f>VLOOKUP($A1150,'STOCK PRICES'!$W$2:$X$1879,2,1)</f>
        <v>58.06</v>
      </c>
      <c r="W1150" s="92">
        <f t="shared" si="42"/>
        <v>0</v>
      </c>
      <c r="X1150">
        <f>VLOOKUP($A1150,'STOCK PRICES'!$Y$2:$Z$1987,2,1)</f>
        <v>30.93</v>
      </c>
      <c r="Y1150" s="92">
        <f t="shared" si="43"/>
        <v>-1.8260959134609088E-2</v>
      </c>
      <c r="Z1150">
        <f>VLOOKUP($A1150,'STOCK PRICES'!$AA$2:$AB$1885,2,1)</f>
        <v>116</v>
      </c>
      <c r="AA1150" s="92">
        <f t="shared" si="44"/>
        <v>-2.6541197269388993E-2</v>
      </c>
      <c r="AB1150">
        <f>VLOOKUP($A1150,'STOCK PRICES'!$AC$2:$AD$532,2,1)</f>
        <v>468.07</v>
      </c>
      <c r="AC1150" s="92">
        <f t="shared" si="45"/>
        <v>-2.3604524543407973E-2</v>
      </c>
      <c r="AD1150">
        <f>VLOOKUP($A1150,'STOCK PRICES'!$AE$2:$AF$1525,2,1)</f>
        <v>1299.1300000000001</v>
      </c>
      <c r="AE1150" s="92">
        <f t="shared" si="46"/>
        <v>7.0525912898088674E-3</v>
      </c>
      <c r="AF1150">
        <f>VLOOKUP($A1150,'STOCK PRICES'!$AG$2:$AH$1526,2,1)</f>
        <v>72.59</v>
      </c>
      <c r="AG1150" s="92">
        <f t="shared" si="47"/>
        <v>-2.4494352906500701E-2</v>
      </c>
      <c r="AH1150">
        <f>VLOOKUP($A1150,'STOCK PRICES'!$AI$2:$AJ$1515,2,1)</f>
        <v>299.01</v>
      </c>
      <c r="AI1150" s="92">
        <f t="shared" si="48"/>
        <v>-7.3670719669290091E-2</v>
      </c>
      <c r="AJ1150">
        <f>VLOOKUP($A1150,'STOCK PRICES'!$AK$2:$AL$1492,2,1)</f>
        <v>158.49</v>
      </c>
      <c r="AK1150" s="92">
        <f t="shared" si="49"/>
        <v>-9.3573075763415895E-3</v>
      </c>
    </row>
    <row r="1151" spans="1:37">
      <c r="A1151" s="87">
        <v>44706</v>
      </c>
      <c r="B1151">
        <f>VLOOKUP($A1151,'STOCK PRICES'!$C$2:$D$1994,2,1)</f>
        <v>129.13999999999999</v>
      </c>
      <c r="C1151" s="92">
        <f t="shared" si="50"/>
        <v>8.007817329978309E-3</v>
      </c>
      <c r="D1151">
        <f>VLOOKUP($A1151,'STOCK PRICES'!$E$2:$F$2018,2,1)</f>
        <v>126.81</v>
      </c>
      <c r="E1151" s="92">
        <f t="shared" si="50"/>
        <v>2.4475950792333364E-3</v>
      </c>
      <c r="F1151">
        <f>VLOOKUP($A1151,'STOCK PRICES'!$G$2:$H$1679,2,1)</f>
        <v>29</v>
      </c>
      <c r="G1151" s="92">
        <f t="shared" si="34"/>
        <v>3.5091319811270193E-2</v>
      </c>
      <c r="H1151">
        <f>VLOOKUP($A1151,'STOCK PRICES'!$I$2:$J$1976,2,1)</f>
        <v>41.01</v>
      </c>
      <c r="I1151" s="92">
        <f t="shared" si="35"/>
        <v>-1.4284227863249833E-2</v>
      </c>
      <c r="J1151">
        <f>VLOOKUP($A1151,'STOCK PRICES'!$K$2:$L$2018,2,1)</f>
        <v>156.06</v>
      </c>
      <c r="K1151" s="92">
        <f t="shared" si="36"/>
        <v>3.6011719082229214E-2</v>
      </c>
      <c r="L1151">
        <f>VLOOKUP($A1151,'STOCK PRICES'!$M$2:$N$2018,2,1)</f>
        <v>26.34</v>
      </c>
      <c r="M1151" s="92">
        <f t="shared" si="37"/>
        <v>-2.275313837135428E-3</v>
      </c>
      <c r="N1151">
        <f>VLOOKUP($A1151,'STOCK PRICES'!$O$2:$P$538,2,1)</f>
        <v>41.04</v>
      </c>
      <c r="O1151" s="92">
        <f t="shared" si="38"/>
        <v>3.5465589228688754E-2</v>
      </c>
      <c r="P1151">
        <f>VLOOKUP($A1151,'STOCK PRICES'!$Q$2:$R$2018,2,1)</f>
        <v>16.64</v>
      </c>
      <c r="Q1151" s="92">
        <f t="shared" si="39"/>
        <v>5.5604192403805333E-2</v>
      </c>
      <c r="R1151">
        <f>VLOOKUP($A1151,'STOCK PRICES'!$S$2:$T$2018,2,1)</f>
        <v>9.26</v>
      </c>
      <c r="S1151" s="92">
        <f t="shared" si="40"/>
        <v>6.3531109380787348E-2</v>
      </c>
      <c r="T1151">
        <f>VLOOKUP($A1151,'STOCK PRICES'!$U$2:$V$1210,2,1)</f>
        <v>99.22</v>
      </c>
      <c r="U1151" s="92">
        <f t="shared" si="41"/>
        <v>3.330396424336645E-2</v>
      </c>
      <c r="V1151">
        <f>VLOOKUP($A1151,'STOCK PRICES'!$W$2:$X$1879,2,1)</f>
        <v>54.58</v>
      </c>
      <c r="W1151" s="92">
        <f t="shared" si="42"/>
        <v>-6.1809443316291464E-2</v>
      </c>
      <c r="X1151">
        <f>VLOOKUP($A1151,'STOCK PRICES'!$Y$2:$Z$1987,2,1)</f>
        <v>29.92</v>
      </c>
      <c r="Y1151" s="92">
        <f t="shared" si="43"/>
        <v>-3.3199433590701669E-2</v>
      </c>
      <c r="Z1151">
        <f>VLOOKUP($A1151,'STOCK PRICES'!$AA$2:$AB$1885,2,1)</f>
        <v>121.5</v>
      </c>
      <c r="AA1151" s="92">
        <f t="shared" si="44"/>
        <v>4.632407167423841E-2</v>
      </c>
      <c r="AB1151">
        <f>VLOOKUP($A1151,'STOCK PRICES'!$AC$2:$AD$532,2,1)</f>
        <v>469.72</v>
      </c>
      <c r="AC1151" s="92">
        <f t="shared" si="45"/>
        <v>3.5189151145344983E-3</v>
      </c>
      <c r="AD1151">
        <f>VLOOKUP($A1151,'STOCK PRICES'!$AE$2:$AF$1525,2,1)</f>
        <v>1286.5999999999999</v>
      </c>
      <c r="AE1151" s="92">
        <f t="shared" si="46"/>
        <v>-9.6917296686266988E-3</v>
      </c>
      <c r="AF1151">
        <f>VLOOKUP($A1151,'STOCK PRICES'!$AG$2:$AH$1526,2,1)</f>
        <v>72.16</v>
      </c>
      <c r="AG1151" s="92">
        <f t="shared" si="47"/>
        <v>-5.941295542381154E-3</v>
      </c>
      <c r="AH1151">
        <f>VLOOKUP($A1151,'STOCK PRICES'!$AI$2:$AJ$1515,2,1)</f>
        <v>301.58999999999997</v>
      </c>
      <c r="AI1151" s="92">
        <f t="shared" si="48"/>
        <v>8.5914614379637936E-3</v>
      </c>
      <c r="AJ1151">
        <f>VLOOKUP($A1151,'STOCK PRICES'!$AK$2:$AL$1492,2,1)</f>
        <v>159.07</v>
      </c>
      <c r="AK1151" s="92">
        <f t="shared" si="49"/>
        <v>3.6528570659347883E-3</v>
      </c>
    </row>
    <row r="1152" spans="1:37">
      <c r="A1152" s="87">
        <v>44707</v>
      </c>
      <c r="B1152">
        <f>VLOOKUP($A1152,'STOCK PRICES'!$C$2:$D$1994,2,1)</f>
        <v>130.02000000000001</v>
      </c>
      <c r="C1152" s="92">
        <f t="shared" si="50"/>
        <v>6.7911975780019758E-3</v>
      </c>
      <c r="D1152">
        <f>VLOOKUP($A1152,'STOCK PRICES'!$E$2:$F$2018,2,1)</f>
        <v>128.36000000000001</v>
      </c>
      <c r="E1152" s="92">
        <f t="shared" si="50"/>
        <v>1.2148912994848082E-2</v>
      </c>
      <c r="F1152">
        <f>VLOOKUP($A1152,'STOCK PRICES'!$G$2:$H$1679,2,1)</f>
        <v>28.1</v>
      </c>
      <c r="G1152" s="92">
        <f t="shared" si="34"/>
        <v>-3.1526253646773895E-2</v>
      </c>
      <c r="H1152">
        <f>VLOOKUP($A1152,'STOCK PRICES'!$I$2:$J$1976,2,1)</f>
        <v>42.24</v>
      </c>
      <c r="I1152" s="92">
        <f t="shared" si="35"/>
        <v>2.9551699994038165E-2</v>
      </c>
      <c r="J1152">
        <f>VLOOKUP($A1152,'STOCK PRICES'!$K$2:$L$2018,2,1)</f>
        <v>163.86</v>
      </c>
      <c r="K1152" s="92">
        <f t="shared" si="36"/>
        <v>4.8771856025053607E-2</v>
      </c>
      <c r="L1152">
        <f>VLOOKUP($A1152,'STOCK PRICES'!$M$2:$N$2018,2,1)</f>
        <v>27.16</v>
      </c>
      <c r="M1152" s="92">
        <f t="shared" si="37"/>
        <v>3.0656606375360329E-2</v>
      </c>
      <c r="N1152">
        <f>VLOOKUP($A1152,'STOCK PRICES'!$O$2:$P$538,2,1)</f>
        <v>41.04</v>
      </c>
      <c r="O1152" s="92">
        <f t="shared" si="38"/>
        <v>0</v>
      </c>
      <c r="P1152">
        <f>VLOOKUP($A1152,'STOCK PRICES'!$Q$2:$R$2018,2,1)</f>
        <v>17.88</v>
      </c>
      <c r="Q1152" s="92">
        <f t="shared" si="39"/>
        <v>7.1873334352305404E-2</v>
      </c>
      <c r="R1152">
        <f>VLOOKUP($A1152,'STOCK PRICES'!$S$2:$T$2018,2,1)</f>
        <v>9.9499999999999993</v>
      </c>
      <c r="S1152" s="92">
        <f t="shared" si="40"/>
        <v>7.1868502512413432E-2</v>
      </c>
      <c r="T1152">
        <f>VLOOKUP($A1152,'STOCK PRICES'!$U$2:$V$1210,2,1)</f>
        <v>99.22</v>
      </c>
      <c r="U1152" s="92">
        <f t="shared" si="41"/>
        <v>0</v>
      </c>
      <c r="V1152">
        <f>VLOOKUP($A1152,'STOCK PRICES'!$W$2:$X$1879,2,1)</f>
        <v>55</v>
      </c>
      <c r="W1152" s="92">
        <f t="shared" si="42"/>
        <v>7.6656699522785476E-3</v>
      </c>
      <c r="X1152">
        <f>VLOOKUP($A1152,'STOCK PRICES'!$Y$2:$Z$1987,2,1)</f>
        <v>30.56</v>
      </c>
      <c r="Y1152" s="92">
        <f t="shared" si="43"/>
        <v>2.1164811192043116E-2</v>
      </c>
      <c r="Z1152">
        <f>VLOOKUP($A1152,'STOCK PRICES'!$AA$2:$AB$1885,2,1)</f>
        <v>124.98</v>
      </c>
      <c r="AA1152" s="92">
        <f t="shared" si="44"/>
        <v>2.8239461720332492E-2</v>
      </c>
      <c r="AB1152">
        <f>VLOOKUP($A1152,'STOCK PRICES'!$AC$2:$AD$532,2,1)</f>
        <v>481.51</v>
      </c>
      <c r="AC1152" s="92">
        <f t="shared" si="45"/>
        <v>2.4790226957622331E-2</v>
      </c>
      <c r="AD1152">
        <f>VLOOKUP($A1152,'STOCK PRICES'!$AE$2:$AF$1525,2,1)</f>
        <v>1268.17</v>
      </c>
      <c r="AE1152" s="92">
        <f t="shared" si="46"/>
        <v>-1.4428163565596576E-2</v>
      </c>
      <c r="AF1152">
        <f>VLOOKUP($A1152,'STOCK PRICES'!$AG$2:$AH$1526,2,1)</f>
        <v>73.33</v>
      </c>
      <c r="AG1152" s="92">
        <f t="shared" si="47"/>
        <v>1.6083926351340053E-2</v>
      </c>
      <c r="AH1152">
        <f>VLOOKUP($A1152,'STOCK PRICES'!$AI$2:$AJ$1515,2,1)</f>
        <v>324.2</v>
      </c>
      <c r="AI1152" s="92">
        <f t="shared" si="48"/>
        <v>7.2292130216137368E-2</v>
      </c>
      <c r="AJ1152">
        <f>VLOOKUP($A1152,'STOCK PRICES'!$AK$2:$AL$1492,2,1)</f>
        <v>161.72</v>
      </c>
      <c r="AK1152" s="92">
        <f t="shared" si="49"/>
        <v>1.6522087862300985E-2</v>
      </c>
    </row>
    <row r="1153" spans="1:37">
      <c r="A1153" s="87">
        <v>44708</v>
      </c>
      <c r="B1153">
        <f>VLOOKUP($A1153,'STOCK PRICES'!$C$2:$D$1994,2,1)</f>
        <v>129.63</v>
      </c>
      <c r="C1153" s="92">
        <f t="shared" si="50"/>
        <v>-3.0040461643712772E-3</v>
      </c>
      <c r="D1153">
        <f>VLOOKUP($A1153,'STOCK PRICES'!$E$2:$F$2018,2,1)</f>
        <v>129.63999999999999</v>
      </c>
      <c r="E1153" s="92">
        <f t="shared" si="50"/>
        <v>9.9225620316903736E-3</v>
      </c>
      <c r="F1153">
        <f>VLOOKUP($A1153,'STOCK PRICES'!$G$2:$H$1679,2,1)</f>
        <v>28.95</v>
      </c>
      <c r="G1153" s="92">
        <f t="shared" si="34"/>
        <v>2.9800627679304127E-2</v>
      </c>
      <c r="H1153">
        <f>VLOOKUP($A1153,'STOCK PRICES'!$I$2:$J$1976,2,1)</f>
        <v>43</v>
      </c>
      <c r="I1153" s="92">
        <f t="shared" si="35"/>
        <v>1.7832476295556239E-2</v>
      </c>
      <c r="J1153">
        <f>VLOOKUP($A1153,'STOCK PRICES'!$K$2:$L$2018,2,1)</f>
        <v>163.55000000000001</v>
      </c>
      <c r="K1153" s="92">
        <f t="shared" si="36"/>
        <v>-1.893650729275724E-3</v>
      </c>
      <c r="L1153">
        <f>VLOOKUP($A1153,'STOCK PRICES'!$M$2:$N$2018,2,1)</f>
        <v>27.59</v>
      </c>
      <c r="M1153" s="92">
        <f t="shared" si="37"/>
        <v>1.5708085538699283E-2</v>
      </c>
      <c r="N1153">
        <f>VLOOKUP($A1153,'STOCK PRICES'!$O$2:$P$538,2,1)</f>
        <v>41.81</v>
      </c>
      <c r="O1153" s="92">
        <f t="shared" si="38"/>
        <v>1.8588344505959638E-2</v>
      </c>
      <c r="P1153">
        <f>VLOOKUP($A1153,'STOCK PRICES'!$Q$2:$R$2018,2,1)</f>
        <v>17.79</v>
      </c>
      <c r="Q1153" s="92">
        <f t="shared" si="39"/>
        <v>-5.0462680676242721E-3</v>
      </c>
      <c r="R1153">
        <f>VLOOKUP($A1153,'STOCK PRICES'!$S$2:$T$2018,2,1)</f>
        <v>9.98</v>
      </c>
      <c r="S1153" s="92">
        <f t="shared" si="40"/>
        <v>3.0105391528712842E-3</v>
      </c>
      <c r="T1153">
        <f>VLOOKUP($A1153,'STOCK PRICES'!$U$2:$V$1210,2,1)</f>
        <v>102</v>
      </c>
      <c r="U1153" s="92">
        <f t="shared" si="41"/>
        <v>2.7633206411368221E-2</v>
      </c>
      <c r="V1153">
        <f>VLOOKUP($A1153,'STOCK PRICES'!$W$2:$X$1879,2,1)</f>
        <v>53.5</v>
      </c>
      <c r="W1153" s="92">
        <f t="shared" si="42"/>
        <v>-2.7651531330510008E-2</v>
      </c>
      <c r="X1153">
        <f>VLOOKUP($A1153,'STOCK PRICES'!$Y$2:$Z$1987,2,1)</f>
        <v>31.17</v>
      </c>
      <c r="Y1153" s="92">
        <f t="shared" si="43"/>
        <v>1.976412948092602E-2</v>
      </c>
      <c r="Z1153">
        <f>VLOOKUP($A1153,'STOCK PRICES'!$AA$2:$AB$1885,2,1)</f>
        <v>120.17</v>
      </c>
      <c r="AA1153" s="92">
        <f t="shared" si="44"/>
        <v>-3.9246317577727265E-2</v>
      </c>
      <c r="AB1153">
        <f>VLOOKUP($A1153,'STOCK PRICES'!$AC$2:$AD$532,2,1)</f>
        <v>485.85</v>
      </c>
      <c r="AC1153" s="92">
        <f t="shared" si="45"/>
        <v>8.9729348309454341E-3</v>
      </c>
      <c r="AD1153">
        <f>VLOOKUP($A1153,'STOCK PRICES'!$AE$2:$AF$1525,2,1)</f>
        <v>1277.8499999999999</v>
      </c>
      <c r="AE1153" s="92">
        <f t="shared" si="46"/>
        <v>7.6040617456556896E-3</v>
      </c>
      <c r="AF1153">
        <f>VLOOKUP($A1153,'STOCK PRICES'!$AG$2:$AH$1526,2,1)</f>
        <v>74.48</v>
      </c>
      <c r="AG1153" s="92">
        <f t="shared" si="47"/>
        <v>1.556083086310355E-2</v>
      </c>
      <c r="AH1153">
        <f>VLOOKUP($A1153,'STOCK PRICES'!$AI$2:$AJ$1515,2,1)</f>
        <v>328.92</v>
      </c>
      <c r="AI1153" s="92">
        <f t="shared" si="48"/>
        <v>1.4453950801119067E-2</v>
      </c>
      <c r="AJ1153">
        <f>VLOOKUP($A1153,'STOCK PRICES'!$AK$2:$AL$1492,2,1)</f>
        <v>163.12</v>
      </c>
      <c r="AK1153" s="92">
        <f t="shared" si="49"/>
        <v>8.6196814936297331E-3</v>
      </c>
    </row>
    <row r="1154" spans="1:37">
      <c r="A1154" s="87">
        <v>44711</v>
      </c>
      <c r="B1154">
        <f>VLOOKUP($A1154,'STOCK PRICES'!$C$2:$D$1994,2,1)</f>
        <v>130.82</v>
      </c>
      <c r="C1154" s="92">
        <f t="shared" si="50"/>
        <v>9.1380939211151615E-3</v>
      </c>
      <c r="D1154">
        <f>VLOOKUP($A1154,'STOCK PRICES'!$E$2:$F$2018,2,1)</f>
        <v>130.66</v>
      </c>
      <c r="E1154" s="92">
        <f t="shared" si="50"/>
        <v>7.8371511392576303E-3</v>
      </c>
      <c r="F1154">
        <f>VLOOKUP($A1154,'STOCK PRICES'!$G$2:$H$1679,2,1)</f>
        <v>27.8</v>
      </c>
      <c r="G1154" s="92">
        <f t="shared" si="34"/>
        <v>-4.053418332241282E-2</v>
      </c>
      <c r="H1154">
        <f>VLOOKUP($A1154,'STOCK PRICES'!$I$2:$J$1976,2,1)</f>
        <v>42.85</v>
      </c>
      <c r="I1154" s="92">
        <f t="shared" si="35"/>
        <v>-3.4944706497735891E-3</v>
      </c>
      <c r="J1154">
        <f>VLOOKUP($A1154,'STOCK PRICES'!$K$2:$L$2018,2,1)</f>
        <v>163.4</v>
      </c>
      <c r="K1154" s="92">
        <f t="shared" si="36"/>
        <v>-9.1757155849046779E-4</v>
      </c>
      <c r="L1154">
        <f>VLOOKUP($A1154,'STOCK PRICES'!$M$2:$N$2018,2,1)</f>
        <v>27.46</v>
      </c>
      <c r="M1154" s="92">
        <f t="shared" si="37"/>
        <v>-4.7229878893696974E-3</v>
      </c>
      <c r="N1154">
        <f>VLOOKUP($A1154,'STOCK PRICES'!$O$2:$P$538,2,1)</f>
        <v>40.98</v>
      </c>
      <c r="O1154" s="92">
        <f t="shared" si="38"/>
        <v>-2.0051402557720106E-2</v>
      </c>
      <c r="P1154">
        <f>VLOOKUP($A1154,'STOCK PRICES'!$Q$2:$R$2018,2,1)</f>
        <v>17.82</v>
      </c>
      <c r="Q1154" s="92">
        <f t="shared" si="39"/>
        <v>1.6849203649194455E-3</v>
      </c>
      <c r="R1154">
        <f>VLOOKUP($A1154,'STOCK PRICES'!$S$2:$T$2018,2,1)</f>
        <v>10.06</v>
      </c>
      <c r="S1154" s="92">
        <f t="shared" si="40"/>
        <v>7.9840743482205486E-3</v>
      </c>
      <c r="T1154">
        <f>VLOOKUP($A1154,'STOCK PRICES'!$U$2:$V$1210,2,1)</f>
        <v>102</v>
      </c>
      <c r="U1154" s="92">
        <f t="shared" si="41"/>
        <v>0</v>
      </c>
      <c r="V1154">
        <f>VLOOKUP($A1154,'STOCK PRICES'!$W$2:$X$1879,2,1)</f>
        <v>54.49</v>
      </c>
      <c r="W1154" s="92">
        <f t="shared" si="42"/>
        <v>1.8335544693046112E-2</v>
      </c>
      <c r="X1154">
        <f>VLOOKUP($A1154,'STOCK PRICES'!$Y$2:$Z$1987,2,1)</f>
        <v>32.130000000000003</v>
      </c>
      <c r="Y1154" s="92">
        <f t="shared" si="43"/>
        <v>3.0334079348521482E-2</v>
      </c>
      <c r="Z1154">
        <f>VLOOKUP($A1154,'STOCK PRICES'!$AA$2:$AB$1885,2,1)</f>
        <v>119.79</v>
      </c>
      <c r="AA1154" s="92">
        <f t="shared" si="44"/>
        <v>-3.1671971799687136E-3</v>
      </c>
      <c r="AB1154">
        <f>VLOOKUP($A1154,'STOCK PRICES'!$AC$2:$AD$532,2,1)</f>
        <v>488.64</v>
      </c>
      <c r="AC1154" s="92">
        <f t="shared" si="45"/>
        <v>5.7260877448194322E-3</v>
      </c>
      <c r="AD1154">
        <f>VLOOKUP($A1154,'STOCK PRICES'!$AE$2:$AF$1525,2,1)</f>
        <v>1250.07</v>
      </c>
      <c r="AE1154" s="92">
        <f t="shared" si="46"/>
        <v>-2.1979428428553823E-2</v>
      </c>
      <c r="AF1154">
        <f>VLOOKUP($A1154,'STOCK PRICES'!$AG$2:$AH$1526,2,1)</f>
        <v>73.95</v>
      </c>
      <c r="AG1154" s="92">
        <f t="shared" si="47"/>
        <v>-7.141443812002826E-3</v>
      </c>
      <c r="AH1154">
        <f>VLOOKUP($A1154,'STOCK PRICES'!$AI$2:$AJ$1515,2,1)</f>
        <v>334.21</v>
      </c>
      <c r="AI1154" s="92">
        <f t="shared" si="48"/>
        <v>1.5954977813212489E-2</v>
      </c>
      <c r="AJ1154">
        <f>VLOOKUP($A1154,'STOCK PRICES'!$AK$2:$AL$1492,2,1)</f>
        <v>164.07</v>
      </c>
      <c r="AK1154" s="92">
        <f t="shared" si="49"/>
        <v>5.8070397605913225E-3</v>
      </c>
    </row>
    <row r="1155" spans="1:37">
      <c r="A1155" s="87">
        <v>44712</v>
      </c>
      <c r="B1155">
        <f>VLOOKUP($A1155,'STOCK PRICES'!$C$2:$D$1994,2,1)</f>
        <v>131.08000000000001</v>
      </c>
      <c r="C1155" s="92">
        <f t="shared" si="50"/>
        <v>1.9854912975472089E-3</v>
      </c>
      <c r="D1155">
        <f>VLOOKUP($A1155,'STOCK PRICES'!$E$2:$F$2018,2,1)</f>
        <v>131.11000000000001</v>
      </c>
      <c r="E1155" s="92">
        <f t="shared" si="50"/>
        <v>3.4381360987062802E-3</v>
      </c>
      <c r="F1155">
        <f>VLOOKUP($A1155,'STOCK PRICES'!$G$2:$H$1679,2,1)</f>
        <v>28.32</v>
      </c>
      <c r="G1155" s="92">
        <f t="shared" si="34"/>
        <v>1.8532248128927689E-2</v>
      </c>
      <c r="H1155">
        <f>VLOOKUP($A1155,'STOCK PRICES'!$I$2:$J$1976,2,1)</f>
        <v>42.04</v>
      </c>
      <c r="I1155" s="92">
        <f t="shared" si="35"/>
        <v>-1.9084099035038528E-2</v>
      </c>
      <c r="J1155">
        <f>VLOOKUP($A1155,'STOCK PRICES'!$K$2:$L$2018,2,1)</f>
        <v>163.96</v>
      </c>
      <c r="K1155" s="92">
        <f t="shared" si="36"/>
        <v>3.4213132102343387E-3</v>
      </c>
      <c r="L1155">
        <f>VLOOKUP($A1155,'STOCK PRICES'!$M$2:$N$2018,2,1)</f>
        <v>27.27</v>
      </c>
      <c r="M1155" s="92">
        <f t="shared" si="37"/>
        <v>-6.9432034823278983E-3</v>
      </c>
      <c r="N1155">
        <f>VLOOKUP($A1155,'STOCK PRICES'!$O$2:$P$538,2,1)</f>
        <v>40.119999999999997</v>
      </c>
      <c r="O1155" s="92">
        <f t="shared" si="38"/>
        <v>-2.1209179717018942E-2</v>
      </c>
      <c r="P1155">
        <f>VLOOKUP($A1155,'STOCK PRICES'!$Q$2:$R$2018,2,1)</f>
        <v>17.989999999999998</v>
      </c>
      <c r="Q1155" s="92">
        <f t="shared" si="39"/>
        <v>9.4946259197783867E-3</v>
      </c>
      <c r="R1155">
        <f>VLOOKUP($A1155,'STOCK PRICES'!$S$2:$T$2018,2,1)</f>
        <v>9.9499999999999993</v>
      </c>
      <c r="S1155" s="92">
        <f t="shared" si="40"/>
        <v>-1.0994613501091832E-2</v>
      </c>
      <c r="T1155">
        <f>VLOOKUP($A1155,'STOCK PRICES'!$U$2:$V$1210,2,1)</f>
        <v>102</v>
      </c>
      <c r="U1155" s="92">
        <f t="shared" si="41"/>
        <v>0</v>
      </c>
      <c r="V1155">
        <f>VLOOKUP($A1155,'STOCK PRICES'!$W$2:$X$1879,2,1)</f>
        <v>55</v>
      </c>
      <c r="W1155" s="92">
        <f t="shared" si="42"/>
        <v>9.3159866374638023E-3</v>
      </c>
      <c r="X1155">
        <f>VLOOKUP($A1155,'STOCK PRICES'!$Y$2:$Z$1987,2,1)</f>
        <v>32.4</v>
      </c>
      <c r="Y1155" s="92">
        <f t="shared" si="43"/>
        <v>8.3682496705165792E-3</v>
      </c>
      <c r="Z1155">
        <f>VLOOKUP($A1155,'STOCK PRICES'!$AA$2:$AB$1885,2,1)</f>
        <v>119.7</v>
      </c>
      <c r="AA1155" s="92">
        <f t="shared" si="44"/>
        <v>-7.5159717931223109E-4</v>
      </c>
      <c r="AB1155">
        <f>VLOOKUP($A1155,'STOCK PRICES'!$AC$2:$AD$532,2,1)</f>
        <v>472.24</v>
      </c>
      <c r="AC1155" s="92">
        <f t="shared" si="45"/>
        <v>-3.4138691097833664E-2</v>
      </c>
      <c r="AD1155">
        <f>VLOOKUP($A1155,'STOCK PRICES'!$AE$2:$AF$1525,2,1)</f>
        <v>1234.25</v>
      </c>
      <c r="AE1155" s="92">
        <f t="shared" si="46"/>
        <v>-1.2736051589433002E-2</v>
      </c>
      <c r="AF1155">
        <f>VLOOKUP($A1155,'STOCK PRICES'!$AG$2:$AH$1526,2,1)</f>
        <v>73.12</v>
      </c>
      <c r="AG1155" s="92">
        <f t="shared" si="47"/>
        <v>-1.128726201091425E-2</v>
      </c>
      <c r="AH1155">
        <f>VLOOKUP($A1155,'STOCK PRICES'!$AI$2:$AJ$1515,2,1)</f>
        <v>340.54</v>
      </c>
      <c r="AI1155" s="92">
        <f t="shared" si="48"/>
        <v>1.8763055076590787E-2</v>
      </c>
      <c r="AJ1155">
        <f>VLOOKUP($A1155,'STOCK PRICES'!$AK$2:$AL$1492,2,1)</f>
        <v>163.99</v>
      </c>
      <c r="AK1155" s="92">
        <f t="shared" si="49"/>
        <v>-4.8771567143667574E-4</v>
      </c>
    </row>
    <row r="1156" spans="1:37">
      <c r="A1156" s="87">
        <v>44713</v>
      </c>
      <c r="B1156">
        <f>VLOOKUP($A1156,'STOCK PRICES'!$C$2:$D$1994,2,1)</f>
        <v>131.11000000000001</v>
      </c>
      <c r="C1156" s="92">
        <f t="shared" si="50"/>
        <v>2.2884168069665592E-4</v>
      </c>
      <c r="D1156">
        <f>VLOOKUP($A1156,'STOCK PRICES'!$E$2:$F$2018,2,1)</f>
        <v>128.19999999999999</v>
      </c>
      <c r="E1156" s="92">
        <f t="shared" si="50"/>
        <v>-2.2445121024740961E-2</v>
      </c>
      <c r="F1156">
        <f>VLOOKUP($A1156,'STOCK PRICES'!$G$2:$H$1679,2,1)</f>
        <v>29.55</v>
      </c>
      <c r="G1156" s="92">
        <f t="shared" si="34"/>
        <v>4.2515475026588138E-2</v>
      </c>
      <c r="H1156">
        <f>VLOOKUP($A1156,'STOCK PRICES'!$I$2:$J$1976,2,1)</f>
        <v>42</v>
      </c>
      <c r="I1156" s="92">
        <f t="shared" si="35"/>
        <v>-9.5192772538206895E-4</v>
      </c>
      <c r="J1156">
        <f>VLOOKUP($A1156,'STOCK PRICES'!$K$2:$L$2018,2,1)</f>
        <v>162.46</v>
      </c>
      <c r="K1156" s="92">
        <f t="shared" si="36"/>
        <v>-9.1906780133290487E-3</v>
      </c>
      <c r="L1156">
        <f>VLOOKUP($A1156,'STOCK PRICES'!$M$2:$N$2018,2,1)</f>
        <v>26.79</v>
      </c>
      <c r="M1156" s="92">
        <f t="shared" si="37"/>
        <v>-1.7758513300979852E-2</v>
      </c>
      <c r="N1156">
        <f>VLOOKUP($A1156,'STOCK PRICES'!$O$2:$P$538,2,1)</f>
        <v>40</v>
      </c>
      <c r="O1156" s="92">
        <f t="shared" si="38"/>
        <v>-2.9955089797984512E-3</v>
      </c>
      <c r="P1156">
        <f>VLOOKUP($A1156,'STOCK PRICES'!$Q$2:$R$2018,2,1)</f>
        <v>17.760000000000002</v>
      </c>
      <c r="Q1156" s="92">
        <f t="shared" si="39"/>
        <v>-1.2867310398417571E-2</v>
      </c>
      <c r="R1156">
        <f>VLOOKUP($A1156,'STOCK PRICES'!$S$2:$T$2018,2,1)</f>
        <v>9.67</v>
      </c>
      <c r="S1156" s="92">
        <f t="shared" si="40"/>
        <v>-2.8544241705298411E-2</v>
      </c>
      <c r="T1156">
        <f>VLOOKUP($A1156,'STOCK PRICES'!$U$2:$V$1210,2,1)</f>
        <v>96.16</v>
      </c>
      <c r="U1156" s="92">
        <f t="shared" si="41"/>
        <v>-5.8959342497373626E-2</v>
      </c>
      <c r="V1156">
        <f>VLOOKUP($A1156,'STOCK PRICES'!$W$2:$X$1879,2,1)</f>
        <v>53.65</v>
      </c>
      <c r="W1156" s="92">
        <f t="shared" si="42"/>
        <v>-2.4851716155763433E-2</v>
      </c>
      <c r="X1156">
        <f>VLOOKUP($A1156,'STOCK PRICES'!$Y$2:$Z$1987,2,1)</f>
        <v>32.01</v>
      </c>
      <c r="Y1156" s="92">
        <f t="shared" si="43"/>
        <v>-1.2110068816512042E-2</v>
      </c>
      <c r="Z1156">
        <f>VLOOKUP($A1156,'STOCK PRICES'!$AA$2:$AB$1885,2,1)</f>
        <v>120</v>
      </c>
      <c r="AA1156" s="92">
        <f t="shared" si="44"/>
        <v>2.5031302181184748E-3</v>
      </c>
      <c r="AB1156">
        <f>VLOOKUP($A1156,'STOCK PRICES'!$AC$2:$AD$532,2,1)</f>
        <v>464.21</v>
      </c>
      <c r="AC1156" s="92">
        <f t="shared" si="45"/>
        <v>-1.7150294885528272E-2</v>
      </c>
      <c r="AD1156">
        <f>VLOOKUP($A1156,'STOCK PRICES'!$AE$2:$AF$1525,2,1)</f>
        <v>1221.3599999999999</v>
      </c>
      <c r="AE1156" s="92">
        <f t="shared" si="46"/>
        <v>-1.0498506190285389E-2</v>
      </c>
      <c r="AF1156">
        <f>VLOOKUP($A1156,'STOCK PRICES'!$AG$2:$AH$1526,2,1)</f>
        <v>72.62</v>
      </c>
      <c r="AG1156" s="92">
        <f t="shared" si="47"/>
        <v>-6.8615611597048504E-3</v>
      </c>
      <c r="AH1156">
        <f>VLOOKUP($A1156,'STOCK PRICES'!$AI$2:$AJ$1515,2,1)</f>
        <v>334.77</v>
      </c>
      <c r="AI1156" s="92">
        <f t="shared" si="48"/>
        <v>-1.7088864126778378E-2</v>
      </c>
      <c r="AJ1156">
        <f>VLOOKUP($A1156,'STOCK PRICES'!$AK$2:$AL$1492,2,1)</f>
        <v>162.25</v>
      </c>
      <c r="AK1156" s="92">
        <f t="shared" si="49"/>
        <v>-1.0667094771154895E-2</v>
      </c>
    </row>
    <row r="1157" spans="1:37">
      <c r="A1157" s="87">
        <v>44714</v>
      </c>
      <c r="B1157">
        <f>VLOOKUP($A1157,'STOCK PRICES'!$C$2:$D$1994,2,1)</f>
        <v>129.97</v>
      </c>
      <c r="C1157" s="92">
        <f t="shared" si="50"/>
        <v>-8.7330109178135624E-3</v>
      </c>
      <c r="D1157">
        <f>VLOOKUP($A1157,'STOCK PRICES'!$E$2:$F$2018,2,1)</f>
        <v>126.11</v>
      </c>
      <c r="E1157" s="92">
        <f t="shared" si="50"/>
        <v>-1.6437002518786471E-2</v>
      </c>
      <c r="F1157">
        <f>VLOOKUP($A1157,'STOCK PRICES'!$G$2:$H$1679,2,1)</f>
        <v>30.86</v>
      </c>
      <c r="G1157" s="92">
        <f t="shared" si="34"/>
        <v>4.3377103082907584E-2</v>
      </c>
      <c r="H1157">
        <f>VLOOKUP($A1157,'STOCK PRICES'!$I$2:$J$1976,2,1)</f>
        <v>42</v>
      </c>
      <c r="I1157" s="92">
        <f t="shared" si="35"/>
        <v>0</v>
      </c>
      <c r="J1157">
        <f>VLOOKUP($A1157,'STOCK PRICES'!$K$2:$L$2018,2,1)</f>
        <v>164.11</v>
      </c>
      <c r="K1157" s="92">
        <f t="shared" si="36"/>
        <v>1.0105117068728766E-2</v>
      </c>
      <c r="L1157">
        <f>VLOOKUP($A1157,'STOCK PRICES'!$M$2:$N$2018,2,1)</f>
        <v>25.78</v>
      </c>
      <c r="M1157" s="92">
        <f t="shared" si="37"/>
        <v>-3.8429686045475961E-2</v>
      </c>
      <c r="N1157">
        <f>VLOOKUP($A1157,'STOCK PRICES'!$O$2:$P$538,2,1)</f>
        <v>38.61</v>
      </c>
      <c r="O1157" s="92">
        <f t="shared" si="38"/>
        <v>-3.5368143837791376E-2</v>
      </c>
      <c r="P1157">
        <f>VLOOKUP($A1157,'STOCK PRICES'!$Q$2:$R$2018,2,1)</f>
        <v>17.95</v>
      </c>
      <c r="Q1157" s="92">
        <f t="shared" si="39"/>
        <v>1.0641377370263848E-2</v>
      </c>
      <c r="R1157">
        <f>VLOOKUP($A1157,'STOCK PRICES'!$S$2:$T$2018,2,1)</f>
        <v>9.35</v>
      </c>
      <c r="S1157" s="92">
        <f t="shared" si="40"/>
        <v>-3.3651966164607375E-2</v>
      </c>
      <c r="T1157">
        <f>VLOOKUP($A1157,'STOCK PRICES'!$U$2:$V$1210,2,1)</f>
        <v>97.4</v>
      </c>
      <c r="U1157" s="92">
        <f t="shared" si="41"/>
        <v>1.2812739861591956E-2</v>
      </c>
      <c r="V1157">
        <f>VLOOKUP($A1157,'STOCK PRICES'!$W$2:$X$1879,2,1)</f>
        <v>53.65</v>
      </c>
      <c r="W1157" s="92">
        <f t="shared" si="42"/>
        <v>0</v>
      </c>
      <c r="X1157">
        <f>VLOOKUP($A1157,'STOCK PRICES'!$Y$2:$Z$1987,2,1)</f>
        <v>31.02</v>
      </c>
      <c r="Y1157" s="92">
        <f t="shared" si="43"/>
        <v>-3.1416196233378928E-2</v>
      </c>
      <c r="Z1157">
        <f>VLOOKUP($A1157,'STOCK PRICES'!$AA$2:$AB$1885,2,1)</f>
        <v>120</v>
      </c>
      <c r="AA1157" s="92">
        <f t="shared" si="44"/>
        <v>0</v>
      </c>
      <c r="AB1157">
        <f>VLOOKUP($A1157,'STOCK PRICES'!$AC$2:$AD$532,2,1)</f>
        <v>452.01</v>
      </c>
      <c r="AC1157" s="92">
        <f t="shared" si="45"/>
        <v>-2.6632732565598945E-2</v>
      </c>
      <c r="AD1157">
        <f>VLOOKUP($A1157,'STOCK PRICES'!$AE$2:$AF$1525,2,1)</f>
        <v>1192.54</v>
      </c>
      <c r="AE1157" s="92">
        <f t="shared" si="46"/>
        <v>-2.3879505771804456E-2</v>
      </c>
      <c r="AF1157">
        <f>VLOOKUP($A1157,'STOCK PRICES'!$AG$2:$AH$1526,2,1)</f>
        <v>71.569999999999993</v>
      </c>
      <c r="AG1157" s="92">
        <f t="shared" si="47"/>
        <v>-1.4564374235683786E-2</v>
      </c>
      <c r="AH1157">
        <f>VLOOKUP($A1157,'STOCK PRICES'!$AI$2:$AJ$1515,2,1)</f>
        <v>329.88</v>
      </c>
      <c r="AI1157" s="92">
        <f t="shared" si="48"/>
        <v>-1.471477690056484E-2</v>
      </c>
      <c r="AJ1157">
        <f>VLOOKUP($A1157,'STOCK PRICES'!$AK$2:$AL$1492,2,1)</f>
        <v>159.88</v>
      </c>
      <c r="AK1157" s="92">
        <f t="shared" si="49"/>
        <v>-1.4714821741076606E-2</v>
      </c>
    </row>
    <row r="1158" spans="1:37">
      <c r="A1158" s="87">
        <v>44715</v>
      </c>
      <c r="B1158">
        <f>VLOOKUP($A1158,'STOCK PRICES'!$C$2:$D$1994,2,1)</f>
        <v>128.5</v>
      </c>
      <c r="C1158" s="92">
        <f t="shared" si="50"/>
        <v>-1.1374750258222608E-2</v>
      </c>
      <c r="D1158">
        <f>VLOOKUP($A1158,'STOCK PRICES'!$E$2:$F$2018,2,1)</f>
        <v>125.67</v>
      </c>
      <c r="E1158" s="92">
        <f t="shared" si="50"/>
        <v>-3.4951183407299128E-3</v>
      </c>
      <c r="F1158">
        <f>VLOOKUP($A1158,'STOCK PRICES'!$G$2:$H$1679,2,1)</f>
        <v>30.27</v>
      </c>
      <c r="G1158" s="92">
        <f t="shared" si="34"/>
        <v>-1.9303723901387508E-2</v>
      </c>
      <c r="H1158">
        <f>VLOOKUP($A1158,'STOCK PRICES'!$I$2:$J$1976,2,1)</f>
        <v>40.56</v>
      </c>
      <c r="I1158" s="92">
        <f t="shared" si="35"/>
        <v>-3.4887259000440547E-2</v>
      </c>
      <c r="J1158">
        <f>VLOOKUP($A1158,'STOCK PRICES'!$K$2:$L$2018,2,1)</f>
        <v>153.69</v>
      </c>
      <c r="K1158" s="92">
        <f t="shared" si="36"/>
        <v>-6.5599348072315974E-2</v>
      </c>
      <c r="L1158">
        <f>VLOOKUP($A1158,'STOCK PRICES'!$M$2:$N$2018,2,1)</f>
        <v>23.95</v>
      </c>
      <c r="M1158" s="92">
        <f t="shared" si="37"/>
        <v>-7.3630673654117129E-2</v>
      </c>
      <c r="N1158">
        <f>VLOOKUP($A1158,'STOCK PRICES'!$O$2:$P$538,2,1)</f>
        <v>38.06</v>
      </c>
      <c r="O1158" s="92">
        <f t="shared" si="38"/>
        <v>-1.4347448408141427E-2</v>
      </c>
      <c r="P1158">
        <f>VLOOKUP($A1158,'STOCK PRICES'!$Q$2:$R$2018,2,1)</f>
        <v>17.37</v>
      </c>
      <c r="Q1158" s="92">
        <f t="shared" si="39"/>
        <v>-3.284553468127422E-2</v>
      </c>
      <c r="R1158">
        <f>VLOOKUP($A1158,'STOCK PRICES'!$S$2:$T$2018,2,1)</f>
        <v>8.81</v>
      </c>
      <c r="S1158" s="92">
        <f t="shared" si="40"/>
        <v>-5.9488903352507359E-2</v>
      </c>
      <c r="T1158">
        <f>VLOOKUP($A1158,'STOCK PRICES'!$U$2:$V$1210,2,1)</f>
        <v>97.4</v>
      </c>
      <c r="U1158" s="92">
        <f t="shared" si="41"/>
        <v>0</v>
      </c>
      <c r="V1158">
        <f>VLOOKUP($A1158,'STOCK PRICES'!$W$2:$X$1879,2,1)</f>
        <v>53</v>
      </c>
      <c r="W1158" s="92">
        <f t="shared" si="42"/>
        <v>-1.2189555524585565E-2</v>
      </c>
      <c r="X1158">
        <f>VLOOKUP($A1158,'STOCK PRICES'!$Y$2:$Z$1987,2,1)</f>
        <v>31.14</v>
      </c>
      <c r="Y1158" s="92">
        <f t="shared" si="43"/>
        <v>3.8610086574595933E-3</v>
      </c>
      <c r="Z1158">
        <f>VLOOKUP($A1158,'STOCK PRICES'!$AA$2:$AB$1885,2,1)</f>
        <v>120</v>
      </c>
      <c r="AA1158" s="92">
        <f t="shared" si="44"/>
        <v>0</v>
      </c>
      <c r="AB1158">
        <f>VLOOKUP($A1158,'STOCK PRICES'!$AC$2:$AD$532,2,1)</f>
        <v>436.17</v>
      </c>
      <c r="AC1158" s="92">
        <f t="shared" si="45"/>
        <v>-3.5672227869862787E-2</v>
      </c>
      <c r="AD1158">
        <f>VLOOKUP($A1158,'STOCK PRICES'!$AE$2:$AF$1525,2,1)</f>
        <v>1253.43</v>
      </c>
      <c r="AE1158" s="92">
        <f t="shared" si="46"/>
        <v>4.9798307224337639E-2</v>
      </c>
      <c r="AF1158">
        <f>VLOOKUP($A1158,'STOCK PRICES'!$AG$2:$AH$1526,2,1)</f>
        <v>71.260000000000005</v>
      </c>
      <c r="AG1158" s="92">
        <f t="shared" si="47"/>
        <v>-4.3408315728160176E-3</v>
      </c>
      <c r="AH1158">
        <f>VLOOKUP($A1158,'STOCK PRICES'!$AI$2:$AJ$1515,2,1)</f>
        <v>321.37</v>
      </c>
      <c r="AI1158" s="92">
        <f t="shared" si="48"/>
        <v>-2.6135844648710601E-2</v>
      </c>
      <c r="AJ1158">
        <f>VLOOKUP($A1158,'STOCK PRICES'!$AK$2:$AL$1492,2,1)</f>
        <v>155.5</v>
      </c>
      <c r="AK1158" s="92">
        <f t="shared" si="49"/>
        <v>-2.7777802223833949E-2</v>
      </c>
    </row>
    <row r="1159" spans="1:37">
      <c r="A1159" s="87">
        <v>44718</v>
      </c>
      <c r="B1159">
        <f>VLOOKUP($A1159,'STOCK PRICES'!$C$2:$D$1994,2,1)</f>
        <v>127.98</v>
      </c>
      <c r="C1159" s="92">
        <f t="shared" si="50"/>
        <v>-4.0549026239602506E-3</v>
      </c>
      <c r="D1159">
        <f>VLOOKUP($A1159,'STOCK PRICES'!$E$2:$F$2018,2,1)</f>
        <v>125.8</v>
      </c>
      <c r="E1159" s="92">
        <f t="shared" si="50"/>
        <v>1.0339206392868342E-3</v>
      </c>
      <c r="F1159">
        <f>VLOOKUP($A1159,'STOCK PRICES'!$G$2:$H$1679,2,1)</f>
        <v>28</v>
      </c>
      <c r="G1159" s="92">
        <f t="shared" si="34"/>
        <v>-7.7952612858423337E-2</v>
      </c>
      <c r="H1159">
        <f>VLOOKUP($A1159,'STOCK PRICES'!$I$2:$J$1976,2,1)</f>
        <v>40.18</v>
      </c>
      <c r="I1159" s="92">
        <f t="shared" si="35"/>
        <v>-9.4129998961394734E-3</v>
      </c>
      <c r="J1159">
        <f>VLOOKUP($A1159,'STOCK PRICES'!$K$2:$L$2018,2,1)</f>
        <v>156.84</v>
      </c>
      <c r="K1159" s="92">
        <f t="shared" si="36"/>
        <v>2.0288590804910266E-2</v>
      </c>
      <c r="L1159">
        <f>VLOOKUP($A1159,'STOCK PRICES'!$M$2:$N$2018,2,1)</f>
        <v>24.96</v>
      </c>
      <c r="M1159" s="92">
        <f t="shared" si="37"/>
        <v>4.1306219644302776E-2</v>
      </c>
      <c r="N1159">
        <f>VLOOKUP($A1159,'STOCK PRICES'!$O$2:$P$538,2,1)</f>
        <v>38.53</v>
      </c>
      <c r="O1159" s="92">
        <f t="shared" si="38"/>
        <v>1.2273296770062688E-2</v>
      </c>
      <c r="P1159">
        <f>VLOOKUP($A1159,'STOCK PRICES'!$Q$2:$R$2018,2,1)</f>
        <v>17.46</v>
      </c>
      <c r="Q1159" s="92">
        <f t="shared" si="39"/>
        <v>5.1679701584425976E-3</v>
      </c>
      <c r="R1159">
        <f>VLOOKUP($A1159,'STOCK PRICES'!$S$2:$T$2018,2,1)</f>
        <v>9.48</v>
      </c>
      <c r="S1159" s="92">
        <f t="shared" si="40"/>
        <v>7.3296876318842366E-2</v>
      </c>
      <c r="T1159">
        <f>VLOOKUP($A1159,'STOCK PRICES'!$U$2:$V$1210,2,1)</f>
        <v>97.4</v>
      </c>
      <c r="U1159" s="92">
        <f t="shared" si="41"/>
        <v>0</v>
      </c>
      <c r="V1159">
        <f>VLOOKUP($A1159,'STOCK PRICES'!$W$2:$X$1879,2,1)</f>
        <v>54</v>
      </c>
      <c r="W1159" s="92">
        <f t="shared" si="42"/>
        <v>1.8692133012152546E-2</v>
      </c>
      <c r="X1159">
        <f>VLOOKUP($A1159,'STOCK PRICES'!$Y$2:$Z$1987,2,1)</f>
        <v>31.9</v>
      </c>
      <c r="Y1159" s="92">
        <f t="shared" si="43"/>
        <v>2.4112843384946545E-2</v>
      </c>
      <c r="Z1159">
        <f>VLOOKUP($A1159,'STOCK PRICES'!$AA$2:$AB$1885,2,1)</f>
        <v>119.72</v>
      </c>
      <c r="AA1159" s="92">
        <f t="shared" si="44"/>
        <v>-2.3360597975477754E-3</v>
      </c>
      <c r="AB1159">
        <f>VLOOKUP($A1159,'STOCK PRICES'!$AC$2:$AD$532,2,1)</f>
        <v>444.91</v>
      </c>
      <c r="AC1159" s="92">
        <f t="shared" si="45"/>
        <v>1.9839938909063912E-2</v>
      </c>
      <c r="AD1159">
        <f>VLOOKUP($A1159,'STOCK PRICES'!$AE$2:$AF$1525,2,1)</f>
        <v>1225.1500000000001</v>
      </c>
      <c r="AE1159" s="92">
        <f t="shared" si="46"/>
        <v>-2.2820507939065159E-2</v>
      </c>
      <c r="AF1159">
        <f>VLOOKUP($A1159,'STOCK PRICES'!$AG$2:$AH$1526,2,1)</f>
        <v>71.599999999999994</v>
      </c>
      <c r="AG1159" s="92">
        <f t="shared" si="47"/>
        <v>4.7599137889096947E-3</v>
      </c>
      <c r="AH1159">
        <f>VLOOKUP($A1159,'STOCK PRICES'!$AI$2:$AJ$1515,2,1)</f>
        <v>322.55</v>
      </c>
      <c r="AI1159" s="92">
        <f t="shared" si="48"/>
        <v>3.6650556618067287E-3</v>
      </c>
      <c r="AJ1159">
        <f>VLOOKUP($A1159,'STOCK PRICES'!$AK$2:$AL$1492,2,1)</f>
        <v>154.94999999999999</v>
      </c>
      <c r="AK1159" s="92">
        <f t="shared" si="49"/>
        <v>-3.5432473855316338E-3</v>
      </c>
    </row>
    <row r="1160" spans="1:37">
      <c r="A1160" s="87">
        <v>44719</v>
      </c>
      <c r="B1160">
        <f>VLOOKUP($A1160,'STOCK PRICES'!$C$2:$D$1994,2,1)</f>
        <v>127.79</v>
      </c>
      <c r="C1160" s="92">
        <f t="shared" si="50"/>
        <v>-1.4857100907022299E-3</v>
      </c>
      <c r="D1160">
        <f>VLOOKUP($A1160,'STOCK PRICES'!$E$2:$F$2018,2,1)</f>
        <v>125.44</v>
      </c>
      <c r="E1160" s="92">
        <f t="shared" si="50"/>
        <v>-2.8657876642424161E-3</v>
      </c>
      <c r="F1160">
        <f>VLOOKUP($A1160,'STOCK PRICES'!$G$2:$H$1679,2,1)</f>
        <v>28</v>
      </c>
      <c r="G1160" s="92">
        <f t="shared" si="34"/>
        <v>0</v>
      </c>
      <c r="H1160">
        <f>VLOOKUP($A1160,'STOCK PRICES'!$I$2:$J$1976,2,1)</f>
        <v>40.43</v>
      </c>
      <c r="I1160" s="92">
        <f t="shared" si="35"/>
        <v>6.2027242658910485E-3</v>
      </c>
      <c r="J1160">
        <f>VLOOKUP($A1160,'STOCK PRICES'!$K$2:$L$2018,2,1)</f>
        <v>153.77000000000001</v>
      </c>
      <c r="K1160" s="92">
        <f t="shared" si="36"/>
        <v>-1.9768197896529362E-2</v>
      </c>
      <c r="L1160">
        <f>VLOOKUP($A1160,'STOCK PRICES'!$M$2:$N$2018,2,1)</f>
        <v>24.93</v>
      </c>
      <c r="M1160" s="92">
        <f t="shared" si="37"/>
        <v>-1.2026459657604525E-3</v>
      </c>
      <c r="N1160">
        <f>VLOOKUP($A1160,'STOCK PRICES'!$O$2:$P$538,2,1)</f>
        <v>38.01</v>
      </c>
      <c r="O1160" s="92">
        <f t="shared" si="38"/>
        <v>-1.3587875636908902E-2</v>
      </c>
      <c r="P1160">
        <f>VLOOKUP($A1160,'STOCK PRICES'!$Q$2:$R$2018,2,1)</f>
        <v>17.05</v>
      </c>
      <c r="Q1160" s="92">
        <f t="shared" si="39"/>
        <v>-2.3762346681930377E-2</v>
      </c>
      <c r="R1160">
        <f>VLOOKUP($A1160,'STOCK PRICES'!$S$2:$T$2018,2,1)</f>
        <v>9.2799999999999994</v>
      </c>
      <c r="S1160" s="92">
        <f t="shared" si="40"/>
        <v>-2.1322769468821307E-2</v>
      </c>
      <c r="T1160">
        <f>VLOOKUP($A1160,'STOCK PRICES'!$U$2:$V$1210,2,1)</f>
        <v>97.4</v>
      </c>
      <c r="U1160" s="92">
        <f t="shared" si="41"/>
        <v>0</v>
      </c>
      <c r="V1160">
        <f>VLOOKUP($A1160,'STOCK PRICES'!$W$2:$X$1879,2,1)</f>
        <v>54</v>
      </c>
      <c r="W1160" s="92">
        <f t="shared" si="42"/>
        <v>0</v>
      </c>
      <c r="X1160">
        <f>VLOOKUP($A1160,'STOCK PRICES'!$Y$2:$Z$1987,2,1)</f>
        <v>31.9</v>
      </c>
      <c r="Y1160" s="92">
        <f t="shared" si="43"/>
        <v>0</v>
      </c>
      <c r="Z1160">
        <f>VLOOKUP($A1160,'STOCK PRICES'!$AA$2:$AB$1885,2,1)</f>
        <v>113.08</v>
      </c>
      <c r="AA1160" s="92">
        <f t="shared" si="44"/>
        <v>-5.7060150159108557E-2</v>
      </c>
      <c r="AB1160">
        <f>VLOOKUP($A1160,'STOCK PRICES'!$AC$2:$AD$532,2,1)</f>
        <v>448.27</v>
      </c>
      <c r="AC1160" s="92">
        <f t="shared" si="45"/>
        <v>7.5237149281112345E-3</v>
      </c>
      <c r="AD1160">
        <f>VLOOKUP($A1160,'STOCK PRICES'!$AE$2:$AF$1525,2,1)</f>
        <v>1227.2</v>
      </c>
      <c r="AE1160" s="92">
        <f t="shared" si="46"/>
        <v>1.6718661508368963E-3</v>
      </c>
      <c r="AF1160">
        <f>VLOOKUP($A1160,'STOCK PRICES'!$AG$2:$AH$1526,2,1)</f>
        <v>75.94</v>
      </c>
      <c r="AG1160" s="92">
        <f t="shared" si="47"/>
        <v>5.8848480837056343E-2</v>
      </c>
      <c r="AH1160">
        <f>VLOOKUP($A1160,'STOCK PRICES'!$AI$2:$AJ$1515,2,1)</f>
        <v>321.77</v>
      </c>
      <c r="AI1160" s="92">
        <f t="shared" si="48"/>
        <v>-2.4211583717112517E-3</v>
      </c>
      <c r="AJ1160">
        <f>VLOOKUP($A1160,'STOCK PRICES'!$AK$2:$AL$1492,2,1)</f>
        <v>154.6</v>
      </c>
      <c r="AK1160" s="92">
        <f t="shared" si="49"/>
        <v>-2.2613480804355873E-3</v>
      </c>
    </row>
    <row r="1161" spans="1:37">
      <c r="A1161" s="87">
        <v>44720</v>
      </c>
      <c r="B1161">
        <f>VLOOKUP($A1161,'STOCK PRICES'!$C$2:$D$1994,2,1)</f>
        <v>126.71</v>
      </c>
      <c r="C1161" s="92">
        <f t="shared" si="50"/>
        <v>-8.4872808097951041E-3</v>
      </c>
      <c r="D1161">
        <f>VLOOKUP($A1161,'STOCK PRICES'!$E$2:$F$2018,2,1)</f>
        <v>124.96</v>
      </c>
      <c r="E1161" s="92">
        <f t="shared" si="50"/>
        <v>-3.8338705107219006E-3</v>
      </c>
      <c r="F1161">
        <f>VLOOKUP($A1161,'STOCK PRICES'!$G$2:$H$1679,2,1)</f>
        <v>26.83</v>
      </c>
      <c r="G1161" s="92">
        <f t="shared" si="34"/>
        <v>-4.2683845737671186E-2</v>
      </c>
      <c r="H1161">
        <f>VLOOKUP($A1161,'STOCK PRICES'!$I$2:$J$1976,2,1)</f>
        <v>40</v>
      </c>
      <c r="I1161" s="92">
        <f t="shared" si="35"/>
        <v>-1.0692629538743222E-2</v>
      </c>
      <c r="J1161">
        <f>VLOOKUP($A1161,'STOCK PRICES'!$K$2:$L$2018,2,1)</f>
        <v>154.55000000000001</v>
      </c>
      <c r="K1161" s="92">
        <f t="shared" si="36"/>
        <v>5.0596890505238065E-3</v>
      </c>
      <c r="L1161">
        <f>VLOOKUP($A1161,'STOCK PRICES'!$M$2:$N$2018,2,1)</f>
        <v>25.45</v>
      </c>
      <c r="M1161" s="92">
        <f t="shared" si="37"/>
        <v>2.0643845461065114E-2</v>
      </c>
      <c r="N1161">
        <f>VLOOKUP($A1161,'STOCK PRICES'!$O$2:$P$538,2,1)</f>
        <v>38.65</v>
      </c>
      <c r="O1161" s="92">
        <f t="shared" si="38"/>
        <v>1.6697492032273706E-2</v>
      </c>
      <c r="P1161">
        <f>VLOOKUP($A1161,'STOCK PRICES'!$Q$2:$R$2018,2,1)</f>
        <v>17.100000000000001</v>
      </c>
      <c r="Q1161" s="92">
        <f t="shared" si="39"/>
        <v>2.9282597790883597E-3</v>
      </c>
      <c r="R1161">
        <f>VLOOKUP($A1161,'STOCK PRICES'!$S$2:$T$2018,2,1)</f>
        <v>9.14</v>
      </c>
      <c r="S1161" s="92">
        <f t="shared" si="40"/>
        <v>-1.520116133205044E-2</v>
      </c>
      <c r="T1161">
        <f>VLOOKUP($A1161,'STOCK PRICES'!$U$2:$V$1210,2,1)</f>
        <v>97.4</v>
      </c>
      <c r="U1161" s="92">
        <f t="shared" si="41"/>
        <v>0</v>
      </c>
      <c r="V1161">
        <f>VLOOKUP($A1161,'STOCK PRICES'!$W$2:$X$1879,2,1)</f>
        <v>52.51</v>
      </c>
      <c r="W1161" s="92">
        <f t="shared" si="42"/>
        <v>-2.7980418914506484E-2</v>
      </c>
      <c r="X1161">
        <f>VLOOKUP($A1161,'STOCK PRICES'!$Y$2:$Z$1987,2,1)</f>
        <v>31.23</v>
      </c>
      <c r="Y1161" s="92">
        <f t="shared" si="43"/>
        <v>-2.1226838495811598E-2</v>
      </c>
      <c r="Z1161">
        <f>VLOOKUP($A1161,'STOCK PRICES'!$AA$2:$AB$1885,2,1)</f>
        <v>107.79</v>
      </c>
      <c r="AA1161" s="92">
        <f t="shared" si="44"/>
        <v>-4.791064303185244E-2</v>
      </c>
      <c r="AB1161">
        <f>VLOOKUP($A1161,'STOCK PRICES'!$AC$2:$AD$532,2,1)</f>
        <v>465.05</v>
      </c>
      <c r="AC1161" s="92">
        <f t="shared" si="45"/>
        <v>3.674919723985684E-2</v>
      </c>
      <c r="AD1161">
        <f>VLOOKUP($A1161,'STOCK PRICES'!$AE$2:$AF$1525,2,1)</f>
        <v>1198.5</v>
      </c>
      <c r="AE1161" s="92">
        <f t="shared" si="46"/>
        <v>-2.3664376738552675E-2</v>
      </c>
      <c r="AF1161">
        <f>VLOOKUP($A1161,'STOCK PRICES'!$AG$2:$AH$1526,2,1)</f>
        <v>73.78</v>
      </c>
      <c r="AG1161" s="92">
        <f t="shared" si="47"/>
        <v>-2.8855862635126604E-2</v>
      </c>
      <c r="AH1161">
        <f>VLOOKUP($A1161,'STOCK PRICES'!$AI$2:$AJ$1515,2,1)</f>
        <v>321.27999999999997</v>
      </c>
      <c r="AI1161" s="92">
        <f t="shared" si="48"/>
        <v>-1.5239875432298434E-3</v>
      </c>
      <c r="AJ1161">
        <f>VLOOKUP($A1161,'STOCK PRICES'!$AK$2:$AL$1492,2,1)</f>
        <v>156</v>
      </c>
      <c r="AK1161" s="92">
        <f t="shared" si="49"/>
        <v>9.0148710962155796E-3</v>
      </c>
    </row>
    <row r="1162" spans="1:37">
      <c r="A1162" s="87">
        <v>44721</v>
      </c>
      <c r="B1162">
        <f>VLOOKUP($A1162,'STOCK PRICES'!$C$2:$D$1994,2,1)</f>
        <v>125.57</v>
      </c>
      <c r="C1162" s="92">
        <f t="shared" si="50"/>
        <v>-9.0376388099443847E-3</v>
      </c>
      <c r="D1162">
        <f>VLOOKUP($A1162,'STOCK PRICES'!$E$2:$F$2018,2,1)</f>
        <v>126.22</v>
      </c>
      <c r="E1162" s="92">
        <f t="shared" si="50"/>
        <v>1.0032730064717596E-2</v>
      </c>
      <c r="F1162">
        <f>VLOOKUP($A1162,'STOCK PRICES'!$G$2:$H$1679,2,1)</f>
        <v>27</v>
      </c>
      <c r="G1162" s="92">
        <f t="shared" si="34"/>
        <v>6.316201566796369E-3</v>
      </c>
      <c r="H1162">
        <f>VLOOKUP($A1162,'STOCK PRICES'!$I$2:$J$1976,2,1)</f>
        <v>39.840000000000003</v>
      </c>
      <c r="I1162" s="92">
        <f t="shared" si="35"/>
        <v>-4.0080213975387108E-3</v>
      </c>
      <c r="J1162">
        <f>VLOOKUP($A1162,'STOCK PRICES'!$K$2:$L$2018,2,1)</f>
        <v>155.54</v>
      </c>
      <c r="K1162" s="92">
        <f t="shared" si="36"/>
        <v>6.3852646886717506E-3</v>
      </c>
      <c r="L1162">
        <f>VLOOKUP($A1162,'STOCK PRICES'!$M$2:$N$2018,2,1)</f>
        <v>25.75</v>
      </c>
      <c r="M1162" s="92">
        <f t="shared" si="37"/>
        <v>1.1718884113213479E-2</v>
      </c>
      <c r="N1162">
        <f>VLOOKUP($A1162,'STOCK PRICES'!$O$2:$P$538,2,1)</f>
        <v>38.56</v>
      </c>
      <c r="O1162" s="92">
        <f t="shared" si="38"/>
        <v>-2.3313052910860005E-3</v>
      </c>
      <c r="P1162">
        <f>VLOOKUP($A1162,'STOCK PRICES'!$Q$2:$R$2018,2,1)</f>
        <v>17.14</v>
      </c>
      <c r="Q1162" s="92">
        <f t="shared" si="39"/>
        <v>2.3364496610195056E-3</v>
      </c>
      <c r="R1162">
        <f>VLOOKUP($A1162,'STOCK PRICES'!$S$2:$T$2018,2,1)</f>
        <v>9.3000000000000007</v>
      </c>
      <c r="S1162" s="92">
        <f t="shared" si="40"/>
        <v>1.7354014693151572E-2</v>
      </c>
      <c r="T1162">
        <f>VLOOKUP($A1162,'STOCK PRICES'!$U$2:$V$1210,2,1)</f>
        <v>98.99</v>
      </c>
      <c r="U1162" s="92">
        <f t="shared" si="41"/>
        <v>1.6192624283226431E-2</v>
      </c>
      <c r="V1162">
        <f>VLOOKUP($A1162,'STOCK PRICES'!$W$2:$X$1879,2,1)</f>
        <v>52.51</v>
      </c>
      <c r="W1162" s="92">
        <f t="shared" si="42"/>
        <v>0</v>
      </c>
      <c r="X1162">
        <f>VLOOKUP($A1162,'STOCK PRICES'!$Y$2:$Z$1987,2,1)</f>
        <v>30.99</v>
      </c>
      <c r="Y1162" s="92">
        <f t="shared" si="43"/>
        <v>-7.7145994953304355E-3</v>
      </c>
      <c r="Z1162">
        <f>VLOOKUP($A1162,'STOCK PRICES'!$AA$2:$AB$1885,2,1)</f>
        <v>109.68</v>
      </c>
      <c r="AA1162" s="92">
        <f t="shared" si="44"/>
        <v>1.738214546052189E-2</v>
      </c>
      <c r="AB1162">
        <f>VLOOKUP($A1162,'STOCK PRICES'!$AC$2:$AD$532,2,1)</f>
        <v>464.78</v>
      </c>
      <c r="AC1162" s="92">
        <f t="shared" si="45"/>
        <v>-5.8075133645644605E-4</v>
      </c>
      <c r="AD1162">
        <f>VLOOKUP($A1162,'STOCK PRICES'!$AE$2:$AF$1525,2,1)</f>
        <v>1200.31</v>
      </c>
      <c r="AE1162" s="92">
        <f t="shared" si="46"/>
        <v>1.5090818726759638E-3</v>
      </c>
      <c r="AF1162">
        <f>VLOOKUP($A1162,'STOCK PRICES'!$AG$2:$AH$1526,2,1)</f>
        <v>72.97</v>
      </c>
      <c r="AG1162" s="92">
        <f t="shared" si="47"/>
        <v>-1.103929439100081E-2</v>
      </c>
      <c r="AH1162">
        <f>VLOOKUP($A1162,'STOCK PRICES'!$AI$2:$AJ$1515,2,1)</f>
        <v>327.45</v>
      </c>
      <c r="AI1162" s="92">
        <f t="shared" si="48"/>
        <v>1.9022354600752966E-2</v>
      </c>
      <c r="AJ1162">
        <f>VLOOKUP($A1162,'STOCK PRICES'!$AK$2:$AL$1492,2,1)</f>
        <v>158</v>
      </c>
      <c r="AK1162" s="92">
        <f t="shared" si="49"/>
        <v>1.2739025777429712E-2</v>
      </c>
    </row>
    <row r="1163" spans="1:37">
      <c r="A1163" s="87">
        <v>44722</v>
      </c>
      <c r="B1163">
        <f>VLOOKUP($A1163,'STOCK PRICES'!$C$2:$D$1994,2,1)</f>
        <v>124.92</v>
      </c>
      <c r="C1163" s="92">
        <f t="shared" si="50"/>
        <v>-5.1898395859946069E-3</v>
      </c>
      <c r="D1163">
        <f>VLOOKUP($A1163,'STOCK PRICES'!$E$2:$F$2018,2,1)</f>
        <v>126.21</v>
      </c>
      <c r="E1163" s="92">
        <f t="shared" si="50"/>
        <v>-7.9229885554314621E-5</v>
      </c>
      <c r="F1163">
        <f>VLOOKUP($A1163,'STOCK PRICES'!$G$2:$H$1679,2,1)</f>
        <v>28.7</v>
      </c>
      <c r="G1163" s="92">
        <f t="shared" si="34"/>
        <v>6.1060256761246282E-2</v>
      </c>
      <c r="H1163">
        <f>VLOOKUP($A1163,'STOCK PRICES'!$I$2:$J$1976,2,1)</f>
        <v>40</v>
      </c>
      <c r="I1163" s="92">
        <f t="shared" si="35"/>
        <v>4.0080213975386466E-3</v>
      </c>
      <c r="J1163">
        <f>VLOOKUP($A1163,'STOCK PRICES'!$K$2:$L$2018,2,1)</f>
        <v>155.69</v>
      </c>
      <c r="K1163" s="92">
        <f t="shared" si="36"/>
        <v>9.639174347858923E-4</v>
      </c>
      <c r="L1163">
        <f>VLOOKUP($A1163,'STOCK PRICES'!$M$2:$N$2018,2,1)</f>
        <v>25.75</v>
      </c>
      <c r="M1163" s="92">
        <f t="shared" si="37"/>
        <v>0</v>
      </c>
      <c r="N1163">
        <f>VLOOKUP($A1163,'STOCK PRICES'!$O$2:$P$538,2,1)</f>
        <v>38.64</v>
      </c>
      <c r="O1163" s="92">
        <f t="shared" si="38"/>
        <v>2.0725396019723751E-3</v>
      </c>
      <c r="P1163">
        <f>VLOOKUP($A1163,'STOCK PRICES'!$Q$2:$R$2018,2,1)</f>
        <v>17.2</v>
      </c>
      <c r="Q1163" s="92">
        <f t="shared" si="39"/>
        <v>3.494470649773557E-3</v>
      </c>
      <c r="R1163">
        <f>VLOOKUP($A1163,'STOCK PRICES'!$S$2:$T$2018,2,1)</f>
        <v>9.27</v>
      </c>
      <c r="S1163" s="92">
        <f t="shared" si="40"/>
        <v>-3.2310205814466432E-3</v>
      </c>
      <c r="T1163">
        <f>VLOOKUP($A1163,'STOCK PRICES'!$U$2:$V$1210,2,1)</f>
        <v>98.99</v>
      </c>
      <c r="U1163" s="92">
        <f t="shared" si="41"/>
        <v>0</v>
      </c>
      <c r="V1163">
        <f>VLOOKUP($A1163,'STOCK PRICES'!$W$2:$X$1879,2,1)</f>
        <v>52.51</v>
      </c>
      <c r="W1163" s="92">
        <f t="shared" si="42"/>
        <v>0</v>
      </c>
      <c r="X1163">
        <f>VLOOKUP($A1163,'STOCK PRICES'!$Y$2:$Z$1987,2,1)</f>
        <v>30.7</v>
      </c>
      <c r="Y1163" s="92">
        <f t="shared" si="43"/>
        <v>-9.4019172065054283E-3</v>
      </c>
      <c r="Z1163">
        <f>VLOOKUP($A1163,'STOCK PRICES'!$AA$2:$AB$1885,2,1)</f>
        <v>114.33</v>
      </c>
      <c r="AA1163" s="92">
        <f t="shared" si="44"/>
        <v>4.1521968299819509E-2</v>
      </c>
      <c r="AB1163">
        <f>VLOOKUP($A1163,'STOCK PRICES'!$AC$2:$AD$532,2,1)</f>
        <v>467.18</v>
      </c>
      <c r="AC1163" s="92">
        <f t="shared" si="45"/>
        <v>5.1504470265216354E-3</v>
      </c>
      <c r="AD1163">
        <f>VLOOKUP($A1163,'STOCK PRICES'!$AE$2:$AF$1525,2,1)</f>
        <v>1209.98</v>
      </c>
      <c r="AE1163" s="92">
        <f t="shared" si="46"/>
        <v>8.0239737814477886E-3</v>
      </c>
      <c r="AF1163">
        <f>VLOOKUP($A1163,'STOCK PRICES'!$AG$2:$AH$1526,2,1)</f>
        <v>74.069999999999993</v>
      </c>
      <c r="AG1163" s="92">
        <f t="shared" si="47"/>
        <v>1.4962194247668982E-2</v>
      </c>
      <c r="AH1163">
        <f>VLOOKUP($A1163,'STOCK PRICES'!$AI$2:$AJ$1515,2,1)</f>
        <v>332.95</v>
      </c>
      <c r="AI1163" s="92">
        <f t="shared" si="48"/>
        <v>1.6656956892568693E-2</v>
      </c>
      <c r="AJ1163">
        <f>VLOOKUP($A1163,'STOCK PRICES'!$AK$2:$AL$1492,2,1)</f>
        <v>160.51</v>
      </c>
      <c r="AK1163" s="92">
        <f t="shared" si="49"/>
        <v>1.5761212898159571E-2</v>
      </c>
    </row>
    <row r="1164" spans="1:37">
      <c r="A1164" s="87">
        <v>44725</v>
      </c>
      <c r="B1164">
        <f>VLOOKUP($A1164,'STOCK PRICES'!$C$2:$D$1994,2,1)</f>
        <v>117.65</v>
      </c>
      <c r="C1164" s="92">
        <f t="shared" si="50"/>
        <v>-5.9959417241506316E-2</v>
      </c>
      <c r="D1164">
        <f>VLOOKUP($A1164,'STOCK PRICES'!$E$2:$F$2018,2,1)</f>
        <v>118.99</v>
      </c>
      <c r="E1164" s="92">
        <f t="shared" si="50"/>
        <v>-5.8907730303477075E-2</v>
      </c>
      <c r="F1164">
        <f>VLOOKUP($A1164,'STOCK PRICES'!$G$2:$H$1679,2,1)</f>
        <v>27</v>
      </c>
      <c r="G1164" s="92">
        <f t="shared" si="34"/>
        <v>-6.1060256761246302E-2</v>
      </c>
      <c r="H1164">
        <f>VLOOKUP($A1164,'STOCK PRICES'!$I$2:$J$1976,2,1)</f>
        <v>38.5</v>
      </c>
      <c r="I1164" s="92">
        <f t="shared" si="35"/>
        <v>-3.8221212820197741E-2</v>
      </c>
      <c r="J1164">
        <f>VLOOKUP($A1164,'STOCK PRICES'!$K$2:$L$2018,2,1)</f>
        <v>155.27000000000001</v>
      </c>
      <c r="K1164" s="92">
        <f t="shared" si="36"/>
        <v>-2.7013137085046489E-3</v>
      </c>
      <c r="L1164">
        <f>VLOOKUP($A1164,'STOCK PRICES'!$M$2:$N$2018,2,1)</f>
        <v>25.23</v>
      </c>
      <c r="M1164" s="92">
        <f t="shared" si="37"/>
        <v>-2.04008644567788E-2</v>
      </c>
      <c r="N1164">
        <f>VLOOKUP($A1164,'STOCK PRICES'!$O$2:$P$538,2,1)</f>
        <v>38.479999999999997</v>
      </c>
      <c r="O1164" s="92">
        <f t="shared" si="38"/>
        <v>-4.1493835468115895E-3</v>
      </c>
      <c r="P1164">
        <f>VLOOKUP($A1164,'STOCK PRICES'!$Q$2:$R$2018,2,1)</f>
        <v>16.739999999999998</v>
      </c>
      <c r="Q1164" s="92">
        <f t="shared" si="39"/>
        <v>-2.71083187580781E-2</v>
      </c>
      <c r="R1164">
        <f>VLOOKUP($A1164,'STOCK PRICES'!$S$2:$T$2018,2,1)</f>
        <v>8.9700000000000006</v>
      </c>
      <c r="S1164" s="92">
        <f t="shared" si="40"/>
        <v>-3.2897703507058867E-2</v>
      </c>
      <c r="T1164">
        <f>VLOOKUP($A1164,'STOCK PRICES'!$U$2:$V$1210,2,1)</f>
        <v>98.99</v>
      </c>
      <c r="U1164" s="92">
        <f t="shared" si="41"/>
        <v>0</v>
      </c>
      <c r="V1164">
        <f>VLOOKUP($A1164,'STOCK PRICES'!$W$2:$X$1879,2,1)</f>
        <v>52</v>
      </c>
      <c r="W1164" s="92">
        <f t="shared" si="42"/>
        <v>-9.7599090683405318E-3</v>
      </c>
      <c r="X1164">
        <f>VLOOKUP($A1164,'STOCK PRICES'!$Y$2:$Z$1987,2,1)</f>
        <v>29.43</v>
      </c>
      <c r="Y1164" s="92">
        <f t="shared" si="43"/>
        <v>-4.2248092347770015E-2</v>
      </c>
      <c r="Z1164">
        <f>VLOOKUP($A1164,'STOCK PRICES'!$AA$2:$AB$1885,2,1)</f>
        <v>113.5</v>
      </c>
      <c r="AA1164" s="92">
        <f t="shared" si="44"/>
        <v>-7.2861666324211946E-3</v>
      </c>
      <c r="AB1164">
        <f>VLOOKUP($A1164,'STOCK PRICES'!$AC$2:$AD$532,2,1)</f>
        <v>451.02</v>
      </c>
      <c r="AC1164" s="92">
        <f t="shared" si="45"/>
        <v>-3.5202937961108779E-2</v>
      </c>
      <c r="AD1164">
        <f>VLOOKUP($A1164,'STOCK PRICES'!$AE$2:$AF$1525,2,1)</f>
        <v>1196.5</v>
      </c>
      <c r="AE1164" s="92">
        <f t="shared" si="46"/>
        <v>-1.1203202180134784E-2</v>
      </c>
      <c r="AF1164">
        <f>VLOOKUP($A1164,'STOCK PRICES'!$AG$2:$AH$1526,2,1)</f>
        <v>72.83</v>
      </c>
      <c r="AG1164" s="92">
        <f t="shared" si="47"/>
        <v>-1.6882633795374025E-2</v>
      </c>
      <c r="AH1164">
        <f>VLOOKUP($A1164,'STOCK PRICES'!$AI$2:$AJ$1515,2,1)</f>
        <v>319.14999999999998</v>
      </c>
      <c r="AI1164" s="92">
        <f t="shared" si="48"/>
        <v>-4.2331116854565101E-2</v>
      </c>
      <c r="AJ1164">
        <f>VLOOKUP($A1164,'STOCK PRICES'!$AK$2:$AL$1492,2,1)</f>
        <v>156.05000000000001</v>
      </c>
      <c r="AK1164" s="92">
        <f t="shared" si="49"/>
        <v>-2.8179777208337822E-2</v>
      </c>
    </row>
    <row r="1165" spans="1:37">
      <c r="A1165" s="87">
        <v>44726</v>
      </c>
      <c r="B1165">
        <f>VLOOKUP($A1165,'STOCK PRICES'!$C$2:$D$1994,2,1)</f>
        <v>116.91</v>
      </c>
      <c r="C1165" s="92">
        <f t="shared" si="50"/>
        <v>-6.3097071546439698E-3</v>
      </c>
      <c r="D1165">
        <f>VLOOKUP($A1165,'STOCK PRICES'!$E$2:$F$2018,2,1)</f>
        <v>117.46</v>
      </c>
      <c r="E1165" s="92">
        <f t="shared" si="50"/>
        <v>-1.2941605872688692E-2</v>
      </c>
      <c r="F1165">
        <f>VLOOKUP($A1165,'STOCK PRICES'!$G$2:$H$1679,2,1)</f>
        <v>27</v>
      </c>
      <c r="G1165" s="92">
        <f t="shared" si="34"/>
        <v>0</v>
      </c>
      <c r="H1165">
        <f>VLOOKUP($A1165,'STOCK PRICES'!$I$2:$J$1976,2,1)</f>
        <v>38.99</v>
      </c>
      <c r="I1165" s="92">
        <f t="shared" si="35"/>
        <v>1.264696170076739E-2</v>
      </c>
      <c r="J1165">
        <f>VLOOKUP($A1165,'STOCK PRICES'!$K$2:$L$2018,2,1)</f>
        <v>158.05000000000001</v>
      </c>
      <c r="K1165" s="92">
        <f t="shared" si="36"/>
        <v>1.7745901668548298E-2</v>
      </c>
      <c r="L1165">
        <f>VLOOKUP($A1165,'STOCK PRICES'!$M$2:$N$2018,2,1)</f>
        <v>25.56</v>
      </c>
      <c r="M1165" s="92">
        <f t="shared" si="37"/>
        <v>1.2994866856367681E-2</v>
      </c>
      <c r="N1165">
        <f>VLOOKUP($A1165,'STOCK PRICES'!$O$2:$P$538,2,1)</f>
        <v>37.75</v>
      </c>
      <c r="O1165" s="92">
        <f t="shared" si="38"/>
        <v>-1.9153150102471969E-2</v>
      </c>
      <c r="P1165">
        <f>VLOOKUP($A1165,'STOCK PRICES'!$Q$2:$R$2018,2,1)</f>
        <v>17.149999999999999</v>
      </c>
      <c r="Q1165" s="92">
        <f t="shared" si="39"/>
        <v>2.419710855061976E-2</v>
      </c>
      <c r="R1165">
        <f>VLOOKUP($A1165,'STOCK PRICES'!$S$2:$T$2018,2,1)</f>
        <v>9.09</v>
      </c>
      <c r="S1165" s="92">
        <f t="shared" si="40"/>
        <v>1.3289232118682706E-2</v>
      </c>
      <c r="T1165">
        <f>VLOOKUP($A1165,'STOCK PRICES'!$U$2:$V$1210,2,1)</f>
        <v>98.99</v>
      </c>
      <c r="U1165" s="92">
        <f t="shared" si="41"/>
        <v>0</v>
      </c>
      <c r="V1165">
        <f>VLOOKUP($A1165,'STOCK PRICES'!$W$2:$X$1879,2,1)</f>
        <v>52</v>
      </c>
      <c r="W1165" s="92">
        <f t="shared" si="42"/>
        <v>0</v>
      </c>
      <c r="X1165">
        <f>VLOOKUP($A1165,'STOCK PRICES'!$Y$2:$Z$1987,2,1)</f>
        <v>30.32</v>
      </c>
      <c r="Y1165" s="92">
        <f t="shared" si="43"/>
        <v>2.9792998528789524E-2</v>
      </c>
      <c r="Z1165">
        <f>VLOOKUP($A1165,'STOCK PRICES'!$AA$2:$AB$1885,2,1)</f>
        <v>113.97</v>
      </c>
      <c r="AA1165" s="92">
        <f t="shared" si="44"/>
        <v>4.132418946186601E-3</v>
      </c>
      <c r="AB1165">
        <f>VLOOKUP($A1165,'STOCK PRICES'!$AC$2:$AD$532,2,1)</f>
        <v>448.2</v>
      </c>
      <c r="AC1165" s="92">
        <f t="shared" si="45"/>
        <v>-6.2721230506058816E-3</v>
      </c>
      <c r="AD1165">
        <f>VLOOKUP($A1165,'STOCK PRICES'!$AE$2:$AF$1525,2,1)</f>
        <v>1196.25</v>
      </c>
      <c r="AE1165" s="92">
        <f t="shared" si="46"/>
        <v>-2.0896458126404532E-4</v>
      </c>
      <c r="AF1165">
        <f>VLOOKUP($A1165,'STOCK PRICES'!$AG$2:$AH$1526,2,1)</f>
        <v>73.180000000000007</v>
      </c>
      <c r="AG1165" s="92">
        <f t="shared" si="47"/>
        <v>4.794201361237046E-3</v>
      </c>
      <c r="AH1165">
        <f>VLOOKUP($A1165,'STOCK PRICES'!$AI$2:$AJ$1515,2,1)</f>
        <v>321.38</v>
      </c>
      <c r="AI1165" s="92">
        <f t="shared" si="48"/>
        <v>6.9630119115408626E-3</v>
      </c>
      <c r="AJ1165">
        <f>VLOOKUP($A1165,'STOCK PRICES'!$AK$2:$AL$1492,2,1)</f>
        <v>158.75</v>
      </c>
      <c r="AK1165" s="92">
        <f t="shared" si="49"/>
        <v>1.7154169056012507E-2</v>
      </c>
    </row>
    <row r="1166" spans="1:37">
      <c r="A1166" s="87">
        <v>44727</v>
      </c>
      <c r="B1166">
        <f>VLOOKUP($A1166,'STOCK PRICES'!$C$2:$D$1994,2,1)</f>
        <v>117.77</v>
      </c>
      <c r="C1166" s="92">
        <f t="shared" si="50"/>
        <v>7.3291618347294451E-3</v>
      </c>
      <c r="D1166">
        <f>VLOOKUP($A1166,'STOCK PRICES'!$E$2:$F$2018,2,1)</f>
        <v>118.54</v>
      </c>
      <c r="E1166" s="92">
        <f t="shared" si="50"/>
        <v>9.1526062653187659E-3</v>
      </c>
      <c r="F1166">
        <f>VLOOKUP($A1166,'STOCK PRICES'!$G$2:$H$1679,2,1)</f>
        <v>25.27</v>
      </c>
      <c r="G1166" s="92">
        <f t="shared" si="34"/>
        <v>-6.6218944604226199E-2</v>
      </c>
      <c r="H1166">
        <f>VLOOKUP($A1166,'STOCK PRICES'!$I$2:$J$1976,2,1)</f>
        <v>39</v>
      </c>
      <c r="I1166" s="92">
        <f t="shared" si="35"/>
        <v>2.5644313514037109E-4</v>
      </c>
      <c r="J1166">
        <f>VLOOKUP($A1166,'STOCK PRICES'!$K$2:$L$2018,2,1)</f>
        <v>159.99</v>
      </c>
      <c r="K1166" s="92">
        <f t="shared" si="36"/>
        <v>1.2199874618993876E-2</v>
      </c>
      <c r="L1166">
        <f>VLOOKUP($A1166,'STOCK PRICES'!$M$2:$N$2018,2,1)</f>
        <v>26.74</v>
      </c>
      <c r="M1166" s="92">
        <f t="shared" si="37"/>
        <v>4.5131942164462958E-2</v>
      </c>
      <c r="N1166">
        <f>VLOOKUP($A1166,'STOCK PRICES'!$O$2:$P$538,2,1)</f>
        <v>37.93</v>
      </c>
      <c r="O1166" s="92">
        <f t="shared" si="38"/>
        <v>4.756880005773954E-3</v>
      </c>
      <c r="P1166">
        <f>VLOOKUP($A1166,'STOCK PRICES'!$Q$2:$R$2018,2,1)</f>
        <v>17.239999999999998</v>
      </c>
      <c r="Q1166" s="92">
        <f t="shared" si="39"/>
        <v>5.2340916235981165E-3</v>
      </c>
      <c r="R1166">
        <f>VLOOKUP($A1166,'STOCK PRICES'!$S$2:$T$2018,2,1)</f>
        <v>9.14</v>
      </c>
      <c r="S1166" s="92">
        <f t="shared" si="40"/>
        <v>5.4854772766712778E-3</v>
      </c>
      <c r="T1166">
        <f>VLOOKUP($A1166,'STOCK PRICES'!$U$2:$V$1210,2,1)</f>
        <v>98.99</v>
      </c>
      <c r="U1166" s="92">
        <f t="shared" si="41"/>
        <v>0</v>
      </c>
      <c r="V1166">
        <f>VLOOKUP($A1166,'STOCK PRICES'!$W$2:$X$1879,2,1)</f>
        <v>52.59</v>
      </c>
      <c r="W1166" s="92">
        <f t="shared" si="42"/>
        <v>1.1282269019825516E-2</v>
      </c>
      <c r="X1166">
        <f>VLOOKUP($A1166,'STOCK PRICES'!$Y$2:$Z$1987,2,1)</f>
        <v>30.75</v>
      </c>
      <c r="Y1166" s="92">
        <f t="shared" si="43"/>
        <v>1.4082433478355961E-2</v>
      </c>
      <c r="Z1166">
        <f>VLOOKUP($A1166,'STOCK PRICES'!$AA$2:$AB$1885,2,1)</f>
        <v>111.18</v>
      </c>
      <c r="AA1166" s="92">
        <f t="shared" si="44"/>
        <v>-2.4784746342320436E-2</v>
      </c>
      <c r="AB1166">
        <f>VLOOKUP($A1166,'STOCK PRICES'!$AC$2:$AD$532,2,1)</f>
        <v>453.68</v>
      </c>
      <c r="AC1166" s="92">
        <f t="shared" si="45"/>
        <v>1.2152542338945992E-2</v>
      </c>
      <c r="AD1166">
        <f>VLOOKUP($A1166,'STOCK PRICES'!$AE$2:$AF$1525,2,1)</f>
        <v>1196.49</v>
      </c>
      <c r="AE1166" s="92">
        <f t="shared" si="46"/>
        <v>2.006068363506376E-4</v>
      </c>
      <c r="AF1166">
        <f>VLOOKUP($A1166,'STOCK PRICES'!$AG$2:$AH$1526,2,1)</f>
        <v>73.13</v>
      </c>
      <c r="AG1166" s="92">
        <f t="shared" si="47"/>
        <v>-6.834803082010454E-4</v>
      </c>
      <c r="AH1166">
        <f>VLOOKUP($A1166,'STOCK PRICES'!$AI$2:$AJ$1515,2,1)</f>
        <v>323.52999999999997</v>
      </c>
      <c r="AI1166" s="92">
        <f t="shared" si="48"/>
        <v>6.6676217309043061E-3</v>
      </c>
      <c r="AJ1166">
        <f>VLOOKUP($A1166,'STOCK PRICES'!$AK$2:$AL$1492,2,1)</f>
        <v>157.66999999999999</v>
      </c>
      <c r="AK1166" s="92">
        <f t="shared" si="49"/>
        <v>-6.8263965234106683E-3</v>
      </c>
    </row>
    <row r="1167" spans="1:37">
      <c r="A1167" s="87">
        <v>44728</v>
      </c>
      <c r="B1167">
        <f>VLOOKUP($A1167,'STOCK PRICES'!$C$2:$D$1994,2,1)</f>
        <v>117.03</v>
      </c>
      <c r="C1167" s="92">
        <f t="shared" si="50"/>
        <v>-6.3032576667822054E-3</v>
      </c>
      <c r="D1167">
        <f>VLOOKUP($A1167,'STOCK PRICES'!$E$2:$F$2018,2,1)</f>
        <v>118.55</v>
      </c>
      <c r="E1167" s="92">
        <f t="shared" si="50"/>
        <v>8.4356151722369237E-5</v>
      </c>
      <c r="F1167">
        <f>VLOOKUP($A1167,'STOCK PRICES'!$G$2:$H$1679,2,1)</f>
        <v>23.38</v>
      </c>
      <c r="G1167" s="92">
        <f t="shared" si="34"/>
        <v>-7.7736965356180576E-2</v>
      </c>
      <c r="H1167">
        <f>VLOOKUP($A1167,'STOCK PRICES'!$I$2:$J$1976,2,1)</f>
        <v>39.25</v>
      </c>
      <c r="I1167" s="92">
        <f t="shared" si="35"/>
        <v>6.3897980987709883E-3</v>
      </c>
      <c r="J1167">
        <f>VLOOKUP($A1167,'STOCK PRICES'!$K$2:$L$2018,2,1)</f>
        <v>161.28</v>
      </c>
      <c r="K1167" s="92">
        <f t="shared" si="36"/>
        <v>8.0306716023832089E-3</v>
      </c>
      <c r="L1167">
        <f>VLOOKUP($A1167,'STOCK PRICES'!$M$2:$N$2018,2,1)</f>
        <v>27.73</v>
      </c>
      <c r="M1167" s="92">
        <f t="shared" si="37"/>
        <v>3.6354287953889682E-2</v>
      </c>
      <c r="N1167">
        <f>VLOOKUP($A1167,'STOCK PRICES'!$O$2:$P$538,2,1)</f>
        <v>38.520000000000003</v>
      </c>
      <c r="O1167" s="92">
        <f t="shared" si="38"/>
        <v>1.5435231229117285E-2</v>
      </c>
      <c r="P1167">
        <f>VLOOKUP($A1167,'STOCK PRICES'!$Q$2:$R$2018,2,1)</f>
        <v>17.399999999999999</v>
      </c>
      <c r="Q1167" s="92">
        <f t="shared" si="39"/>
        <v>9.2379409849363599E-3</v>
      </c>
      <c r="R1167">
        <f>VLOOKUP($A1167,'STOCK PRICES'!$S$2:$T$2018,2,1)</f>
        <v>9.1</v>
      </c>
      <c r="S1167" s="92">
        <f t="shared" si="40"/>
        <v>-4.3859719432544405E-3</v>
      </c>
      <c r="T1167">
        <f>VLOOKUP($A1167,'STOCK PRICES'!$U$2:$V$1210,2,1)</f>
        <v>98.99</v>
      </c>
      <c r="U1167" s="92">
        <f t="shared" si="41"/>
        <v>0</v>
      </c>
      <c r="V1167">
        <f>VLOOKUP($A1167,'STOCK PRICES'!$W$2:$X$1879,2,1)</f>
        <v>54.59</v>
      </c>
      <c r="W1167" s="92">
        <f t="shared" si="42"/>
        <v>3.7324728192413337E-2</v>
      </c>
      <c r="X1167">
        <f>VLOOKUP($A1167,'STOCK PRICES'!$Y$2:$Z$1987,2,1)</f>
        <v>30.6</v>
      </c>
      <c r="Y1167" s="92">
        <f t="shared" si="43"/>
        <v>-4.8899852941917919E-3</v>
      </c>
      <c r="Z1167">
        <f>VLOOKUP($A1167,'STOCK PRICES'!$AA$2:$AB$1885,2,1)</f>
        <v>108.99</v>
      </c>
      <c r="AA1167" s="92">
        <f t="shared" si="44"/>
        <v>-1.9894374624103272E-2</v>
      </c>
      <c r="AB1167">
        <f>VLOOKUP($A1167,'STOCK PRICES'!$AC$2:$AD$532,2,1)</f>
        <v>458.35</v>
      </c>
      <c r="AC1167" s="92">
        <f t="shared" si="45"/>
        <v>1.0240980702012126E-2</v>
      </c>
      <c r="AD1167">
        <f>VLOOKUP($A1167,'STOCK PRICES'!$AE$2:$AF$1525,2,1)</f>
        <v>1197.9100000000001</v>
      </c>
      <c r="AE1167" s="92">
        <f t="shared" si="46"/>
        <v>1.1861010411590681E-3</v>
      </c>
      <c r="AF1167">
        <f>VLOOKUP($A1167,'STOCK PRICES'!$AG$2:$AH$1526,2,1)</f>
        <v>73.38</v>
      </c>
      <c r="AG1167" s="92">
        <f t="shared" si="47"/>
        <v>3.4127396442761252E-3</v>
      </c>
      <c r="AH1167">
        <f>VLOOKUP($A1167,'STOCK PRICES'!$AI$2:$AJ$1515,2,1)</f>
        <v>322.35000000000002</v>
      </c>
      <c r="AI1167" s="92">
        <f t="shared" si="48"/>
        <v>-3.6539335878821347E-3</v>
      </c>
      <c r="AJ1167">
        <f>VLOOKUP($A1167,'STOCK PRICES'!$AK$2:$AL$1492,2,1)</f>
        <v>158.5</v>
      </c>
      <c r="AK1167" s="92">
        <f t="shared" si="49"/>
        <v>5.2503520679450227E-3</v>
      </c>
    </row>
    <row r="1168" spans="1:37">
      <c r="A1168" s="87">
        <v>44729</v>
      </c>
      <c r="B1168">
        <f>VLOOKUP($A1168,'STOCK PRICES'!$C$2:$D$1994,2,1)</f>
        <v>117.9</v>
      </c>
      <c r="C1168" s="92">
        <f t="shared" si="50"/>
        <v>7.406495356650342E-3</v>
      </c>
      <c r="D1168">
        <f>VLOOKUP($A1168,'STOCK PRICES'!$E$2:$F$2018,2,1)</f>
        <v>120.12</v>
      </c>
      <c r="E1168" s="92">
        <f t="shared" si="50"/>
        <v>1.3156430603715007E-2</v>
      </c>
      <c r="F1168">
        <f>VLOOKUP($A1168,'STOCK PRICES'!$G$2:$H$1679,2,1)</f>
        <v>21.65</v>
      </c>
      <c r="G1168" s="92">
        <f t="shared" si="34"/>
        <v>-7.6875501595423501E-2</v>
      </c>
      <c r="H1168">
        <f>VLOOKUP($A1168,'STOCK PRICES'!$I$2:$J$1976,2,1)</f>
        <v>40</v>
      </c>
      <c r="I1168" s="92">
        <f t="shared" si="35"/>
        <v>1.8928009885518859E-2</v>
      </c>
      <c r="J1168">
        <f>VLOOKUP($A1168,'STOCK PRICES'!$K$2:$L$2018,2,1)</f>
        <v>166.19</v>
      </c>
      <c r="K1168" s="92">
        <f t="shared" si="36"/>
        <v>2.998972725642806E-2</v>
      </c>
      <c r="L1168">
        <f>VLOOKUP($A1168,'STOCK PRICES'!$M$2:$N$2018,2,1)</f>
        <v>28.01</v>
      </c>
      <c r="M1168" s="92">
        <f t="shared" si="37"/>
        <v>1.0046729644330479E-2</v>
      </c>
      <c r="N1168">
        <f>VLOOKUP($A1168,'STOCK PRICES'!$O$2:$P$538,2,1)</f>
        <v>38.880000000000003</v>
      </c>
      <c r="O1168" s="92">
        <f t="shared" si="38"/>
        <v>9.3023926623134103E-3</v>
      </c>
      <c r="P1168">
        <f>VLOOKUP($A1168,'STOCK PRICES'!$Q$2:$R$2018,2,1)</f>
        <v>17.91</v>
      </c>
      <c r="Q1168" s="92">
        <f t="shared" si="39"/>
        <v>2.8889009852137069E-2</v>
      </c>
      <c r="R1168">
        <f>VLOOKUP($A1168,'STOCK PRICES'!$S$2:$T$2018,2,1)</f>
        <v>9.2200000000000006</v>
      </c>
      <c r="S1168" s="92">
        <f t="shared" si="40"/>
        <v>1.3100624045698275E-2</v>
      </c>
      <c r="T1168">
        <f>VLOOKUP($A1168,'STOCK PRICES'!$U$2:$V$1210,2,1)</f>
        <v>98.99</v>
      </c>
      <c r="U1168" s="92">
        <f t="shared" si="41"/>
        <v>0</v>
      </c>
      <c r="V1168">
        <f>VLOOKUP($A1168,'STOCK PRICES'!$W$2:$X$1879,2,1)</f>
        <v>55.62</v>
      </c>
      <c r="W1168" s="92">
        <f t="shared" si="42"/>
        <v>1.8692133012152546E-2</v>
      </c>
      <c r="X1168">
        <f>VLOOKUP($A1168,'STOCK PRICES'!$Y$2:$Z$1987,2,1)</f>
        <v>31.48</v>
      </c>
      <c r="Y1168" s="92">
        <f t="shared" si="43"/>
        <v>2.8352414590867289E-2</v>
      </c>
      <c r="Z1168">
        <f>VLOOKUP($A1168,'STOCK PRICES'!$AA$2:$AB$1885,2,1)</f>
        <v>106.93</v>
      </c>
      <c r="AA1168" s="92">
        <f t="shared" si="44"/>
        <v>-1.908172013265487E-2</v>
      </c>
      <c r="AB1168">
        <f>VLOOKUP($A1168,'STOCK PRICES'!$AC$2:$AD$532,2,1)</f>
        <v>463.79</v>
      </c>
      <c r="AC1168" s="92">
        <f t="shared" si="45"/>
        <v>1.1798779163524507E-2</v>
      </c>
      <c r="AD1168">
        <f>VLOOKUP($A1168,'STOCK PRICES'!$AE$2:$AF$1525,2,1)</f>
        <v>1186.5899999999999</v>
      </c>
      <c r="AE1168" s="92">
        <f t="shared" si="46"/>
        <v>-9.4947242953858282E-3</v>
      </c>
      <c r="AF1168">
        <f>VLOOKUP($A1168,'STOCK PRICES'!$AG$2:$AH$1526,2,1)</f>
        <v>76.010000000000005</v>
      </c>
      <c r="AG1168" s="92">
        <f t="shared" si="47"/>
        <v>3.5213491650813111E-2</v>
      </c>
      <c r="AH1168">
        <f>VLOOKUP($A1168,'STOCK PRICES'!$AI$2:$AJ$1515,2,1)</f>
        <v>329.75</v>
      </c>
      <c r="AI1168" s="92">
        <f t="shared" si="48"/>
        <v>2.2696879840794802E-2</v>
      </c>
      <c r="AJ1168">
        <f>VLOOKUP($A1168,'STOCK PRICES'!$AK$2:$AL$1492,2,1)</f>
        <v>160.16999999999999</v>
      </c>
      <c r="AK1168" s="92">
        <f t="shared" si="49"/>
        <v>1.04811578628691E-2</v>
      </c>
    </row>
    <row r="1169" spans="1:37">
      <c r="A1169" s="87">
        <v>44732</v>
      </c>
      <c r="B1169">
        <f>VLOOKUP($A1169,'STOCK PRICES'!$C$2:$D$1994,2,1)</f>
        <v>116.69</v>
      </c>
      <c r="C1169" s="92">
        <f t="shared" si="50"/>
        <v>-1.0315961725309424E-2</v>
      </c>
      <c r="D1169">
        <f>VLOOKUP($A1169,'STOCK PRICES'!$E$2:$F$2018,2,1)</f>
        <v>121.54</v>
      </c>
      <c r="E1169" s="92">
        <f t="shared" si="50"/>
        <v>1.1752183592079734E-2</v>
      </c>
      <c r="F1169">
        <f>VLOOKUP($A1169,'STOCK PRICES'!$G$2:$H$1679,2,1)</f>
        <v>21.4</v>
      </c>
      <c r="G1169" s="92">
        <f t="shared" si="34"/>
        <v>-1.1614532420693002E-2</v>
      </c>
      <c r="H1169">
        <f>VLOOKUP($A1169,'STOCK PRICES'!$I$2:$J$1976,2,1)</f>
        <v>39.270000000000003</v>
      </c>
      <c r="I1169" s="92">
        <f t="shared" si="35"/>
        <v>-1.8418585524017924E-2</v>
      </c>
      <c r="J1169">
        <f>VLOOKUP($A1169,'STOCK PRICES'!$K$2:$L$2018,2,1)</f>
        <v>163.4</v>
      </c>
      <c r="K1169" s="92">
        <f t="shared" si="36"/>
        <v>-1.693052971352936E-2</v>
      </c>
      <c r="L1169">
        <f>VLOOKUP($A1169,'STOCK PRICES'!$M$2:$N$2018,2,1)</f>
        <v>27</v>
      </c>
      <c r="M1169" s="92">
        <f t="shared" si="37"/>
        <v>-3.6724723267688081E-2</v>
      </c>
      <c r="N1169">
        <f>VLOOKUP($A1169,'STOCK PRICES'!$O$2:$P$538,2,1)</f>
        <v>39.01</v>
      </c>
      <c r="O1169" s="92">
        <f t="shared" si="38"/>
        <v>3.3380439263267381E-3</v>
      </c>
      <c r="P1169">
        <f>VLOOKUP($A1169,'STOCK PRICES'!$Q$2:$R$2018,2,1)</f>
        <v>17.690000000000001</v>
      </c>
      <c r="Q1169" s="92">
        <f t="shared" si="39"/>
        <v>-1.2359707900926494E-2</v>
      </c>
      <c r="R1169">
        <f>VLOOKUP($A1169,'STOCK PRICES'!$S$2:$T$2018,2,1)</f>
        <v>9.2100000000000009</v>
      </c>
      <c r="S1169" s="92">
        <f t="shared" si="40"/>
        <v>-1.0851873012869635E-3</v>
      </c>
      <c r="T1169">
        <f>VLOOKUP($A1169,'STOCK PRICES'!$U$2:$V$1210,2,1)</f>
        <v>98.99</v>
      </c>
      <c r="U1169" s="92">
        <f t="shared" si="41"/>
        <v>0</v>
      </c>
      <c r="V1169">
        <f>VLOOKUP($A1169,'STOCK PRICES'!$W$2:$X$1879,2,1)</f>
        <v>55.62</v>
      </c>
      <c r="W1169" s="92">
        <f t="shared" si="42"/>
        <v>0</v>
      </c>
      <c r="X1169">
        <f>VLOOKUP($A1169,'STOCK PRICES'!$Y$2:$Z$1987,2,1)</f>
        <v>30.61</v>
      </c>
      <c r="Y1169" s="92">
        <f t="shared" si="43"/>
        <v>-2.8025670591881349E-2</v>
      </c>
      <c r="Z1169">
        <f>VLOOKUP($A1169,'STOCK PRICES'!$AA$2:$AB$1885,2,1)</f>
        <v>113.32</v>
      </c>
      <c r="AA1169" s="92">
        <f t="shared" si="44"/>
        <v>5.8041260193750444E-2</v>
      </c>
      <c r="AB1169">
        <f>VLOOKUP($A1169,'STOCK PRICES'!$AC$2:$AD$532,2,1)</f>
        <v>453.2</v>
      </c>
      <c r="AC1169" s="92">
        <f t="shared" si="45"/>
        <v>-2.3098334417458028E-2</v>
      </c>
      <c r="AD1169">
        <f>VLOOKUP($A1169,'STOCK PRICES'!$AE$2:$AF$1525,2,1)</f>
        <v>1148.22</v>
      </c>
      <c r="AE1169" s="92">
        <f t="shared" si="46"/>
        <v>-3.2870730199259297E-2</v>
      </c>
      <c r="AF1169">
        <f>VLOOKUP($A1169,'STOCK PRICES'!$AG$2:$AH$1526,2,1)</f>
        <v>73.319999999999993</v>
      </c>
      <c r="AG1169" s="92">
        <f t="shared" si="47"/>
        <v>-3.6031487606444958E-2</v>
      </c>
      <c r="AH1169">
        <f>VLOOKUP($A1169,'STOCK PRICES'!$AI$2:$AJ$1515,2,1)</f>
        <v>322.13</v>
      </c>
      <c r="AI1169" s="92">
        <f t="shared" si="48"/>
        <v>-2.3379600820639987E-2</v>
      </c>
      <c r="AJ1169">
        <f>VLOOKUP($A1169,'STOCK PRICES'!$AK$2:$AL$1492,2,1)</f>
        <v>160</v>
      </c>
      <c r="AK1169" s="92">
        <f t="shared" si="49"/>
        <v>-1.0619359463775121E-3</v>
      </c>
    </row>
    <row r="1170" spans="1:37">
      <c r="A1170" s="87">
        <v>44733</v>
      </c>
      <c r="B1170">
        <f>VLOOKUP($A1170,'STOCK PRICES'!$C$2:$D$1994,2,1)</f>
        <v>118.25</v>
      </c>
      <c r="C1170" s="92">
        <f t="shared" si="50"/>
        <v>1.3280181554026334E-2</v>
      </c>
      <c r="D1170">
        <f>VLOOKUP($A1170,'STOCK PRICES'!$E$2:$F$2018,2,1)</f>
        <v>120.39</v>
      </c>
      <c r="E1170" s="92">
        <f t="shared" si="50"/>
        <v>-9.5069537602741061E-3</v>
      </c>
      <c r="F1170">
        <f>VLOOKUP($A1170,'STOCK PRICES'!$G$2:$H$1679,2,1)</f>
        <v>22.1</v>
      </c>
      <c r="G1170" s="92">
        <f t="shared" si="34"/>
        <v>3.2186686495901499E-2</v>
      </c>
      <c r="H1170">
        <f>VLOOKUP($A1170,'STOCK PRICES'!$I$2:$J$1976,2,1)</f>
        <v>39.99</v>
      </c>
      <c r="I1170" s="92">
        <f t="shared" si="35"/>
        <v>1.8168554268808656E-2</v>
      </c>
      <c r="J1170">
        <f>VLOOKUP($A1170,'STOCK PRICES'!$K$2:$L$2018,2,1)</f>
        <v>174.53</v>
      </c>
      <c r="K1170" s="92">
        <f t="shared" si="36"/>
        <v>6.5895464210842677E-2</v>
      </c>
      <c r="L1170">
        <f>VLOOKUP($A1170,'STOCK PRICES'!$M$2:$N$2018,2,1)</f>
        <v>28.13</v>
      </c>
      <c r="M1170" s="92">
        <f t="shared" si="37"/>
        <v>4.0999756497436361E-2</v>
      </c>
      <c r="N1170">
        <f>VLOOKUP($A1170,'STOCK PRICES'!$O$2:$P$538,2,1)</f>
        <v>39.99</v>
      </c>
      <c r="O1170" s="92">
        <f t="shared" si="38"/>
        <v>2.4811399340162021E-2</v>
      </c>
      <c r="P1170">
        <f>VLOOKUP($A1170,'STOCK PRICES'!$Q$2:$R$2018,2,1)</f>
        <v>18.850000000000001</v>
      </c>
      <c r="Q1170" s="92">
        <f t="shared" si="39"/>
        <v>6.351340572232593E-2</v>
      </c>
      <c r="R1170">
        <f>VLOOKUP($A1170,'STOCK PRICES'!$S$2:$T$2018,2,1)</f>
        <v>10.02</v>
      </c>
      <c r="S1170" s="92">
        <f t="shared" si="40"/>
        <v>8.4293245389503099E-2</v>
      </c>
      <c r="T1170">
        <f>VLOOKUP($A1170,'STOCK PRICES'!$U$2:$V$1210,2,1)</f>
        <v>99.9</v>
      </c>
      <c r="U1170" s="92">
        <f t="shared" si="41"/>
        <v>9.1508507227919499E-3</v>
      </c>
      <c r="V1170">
        <f>VLOOKUP($A1170,'STOCK PRICES'!$W$2:$X$1879,2,1)</f>
        <v>55.08</v>
      </c>
      <c r="W1170" s="92">
        <f t="shared" si="42"/>
        <v>-9.7561749453646852E-3</v>
      </c>
      <c r="X1170">
        <f>VLOOKUP($A1170,'STOCK PRICES'!$Y$2:$Z$1987,2,1)</f>
        <v>31.38</v>
      </c>
      <c r="Y1170" s="92">
        <f t="shared" si="43"/>
        <v>2.4843994347565439E-2</v>
      </c>
      <c r="Z1170">
        <f>VLOOKUP($A1170,'STOCK PRICES'!$AA$2:$AB$1885,2,1)</f>
        <v>110.17</v>
      </c>
      <c r="AA1170" s="92">
        <f t="shared" si="44"/>
        <v>-2.8191047610342183E-2</v>
      </c>
      <c r="AB1170">
        <f>VLOOKUP($A1170,'STOCK PRICES'!$AC$2:$AD$532,2,1)</f>
        <v>464.76</v>
      </c>
      <c r="AC1170" s="92">
        <f t="shared" si="45"/>
        <v>2.5187614160809967E-2</v>
      </c>
      <c r="AD1170">
        <f>VLOOKUP($A1170,'STOCK PRICES'!$AE$2:$AF$1525,2,1)</f>
        <v>1164.26</v>
      </c>
      <c r="AE1170" s="92">
        <f t="shared" si="46"/>
        <v>1.3872774896098993E-2</v>
      </c>
      <c r="AF1170">
        <f>VLOOKUP($A1170,'STOCK PRICES'!$AG$2:$AH$1526,2,1)</f>
        <v>75.489999999999995</v>
      </c>
      <c r="AG1170" s="92">
        <f t="shared" si="47"/>
        <v>2.9166774180029203E-2</v>
      </c>
      <c r="AH1170">
        <f>VLOOKUP($A1170,'STOCK PRICES'!$AI$2:$AJ$1515,2,1)</f>
        <v>337.72</v>
      </c>
      <c r="AI1170" s="92">
        <f t="shared" si="48"/>
        <v>4.7261959024515306E-2</v>
      </c>
      <c r="AJ1170">
        <f>VLOOKUP($A1170,'STOCK PRICES'!$AK$2:$AL$1492,2,1)</f>
        <v>160.4</v>
      </c>
      <c r="AK1170" s="92">
        <f t="shared" si="49"/>
        <v>2.4968801985871458E-3</v>
      </c>
    </row>
    <row r="1171" spans="1:37">
      <c r="A1171" s="87">
        <v>44734</v>
      </c>
      <c r="B1171">
        <f>VLOOKUP($A1171,'STOCK PRICES'!$C$2:$D$1994,2,1)</f>
        <v>116.61</v>
      </c>
      <c r="C1171" s="92">
        <f t="shared" si="50"/>
        <v>-1.3965993839800833E-2</v>
      </c>
      <c r="D1171">
        <f>VLOOKUP($A1171,'STOCK PRICES'!$E$2:$F$2018,2,1)</f>
        <v>120.05</v>
      </c>
      <c r="E1171" s="92">
        <f t="shared" si="50"/>
        <v>-2.8281502796728562E-3</v>
      </c>
      <c r="F1171">
        <f>VLOOKUP($A1171,'STOCK PRICES'!$G$2:$H$1679,2,1)</f>
        <v>21</v>
      </c>
      <c r="G1171" s="92">
        <f t="shared" si="34"/>
        <v>-5.1055170800284183E-2</v>
      </c>
      <c r="H1171">
        <f>VLOOKUP($A1171,'STOCK PRICES'!$I$2:$J$1976,2,1)</f>
        <v>39.26</v>
      </c>
      <c r="I1171" s="92">
        <f t="shared" si="35"/>
        <v>-1.8423234010412029E-2</v>
      </c>
      <c r="J1171">
        <f>VLOOKUP($A1171,'STOCK PRICES'!$K$2:$L$2018,2,1)</f>
        <v>174.89</v>
      </c>
      <c r="K1171" s="92">
        <f t="shared" si="36"/>
        <v>2.0605582243545359E-3</v>
      </c>
      <c r="L1171">
        <f>VLOOKUP($A1171,'STOCK PRICES'!$M$2:$N$2018,2,1)</f>
        <v>27.7</v>
      </c>
      <c r="M1171" s="92">
        <f t="shared" si="37"/>
        <v>-1.5404209308472657E-2</v>
      </c>
      <c r="N1171">
        <f>VLOOKUP($A1171,'STOCK PRICES'!$O$2:$P$538,2,1)</f>
        <v>40</v>
      </c>
      <c r="O1171" s="92">
        <f t="shared" si="38"/>
        <v>2.5003125520916018E-4</v>
      </c>
      <c r="P1171">
        <f>VLOOKUP($A1171,'STOCK PRICES'!$Q$2:$R$2018,2,1)</f>
        <v>18.98</v>
      </c>
      <c r="Q1171" s="92">
        <f t="shared" si="39"/>
        <v>6.8728792877620504E-3</v>
      </c>
      <c r="R1171">
        <f>VLOOKUP($A1171,'STOCK PRICES'!$S$2:$T$2018,2,1)</f>
        <v>10.07</v>
      </c>
      <c r="S1171" s="92">
        <f t="shared" si="40"/>
        <v>4.9776110737522064E-3</v>
      </c>
      <c r="T1171">
        <f>VLOOKUP($A1171,'STOCK PRICES'!$U$2:$V$1210,2,1)</f>
        <v>99.9</v>
      </c>
      <c r="U1171" s="92">
        <f t="shared" si="41"/>
        <v>0</v>
      </c>
      <c r="V1171">
        <f>VLOOKUP($A1171,'STOCK PRICES'!$W$2:$X$1879,2,1)</f>
        <v>53.61</v>
      </c>
      <c r="W1171" s="92">
        <f t="shared" si="42"/>
        <v>-2.7051056021007672E-2</v>
      </c>
      <c r="X1171">
        <f>VLOOKUP($A1171,'STOCK PRICES'!$Y$2:$Z$1987,2,1)</f>
        <v>32</v>
      </c>
      <c r="Y1171" s="92">
        <f t="shared" si="43"/>
        <v>1.9565155494840059E-2</v>
      </c>
      <c r="Z1171">
        <f>VLOOKUP($A1171,'STOCK PRICES'!$AA$2:$AB$1885,2,1)</f>
        <v>109.84</v>
      </c>
      <c r="AA1171" s="92">
        <f t="shared" si="44"/>
        <v>-2.9998658922579047E-3</v>
      </c>
      <c r="AB1171">
        <f>VLOOKUP($A1171,'STOCK PRICES'!$AC$2:$AD$532,2,1)</f>
        <v>459.7</v>
      </c>
      <c r="AC1171" s="92">
        <f t="shared" si="45"/>
        <v>-1.0947040502478826E-2</v>
      </c>
      <c r="AD1171">
        <f>VLOOKUP($A1171,'STOCK PRICES'!$AE$2:$AF$1525,2,1)</f>
        <v>1160.0899999999999</v>
      </c>
      <c r="AE1171" s="92">
        <f t="shared" si="46"/>
        <v>-3.5881037484749249E-3</v>
      </c>
      <c r="AF1171">
        <f>VLOOKUP($A1171,'STOCK PRICES'!$AG$2:$AH$1526,2,1)</f>
        <v>75.2</v>
      </c>
      <c r="AG1171" s="92">
        <f t="shared" si="47"/>
        <v>-3.8489661957392071E-3</v>
      </c>
      <c r="AH1171">
        <f>VLOOKUP($A1171,'STOCK PRICES'!$AI$2:$AJ$1515,2,1)</f>
        <v>334.92</v>
      </c>
      <c r="AI1171" s="92">
        <f t="shared" si="48"/>
        <v>-8.3254524650680714E-3</v>
      </c>
      <c r="AJ1171">
        <f>VLOOKUP($A1171,'STOCK PRICES'!$AK$2:$AL$1492,2,1)</f>
        <v>161</v>
      </c>
      <c r="AK1171" s="92">
        <f t="shared" si="49"/>
        <v>3.7336695520488092E-3</v>
      </c>
    </row>
    <row r="1172" spans="1:37">
      <c r="A1172" s="87">
        <v>44735</v>
      </c>
      <c r="B1172">
        <f>VLOOKUP($A1172,'STOCK PRICES'!$C$2:$D$1994,2,1)</f>
        <v>117.7</v>
      </c>
      <c r="C1172" s="92">
        <f t="shared" si="50"/>
        <v>9.3039807339895461E-3</v>
      </c>
      <c r="D1172">
        <f>VLOOKUP($A1172,'STOCK PRICES'!$E$2:$F$2018,2,1)</f>
        <v>119.97</v>
      </c>
      <c r="E1172" s="92">
        <f t="shared" si="50"/>
        <v>-6.6661114042549871E-4</v>
      </c>
      <c r="F1172">
        <f>VLOOKUP($A1172,'STOCK PRICES'!$G$2:$H$1679,2,1)</f>
        <v>21.59</v>
      </c>
      <c r="G1172" s="92">
        <f t="shared" si="34"/>
        <v>2.7707806803293066E-2</v>
      </c>
      <c r="H1172">
        <f>VLOOKUP($A1172,'STOCK PRICES'!$I$2:$J$1976,2,1)</f>
        <v>39.15</v>
      </c>
      <c r="I1172" s="92">
        <f t="shared" si="35"/>
        <v>-2.8057664115029128E-3</v>
      </c>
      <c r="J1172">
        <f>VLOOKUP($A1172,'STOCK PRICES'!$K$2:$L$2018,2,1)</f>
        <v>179.41</v>
      </c>
      <c r="K1172" s="92">
        <f t="shared" si="36"/>
        <v>2.5516484570193124E-2</v>
      </c>
      <c r="L1172">
        <f>VLOOKUP($A1172,'STOCK PRICES'!$M$2:$N$2018,2,1)</f>
        <v>27.77</v>
      </c>
      <c r="M1172" s="92">
        <f t="shared" si="37"/>
        <v>2.5238881254154E-3</v>
      </c>
      <c r="N1172">
        <f>VLOOKUP($A1172,'STOCK PRICES'!$O$2:$P$538,2,1)</f>
        <v>41.09</v>
      </c>
      <c r="O1172" s="92">
        <f t="shared" si="38"/>
        <v>2.6885328781382081E-2</v>
      </c>
      <c r="P1172">
        <f>VLOOKUP($A1172,'STOCK PRICES'!$Q$2:$R$2018,2,1)</f>
        <v>19.54</v>
      </c>
      <c r="Q1172" s="92">
        <f t="shared" si="39"/>
        <v>2.9077853432854742E-2</v>
      </c>
      <c r="R1172">
        <f>VLOOKUP($A1172,'STOCK PRICES'!$S$2:$T$2018,2,1)</f>
        <v>10.02</v>
      </c>
      <c r="S1172" s="92">
        <f t="shared" si="40"/>
        <v>-4.9776110737522437E-3</v>
      </c>
      <c r="T1172">
        <f>VLOOKUP($A1172,'STOCK PRICES'!$U$2:$V$1210,2,1)</f>
        <v>99.9</v>
      </c>
      <c r="U1172" s="92">
        <f t="shared" si="41"/>
        <v>0</v>
      </c>
      <c r="V1172">
        <f>VLOOKUP($A1172,'STOCK PRICES'!$W$2:$X$1879,2,1)</f>
        <v>54</v>
      </c>
      <c r="W1172" s="92">
        <f t="shared" si="42"/>
        <v>7.2484287248281024E-3</v>
      </c>
      <c r="X1172">
        <f>VLOOKUP($A1172,'STOCK PRICES'!$Y$2:$Z$1987,2,1)</f>
        <v>31.31</v>
      </c>
      <c r="Y1172" s="92">
        <f t="shared" si="43"/>
        <v>-2.1798367461412258E-2</v>
      </c>
      <c r="Z1172">
        <f>VLOOKUP($A1172,'STOCK PRICES'!$AA$2:$AB$1885,2,1)</f>
        <v>110.2</v>
      </c>
      <c r="AA1172" s="92">
        <f t="shared" si="44"/>
        <v>3.2721352590985389E-3</v>
      </c>
      <c r="AB1172">
        <f>VLOOKUP($A1172,'STOCK PRICES'!$AC$2:$AD$532,2,1)</f>
        <v>461.9</v>
      </c>
      <c r="AC1172" s="92">
        <f t="shared" si="45"/>
        <v>4.7743146243773666E-3</v>
      </c>
      <c r="AD1172">
        <f>VLOOKUP($A1172,'STOCK PRICES'!$AE$2:$AF$1525,2,1)</f>
        <v>1158.5999999999999</v>
      </c>
      <c r="AE1172" s="92">
        <f t="shared" si="46"/>
        <v>-1.2852086351290318E-3</v>
      </c>
      <c r="AF1172">
        <f>VLOOKUP($A1172,'STOCK PRICES'!$AG$2:$AH$1526,2,1)</f>
        <v>75.569999999999993</v>
      </c>
      <c r="AG1172" s="92">
        <f t="shared" si="47"/>
        <v>4.9081480768342614E-3</v>
      </c>
      <c r="AH1172">
        <f>VLOOKUP($A1172,'STOCK PRICES'!$AI$2:$AJ$1515,2,1)</f>
        <v>339.52</v>
      </c>
      <c r="AI1172" s="92">
        <f t="shared" si="48"/>
        <v>1.3641158089387147E-2</v>
      </c>
      <c r="AJ1172">
        <f>VLOOKUP($A1172,'STOCK PRICES'!$AK$2:$AL$1492,2,1)</f>
        <v>161.27000000000001</v>
      </c>
      <c r="AK1172" s="92">
        <f t="shared" si="49"/>
        <v>1.6756140079613739E-3</v>
      </c>
    </row>
    <row r="1173" spans="1:37">
      <c r="A1173" s="87">
        <v>44736</v>
      </c>
      <c r="B1173">
        <f>VLOOKUP($A1173,'STOCK PRICES'!$C$2:$D$1994,2,1)</f>
        <v>114.09</v>
      </c>
      <c r="C1173" s="92">
        <f t="shared" si="50"/>
        <v>-3.1151403657953016E-2</v>
      </c>
      <c r="D1173">
        <f>VLOOKUP($A1173,'STOCK PRICES'!$E$2:$F$2018,2,1)</f>
        <v>112.21</v>
      </c>
      <c r="E1173" s="92">
        <f t="shared" si="50"/>
        <v>-6.6869595850061789E-2</v>
      </c>
      <c r="F1173">
        <f>VLOOKUP($A1173,'STOCK PRICES'!$G$2:$H$1679,2,1)</f>
        <v>20.39</v>
      </c>
      <c r="G1173" s="92">
        <f t="shared" si="34"/>
        <v>-5.7185659940352178E-2</v>
      </c>
      <c r="H1173">
        <f>VLOOKUP($A1173,'STOCK PRICES'!$I$2:$J$1976,2,1)</f>
        <v>38.5</v>
      </c>
      <c r="I1173" s="92">
        <f t="shared" si="35"/>
        <v>-1.6742181143073524E-2</v>
      </c>
      <c r="J1173">
        <f>VLOOKUP($A1173,'STOCK PRICES'!$K$2:$L$2018,2,1)</f>
        <v>169.57</v>
      </c>
      <c r="K1173" s="92">
        <f t="shared" si="36"/>
        <v>-5.6407868512256994E-2</v>
      </c>
      <c r="L1173">
        <f>VLOOKUP($A1173,'STOCK PRICES'!$M$2:$N$2018,2,1)</f>
        <v>25.95</v>
      </c>
      <c r="M1173" s="92">
        <f t="shared" si="37"/>
        <v>-6.7784691706810521E-2</v>
      </c>
      <c r="N1173">
        <f>VLOOKUP($A1173,'STOCK PRICES'!$O$2:$P$538,2,1)</f>
        <v>39.18</v>
      </c>
      <c r="O1173" s="92">
        <f t="shared" si="38"/>
        <v>-4.7598370378923748E-2</v>
      </c>
      <c r="P1173">
        <f>VLOOKUP($A1173,'STOCK PRICES'!$Q$2:$R$2018,2,1)</f>
        <v>18.100000000000001</v>
      </c>
      <c r="Q1173" s="92">
        <f t="shared" si="39"/>
        <v>-7.6551708342856475E-2</v>
      </c>
      <c r="R1173">
        <f>VLOOKUP($A1173,'STOCK PRICES'!$S$2:$T$2018,2,1)</f>
        <v>9.27</v>
      </c>
      <c r="S1173" s="92">
        <f t="shared" si="40"/>
        <v>-7.7799716078954931E-2</v>
      </c>
      <c r="T1173">
        <f>VLOOKUP($A1173,'STOCK PRICES'!$U$2:$V$1210,2,1)</f>
        <v>92.81</v>
      </c>
      <c r="U1173" s="92">
        <f t="shared" si="41"/>
        <v>-7.3615293047206473E-2</v>
      </c>
      <c r="V1173">
        <f>VLOOKUP($A1173,'STOCK PRICES'!$W$2:$X$1879,2,1)</f>
        <v>50.41</v>
      </c>
      <c r="W1173" s="92">
        <f t="shared" si="42"/>
        <v>-6.8794478469735021E-2</v>
      </c>
      <c r="X1173">
        <f>VLOOKUP($A1173,'STOCK PRICES'!$Y$2:$Z$1987,2,1)</f>
        <v>30.6</v>
      </c>
      <c r="Y1173" s="92">
        <f t="shared" si="43"/>
        <v>-2.2937526379979194E-2</v>
      </c>
      <c r="Z1173">
        <f>VLOOKUP($A1173,'STOCK PRICES'!$AA$2:$AB$1885,2,1)</f>
        <v>108</v>
      </c>
      <c r="AA1173" s="92">
        <f t="shared" si="44"/>
        <v>-2.0165669594594413E-2</v>
      </c>
      <c r="AB1173">
        <f>VLOOKUP($A1173,'STOCK PRICES'!$AC$2:$AD$532,2,1)</f>
        <v>436.17</v>
      </c>
      <c r="AC1173" s="92">
        <f t="shared" si="45"/>
        <v>-5.7316341825115649E-2</v>
      </c>
      <c r="AD1173">
        <f>VLOOKUP($A1173,'STOCK PRICES'!$AE$2:$AF$1525,2,1)</f>
        <v>1114.9000000000001</v>
      </c>
      <c r="AE1173" s="92">
        <f t="shared" si="46"/>
        <v>-3.844766488899775E-2</v>
      </c>
      <c r="AF1173">
        <f>VLOOKUP($A1173,'STOCK PRICES'!$AG$2:$AH$1526,2,1)</f>
        <v>71.59</v>
      </c>
      <c r="AG1173" s="92">
        <f t="shared" si="47"/>
        <v>-5.4103979624534754E-2</v>
      </c>
      <c r="AH1173">
        <f>VLOOKUP($A1173,'STOCK PRICES'!$AI$2:$AJ$1515,2,1)</f>
        <v>326.39</v>
      </c>
      <c r="AI1173" s="92">
        <f t="shared" si="48"/>
        <v>-3.9439870059898574E-2</v>
      </c>
      <c r="AJ1173">
        <f>VLOOKUP($A1173,'STOCK PRICES'!$AK$2:$AL$1492,2,1)</f>
        <v>156</v>
      </c>
      <c r="AK1173" s="92">
        <f t="shared" si="49"/>
        <v>-3.3223971742887291E-2</v>
      </c>
    </row>
    <row r="1174" spans="1:37">
      <c r="A1174" s="87">
        <v>44739</v>
      </c>
      <c r="B1174">
        <f>VLOOKUP($A1174,'STOCK PRICES'!$C$2:$D$1994,2,1)</f>
        <v>114.19</v>
      </c>
      <c r="C1174" s="92">
        <f t="shared" si="50"/>
        <v>8.7611710527862549E-4</v>
      </c>
      <c r="D1174">
        <f>VLOOKUP($A1174,'STOCK PRICES'!$E$2:$F$2018,2,1)</f>
        <v>114.21</v>
      </c>
      <c r="E1174" s="92">
        <f t="shared" si="50"/>
        <v>1.766674338574075E-2</v>
      </c>
      <c r="F1174">
        <f>VLOOKUP($A1174,'STOCK PRICES'!$G$2:$H$1679,2,1)</f>
        <v>20.22</v>
      </c>
      <c r="G1174" s="92">
        <f t="shared" si="34"/>
        <v>-8.3723709940385256E-3</v>
      </c>
      <c r="H1174">
        <f>VLOOKUP($A1174,'STOCK PRICES'!$I$2:$J$1976,2,1)</f>
        <v>38.96</v>
      </c>
      <c r="I1174" s="92">
        <f t="shared" si="35"/>
        <v>1.1877237480595793E-2</v>
      </c>
      <c r="J1174">
        <f>VLOOKUP($A1174,'STOCK PRICES'!$K$2:$L$2018,2,1)</f>
        <v>176.28</v>
      </c>
      <c r="K1174" s="92">
        <f t="shared" si="36"/>
        <v>3.880781905475017E-2</v>
      </c>
      <c r="L1174">
        <f>VLOOKUP($A1174,'STOCK PRICES'!$M$2:$N$2018,2,1)</f>
        <v>26.81</v>
      </c>
      <c r="M1174" s="92">
        <f t="shared" si="37"/>
        <v>3.2603342635970228E-2</v>
      </c>
      <c r="N1174">
        <f>VLOOKUP($A1174,'STOCK PRICES'!$O$2:$P$538,2,1)</f>
        <v>39.56</v>
      </c>
      <c r="O1174" s="92">
        <f t="shared" si="38"/>
        <v>9.6520942381166826E-3</v>
      </c>
      <c r="P1174">
        <f>VLOOKUP($A1174,'STOCK PRICES'!$Q$2:$R$2018,2,1)</f>
        <v>18.47</v>
      </c>
      <c r="Q1174" s="92">
        <f t="shared" si="39"/>
        <v>2.0235855939368337E-2</v>
      </c>
      <c r="R1174">
        <f>VLOOKUP($A1174,'STOCK PRICES'!$S$2:$T$2018,2,1)</f>
        <v>9.4700000000000006</v>
      </c>
      <c r="S1174" s="92">
        <f t="shared" si="40"/>
        <v>2.1345527620223129E-2</v>
      </c>
      <c r="T1174">
        <f>VLOOKUP($A1174,'STOCK PRICES'!$U$2:$V$1210,2,1)</f>
        <v>92.81</v>
      </c>
      <c r="U1174" s="92">
        <f t="shared" si="41"/>
        <v>0</v>
      </c>
      <c r="V1174">
        <f>VLOOKUP($A1174,'STOCK PRICES'!$W$2:$X$1879,2,1)</f>
        <v>50.47</v>
      </c>
      <c r="W1174" s="92">
        <f t="shared" si="42"/>
        <v>1.1895322576316461E-3</v>
      </c>
      <c r="X1174">
        <f>VLOOKUP($A1174,'STOCK PRICES'!$Y$2:$Z$1987,2,1)</f>
        <v>30.5</v>
      </c>
      <c r="Y1174" s="92">
        <f t="shared" si="43"/>
        <v>-3.273325344969249E-3</v>
      </c>
      <c r="Z1174">
        <f>VLOOKUP($A1174,'STOCK PRICES'!$AA$2:$AB$1885,2,1)</f>
        <v>107.91</v>
      </c>
      <c r="AA1174" s="92">
        <f t="shared" si="44"/>
        <v>-8.3368074857745312E-4</v>
      </c>
      <c r="AB1174">
        <f>VLOOKUP($A1174,'STOCK PRICES'!$AC$2:$AD$532,2,1)</f>
        <v>447.08</v>
      </c>
      <c r="AC1174" s="92">
        <f t="shared" si="45"/>
        <v>2.4705473905966696E-2</v>
      </c>
      <c r="AD1174">
        <f>VLOOKUP($A1174,'STOCK PRICES'!$AE$2:$AF$1525,2,1)</f>
        <v>1152.68</v>
      </c>
      <c r="AE1174" s="92">
        <f t="shared" si="46"/>
        <v>3.3324951114687168E-2</v>
      </c>
      <c r="AF1174">
        <f>VLOOKUP($A1174,'STOCK PRICES'!$AG$2:$AH$1526,2,1)</f>
        <v>73.010000000000005</v>
      </c>
      <c r="AG1174" s="92">
        <f t="shared" si="47"/>
        <v>1.9641018659900745E-2</v>
      </c>
      <c r="AH1174">
        <f>VLOOKUP($A1174,'STOCK PRICES'!$AI$2:$AJ$1515,2,1)</f>
        <v>338.51</v>
      </c>
      <c r="AI1174" s="92">
        <f t="shared" si="48"/>
        <v>3.64606486477397E-2</v>
      </c>
      <c r="AJ1174">
        <f>VLOOKUP($A1174,'STOCK PRICES'!$AK$2:$AL$1492,2,1)</f>
        <v>160.85</v>
      </c>
      <c r="AK1174" s="92">
        <f t="shared" si="49"/>
        <v>3.06162464354982E-2</v>
      </c>
    </row>
    <row r="1175" spans="1:37">
      <c r="A1175" s="87">
        <v>44740</v>
      </c>
      <c r="B1175">
        <f>VLOOKUP($A1175,'STOCK PRICES'!$C$2:$D$1994,2,1)</f>
        <v>112.95</v>
      </c>
      <c r="C1175" s="92">
        <f t="shared" si="50"/>
        <v>-1.0918484799544338E-2</v>
      </c>
      <c r="D1175">
        <f>VLOOKUP($A1175,'STOCK PRICES'!$E$2:$F$2018,2,1)</f>
        <v>113.34</v>
      </c>
      <c r="E1175" s="92">
        <f t="shared" si="50"/>
        <v>-7.6467083210424273E-3</v>
      </c>
      <c r="F1175">
        <f>VLOOKUP($A1175,'STOCK PRICES'!$G$2:$H$1679,2,1)</f>
        <v>19.95</v>
      </c>
      <c r="G1175" s="92">
        <f t="shared" si="34"/>
        <v>-1.3443070256452855E-2</v>
      </c>
      <c r="H1175">
        <f>VLOOKUP($A1175,'STOCK PRICES'!$I$2:$J$1976,2,1)</f>
        <v>38.5</v>
      </c>
      <c r="I1175" s="92">
        <f t="shared" si="35"/>
        <v>-1.1877237480595835E-2</v>
      </c>
      <c r="J1175">
        <f>VLOOKUP($A1175,'STOCK PRICES'!$K$2:$L$2018,2,1)</f>
        <v>179.32</v>
      </c>
      <c r="K1175" s="92">
        <f t="shared" si="36"/>
        <v>1.7098279313452352E-2</v>
      </c>
      <c r="L1175">
        <f>VLOOKUP($A1175,'STOCK PRICES'!$M$2:$N$2018,2,1)</f>
        <v>26.99</v>
      </c>
      <c r="M1175" s="92">
        <f t="shared" si="37"/>
        <v>6.6914747820453922E-3</v>
      </c>
      <c r="N1175">
        <f>VLOOKUP($A1175,'STOCK PRICES'!$O$2:$P$538,2,1)</f>
        <v>39.93</v>
      </c>
      <c r="O1175" s="92">
        <f t="shared" si="38"/>
        <v>9.309414320618473E-3</v>
      </c>
      <c r="P1175">
        <f>VLOOKUP($A1175,'STOCK PRICES'!$Q$2:$R$2018,2,1)</f>
        <v>18.21</v>
      </c>
      <c r="Q1175" s="92">
        <f t="shared" si="39"/>
        <v>-1.4176900471631946E-2</v>
      </c>
      <c r="R1175">
        <f>VLOOKUP($A1175,'STOCK PRICES'!$S$2:$T$2018,2,1)</f>
        <v>9.17</v>
      </c>
      <c r="S1175" s="92">
        <f t="shared" si="40"/>
        <v>-3.2191620929613488E-2</v>
      </c>
      <c r="T1175">
        <f>VLOOKUP($A1175,'STOCK PRICES'!$U$2:$V$1210,2,1)</f>
        <v>90</v>
      </c>
      <c r="U1175" s="92">
        <f t="shared" si="41"/>
        <v>-3.0744722277036354E-2</v>
      </c>
      <c r="V1175">
        <f>VLOOKUP($A1175,'STOCK PRICES'!$W$2:$X$1879,2,1)</f>
        <v>50.82</v>
      </c>
      <c r="W1175" s="92">
        <f t="shared" si="42"/>
        <v>6.9108775398470101E-3</v>
      </c>
      <c r="X1175">
        <f>VLOOKUP($A1175,'STOCK PRICES'!$Y$2:$Z$1987,2,1)</f>
        <v>30.49</v>
      </c>
      <c r="Y1175" s="92">
        <f t="shared" si="43"/>
        <v>-3.2792261320256644E-4</v>
      </c>
      <c r="Z1175">
        <f>VLOOKUP($A1175,'STOCK PRICES'!$AA$2:$AB$1885,2,1)</f>
        <v>110.23</v>
      </c>
      <c r="AA1175" s="92">
        <f t="shared" si="44"/>
        <v>2.1271545599581991E-2</v>
      </c>
      <c r="AB1175">
        <f>VLOOKUP($A1175,'STOCK PRICES'!$AC$2:$AD$532,2,1)</f>
        <v>460.47</v>
      </c>
      <c r="AC1175" s="92">
        <f t="shared" si="45"/>
        <v>2.9510157476015784E-2</v>
      </c>
      <c r="AD1175">
        <f>VLOOKUP($A1175,'STOCK PRICES'!$AE$2:$AF$1525,2,1)</f>
        <v>1160.05</v>
      </c>
      <c r="AE1175" s="92">
        <f t="shared" si="46"/>
        <v>6.3734417315463093E-3</v>
      </c>
      <c r="AF1175">
        <f>VLOOKUP($A1175,'STOCK PRICES'!$AG$2:$AH$1526,2,1)</f>
        <v>73.040000000000006</v>
      </c>
      <c r="AG1175" s="92">
        <f t="shared" si="47"/>
        <v>4.1081821871855566E-4</v>
      </c>
      <c r="AH1175">
        <f>VLOOKUP($A1175,'STOCK PRICES'!$AI$2:$AJ$1515,2,1)</f>
        <v>335.58</v>
      </c>
      <c r="AI1175" s="92">
        <f t="shared" si="48"/>
        <v>-8.693255951907836E-3</v>
      </c>
      <c r="AJ1175">
        <f>VLOOKUP($A1175,'STOCK PRICES'!$AK$2:$AL$1492,2,1)</f>
        <v>166.88</v>
      </c>
      <c r="AK1175" s="92">
        <f t="shared" si="49"/>
        <v>3.6802737567426982E-2</v>
      </c>
    </row>
    <row r="1176" spans="1:37">
      <c r="A1176" s="87">
        <v>44741</v>
      </c>
      <c r="B1176">
        <f>VLOOKUP($A1176,'STOCK PRICES'!$C$2:$D$1994,2,1)</f>
        <v>111.06</v>
      </c>
      <c r="C1176" s="92">
        <f t="shared" si="50"/>
        <v>-1.6874647100551143E-2</v>
      </c>
      <c r="D1176">
        <f>VLOOKUP($A1176,'STOCK PRICES'!$E$2:$F$2018,2,1)</f>
        <v>111.57</v>
      </c>
      <c r="E1176" s="92">
        <f t="shared" si="50"/>
        <v>-1.5739954136384921E-2</v>
      </c>
      <c r="F1176">
        <f>VLOOKUP($A1176,'STOCK PRICES'!$G$2:$H$1679,2,1)</f>
        <v>19.579999999999998</v>
      </c>
      <c r="G1176" s="92">
        <f t="shared" si="34"/>
        <v>-1.8720506233508148E-2</v>
      </c>
      <c r="H1176">
        <f>VLOOKUP($A1176,'STOCK PRICES'!$I$2:$J$1976,2,1)</f>
        <v>38.18</v>
      </c>
      <c r="I1176" s="92">
        <f t="shared" si="35"/>
        <v>-8.3464229961369429E-3</v>
      </c>
      <c r="J1176">
        <f>VLOOKUP($A1176,'STOCK PRICES'!$K$2:$L$2018,2,1)</f>
        <v>176.61</v>
      </c>
      <c r="K1176" s="92">
        <f t="shared" si="36"/>
        <v>-1.5228007578958964E-2</v>
      </c>
      <c r="L1176">
        <f>VLOOKUP($A1176,'STOCK PRICES'!$M$2:$N$2018,2,1)</f>
        <v>26.97</v>
      </c>
      <c r="M1176" s="92">
        <f t="shared" si="37"/>
        <v>-7.4128987827465635E-4</v>
      </c>
      <c r="N1176">
        <f>VLOOKUP($A1176,'STOCK PRICES'!$O$2:$P$538,2,1)</f>
        <v>39.83</v>
      </c>
      <c r="O1176" s="92">
        <f t="shared" si="38"/>
        <v>-2.5075238815771834E-3</v>
      </c>
      <c r="P1176">
        <f>VLOOKUP($A1176,'STOCK PRICES'!$Q$2:$R$2018,2,1)</f>
        <v>18.100000000000001</v>
      </c>
      <c r="Q1176" s="92">
        <f t="shared" si="39"/>
        <v>-6.0589554677364559E-3</v>
      </c>
      <c r="R1176">
        <f>VLOOKUP($A1176,'STOCK PRICES'!$S$2:$T$2018,2,1)</f>
        <v>9.06</v>
      </c>
      <c r="S1176" s="92">
        <f t="shared" si="40"/>
        <v>-1.2068166213485476E-2</v>
      </c>
      <c r="T1176">
        <f>VLOOKUP($A1176,'STOCK PRICES'!$U$2:$V$1210,2,1)</f>
        <v>90</v>
      </c>
      <c r="U1176" s="92">
        <f t="shared" si="41"/>
        <v>0</v>
      </c>
      <c r="V1176">
        <f>VLOOKUP($A1176,'STOCK PRICES'!$W$2:$X$1879,2,1)</f>
        <v>51</v>
      </c>
      <c r="W1176" s="92">
        <f t="shared" si="42"/>
        <v>3.535654832307797E-3</v>
      </c>
      <c r="X1176">
        <f>VLOOKUP($A1176,'STOCK PRICES'!$Y$2:$Z$1987,2,1)</f>
        <v>30.12</v>
      </c>
      <c r="Y1176" s="92">
        <f t="shared" si="43"/>
        <v>-1.2209358068470491E-2</v>
      </c>
      <c r="Z1176">
        <f>VLOOKUP($A1176,'STOCK PRICES'!$AA$2:$AB$1885,2,1)</f>
        <v>110.23</v>
      </c>
      <c r="AA1176" s="92">
        <f t="shared" si="44"/>
        <v>0</v>
      </c>
      <c r="AB1176">
        <f>VLOOKUP($A1176,'STOCK PRICES'!$AC$2:$AD$532,2,1)</f>
        <v>457.51</v>
      </c>
      <c r="AC1176" s="92">
        <f t="shared" si="45"/>
        <v>-6.4489645932341629E-3</v>
      </c>
      <c r="AD1176">
        <f>VLOOKUP($A1176,'STOCK PRICES'!$AE$2:$AF$1525,2,1)</f>
        <v>1152.02</v>
      </c>
      <c r="AE1176" s="92">
        <f t="shared" si="46"/>
        <v>-6.9461844035139724E-3</v>
      </c>
      <c r="AF1176">
        <f>VLOOKUP($A1176,'STOCK PRICES'!$AG$2:$AH$1526,2,1)</f>
        <v>73.19</v>
      </c>
      <c r="AG1176" s="92">
        <f t="shared" si="47"/>
        <v>2.0515633264226469E-3</v>
      </c>
      <c r="AH1176">
        <f>VLOOKUP($A1176,'STOCK PRICES'!$AI$2:$AJ$1515,2,1)</f>
        <v>324.73</v>
      </c>
      <c r="AI1176" s="92">
        <f t="shared" si="48"/>
        <v>-3.2866310242585926E-2</v>
      </c>
      <c r="AJ1176">
        <f>VLOOKUP($A1176,'STOCK PRICES'!$AK$2:$AL$1492,2,1)</f>
        <v>164.34</v>
      </c>
      <c r="AK1176" s="92">
        <f t="shared" si="49"/>
        <v>-1.5337538749420532E-2</v>
      </c>
    </row>
    <row r="1177" spans="1:37">
      <c r="A1177" s="87">
        <v>44742</v>
      </c>
      <c r="B1177">
        <f>VLOOKUP($A1177,'STOCK PRICES'!$C$2:$D$1994,2,1)</f>
        <v>112.98</v>
      </c>
      <c r="C1177" s="92">
        <f t="shared" si="50"/>
        <v>1.7140216083655027E-2</v>
      </c>
      <c r="D1177">
        <f>VLOOKUP($A1177,'STOCK PRICES'!$E$2:$F$2018,2,1)</f>
        <v>113.13</v>
      </c>
      <c r="E1177" s="92">
        <f t="shared" si="50"/>
        <v>1.3885403333287102E-2</v>
      </c>
      <c r="F1177">
        <f>VLOOKUP($A1177,'STOCK PRICES'!$G$2:$H$1679,2,1)</f>
        <v>19.11</v>
      </c>
      <c r="G1177" s="92">
        <f t="shared" si="34"/>
        <v>-2.4296878850182588E-2</v>
      </c>
      <c r="H1177">
        <f>VLOOKUP($A1177,'STOCK PRICES'!$I$2:$J$1976,2,1)</f>
        <v>39.049999999999997</v>
      </c>
      <c r="I1177" s="92">
        <f t="shared" si="35"/>
        <v>2.2531057988093382E-2</v>
      </c>
      <c r="J1177">
        <f>VLOOKUP($A1177,'STOCK PRICES'!$K$2:$L$2018,2,1)</f>
        <v>175.78</v>
      </c>
      <c r="K1177" s="92">
        <f t="shared" si="36"/>
        <v>-4.7106985717806013E-3</v>
      </c>
      <c r="L1177">
        <f>VLOOKUP($A1177,'STOCK PRICES'!$M$2:$N$2018,2,1)</f>
        <v>27.35</v>
      </c>
      <c r="M1177" s="92">
        <f t="shared" si="37"/>
        <v>1.3991391716351642E-2</v>
      </c>
      <c r="N1177">
        <f>VLOOKUP($A1177,'STOCK PRICES'!$O$2:$P$538,2,1)</f>
        <v>40.39</v>
      </c>
      <c r="O1177" s="92">
        <f t="shared" si="38"/>
        <v>1.3961832381768759E-2</v>
      </c>
      <c r="P1177">
        <f>VLOOKUP($A1177,'STOCK PRICES'!$Q$2:$R$2018,2,1)</f>
        <v>17.89</v>
      </c>
      <c r="Q1177" s="92">
        <f t="shared" si="39"/>
        <v>-1.1670040751152364E-2</v>
      </c>
      <c r="R1177">
        <f>VLOOKUP($A1177,'STOCK PRICES'!$S$2:$T$2018,2,1)</f>
        <v>9.1199999999999992</v>
      </c>
      <c r="S1177" s="92">
        <f t="shared" si="40"/>
        <v>6.6006840313518724E-3</v>
      </c>
      <c r="T1177">
        <f>VLOOKUP($A1177,'STOCK PRICES'!$U$2:$V$1210,2,1)</f>
        <v>91.45</v>
      </c>
      <c r="U1177" s="92">
        <f t="shared" si="41"/>
        <v>1.5982704506609709E-2</v>
      </c>
      <c r="V1177">
        <f>VLOOKUP($A1177,'STOCK PRICES'!$W$2:$X$1879,2,1)</f>
        <v>50</v>
      </c>
      <c r="W1177" s="92">
        <f t="shared" si="42"/>
        <v>-1.9802627296179754E-2</v>
      </c>
      <c r="X1177">
        <f>VLOOKUP($A1177,'STOCK PRICES'!$Y$2:$Z$1987,2,1)</f>
        <v>31.56</v>
      </c>
      <c r="Y1177" s="92">
        <f t="shared" si="43"/>
        <v>4.6701093045980621E-2</v>
      </c>
      <c r="Z1177">
        <f>VLOOKUP($A1177,'STOCK PRICES'!$AA$2:$AB$1885,2,1)</f>
        <v>110.75</v>
      </c>
      <c r="AA1177" s="92">
        <f t="shared" si="44"/>
        <v>4.7063169500207959E-3</v>
      </c>
      <c r="AB1177">
        <f>VLOOKUP($A1177,'STOCK PRICES'!$AC$2:$AD$532,2,1)</f>
        <v>459.04</v>
      </c>
      <c r="AC1177" s="92">
        <f t="shared" si="45"/>
        <v>3.3386098328623496E-3</v>
      </c>
      <c r="AD1177">
        <f>VLOOKUP($A1177,'STOCK PRICES'!$AE$2:$AF$1525,2,1)</f>
        <v>1144.4100000000001</v>
      </c>
      <c r="AE1177" s="92">
        <f t="shared" si="46"/>
        <v>-6.6277028750425402E-3</v>
      </c>
      <c r="AF1177">
        <f>VLOOKUP($A1177,'STOCK PRICES'!$AG$2:$AH$1526,2,1)</f>
        <v>73.91</v>
      </c>
      <c r="AG1177" s="92">
        <f t="shared" si="47"/>
        <v>9.7893371836595411E-3</v>
      </c>
      <c r="AH1177">
        <f>VLOOKUP($A1177,'STOCK PRICES'!$AI$2:$AJ$1515,2,1)</f>
        <v>329.86</v>
      </c>
      <c r="AI1177" s="92">
        <f t="shared" si="48"/>
        <v>1.5674254201040662E-2</v>
      </c>
      <c r="AJ1177">
        <f>VLOOKUP($A1177,'STOCK PRICES'!$AK$2:$AL$1492,2,1)</f>
        <v>171.91</v>
      </c>
      <c r="AK1177" s="92">
        <f t="shared" si="49"/>
        <v>4.5033631550360394E-2</v>
      </c>
    </row>
    <row r="1178" spans="1:37">
      <c r="A1178" s="87">
        <v>44743</v>
      </c>
      <c r="B1178">
        <f>VLOOKUP($A1178,'STOCK PRICES'!$C$2:$D$1994,2,1)</f>
        <v>114.94</v>
      </c>
      <c r="C1178" s="92">
        <f t="shared" si="50"/>
        <v>1.7199441182479333E-2</v>
      </c>
      <c r="D1178">
        <f>VLOOKUP($A1178,'STOCK PRICES'!$E$2:$F$2018,2,1)</f>
        <v>114.51</v>
      </c>
      <c r="E1178" s="92">
        <f t="shared" si="50"/>
        <v>1.2124555486872799E-2</v>
      </c>
      <c r="F1178">
        <f>VLOOKUP($A1178,'STOCK PRICES'!$G$2:$H$1679,2,1)</f>
        <v>19.510000000000002</v>
      </c>
      <c r="G1178" s="92">
        <f t="shared" si="34"/>
        <v>2.071539638283838E-2</v>
      </c>
      <c r="H1178">
        <f>VLOOKUP($A1178,'STOCK PRICES'!$I$2:$J$1976,2,1)</f>
        <v>38.68</v>
      </c>
      <c r="I1178" s="92">
        <f t="shared" si="35"/>
        <v>-9.520205700601362E-3</v>
      </c>
      <c r="J1178">
        <f>VLOOKUP($A1178,'STOCK PRICES'!$K$2:$L$2018,2,1)</f>
        <v>168.42</v>
      </c>
      <c r="K1178" s="92">
        <f t="shared" si="36"/>
        <v>-4.2772353534653099E-2</v>
      </c>
      <c r="L1178">
        <f>VLOOKUP($A1178,'STOCK PRICES'!$M$2:$N$2018,2,1)</f>
        <v>26.98</v>
      </c>
      <c r="M1178" s="92">
        <f t="shared" si="37"/>
        <v>-1.3620678088380416E-2</v>
      </c>
      <c r="N1178">
        <f>VLOOKUP($A1178,'STOCK PRICES'!$O$2:$P$538,2,1)</f>
        <v>40</v>
      </c>
      <c r="O1178" s="92">
        <f t="shared" si="38"/>
        <v>-9.7027754613851942E-3</v>
      </c>
      <c r="P1178">
        <f>VLOOKUP($A1178,'STOCK PRICES'!$Q$2:$R$2018,2,1)</f>
        <v>17.47</v>
      </c>
      <c r="Q1178" s="92">
        <f t="shared" si="39"/>
        <v>-2.3756773374662726E-2</v>
      </c>
      <c r="R1178">
        <f>VLOOKUP($A1178,'STOCK PRICES'!$S$2:$T$2018,2,1)</f>
        <v>9.19</v>
      </c>
      <c r="S1178" s="92">
        <f t="shared" si="40"/>
        <v>7.6461322813556566E-3</v>
      </c>
      <c r="T1178">
        <f>VLOOKUP($A1178,'STOCK PRICES'!$U$2:$V$1210,2,1)</f>
        <v>91.45</v>
      </c>
      <c r="U1178" s="92">
        <f t="shared" si="41"/>
        <v>0</v>
      </c>
      <c r="V1178">
        <f>VLOOKUP($A1178,'STOCK PRICES'!$W$2:$X$1879,2,1)</f>
        <v>51</v>
      </c>
      <c r="W1178" s="92">
        <f t="shared" si="42"/>
        <v>1.980262729617973E-2</v>
      </c>
      <c r="X1178">
        <f>VLOOKUP($A1178,'STOCK PRICES'!$Y$2:$Z$1987,2,1)</f>
        <v>30.9</v>
      </c>
      <c r="Y1178" s="92">
        <f t="shared" si="43"/>
        <v>-2.1134312073973729E-2</v>
      </c>
      <c r="Z1178">
        <f>VLOOKUP($A1178,'STOCK PRICES'!$AA$2:$AB$1885,2,1)</f>
        <v>110.75</v>
      </c>
      <c r="AA1178" s="92">
        <f t="shared" si="44"/>
        <v>0</v>
      </c>
      <c r="AB1178">
        <f>VLOOKUP($A1178,'STOCK PRICES'!$AC$2:$AD$532,2,1)</f>
        <v>452.69</v>
      </c>
      <c r="AC1178" s="92">
        <f t="shared" si="45"/>
        <v>-1.3929787719239934E-2</v>
      </c>
      <c r="AD1178">
        <f>VLOOKUP($A1178,'STOCK PRICES'!$AE$2:$AF$1525,2,1)</f>
        <v>1155.08</v>
      </c>
      <c r="AE1178" s="92">
        <f t="shared" si="46"/>
        <v>9.2803852853103296E-3</v>
      </c>
      <c r="AF1178">
        <f>VLOOKUP($A1178,'STOCK PRICES'!$AG$2:$AH$1526,2,1)</f>
        <v>73.41</v>
      </c>
      <c r="AG1178" s="92">
        <f t="shared" si="47"/>
        <v>-6.78797067410536E-3</v>
      </c>
      <c r="AH1178">
        <f>VLOOKUP($A1178,'STOCK PRICES'!$AI$2:$AJ$1515,2,1)</f>
        <v>328.49</v>
      </c>
      <c r="AI1178" s="92">
        <f t="shared" si="48"/>
        <v>-4.1619259589942446E-3</v>
      </c>
      <c r="AJ1178">
        <f>VLOOKUP($A1178,'STOCK PRICES'!$AK$2:$AL$1492,2,1)</f>
        <v>165.35</v>
      </c>
      <c r="AK1178" s="92">
        <f t="shared" si="49"/>
        <v>-3.8906644625600388E-2</v>
      </c>
    </row>
    <row r="1179" spans="1:37">
      <c r="A1179" s="87">
        <v>44746</v>
      </c>
      <c r="B1179">
        <f>VLOOKUP($A1179,'STOCK PRICES'!$C$2:$D$1994,2,1)</f>
        <v>116.02</v>
      </c>
      <c r="C1179" s="92">
        <f t="shared" si="50"/>
        <v>9.3523369583228735E-3</v>
      </c>
      <c r="D1179">
        <f>VLOOKUP($A1179,'STOCK PRICES'!$E$2:$F$2018,2,1)</f>
        <v>113.01</v>
      </c>
      <c r="E1179" s="92">
        <f t="shared" si="50"/>
        <v>-1.3185845053188665E-2</v>
      </c>
      <c r="F1179">
        <f>VLOOKUP($A1179,'STOCK PRICES'!$G$2:$H$1679,2,1)</f>
        <v>19.600000000000001</v>
      </c>
      <c r="G1179" s="92">
        <f t="shared" si="34"/>
        <v>4.6024116014517997E-3</v>
      </c>
      <c r="H1179">
        <f>VLOOKUP($A1179,'STOCK PRICES'!$I$2:$J$1976,2,1)</f>
        <v>38</v>
      </c>
      <c r="I1179" s="92">
        <f t="shared" si="35"/>
        <v>-1.7736510858707831E-2</v>
      </c>
      <c r="J1179">
        <f>VLOOKUP($A1179,'STOCK PRICES'!$K$2:$L$2018,2,1)</f>
        <v>165.91</v>
      </c>
      <c r="K1179" s="92">
        <f t="shared" si="36"/>
        <v>-1.5015386946582035E-2</v>
      </c>
      <c r="L1179">
        <f>VLOOKUP($A1179,'STOCK PRICES'!$M$2:$N$2018,2,1)</f>
        <v>26.83</v>
      </c>
      <c r="M1179" s="92">
        <f t="shared" si="37"/>
        <v>-5.5751863420771385E-3</v>
      </c>
      <c r="N1179">
        <f>VLOOKUP($A1179,'STOCK PRICES'!$O$2:$P$538,2,1)</f>
        <v>39.93</v>
      </c>
      <c r="O1179" s="92">
        <f t="shared" si="38"/>
        <v>-1.7515330388063767E-3</v>
      </c>
      <c r="P1179">
        <f>VLOOKUP($A1179,'STOCK PRICES'!$Q$2:$R$2018,2,1)</f>
        <v>16.91</v>
      </c>
      <c r="Q1179" s="92">
        <f t="shared" si="39"/>
        <v>-3.2579961235476247E-2</v>
      </c>
      <c r="R1179">
        <f>VLOOKUP($A1179,'STOCK PRICES'!$S$2:$T$2018,2,1)</f>
        <v>9.07</v>
      </c>
      <c r="S1179" s="92">
        <f t="shared" si="40"/>
        <v>-1.3143672240550366E-2</v>
      </c>
      <c r="T1179">
        <f>VLOOKUP($A1179,'STOCK PRICES'!$U$2:$V$1210,2,1)</f>
        <v>91.45</v>
      </c>
      <c r="U1179" s="92">
        <f t="shared" si="41"/>
        <v>0</v>
      </c>
      <c r="V1179">
        <f>VLOOKUP($A1179,'STOCK PRICES'!$W$2:$X$1879,2,1)</f>
        <v>51</v>
      </c>
      <c r="W1179" s="92">
        <f t="shared" si="42"/>
        <v>0</v>
      </c>
      <c r="X1179">
        <f>VLOOKUP($A1179,'STOCK PRICES'!$Y$2:$Z$1987,2,1)</f>
        <v>30.85</v>
      </c>
      <c r="Y1179" s="92">
        <f t="shared" si="43"/>
        <v>-1.6194335523028827E-3</v>
      </c>
      <c r="Z1179">
        <f>VLOOKUP($A1179,'STOCK PRICES'!$AA$2:$AB$1885,2,1)</f>
        <v>106.18</v>
      </c>
      <c r="AA1179" s="92">
        <f t="shared" si="44"/>
        <v>-4.2139641769719571E-2</v>
      </c>
      <c r="AB1179">
        <f>VLOOKUP($A1179,'STOCK PRICES'!$AC$2:$AD$532,2,1)</f>
        <v>440.32</v>
      </c>
      <c r="AC1179" s="92">
        <f t="shared" si="45"/>
        <v>-2.7705829208890639E-2</v>
      </c>
      <c r="AD1179">
        <f>VLOOKUP($A1179,'STOCK PRICES'!$AE$2:$AF$1525,2,1)</f>
        <v>1140.1099999999999</v>
      </c>
      <c r="AE1179" s="92">
        <f t="shared" si="46"/>
        <v>-1.3044856664880927E-2</v>
      </c>
      <c r="AF1179">
        <f>VLOOKUP($A1179,'STOCK PRICES'!$AG$2:$AH$1526,2,1)</f>
        <v>72.52</v>
      </c>
      <c r="AG1179" s="92">
        <f t="shared" si="47"/>
        <v>-1.2197780236039634E-2</v>
      </c>
      <c r="AH1179">
        <f>VLOOKUP($A1179,'STOCK PRICES'!$AI$2:$AJ$1515,2,1)</f>
        <v>328.87</v>
      </c>
      <c r="AI1179" s="92">
        <f t="shared" si="48"/>
        <v>1.156139839137042E-3</v>
      </c>
      <c r="AJ1179">
        <f>VLOOKUP($A1179,'STOCK PRICES'!$AK$2:$AL$1492,2,1)</f>
        <v>161.5</v>
      </c>
      <c r="AK1179" s="92">
        <f t="shared" si="49"/>
        <v>-2.3559296765090505E-2</v>
      </c>
    </row>
    <row r="1180" spans="1:37">
      <c r="A1180" s="87">
        <v>44747</v>
      </c>
      <c r="B1180">
        <f>VLOOKUP($A1180,'STOCK PRICES'!$C$2:$D$1994,2,1)</f>
        <v>115.19</v>
      </c>
      <c r="C1180" s="92">
        <f t="shared" si="50"/>
        <v>-7.179651099503183E-3</v>
      </c>
      <c r="D1180">
        <f>VLOOKUP($A1180,'STOCK PRICES'!$E$2:$F$2018,2,1)</f>
        <v>113.37</v>
      </c>
      <c r="E1180" s="92">
        <f t="shared" si="50"/>
        <v>3.1804956574478941E-3</v>
      </c>
      <c r="F1180">
        <f>VLOOKUP($A1180,'STOCK PRICES'!$G$2:$H$1679,2,1)</f>
        <v>19.84</v>
      </c>
      <c r="G1180" s="92">
        <f t="shared" si="34"/>
        <v>1.2170535620255114E-2</v>
      </c>
      <c r="H1180">
        <f>VLOOKUP($A1180,'STOCK PRICES'!$I$2:$J$1976,2,1)</f>
        <v>37.99</v>
      </c>
      <c r="I1180" s="92">
        <f t="shared" si="35"/>
        <v>-2.63192526851467E-4</v>
      </c>
      <c r="J1180">
        <f>VLOOKUP($A1180,'STOCK PRICES'!$K$2:$L$2018,2,1)</f>
        <v>164.04</v>
      </c>
      <c r="K1180" s="92">
        <f t="shared" si="36"/>
        <v>-1.1335172131405485E-2</v>
      </c>
      <c r="L1180">
        <f>VLOOKUP($A1180,'STOCK PRICES'!$M$2:$N$2018,2,1)</f>
        <v>25.44</v>
      </c>
      <c r="M1180" s="92">
        <f t="shared" si="37"/>
        <v>-5.3197925965611244E-2</v>
      </c>
      <c r="N1180">
        <f>VLOOKUP($A1180,'STOCK PRICES'!$O$2:$P$538,2,1)</f>
        <v>39.99</v>
      </c>
      <c r="O1180" s="92">
        <f t="shared" si="38"/>
        <v>1.5015017835971331E-3</v>
      </c>
      <c r="P1180">
        <f>VLOOKUP($A1180,'STOCK PRICES'!$Q$2:$R$2018,2,1)</f>
        <v>17.100000000000001</v>
      </c>
      <c r="Q1180" s="92">
        <f t="shared" si="39"/>
        <v>1.1173300598125255E-2</v>
      </c>
      <c r="R1180">
        <f>VLOOKUP($A1180,'STOCK PRICES'!$S$2:$T$2018,2,1)</f>
        <v>9.1</v>
      </c>
      <c r="S1180" s="92">
        <f t="shared" si="40"/>
        <v>3.3021493957590318E-3</v>
      </c>
      <c r="T1180">
        <f>VLOOKUP($A1180,'STOCK PRICES'!$U$2:$V$1210,2,1)</f>
        <v>91.45</v>
      </c>
      <c r="U1180" s="92">
        <f t="shared" si="41"/>
        <v>0</v>
      </c>
      <c r="V1180">
        <f>VLOOKUP($A1180,'STOCK PRICES'!$W$2:$X$1879,2,1)</f>
        <v>49.5</v>
      </c>
      <c r="W1180" s="92">
        <f t="shared" si="42"/>
        <v>-2.985296314968116E-2</v>
      </c>
      <c r="X1180">
        <f>VLOOKUP($A1180,'STOCK PRICES'!$Y$2:$Z$1987,2,1)</f>
        <v>30.5</v>
      </c>
      <c r="Y1180" s="92">
        <f t="shared" si="43"/>
        <v>-1.1410066738030899E-2</v>
      </c>
      <c r="Z1180">
        <f>VLOOKUP($A1180,'STOCK PRICES'!$AA$2:$AB$1885,2,1)</f>
        <v>106.18</v>
      </c>
      <c r="AA1180" s="92">
        <f t="shared" si="44"/>
        <v>0</v>
      </c>
      <c r="AB1180">
        <f>VLOOKUP($A1180,'STOCK PRICES'!$AC$2:$AD$532,2,1)</f>
        <v>435.31</v>
      </c>
      <c r="AC1180" s="92">
        <f t="shared" si="45"/>
        <v>-1.1443314348008245E-2</v>
      </c>
      <c r="AD1180">
        <f>VLOOKUP($A1180,'STOCK PRICES'!$AE$2:$AF$1525,2,1)</f>
        <v>1155.6099999999999</v>
      </c>
      <c r="AE1180" s="92">
        <f t="shared" si="46"/>
        <v>1.350359410633299E-2</v>
      </c>
      <c r="AF1180">
        <f>VLOOKUP($A1180,'STOCK PRICES'!$AG$2:$AH$1526,2,1)</f>
        <v>72.47</v>
      </c>
      <c r="AG1180" s="92">
        <f t="shared" si="47"/>
        <v>-6.8970276546018313E-4</v>
      </c>
      <c r="AH1180">
        <f>VLOOKUP($A1180,'STOCK PRICES'!$AI$2:$AJ$1515,2,1)</f>
        <v>330.61</v>
      </c>
      <c r="AI1180" s="92">
        <f t="shared" si="48"/>
        <v>5.2768970631901059E-3</v>
      </c>
      <c r="AJ1180">
        <f>VLOOKUP($A1180,'STOCK PRICES'!$AK$2:$AL$1492,2,1)</f>
        <v>161.94999999999999</v>
      </c>
      <c r="AK1180" s="92">
        <f t="shared" si="49"/>
        <v>2.7825029546270173E-3</v>
      </c>
    </row>
    <row r="1181" spans="1:37">
      <c r="A1181" s="87">
        <v>44748</v>
      </c>
      <c r="B1181">
        <f>VLOOKUP($A1181,'STOCK PRICES'!$C$2:$D$1994,2,1)</f>
        <v>115.16</v>
      </c>
      <c r="C1181" s="92">
        <f t="shared" si="50"/>
        <v>-2.6047319443992054E-4</v>
      </c>
      <c r="D1181">
        <f>VLOOKUP($A1181,'STOCK PRICES'!$E$2:$F$2018,2,1)</f>
        <v>113.85</v>
      </c>
      <c r="E1181" s="92">
        <f t="shared" si="50"/>
        <v>4.2249864802412287E-3</v>
      </c>
      <c r="F1181">
        <f>VLOOKUP($A1181,'STOCK PRICES'!$G$2:$H$1679,2,1)</f>
        <v>20.05</v>
      </c>
      <c r="G1181" s="92">
        <f t="shared" si="34"/>
        <v>1.0529051895851601E-2</v>
      </c>
      <c r="H1181">
        <f>VLOOKUP($A1181,'STOCK PRICES'!$I$2:$J$1976,2,1)</f>
        <v>38</v>
      </c>
      <c r="I1181" s="92">
        <f t="shared" si="35"/>
        <v>2.6319252685147855E-4</v>
      </c>
      <c r="J1181">
        <f>VLOOKUP($A1181,'STOCK PRICES'!$K$2:$L$2018,2,1)</f>
        <v>162.81</v>
      </c>
      <c r="K1181" s="92">
        <f t="shared" si="36"/>
        <v>-7.5264237804352459E-3</v>
      </c>
      <c r="L1181">
        <f>VLOOKUP($A1181,'STOCK PRICES'!$M$2:$N$2018,2,1)</f>
        <v>25.76</v>
      </c>
      <c r="M1181" s="92">
        <f t="shared" si="37"/>
        <v>1.2500162764231468E-2</v>
      </c>
      <c r="N1181">
        <f>VLOOKUP($A1181,'STOCK PRICES'!$O$2:$P$538,2,1)</f>
        <v>39.49</v>
      </c>
      <c r="O1181" s="92">
        <f t="shared" si="38"/>
        <v>-1.2581947560168996E-2</v>
      </c>
      <c r="P1181">
        <f>VLOOKUP($A1181,'STOCK PRICES'!$Q$2:$R$2018,2,1)</f>
        <v>17.2</v>
      </c>
      <c r="Q1181" s="92">
        <f t="shared" si="39"/>
        <v>5.8309203107931437E-3</v>
      </c>
      <c r="R1181">
        <f>VLOOKUP($A1181,'STOCK PRICES'!$S$2:$T$2018,2,1)</f>
        <v>9.11</v>
      </c>
      <c r="S1181" s="92">
        <f t="shared" si="40"/>
        <v>1.0982977490625919E-3</v>
      </c>
      <c r="T1181">
        <f>VLOOKUP($A1181,'STOCK PRICES'!$U$2:$V$1210,2,1)</f>
        <v>91.45</v>
      </c>
      <c r="U1181" s="92">
        <f t="shared" si="41"/>
        <v>0</v>
      </c>
      <c r="V1181">
        <f>VLOOKUP($A1181,'STOCK PRICES'!$W$2:$X$1879,2,1)</f>
        <v>50</v>
      </c>
      <c r="W1181" s="92">
        <f t="shared" si="42"/>
        <v>1.0050335853501506E-2</v>
      </c>
      <c r="X1181">
        <f>VLOOKUP($A1181,'STOCK PRICES'!$Y$2:$Z$1987,2,1)</f>
        <v>30.98</v>
      </c>
      <c r="Y1181" s="92">
        <f t="shared" si="43"/>
        <v>1.5615151375356571E-2</v>
      </c>
      <c r="Z1181">
        <f>VLOOKUP($A1181,'STOCK PRICES'!$AA$2:$AB$1885,2,1)</f>
        <v>107</v>
      </c>
      <c r="AA1181" s="92">
        <f t="shared" si="44"/>
        <v>7.693067306380719E-3</v>
      </c>
      <c r="AB1181">
        <f>VLOOKUP($A1181,'STOCK PRICES'!$AC$2:$AD$532,2,1)</f>
        <v>437.12</v>
      </c>
      <c r="AC1181" s="92">
        <f t="shared" si="45"/>
        <v>4.1493359854545848E-3</v>
      </c>
      <c r="AD1181">
        <f>VLOOKUP($A1181,'STOCK PRICES'!$AE$2:$AF$1525,2,1)</f>
        <v>1150</v>
      </c>
      <c r="AE1181" s="92">
        <f t="shared" si="46"/>
        <v>-4.8664007106692993E-3</v>
      </c>
      <c r="AF1181">
        <f>VLOOKUP($A1181,'STOCK PRICES'!$AG$2:$AH$1526,2,1)</f>
        <v>72.2</v>
      </c>
      <c r="AG1181" s="92">
        <f t="shared" si="47"/>
        <v>-3.7326372224094975E-3</v>
      </c>
      <c r="AH1181">
        <f>VLOOKUP($A1181,'STOCK PRICES'!$AI$2:$AJ$1515,2,1)</f>
        <v>331.58</v>
      </c>
      <c r="AI1181" s="92">
        <f t="shared" si="48"/>
        <v>2.9296748479800839E-3</v>
      </c>
      <c r="AJ1181">
        <f>VLOOKUP($A1181,'STOCK PRICES'!$AK$2:$AL$1492,2,1)</f>
        <v>161.65</v>
      </c>
      <c r="AK1181" s="92">
        <f t="shared" si="49"/>
        <v>-1.8541414458961084E-3</v>
      </c>
    </row>
    <row r="1182" spans="1:37">
      <c r="A1182" s="87">
        <v>44749</v>
      </c>
      <c r="B1182">
        <f>VLOOKUP($A1182,'STOCK PRICES'!$C$2:$D$1994,2,1)</f>
        <v>115</v>
      </c>
      <c r="C1182" s="92">
        <f t="shared" si="50"/>
        <v>-1.390337380725066E-3</v>
      </c>
      <c r="D1182">
        <f>VLOOKUP($A1182,'STOCK PRICES'!$E$2:$F$2018,2,1)</f>
        <v>114</v>
      </c>
      <c r="E1182" s="92">
        <f t="shared" si="50"/>
        <v>1.3166558847469028E-3</v>
      </c>
      <c r="F1182">
        <f>VLOOKUP($A1182,'STOCK PRICES'!$G$2:$H$1679,2,1)</f>
        <v>20.38</v>
      </c>
      <c r="G1182" s="92">
        <f t="shared" si="34"/>
        <v>1.632487404200058E-2</v>
      </c>
      <c r="H1182">
        <f>VLOOKUP($A1182,'STOCK PRICES'!$I$2:$J$1976,2,1)</f>
        <v>38</v>
      </c>
      <c r="I1182" s="92">
        <f t="shared" si="35"/>
        <v>0</v>
      </c>
      <c r="J1182">
        <f>VLOOKUP($A1182,'STOCK PRICES'!$K$2:$L$2018,2,1)</f>
        <v>157.6</v>
      </c>
      <c r="K1182" s="92">
        <f t="shared" si="36"/>
        <v>-3.2523699319644474E-2</v>
      </c>
      <c r="L1182">
        <f>VLOOKUP($A1182,'STOCK PRICES'!$M$2:$N$2018,2,1)</f>
        <v>25.84</v>
      </c>
      <c r="M1182" s="92">
        <f t="shared" si="37"/>
        <v>3.1007776782481854E-3</v>
      </c>
      <c r="N1182">
        <f>VLOOKUP($A1182,'STOCK PRICES'!$O$2:$P$538,2,1)</f>
        <v>39.869999999999997</v>
      </c>
      <c r="O1182" s="92">
        <f t="shared" si="38"/>
        <v>9.5766860947054007E-3</v>
      </c>
      <c r="P1182">
        <f>VLOOKUP($A1182,'STOCK PRICES'!$Q$2:$R$2018,2,1)</f>
        <v>17.079999999999998</v>
      </c>
      <c r="Q1182" s="92">
        <f t="shared" si="39"/>
        <v>-7.0011954589835881E-3</v>
      </c>
      <c r="R1182">
        <f>VLOOKUP($A1182,'STOCK PRICES'!$S$2:$T$2018,2,1)</f>
        <v>9.2100000000000009</v>
      </c>
      <c r="S1182" s="92">
        <f t="shared" si="40"/>
        <v>1.0917138995348666E-2</v>
      </c>
      <c r="T1182">
        <f>VLOOKUP($A1182,'STOCK PRICES'!$U$2:$V$1210,2,1)</f>
        <v>90.82</v>
      </c>
      <c r="U1182" s="92">
        <f t="shared" si="41"/>
        <v>-6.9128491670697092E-3</v>
      </c>
      <c r="V1182">
        <f>VLOOKUP($A1182,'STOCK PRICES'!$W$2:$X$1879,2,1)</f>
        <v>50.69</v>
      </c>
      <c r="W1182" s="92">
        <f t="shared" si="42"/>
        <v>1.3705647056111967E-2</v>
      </c>
      <c r="X1182">
        <f>VLOOKUP($A1182,'STOCK PRICES'!$Y$2:$Z$1987,2,1)</f>
        <v>31.76</v>
      </c>
      <c r="Y1182" s="92">
        <f t="shared" si="43"/>
        <v>2.486580139021248E-2</v>
      </c>
      <c r="Z1182">
        <f>VLOOKUP($A1182,'STOCK PRICES'!$AA$2:$AB$1885,2,1)</f>
        <v>107</v>
      </c>
      <c r="AA1182" s="92">
        <f t="shared" si="44"/>
        <v>0</v>
      </c>
      <c r="AB1182">
        <f>VLOOKUP($A1182,'STOCK PRICES'!$AC$2:$AD$532,2,1)</f>
        <v>435.4</v>
      </c>
      <c r="AC1182" s="92">
        <f t="shared" si="45"/>
        <v>-3.9426081419235972E-3</v>
      </c>
      <c r="AD1182">
        <f>VLOOKUP($A1182,'STOCK PRICES'!$AE$2:$AF$1525,2,1)</f>
        <v>1153.0999999999999</v>
      </c>
      <c r="AE1182" s="92">
        <f t="shared" si="46"/>
        <v>2.6920254197747378E-3</v>
      </c>
      <c r="AF1182">
        <f>VLOOKUP($A1182,'STOCK PRICES'!$AG$2:$AH$1526,2,1)</f>
        <v>71.67</v>
      </c>
      <c r="AG1182" s="92">
        <f t="shared" si="47"/>
        <v>-7.3677958929527412E-3</v>
      </c>
      <c r="AH1182">
        <f>VLOOKUP($A1182,'STOCK PRICES'!$AI$2:$AJ$1515,2,1)</f>
        <v>331.16</v>
      </c>
      <c r="AI1182" s="92">
        <f t="shared" si="48"/>
        <v>-1.2674655407139616E-3</v>
      </c>
      <c r="AJ1182">
        <f>VLOOKUP($A1182,'STOCK PRICES'!$AK$2:$AL$1492,2,1)</f>
        <v>163.4</v>
      </c>
      <c r="AK1182" s="92">
        <f t="shared" si="49"/>
        <v>1.0767678254460377E-2</v>
      </c>
    </row>
    <row r="1183" spans="1:37">
      <c r="A1183" s="87">
        <v>44755</v>
      </c>
      <c r="B1183">
        <f>VLOOKUP($A1183,'STOCK PRICES'!$C$2:$D$1994,2,1)</f>
        <v>119.29</v>
      </c>
      <c r="C1183" s="92">
        <f t="shared" si="50"/>
        <v>3.6625374930604478E-2</v>
      </c>
      <c r="D1183">
        <f>VLOOKUP($A1183,'STOCK PRICES'!$E$2:$F$2018,2,1)</f>
        <v>115.26</v>
      </c>
      <c r="E1183" s="92">
        <f t="shared" si="50"/>
        <v>1.0991997614024876E-2</v>
      </c>
      <c r="F1183">
        <f>VLOOKUP($A1183,'STOCK PRICES'!$G$2:$H$1679,2,1)</f>
        <v>20.420000000000002</v>
      </c>
      <c r="G1183" s="92">
        <f t="shared" ref="G1183:G1246" si="51">LN(F1183/F1182)</f>
        <v>1.9607849419408453E-3</v>
      </c>
      <c r="H1183">
        <f>VLOOKUP($A1183,'STOCK PRICES'!$I$2:$J$1976,2,1)</f>
        <v>38.979999999999997</v>
      </c>
      <c r="I1183" s="92">
        <f t="shared" ref="I1183:I1246" si="52">LN(H1183/H1182)</f>
        <v>2.5462534353028823E-2</v>
      </c>
      <c r="J1183">
        <f>VLOOKUP($A1183,'STOCK PRICES'!$K$2:$L$2018,2,1)</f>
        <v>162.11000000000001</v>
      </c>
      <c r="K1183" s="92">
        <f t="shared" ref="K1183:K1246" si="53">LN(J1183/J1182)</f>
        <v>2.8214939729703153E-2</v>
      </c>
      <c r="L1183">
        <f>VLOOKUP($A1183,'STOCK PRICES'!$M$2:$N$2018,2,1)</f>
        <v>27.46</v>
      </c>
      <c r="M1183" s="92">
        <f t="shared" ref="M1183:M1246" si="54">LN(L1183/L1182)</f>
        <v>6.0806721425423947E-2</v>
      </c>
      <c r="N1183">
        <f>VLOOKUP($A1183,'STOCK PRICES'!$O$2:$P$538,2,1)</f>
        <v>39.9</v>
      </c>
      <c r="O1183" s="92">
        <f t="shared" ref="O1183:O1246" si="55">LN(N1183/N1182)</f>
        <v>7.5216250255410848E-4</v>
      </c>
      <c r="P1183">
        <f>VLOOKUP($A1183,'STOCK PRICES'!$Q$2:$R$2018,2,1)</f>
        <v>17.86</v>
      </c>
      <c r="Q1183" s="92">
        <f t="shared" ref="Q1183:Q1246" si="56">LN(P1183/P1182)</f>
        <v>4.4655387087929335E-2</v>
      </c>
      <c r="R1183">
        <f>VLOOKUP($A1183,'STOCK PRICES'!$S$2:$T$2018,2,1)</f>
        <v>9.42</v>
      </c>
      <c r="S1183" s="92">
        <f t="shared" ref="S1183:S1246" si="57">LN(R1183/R1182)</f>
        <v>2.2545238321056007E-2</v>
      </c>
      <c r="T1183">
        <f>VLOOKUP($A1183,'STOCK PRICES'!$U$2:$V$1210,2,1)</f>
        <v>91.65</v>
      </c>
      <c r="U1183" s="92">
        <f t="shared" ref="U1183:U1246" si="58">LN(T1183/T1182)</f>
        <v>9.0974486159090644E-3</v>
      </c>
      <c r="V1183">
        <f>VLOOKUP($A1183,'STOCK PRICES'!$W$2:$X$1879,2,1)</f>
        <v>51</v>
      </c>
      <c r="W1183" s="92">
        <f t="shared" ref="W1183:W1246" si="59">LN(V1183/V1182)</f>
        <v>6.0969802400678112E-3</v>
      </c>
      <c r="X1183">
        <f>VLOOKUP($A1183,'STOCK PRICES'!$Y$2:$Z$1987,2,1)</f>
        <v>32</v>
      </c>
      <c r="Y1183" s="92">
        <f t="shared" ref="Y1183:Y1246" si="60">LN(X1183/X1182)</f>
        <v>7.5282664207915878E-3</v>
      </c>
      <c r="Z1183">
        <f>VLOOKUP($A1183,'STOCK PRICES'!$AA$2:$AB$1885,2,1)</f>
        <v>106.83</v>
      </c>
      <c r="AA1183" s="92">
        <f t="shared" ref="AA1183:AA1246" si="61">LN(Z1183/Z1182)</f>
        <v>-1.5900485041101405E-3</v>
      </c>
      <c r="AB1183">
        <f>VLOOKUP($A1183,'STOCK PRICES'!$AC$2:$AD$532,2,1)</f>
        <v>444.83</v>
      </c>
      <c r="AC1183" s="92">
        <f t="shared" ref="AC1183:AC1246" si="62">LN(AB1183/AB1182)</f>
        <v>2.1427037904708918E-2</v>
      </c>
      <c r="AD1183">
        <f>VLOOKUP($A1183,'STOCK PRICES'!$AE$2:$AF$1525,2,1)</f>
        <v>1148.1199999999999</v>
      </c>
      <c r="AE1183" s="92">
        <f t="shared" ref="AE1183:AE1246" si="63">LN(AD1183/AD1182)</f>
        <v>-4.328145743673806E-3</v>
      </c>
      <c r="AF1183">
        <f>VLOOKUP($A1183,'STOCK PRICES'!$AG$2:$AH$1526,2,1)</f>
        <v>72.05</v>
      </c>
      <c r="AG1183" s="92">
        <f t="shared" ref="AG1183:AG1246" si="64">LN(AF1183/AF1182)</f>
        <v>5.2880724397031077E-3</v>
      </c>
      <c r="AH1183">
        <f>VLOOKUP($A1183,'STOCK PRICES'!$AI$2:$AJ$1515,2,1)</f>
        <v>337.54</v>
      </c>
      <c r="AI1183" s="92">
        <f t="shared" ref="AI1183:AI1246" si="65">LN(AH1183/AH1182)</f>
        <v>1.9082379537733219E-2</v>
      </c>
      <c r="AJ1183">
        <f>VLOOKUP($A1183,'STOCK PRICES'!$AK$2:$AL$1492,2,1)</f>
        <v>175.65</v>
      </c>
      <c r="AK1183" s="92">
        <f t="shared" ref="AK1183:AK1246" si="66">LN(AJ1183/AJ1182)</f>
        <v>7.229219628593353E-2</v>
      </c>
    </row>
    <row r="1184" spans="1:37">
      <c r="A1184" s="87">
        <v>44756</v>
      </c>
      <c r="B1184">
        <f>VLOOKUP($A1184,'STOCK PRICES'!$C$2:$D$1994,2,1)</f>
        <v>122.86</v>
      </c>
      <c r="C1184" s="92">
        <f t="shared" ref="C1184:E1247" si="67">LN(B1184/B1183)</f>
        <v>2.9487992441926906E-2</v>
      </c>
      <c r="D1184">
        <f>VLOOKUP($A1184,'STOCK PRICES'!$E$2:$F$2018,2,1)</f>
        <v>117.22</v>
      </c>
      <c r="E1184" s="92">
        <f t="shared" si="67"/>
        <v>1.6862065039762751E-2</v>
      </c>
      <c r="F1184">
        <f>VLOOKUP($A1184,'STOCK PRICES'!$G$2:$H$1679,2,1)</f>
        <v>20.440000000000001</v>
      </c>
      <c r="G1184" s="92">
        <f t="shared" si="51"/>
        <v>9.7895259898419856E-4</v>
      </c>
      <c r="H1184">
        <f>VLOOKUP($A1184,'STOCK PRICES'!$I$2:$J$1976,2,1)</f>
        <v>39</v>
      </c>
      <c r="I1184" s="92">
        <f t="shared" si="52"/>
        <v>5.1295205023169457E-4</v>
      </c>
      <c r="J1184">
        <f>VLOOKUP($A1184,'STOCK PRICES'!$K$2:$L$2018,2,1)</f>
        <v>162.11000000000001</v>
      </c>
      <c r="K1184" s="92">
        <f t="shared" si="53"/>
        <v>0</v>
      </c>
      <c r="L1184">
        <f>VLOOKUP($A1184,'STOCK PRICES'!$M$2:$N$2018,2,1)</f>
        <v>28.16</v>
      </c>
      <c r="M1184" s="92">
        <f t="shared" si="54"/>
        <v>2.5172130950016743E-2</v>
      </c>
      <c r="N1184">
        <f>VLOOKUP($A1184,'STOCK PRICES'!$O$2:$P$538,2,1)</f>
        <v>40.01</v>
      </c>
      <c r="O1184" s="92">
        <f t="shared" si="55"/>
        <v>2.7530989733259592E-3</v>
      </c>
      <c r="P1184">
        <f>VLOOKUP($A1184,'STOCK PRICES'!$Q$2:$R$2018,2,1)</f>
        <v>17.75</v>
      </c>
      <c r="Q1184" s="92">
        <f t="shared" si="56"/>
        <v>-6.1780595269281743E-3</v>
      </c>
      <c r="R1184">
        <f>VLOOKUP($A1184,'STOCK PRICES'!$S$2:$T$2018,2,1)</f>
        <v>9.4600000000000009</v>
      </c>
      <c r="S1184" s="92">
        <f t="shared" si="57"/>
        <v>4.2372944755152174E-3</v>
      </c>
      <c r="T1184">
        <f>VLOOKUP($A1184,'STOCK PRICES'!$U$2:$V$1210,2,1)</f>
        <v>92.5</v>
      </c>
      <c r="U1184" s="92">
        <f t="shared" si="58"/>
        <v>9.2316702326654936E-3</v>
      </c>
      <c r="V1184">
        <f>VLOOKUP($A1184,'STOCK PRICES'!$W$2:$X$1879,2,1)</f>
        <v>52.76</v>
      </c>
      <c r="W1184" s="92">
        <f t="shared" si="59"/>
        <v>3.3927695124788E-2</v>
      </c>
      <c r="X1184">
        <f>VLOOKUP($A1184,'STOCK PRICES'!$Y$2:$Z$1987,2,1)</f>
        <v>32.4</v>
      </c>
      <c r="Y1184" s="92">
        <f t="shared" si="60"/>
        <v>1.242251999855711E-2</v>
      </c>
      <c r="Z1184">
        <f>VLOOKUP($A1184,'STOCK PRICES'!$AA$2:$AB$1885,2,1)</f>
        <v>107</v>
      </c>
      <c r="AA1184" s="92">
        <f t="shared" si="61"/>
        <v>1.5900485041101342E-3</v>
      </c>
      <c r="AB1184">
        <f>VLOOKUP($A1184,'STOCK PRICES'!$AC$2:$AD$532,2,1)</f>
        <v>456.44</v>
      </c>
      <c r="AC1184" s="92">
        <f t="shared" si="62"/>
        <v>2.5765069861322949E-2</v>
      </c>
      <c r="AD1184">
        <f>VLOOKUP($A1184,'STOCK PRICES'!$AE$2:$AF$1525,2,1)</f>
        <v>1149.92</v>
      </c>
      <c r="AE1184" s="92">
        <f t="shared" si="63"/>
        <v>1.5665526867358014E-3</v>
      </c>
      <c r="AF1184">
        <f>VLOOKUP($A1184,'STOCK PRICES'!$AG$2:$AH$1526,2,1)</f>
        <v>73.05</v>
      </c>
      <c r="AG1184" s="92">
        <f t="shared" si="64"/>
        <v>1.3783815751177396E-2</v>
      </c>
      <c r="AH1184">
        <f>VLOOKUP($A1184,'STOCK PRICES'!$AI$2:$AJ$1515,2,1)</f>
        <v>346.38</v>
      </c>
      <c r="AI1184" s="92">
        <f t="shared" si="65"/>
        <v>2.5852416492558847E-2</v>
      </c>
      <c r="AJ1184">
        <f>VLOOKUP($A1184,'STOCK PRICES'!$AK$2:$AL$1492,2,1)</f>
        <v>174.26</v>
      </c>
      <c r="AK1184" s="92">
        <f t="shared" si="66"/>
        <v>-7.9449419086953764E-3</v>
      </c>
    </row>
    <row r="1185" spans="1:37">
      <c r="A1185" s="87">
        <v>44757</v>
      </c>
      <c r="B1185">
        <f>VLOOKUP($A1185,'STOCK PRICES'!$C$2:$D$1994,2,1)</f>
        <v>123.17</v>
      </c>
      <c r="C1185" s="92">
        <f t="shared" si="67"/>
        <v>2.5200192176116163E-3</v>
      </c>
      <c r="D1185">
        <f>VLOOKUP($A1185,'STOCK PRICES'!$E$2:$F$2018,2,1)</f>
        <v>115.46</v>
      </c>
      <c r="E1185" s="92">
        <f t="shared" si="67"/>
        <v>-1.5128361415495667E-2</v>
      </c>
      <c r="F1185">
        <f>VLOOKUP($A1185,'STOCK PRICES'!$G$2:$H$1679,2,1)</f>
        <v>20.74</v>
      </c>
      <c r="G1185" s="92">
        <f t="shared" si="51"/>
        <v>1.4570437465877393E-2</v>
      </c>
      <c r="H1185">
        <f>VLOOKUP($A1185,'STOCK PRICES'!$I$2:$J$1976,2,1)</f>
        <v>39.5</v>
      </c>
      <c r="I1185" s="92">
        <f t="shared" si="52"/>
        <v>1.2739025777429712E-2</v>
      </c>
      <c r="J1185">
        <f>VLOOKUP($A1185,'STOCK PRICES'!$K$2:$L$2018,2,1)</f>
        <v>156.19999999999999</v>
      </c>
      <c r="K1185" s="92">
        <f t="shared" si="53"/>
        <v>-3.7137879747896355E-2</v>
      </c>
      <c r="L1185">
        <f>VLOOKUP($A1185,'STOCK PRICES'!$M$2:$N$2018,2,1)</f>
        <v>27.73</v>
      </c>
      <c r="M1185" s="92">
        <f t="shared" si="54"/>
        <v>-1.5387671662154972E-2</v>
      </c>
      <c r="N1185">
        <f>VLOOKUP($A1185,'STOCK PRICES'!$O$2:$P$538,2,1)</f>
        <v>39.450000000000003</v>
      </c>
      <c r="O1185" s="92">
        <f t="shared" si="55"/>
        <v>-1.409537557726032E-2</v>
      </c>
      <c r="P1185">
        <f>VLOOKUP($A1185,'STOCK PRICES'!$Q$2:$R$2018,2,1)</f>
        <v>17.36</v>
      </c>
      <c r="Q1185" s="92">
        <f t="shared" si="56"/>
        <v>-2.2216806689220683E-2</v>
      </c>
      <c r="R1185">
        <f>VLOOKUP($A1185,'STOCK PRICES'!$S$2:$T$2018,2,1)</f>
        <v>9.2200000000000006</v>
      </c>
      <c r="S1185" s="92">
        <f t="shared" si="57"/>
        <v>-2.5697345495284515E-2</v>
      </c>
      <c r="T1185">
        <f>VLOOKUP($A1185,'STOCK PRICES'!$U$2:$V$1210,2,1)</f>
        <v>87.31</v>
      </c>
      <c r="U1185" s="92">
        <f t="shared" si="58"/>
        <v>-5.7743640695663186E-2</v>
      </c>
      <c r="V1185">
        <f>VLOOKUP($A1185,'STOCK PRICES'!$W$2:$X$1879,2,1)</f>
        <v>52.4</v>
      </c>
      <c r="W1185" s="92">
        <f t="shared" si="59"/>
        <v>-6.846736522117338E-3</v>
      </c>
      <c r="X1185">
        <f>VLOOKUP($A1185,'STOCK PRICES'!$Y$2:$Z$1987,2,1)</f>
        <v>32.4</v>
      </c>
      <c r="Y1185" s="92">
        <f t="shared" si="60"/>
        <v>0</v>
      </c>
      <c r="Z1185">
        <f>VLOOKUP($A1185,'STOCK PRICES'!$AA$2:$AB$1885,2,1)</f>
        <v>112.41</v>
      </c>
      <c r="AA1185" s="92">
        <f t="shared" si="61"/>
        <v>4.9324067011799567E-2</v>
      </c>
      <c r="AB1185">
        <f>VLOOKUP($A1185,'STOCK PRICES'!$AC$2:$AD$532,2,1)</f>
        <v>451.28</v>
      </c>
      <c r="AC1185" s="92">
        <f t="shared" si="62"/>
        <v>-1.1369267134758266E-2</v>
      </c>
      <c r="AD1185">
        <f>VLOOKUP($A1185,'STOCK PRICES'!$AE$2:$AF$1525,2,1)</f>
        <v>1149.3800000000001</v>
      </c>
      <c r="AE1185" s="92">
        <f t="shared" si="63"/>
        <v>-4.6970818068819189E-4</v>
      </c>
      <c r="AF1185">
        <f>VLOOKUP($A1185,'STOCK PRICES'!$AG$2:$AH$1526,2,1)</f>
        <v>72.569999999999993</v>
      </c>
      <c r="AG1185" s="92">
        <f t="shared" si="64"/>
        <v>-6.5925249066629199E-3</v>
      </c>
      <c r="AH1185">
        <f>VLOOKUP($A1185,'STOCK PRICES'!$AI$2:$AJ$1515,2,1)</f>
        <v>348.01</v>
      </c>
      <c r="AI1185" s="92">
        <f t="shared" si="65"/>
        <v>4.6947766929006235E-3</v>
      </c>
      <c r="AJ1185">
        <f>VLOOKUP($A1185,'STOCK PRICES'!$AK$2:$AL$1492,2,1)</f>
        <v>171.05</v>
      </c>
      <c r="AK1185" s="92">
        <f t="shared" si="66"/>
        <v>-1.8592525379526936E-2</v>
      </c>
    </row>
    <row r="1186" spans="1:37">
      <c r="A1186" s="87">
        <v>44760</v>
      </c>
      <c r="B1186">
        <f>VLOOKUP($A1186,'STOCK PRICES'!$C$2:$D$1994,2,1)</f>
        <v>122.94</v>
      </c>
      <c r="C1186" s="92">
        <f t="shared" si="67"/>
        <v>-1.8690834745295622E-3</v>
      </c>
      <c r="D1186">
        <f>VLOOKUP($A1186,'STOCK PRICES'!$E$2:$F$2018,2,1)</f>
        <v>114.32</v>
      </c>
      <c r="E1186" s="92">
        <f t="shared" si="67"/>
        <v>-9.9226160111756008E-3</v>
      </c>
      <c r="F1186">
        <f>VLOOKUP($A1186,'STOCK PRICES'!$G$2:$H$1679,2,1)</f>
        <v>20.5</v>
      </c>
      <c r="G1186" s="92">
        <f t="shared" si="51"/>
        <v>-1.1639316657018704E-2</v>
      </c>
      <c r="H1186">
        <f>VLOOKUP($A1186,'STOCK PRICES'!$I$2:$J$1976,2,1)</f>
        <v>39.44</v>
      </c>
      <c r="I1186" s="92">
        <f t="shared" si="52"/>
        <v>-1.5201421726416143E-3</v>
      </c>
      <c r="J1186">
        <f>VLOOKUP($A1186,'STOCK PRICES'!$K$2:$L$2018,2,1)</f>
        <v>149.13999999999999</v>
      </c>
      <c r="K1186" s="92">
        <f t="shared" si="53"/>
        <v>-4.6251775289936847E-2</v>
      </c>
      <c r="L1186">
        <f>VLOOKUP($A1186,'STOCK PRICES'!$M$2:$N$2018,2,1)</f>
        <v>26.64</v>
      </c>
      <c r="M1186" s="92">
        <f t="shared" si="54"/>
        <v>-4.0101013955498317E-2</v>
      </c>
      <c r="N1186">
        <f>VLOOKUP($A1186,'STOCK PRICES'!$O$2:$P$538,2,1)</f>
        <v>38.31</v>
      </c>
      <c r="O1186" s="92">
        <f t="shared" si="55"/>
        <v>-2.9323088579325682E-2</v>
      </c>
      <c r="P1186">
        <f>VLOOKUP($A1186,'STOCK PRICES'!$Q$2:$R$2018,2,1)</f>
        <v>16.579999999999998</v>
      </c>
      <c r="Q1186" s="92">
        <f t="shared" si="56"/>
        <v>-4.5971559525055251E-2</v>
      </c>
      <c r="R1186">
        <f>VLOOKUP($A1186,'STOCK PRICES'!$S$2:$T$2018,2,1)</f>
        <v>8.9499999999999993</v>
      </c>
      <c r="S1186" s="92">
        <f t="shared" si="57"/>
        <v>-2.9721505281738607E-2</v>
      </c>
      <c r="T1186">
        <f>VLOOKUP($A1186,'STOCK PRICES'!$U$2:$V$1210,2,1)</f>
        <v>86</v>
      </c>
      <c r="U1186" s="92">
        <f t="shared" si="58"/>
        <v>-1.5117707569208525E-2</v>
      </c>
      <c r="V1186">
        <f>VLOOKUP($A1186,'STOCK PRICES'!$W$2:$X$1879,2,1)</f>
        <v>50.81</v>
      </c>
      <c r="W1186" s="92">
        <f t="shared" si="59"/>
        <v>-3.0813405721355883E-2</v>
      </c>
      <c r="X1186">
        <f>VLOOKUP($A1186,'STOCK PRICES'!$Y$2:$Z$1987,2,1)</f>
        <v>31.01</v>
      </c>
      <c r="Y1186" s="92">
        <f t="shared" si="60"/>
        <v>-4.3848689685926069E-2</v>
      </c>
      <c r="Z1186">
        <f>VLOOKUP($A1186,'STOCK PRICES'!$AA$2:$AB$1885,2,1)</f>
        <v>107.5</v>
      </c>
      <c r="AA1186" s="92">
        <f t="shared" si="61"/>
        <v>-4.4662053905988215E-2</v>
      </c>
      <c r="AB1186">
        <f>VLOOKUP($A1186,'STOCK PRICES'!$AC$2:$AD$532,2,1)</f>
        <v>436.12</v>
      </c>
      <c r="AC1186" s="92">
        <f t="shared" si="62"/>
        <v>-3.4170554593539543E-2</v>
      </c>
      <c r="AD1186">
        <f>VLOOKUP($A1186,'STOCK PRICES'!$AE$2:$AF$1525,2,1)</f>
        <v>1149.99</v>
      </c>
      <c r="AE1186" s="92">
        <f t="shared" si="63"/>
        <v>5.3058012786998772E-4</v>
      </c>
      <c r="AF1186">
        <f>VLOOKUP($A1186,'STOCK PRICES'!$AG$2:$AH$1526,2,1)</f>
        <v>71.239999999999995</v>
      </c>
      <c r="AG1186" s="92">
        <f t="shared" si="64"/>
        <v>-1.8497154868584696E-2</v>
      </c>
      <c r="AH1186">
        <f>VLOOKUP($A1186,'STOCK PRICES'!$AI$2:$AJ$1515,2,1)</f>
        <v>340.66</v>
      </c>
      <c r="AI1186" s="92">
        <f t="shared" si="65"/>
        <v>-2.1346302561366614E-2</v>
      </c>
      <c r="AJ1186">
        <f>VLOOKUP($A1186,'STOCK PRICES'!$AK$2:$AL$1492,2,1)</f>
        <v>165.41</v>
      </c>
      <c r="AK1186" s="92">
        <f t="shared" si="66"/>
        <v>-3.3528671169483971E-2</v>
      </c>
    </row>
    <row r="1187" spans="1:37">
      <c r="A1187" s="87">
        <v>44761</v>
      </c>
      <c r="B1187">
        <f>VLOOKUP($A1187,'STOCK PRICES'!$C$2:$D$1994,2,1)</f>
        <v>117.02</v>
      </c>
      <c r="C1187" s="92">
        <f t="shared" si="67"/>
        <v>-4.9351571118773307E-2</v>
      </c>
      <c r="D1187">
        <f>VLOOKUP($A1187,'STOCK PRICES'!$E$2:$F$2018,2,1)</f>
        <v>111.1</v>
      </c>
      <c r="E1187" s="92">
        <f t="shared" si="67"/>
        <v>-2.8570836976027619E-2</v>
      </c>
      <c r="F1187">
        <f>VLOOKUP($A1187,'STOCK PRICES'!$G$2:$H$1679,2,1)</f>
        <v>20.48</v>
      </c>
      <c r="G1187" s="92">
        <f t="shared" si="51"/>
        <v>-9.7608597305545979E-4</v>
      </c>
      <c r="H1187">
        <f>VLOOKUP($A1187,'STOCK PRICES'!$I$2:$J$1976,2,1)</f>
        <v>37.700000000000003</v>
      </c>
      <c r="I1187" s="92">
        <f t="shared" si="52"/>
        <v>-4.5120435280469426E-2</v>
      </c>
      <c r="J1187">
        <f>VLOOKUP($A1187,'STOCK PRICES'!$K$2:$L$2018,2,1)</f>
        <v>142.19999999999999</v>
      </c>
      <c r="K1187" s="92">
        <f t="shared" si="53"/>
        <v>-4.7650944746508279E-2</v>
      </c>
      <c r="L1187">
        <f>VLOOKUP($A1187,'STOCK PRICES'!$M$2:$N$2018,2,1)</f>
        <v>24.76</v>
      </c>
      <c r="M1187" s="92">
        <f t="shared" si="54"/>
        <v>-7.3184397855792935E-2</v>
      </c>
      <c r="N1187">
        <f>VLOOKUP($A1187,'STOCK PRICES'!$O$2:$P$538,2,1)</f>
        <v>37.270000000000003</v>
      </c>
      <c r="O1187" s="92">
        <f t="shared" si="55"/>
        <v>-2.7522245221390584E-2</v>
      </c>
      <c r="P1187">
        <f>VLOOKUP($A1187,'STOCK PRICES'!$Q$2:$R$2018,2,1)</f>
        <v>16.05</v>
      </c>
      <c r="Q1187" s="92">
        <f t="shared" si="56"/>
        <v>-3.2488300131123873E-2</v>
      </c>
      <c r="R1187">
        <f>VLOOKUP($A1187,'STOCK PRICES'!$S$2:$T$2018,2,1)</f>
        <v>8.5399999999999991</v>
      </c>
      <c r="S1187" s="92">
        <f t="shared" si="57"/>
        <v>-4.6892524486285517E-2</v>
      </c>
      <c r="T1187">
        <f>VLOOKUP($A1187,'STOCK PRICES'!$U$2:$V$1210,2,1)</f>
        <v>86</v>
      </c>
      <c r="U1187" s="92">
        <f t="shared" si="58"/>
        <v>0</v>
      </c>
      <c r="V1187">
        <f>VLOOKUP($A1187,'STOCK PRICES'!$W$2:$X$1879,2,1)</f>
        <v>50.13</v>
      </c>
      <c r="W1187" s="92">
        <f t="shared" si="59"/>
        <v>-1.3473554330228522E-2</v>
      </c>
      <c r="X1187">
        <f>VLOOKUP($A1187,'STOCK PRICES'!$Y$2:$Z$1987,2,1)</f>
        <v>30.27</v>
      </c>
      <c r="Y1187" s="92">
        <f t="shared" si="60"/>
        <v>-2.4152610078730402E-2</v>
      </c>
      <c r="Z1187">
        <f>VLOOKUP($A1187,'STOCK PRICES'!$AA$2:$AB$1885,2,1)</f>
        <v>104.99</v>
      </c>
      <c r="AA1187" s="92">
        <f t="shared" si="61"/>
        <v>-2.3625740040867611E-2</v>
      </c>
      <c r="AB1187">
        <f>VLOOKUP($A1187,'STOCK PRICES'!$AC$2:$AD$532,2,1)</f>
        <v>427.7</v>
      </c>
      <c r="AC1187" s="92">
        <f t="shared" si="62"/>
        <v>-1.9495419605318146E-2</v>
      </c>
      <c r="AD1187">
        <f>VLOOKUP($A1187,'STOCK PRICES'!$AE$2:$AF$1525,2,1)</f>
        <v>1132.42</v>
      </c>
      <c r="AE1187" s="92">
        <f t="shared" si="63"/>
        <v>-1.5396310981860563E-2</v>
      </c>
      <c r="AF1187">
        <f>VLOOKUP($A1187,'STOCK PRICES'!$AG$2:$AH$1526,2,1)</f>
        <v>67.239999999999995</v>
      </c>
      <c r="AG1187" s="92">
        <f t="shared" si="64"/>
        <v>-5.7786149881046078E-2</v>
      </c>
      <c r="AH1187">
        <f>VLOOKUP($A1187,'STOCK PRICES'!$AI$2:$AJ$1515,2,1)</f>
        <v>338.93</v>
      </c>
      <c r="AI1187" s="92">
        <f t="shared" si="65"/>
        <v>-5.0913160494254301E-3</v>
      </c>
      <c r="AJ1187">
        <f>VLOOKUP($A1187,'STOCK PRICES'!$AK$2:$AL$1492,2,1)</f>
        <v>161.13999999999999</v>
      </c>
      <c r="AK1187" s="92">
        <f t="shared" si="66"/>
        <v>-2.6153687905079912E-2</v>
      </c>
    </row>
    <row r="1188" spans="1:37">
      <c r="A1188" s="87">
        <v>44762</v>
      </c>
      <c r="B1188">
        <f>VLOOKUP($A1188,'STOCK PRICES'!$C$2:$D$1994,2,1)</f>
        <v>116.94</v>
      </c>
      <c r="C1188" s="92">
        <f t="shared" si="67"/>
        <v>-6.8387761256557308E-4</v>
      </c>
      <c r="D1188">
        <f>VLOOKUP($A1188,'STOCK PRICES'!$E$2:$F$2018,2,1)</f>
        <v>112</v>
      </c>
      <c r="E1188" s="92">
        <f t="shared" si="67"/>
        <v>8.0681746495101792E-3</v>
      </c>
      <c r="F1188">
        <f>VLOOKUP($A1188,'STOCK PRICES'!$G$2:$H$1679,2,1)</f>
        <v>20.7</v>
      </c>
      <c r="G1188" s="92">
        <f t="shared" si="51"/>
        <v>1.0684900100016353E-2</v>
      </c>
      <c r="H1188">
        <f>VLOOKUP($A1188,'STOCK PRICES'!$I$2:$J$1976,2,1)</f>
        <v>37.75</v>
      </c>
      <c r="I1188" s="92">
        <f t="shared" si="52"/>
        <v>1.3253812410684883E-3</v>
      </c>
      <c r="J1188">
        <f>VLOOKUP($A1188,'STOCK PRICES'!$K$2:$L$2018,2,1)</f>
        <v>140.69</v>
      </c>
      <c r="K1188" s="92">
        <f t="shared" si="53"/>
        <v>-1.0675628980018531E-2</v>
      </c>
      <c r="L1188">
        <f>VLOOKUP($A1188,'STOCK PRICES'!$M$2:$N$2018,2,1)</f>
        <v>24.27</v>
      </c>
      <c r="M1188" s="92">
        <f t="shared" si="54"/>
        <v>-1.9988428077885458E-2</v>
      </c>
      <c r="N1188">
        <f>VLOOKUP($A1188,'STOCK PRICES'!$O$2:$P$538,2,1)</f>
        <v>37.01</v>
      </c>
      <c r="O1188" s="92">
        <f t="shared" si="55"/>
        <v>-7.0005670931025483E-3</v>
      </c>
      <c r="P1188">
        <f>VLOOKUP($A1188,'STOCK PRICES'!$Q$2:$R$2018,2,1)</f>
        <v>16.059999999999999</v>
      </c>
      <c r="Q1188" s="92">
        <f t="shared" si="56"/>
        <v>6.2285894259067674E-4</v>
      </c>
      <c r="R1188">
        <f>VLOOKUP($A1188,'STOCK PRICES'!$S$2:$T$2018,2,1)</f>
        <v>8.4499999999999993</v>
      </c>
      <c r="S1188" s="92">
        <f t="shared" si="57"/>
        <v>-1.0594566431396028E-2</v>
      </c>
      <c r="T1188">
        <f>VLOOKUP($A1188,'STOCK PRICES'!$U$2:$V$1210,2,1)</f>
        <v>86</v>
      </c>
      <c r="U1188" s="92">
        <f t="shared" si="58"/>
        <v>0</v>
      </c>
      <c r="V1188">
        <f>VLOOKUP($A1188,'STOCK PRICES'!$W$2:$X$1879,2,1)</f>
        <v>50.15</v>
      </c>
      <c r="W1188" s="92">
        <f t="shared" si="59"/>
        <v>3.9888313253247262E-4</v>
      </c>
      <c r="X1188">
        <f>VLOOKUP($A1188,'STOCK PRICES'!$Y$2:$Z$1987,2,1)</f>
        <v>30.91</v>
      </c>
      <c r="Y1188" s="92">
        <f t="shared" si="60"/>
        <v>2.092263311039759E-2</v>
      </c>
      <c r="Z1188">
        <f>VLOOKUP($A1188,'STOCK PRICES'!$AA$2:$AB$1885,2,1)</f>
        <v>107.27</v>
      </c>
      <c r="AA1188" s="92">
        <f t="shared" si="61"/>
        <v>2.1483913082487999E-2</v>
      </c>
      <c r="AB1188">
        <f>VLOOKUP($A1188,'STOCK PRICES'!$AC$2:$AD$532,2,1)</f>
        <v>428.15</v>
      </c>
      <c r="AC1188" s="92">
        <f t="shared" si="62"/>
        <v>1.0515862393380006E-3</v>
      </c>
      <c r="AD1188">
        <f>VLOOKUP($A1188,'STOCK PRICES'!$AE$2:$AF$1525,2,1)</f>
        <v>1120.5</v>
      </c>
      <c r="AE1188" s="92">
        <f t="shared" si="63"/>
        <v>-1.0581921444472215E-2</v>
      </c>
      <c r="AF1188">
        <f>VLOOKUP($A1188,'STOCK PRICES'!$AG$2:$AH$1526,2,1)</f>
        <v>67.03</v>
      </c>
      <c r="AG1188" s="92">
        <f t="shared" si="64"/>
        <v>-3.1280281705484254E-3</v>
      </c>
      <c r="AH1188">
        <f>VLOOKUP($A1188,'STOCK PRICES'!$AI$2:$AJ$1515,2,1)</f>
        <v>338.19</v>
      </c>
      <c r="AI1188" s="92">
        <f t="shared" si="65"/>
        <v>-2.1857286584561542E-3</v>
      </c>
      <c r="AJ1188">
        <f>VLOOKUP($A1188,'STOCK PRICES'!$AK$2:$AL$1492,2,1)</f>
        <v>162.01</v>
      </c>
      <c r="AK1188" s="92">
        <f t="shared" si="66"/>
        <v>5.3845093732768634E-3</v>
      </c>
    </row>
    <row r="1189" spans="1:37">
      <c r="A1189" s="87">
        <v>44763</v>
      </c>
      <c r="B1189">
        <f>VLOOKUP($A1189,'STOCK PRICES'!$C$2:$D$1994,2,1)</f>
        <v>116.62</v>
      </c>
      <c r="C1189" s="92">
        <f t="shared" si="67"/>
        <v>-2.7401969535144261E-3</v>
      </c>
      <c r="D1189">
        <f>VLOOKUP($A1189,'STOCK PRICES'!$E$2:$F$2018,2,1)</f>
        <v>111.45</v>
      </c>
      <c r="E1189" s="92">
        <f t="shared" si="67"/>
        <v>-4.9228114632166066E-3</v>
      </c>
      <c r="F1189">
        <f>VLOOKUP($A1189,'STOCK PRICES'!$G$2:$H$1679,2,1)</f>
        <v>20.34</v>
      </c>
      <c r="G1189" s="92">
        <f t="shared" si="51"/>
        <v>-1.7544309650909508E-2</v>
      </c>
      <c r="H1189">
        <f>VLOOKUP($A1189,'STOCK PRICES'!$I$2:$J$1976,2,1)</f>
        <v>37.020000000000003</v>
      </c>
      <c r="I1189" s="92">
        <f t="shared" si="52"/>
        <v>-1.9527168549682141E-2</v>
      </c>
      <c r="J1189">
        <f>VLOOKUP($A1189,'STOCK PRICES'!$K$2:$L$2018,2,1)</f>
        <v>135.24</v>
      </c>
      <c r="K1189" s="92">
        <f t="shared" si="53"/>
        <v>-3.9507910549436524E-2</v>
      </c>
      <c r="L1189">
        <f>VLOOKUP($A1189,'STOCK PRICES'!$M$2:$N$2018,2,1)</f>
        <v>23.22</v>
      </c>
      <c r="M1189" s="92">
        <f t="shared" si="54"/>
        <v>-4.422704346876459E-2</v>
      </c>
      <c r="N1189">
        <f>VLOOKUP($A1189,'STOCK PRICES'!$O$2:$P$538,2,1)</f>
        <v>35.159999999999997</v>
      </c>
      <c r="O1189" s="92">
        <f t="shared" si="55"/>
        <v>-5.1279073581088422E-2</v>
      </c>
      <c r="P1189">
        <f>VLOOKUP($A1189,'STOCK PRICES'!$Q$2:$R$2018,2,1)</f>
        <v>15.09</v>
      </c>
      <c r="Q1189" s="92">
        <f t="shared" si="56"/>
        <v>-6.2299435738857989E-2</v>
      </c>
      <c r="R1189">
        <f>VLOOKUP($A1189,'STOCK PRICES'!$S$2:$T$2018,2,1)</f>
        <v>8.0399999999999991</v>
      </c>
      <c r="S1189" s="92">
        <f t="shared" si="57"/>
        <v>-4.9737358178207458E-2</v>
      </c>
      <c r="T1189">
        <f>VLOOKUP($A1189,'STOCK PRICES'!$U$2:$V$1210,2,1)</f>
        <v>80.52</v>
      </c>
      <c r="U1189" s="92">
        <f t="shared" si="58"/>
        <v>-6.5841695481917067E-2</v>
      </c>
      <c r="V1189">
        <f>VLOOKUP($A1189,'STOCK PRICES'!$W$2:$X$1879,2,1)</f>
        <v>48.16</v>
      </c>
      <c r="W1189" s="92">
        <f t="shared" si="59"/>
        <v>-4.0489713407378974E-2</v>
      </c>
      <c r="X1189">
        <f>VLOOKUP($A1189,'STOCK PRICES'!$Y$2:$Z$1987,2,1)</f>
        <v>31.21</v>
      </c>
      <c r="Y1189" s="92">
        <f t="shared" si="60"/>
        <v>9.658800138663149E-3</v>
      </c>
      <c r="Z1189">
        <f>VLOOKUP($A1189,'STOCK PRICES'!$AA$2:$AB$1885,2,1)</f>
        <v>107.19</v>
      </c>
      <c r="AA1189" s="92">
        <f t="shared" si="61"/>
        <v>-7.4605990590969641E-4</v>
      </c>
      <c r="AB1189">
        <f>VLOOKUP($A1189,'STOCK PRICES'!$AC$2:$AD$532,2,1)</f>
        <v>423.2</v>
      </c>
      <c r="AC1189" s="92">
        <f t="shared" si="62"/>
        <v>-1.1628720928111423E-2</v>
      </c>
      <c r="AD1189">
        <f>VLOOKUP($A1189,'STOCK PRICES'!$AE$2:$AF$1525,2,1)</f>
        <v>1114.73</v>
      </c>
      <c r="AE1189" s="92">
        <f t="shared" si="63"/>
        <v>-5.1627911367727259E-3</v>
      </c>
      <c r="AF1189">
        <f>VLOOKUP($A1189,'STOCK PRICES'!$AG$2:$AH$1526,2,1)</f>
        <v>66.3</v>
      </c>
      <c r="AG1189" s="92">
        <f t="shared" si="64"/>
        <v>-1.0950383178049543E-2</v>
      </c>
      <c r="AH1189">
        <f>VLOOKUP($A1189,'STOCK PRICES'!$AI$2:$AJ$1515,2,1)</f>
        <v>331.87</v>
      </c>
      <c r="AI1189" s="92">
        <f t="shared" si="65"/>
        <v>-1.8864541755209321E-2</v>
      </c>
      <c r="AJ1189">
        <f>VLOOKUP($A1189,'STOCK PRICES'!$AK$2:$AL$1492,2,1)</f>
        <v>160.82</v>
      </c>
      <c r="AK1189" s="92">
        <f t="shared" si="66"/>
        <v>-7.372334602323837E-3</v>
      </c>
    </row>
    <row r="1190" spans="1:37">
      <c r="A1190" s="87">
        <v>44764</v>
      </c>
      <c r="B1190">
        <f>VLOOKUP($A1190,'STOCK PRICES'!$C$2:$D$1994,2,1)</f>
        <v>116.57</v>
      </c>
      <c r="C1190" s="92">
        <f t="shared" si="67"/>
        <v>-4.2883486226901488E-4</v>
      </c>
      <c r="D1190">
        <f>VLOOKUP($A1190,'STOCK PRICES'!$E$2:$F$2018,2,1)</f>
        <v>110</v>
      </c>
      <c r="E1190" s="92">
        <f t="shared" si="67"/>
        <v>-1.3095694039461632E-2</v>
      </c>
      <c r="F1190">
        <f>VLOOKUP($A1190,'STOCK PRICES'!$G$2:$H$1679,2,1)</f>
        <v>20.78</v>
      </c>
      <c r="G1190" s="92">
        <f t="shared" si="51"/>
        <v>2.1401595050667594E-2</v>
      </c>
      <c r="H1190">
        <f>VLOOKUP($A1190,'STOCK PRICES'!$I$2:$J$1976,2,1)</f>
        <v>36.04</v>
      </c>
      <c r="I1190" s="92">
        <f t="shared" si="52"/>
        <v>-2.6828874405214437E-2</v>
      </c>
      <c r="J1190">
        <f>VLOOKUP($A1190,'STOCK PRICES'!$K$2:$L$2018,2,1)</f>
        <v>139.91999999999999</v>
      </c>
      <c r="K1190" s="92">
        <f t="shared" si="53"/>
        <v>3.401985287066131E-2</v>
      </c>
      <c r="L1190">
        <f>VLOOKUP($A1190,'STOCK PRICES'!$M$2:$N$2018,2,1)</f>
        <v>24.08</v>
      </c>
      <c r="M1190" s="92">
        <f t="shared" si="54"/>
        <v>3.6367644170874791E-2</v>
      </c>
      <c r="N1190">
        <f>VLOOKUP($A1190,'STOCK PRICES'!$O$2:$P$538,2,1)</f>
        <v>36.979999999999997</v>
      </c>
      <c r="O1190" s="92">
        <f t="shared" si="55"/>
        <v>5.0468153142002606E-2</v>
      </c>
      <c r="P1190">
        <f>VLOOKUP($A1190,'STOCK PRICES'!$Q$2:$R$2018,2,1)</f>
        <v>15.51</v>
      </c>
      <c r="Q1190" s="92">
        <f t="shared" si="56"/>
        <v>2.7452704408689837E-2</v>
      </c>
      <c r="R1190">
        <f>VLOOKUP($A1190,'STOCK PRICES'!$S$2:$T$2018,2,1)</f>
        <v>8.2899999999999991</v>
      </c>
      <c r="S1190" s="92">
        <f t="shared" si="57"/>
        <v>3.0620885956328711E-2</v>
      </c>
      <c r="T1190">
        <f>VLOOKUP($A1190,'STOCK PRICES'!$U$2:$V$1210,2,1)</f>
        <v>86.55</v>
      </c>
      <c r="U1190" s="92">
        <f t="shared" si="58"/>
        <v>7.2216680850627504E-2</v>
      </c>
      <c r="V1190">
        <f>VLOOKUP($A1190,'STOCK PRICES'!$W$2:$X$1879,2,1)</f>
        <v>47.55</v>
      </c>
      <c r="W1190" s="92">
        <f t="shared" si="59"/>
        <v>-1.2747012009166293E-2</v>
      </c>
      <c r="X1190">
        <f>VLOOKUP($A1190,'STOCK PRICES'!$Y$2:$Z$1987,2,1)</f>
        <v>31.65</v>
      </c>
      <c r="Y1190" s="92">
        <f t="shared" si="60"/>
        <v>1.3999592307496957E-2</v>
      </c>
      <c r="Z1190">
        <f>VLOOKUP($A1190,'STOCK PRICES'!$AA$2:$AB$1885,2,1)</f>
        <v>104.25</v>
      </c>
      <c r="AA1190" s="92">
        <f t="shared" si="61"/>
        <v>-2.7811100024517248E-2</v>
      </c>
      <c r="AB1190">
        <f>VLOOKUP($A1190,'STOCK PRICES'!$AC$2:$AD$532,2,1)</f>
        <v>418.96</v>
      </c>
      <c r="AC1190" s="92">
        <f t="shared" si="62"/>
        <v>-1.0069430572857413E-2</v>
      </c>
      <c r="AD1190">
        <f>VLOOKUP($A1190,'STOCK PRICES'!$AE$2:$AF$1525,2,1)</f>
        <v>1125.22</v>
      </c>
      <c r="AE1190" s="92">
        <f t="shared" si="63"/>
        <v>9.3663489713718476E-3</v>
      </c>
      <c r="AF1190">
        <f>VLOOKUP($A1190,'STOCK PRICES'!$AG$2:$AH$1526,2,1)</f>
        <v>67.12</v>
      </c>
      <c r="AG1190" s="92">
        <f t="shared" si="64"/>
        <v>1.2292164967134089E-2</v>
      </c>
      <c r="AH1190">
        <f>VLOOKUP($A1190,'STOCK PRICES'!$AI$2:$AJ$1515,2,1)</f>
        <v>340.99</v>
      </c>
      <c r="AI1190" s="92">
        <f t="shared" si="65"/>
        <v>2.7109825370978783E-2</v>
      </c>
      <c r="AJ1190">
        <f>VLOOKUP($A1190,'STOCK PRICES'!$AK$2:$AL$1492,2,1)</f>
        <v>163.35</v>
      </c>
      <c r="AK1190" s="92">
        <f t="shared" si="66"/>
        <v>1.5609410927076104E-2</v>
      </c>
    </row>
    <row r="1191" spans="1:37">
      <c r="A1191" s="87">
        <v>44767</v>
      </c>
      <c r="B1191">
        <f>VLOOKUP($A1191,'STOCK PRICES'!$C$2:$D$1994,2,1)</f>
        <v>115.92</v>
      </c>
      <c r="C1191" s="92">
        <f t="shared" si="67"/>
        <v>-5.5916529193140285E-3</v>
      </c>
      <c r="D1191">
        <f>VLOOKUP($A1191,'STOCK PRICES'!$E$2:$F$2018,2,1)</f>
        <v>108.06</v>
      </c>
      <c r="E1191" s="92">
        <f t="shared" si="67"/>
        <v>-1.7793737376496439E-2</v>
      </c>
      <c r="F1191">
        <f>VLOOKUP($A1191,'STOCK PRICES'!$G$2:$H$1679,2,1)</f>
        <v>20.100000000000001</v>
      </c>
      <c r="G1191" s="92">
        <f t="shared" si="51"/>
        <v>-3.327117060605126E-2</v>
      </c>
      <c r="H1191">
        <f>VLOOKUP($A1191,'STOCK PRICES'!$I$2:$J$1976,2,1)</f>
        <v>35.880000000000003</v>
      </c>
      <c r="I1191" s="92">
        <f t="shared" si="52"/>
        <v>-4.449395549541736E-3</v>
      </c>
      <c r="J1191">
        <f>VLOOKUP($A1191,'STOCK PRICES'!$K$2:$L$2018,2,1)</f>
        <v>140.07</v>
      </c>
      <c r="K1191" s="92">
        <f t="shared" si="53"/>
        <v>1.07146694060886E-3</v>
      </c>
      <c r="L1191">
        <f>VLOOKUP($A1191,'STOCK PRICES'!$M$2:$N$2018,2,1)</f>
        <v>23.96</v>
      </c>
      <c r="M1191" s="92">
        <f t="shared" si="54"/>
        <v>-4.9958471933715543E-3</v>
      </c>
      <c r="N1191">
        <f>VLOOKUP($A1191,'STOCK PRICES'!$O$2:$P$538,2,1)</f>
        <v>36.51</v>
      </c>
      <c r="O1191" s="92">
        <f t="shared" si="55"/>
        <v>-1.2791030291433244E-2</v>
      </c>
      <c r="P1191">
        <f>VLOOKUP($A1191,'STOCK PRICES'!$Q$2:$R$2018,2,1)</f>
        <v>15.64</v>
      </c>
      <c r="Q1191" s="92">
        <f t="shared" si="56"/>
        <v>8.3467579287175696E-3</v>
      </c>
      <c r="R1191">
        <f>VLOOKUP($A1191,'STOCK PRICES'!$S$2:$T$2018,2,1)</f>
        <v>8.3800000000000008</v>
      </c>
      <c r="S1191" s="92">
        <f t="shared" si="57"/>
        <v>1.079794534678835E-2</v>
      </c>
      <c r="T1191">
        <f>VLOOKUP($A1191,'STOCK PRICES'!$U$2:$V$1210,2,1)</f>
        <v>93.03</v>
      </c>
      <c r="U1191" s="92">
        <f t="shared" si="58"/>
        <v>7.2199740158249079E-2</v>
      </c>
      <c r="V1191">
        <f>VLOOKUP($A1191,'STOCK PRICES'!$W$2:$X$1879,2,1)</f>
        <v>47.89</v>
      </c>
      <c r="W1191" s="92">
        <f t="shared" si="59"/>
        <v>7.1249253631187719E-3</v>
      </c>
      <c r="X1191">
        <f>VLOOKUP($A1191,'STOCK PRICES'!$Y$2:$Z$1987,2,1)</f>
        <v>31.5</v>
      </c>
      <c r="Y1191" s="92">
        <f t="shared" si="60"/>
        <v>-4.7506027585977528E-3</v>
      </c>
      <c r="Z1191">
        <f>VLOOKUP($A1191,'STOCK PRICES'!$AA$2:$AB$1885,2,1)</f>
        <v>106.59</v>
      </c>
      <c r="AA1191" s="92">
        <f t="shared" si="61"/>
        <v>2.2197838022134563E-2</v>
      </c>
      <c r="AB1191">
        <f>VLOOKUP($A1191,'STOCK PRICES'!$AC$2:$AD$532,2,1)</f>
        <v>414.79</v>
      </c>
      <c r="AC1191" s="92">
        <f t="shared" si="62"/>
        <v>-1.0003081910319742E-2</v>
      </c>
      <c r="AD1191">
        <f>VLOOKUP($A1191,'STOCK PRICES'!$AE$2:$AF$1525,2,1)</f>
        <v>1119.08</v>
      </c>
      <c r="AE1191" s="92">
        <f t="shared" si="63"/>
        <v>-5.4716529151837374E-3</v>
      </c>
      <c r="AF1191">
        <f>VLOOKUP($A1191,'STOCK PRICES'!$AG$2:$AH$1526,2,1)</f>
        <v>67.349999999999994</v>
      </c>
      <c r="AG1191" s="92">
        <f t="shared" si="64"/>
        <v>3.4208406974221266E-3</v>
      </c>
      <c r="AH1191">
        <f>VLOOKUP($A1191,'STOCK PRICES'!$AI$2:$AJ$1515,2,1)</f>
        <v>335.55</v>
      </c>
      <c r="AI1191" s="92">
        <f t="shared" si="65"/>
        <v>-1.6082174736070716E-2</v>
      </c>
      <c r="AJ1191">
        <f>VLOOKUP($A1191,'STOCK PRICES'!$AK$2:$AL$1492,2,1)</f>
        <v>159.51</v>
      </c>
      <c r="AK1191" s="92">
        <f t="shared" si="66"/>
        <v>-2.3788521862722393E-2</v>
      </c>
    </row>
    <row r="1192" spans="1:37">
      <c r="A1192" s="87">
        <v>44768</v>
      </c>
      <c r="B1192">
        <f>VLOOKUP($A1192,'STOCK PRICES'!$C$2:$D$1994,2,1)</f>
        <v>117.49</v>
      </c>
      <c r="C1192" s="92">
        <f t="shared" si="67"/>
        <v>1.3452925567054267E-2</v>
      </c>
      <c r="D1192">
        <f>VLOOKUP($A1192,'STOCK PRICES'!$E$2:$F$2018,2,1)</f>
        <v>108.01</v>
      </c>
      <c r="E1192" s="92">
        <f t="shared" si="67"/>
        <v>-4.6281298553693434E-4</v>
      </c>
      <c r="F1192">
        <f>VLOOKUP($A1192,'STOCK PRICES'!$G$2:$H$1679,2,1)</f>
        <v>20.85</v>
      </c>
      <c r="G1192" s="92">
        <f t="shared" si="51"/>
        <v>3.6634133179780384E-2</v>
      </c>
      <c r="H1192">
        <f>VLOOKUP($A1192,'STOCK PRICES'!$I$2:$J$1976,2,1)</f>
        <v>35.86</v>
      </c>
      <c r="I1192" s="92">
        <f t="shared" si="52"/>
        <v>-5.5756901360858621E-4</v>
      </c>
      <c r="J1192">
        <f>VLOOKUP($A1192,'STOCK PRICES'!$K$2:$L$2018,2,1)</f>
        <v>140.56</v>
      </c>
      <c r="K1192" s="92">
        <f t="shared" si="53"/>
        <v>3.4921462278863671E-3</v>
      </c>
      <c r="L1192">
        <f>VLOOKUP($A1192,'STOCK PRICES'!$M$2:$N$2018,2,1)</f>
        <v>24.27</v>
      </c>
      <c r="M1192" s="92">
        <f t="shared" si="54"/>
        <v>1.2855246491261253E-2</v>
      </c>
      <c r="N1192">
        <f>VLOOKUP($A1192,'STOCK PRICES'!$O$2:$P$538,2,1)</f>
        <v>35.369999999999997</v>
      </c>
      <c r="O1192" s="92">
        <f t="shared" si="55"/>
        <v>-3.172219245015629E-2</v>
      </c>
      <c r="P1192">
        <f>VLOOKUP($A1192,'STOCK PRICES'!$Q$2:$R$2018,2,1)</f>
        <v>15.83</v>
      </c>
      <c r="Q1192" s="92">
        <f t="shared" si="56"/>
        <v>1.2075138775755773E-2</v>
      </c>
      <c r="R1192">
        <f>VLOOKUP($A1192,'STOCK PRICES'!$S$2:$T$2018,2,1)</f>
        <v>8.3800000000000008</v>
      </c>
      <c r="S1192" s="92">
        <f t="shared" si="57"/>
        <v>0</v>
      </c>
      <c r="T1192">
        <f>VLOOKUP($A1192,'STOCK PRICES'!$U$2:$V$1210,2,1)</f>
        <v>99.99</v>
      </c>
      <c r="U1192" s="92">
        <f t="shared" si="58"/>
        <v>7.2148159207290771E-2</v>
      </c>
      <c r="V1192">
        <f>VLOOKUP($A1192,'STOCK PRICES'!$W$2:$X$1879,2,1)</f>
        <v>48.42</v>
      </c>
      <c r="W1192" s="92">
        <f t="shared" si="59"/>
        <v>1.1006237155394515E-2</v>
      </c>
      <c r="X1192">
        <f>VLOOKUP($A1192,'STOCK PRICES'!$Y$2:$Z$1987,2,1)</f>
        <v>31.8</v>
      </c>
      <c r="Y1192" s="92">
        <f t="shared" si="60"/>
        <v>9.4787439545437387E-3</v>
      </c>
      <c r="Z1192">
        <f>VLOOKUP($A1192,'STOCK PRICES'!$AA$2:$AB$1885,2,1)</f>
        <v>104.83</v>
      </c>
      <c r="AA1192" s="92">
        <f t="shared" si="61"/>
        <v>-1.6649708236564125E-2</v>
      </c>
      <c r="AB1192">
        <f>VLOOKUP($A1192,'STOCK PRICES'!$AC$2:$AD$532,2,1)</f>
        <v>414.41</v>
      </c>
      <c r="AC1192" s="92">
        <f t="shared" si="62"/>
        <v>-9.1654613266235014E-4</v>
      </c>
      <c r="AD1192">
        <f>VLOOKUP($A1192,'STOCK PRICES'!$AE$2:$AF$1525,2,1)</f>
        <v>1080.54</v>
      </c>
      <c r="AE1192" s="92">
        <f t="shared" si="63"/>
        <v>-3.5046003000480747E-2</v>
      </c>
      <c r="AF1192">
        <f>VLOOKUP($A1192,'STOCK PRICES'!$AG$2:$AH$1526,2,1)</f>
        <v>67.67</v>
      </c>
      <c r="AG1192" s="92">
        <f t="shared" si="64"/>
        <v>4.7400473877611702E-3</v>
      </c>
      <c r="AH1192">
        <f>VLOOKUP($A1192,'STOCK PRICES'!$AI$2:$AJ$1515,2,1)</f>
        <v>335.98</v>
      </c>
      <c r="AI1192" s="92">
        <f t="shared" si="65"/>
        <v>1.2806577778199234E-3</v>
      </c>
      <c r="AJ1192">
        <f>VLOOKUP($A1192,'STOCK PRICES'!$AK$2:$AL$1492,2,1)</f>
        <v>160.68</v>
      </c>
      <c r="AK1192" s="92">
        <f t="shared" si="66"/>
        <v>7.3081933067248427E-3</v>
      </c>
    </row>
    <row r="1193" spans="1:37">
      <c r="A1193" s="87">
        <v>44769</v>
      </c>
      <c r="B1193">
        <f>VLOOKUP($A1193,'STOCK PRICES'!$C$2:$D$1994,2,1)</f>
        <v>118.9</v>
      </c>
      <c r="C1193" s="92">
        <f t="shared" si="67"/>
        <v>1.1929580117255057E-2</v>
      </c>
      <c r="D1193">
        <f>VLOOKUP($A1193,'STOCK PRICES'!$E$2:$F$2018,2,1)</f>
        <v>109.16</v>
      </c>
      <c r="E1193" s="92">
        <f t="shared" si="67"/>
        <v>1.0590880409754906E-2</v>
      </c>
      <c r="F1193">
        <f>VLOOKUP($A1193,'STOCK PRICES'!$G$2:$H$1679,2,1)</f>
        <v>20.9</v>
      </c>
      <c r="G1193" s="92">
        <f t="shared" si="51"/>
        <v>2.3952107259546285E-3</v>
      </c>
      <c r="H1193">
        <f>VLOOKUP($A1193,'STOCK PRICES'!$I$2:$J$1976,2,1)</f>
        <v>35.979999999999997</v>
      </c>
      <c r="I1193" s="92">
        <f t="shared" si="52"/>
        <v>3.3407603454002062E-3</v>
      </c>
      <c r="J1193">
        <f>VLOOKUP($A1193,'STOCK PRICES'!$K$2:$L$2018,2,1)</f>
        <v>139.08000000000001</v>
      </c>
      <c r="K1193" s="92">
        <f t="shared" si="53"/>
        <v>-1.0585136739181027E-2</v>
      </c>
      <c r="L1193">
        <f>VLOOKUP($A1193,'STOCK PRICES'!$M$2:$N$2018,2,1)</f>
        <v>24.61</v>
      </c>
      <c r="M1193" s="92">
        <f t="shared" si="54"/>
        <v>1.3911844664454508E-2</v>
      </c>
      <c r="N1193">
        <f>VLOOKUP($A1193,'STOCK PRICES'!$O$2:$P$538,2,1)</f>
        <v>35.58</v>
      </c>
      <c r="O1193" s="92">
        <f t="shared" si="55"/>
        <v>5.9196790202998327E-3</v>
      </c>
      <c r="P1193">
        <f>VLOOKUP($A1193,'STOCK PRICES'!$Q$2:$R$2018,2,1)</f>
        <v>15.71</v>
      </c>
      <c r="Q1193" s="92">
        <f t="shared" si="56"/>
        <v>-7.6094216253909039E-3</v>
      </c>
      <c r="R1193">
        <f>VLOOKUP($A1193,'STOCK PRICES'!$S$2:$T$2018,2,1)</f>
        <v>8.2799999999999994</v>
      </c>
      <c r="S1193" s="92">
        <f t="shared" si="57"/>
        <v>-1.2004946096823486E-2</v>
      </c>
      <c r="T1193">
        <f>VLOOKUP($A1193,'STOCK PRICES'!$U$2:$V$1210,2,1)</f>
        <v>92.5</v>
      </c>
      <c r="U1193" s="92">
        <f t="shared" si="58"/>
        <v>-7.7861536469378476E-2</v>
      </c>
      <c r="V1193">
        <f>VLOOKUP($A1193,'STOCK PRICES'!$W$2:$X$1879,2,1)</f>
        <v>48.03</v>
      </c>
      <c r="W1193" s="92">
        <f t="shared" si="59"/>
        <v>-8.0871358331794652E-3</v>
      </c>
      <c r="X1193">
        <f>VLOOKUP($A1193,'STOCK PRICES'!$Y$2:$Z$1987,2,1)</f>
        <v>32.54</v>
      </c>
      <c r="Y1193" s="92">
        <f t="shared" si="60"/>
        <v>2.3003812004760475E-2</v>
      </c>
      <c r="Z1193">
        <f>VLOOKUP($A1193,'STOCK PRICES'!$AA$2:$AB$1885,2,1)</f>
        <v>107.52</v>
      </c>
      <c r="AA1193" s="92">
        <f t="shared" si="61"/>
        <v>2.5336886310358193E-2</v>
      </c>
      <c r="AB1193">
        <f>VLOOKUP($A1193,'STOCK PRICES'!$AC$2:$AD$532,2,1)</f>
        <v>415.68</v>
      </c>
      <c r="AC1193" s="92">
        <f t="shared" si="62"/>
        <v>3.0599115539846821E-3</v>
      </c>
      <c r="AD1193">
        <f>VLOOKUP($A1193,'STOCK PRICES'!$AE$2:$AF$1525,2,1)</f>
        <v>1026.0999999999999</v>
      </c>
      <c r="AE1193" s="92">
        <f t="shared" si="63"/>
        <v>-5.1695708291753066E-2</v>
      </c>
      <c r="AF1193">
        <f>VLOOKUP($A1193,'STOCK PRICES'!$AG$2:$AH$1526,2,1)</f>
        <v>67.38</v>
      </c>
      <c r="AG1193" s="92">
        <f t="shared" si="64"/>
        <v>-4.2947122657273976E-3</v>
      </c>
      <c r="AH1193">
        <f>VLOOKUP($A1193,'STOCK PRICES'!$AI$2:$AJ$1515,2,1)</f>
        <v>341.73</v>
      </c>
      <c r="AI1193" s="92">
        <f t="shared" si="65"/>
        <v>1.6969317197862099E-2</v>
      </c>
      <c r="AJ1193">
        <f>VLOOKUP($A1193,'STOCK PRICES'!$AK$2:$AL$1492,2,1)</f>
        <v>158</v>
      </c>
      <c r="AK1193" s="92">
        <f t="shared" si="66"/>
        <v>-1.6819776464114686E-2</v>
      </c>
    </row>
    <row r="1194" spans="1:37">
      <c r="A1194" s="87">
        <v>44770</v>
      </c>
      <c r="B1194">
        <f>VLOOKUP($A1194,'STOCK PRICES'!$C$2:$D$1994,2,1)</f>
        <v>119.12</v>
      </c>
      <c r="C1194" s="92">
        <f t="shared" si="67"/>
        <v>1.848584679017499E-3</v>
      </c>
      <c r="D1194">
        <f>VLOOKUP($A1194,'STOCK PRICES'!$E$2:$F$2018,2,1)</f>
        <v>111.15</v>
      </c>
      <c r="E1194" s="92">
        <f t="shared" si="67"/>
        <v>1.8065944570067941E-2</v>
      </c>
      <c r="F1194">
        <f>VLOOKUP($A1194,'STOCK PRICES'!$G$2:$H$1679,2,1)</f>
        <v>21.25</v>
      </c>
      <c r="G1194" s="92">
        <f t="shared" si="51"/>
        <v>1.6607736399660546E-2</v>
      </c>
      <c r="H1194">
        <f>VLOOKUP($A1194,'STOCK PRICES'!$I$2:$J$1976,2,1)</f>
        <v>35.94</v>
      </c>
      <c r="I1194" s="92">
        <f t="shared" si="52"/>
        <v>-1.1123471669740592E-3</v>
      </c>
      <c r="J1194">
        <f>VLOOKUP($A1194,'STOCK PRICES'!$K$2:$L$2018,2,1)</f>
        <v>138.82</v>
      </c>
      <c r="K1194" s="92">
        <f t="shared" si="53"/>
        <v>-1.8711772282231508E-3</v>
      </c>
      <c r="L1194">
        <f>VLOOKUP($A1194,'STOCK PRICES'!$M$2:$N$2018,2,1)</f>
        <v>24.75</v>
      </c>
      <c r="M1194" s="92">
        <f t="shared" si="54"/>
        <v>5.6726246117348991E-3</v>
      </c>
      <c r="N1194">
        <f>VLOOKUP($A1194,'STOCK PRICES'!$O$2:$P$538,2,1)</f>
        <v>35.83</v>
      </c>
      <c r="O1194" s="92">
        <f t="shared" si="55"/>
        <v>7.0018490791733459E-3</v>
      </c>
      <c r="P1194">
        <f>VLOOKUP($A1194,'STOCK PRICES'!$Q$2:$R$2018,2,1)</f>
        <v>15.85</v>
      </c>
      <c r="Q1194" s="92">
        <f t="shared" si="56"/>
        <v>8.8720480557597965E-3</v>
      </c>
      <c r="R1194">
        <f>VLOOKUP($A1194,'STOCK PRICES'!$S$2:$T$2018,2,1)</f>
        <v>8.42</v>
      </c>
      <c r="S1194" s="92">
        <f t="shared" si="57"/>
        <v>1.6766859857067107E-2</v>
      </c>
      <c r="T1194">
        <f>VLOOKUP($A1194,'STOCK PRICES'!$U$2:$V$1210,2,1)</f>
        <v>86.93</v>
      </c>
      <c r="U1194" s="92">
        <f t="shared" si="58"/>
        <v>-6.210544742740641E-2</v>
      </c>
      <c r="V1194">
        <f>VLOOKUP($A1194,'STOCK PRICES'!$W$2:$X$1879,2,1)</f>
        <v>48.32</v>
      </c>
      <c r="W1194" s="92">
        <f t="shared" si="59"/>
        <v>6.0197379498263927E-3</v>
      </c>
      <c r="X1194">
        <f>VLOOKUP($A1194,'STOCK PRICES'!$Y$2:$Z$1987,2,1)</f>
        <v>32</v>
      </c>
      <c r="Y1194" s="92">
        <f t="shared" si="60"/>
        <v>-1.6734198991165211E-2</v>
      </c>
      <c r="Z1194">
        <f>VLOOKUP($A1194,'STOCK PRICES'!$AA$2:$AB$1885,2,1)</f>
        <v>107.63</v>
      </c>
      <c r="AA1194" s="92">
        <f t="shared" si="61"/>
        <v>1.0225425013674434E-3</v>
      </c>
      <c r="AB1194">
        <f>VLOOKUP($A1194,'STOCK PRICES'!$AC$2:$AD$532,2,1)</f>
        <v>416.24</v>
      </c>
      <c r="AC1194" s="92">
        <f t="shared" si="62"/>
        <v>1.3462834998132711E-3</v>
      </c>
      <c r="AD1194">
        <f>VLOOKUP($A1194,'STOCK PRICES'!$AE$2:$AF$1525,2,1)</f>
        <v>951.42</v>
      </c>
      <c r="AE1194" s="92">
        <f t="shared" si="63"/>
        <v>-7.5564881438632242E-2</v>
      </c>
      <c r="AF1194">
        <f>VLOOKUP($A1194,'STOCK PRICES'!$AG$2:$AH$1526,2,1)</f>
        <v>67.87</v>
      </c>
      <c r="AG1194" s="92">
        <f t="shared" si="64"/>
        <v>7.2458727372603973E-3</v>
      </c>
      <c r="AH1194">
        <f>VLOOKUP($A1194,'STOCK PRICES'!$AI$2:$AJ$1515,2,1)</f>
        <v>349.38</v>
      </c>
      <c r="AI1194" s="92">
        <f t="shared" si="65"/>
        <v>2.2139203497153283E-2</v>
      </c>
      <c r="AJ1194">
        <f>VLOOKUP($A1194,'STOCK PRICES'!$AK$2:$AL$1492,2,1)</f>
        <v>160.03</v>
      </c>
      <c r="AK1194" s="92">
        <f t="shared" si="66"/>
        <v>1.2766264630932099E-2</v>
      </c>
    </row>
    <row r="1195" spans="1:37">
      <c r="A1195" s="87">
        <v>44771</v>
      </c>
      <c r="B1195">
        <f>VLOOKUP($A1195,'STOCK PRICES'!$C$2:$D$1994,2,1)</f>
        <v>118.49</v>
      </c>
      <c r="C1195" s="92">
        <f t="shared" si="67"/>
        <v>-5.3028195471050681E-3</v>
      </c>
      <c r="D1195">
        <f>VLOOKUP($A1195,'STOCK PRICES'!$E$2:$F$2018,2,1)</f>
        <v>110.33</v>
      </c>
      <c r="E1195" s="92">
        <f t="shared" si="67"/>
        <v>-7.4047656379909932E-3</v>
      </c>
      <c r="F1195">
        <f>VLOOKUP($A1195,'STOCK PRICES'!$G$2:$H$1679,2,1)</f>
        <v>21.79</v>
      </c>
      <c r="G1195" s="92">
        <f t="shared" si="51"/>
        <v>2.5094253586102566E-2</v>
      </c>
      <c r="H1195">
        <f>VLOOKUP($A1195,'STOCK PRICES'!$I$2:$J$1976,2,1)</f>
        <v>36</v>
      </c>
      <c r="I1195" s="92">
        <f t="shared" si="52"/>
        <v>1.6680571006970134E-3</v>
      </c>
      <c r="J1195">
        <f>VLOOKUP($A1195,'STOCK PRICES'!$K$2:$L$2018,2,1)</f>
        <v>135.91999999999999</v>
      </c>
      <c r="K1195" s="92">
        <f t="shared" si="53"/>
        <v>-2.111165254776105E-2</v>
      </c>
      <c r="L1195">
        <f>VLOOKUP($A1195,'STOCK PRICES'!$M$2:$N$2018,2,1)</f>
        <v>24.03</v>
      </c>
      <c r="M1195" s="92">
        <f t="shared" si="54"/>
        <v>-2.9522439266321726E-2</v>
      </c>
      <c r="N1195">
        <f>VLOOKUP($A1195,'STOCK PRICES'!$O$2:$P$538,2,1)</f>
        <v>35.53</v>
      </c>
      <c r="O1195" s="92">
        <f t="shared" si="55"/>
        <v>-8.4081212839266957E-3</v>
      </c>
      <c r="P1195">
        <f>VLOOKUP($A1195,'STOCK PRICES'!$Q$2:$R$2018,2,1)</f>
        <v>15.46</v>
      </c>
      <c r="Q1195" s="92">
        <f t="shared" si="56"/>
        <v>-2.4913457164013629E-2</v>
      </c>
      <c r="R1195">
        <f>VLOOKUP($A1195,'STOCK PRICES'!$S$2:$T$2018,2,1)</f>
        <v>8.2899999999999991</v>
      </c>
      <c r="S1195" s="92">
        <f t="shared" si="57"/>
        <v>-1.5559859107031804E-2</v>
      </c>
      <c r="T1195">
        <f>VLOOKUP($A1195,'STOCK PRICES'!$U$2:$V$1210,2,1)</f>
        <v>91.99</v>
      </c>
      <c r="U1195" s="92">
        <f t="shared" si="58"/>
        <v>5.6576678398092696E-2</v>
      </c>
      <c r="V1195">
        <f>VLOOKUP($A1195,'STOCK PRICES'!$W$2:$X$1879,2,1)</f>
        <v>47.66</v>
      </c>
      <c r="W1195" s="92">
        <f t="shared" si="59"/>
        <v>-1.37530819559635E-2</v>
      </c>
      <c r="X1195">
        <f>VLOOKUP($A1195,'STOCK PRICES'!$Y$2:$Z$1987,2,1)</f>
        <v>32.369999999999997</v>
      </c>
      <c r="Y1195" s="92">
        <f t="shared" si="60"/>
        <v>1.1496165138426356E-2</v>
      </c>
      <c r="Z1195">
        <f>VLOOKUP($A1195,'STOCK PRICES'!$AA$2:$AB$1885,2,1)</f>
        <v>108.74</v>
      </c>
      <c r="AA1195" s="92">
        <f t="shared" si="61"/>
        <v>1.0260292441567778E-2</v>
      </c>
      <c r="AB1195">
        <f>VLOOKUP($A1195,'STOCK PRICES'!$AC$2:$AD$532,2,1)</f>
        <v>411.93</v>
      </c>
      <c r="AC1195" s="92">
        <f t="shared" si="62"/>
        <v>-1.0408584980277923E-2</v>
      </c>
      <c r="AD1195">
        <f>VLOOKUP($A1195,'STOCK PRICES'!$AE$2:$AF$1525,2,1)</f>
        <v>994.6</v>
      </c>
      <c r="AE1195" s="92">
        <f t="shared" si="63"/>
        <v>4.4385040851107095E-2</v>
      </c>
      <c r="AF1195">
        <f>VLOOKUP($A1195,'STOCK PRICES'!$AG$2:$AH$1526,2,1)</f>
        <v>67.42</v>
      </c>
      <c r="AG1195" s="92">
        <f t="shared" si="64"/>
        <v>-6.6524009097523986E-3</v>
      </c>
      <c r="AH1195">
        <f>VLOOKUP($A1195,'STOCK PRICES'!$AI$2:$AJ$1515,2,1)</f>
        <v>347.64</v>
      </c>
      <c r="AI1195" s="92">
        <f t="shared" si="65"/>
        <v>-4.9926935078243185E-3</v>
      </c>
      <c r="AJ1195">
        <f>VLOOKUP($A1195,'STOCK PRICES'!$AK$2:$AL$1492,2,1)</f>
        <v>159.26</v>
      </c>
      <c r="AK1195" s="92">
        <f t="shared" si="66"/>
        <v>-4.8232108286002063E-3</v>
      </c>
    </row>
    <row r="1196" spans="1:37">
      <c r="A1196" s="87">
        <v>44774</v>
      </c>
      <c r="B1196">
        <f>VLOOKUP($A1196,'STOCK PRICES'!$C$2:$D$1994,2,1)</f>
        <v>118.88</v>
      </c>
      <c r="C1196" s="92">
        <f t="shared" si="67"/>
        <v>3.2860121408003966E-3</v>
      </c>
      <c r="D1196">
        <f>VLOOKUP($A1196,'STOCK PRICES'!$E$2:$F$2018,2,1)</f>
        <v>108.91</v>
      </c>
      <c r="E1196" s="92">
        <f t="shared" si="67"/>
        <v>-1.295402168461964E-2</v>
      </c>
      <c r="F1196">
        <f>VLOOKUP($A1196,'STOCK PRICES'!$G$2:$H$1679,2,1)</f>
        <v>21.24</v>
      </c>
      <c r="G1196" s="92">
        <f t="shared" si="51"/>
        <v>-2.5564952582790488E-2</v>
      </c>
      <c r="H1196">
        <f>VLOOKUP($A1196,'STOCK PRICES'!$I$2:$J$1976,2,1)</f>
        <v>35.18</v>
      </c>
      <c r="I1196" s="92">
        <f t="shared" si="52"/>
        <v>-2.3041199146697899E-2</v>
      </c>
      <c r="J1196">
        <f>VLOOKUP($A1196,'STOCK PRICES'!$K$2:$L$2018,2,1)</f>
        <v>132.99</v>
      </c>
      <c r="K1196" s="92">
        <f t="shared" si="53"/>
        <v>-2.1792539938604579E-2</v>
      </c>
      <c r="L1196">
        <f>VLOOKUP($A1196,'STOCK PRICES'!$M$2:$N$2018,2,1)</f>
        <v>23.98</v>
      </c>
      <c r="M1196" s="92">
        <f t="shared" si="54"/>
        <v>-2.082900149009438E-3</v>
      </c>
      <c r="N1196">
        <f>VLOOKUP($A1196,'STOCK PRICES'!$O$2:$P$538,2,1)</f>
        <v>35.5</v>
      </c>
      <c r="O1196" s="92">
        <f t="shared" si="55"/>
        <v>-8.4471355156565456E-4</v>
      </c>
      <c r="P1196">
        <f>VLOOKUP($A1196,'STOCK PRICES'!$Q$2:$R$2018,2,1)</f>
        <v>15.3</v>
      </c>
      <c r="Q1196" s="92">
        <f t="shared" si="56"/>
        <v>-1.0403214760886152E-2</v>
      </c>
      <c r="R1196">
        <f>VLOOKUP($A1196,'STOCK PRICES'!$S$2:$T$2018,2,1)</f>
        <v>8.36</v>
      </c>
      <c r="S1196" s="92">
        <f t="shared" si="57"/>
        <v>8.4084579494065996E-3</v>
      </c>
      <c r="T1196">
        <f>VLOOKUP($A1196,'STOCK PRICES'!$U$2:$V$1210,2,1)</f>
        <v>86.12</v>
      </c>
      <c r="U1196" s="92">
        <f t="shared" si="58"/>
        <v>-6.5938202992903538E-2</v>
      </c>
      <c r="V1196">
        <f>VLOOKUP($A1196,'STOCK PRICES'!$W$2:$X$1879,2,1)</f>
        <v>47.66</v>
      </c>
      <c r="W1196" s="92">
        <f t="shared" si="59"/>
        <v>0</v>
      </c>
      <c r="X1196">
        <f>VLOOKUP($A1196,'STOCK PRICES'!$Y$2:$Z$1987,2,1)</f>
        <v>31.05</v>
      </c>
      <c r="Y1196" s="92">
        <f t="shared" si="60"/>
        <v>-4.1633259558665155E-2</v>
      </c>
      <c r="Z1196">
        <f>VLOOKUP($A1196,'STOCK PRICES'!$AA$2:$AB$1885,2,1)</f>
        <v>102.55</v>
      </c>
      <c r="AA1196" s="92">
        <f t="shared" si="61"/>
        <v>-5.8609227199384988E-2</v>
      </c>
      <c r="AB1196">
        <f>VLOOKUP($A1196,'STOCK PRICES'!$AC$2:$AD$532,2,1)</f>
        <v>413.8</v>
      </c>
      <c r="AC1196" s="92">
        <f t="shared" si="62"/>
        <v>4.5293333096725211E-3</v>
      </c>
      <c r="AD1196">
        <f>VLOOKUP($A1196,'STOCK PRICES'!$AE$2:$AF$1525,2,1)</f>
        <v>1023.9</v>
      </c>
      <c r="AE1196" s="92">
        <f t="shared" si="63"/>
        <v>2.9033498300132844E-2</v>
      </c>
      <c r="AF1196">
        <f>VLOOKUP($A1196,'STOCK PRICES'!$AG$2:$AH$1526,2,1)</f>
        <v>68.040000000000006</v>
      </c>
      <c r="AG1196" s="92">
        <f t="shared" si="64"/>
        <v>9.1540577217463902E-3</v>
      </c>
      <c r="AH1196">
        <f>VLOOKUP($A1196,'STOCK PRICES'!$AI$2:$AJ$1515,2,1)</f>
        <v>354.72</v>
      </c>
      <c r="AI1196" s="92">
        <f t="shared" si="65"/>
        <v>2.0161284298742015E-2</v>
      </c>
      <c r="AJ1196">
        <f>VLOOKUP($A1196,'STOCK PRICES'!$AK$2:$AL$1492,2,1)</f>
        <v>159.03</v>
      </c>
      <c r="AK1196" s="92">
        <f t="shared" si="66"/>
        <v>-1.4452231614743537E-3</v>
      </c>
    </row>
    <row r="1197" spans="1:37">
      <c r="A1197" s="87">
        <v>44775</v>
      </c>
      <c r="B1197">
        <f>VLOOKUP($A1197,'STOCK PRICES'!$C$2:$D$1994,2,1)</f>
        <v>119.05</v>
      </c>
      <c r="C1197" s="92">
        <f t="shared" si="67"/>
        <v>1.4289919634227698E-3</v>
      </c>
      <c r="D1197">
        <f>VLOOKUP($A1197,'STOCK PRICES'!$E$2:$F$2018,2,1)</f>
        <v>108.02</v>
      </c>
      <c r="E1197" s="92">
        <f t="shared" si="67"/>
        <v>-8.2054579228500388E-3</v>
      </c>
      <c r="F1197">
        <f>VLOOKUP($A1197,'STOCK PRICES'!$G$2:$H$1679,2,1)</f>
        <v>21.06</v>
      </c>
      <c r="G1197" s="92">
        <f t="shared" si="51"/>
        <v>-8.5106896679086191E-3</v>
      </c>
      <c r="H1197">
        <f>VLOOKUP($A1197,'STOCK PRICES'!$I$2:$J$1976,2,1)</f>
        <v>35.020000000000003</v>
      </c>
      <c r="I1197" s="92">
        <f t="shared" si="52"/>
        <v>-4.558412451706257E-3</v>
      </c>
      <c r="J1197">
        <f>VLOOKUP($A1197,'STOCK PRICES'!$K$2:$L$2018,2,1)</f>
        <v>138.83000000000001</v>
      </c>
      <c r="K1197" s="92">
        <f t="shared" si="53"/>
        <v>4.2976225621639275E-2</v>
      </c>
      <c r="L1197">
        <f>VLOOKUP($A1197,'STOCK PRICES'!$M$2:$N$2018,2,1)</f>
        <v>24.64</v>
      </c>
      <c r="M1197" s="92">
        <f t="shared" si="54"/>
        <v>2.7150989065950898E-2</v>
      </c>
      <c r="N1197">
        <f>VLOOKUP($A1197,'STOCK PRICES'!$O$2:$P$538,2,1)</f>
        <v>35.619999999999997</v>
      </c>
      <c r="O1197" s="92">
        <f t="shared" si="55"/>
        <v>3.3745813801453438E-3</v>
      </c>
      <c r="P1197">
        <f>VLOOKUP($A1197,'STOCK PRICES'!$Q$2:$R$2018,2,1)</f>
        <v>16.07</v>
      </c>
      <c r="Q1197" s="92">
        <f t="shared" si="56"/>
        <v>4.9101351351031483E-2</v>
      </c>
      <c r="R1197">
        <f>VLOOKUP($A1197,'STOCK PRICES'!$S$2:$T$2018,2,1)</f>
        <v>8.67</v>
      </c>
      <c r="S1197" s="92">
        <f t="shared" si="57"/>
        <v>3.6410363695840386E-2</v>
      </c>
      <c r="T1197">
        <f>VLOOKUP($A1197,'STOCK PRICES'!$U$2:$V$1210,2,1)</f>
        <v>86.12</v>
      </c>
      <c r="U1197" s="92">
        <f t="shared" si="58"/>
        <v>0</v>
      </c>
      <c r="V1197">
        <f>VLOOKUP($A1197,'STOCK PRICES'!$W$2:$X$1879,2,1)</f>
        <v>48.5</v>
      </c>
      <c r="W1197" s="92">
        <f t="shared" si="59"/>
        <v>1.7471326272841429E-2</v>
      </c>
      <c r="X1197">
        <f>VLOOKUP($A1197,'STOCK PRICES'!$Y$2:$Z$1987,2,1)</f>
        <v>30.23</v>
      </c>
      <c r="Y1197" s="92">
        <f t="shared" si="60"/>
        <v>-2.6763999588121118E-2</v>
      </c>
      <c r="Z1197">
        <f>VLOOKUP($A1197,'STOCK PRICES'!$AA$2:$AB$1885,2,1)</f>
        <v>104.17</v>
      </c>
      <c r="AA1197" s="92">
        <f t="shared" si="61"/>
        <v>1.5673695477967896E-2</v>
      </c>
      <c r="AB1197">
        <f>VLOOKUP($A1197,'STOCK PRICES'!$AC$2:$AD$532,2,1)</f>
        <v>417.12</v>
      </c>
      <c r="AC1197" s="92">
        <f t="shared" si="62"/>
        <v>7.9911848737489136E-3</v>
      </c>
      <c r="AD1197">
        <f>VLOOKUP($A1197,'STOCK PRICES'!$AE$2:$AF$1525,2,1)</f>
        <v>1041</v>
      </c>
      <c r="AE1197" s="92">
        <f t="shared" si="63"/>
        <v>1.6562924034197925E-2</v>
      </c>
      <c r="AF1197">
        <f>VLOOKUP($A1197,'STOCK PRICES'!$AG$2:$AH$1526,2,1)</f>
        <v>68.010000000000005</v>
      </c>
      <c r="AG1197" s="92">
        <f t="shared" si="64"/>
        <v>-4.4101434011368135E-4</v>
      </c>
      <c r="AH1197">
        <f>VLOOKUP($A1197,'STOCK PRICES'!$AI$2:$AJ$1515,2,1)</f>
        <v>356.92</v>
      </c>
      <c r="AI1197" s="92">
        <f t="shared" si="65"/>
        <v>6.1829211639492085E-3</v>
      </c>
      <c r="AJ1197">
        <f>VLOOKUP($A1197,'STOCK PRICES'!$AK$2:$AL$1492,2,1)</f>
        <v>159.94</v>
      </c>
      <c r="AK1197" s="92">
        <f t="shared" si="66"/>
        <v>5.7058812359193087E-3</v>
      </c>
    </row>
    <row r="1198" spans="1:37">
      <c r="A1198" s="87">
        <v>44776</v>
      </c>
      <c r="B1198">
        <f>VLOOKUP($A1198,'STOCK PRICES'!$C$2:$D$1994,2,1)</f>
        <v>122.78</v>
      </c>
      <c r="C1198" s="92">
        <f t="shared" si="67"/>
        <v>3.0850563066478612E-2</v>
      </c>
      <c r="D1198">
        <f>VLOOKUP($A1198,'STOCK PRICES'!$E$2:$F$2018,2,1)</f>
        <v>113.75</v>
      </c>
      <c r="E1198" s="92">
        <f t="shared" si="67"/>
        <v>5.1686662666314859E-2</v>
      </c>
      <c r="F1198">
        <f>VLOOKUP($A1198,'STOCK PRICES'!$G$2:$H$1679,2,1)</f>
        <v>21.17</v>
      </c>
      <c r="G1198" s="92">
        <f t="shared" si="51"/>
        <v>5.209578440944572E-3</v>
      </c>
      <c r="H1198">
        <f>VLOOKUP($A1198,'STOCK PRICES'!$I$2:$J$1976,2,1)</f>
        <v>35.47</v>
      </c>
      <c r="I1198" s="92">
        <f t="shared" si="52"/>
        <v>1.2767941927824549E-2</v>
      </c>
      <c r="J1198">
        <f>VLOOKUP($A1198,'STOCK PRICES'!$K$2:$L$2018,2,1)</f>
        <v>144.69</v>
      </c>
      <c r="K1198" s="92">
        <f t="shared" si="53"/>
        <v>4.134335970227903E-2</v>
      </c>
      <c r="L1198">
        <f>VLOOKUP($A1198,'STOCK PRICES'!$M$2:$N$2018,2,1)</f>
        <v>26.47</v>
      </c>
      <c r="M1198" s="92">
        <f t="shared" si="54"/>
        <v>7.1640877573690712E-2</v>
      </c>
      <c r="N1198">
        <f>VLOOKUP($A1198,'STOCK PRICES'!$O$2:$P$538,2,1)</f>
        <v>37.03</v>
      </c>
      <c r="O1198" s="92">
        <f t="shared" si="55"/>
        <v>3.8821117064005754E-2</v>
      </c>
      <c r="P1198">
        <f>VLOOKUP($A1198,'STOCK PRICES'!$Q$2:$R$2018,2,1)</f>
        <v>17.02</v>
      </c>
      <c r="Q1198" s="92">
        <f t="shared" si="56"/>
        <v>5.7434943395806723E-2</v>
      </c>
      <c r="R1198">
        <f>VLOOKUP($A1198,'STOCK PRICES'!$S$2:$T$2018,2,1)</f>
        <v>9.23</v>
      </c>
      <c r="S1198" s="92">
        <f t="shared" si="57"/>
        <v>6.2590257722310264E-2</v>
      </c>
      <c r="T1198">
        <f>VLOOKUP($A1198,'STOCK PRICES'!$U$2:$V$1210,2,1)</f>
        <v>86.41</v>
      </c>
      <c r="U1198" s="92">
        <f t="shared" si="58"/>
        <v>3.3617373571454639E-3</v>
      </c>
      <c r="V1198">
        <f>VLOOKUP($A1198,'STOCK PRICES'!$W$2:$X$1879,2,1)</f>
        <v>49.8</v>
      </c>
      <c r="W1198" s="92">
        <f t="shared" si="59"/>
        <v>2.6451186087169634E-2</v>
      </c>
      <c r="X1198">
        <f>VLOOKUP($A1198,'STOCK PRICES'!$Y$2:$Z$1987,2,1)</f>
        <v>31.34</v>
      </c>
      <c r="Y1198" s="92">
        <f t="shared" si="60"/>
        <v>3.6060428136508005E-2</v>
      </c>
      <c r="Z1198">
        <f>VLOOKUP($A1198,'STOCK PRICES'!$AA$2:$AB$1885,2,1)</f>
        <v>103.63</v>
      </c>
      <c r="AA1198" s="92">
        <f t="shared" si="61"/>
        <v>-5.1973168002313955E-3</v>
      </c>
      <c r="AB1198">
        <f>VLOOKUP($A1198,'STOCK PRICES'!$AC$2:$AD$532,2,1)</f>
        <v>441.55</v>
      </c>
      <c r="AC1198" s="92">
        <f t="shared" si="62"/>
        <v>5.6917313729619716E-2</v>
      </c>
      <c r="AD1198">
        <f>VLOOKUP($A1198,'STOCK PRICES'!$AE$2:$AF$1525,2,1)</f>
        <v>1058.69</v>
      </c>
      <c r="AE1198" s="92">
        <f t="shared" si="63"/>
        <v>1.6850505143330859E-2</v>
      </c>
      <c r="AF1198">
        <f>VLOOKUP($A1198,'STOCK PRICES'!$AG$2:$AH$1526,2,1)</f>
        <v>68.95</v>
      </c>
      <c r="AG1198" s="92">
        <f t="shared" si="64"/>
        <v>1.3726851051763573E-2</v>
      </c>
      <c r="AH1198">
        <f>VLOOKUP($A1198,'STOCK PRICES'!$AI$2:$AJ$1515,2,1)</f>
        <v>361.66</v>
      </c>
      <c r="AI1198" s="92">
        <f t="shared" si="65"/>
        <v>1.3192876924882854E-2</v>
      </c>
      <c r="AJ1198">
        <f>VLOOKUP($A1198,'STOCK PRICES'!$AK$2:$AL$1492,2,1)</f>
        <v>160.91</v>
      </c>
      <c r="AK1198" s="92">
        <f t="shared" si="66"/>
        <v>6.0464575673148642E-3</v>
      </c>
    </row>
    <row r="1199" spans="1:37">
      <c r="A1199" s="87">
        <v>44777</v>
      </c>
      <c r="B1199">
        <f>VLOOKUP($A1199,'STOCK PRICES'!$C$2:$D$1994,2,1)</f>
        <v>124.99</v>
      </c>
      <c r="C1199" s="92">
        <f t="shared" si="67"/>
        <v>1.7839598102780147E-2</v>
      </c>
      <c r="D1199">
        <f>VLOOKUP($A1199,'STOCK PRICES'!$E$2:$F$2018,2,1)</f>
        <v>115.49</v>
      </c>
      <c r="E1199" s="92">
        <f t="shared" si="67"/>
        <v>1.5180888295936298E-2</v>
      </c>
      <c r="F1199">
        <f>VLOOKUP($A1199,'STOCK PRICES'!$G$2:$H$1679,2,1)</f>
        <v>21.17</v>
      </c>
      <c r="G1199" s="92">
        <f t="shared" si="51"/>
        <v>0</v>
      </c>
      <c r="H1199">
        <f>VLOOKUP($A1199,'STOCK PRICES'!$I$2:$J$1976,2,1)</f>
        <v>36.799999999999997</v>
      </c>
      <c r="I1199" s="92">
        <f t="shared" si="52"/>
        <v>3.6810576389354761E-2</v>
      </c>
      <c r="J1199">
        <f>VLOOKUP($A1199,'STOCK PRICES'!$K$2:$L$2018,2,1)</f>
        <v>142.22999999999999</v>
      </c>
      <c r="K1199" s="92">
        <f t="shared" si="53"/>
        <v>-1.7148057166853584E-2</v>
      </c>
      <c r="L1199">
        <f>VLOOKUP($A1199,'STOCK PRICES'!$M$2:$N$2018,2,1)</f>
        <v>27.06</v>
      </c>
      <c r="M1199" s="92">
        <f t="shared" si="54"/>
        <v>2.2044606503631992E-2</v>
      </c>
      <c r="N1199">
        <f>VLOOKUP($A1199,'STOCK PRICES'!$O$2:$P$538,2,1)</f>
        <v>37.270000000000003</v>
      </c>
      <c r="O1199" s="92">
        <f t="shared" si="55"/>
        <v>6.460318565645883E-3</v>
      </c>
      <c r="P1199">
        <f>VLOOKUP($A1199,'STOCK PRICES'!$Q$2:$R$2018,2,1)</f>
        <v>16.84</v>
      </c>
      <c r="Q1199" s="92">
        <f t="shared" si="56"/>
        <v>-1.0632114331047441E-2</v>
      </c>
      <c r="R1199">
        <f>VLOOKUP($A1199,'STOCK PRICES'!$S$2:$T$2018,2,1)</f>
        <v>9.1999999999999993</v>
      </c>
      <c r="S1199" s="92">
        <f t="shared" si="57"/>
        <v>-3.2555644597662965E-3</v>
      </c>
      <c r="T1199">
        <f>VLOOKUP($A1199,'STOCK PRICES'!$U$2:$V$1210,2,1)</f>
        <v>82.15</v>
      </c>
      <c r="U1199" s="92">
        <f t="shared" si="58"/>
        <v>-5.0556565370030768E-2</v>
      </c>
      <c r="V1199">
        <f>VLOOKUP($A1199,'STOCK PRICES'!$W$2:$X$1879,2,1)</f>
        <v>52.23</v>
      </c>
      <c r="W1199" s="92">
        <f t="shared" si="59"/>
        <v>4.7642058417600025E-2</v>
      </c>
      <c r="X1199">
        <f>VLOOKUP($A1199,'STOCK PRICES'!$Y$2:$Z$1987,2,1)</f>
        <v>31.5</v>
      </c>
      <c r="Y1199" s="92">
        <f t="shared" si="60"/>
        <v>5.0923089037125842E-3</v>
      </c>
      <c r="Z1199">
        <f>VLOOKUP($A1199,'STOCK PRICES'!$AA$2:$AB$1885,2,1)</f>
        <v>103.88</v>
      </c>
      <c r="AA1199" s="92">
        <f t="shared" si="61"/>
        <v>2.4095235984215842E-3</v>
      </c>
      <c r="AB1199">
        <f>VLOOKUP($A1199,'STOCK PRICES'!$AC$2:$AD$532,2,1)</f>
        <v>452.17</v>
      </c>
      <c r="AC1199" s="92">
        <f t="shared" si="62"/>
        <v>2.3766951401904608E-2</v>
      </c>
      <c r="AD1199">
        <f>VLOOKUP($A1199,'STOCK PRICES'!$AE$2:$AF$1525,2,1)</f>
        <v>1075.8599999999999</v>
      </c>
      <c r="AE1199" s="92">
        <f t="shared" si="63"/>
        <v>1.6088046974027548E-2</v>
      </c>
      <c r="AF1199">
        <f>VLOOKUP($A1199,'STOCK PRICES'!$AG$2:$AH$1526,2,1)</f>
        <v>70.55</v>
      </c>
      <c r="AG1199" s="92">
        <f t="shared" si="64"/>
        <v>2.2940074059512074E-2</v>
      </c>
      <c r="AH1199">
        <f>VLOOKUP($A1199,'STOCK PRICES'!$AI$2:$AJ$1515,2,1)</f>
        <v>359.78</v>
      </c>
      <c r="AI1199" s="92">
        <f t="shared" si="65"/>
        <v>-5.2118104222936149E-3</v>
      </c>
      <c r="AJ1199">
        <f>VLOOKUP($A1199,'STOCK PRICES'!$AK$2:$AL$1492,2,1)</f>
        <v>165.44</v>
      </c>
      <c r="AK1199" s="92">
        <f t="shared" si="66"/>
        <v>2.7763388849005494E-2</v>
      </c>
    </row>
    <row r="1200" spans="1:37">
      <c r="A1200" s="87">
        <v>44778</v>
      </c>
      <c r="B1200">
        <f>VLOOKUP($A1200,'STOCK PRICES'!$C$2:$D$1994,2,1)</f>
        <v>124.78</v>
      </c>
      <c r="C1200" s="92">
        <f t="shared" si="67"/>
        <v>-1.6815474194900582E-3</v>
      </c>
      <c r="D1200">
        <f>VLOOKUP($A1200,'STOCK PRICES'!$E$2:$F$2018,2,1)</f>
        <v>120.28</v>
      </c>
      <c r="E1200" s="92">
        <f t="shared" si="67"/>
        <v>4.0638411993332332E-2</v>
      </c>
      <c r="F1200">
        <f>VLOOKUP($A1200,'STOCK PRICES'!$G$2:$H$1679,2,1)</f>
        <v>21.51</v>
      </c>
      <c r="G1200" s="92">
        <f t="shared" si="51"/>
        <v>1.5932858132864935E-2</v>
      </c>
      <c r="H1200">
        <f>VLOOKUP($A1200,'STOCK PRICES'!$I$2:$J$1976,2,1)</f>
        <v>37.770000000000003</v>
      </c>
      <c r="I1200" s="92">
        <f t="shared" si="52"/>
        <v>2.6017291549480299E-2</v>
      </c>
      <c r="J1200">
        <f>VLOOKUP($A1200,'STOCK PRICES'!$K$2:$L$2018,2,1)</f>
        <v>152.36000000000001</v>
      </c>
      <c r="K1200" s="92">
        <f t="shared" si="53"/>
        <v>6.8800676028266755E-2</v>
      </c>
      <c r="L1200">
        <f>VLOOKUP($A1200,'STOCK PRICES'!$M$2:$N$2018,2,1)</f>
        <v>28.94</v>
      </c>
      <c r="M1200" s="92">
        <f t="shared" si="54"/>
        <v>6.7168098460695908E-2</v>
      </c>
      <c r="N1200">
        <f>VLOOKUP($A1200,'STOCK PRICES'!$O$2:$P$538,2,1)</f>
        <v>37.880000000000003</v>
      </c>
      <c r="O1200" s="92">
        <f t="shared" si="55"/>
        <v>1.6234554826710327E-2</v>
      </c>
      <c r="P1200">
        <f>VLOOKUP($A1200,'STOCK PRICES'!$Q$2:$R$2018,2,1)</f>
        <v>18.010000000000002</v>
      </c>
      <c r="Q1200" s="92">
        <f t="shared" si="56"/>
        <v>6.7170150373684109E-2</v>
      </c>
      <c r="R1200">
        <f>VLOOKUP($A1200,'STOCK PRICES'!$S$2:$T$2018,2,1)</f>
        <v>9.1999999999999993</v>
      </c>
      <c r="S1200" s="92">
        <f t="shared" si="57"/>
        <v>0</v>
      </c>
      <c r="T1200">
        <f>VLOOKUP($A1200,'STOCK PRICES'!$U$2:$V$1210,2,1)</f>
        <v>88.31</v>
      </c>
      <c r="U1200" s="92">
        <f t="shared" si="58"/>
        <v>7.2306506997433809E-2</v>
      </c>
      <c r="V1200">
        <f>VLOOKUP($A1200,'STOCK PRICES'!$W$2:$X$1879,2,1)</f>
        <v>53.04</v>
      </c>
      <c r="W1200" s="92">
        <f t="shared" si="59"/>
        <v>1.5389303429399802E-2</v>
      </c>
      <c r="X1200">
        <f>VLOOKUP($A1200,'STOCK PRICES'!$Y$2:$Z$1987,2,1)</f>
        <v>31.8</v>
      </c>
      <c r="Y1200" s="92">
        <f t="shared" si="60"/>
        <v>9.4787439545437387E-3</v>
      </c>
      <c r="Z1200">
        <f>VLOOKUP($A1200,'STOCK PRICES'!$AA$2:$AB$1885,2,1)</f>
        <v>108.04</v>
      </c>
      <c r="AA1200" s="92">
        <f t="shared" si="61"/>
        <v>3.9265142129867162E-2</v>
      </c>
      <c r="AB1200">
        <f>VLOOKUP($A1200,'STOCK PRICES'!$AC$2:$AD$532,2,1)</f>
        <v>466.15</v>
      </c>
      <c r="AC1200" s="92">
        <f t="shared" si="62"/>
        <v>3.0449255425986897E-2</v>
      </c>
      <c r="AD1200">
        <f>VLOOKUP($A1200,'STOCK PRICES'!$AE$2:$AF$1525,2,1)</f>
        <v>1079.95</v>
      </c>
      <c r="AE1200" s="92">
        <f t="shared" si="63"/>
        <v>3.7944020179351639E-3</v>
      </c>
      <c r="AF1200">
        <f>VLOOKUP($A1200,'STOCK PRICES'!$AG$2:$AH$1526,2,1)</f>
        <v>71.2</v>
      </c>
      <c r="AG1200" s="92">
        <f t="shared" si="64"/>
        <v>9.1711401191070831E-3</v>
      </c>
      <c r="AH1200">
        <f>VLOOKUP($A1200,'STOCK PRICES'!$AI$2:$AJ$1515,2,1)</f>
        <v>359.94</v>
      </c>
      <c r="AI1200" s="92">
        <f t="shared" si="65"/>
        <v>4.4461735851667031E-4</v>
      </c>
      <c r="AJ1200">
        <f>VLOOKUP($A1200,'STOCK PRICES'!$AK$2:$AL$1492,2,1)</f>
        <v>166.88</v>
      </c>
      <c r="AK1200" s="92">
        <f t="shared" si="66"/>
        <v>8.6663999323979227E-3</v>
      </c>
    </row>
    <row r="1201" spans="1:37">
      <c r="A1201" s="87">
        <v>44783</v>
      </c>
      <c r="B1201">
        <f>VLOOKUP($A1201,'STOCK PRICES'!$C$2:$D$1994,2,1)</f>
        <v>127.43</v>
      </c>
      <c r="C1201" s="92">
        <f t="shared" si="67"/>
        <v>2.1015007541547597E-2</v>
      </c>
      <c r="D1201">
        <f>VLOOKUP($A1201,'STOCK PRICES'!$E$2:$F$2018,2,1)</f>
        <v>121.06</v>
      </c>
      <c r="E1201" s="92">
        <f t="shared" si="67"/>
        <v>6.4639323432129211E-3</v>
      </c>
      <c r="F1201">
        <f>VLOOKUP($A1201,'STOCK PRICES'!$G$2:$H$1679,2,1)</f>
        <v>21.84</v>
      </c>
      <c r="G1201" s="92">
        <f t="shared" si="51"/>
        <v>1.5225207597065596E-2</v>
      </c>
      <c r="H1201">
        <f>VLOOKUP($A1201,'STOCK PRICES'!$I$2:$J$1976,2,1)</f>
        <v>37.799999999999997</v>
      </c>
      <c r="I1201" s="92">
        <f t="shared" si="52"/>
        <v>7.9396590117630219E-4</v>
      </c>
      <c r="J1201">
        <f>VLOOKUP($A1201,'STOCK PRICES'!$K$2:$L$2018,2,1)</f>
        <v>155.65</v>
      </c>
      <c r="K1201" s="92">
        <f t="shared" si="53"/>
        <v>2.1363755277213868E-2</v>
      </c>
      <c r="L1201">
        <f>VLOOKUP($A1201,'STOCK PRICES'!$M$2:$N$2018,2,1)</f>
        <v>28.75</v>
      </c>
      <c r="M1201" s="92">
        <f t="shared" si="54"/>
        <v>-6.5869539599783993E-3</v>
      </c>
      <c r="N1201">
        <f>VLOOKUP($A1201,'STOCK PRICES'!$O$2:$P$538,2,1)</f>
        <v>38.4</v>
      </c>
      <c r="O1201" s="92">
        <f t="shared" si="55"/>
        <v>1.3634191275803577E-2</v>
      </c>
      <c r="P1201">
        <f>VLOOKUP($A1201,'STOCK PRICES'!$Q$2:$R$2018,2,1)</f>
        <v>18.100000000000001</v>
      </c>
      <c r="Q1201" s="92">
        <f t="shared" si="56"/>
        <v>4.9847790839153477E-3</v>
      </c>
      <c r="R1201">
        <f>VLOOKUP($A1201,'STOCK PRICES'!$S$2:$T$2018,2,1)</f>
        <v>9.24</v>
      </c>
      <c r="S1201" s="92">
        <f t="shared" si="57"/>
        <v>4.3384015985983623E-3</v>
      </c>
      <c r="T1201">
        <f>VLOOKUP($A1201,'STOCK PRICES'!$U$2:$V$1210,2,1)</f>
        <v>94.93</v>
      </c>
      <c r="U1201" s="92">
        <f t="shared" si="58"/>
        <v>7.2286426412996402E-2</v>
      </c>
      <c r="V1201">
        <f>VLOOKUP($A1201,'STOCK PRICES'!$W$2:$X$1879,2,1)</f>
        <v>52.9</v>
      </c>
      <c r="W1201" s="92">
        <f t="shared" si="59"/>
        <v>-2.6430070133533611E-3</v>
      </c>
      <c r="X1201">
        <f>VLOOKUP($A1201,'STOCK PRICES'!$Y$2:$Z$1987,2,1)</f>
        <v>32.43</v>
      </c>
      <c r="Y1201" s="92">
        <f t="shared" si="60"/>
        <v>1.9617630533095499E-2</v>
      </c>
      <c r="Z1201">
        <f>VLOOKUP($A1201,'STOCK PRICES'!$AA$2:$AB$1885,2,1)</f>
        <v>105.18</v>
      </c>
      <c r="AA1201" s="92">
        <f t="shared" si="61"/>
        <v>-2.6828360763216728E-2</v>
      </c>
      <c r="AB1201">
        <f>VLOOKUP($A1201,'STOCK PRICES'!$AC$2:$AD$532,2,1)</f>
        <v>461.49</v>
      </c>
      <c r="AC1201" s="92">
        <f t="shared" si="62"/>
        <v>-1.0047085506933199E-2</v>
      </c>
      <c r="AD1201">
        <f>VLOOKUP($A1201,'STOCK PRICES'!$AE$2:$AF$1525,2,1)</f>
        <v>1070.2</v>
      </c>
      <c r="AE1201" s="92">
        <f t="shared" si="63"/>
        <v>-9.0691968730581777E-3</v>
      </c>
      <c r="AF1201">
        <f>VLOOKUP($A1201,'STOCK PRICES'!$AG$2:$AH$1526,2,1)</f>
        <v>72.069999999999993</v>
      </c>
      <c r="AG1201" s="92">
        <f t="shared" si="64"/>
        <v>1.2145050518419562E-2</v>
      </c>
      <c r="AH1201">
        <f>VLOOKUP($A1201,'STOCK PRICES'!$AI$2:$AJ$1515,2,1)</f>
        <v>364.12</v>
      </c>
      <c r="AI1201" s="92">
        <f t="shared" si="65"/>
        <v>1.154613274403124E-2</v>
      </c>
      <c r="AJ1201">
        <f>VLOOKUP($A1201,'STOCK PRICES'!$AK$2:$AL$1492,2,1)</f>
        <v>167.78</v>
      </c>
      <c r="AK1201" s="92">
        <f t="shared" si="66"/>
        <v>5.3786061656861915E-3</v>
      </c>
    </row>
    <row r="1202" spans="1:37">
      <c r="A1202" s="87">
        <v>44784</v>
      </c>
      <c r="B1202">
        <f>VLOOKUP($A1202,'STOCK PRICES'!$C$2:$D$1994,2,1)</f>
        <v>128.06</v>
      </c>
      <c r="C1202" s="92">
        <f t="shared" si="67"/>
        <v>4.9317098664682707E-3</v>
      </c>
      <c r="D1202">
        <f>VLOOKUP($A1202,'STOCK PRICES'!$E$2:$F$2018,2,1)</f>
        <v>120.51</v>
      </c>
      <c r="E1202" s="92">
        <f t="shared" si="67"/>
        <v>-4.5535534242406236E-3</v>
      </c>
      <c r="F1202">
        <f>VLOOKUP($A1202,'STOCK PRICES'!$G$2:$H$1679,2,1)</f>
        <v>21.85</v>
      </c>
      <c r="G1202" s="92">
        <f t="shared" si="51"/>
        <v>4.5777066489486299E-4</v>
      </c>
      <c r="H1202">
        <f>VLOOKUP($A1202,'STOCK PRICES'!$I$2:$J$1976,2,1)</f>
        <v>37.5</v>
      </c>
      <c r="I1202" s="92">
        <f t="shared" si="52"/>
        <v>-7.9681696491768449E-3</v>
      </c>
      <c r="J1202">
        <f>VLOOKUP($A1202,'STOCK PRICES'!$K$2:$L$2018,2,1)</f>
        <v>154.88</v>
      </c>
      <c r="K1202" s="92">
        <f t="shared" si="53"/>
        <v>-4.9592733593503465E-3</v>
      </c>
      <c r="L1202">
        <f>VLOOKUP($A1202,'STOCK PRICES'!$M$2:$N$2018,2,1)</f>
        <v>28.3</v>
      </c>
      <c r="M1202" s="92">
        <f t="shared" si="54"/>
        <v>-1.5775962594167435E-2</v>
      </c>
      <c r="N1202">
        <f>VLOOKUP($A1202,'STOCK PRICES'!$O$2:$P$538,2,1)</f>
        <v>37.880000000000003</v>
      </c>
      <c r="O1202" s="92">
        <f t="shared" si="55"/>
        <v>-1.3634191275803573E-2</v>
      </c>
      <c r="P1202">
        <f>VLOOKUP($A1202,'STOCK PRICES'!$Q$2:$R$2018,2,1)</f>
        <v>18.11</v>
      </c>
      <c r="Q1202" s="92">
        <f t="shared" si="56"/>
        <v>5.5233362354184989E-4</v>
      </c>
      <c r="R1202">
        <f>VLOOKUP($A1202,'STOCK PRICES'!$S$2:$T$2018,2,1)</f>
        <v>9.01</v>
      </c>
      <c r="S1202" s="92">
        <f t="shared" si="57"/>
        <v>-2.520681403334632E-2</v>
      </c>
      <c r="T1202">
        <f>VLOOKUP($A1202,'STOCK PRICES'!$U$2:$V$1210,2,1)</f>
        <v>91.26</v>
      </c>
      <c r="U1202" s="92">
        <f t="shared" si="58"/>
        <v>-3.9427202394450599E-2</v>
      </c>
      <c r="V1202">
        <f>VLOOKUP($A1202,'STOCK PRICES'!$W$2:$X$1879,2,1)</f>
        <v>52.9</v>
      </c>
      <c r="W1202" s="92">
        <f t="shared" si="59"/>
        <v>0</v>
      </c>
      <c r="X1202">
        <f>VLOOKUP($A1202,'STOCK PRICES'!$Y$2:$Z$1987,2,1)</f>
        <v>31.83</v>
      </c>
      <c r="Y1202" s="92">
        <f t="shared" si="60"/>
        <v>-1.8674679025225224E-2</v>
      </c>
      <c r="Z1202">
        <f>VLOOKUP($A1202,'STOCK PRICES'!$AA$2:$AB$1885,2,1)</f>
        <v>104.5</v>
      </c>
      <c r="AA1202" s="92">
        <f t="shared" si="61"/>
        <v>-6.4860967563324943E-3</v>
      </c>
      <c r="AB1202">
        <f>VLOOKUP($A1202,'STOCK PRICES'!$AC$2:$AD$532,2,1)</f>
        <v>464.49</v>
      </c>
      <c r="AC1202" s="92">
        <f t="shared" si="62"/>
        <v>6.4796442610857517E-3</v>
      </c>
      <c r="AD1202">
        <f>VLOOKUP($A1202,'STOCK PRICES'!$AE$2:$AF$1525,2,1)</f>
        <v>1054.02</v>
      </c>
      <c r="AE1202" s="92">
        <f t="shared" si="63"/>
        <v>-1.523412162385771E-2</v>
      </c>
      <c r="AF1202">
        <f>VLOOKUP($A1202,'STOCK PRICES'!$AG$2:$AH$1526,2,1)</f>
        <v>72.19</v>
      </c>
      <c r="AG1202" s="92">
        <f t="shared" si="64"/>
        <v>1.6636632147200416E-3</v>
      </c>
      <c r="AH1202">
        <f>VLOOKUP($A1202,'STOCK PRICES'!$AI$2:$AJ$1515,2,1)</f>
        <v>358.45</v>
      </c>
      <c r="AI1202" s="92">
        <f t="shared" si="65"/>
        <v>-1.5694303338206858E-2</v>
      </c>
      <c r="AJ1202">
        <f>VLOOKUP($A1202,'STOCK PRICES'!$AK$2:$AL$1492,2,1)</f>
        <v>165.75</v>
      </c>
      <c r="AK1202" s="92">
        <f t="shared" si="66"/>
        <v>-1.217296835217669E-2</v>
      </c>
    </row>
    <row r="1203" spans="1:37">
      <c r="A1203" s="87">
        <v>44785</v>
      </c>
      <c r="B1203">
        <f>VLOOKUP($A1203,'STOCK PRICES'!$C$2:$D$1994,2,1)</f>
        <v>131.25</v>
      </c>
      <c r="C1203" s="92">
        <f t="shared" si="67"/>
        <v>2.4604997381076903E-2</v>
      </c>
      <c r="D1203">
        <f>VLOOKUP($A1203,'STOCK PRICES'!$E$2:$F$2018,2,1)</f>
        <v>122.27</v>
      </c>
      <c r="E1203" s="92">
        <f t="shared" si="67"/>
        <v>1.4498977116798066E-2</v>
      </c>
      <c r="F1203">
        <f>VLOOKUP($A1203,'STOCK PRICES'!$G$2:$H$1679,2,1)</f>
        <v>22.31</v>
      </c>
      <c r="G1203" s="92">
        <f t="shared" si="51"/>
        <v>2.0834086902841834E-2</v>
      </c>
      <c r="H1203">
        <f>VLOOKUP($A1203,'STOCK PRICES'!$I$2:$J$1976,2,1)</f>
        <v>38.08</v>
      </c>
      <c r="I1203" s="92">
        <f t="shared" si="52"/>
        <v>1.5348276946799286E-2</v>
      </c>
      <c r="J1203">
        <f>VLOOKUP($A1203,'STOCK PRICES'!$K$2:$L$2018,2,1)</f>
        <v>163.88</v>
      </c>
      <c r="K1203" s="92">
        <f t="shared" si="53"/>
        <v>5.6483829150403515E-2</v>
      </c>
      <c r="L1203">
        <f>VLOOKUP($A1203,'STOCK PRICES'!$M$2:$N$2018,2,1)</f>
        <v>28.37</v>
      </c>
      <c r="M1203" s="92">
        <f t="shared" si="54"/>
        <v>2.4704441715680129E-3</v>
      </c>
      <c r="N1203">
        <f>VLOOKUP($A1203,'STOCK PRICES'!$O$2:$P$538,2,1)</f>
        <v>38.799999999999997</v>
      </c>
      <c r="O1203" s="92">
        <f t="shared" si="55"/>
        <v>2.3996978311350118E-2</v>
      </c>
      <c r="P1203">
        <f>VLOOKUP($A1203,'STOCK PRICES'!$Q$2:$R$2018,2,1)</f>
        <v>19.46</v>
      </c>
      <c r="Q1203" s="92">
        <f t="shared" si="56"/>
        <v>7.189680486253712E-2</v>
      </c>
      <c r="R1203">
        <f>VLOOKUP($A1203,'STOCK PRICES'!$S$2:$T$2018,2,1)</f>
        <v>9.18</v>
      </c>
      <c r="S1203" s="92">
        <f t="shared" si="57"/>
        <v>1.8692133012152546E-2</v>
      </c>
      <c r="T1203">
        <f>VLOOKUP($A1203,'STOCK PRICES'!$U$2:$V$1210,2,1)</f>
        <v>97</v>
      </c>
      <c r="U1203" s="92">
        <f t="shared" si="58"/>
        <v>6.099840300412631E-2</v>
      </c>
      <c r="V1203">
        <f>VLOOKUP($A1203,'STOCK PRICES'!$W$2:$X$1879,2,1)</f>
        <v>53.57</v>
      </c>
      <c r="W1203" s="92">
        <f t="shared" si="59"/>
        <v>1.2585871028615235E-2</v>
      </c>
      <c r="X1203">
        <f>VLOOKUP($A1203,'STOCK PRICES'!$Y$2:$Z$1987,2,1)</f>
        <v>33.36</v>
      </c>
      <c r="Y1203" s="92">
        <f t="shared" si="60"/>
        <v>4.6948336196544677E-2</v>
      </c>
      <c r="Z1203">
        <f>VLOOKUP($A1203,'STOCK PRICES'!$AA$2:$AB$1885,2,1)</f>
        <v>106.45</v>
      </c>
      <c r="AA1203" s="92">
        <f t="shared" si="61"/>
        <v>1.8488319934622782E-2</v>
      </c>
      <c r="AB1203">
        <f>VLOOKUP($A1203,'STOCK PRICES'!$AC$2:$AD$532,2,1)</f>
        <v>463.3</v>
      </c>
      <c r="AC1203" s="92">
        <f t="shared" si="62"/>
        <v>-2.5652370742525236E-3</v>
      </c>
      <c r="AD1203">
        <f>VLOOKUP($A1203,'STOCK PRICES'!$AE$2:$AF$1525,2,1)</f>
        <v>1063.79</v>
      </c>
      <c r="AE1203" s="92">
        <f t="shared" si="63"/>
        <v>9.2265777474804279E-3</v>
      </c>
      <c r="AF1203">
        <f>VLOOKUP($A1203,'STOCK PRICES'!$AG$2:$AH$1526,2,1)</f>
        <v>73.88</v>
      </c>
      <c r="AG1203" s="92">
        <f t="shared" si="64"/>
        <v>2.3140623179969622E-2</v>
      </c>
      <c r="AH1203">
        <f>VLOOKUP($A1203,'STOCK PRICES'!$AI$2:$AJ$1515,2,1)</f>
        <v>360.66</v>
      </c>
      <c r="AI1203" s="92">
        <f t="shared" si="65"/>
        <v>6.1465059802445644E-3</v>
      </c>
      <c r="AJ1203">
        <f>VLOOKUP($A1203,'STOCK PRICES'!$AK$2:$AL$1492,2,1)</f>
        <v>170.58</v>
      </c>
      <c r="AK1203" s="92">
        <f t="shared" si="66"/>
        <v>2.8723765824991598E-2</v>
      </c>
    </row>
    <row r="1204" spans="1:37">
      <c r="A1204" s="87">
        <v>44788</v>
      </c>
      <c r="B1204">
        <f>VLOOKUP($A1204,'STOCK PRICES'!$C$2:$D$1994,2,1)</f>
        <v>134.26</v>
      </c>
      <c r="C1204" s="92">
        <f t="shared" si="67"/>
        <v>2.2674317038872259E-2</v>
      </c>
      <c r="D1204">
        <f>VLOOKUP($A1204,'STOCK PRICES'!$E$2:$F$2018,2,1)</f>
        <v>120.47</v>
      </c>
      <c r="E1204" s="92">
        <f t="shared" si="67"/>
        <v>-1.483095487733728E-2</v>
      </c>
      <c r="F1204">
        <f>VLOOKUP($A1204,'STOCK PRICES'!$G$2:$H$1679,2,1)</f>
        <v>22.71</v>
      </c>
      <c r="G1204" s="92">
        <f t="shared" si="51"/>
        <v>1.7770347673026005E-2</v>
      </c>
      <c r="H1204">
        <f>VLOOKUP($A1204,'STOCK PRICES'!$I$2:$J$1976,2,1)</f>
        <v>39.29</v>
      </c>
      <c r="I1204" s="92">
        <f t="shared" si="52"/>
        <v>3.1280823647203831E-2</v>
      </c>
      <c r="J1204">
        <f>VLOOKUP($A1204,'STOCK PRICES'!$K$2:$L$2018,2,1)</f>
        <v>167.96</v>
      </c>
      <c r="K1204" s="92">
        <f t="shared" si="53"/>
        <v>2.4591403137322332E-2</v>
      </c>
      <c r="L1204">
        <f>VLOOKUP($A1204,'STOCK PRICES'!$M$2:$N$2018,2,1)</f>
        <v>29.36</v>
      </c>
      <c r="M1204" s="92">
        <f t="shared" si="54"/>
        <v>3.4300954925554822E-2</v>
      </c>
      <c r="N1204">
        <f>VLOOKUP($A1204,'STOCK PRICES'!$O$2:$P$538,2,1)</f>
        <v>39.409999999999997</v>
      </c>
      <c r="O1204" s="92">
        <f t="shared" si="55"/>
        <v>1.5599344577684507E-2</v>
      </c>
      <c r="P1204">
        <f>VLOOKUP($A1204,'STOCK PRICES'!$Q$2:$R$2018,2,1)</f>
        <v>19.72</v>
      </c>
      <c r="Q1204" s="92">
        <f t="shared" si="56"/>
        <v>1.3272272416630209E-2</v>
      </c>
      <c r="R1204">
        <f>VLOOKUP($A1204,'STOCK PRICES'!$S$2:$T$2018,2,1)</f>
        <v>9.42</v>
      </c>
      <c r="S1204" s="92">
        <f t="shared" si="57"/>
        <v>2.5807883955872721E-2</v>
      </c>
      <c r="T1204">
        <f>VLOOKUP($A1204,'STOCK PRICES'!$U$2:$V$1210,2,1)</f>
        <v>99</v>
      </c>
      <c r="U1204" s="92">
        <f t="shared" si="58"/>
        <v>2.0408871631207033E-2</v>
      </c>
      <c r="V1204">
        <f>VLOOKUP($A1204,'STOCK PRICES'!$W$2:$X$1879,2,1)</f>
        <v>53.58</v>
      </c>
      <c r="W1204" s="92">
        <f t="shared" si="59"/>
        <v>1.8665422359360966E-4</v>
      </c>
      <c r="X1204">
        <f>VLOOKUP($A1204,'STOCK PRICES'!$Y$2:$Z$1987,2,1)</f>
        <v>34.049999999999997</v>
      </c>
      <c r="Y1204" s="92">
        <f t="shared" si="60"/>
        <v>2.0472455104975348E-2</v>
      </c>
      <c r="Z1204">
        <f>VLOOKUP($A1204,'STOCK PRICES'!$AA$2:$AB$1885,2,1)</f>
        <v>112.77</v>
      </c>
      <c r="AA1204" s="92">
        <f t="shared" si="61"/>
        <v>5.7674954904707823E-2</v>
      </c>
      <c r="AB1204">
        <f>VLOOKUP($A1204,'STOCK PRICES'!$AC$2:$AD$532,2,1)</f>
        <v>473.97</v>
      </c>
      <c r="AC1204" s="92">
        <f t="shared" si="62"/>
        <v>2.2769236130264769E-2</v>
      </c>
      <c r="AD1204">
        <f>VLOOKUP($A1204,'STOCK PRICES'!$AE$2:$AF$1525,2,1)</f>
        <v>1048.08</v>
      </c>
      <c r="AE1204" s="92">
        <f t="shared" si="63"/>
        <v>-1.4878084155411865E-2</v>
      </c>
      <c r="AF1204">
        <f>VLOOKUP($A1204,'STOCK PRICES'!$AG$2:$AH$1526,2,1)</f>
        <v>76.430000000000007</v>
      </c>
      <c r="AG1204" s="92">
        <f t="shared" si="64"/>
        <v>3.3933133923753744E-2</v>
      </c>
      <c r="AH1204">
        <f>VLOOKUP($A1204,'STOCK PRICES'!$AI$2:$AJ$1515,2,1)</f>
        <v>365.69</v>
      </c>
      <c r="AI1204" s="92">
        <f t="shared" si="65"/>
        <v>1.3850293684176535E-2</v>
      </c>
      <c r="AJ1204">
        <f>VLOOKUP($A1204,'STOCK PRICES'!$AK$2:$AL$1492,2,1)</f>
        <v>175</v>
      </c>
      <c r="AK1204" s="92">
        <f t="shared" si="66"/>
        <v>2.5581579032550462E-2</v>
      </c>
    </row>
    <row r="1205" spans="1:37">
      <c r="A1205" s="87">
        <v>44789</v>
      </c>
      <c r="B1205">
        <f>VLOOKUP($A1205,'STOCK PRICES'!$C$2:$D$1994,2,1)</f>
        <v>133.75</v>
      </c>
      <c r="C1205" s="92">
        <f t="shared" si="67"/>
        <v>-3.8058327344894618E-3</v>
      </c>
      <c r="D1205">
        <f>VLOOKUP($A1205,'STOCK PRICES'!$E$2:$F$2018,2,1)</f>
        <v>120.5</v>
      </c>
      <c r="E1205" s="92">
        <f t="shared" si="67"/>
        <v>2.4899365194842789E-4</v>
      </c>
      <c r="F1205">
        <f>VLOOKUP($A1205,'STOCK PRICES'!$G$2:$H$1679,2,1)</f>
        <v>22.79</v>
      </c>
      <c r="G1205" s="92">
        <f t="shared" si="51"/>
        <v>3.5164871401257652E-3</v>
      </c>
      <c r="H1205">
        <f>VLOOKUP($A1205,'STOCK PRICES'!$I$2:$J$1976,2,1)</f>
        <v>40.020000000000003</v>
      </c>
      <c r="I1205" s="92">
        <f t="shared" si="52"/>
        <v>1.8409295585218949E-2</v>
      </c>
      <c r="J1205">
        <f>VLOOKUP($A1205,'STOCK PRICES'!$K$2:$L$2018,2,1)</f>
        <v>160.22999999999999</v>
      </c>
      <c r="K1205" s="92">
        <f t="shared" si="53"/>
        <v>-4.7115572796203965E-2</v>
      </c>
      <c r="L1205">
        <f>VLOOKUP($A1205,'STOCK PRICES'!$M$2:$N$2018,2,1)</f>
        <v>28.45</v>
      </c>
      <c r="M1205" s="92">
        <f t="shared" si="54"/>
        <v>-3.1485043173974901E-2</v>
      </c>
      <c r="N1205">
        <f>VLOOKUP($A1205,'STOCK PRICES'!$O$2:$P$538,2,1)</f>
        <v>39.56</v>
      </c>
      <c r="O1205" s="92">
        <f t="shared" si="55"/>
        <v>3.79891554759916E-3</v>
      </c>
      <c r="P1205">
        <f>VLOOKUP($A1205,'STOCK PRICES'!$Q$2:$R$2018,2,1)</f>
        <v>19.04</v>
      </c>
      <c r="Q1205" s="92">
        <f t="shared" si="56"/>
        <v>-3.5091319811270061E-2</v>
      </c>
      <c r="R1205">
        <f>VLOOKUP($A1205,'STOCK PRICES'!$S$2:$T$2018,2,1)</f>
        <v>9.32</v>
      </c>
      <c r="S1205" s="92">
        <f t="shared" si="57"/>
        <v>-1.0672459890771872E-2</v>
      </c>
      <c r="T1205">
        <f>VLOOKUP($A1205,'STOCK PRICES'!$U$2:$V$1210,2,1)</f>
        <v>99</v>
      </c>
      <c r="U1205" s="92">
        <f t="shared" si="58"/>
        <v>0</v>
      </c>
      <c r="V1205">
        <f>VLOOKUP($A1205,'STOCK PRICES'!$W$2:$X$1879,2,1)</f>
        <v>56.34</v>
      </c>
      <c r="W1205" s="92">
        <f t="shared" si="59"/>
        <v>5.0228898331763867E-2</v>
      </c>
      <c r="X1205">
        <f>VLOOKUP($A1205,'STOCK PRICES'!$Y$2:$Z$1987,2,1)</f>
        <v>32.83</v>
      </c>
      <c r="Y1205" s="92">
        <f t="shared" si="60"/>
        <v>-3.6487301082020036E-2</v>
      </c>
      <c r="Z1205">
        <f>VLOOKUP($A1205,'STOCK PRICES'!$AA$2:$AB$1885,2,1)</f>
        <v>112.6</v>
      </c>
      <c r="AA1205" s="92">
        <f t="shared" si="61"/>
        <v>-1.5086305386063468E-3</v>
      </c>
      <c r="AB1205">
        <f>VLOOKUP($A1205,'STOCK PRICES'!$AC$2:$AD$532,2,1)</f>
        <v>479.83</v>
      </c>
      <c r="AC1205" s="92">
        <f t="shared" si="62"/>
        <v>1.2287845950576595E-2</v>
      </c>
      <c r="AD1205">
        <f>VLOOKUP($A1205,'STOCK PRICES'!$AE$2:$AF$1525,2,1)</f>
        <v>1040.81</v>
      </c>
      <c r="AE1205" s="92">
        <f t="shared" si="63"/>
        <v>-6.9606626994252116E-3</v>
      </c>
      <c r="AF1205">
        <f>VLOOKUP($A1205,'STOCK PRICES'!$AG$2:$AH$1526,2,1)</f>
        <v>78.27</v>
      </c>
      <c r="AG1205" s="92">
        <f t="shared" si="64"/>
        <v>2.3789098561953916E-2</v>
      </c>
      <c r="AH1205">
        <f>VLOOKUP($A1205,'STOCK PRICES'!$AI$2:$AJ$1515,2,1)</f>
        <v>361.44</v>
      </c>
      <c r="AI1205" s="92">
        <f t="shared" si="65"/>
        <v>-1.168992724360909E-2</v>
      </c>
      <c r="AJ1205">
        <f>VLOOKUP($A1205,'STOCK PRICES'!$AK$2:$AL$1492,2,1)</f>
        <v>179.18</v>
      </c>
      <c r="AK1205" s="92">
        <f t="shared" si="66"/>
        <v>2.3604913245918294E-2</v>
      </c>
    </row>
    <row r="1206" spans="1:37">
      <c r="A1206" s="87">
        <v>44790</v>
      </c>
      <c r="B1206">
        <f>VLOOKUP($A1206,'STOCK PRICES'!$C$2:$D$1994,2,1)</f>
        <v>135.54</v>
      </c>
      <c r="C1206" s="92">
        <f t="shared" si="67"/>
        <v>1.3294413931850955E-2</v>
      </c>
      <c r="D1206">
        <f>VLOOKUP($A1206,'STOCK PRICES'!$E$2:$F$2018,2,1)</f>
        <v>120.86</v>
      </c>
      <c r="E1206" s="92">
        <f t="shared" si="67"/>
        <v>2.9830980027028557E-3</v>
      </c>
      <c r="F1206">
        <f>VLOOKUP($A1206,'STOCK PRICES'!$G$2:$H$1679,2,1)</f>
        <v>22.07</v>
      </c>
      <c r="G1206" s="92">
        <f t="shared" si="51"/>
        <v>-3.2102622988947831E-2</v>
      </c>
      <c r="H1206">
        <f>VLOOKUP($A1206,'STOCK PRICES'!$I$2:$J$1976,2,1)</f>
        <v>40.89</v>
      </c>
      <c r="I1206" s="92">
        <f t="shared" si="52"/>
        <v>2.1506205220963463E-2</v>
      </c>
      <c r="J1206">
        <f>VLOOKUP($A1206,'STOCK PRICES'!$K$2:$L$2018,2,1)</f>
        <v>159.24</v>
      </c>
      <c r="K1206" s="92">
        <f t="shared" si="53"/>
        <v>-6.197784887672024E-3</v>
      </c>
      <c r="L1206">
        <f>VLOOKUP($A1206,'STOCK PRICES'!$M$2:$N$2018,2,1)</f>
        <v>28.98</v>
      </c>
      <c r="M1206" s="92">
        <f t="shared" si="54"/>
        <v>1.84577763201965E-2</v>
      </c>
      <c r="N1206">
        <f>VLOOKUP($A1206,'STOCK PRICES'!$O$2:$P$538,2,1)</f>
        <v>38.520000000000003</v>
      </c>
      <c r="O1206" s="92">
        <f t="shared" si="55"/>
        <v>-2.6640919824586488E-2</v>
      </c>
      <c r="P1206">
        <f>VLOOKUP($A1206,'STOCK PRICES'!$Q$2:$R$2018,2,1)</f>
        <v>18.989999999999998</v>
      </c>
      <c r="Q1206" s="92">
        <f t="shared" si="56"/>
        <v>-2.629504539024735E-3</v>
      </c>
      <c r="R1206">
        <f>VLOOKUP($A1206,'STOCK PRICES'!$S$2:$T$2018,2,1)</f>
        <v>9.14</v>
      </c>
      <c r="S1206" s="92">
        <f t="shared" si="57"/>
        <v>-1.9502243231441122E-2</v>
      </c>
      <c r="T1206">
        <f>VLOOKUP($A1206,'STOCK PRICES'!$U$2:$V$1210,2,1)</f>
        <v>100</v>
      </c>
      <c r="U1206" s="92">
        <f t="shared" si="58"/>
        <v>1.0050335853501506E-2</v>
      </c>
      <c r="V1206">
        <f>VLOOKUP($A1206,'STOCK PRICES'!$W$2:$X$1879,2,1)</f>
        <v>56.34</v>
      </c>
      <c r="W1206" s="92">
        <f t="shared" si="59"/>
        <v>0</v>
      </c>
      <c r="X1206">
        <f>VLOOKUP($A1206,'STOCK PRICES'!$Y$2:$Z$1987,2,1)</f>
        <v>33.090000000000003</v>
      </c>
      <c r="Y1206" s="92">
        <f t="shared" si="60"/>
        <v>7.8883904200196583E-3</v>
      </c>
      <c r="Z1206">
        <f>VLOOKUP($A1206,'STOCK PRICES'!$AA$2:$AB$1885,2,1)</f>
        <v>112.2</v>
      </c>
      <c r="AA1206" s="92">
        <f t="shared" si="61"/>
        <v>-3.5587226169939952E-3</v>
      </c>
      <c r="AB1206">
        <f>VLOOKUP($A1206,'STOCK PRICES'!$AC$2:$AD$532,2,1)</f>
        <v>498.29</v>
      </c>
      <c r="AC1206" s="92">
        <f t="shared" si="62"/>
        <v>3.7750362350556531E-2</v>
      </c>
      <c r="AD1206">
        <f>VLOOKUP($A1206,'STOCK PRICES'!$AE$2:$AF$1525,2,1)</f>
        <v>1016.47</v>
      </c>
      <c r="AE1206" s="92">
        <f t="shared" si="63"/>
        <v>-2.3663415548030479E-2</v>
      </c>
      <c r="AF1206">
        <f>VLOOKUP($A1206,'STOCK PRICES'!$AG$2:$AH$1526,2,1)</f>
        <v>79.790000000000006</v>
      </c>
      <c r="AG1206" s="92">
        <f t="shared" si="64"/>
        <v>1.9233795503443011E-2</v>
      </c>
      <c r="AH1206">
        <f>VLOOKUP($A1206,'STOCK PRICES'!$AI$2:$AJ$1515,2,1)</f>
        <v>382.82</v>
      </c>
      <c r="AI1206" s="92">
        <f t="shared" si="65"/>
        <v>5.7468852098270511E-2</v>
      </c>
      <c r="AJ1206">
        <f>VLOOKUP($A1206,'STOCK PRICES'!$AK$2:$AL$1492,2,1)</f>
        <v>178.05</v>
      </c>
      <c r="AK1206" s="92">
        <f t="shared" si="66"/>
        <v>-6.3264774456456303E-3</v>
      </c>
    </row>
    <row r="1207" spans="1:37">
      <c r="A1207" s="87">
        <v>44791</v>
      </c>
      <c r="B1207">
        <f>VLOOKUP($A1207,'STOCK PRICES'!$C$2:$D$1994,2,1)</f>
        <v>136.99</v>
      </c>
      <c r="C1207" s="92">
        <f t="shared" si="67"/>
        <v>1.0641130755331379E-2</v>
      </c>
      <c r="D1207">
        <f>VLOOKUP($A1207,'STOCK PRICES'!$E$2:$F$2018,2,1)</f>
        <v>119.14</v>
      </c>
      <c r="E1207" s="92">
        <f t="shared" si="67"/>
        <v>-1.4333578732871034E-2</v>
      </c>
      <c r="F1207">
        <f>VLOOKUP($A1207,'STOCK PRICES'!$G$2:$H$1679,2,1)</f>
        <v>22.1</v>
      </c>
      <c r="G1207" s="92">
        <f t="shared" si="51"/>
        <v>1.3583882550620725E-3</v>
      </c>
      <c r="H1207">
        <f>VLOOKUP($A1207,'STOCK PRICES'!$I$2:$J$1976,2,1)</f>
        <v>41.25</v>
      </c>
      <c r="I1207" s="92">
        <f t="shared" si="52"/>
        <v>8.7655784041390065E-3</v>
      </c>
      <c r="J1207">
        <f>VLOOKUP($A1207,'STOCK PRICES'!$K$2:$L$2018,2,1)</f>
        <v>166.92</v>
      </c>
      <c r="K1207" s="92">
        <f t="shared" si="53"/>
        <v>4.7102157591235268E-2</v>
      </c>
      <c r="L1207">
        <f>VLOOKUP($A1207,'STOCK PRICES'!$M$2:$N$2018,2,1)</f>
        <v>28.57</v>
      </c>
      <c r="M1207" s="92">
        <f t="shared" si="54"/>
        <v>-1.4248720649854598E-2</v>
      </c>
      <c r="N1207">
        <f>VLOOKUP($A1207,'STOCK PRICES'!$O$2:$P$538,2,1)</f>
        <v>38.51</v>
      </c>
      <c r="O1207" s="92">
        <f t="shared" si="55"/>
        <v>-2.5963910310738606E-4</v>
      </c>
      <c r="P1207">
        <f>VLOOKUP($A1207,'STOCK PRICES'!$Q$2:$R$2018,2,1)</f>
        <v>19.91</v>
      </c>
      <c r="Q1207" s="92">
        <f t="shared" si="56"/>
        <v>4.730959325191042E-2</v>
      </c>
      <c r="R1207">
        <f>VLOOKUP($A1207,'STOCK PRICES'!$S$2:$T$2018,2,1)</f>
        <v>9.18</v>
      </c>
      <c r="S1207" s="92">
        <f t="shared" si="57"/>
        <v>4.3668191663403895E-3</v>
      </c>
      <c r="T1207">
        <f>VLOOKUP($A1207,'STOCK PRICES'!$U$2:$V$1210,2,1)</f>
        <v>100</v>
      </c>
      <c r="U1207" s="92">
        <f t="shared" si="58"/>
        <v>0</v>
      </c>
      <c r="V1207">
        <f>VLOOKUP($A1207,'STOCK PRICES'!$W$2:$X$1879,2,1)</f>
        <v>56.34</v>
      </c>
      <c r="W1207" s="92">
        <f t="shared" si="59"/>
        <v>0</v>
      </c>
      <c r="X1207">
        <f>VLOOKUP($A1207,'STOCK PRICES'!$Y$2:$Z$1987,2,1)</f>
        <v>32.590000000000003</v>
      </c>
      <c r="Y1207" s="92">
        <f t="shared" si="60"/>
        <v>-1.5225629084050599E-2</v>
      </c>
      <c r="Z1207">
        <f>VLOOKUP($A1207,'STOCK PRICES'!$AA$2:$AB$1885,2,1)</f>
        <v>109.82</v>
      </c>
      <c r="AA1207" s="92">
        <f t="shared" si="61"/>
        <v>-2.1440331237869519E-2</v>
      </c>
      <c r="AB1207">
        <f>VLOOKUP($A1207,'STOCK PRICES'!$AC$2:$AD$532,2,1)</f>
        <v>500.68</v>
      </c>
      <c r="AC1207" s="92">
        <f t="shared" si="62"/>
        <v>4.7849376058223094E-3</v>
      </c>
      <c r="AD1207">
        <f>VLOOKUP($A1207,'STOCK PRICES'!$AE$2:$AF$1525,2,1)</f>
        <v>1000.31</v>
      </c>
      <c r="AE1207" s="92">
        <f t="shared" si="63"/>
        <v>-1.6025888655894393E-2</v>
      </c>
      <c r="AF1207">
        <f>VLOOKUP($A1207,'STOCK PRICES'!$AG$2:$AH$1526,2,1)</f>
        <v>78.790000000000006</v>
      </c>
      <c r="AG1207" s="92">
        <f t="shared" si="64"/>
        <v>-1.2612098062592796E-2</v>
      </c>
      <c r="AH1207">
        <f>VLOOKUP($A1207,'STOCK PRICES'!$AI$2:$AJ$1515,2,1)</f>
        <v>371.79</v>
      </c>
      <c r="AI1207" s="92">
        <f t="shared" si="65"/>
        <v>-2.9235726073071091E-2</v>
      </c>
      <c r="AJ1207">
        <f>VLOOKUP($A1207,'STOCK PRICES'!$AK$2:$AL$1492,2,1)</f>
        <v>181.21</v>
      </c>
      <c r="AK1207" s="92">
        <f t="shared" si="66"/>
        <v>1.7592170000279583E-2</v>
      </c>
    </row>
    <row r="1208" spans="1:37">
      <c r="A1208" s="87">
        <v>44792</v>
      </c>
      <c r="B1208">
        <f>VLOOKUP($A1208,'STOCK PRICES'!$C$2:$D$1994,2,1)</f>
        <v>137.54</v>
      </c>
      <c r="C1208" s="92">
        <f t="shared" si="67"/>
        <v>4.0068534283918197E-3</v>
      </c>
      <c r="D1208">
        <f>VLOOKUP($A1208,'STOCK PRICES'!$E$2:$F$2018,2,1)</f>
        <v>115.91</v>
      </c>
      <c r="E1208" s="92">
        <f t="shared" si="67"/>
        <v>-2.7485244299887808E-2</v>
      </c>
      <c r="F1208">
        <f>VLOOKUP($A1208,'STOCK PRICES'!$G$2:$H$1679,2,1)</f>
        <v>21.87</v>
      </c>
      <c r="G1208" s="92">
        <f t="shared" si="51"/>
        <v>-1.0461773835030736E-2</v>
      </c>
      <c r="H1208">
        <f>VLOOKUP($A1208,'STOCK PRICES'!$I$2:$J$1976,2,1)</f>
        <v>38.97</v>
      </c>
      <c r="I1208" s="92">
        <f t="shared" si="52"/>
        <v>-5.6858993430072106E-2</v>
      </c>
      <c r="J1208">
        <f>VLOOKUP($A1208,'STOCK PRICES'!$K$2:$L$2018,2,1)</f>
        <v>164.77</v>
      </c>
      <c r="K1208" s="92">
        <f t="shared" si="53"/>
        <v>-1.2964093654011691E-2</v>
      </c>
      <c r="L1208">
        <f>VLOOKUP($A1208,'STOCK PRICES'!$M$2:$N$2018,2,1)</f>
        <v>28.31</v>
      </c>
      <c r="M1208" s="92">
        <f t="shared" si="54"/>
        <v>-9.1421171188734753E-3</v>
      </c>
      <c r="N1208">
        <f>VLOOKUP($A1208,'STOCK PRICES'!$O$2:$P$538,2,1)</f>
        <v>38.51</v>
      </c>
      <c r="O1208" s="92">
        <f t="shared" si="55"/>
        <v>0</v>
      </c>
      <c r="P1208">
        <f>VLOOKUP($A1208,'STOCK PRICES'!$Q$2:$R$2018,2,1)</f>
        <v>19.829999999999998</v>
      </c>
      <c r="Q1208" s="92">
        <f t="shared" si="56"/>
        <v>-4.0261755444004352E-3</v>
      </c>
      <c r="R1208">
        <f>VLOOKUP($A1208,'STOCK PRICES'!$S$2:$T$2018,2,1)</f>
        <v>9.08</v>
      </c>
      <c r="S1208" s="92">
        <f t="shared" si="57"/>
        <v>-1.0953012019197093E-2</v>
      </c>
      <c r="T1208">
        <f>VLOOKUP($A1208,'STOCK PRICES'!$U$2:$V$1210,2,1)</f>
        <v>100</v>
      </c>
      <c r="U1208" s="92">
        <f t="shared" si="58"/>
        <v>0</v>
      </c>
      <c r="V1208">
        <f>VLOOKUP($A1208,'STOCK PRICES'!$W$2:$X$1879,2,1)</f>
        <v>55.5</v>
      </c>
      <c r="W1208" s="92">
        <f t="shared" si="59"/>
        <v>-1.5021741695837761E-2</v>
      </c>
      <c r="X1208">
        <f>VLOOKUP($A1208,'STOCK PRICES'!$Y$2:$Z$1987,2,1)</f>
        <v>33.53</v>
      </c>
      <c r="Y1208" s="92">
        <f t="shared" si="60"/>
        <v>2.8435067628666821E-2</v>
      </c>
      <c r="Z1208">
        <f>VLOOKUP($A1208,'STOCK PRICES'!$AA$2:$AB$1885,2,1)</f>
        <v>109.51</v>
      </c>
      <c r="AA1208" s="92">
        <f t="shared" si="61"/>
        <v>-2.8267925630586339E-3</v>
      </c>
      <c r="AB1208">
        <f>VLOOKUP($A1208,'STOCK PRICES'!$AC$2:$AD$532,2,1)</f>
        <v>492.89</v>
      </c>
      <c r="AC1208" s="92">
        <f t="shared" si="62"/>
        <v>-1.5681149045187397E-2</v>
      </c>
      <c r="AD1208">
        <f>VLOOKUP($A1208,'STOCK PRICES'!$AE$2:$AF$1525,2,1)</f>
        <v>1014.21</v>
      </c>
      <c r="AE1208" s="92">
        <f t="shared" si="63"/>
        <v>1.3800032358412357E-2</v>
      </c>
      <c r="AF1208">
        <f>VLOOKUP($A1208,'STOCK PRICES'!$AG$2:$AH$1526,2,1)</f>
        <v>78.09</v>
      </c>
      <c r="AG1208" s="92">
        <f t="shared" si="64"/>
        <v>-8.9240775830130275E-3</v>
      </c>
      <c r="AH1208">
        <f>VLOOKUP($A1208,'STOCK PRICES'!$AI$2:$AJ$1515,2,1)</f>
        <v>375.06</v>
      </c>
      <c r="AI1208" s="92">
        <f t="shared" si="65"/>
        <v>8.7568344268833913E-3</v>
      </c>
      <c r="AJ1208">
        <f>VLOOKUP($A1208,'STOCK PRICES'!$AK$2:$AL$1492,2,1)</f>
        <v>181.46</v>
      </c>
      <c r="AK1208" s="92">
        <f t="shared" si="66"/>
        <v>1.3786640174164434E-3</v>
      </c>
    </row>
    <row r="1209" spans="1:37">
      <c r="A1209" s="87">
        <v>44795</v>
      </c>
      <c r="B1209">
        <f>VLOOKUP($A1209,'STOCK PRICES'!$C$2:$D$1994,2,1)</f>
        <v>124.43</v>
      </c>
      <c r="C1209" s="92">
        <f t="shared" si="67"/>
        <v>-0.10017147510415014</v>
      </c>
      <c r="D1209">
        <f>VLOOKUP($A1209,'STOCK PRICES'!$E$2:$F$2018,2,1)</f>
        <v>113.59</v>
      </c>
      <c r="E1209" s="92">
        <f t="shared" si="67"/>
        <v>-2.0218553657323359E-2</v>
      </c>
      <c r="F1209">
        <f>VLOOKUP($A1209,'STOCK PRICES'!$G$2:$H$1679,2,1)</f>
        <v>21.8</v>
      </c>
      <c r="G1209" s="92">
        <f t="shared" si="51"/>
        <v>-3.2058648936331932E-3</v>
      </c>
      <c r="H1209">
        <f>VLOOKUP($A1209,'STOCK PRICES'!$I$2:$J$1976,2,1)</f>
        <v>38.76</v>
      </c>
      <c r="I1209" s="92">
        <f t="shared" si="52"/>
        <v>-5.4033323280523772E-3</v>
      </c>
      <c r="J1209">
        <f>VLOOKUP($A1209,'STOCK PRICES'!$K$2:$L$2018,2,1)</f>
        <v>161.57</v>
      </c>
      <c r="K1209" s="92">
        <f t="shared" si="53"/>
        <v>-1.9612076780601038E-2</v>
      </c>
      <c r="L1209">
        <f>VLOOKUP($A1209,'STOCK PRICES'!$M$2:$N$2018,2,1)</f>
        <v>27.54</v>
      </c>
      <c r="M1209" s="92">
        <f t="shared" si="54"/>
        <v>-2.75756058232994E-2</v>
      </c>
      <c r="N1209">
        <f>VLOOKUP($A1209,'STOCK PRICES'!$O$2:$P$538,2,1)</f>
        <v>37.409999999999997</v>
      </c>
      <c r="O1209" s="92">
        <f t="shared" si="55"/>
        <v>-2.897989946676274E-2</v>
      </c>
      <c r="P1209">
        <f>VLOOKUP($A1209,'STOCK PRICES'!$Q$2:$R$2018,2,1)</f>
        <v>19.14</v>
      </c>
      <c r="Q1209" s="92">
        <f t="shared" si="56"/>
        <v>-3.5415556506896297E-2</v>
      </c>
      <c r="R1209">
        <f>VLOOKUP($A1209,'STOCK PRICES'!$S$2:$T$2018,2,1)</f>
        <v>8.8800000000000008</v>
      </c>
      <c r="S1209" s="92">
        <f t="shared" si="57"/>
        <v>-2.2272635609123178E-2</v>
      </c>
      <c r="T1209">
        <f>VLOOKUP($A1209,'STOCK PRICES'!$U$2:$V$1210,2,1)</f>
        <v>94.27</v>
      </c>
      <c r="U1209" s="92">
        <f t="shared" si="58"/>
        <v>-5.9007180580032424E-2</v>
      </c>
      <c r="V1209">
        <f>VLOOKUP($A1209,'STOCK PRICES'!$W$2:$X$1879,2,1)</f>
        <v>53.86</v>
      </c>
      <c r="W1209" s="92">
        <f t="shared" si="59"/>
        <v>-2.9994933368936008E-2</v>
      </c>
      <c r="X1209">
        <f>VLOOKUP($A1209,'STOCK PRICES'!$Y$2:$Z$1987,2,1)</f>
        <v>32.49</v>
      </c>
      <c r="Y1209" s="92">
        <f t="shared" si="60"/>
        <v>-3.1508210797128261E-2</v>
      </c>
      <c r="Z1209">
        <f>VLOOKUP($A1209,'STOCK PRICES'!$AA$2:$AB$1885,2,1)</f>
        <v>109.62</v>
      </c>
      <c r="AA1209" s="92">
        <f t="shared" si="61"/>
        <v>1.0039703303025037E-3</v>
      </c>
      <c r="AB1209">
        <f>VLOOKUP($A1209,'STOCK PRICES'!$AC$2:$AD$532,2,1)</f>
        <v>490.56</v>
      </c>
      <c r="AC1209" s="92">
        <f t="shared" si="62"/>
        <v>-4.7384297311859709E-3</v>
      </c>
      <c r="AD1209">
        <f>VLOOKUP($A1209,'STOCK PRICES'!$AE$2:$AF$1525,2,1)</f>
        <v>1036.49</v>
      </c>
      <c r="AE1209" s="92">
        <f t="shared" si="63"/>
        <v>2.1730020675463452E-2</v>
      </c>
      <c r="AF1209">
        <f>VLOOKUP($A1209,'STOCK PRICES'!$AG$2:$AH$1526,2,1)</f>
        <v>78</v>
      </c>
      <c r="AG1209" s="92">
        <f t="shared" si="64"/>
        <v>-1.1531809849920482E-3</v>
      </c>
      <c r="AH1209">
        <f>VLOOKUP($A1209,'STOCK PRICES'!$AI$2:$AJ$1515,2,1)</f>
        <v>370.56</v>
      </c>
      <c r="AI1209" s="92">
        <f t="shared" si="65"/>
        <v>-1.2070638227200279E-2</v>
      </c>
      <c r="AJ1209">
        <f>VLOOKUP($A1209,'STOCK PRICES'!$AK$2:$AL$1492,2,1)</f>
        <v>177.86</v>
      </c>
      <c r="AK1209" s="92">
        <f t="shared" si="66"/>
        <v>-2.0038519769988793E-2</v>
      </c>
    </row>
    <row r="1210" spans="1:37">
      <c r="A1210" s="87">
        <v>44796</v>
      </c>
      <c r="B1210">
        <f>VLOOKUP($A1210,'STOCK PRICES'!$C$2:$D$1994,2,1)</f>
        <v>125.26</v>
      </c>
      <c r="C1210" s="92">
        <f t="shared" si="67"/>
        <v>6.6482683097270259E-3</v>
      </c>
      <c r="D1210">
        <f>VLOOKUP($A1210,'STOCK PRICES'!$E$2:$F$2018,2,1)</f>
        <v>115.41</v>
      </c>
      <c r="E1210" s="92">
        <f t="shared" si="67"/>
        <v>1.589553118898324E-2</v>
      </c>
      <c r="F1210">
        <f>VLOOKUP($A1210,'STOCK PRICES'!$G$2:$H$1679,2,1)</f>
        <v>21.5</v>
      </c>
      <c r="G1210" s="92">
        <f t="shared" si="51"/>
        <v>-1.3857034661426241E-2</v>
      </c>
      <c r="H1210">
        <f>VLOOKUP($A1210,'STOCK PRICES'!$I$2:$J$1976,2,1)</f>
        <v>39.06</v>
      </c>
      <c r="I1210" s="92">
        <f t="shared" si="52"/>
        <v>7.7101384259674818E-3</v>
      </c>
      <c r="J1210">
        <f>VLOOKUP($A1210,'STOCK PRICES'!$K$2:$L$2018,2,1)</f>
        <v>163.78</v>
      </c>
      <c r="K1210" s="92">
        <f t="shared" si="53"/>
        <v>1.3585578553303019E-2</v>
      </c>
      <c r="L1210">
        <f>VLOOKUP($A1210,'STOCK PRICES'!$M$2:$N$2018,2,1)</f>
        <v>28.24</v>
      </c>
      <c r="M1210" s="92">
        <f t="shared" si="54"/>
        <v>2.5099919324532548E-2</v>
      </c>
      <c r="N1210">
        <f>VLOOKUP($A1210,'STOCK PRICES'!$O$2:$P$538,2,1)</f>
        <v>37.200000000000003</v>
      </c>
      <c r="O1210" s="92">
        <f t="shared" si="55"/>
        <v>-5.6292870809536927E-3</v>
      </c>
      <c r="P1210">
        <f>VLOOKUP($A1210,'STOCK PRICES'!$Q$2:$R$2018,2,1)</f>
        <v>19.21</v>
      </c>
      <c r="Q1210" s="92">
        <f t="shared" si="56"/>
        <v>3.6505907556571879E-3</v>
      </c>
      <c r="R1210">
        <f>VLOOKUP($A1210,'STOCK PRICES'!$S$2:$T$2018,2,1)</f>
        <v>9.07</v>
      </c>
      <c r="S1210" s="92">
        <f t="shared" si="57"/>
        <v>2.1170707122966488E-2</v>
      </c>
      <c r="T1210">
        <f>VLOOKUP($A1210,'STOCK PRICES'!$U$2:$V$1210,2,1)</f>
        <v>91.1</v>
      </c>
      <c r="U1210" s="92">
        <f t="shared" si="58"/>
        <v>-3.4205201142146362E-2</v>
      </c>
      <c r="V1210">
        <f>VLOOKUP($A1210,'STOCK PRICES'!$W$2:$X$1879,2,1)</f>
        <v>53.48</v>
      </c>
      <c r="W1210" s="92">
        <f t="shared" si="59"/>
        <v>-7.0803351497104854E-3</v>
      </c>
      <c r="X1210">
        <f>VLOOKUP($A1210,'STOCK PRICES'!$Y$2:$Z$1987,2,1)</f>
        <v>33.049999999999997</v>
      </c>
      <c r="Y1210" s="92">
        <f t="shared" si="60"/>
        <v>1.7089216616686196E-2</v>
      </c>
      <c r="Z1210">
        <f>VLOOKUP($A1210,'STOCK PRICES'!$AA$2:$AB$1885,2,1)</f>
        <v>108.28</v>
      </c>
      <c r="AA1210" s="92">
        <f t="shared" si="61"/>
        <v>-1.2299374871869911E-2</v>
      </c>
      <c r="AB1210">
        <f>VLOOKUP($A1210,'STOCK PRICES'!$AC$2:$AD$532,2,1)</f>
        <v>518.07000000000005</v>
      </c>
      <c r="AC1210" s="92">
        <f t="shared" si="62"/>
        <v>5.4562772581239198E-2</v>
      </c>
      <c r="AD1210">
        <f>VLOOKUP($A1210,'STOCK PRICES'!$AE$2:$AF$1525,2,1)</f>
        <v>1047.17</v>
      </c>
      <c r="AE1210" s="92">
        <f t="shared" si="63"/>
        <v>1.0251282386627153E-2</v>
      </c>
      <c r="AF1210">
        <f>VLOOKUP($A1210,'STOCK PRICES'!$AG$2:$AH$1526,2,1)</f>
        <v>80.45</v>
      </c>
      <c r="AG1210" s="92">
        <f t="shared" si="64"/>
        <v>3.0927046748800587E-2</v>
      </c>
      <c r="AH1210">
        <f>VLOOKUP($A1210,'STOCK PRICES'!$AI$2:$AJ$1515,2,1)</f>
        <v>380.18</v>
      </c>
      <c r="AI1210" s="92">
        <f t="shared" si="65"/>
        <v>2.5629449833431621E-2</v>
      </c>
      <c r="AJ1210">
        <f>VLOOKUP($A1210,'STOCK PRICES'!$AK$2:$AL$1492,2,1)</f>
        <v>180.95</v>
      </c>
      <c r="AK1210" s="92">
        <f t="shared" si="66"/>
        <v>1.7224026038257248E-2</v>
      </c>
    </row>
    <row r="1211" spans="1:37">
      <c r="A1211" s="87">
        <v>44797</v>
      </c>
      <c r="B1211">
        <f>VLOOKUP($A1211,'STOCK PRICES'!$C$2:$D$1994,2,1)</f>
        <v>125.71</v>
      </c>
      <c r="C1211" s="92">
        <f t="shared" si="67"/>
        <v>3.5860898294728474E-3</v>
      </c>
      <c r="D1211">
        <f>VLOOKUP($A1211,'STOCK PRICES'!$E$2:$F$2018,2,1)</f>
        <v>116.58</v>
      </c>
      <c r="E1211" s="92">
        <f t="shared" si="67"/>
        <v>1.0086727185090372E-2</v>
      </c>
      <c r="F1211">
        <f>VLOOKUP($A1211,'STOCK PRICES'!$G$2:$H$1679,2,1)</f>
        <v>21.25</v>
      </c>
      <c r="G1211" s="92">
        <f t="shared" si="51"/>
        <v>-1.1696039763191298E-2</v>
      </c>
      <c r="H1211">
        <f>VLOOKUP($A1211,'STOCK PRICES'!$I$2:$J$1976,2,1)</f>
        <v>39.71</v>
      </c>
      <c r="I1211" s="92">
        <f t="shared" si="52"/>
        <v>1.6504119694627291E-2</v>
      </c>
      <c r="J1211">
        <f>VLOOKUP($A1211,'STOCK PRICES'!$K$2:$L$2018,2,1)</f>
        <v>164.07</v>
      </c>
      <c r="K1211" s="92">
        <f t="shared" si="53"/>
        <v>1.7691021847487209E-3</v>
      </c>
      <c r="L1211">
        <f>VLOOKUP($A1211,'STOCK PRICES'!$M$2:$N$2018,2,1)</f>
        <v>28.14</v>
      </c>
      <c r="M1211" s="92">
        <f t="shared" si="54"/>
        <v>-3.5473609387983093E-3</v>
      </c>
      <c r="N1211">
        <f>VLOOKUP($A1211,'STOCK PRICES'!$O$2:$P$538,2,1)</f>
        <v>37.14</v>
      </c>
      <c r="O1211" s="92">
        <f t="shared" si="55"/>
        <v>-1.6142053545412246E-3</v>
      </c>
      <c r="P1211">
        <f>VLOOKUP($A1211,'STOCK PRICES'!$Q$2:$R$2018,2,1)</f>
        <v>19.190000000000001</v>
      </c>
      <c r="Q1211" s="92">
        <f t="shared" si="56"/>
        <v>-1.0416667608567657E-3</v>
      </c>
      <c r="R1211">
        <f>VLOOKUP($A1211,'STOCK PRICES'!$S$2:$T$2018,2,1)</f>
        <v>8.99</v>
      </c>
      <c r="S1211" s="92">
        <f t="shared" si="57"/>
        <v>-8.8594156435163468E-3</v>
      </c>
      <c r="T1211">
        <f>VLOOKUP($A1211,'STOCK PRICES'!$U$2:$V$1210,2,1)</f>
        <v>97.93</v>
      </c>
      <c r="U1211" s="92">
        <f t="shared" si="58"/>
        <v>7.2295133466790576E-2</v>
      </c>
      <c r="V1211">
        <f>VLOOKUP($A1211,'STOCK PRICES'!$W$2:$X$1879,2,1)</f>
        <v>52</v>
      </c>
      <c r="W1211" s="92">
        <f t="shared" si="59"/>
        <v>-2.8064033652314999E-2</v>
      </c>
      <c r="X1211">
        <f>VLOOKUP($A1211,'STOCK PRICES'!$Y$2:$Z$1987,2,1)</f>
        <v>32.5</v>
      </c>
      <c r="Y1211" s="92">
        <f t="shared" si="60"/>
        <v>-1.6781476962003432E-2</v>
      </c>
      <c r="Z1211">
        <f>VLOOKUP($A1211,'STOCK PRICES'!$AA$2:$AB$1885,2,1)</f>
        <v>106.1</v>
      </c>
      <c r="AA1211" s="92">
        <f t="shared" si="61"/>
        <v>-2.0338419126163076E-2</v>
      </c>
      <c r="AB1211">
        <f>VLOOKUP($A1211,'STOCK PRICES'!$AC$2:$AD$532,2,1)</f>
        <v>509.58</v>
      </c>
      <c r="AC1211" s="92">
        <f t="shared" si="62"/>
        <v>-1.6523511244715499E-2</v>
      </c>
      <c r="AD1211">
        <f>VLOOKUP($A1211,'STOCK PRICES'!$AE$2:$AF$1525,2,1)</f>
        <v>1048.26</v>
      </c>
      <c r="AE1211" s="92">
        <f t="shared" si="63"/>
        <v>1.0403593518401269E-3</v>
      </c>
      <c r="AF1211">
        <f>VLOOKUP($A1211,'STOCK PRICES'!$AG$2:$AH$1526,2,1)</f>
        <v>80.03</v>
      </c>
      <c r="AG1211" s="92">
        <f t="shared" si="64"/>
        <v>-5.2343090594374935E-3</v>
      </c>
      <c r="AH1211">
        <f>VLOOKUP($A1211,'STOCK PRICES'!$AI$2:$AJ$1515,2,1)</f>
        <v>391.12</v>
      </c>
      <c r="AI1211" s="92">
        <f t="shared" si="65"/>
        <v>2.8369593492382765E-2</v>
      </c>
      <c r="AJ1211">
        <f>VLOOKUP($A1211,'STOCK PRICES'!$AK$2:$AL$1492,2,1)</f>
        <v>183.78</v>
      </c>
      <c r="AK1211" s="92">
        <f t="shared" si="66"/>
        <v>1.5518640062987603E-2</v>
      </c>
    </row>
    <row r="1212" spans="1:37">
      <c r="A1212" s="87">
        <v>44798</v>
      </c>
      <c r="B1212">
        <f>VLOOKUP($A1212,'STOCK PRICES'!$C$2:$D$1994,2,1)</f>
        <v>124.12</v>
      </c>
      <c r="C1212" s="92">
        <f t="shared" si="67"/>
        <v>-1.2728827346560121E-2</v>
      </c>
      <c r="D1212">
        <f>VLOOKUP($A1212,'STOCK PRICES'!$E$2:$F$2018,2,1)</f>
        <v>116.95</v>
      </c>
      <c r="E1212" s="92">
        <f t="shared" si="67"/>
        <v>3.1687604127843458E-3</v>
      </c>
      <c r="F1212">
        <f>VLOOKUP($A1212,'STOCK PRICES'!$G$2:$H$1679,2,1)</f>
        <v>21.3</v>
      </c>
      <c r="G1212" s="92">
        <f t="shared" si="51"/>
        <v>2.350177344953673E-3</v>
      </c>
      <c r="H1212">
        <f>VLOOKUP($A1212,'STOCK PRICES'!$I$2:$J$1976,2,1)</f>
        <v>39.49</v>
      </c>
      <c r="I1212" s="92">
        <f t="shared" si="52"/>
        <v>-5.555569844601994E-3</v>
      </c>
      <c r="J1212">
        <f>VLOOKUP($A1212,'STOCK PRICES'!$K$2:$L$2018,2,1)</f>
        <v>164.11</v>
      </c>
      <c r="K1212" s="92">
        <f t="shared" si="53"/>
        <v>2.4376866474553542E-4</v>
      </c>
      <c r="L1212">
        <f>VLOOKUP($A1212,'STOCK PRICES'!$M$2:$N$2018,2,1)</f>
        <v>28.07</v>
      </c>
      <c r="M1212" s="92">
        <f t="shared" si="54"/>
        <v>-2.4906613124519189E-3</v>
      </c>
      <c r="N1212">
        <f>VLOOKUP($A1212,'STOCK PRICES'!$O$2:$P$538,2,1)</f>
        <v>37.57</v>
      </c>
      <c r="O1212" s="92">
        <f t="shared" si="55"/>
        <v>1.1511303661317734E-2</v>
      </c>
      <c r="P1212">
        <f>VLOOKUP($A1212,'STOCK PRICES'!$Q$2:$R$2018,2,1)</f>
        <v>18.86</v>
      </c>
      <c r="Q1212" s="92">
        <f t="shared" si="56"/>
        <v>-1.734603281429721E-2</v>
      </c>
      <c r="R1212">
        <f>VLOOKUP($A1212,'STOCK PRICES'!$S$2:$T$2018,2,1)</f>
        <v>8.8699999999999992</v>
      </c>
      <c r="S1212" s="92">
        <f t="shared" si="57"/>
        <v>-1.3438052162040926E-2</v>
      </c>
      <c r="T1212">
        <f>VLOOKUP($A1212,'STOCK PRICES'!$U$2:$V$1210,2,1)</f>
        <v>97.25</v>
      </c>
      <c r="U1212" s="92">
        <f t="shared" si="58"/>
        <v>-6.9679552341474615E-3</v>
      </c>
      <c r="V1212">
        <f>VLOOKUP($A1212,'STOCK PRICES'!$W$2:$X$1879,2,1)</f>
        <v>50.77</v>
      </c>
      <c r="W1212" s="92">
        <f t="shared" si="59"/>
        <v>-2.3938089622124376E-2</v>
      </c>
      <c r="X1212">
        <f>VLOOKUP($A1212,'STOCK PRICES'!$Y$2:$Z$1987,2,1)</f>
        <v>32</v>
      </c>
      <c r="Y1212" s="92">
        <f t="shared" si="60"/>
        <v>-1.5504186535965199E-2</v>
      </c>
      <c r="Z1212">
        <f>VLOOKUP($A1212,'STOCK PRICES'!$AA$2:$AB$1885,2,1)</f>
        <v>106.1</v>
      </c>
      <c r="AA1212" s="92">
        <f t="shared" si="61"/>
        <v>0</v>
      </c>
      <c r="AB1212">
        <f>VLOOKUP($A1212,'STOCK PRICES'!$AC$2:$AD$532,2,1)</f>
        <v>520.80999999999995</v>
      </c>
      <c r="AC1212" s="92">
        <f t="shared" si="62"/>
        <v>2.1798434918923814E-2</v>
      </c>
      <c r="AD1212">
        <f>VLOOKUP($A1212,'STOCK PRICES'!$AE$2:$AF$1525,2,1)</f>
        <v>1040.49</v>
      </c>
      <c r="AE1212" s="92">
        <f t="shared" si="63"/>
        <v>-7.4398906909584313E-3</v>
      </c>
      <c r="AF1212">
        <f>VLOOKUP($A1212,'STOCK PRICES'!$AG$2:$AH$1526,2,1)</f>
        <v>78.989999999999995</v>
      </c>
      <c r="AG1212" s="92">
        <f t="shared" si="64"/>
        <v>-1.3080302202627112E-2</v>
      </c>
      <c r="AH1212">
        <f>VLOOKUP($A1212,'STOCK PRICES'!$AI$2:$AJ$1515,2,1)</f>
        <v>389.07</v>
      </c>
      <c r="AI1212" s="92">
        <f t="shared" si="65"/>
        <v>-5.2551422546303767E-3</v>
      </c>
      <c r="AJ1212">
        <f>VLOOKUP($A1212,'STOCK PRICES'!$AK$2:$AL$1492,2,1)</f>
        <v>177.15</v>
      </c>
      <c r="AK1212" s="92">
        <f t="shared" si="66"/>
        <v>-3.6742558761257899E-2</v>
      </c>
    </row>
    <row r="1213" spans="1:37">
      <c r="A1213" s="87">
        <v>44799</v>
      </c>
      <c r="B1213">
        <f>VLOOKUP($A1213,'STOCK PRICES'!$C$2:$D$1994,2,1)</f>
        <v>121.81</v>
      </c>
      <c r="C1213" s="92">
        <f t="shared" si="67"/>
        <v>-1.8786385868311942E-2</v>
      </c>
      <c r="D1213">
        <f>VLOOKUP($A1213,'STOCK PRICES'!$E$2:$F$2018,2,1)</f>
        <v>116.61</v>
      </c>
      <c r="E1213" s="92">
        <f t="shared" si="67"/>
        <v>-2.9114594979465936E-3</v>
      </c>
      <c r="F1213">
        <f>VLOOKUP($A1213,'STOCK PRICES'!$G$2:$H$1679,2,1)</f>
        <v>22.89</v>
      </c>
      <c r="G1213" s="92">
        <f t="shared" si="51"/>
        <v>7.1993061249095811E-2</v>
      </c>
      <c r="H1213">
        <f>VLOOKUP($A1213,'STOCK PRICES'!$I$2:$J$1976,2,1)</f>
        <v>39.299999999999997</v>
      </c>
      <c r="I1213" s="92">
        <f t="shared" si="52"/>
        <v>-4.8229564233426168E-3</v>
      </c>
      <c r="J1213">
        <f>VLOOKUP($A1213,'STOCK PRICES'!$K$2:$L$2018,2,1)</f>
        <v>163.47999999999999</v>
      </c>
      <c r="K1213" s="92">
        <f t="shared" si="53"/>
        <v>-3.8462759954600999E-3</v>
      </c>
      <c r="L1213">
        <f>VLOOKUP($A1213,'STOCK PRICES'!$M$2:$N$2018,2,1)</f>
        <v>27.44</v>
      </c>
      <c r="M1213" s="92">
        <f t="shared" si="54"/>
        <v>-2.2699587516106581E-2</v>
      </c>
      <c r="N1213">
        <f>VLOOKUP($A1213,'STOCK PRICES'!$O$2:$P$538,2,1)</f>
        <v>36.9</v>
      </c>
      <c r="O1213" s="92">
        <f t="shared" si="55"/>
        <v>-1.7994308539396035E-2</v>
      </c>
      <c r="P1213">
        <f>VLOOKUP($A1213,'STOCK PRICES'!$Q$2:$R$2018,2,1)</f>
        <v>19.079999999999998</v>
      </c>
      <c r="Q1213" s="92">
        <f t="shared" si="56"/>
        <v>1.1597388814829013E-2</v>
      </c>
      <c r="R1213">
        <f>VLOOKUP($A1213,'STOCK PRICES'!$S$2:$T$2018,2,1)</f>
        <v>8.7200000000000006</v>
      </c>
      <c r="S1213" s="92">
        <f t="shared" si="57"/>
        <v>-1.7055558400599708E-2</v>
      </c>
      <c r="T1213">
        <f>VLOOKUP($A1213,'STOCK PRICES'!$U$2:$V$1210,2,1)</f>
        <v>97.25</v>
      </c>
      <c r="U1213" s="92">
        <f t="shared" si="58"/>
        <v>0</v>
      </c>
      <c r="V1213">
        <f>VLOOKUP($A1213,'STOCK PRICES'!$W$2:$X$1879,2,1)</f>
        <v>50.92</v>
      </c>
      <c r="W1213" s="92">
        <f t="shared" si="59"/>
        <v>2.9501447299027251E-3</v>
      </c>
      <c r="X1213">
        <f>VLOOKUP($A1213,'STOCK PRICES'!$Y$2:$Z$1987,2,1)</f>
        <v>31.3</v>
      </c>
      <c r="Y1213" s="92">
        <f t="shared" si="60"/>
        <v>-2.2117805253618991E-2</v>
      </c>
      <c r="Z1213">
        <f>VLOOKUP($A1213,'STOCK PRICES'!$AA$2:$AB$1885,2,1)</f>
        <v>109.14</v>
      </c>
      <c r="AA1213" s="92">
        <f t="shared" si="61"/>
        <v>2.8249416138148485E-2</v>
      </c>
      <c r="AB1213">
        <f>VLOOKUP($A1213,'STOCK PRICES'!$AC$2:$AD$532,2,1)</f>
        <v>518.78</v>
      </c>
      <c r="AC1213" s="92">
        <f t="shared" si="62"/>
        <v>-3.905390740854216E-3</v>
      </c>
      <c r="AD1213">
        <f>VLOOKUP($A1213,'STOCK PRICES'!$AE$2:$AF$1525,2,1)</f>
        <v>1026.33</v>
      </c>
      <c r="AE1213" s="92">
        <f t="shared" si="63"/>
        <v>-1.3702423580062966E-2</v>
      </c>
      <c r="AF1213">
        <f>VLOOKUP($A1213,'STOCK PRICES'!$AG$2:$AH$1526,2,1)</f>
        <v>77.53</v>
      </c>
      <c r="AG1213" s="92">
        <f t="shared" si="64"/>
        <v>-1.8656303945459942E-2</v>
      </c>
      <c r="AH1213">
        <f>VLOOKUP($A1213,'STOCK PRICES'!$AI$2:$AJ$1515,2,1)</f>
        <v>383.38</v>
      </c>
      <c r="AI1213" s="92">
        <f t="shared" si="65"/>
        <v>-1.4732611605745535E-2</v>
      </c>
      <c r="AJ1213">
        <f>VLOOKUP($A1213,'STOCK PRICES'!$AK$2:$AL$1492,2,1)</f>
        <v>175.45</v>
      </c>
      <c r="AK1213" s="92">
        <f t="shared" si="66"/>
        <v>-9.642729282257026E-3</v>
      </c>
    </row>
    <row r="1214" spans="1:37">
      <c r="A1214" s="87">
        <v>44802</v>
      </c>
      <c r="B1214">
        <f>VLOOKUP($A1214,'STOCK PRICES'!$C$2:$D$1994,2,1)</f>
        <v>121.37</v>
      </c>
      <c r="C1214" s="92">
        <f t="shared" si="67"/>
        <v>-3.6187225935973822E-3</v>
      </c>
      <c r="D1214">
        <f>VLOOKUP($A1214,'STOCK PRICES'!$E$2:$F$2018,2,1)</f>
        <v>117.33</v>
      </c>
      <c r="E1214" s="92">
        <f t="shared" si="67"/>
        <v>6.1554439032909013E-3</v>
      </c>
      <c r="F1214">
        <f>VLOOKUP($A1214,'STOCK PRICES'!$G$2:$H$1679,2,1)</f>
        <v>23.37</v>
      </c>
      <c r="G1214" s="92">
        <f t="shared" si="51"/>
        <v>2.0753014586291196E-2</v>
      </c>
      <c r="H1214">
        <f>VLOOKUP($A1214,'STOCK PRICES'!$I$2:$J$1976,2,1)</f>
        <v>37.5</v>
      </c>
      <c r="I1214" s="92">
        <f t="shared" si="52"/>
        <v>-4.6883585898850381E-2</v>
      </c>
      <c r="J1214">
        <f>VLOOKUP($A1214,'STOCK PRICES'!$K$2:$L$2018,2,1)</f>
        <v>160.13</v>
      </c>
      <c r="K1214" s="92">
        <f t="shared" si="53"/>
        <v>-2.0704673361691166E-2</v>
      </c>
      <c r="L1214">
        <f>VLOOKUP($A1214,'STOCK PRICES'!$M$2:$N$2018,2,1)</f>
        <v>28.06</v>
      </c>
      <c r="M1214" s="92">
        <f t="shared" si="54"/>
        <v>2.2343271816630282E-2</v>
      </c>
      <c r="N1214">
        <f>VLOOKUP($A1214,'STOCK PRICES'!$O$2:$P$538,2,1)</f>
        <v>37</v>
      </c>
      <c r="O1214" s="92">
        <f t="shared" si="55"/>
        <v>2.7063615977430673E-3</v>
      </c>
      <c r="P1214">
        <f>VLOOKUP($A1214,'STOCK PRICES'!$Q$2:$R$2018,2,1)</f>
        <v>18.98</v>
      </c>
      <c r="Q1214" s="92">
        <f t="shared" si="56"/>
        <v>-5.2548728383585855E-3</v>
      </c>
      <c r="R1214">
        <f>VLOOKUP($A1214,'STOCK PRICES'!$S$2:$T$2018,2,1)</f>
        <v>8.68</v>
      </c>
      <c r="S1214" s="92">
        <f t="shared" si="57"/>
        <v>-4.5977092486295425E-3</v>
      </c>
      <c r="T1214">
        <f>VLOOKUP($A1214,'STOCK PRICES'!$U$2:$V$1210,2,1)</f>
        <v>97.25</v>
      </c>
      <c r="U1214" s="92">
        <f t="shared" si="58"/>
        <v>0</v>
      </c>
      <c r="V1214">
        <f>VLOOKUP($A1214,'STOCK PRICES'!$W$2:$X$1879,2,1)</f>
        <v>50.92</v>
      </c>
      <c r="W1214" s="92">
        <f t="shared" si="59"/>
        <v>0</v>
      </c>
      <c r="X1214">
        <f>VLOOKUP($A1214,'STOCK PRICES'!$Y$2:$Z$1987,2,1)</f>
        <v>32.340000000000003</v>
      </c>
      <c r="Y1214" s="92">
        <f t="shared" si="60"/>
        <v>3.2686756602853327E-2</v>
      </c>
      <c r="Z1214">
        <f>VLOOKUP($A1214,'STOCK PRICES'!$AA$2:$AB$1885,2,1)</f>
        <v>107</v>
      </c>
      <c r="AA1214" s="92">
        <f t="shared" si="61"/>
        <v>-1.9802627296179754E-2</v>
      </c>
      <c r="AB1214">
        <f>VLOOKUP($A1214,'STOCK PRICES'!$AC$2:$AD$532,2,1)</f>
        <v>511.57</v>
      </c>
      <c r="AC1214" s="92">
        <f t="shared" si="62"/>
        <v>-1.3995472774879236E-2</v>
      </c>
      <c r="AD1214">
        <f>VLOOKUP($A1214,'STOCK PRICES'!$AE$2:$AF$1525,2,1)</f>
        <v>1020.09</v>
      </c>
      <c r="AE1214" s="92">
        <f t="shared" si="63"/>
        <v>-6.0984737634568065E-3</v>
      </c>
      <c r="AF1214">
        <f>VLOOKUP($A1214,'STOCK PRICES'!$AG$2:$AH$1526,2,1)</f>
        <v>76.55</v>
      </c>
      <c r="AG1214" s="92">
        <f t="shared" si="64"/>
        <v>-1.2720836127174966E-2</v>
      </c>
      <c r="AH1214">
        <f>VLOOKUP($A1214,'STOCK PRICES'!$AI$2:$AJ$1515,2,1)</f>
        <v>390.43</v>
      </c>
      <c r="AI1214" s="92">
        <f t="shared" si="65"/>
        <v>1.8222031438849273E-2</v>
      </c>
      <c r="AJ1214">
        <f>VLOOKUP($A1214,'STOCK PRICES'!$AK$2:$AL$1492,2,1)</f>
        <v>188.6</v>
      </c>
      <c r="AK1214" s="92">
        <f t="shared" si="66"/>
        <v>7.2274268170132952E-2</v>
      </c>
    </row>
    <row r="1215" spans="1:37">
      <c r="A1215" s="87">
        <v>44803</v>
      </c>
      <c r="B1215">
        <f>VLOOKUP($A1215,'STOCK PRICES'!$C$2:$D$1994,2,1)</f>
        <v>121.3</v>
      </c>
      <c r="C1215" s="92">
        <f t="shared" si="67"/>
        <v>-5.7691516826567548E-4</v>
      </c>
      <c r="D1215">
        <f>VLOOKUP($A1215,'STOCK PRICES'!$E$2:$F$2018,2,1)</f>
        <v>116.68</v>
      </c>
      <c r="E1215" s="92">
        <f t="shared" si="67"/>
        <v>-5.5553324360117558E-3</v>
      </c>
      <c r="F1215">
        <f>VLOOKUP($A1215,'STOCK PRICES'!$G$2:$H$1679,2,1)</f>
        <v>22.56</v>
      </c>
      <c r="G1215" s="92">
        <f t="shared" si="51"/>
        <v>-3.5274721920908525E-2</v>
      </c>
      <c r="H1215">
        <f>VLOOKUP($A1215,'STOCK PRICES'!$I$2:$J$1976,2,1)</f>
        <v>37.840000000000003</v>
      </c>
      <c r="I1215" s="92">
        <f t="shared" si="52"/>
        <v>9.0258112073125073E-3</v>
      </c>
      <c r="J1215">
        <f>VLOOKUP($A1215,'STOCK PRICES'!$K$2:$L$2018,2,1)</f>
        <v>158.1</v>
      </c>
      <c r="K1215" s="92">
        <f t="shared" si="53"/>
        <v>-1.2758241118959028E-2</v>
      </c>
      <c r="L1215">
        <f>VLOOKUP($A1215,'STOCK PRICES'!$M$2:$N$2018,2,1)</f>
        <v>27.63</v>
      </c>
      <c r="M1215" s="92">
        <f t="shared" si="54"/>
        <v>-1.5442935738989715E-2</v>
      </c>
      <c r="N1215">
        <f>VLOOKUP($A1215,'STOCK PRICES'!$O$2:$P$538,2,1)</f>
        <v>37.31</v>
      </c>
      <c r="O1215" s="92">
        <f t="shared" si="55"/>
        <v>8.3434745888420585E-3</v>
      </c>
      <c r="P1215">
        <f>VLOOKUP($A1215,'STOCK PRICES'!$Q$2:$R$2018,2,1)</f>
        <v>18.91</v>
      </c>
      <c r="Q1215" s="92">
        <f t="shared" si="56"/>
        <v>-3.6949105114157462E-3</v>
      </c>
      <c r="R1215">
        <f>VLOOKUP($A1215,'STOCK PRICES'!$S$2:$T$2018,2,1)</f>
        <v>8.7200000000000006</v>
      </c>
      <c r="S1215" s="92">
        <f t="shared" si="57"/>
        <v>4.5977092486295494E-3</v>
      </c>
      <c r="T1215">
        <f>VLOOKUP($A1215,'STOCK PRICES'!$U$2:$V$1210,2,1)</f>
        <v>97.25</v>
      </c>
      <c r="U1215" s="92">
        <f t="shared" si="58"/>
        <v>0</v>
      </c>
      <c r="V1215">
        <f>VLOOKUP($A1215,'STOCK PRICES'!$W$2:$X$1879,2,1)</f>
        <v>52.03</v>
      </c>
      <c r="W1215" s="92">
        <f t="shared" si="59"/>
        <v>2.1564701613006363E-2</v>
      </c>
      <c r="X1215">
        <f>VLOOKUP($A1215,'STOCK PRICES'!$Y$2:$Z$1987,2,1)</f>
        <v>31.28</v>
      </c>
      <c r="Y1215" s="92">
        <f t="shared" si="60"/>
        <v>-3.3325938471850475E-2</v>
      </c>
      <c r="Z1215">
        <f>VLOOKUP($A1215,'STOCK PRICES'!$AA$2:$AB$1885,2,1)</f>
        <v>106.97</v>
      </c>
      <c r="AA1215" s="92">
        <f t="shared" si="61"/>
        <v>-2.804131438667027E-4</v>
      </c>
      <c r="AB1215">
        <f>VLOOKUP($A1215,'STOCK PRICES'!$AC$2:$AD$532,2,1)</f>
        <v>509.89</v>
      </c>
      <c r="AC1215" s="92">
        <f t="shared" si="62"/>
        <v>-3.2894122429313823E-3</v>
      </c>
      <c r="AD1215">
        <f>VLOOKUP($A1215,'STOCK PRICES'!$AE$2:$AF$1525,2,1)</f>
        <v>991.43</v>
      </c>
      <c r="AE1215" s="92">
        <f t="shared" si="63"/>
        <v>-2.849779231324091E-2</v>
      </c>
      <c r="AF1215">
        <f>VLOOKUP($A1215,'STOCK PRICES'!$AG$2:$AH$1526,2,1)</f>
        <v>74.349999999999994</v>
      </c>
      <c r="AG1215" s="92">
        <f t="shared" si="64"/>
        <v>-2.9160449197528686E-2</v>
      </c>
      <c r="AH1215">
        <f>VLOOKUP($A1215,'STOCK PRICES'!$AI$2:$AJ$1515,2,1)</f>
        <v>394.15</v>
      </c>
      <c r="AI1215" s="92">
        <f t="shared" si="65"/>
        <v>9.4828516570538198E-3</v>
      </c>
      <c r="AJ1215">
        <f>VLOOKUP($A1215,'STOCK PRICES'!$AK$2:$AL$1492,2,1)</f>
        <v>202.74</v>
      </c>
      <c r="AK1215" s="92">
        <f t="shared" si="66"/>
        <v>7.2295999754896534E-2</v>
      </c>
    </row>
    <row r="1216" spans="1:37">
      <c r="A1216" s="87">
        <v>44804</v>
      </c>
      <c r="B1216">
        <f>VLOOKUP($A1216,'STOCK PRICES'!$C$2:$D$1994,2,1)</f>
        <v>121.4</v>
      </c>
      <c r="C1216" s="92">
        <f t="shared" si="67"/>
        <v>8.240626753935657E-4</v>
      </c>
      <c r="D1216">
        <f>VLOOKUP($A1216,'STOCK PRICES'!$E$2:$F$2018,2,1)</f>
        <v>116.71</v>
      </c>
      <c r="E1216" s="92">
        <f t="shared" si="67"/>
        <v>2.5708042474148767E-4</v>
      </c>
      <c r="F1216">
        <f>VLOOKUP($A1216,'STOCK PRICES'!$G$2:$H$1679,2,1)</f>
        <v>22.99</v>
      </c>
      <c r="G1216" s="92">
        <f t="shared" si="51"/>
        <v>1.8880912145231986E-2</v>
      </c>
      <c r="H1216">
        <f>VLOOKUP($A1216,'STOCK PRICES'!$I$2:$J$1976,2,1)</f>
        <v>37.56</v>
      </c>
      <c r="I1216" s="92">
        <f t="shared" si="52"/>
        <v>-7.4270898436154531E-3</v>
      </c>
      <c r="J1216">
        <f>VLOOKUP($A1216,'STOCK PRICES'!$K$2:$L$2018,2,1)</f>
        <v>158.85</v>
      </c>
      <c r="K1216" s="92">
        <f t="shared" si="53"/>
        <v>4.7326165000987283E-3</v>
      </c>
      <c r="L1216">
        <f>VLOOKUP($A1216,'STOCK PRICES'!$M$2:$N$2018,2,1)</f>
        <v>28.62</v>
      </c>
      <c r="M1216" s="92">
        <f t="shared" si="54"/>
        <v>3.5203635192979699E-2</v>
      </c>
      <c r="N1216">
        <f>VLOOKUP($A1216,'STOCK PRICES'!$O$2:$P$538,2,1)</f>
        <v>37.01</v>
      </c>
      <c r="O1216" s="92">
        <f t="shared" si="55"/>
        <v>-8.0732408350020178E-3</v>
      </c>
      <c r="P1216">
        <f>VLOOKUP($A1216,'STOCK PRICES'!$Q$2:$R$2018,2,1)</f>
        <v>18.829999999999998</v>
      </c>
      <c r="Q1216" s="92">
        <f t="shared" si="56"/>
        <v>-4.2395400013051599E-3</v>
      </c>
      <c r="R1216">
        <f>VLOOKUP($A1216,'STOCK PRICES'!$S$2:$T$2018,2,1)</f>
        <v>8.68</v>
      </c>
      <c r="S1216" s="92">
        <f t="shared" si="57"/>
        <v>-4.5977092486295425E-3</v>
      </c>
      <c r="T1216">
        <f>VLOOKUP($A1216,'STOCK PRICES'!$U$2:$V$1210,2,1)</f>
        <v>90.57</v>
      </c>
      <c r="U1216" s="92">
        <f t="shared" si="58"/>
        <v>-7.1161950111698583E-2</v>
      </c>
      <c r="V1216">
        <f>VLOOKUP($A1216,'STOCK PRICES'!$W$2:$X$1879,2,1)</f>
        <v>53.93</v>
      </c>
      <c r="W1216" s="92">
        <f t="shared" si="59"/>
        <v>3.5866434046923398E-2</v>
      </c>
      <c r="X1216">
        <f>VLOOKUP($A1216,'STOCK PRICES'!$Y$2:$Z$1987,2,1)</f>
        <v>31.5</v>
      </c>
      <c r="Y1216" s="92">
        <f t="shared" si="60"/>
        <v>7.0086301544769747E-3</v>
      </c>
      <c r="Z1216">
        <f>VLOOKUP($A1216,'STOCK PRICES'!$AA$2:$AB$1885,2,1)</f>
        <v>107.87</v>
      </c>
      <c r="AA1216" s="92">
        <f t="shared" si="61"/>
        <v>8.3783770692982783E-3</v>
      </c>
      <c r="AB1216">
        <f>VLOOKUP($A1216,'STOCK PRICES'!$AC$2:$AD$532,2,1)</f>
        <v>516.72</v>
      </c>
      <c r="AC1216" s="92">
        <f t="shared" si="62"/>
        <v>1.3306125543985482E-2</v>
      </c>
      <c r="AD1216">
        <f>VLOOKUP($A1216,'STOCK PRICES'!$AE$2:$AF$1525,2,1)</f>
        <v>979.82</v>
      </c>
      <c r="AE1216" s="92">
        <f t="shared" si="63"/>
        <v>-1.1779464041496443E-2</v>
      </c>
      <c r="AF1216">
        <f>VLOOKUP($A1216,'STOCK PRICES'!$AG$2:$AH$1526,2,1)</f>
        <v>72.86</v>
      </c>
      <c r="AG1216" s="92">
        <f t="shared" si="64"/>
        <v>-2.0243881325746296E-2</v>
      </c>
      <c r="AH1216">
        <f>VLOOKUP($A1216,'STOCK PRICES'!$AI$2:$AJ$1515,2,1)</f>
        <v>397.71</v>
      </c>
      <c r="AI1216" s="92">
        <f t="shared" si="65"/>
        <v>8.9915489729508313E-3</v>
      </c>
      <c r="AJ1216">
        <f>VLOOKUP($A1216,'STOCK PRICES'!$AK$2:$AL$1492,2,1)</f>
        <v>210.67</v>
      </c>
      <c r="AK1216" s="92">
        <f t="shared" si="66"/>
        <v>3.8368558184125177E-2</v>
      </c>
    </row>
    <row r="1217" spans="1:37">
      <c r="A1217" s="87">
        <v>44805</v>
      </c>
      <c r="B1217">
        <f>VLOOKUP($A1217,'STOCK PRICES'!$C$2:$D$1994,2,1)</f>
        <v>121.17</v>
      </c>
      <c r="C1217" s="92">
        <f t="shared" si="67"/>
        <v>-1.8963603819667652E-3</v>
      </c>
      <c r="D1217">
        <f>VLOOKUP($A1217,'STOCK PRICES'!$E$2:$F$2018,2,1)</f>
        <v>116.89</v>
      </c>
      <c r="E1217" s="92">
        <f t="shared" si="67"/>
        <v>1.5410961954167421E-3</v>
      </c>
      <c r="F1217">
        <f>VLOOKUP($A1217,'STOCK PRICES'!$G$2:$H$1679,2,1)</f>
        <v>22.92</v>
      </c>
      <c r="G1217" s="92">
        <f t="shared" si="51"/>
        <v>-3.0494469285512493E-3</v>
      </c>
      <c r="H1217">
        <f>VLOOKUP($A1217,'STOCK PRICES'!$I$2:$J$1976,2,1)</f>
        <v>38.49</v>
      </c>
      <c r="I1217" s="92">
        <f t="shared" si="52"/>
        <v>2.4458812955592608E-2</v>
      </c>
      <c r="J1217">
        <f>VLOOKUP($A1217,'STOCK PRICES'!$K$2:$L$2018,2,1)</f>
        <v>160.15</v>
      </c>
      <c r="K1217" s="92">
        <f t="shared" si="53"/>
        <v>8.150515339642039E-3</v>
      </c>
      <c r="L1217">
        <f>VLOOKUP($A1217,'STOCK PRICES'!$M$2:$N$2018,2,1)</f>
        <v>28.89</v>
      </c>
      <c r="M1217" s="92">
        <f t="shared" si="54"/>
        <v>9.3897403498389171E-3</v>
      </c>
      <c r="N1217">
        <f>VLOOKUP($A1217,'STOCK PRICES'!$O$2:$P$538,2,1)</f>
        <v>37.369999999999997</v>
      </c>
      <c r="O1217" s="92">
        <f t="shared" si="55"/>
        <v>9.6800970993278865E-3</v>
      </c>
      <c r="P1217">
        <f>VLOOKUP($A1217,'STOCK PRICES'!$Q$2:$R$2018,2,1)</f>
        <v>19.14</v>
      </c>
      <c r="Q1217" s="92">
        <f t="shared" si="56"/>
        <v>1.6329043355747353E-2</v>
      </c>
      <c r="R1217">
        <f>VLOOKUP($A1217,'STOCK PRICES'!$S$2:$T$2018,2,1)</f>
        <v>8.7100000000000009</v>
      </c>
      <c r="S1217" s="92">
        <f t="shared" si="57"/>
        <v>3.4502621921527494E-3</v>
      </c>
      <c r="T1217">
        <f>VLOOKUP($A1217,'STOCK PRICES'!$U$2:$V$1210,2,1)</f>
        <v>90.57</v>
      </c>
      <c r="U1217" s="92">
        <f t="shared" si="58"/>
        <v>0</v>
      </c>
      <c r="V1217">
        <f>VLOOKUP($A1217,'STOCK PRICES'!$W$2:$X$1879,2,1)</f>
        <v>55.5</v>
      </c>
      <c r="W1217" s="92">
        <f t="shared" si="59"/>
        <v>2.8696111403253292E-2</v>
      </c>
      <c r="X1217">
        <f>VLOOKUP($A1217,'STOCK PRICES'!$Y$2:$Z$1987,2,1)</f>
        <v>31.27</v>
      </c>
      <c r="Y1217" s="92">
        <f t="shared" si="60"/>
        <v>-7.3283743618375247E-3</v>
      </c>
      <c r="Z1217">
        <f>VLOOKUP($A1217,'STOCK PRICES'!$AA$2:$AB$1885,2,1)</f>
        <v>106.87</v>
      </c>
      <c r="AA1217" s="92">
        <f t="shared" si="61"/>
        <v>-9.3136558505323794E-3</v>
      </c>
      <c r="AB1217">
        <f>VLOOKUP($A1217,'STOCK PRICES'!$AC$2:$AD$532,2,1)</f>
        <v>523.37</v>
      </c>
      <c r="AC1217" s="92">
        <f t="shared" si="62"/>
        <v>1.2787529189948334E-2</v>
      </c>
      <c r="AD1217">
        <f>VLOOKUP($A1217,'STOCK PRICES'!$AE$2:$AF$1525,2,1)</f>
        <v>980.22</v>
      </c>
      <c r="AE1217" s="92">
        <f t="shared" si="63"/>
        <v>4.0815494127976429E-4</v>
      </c>
      <c r="AF1217">
        <f>VLOOKUP($A1217,'STOCK PRICES'!$AG$2:$AH$1526,2,1)</f>
        <v>71.73</v>
      </c>
      <c r="AG1217" s="92">
        <f t="shared" si="64"/>
        <v>-1.5630721442074644E-2</v>
      </c>
      <c r="AH1217">
        <f>VLOOKUP($A1217,'STOCK PRICES'!$AI$2:$AJ$1515,2,1)</f>
        <v>402.02</v>
      </c>
      <c r="AI1217" s="92">
        <f t="shared" si="65"/>
        <v>1.0778742146382045E-2</v>
      </c>
      <c r="AJ1217">
        <f>VLOOKUP($A1217,'STOCK PRICES'!$AK$2:$AL$1492,2,1)</f>
        <v>211.14</v>
      </c>
      <c r="AK1217" s="92">
        <f t="shared" si="66"/>
        <v>2.228492423169861E-3</v>
      </c>
    </row>
    <row r="1218" spans="1:37">
      <c r="A1218" s="87">
        <v>44806</v>
      </c>
      <c r="B1218">
        <f>VLOOKUP($A1218,'STOCK PRICES'!$C$2:$D$1994,2,1)</f>
        <v>120.62</v>
      </c>
      <c r="C1218" s="92">
        <f t="shared" si="67"/>
        <v>-4.5494102205904897E-3</v>
      </c>
      <c r="D1218">
        <f>VLOOKUP($A1218,'STOCK PRICES'!$E$2:$F$2018,2,1)</f>
        <v>116.62</v>
      </c>
      <c r="E1218" s="92">
        <f t="shared" si="67"/>
        <v>-2.312535825668973E-3</v>
      </c>
      <c r="F1218">
        <f>VLOOKUP($A1218,'STOCK PRICES'!$G$2:$H$1679,2,1)</f>
        <v>22.91</v>
      </c>
      <c r="G1218" s="92">
        <f t="shared" si="51"/>
        <v>-4.363953811347131E-4</v>
      </c>
      <c r="H1218">
        <f>VLOOKUP($A1218,'STOCK PRICES'!$I$2:$J$1976,2,1)</f>
        <v>38</v>
      </c>
      <c r="I1218" s="92">
        <f t="shared" si="52"/>
        <v>-1.2812307569269035E-2</v>
      </c>
      <c r="J1218">
        <f>VLOOKUP($A1218,'STOCK PRICES'!$K$2:$L$2018,2,1)</f>
        <v>158.44999999999999</v>
      </c>
      <c r="K1218" s="92">
        <f t="shared" si="53"/>
        <v>-1.0671789918237477E-2</v>
      </c>
      <c r="L1218">
        <f>VLOOKUP($A1218,'STOCK PRICES'!$M$2:$N$2018,2,1)</f>
        <v>28.56</v>
      </c>
      <c r="M1218" s="92">
        <f t="shared" si="54"/>
        <v>-1.1488377006760281E-2</v>
      </c>
      <c r="N1218">
        <f>VLOOKUP($A1218,'STOCK PRICES'!$O$2:$P$538,2,1)</f>
        <v>36.94</v>
      </c>
      <c r="O1218" s="92">
        <f t="shared" si="55"/>
        <v>-1.1573268726298592E-2</v>
      </c>
      <c r="P1218">
        <f>VLOOKUP($A1218,'STOCK PRICES'!$Q$2:$R$2018,2,1)</f>
        <v>18.82</v>
      </c>
      <c r="Q1218" s="92">
        <f t="shared" si="56"/>
        <v>-1.6860251867574678E-2</v>
      </c>
      <c r="R1218">
        <f>VLOOKUP($A1218,'STOCK PRICES'!$S$2:$T$2018,2,1)</f>
        <v>8.57</v>
      </c>
      <c r="S1218" s="92">
        <f t="shared" si="57"/>
        <v>-1.6204058254723028E-2</v>
      </c>
      <c r="T1218">
        <f>VLOOKUP($A1218,'STOCK PRICES'!$U$2:$V$1210,2,1)</f>
        <v>97.36</v>
      </c>
      <c r="U1218" s="92">
        <f t="shared" si="58"/>
        <v>7.2292416292414716E-2</v>
      </c>
      <c r="V1218">
        <f>VLOOKUP($A1218,'STOCK PRICES'!$W$2:$X$1879,2,1)</f>
        <v>54.11</v>
      </c>
      <c r="W1218" s="92">
        <f t="shared" si="59"/>
        <v>-2.5364009097744892E-2</v>
      </c>
      <c r="X1218">
        <f>VLOOKUP($A1218,'STOCK PRICES'!$Y$2:$Z$1987,2,1)</f>
        <v>31.96</v>
      </c>
      <c r="Y1218" s="92">
        <f t="shared" si="60"/>
        <v>2.1825949428324137E-2</v>
      </c>
      <c r="Z1218">
        <f>VLOOKUP($A1218,'STOCK PRICES'!$AA$2:$AB$1885,2,1)</f>
        <v>107.43</v>
      </c>
      <c r="AA1218" s="92">
        <f t="shared" si="61"/>
        <v>5.2263301416457112E-3</v>
      </c>
      <c r="AB1218">
        <f>VLOOKUP($A1218,'STOCK PRICES'!$AC$2:$AD$532,2,1)</f>
        <v>520.74</v>
      </c>
      <c r="AC1218" s="92">
        <f t="shared" si="62"/>
        <v>-5.0377940299571808E-3</v>
      </c>
      <c r="AD1218">
        <f>VLOOKUP($A1218,'STOCK PRICES'!$AE$2:$AF$1525,2,1)</f>
        <v>976.22</v>
      </c>
      <c r="AE1218" s="92">
        <f t="shared" si="63"/>
        <v>-4.0890654182942181E-3</v>
      </c>
      <c r="AF1218">
        <f>VLOOKUP($A1218,'STOCK PRICES'!$AG$2:$AH$1526,2,1)</f>
        <v>71.2</v>
      </c>
      <c r="AG1218" s="92">
        <f t="shared" si="64"/>
        <v>-7.4162517204130005E-3</v>
      </c>
      <c r="AH1218">
        <f>VLOOKUP($A1218,'STOCK PRICES'!$AI$2:$AJ$1515,2,1)</f>
        <v>401.16</v>
      </c>
      <c r="AI1218" s="92">
        <f t="shared" si="65"/>
        <v>-2.141488405242383E-3</v>
      </c>
      <c r="AJ1218">
        <f>VLOOKUP($A1218,'STOCK PRICES'!$AK$2:$AL$1492,2,1)</f>
        <v>207.66</v>
      </c>
      <c r="AK1218" s="92">
        <f t="shared" si="66"/>
        <v>-1.6619293686240877E-2</v>
      </c>
    </row>
    <row r="1219" spans="1:37">
      <c r="A1219" s="87">
        <v>44809</v>
      </c>
      <c r="B1219">
        <f>VLOOKUP($A1219,'STOCK PRICES'!$C$2:$D$1994,2,1)</f>
        <v>120.09</v>
      </c>
      <c r="C1219" s="92">
        <f t="shared" si="67"/>
        <v>-4.4036463502488384E-3</v>
      </c>
      <c r="D1219">
        <f>VLOOKUP($A1219,'STOCK PRICES'!$E$2:$F$2018,2,1)</f>
        <v>116.72</v>
      </c>
      <c r="E1219" s="92">
        <f t="shared" si="67"/>
        <v>8.5711842052019378E-4</v>
      </c>
      <c r="F1219">
        <f>VLOOKUP($A1219,'STOCK PRICES'!$G$2:$H$1679,2,1)</f>
        <v>22.74</v>
      </c>
      <c r="G1219" s="92">
        <f t="shared" si="51"/>
        <v>-7.4480081430142626E-3</v>
      </c>
      <c r="H1219">
        <f>VLOOKUP($A1219,'STOCK PRICES'!$I$2:$J$1976,2,1)</f>
        <v>37</v>
      </c>
      <c r="I1219" s="92">
        <f t="shared" si="52"/>
        <v>-2.6668247082161294E-2</v>
      </c>
      <c r="J1219">
        <f>VLOOKUP($A1219,'STOCK PRICES'!$K$2:$L$2018,2,1)</f>
        <v>155.68</v>
      </c>
      <c r="K1219" s="92">
        <f t="shared" si="53"/>
        <v>-1.7636467699234697E-2</v>
      </c>
      <c r="L1219">
        <f>VLOOKUP($A1219,'STOCK PRICES'!$M$2:$N$2018,2,1)</f>
        <v>27.89</v>
      </c>
      <c r="M1219" s="92">
        <f t="shared" si="54"/>
        <v>-2.3738935831985965E-2</v>
      </c>
      <c r="N1219">
        <f>VLOOKUP($A1219,'STOCK PRICES'!$O$2:$P$538,2,1)</f>
        <v>36.75</v>
      </c>
      <c r="O1219" s="92">
        <f t="shared" si="55"/>
        <v>-5.1567491122481209E-3</v>
      </c>
      <c r="P1219">
        <f>VLOOKUP($A1219,'STOCK PRICES'!$Q$2:$R$2018,2,1)</f>
        <v>17.91</v>
      </c>
      <c r="Q1219" s="92">
        <f t="shared" si="56"/>
        <v>-4.9560918084613138E-2</v>
      </c>
      <c r="R1219">
        <f>VLOOKUP($A1219,'STOCK PRICES'!$S$2:$T$2018,2,1)</f>
        <v>8.42</v>
      </c>
      <c r="S1219" s="92">
        <f t="shared" si="57"/>
        <v>-1.7657904355453152E-2</v>
      </c>
      <c r="T1219">
        <f>VLOOKUP($A1219,'STOCK PRICES'!$U$2:$V$1210,2,1)</f>
        <v>99.15</v>
      </c>
      <c r="U1219" s="92">
        <f t="shared" si="58"/>
        <v>1.8218406286533387E-2</v>
      </c>
      <c r="V1219">
        <f>VLOOKUP($A1219,'STOCK PRICES'!$W$2:$X$1879,2,1)</f>
        <v>53.53</v>
      </c>
      <c r="W1219" s="92">
        <f t="shared" si="59"/>
        <v>-1.0776767249353997E-2</v>
      </c>
      <c r="X1219">
        <f>VLOOKUP($A1219,'STOCK PRICES'!$Y$2:$Z$1987,2,1)</f>
        <v>31</v>
      </c>
      <c r="Y1219" s="92">
        <f t="shared" si="60"/>
        <v>-3.0497916412927702E-2</v>
      </c>
      <c r="Z1219">
        <f>VLOOKUP($A1219,'STOCK PRICES'!$AA$2:$AB$1885,2,1)</f>
        <v>104.34</v>
      </c>
      <c r="AA1219" s="92">
        <f t="shared" si="61"/>
        <v>-2.9184675084204342E-2</v>
      </c>
      <c r="AB1219">
        <f>VLOOKUP($A1219,'STOCK PRICES'!$AC$2:$AD$532,2,1)</f>
        <v>517.11</v>
      </c>
      <c r="AC1219" s="92">
        <f t="shared" si="62"/>
        <v>-6.9952590497987651E-3</v>
      </c>
      <c r="AD1219">
        <f>VLOOKUP($A1219,'STOCK PRICES'!$AE$2:$AF$1525,2,1)</f>
        <v>977</v>
      </c>
      <c r="AE1219" s="92">
        <f t="shared" si="63"/>
        <v>7.9868119460478322E-4</v>
      </c>
      <c r="AF1219">
        <f>VLOOKUP($A1219,'STOCK PRICES'!$AG$2:$AH$1526,2,1)</f>
        <v>70.61</v>
      </c>
      <c r="AG1219" s="92">
        <f t="shared" si="64"/>
        <v>-8.3210408896746916E-3</v>
      </c>
      <c r="AH1219">
        <f>VLOOKUP($A1219,'STOCK PRICES'!$AI$2:$AJ$1515,2,1)</f>
        <v>392.11</v>
      </c>
      <c r="AI1219" s="92">
        <f t="shared" si="65"/>
        <v>-2.2817937548899204E-2</v>
      </c>
      <c r="AJ1219">
        <f>VLOOKUP($A1219,'STOCK PRICES'!$AK$2:$AL$1492,2,1)</f>
        <v>205.09</v>
      </c>
      <c r="AK1219" s="92">
        <f t="shared" si="66"/>
        <v>-1.2453219689666435E-2</v>
      </c>
    </row>
    <row r="1220" spans="1:37">
      <c r="A1220" s="87">
        <v>44810</v>
      </c>
      <c r="B1220">
        <f>VLOOKUP($A1220,'STOCK PRICES'!$C$2:$D$1994,2,1)</f>
        <v>119.51</v>
      </c>
      <c r="C1220" s="92">
        <f t="shared" si="67"/>
        <v>-4.8414117938023402E-3</v>
      </c>
      <c r="D1220">
        <f>VLOOKUP($A1220,'STOCK PRICES'!$E$2:$F$2018,2,1)</f>
        <v>117.01</v>
      </c>
      <c r="E1220" s="92">
        <f t="shared" si="67"/>
        <v>2.4814970163364765E-3</v>
      </c>
      <c r="F1220">
        <f>VLOOKUP($A1220,'STOCK PRICES'!$G$2:$H$1679,2,1)</f>
        <v>20.64</v>
      </c>
      <c r="G1220" s="92">
        <f t="shared" si="51"/>
        <v>-9.6894547709027834E-2</v>
      </c>
      <c r="H1220">
        <f>VLOOKUP($A1220,'STOCK PRICES'!$I$2:$J$1976,2,1)</f>
        <v>37.25</v>
      </c>
      <c r="I1220" s="92">
        <f t="shared" si="52"/>
        <v>6.7340321813441194E-3</v>
      </c>
      <c r="J1220">
        <f>VLOOKUP($A1220,'STOCK PRICES'!$K$2:$L$2018,2,1)</f>
        <v>157.34</v>
      </c>
      <c r="K1220" s="92">
        <f t="shared" si="53"/>
        <v>1.0606450463401491E-2</v>
      </c>
      <c r="L1220">
        <f>VLOOKUP($A1220,'STOCK PRICES'!$M$2:$N$2018,2,1)</f>
        <v>27.95</v>
      </c>
      <c r="M1220" s="92">
        <f t="shared" si="54"/>
        <v>2.1489979617105204E-3</v>
      </c>
      <c r="N1220">
        <f>VLOOKUP($A1220,'STOCK PRICES'!$O$2:$P$538,2,1)</f>
        <v>36.5</v>
      </c>
      <c r="O1220" s="92">
        <f t="shared" si="55"/>
        <v>-6.8259650703998706E-3</v>
      </c>
      <c r="P1220">
        <f>VLOOKUP($A1220,'STOCK PRICES'!$Q$2:$R$2018,2,1)</f>
        <v>17.93</v>
      </c>
      <c r="Q1220" s="92">
        <f t="shared" si="56"/>
        <v>1.1160715444211294E-3</v>
      </c>
      <c r="R1220">
        <f>VLOOKUP($A1220,'STOCK PRICES'!$S$2:$T$2018,2,1)</f>
        <v>8.3800000000000008</v>
      </c>
      <c r="S1220" s="92">
        <f t="shared" si="57"/>
        <v>-4.7619137602435907E-3</v>
      </c>
      <c r="T1220">
        <f>VLOOKUP($A1220,'STOCK PRICES'!$U$2:$V$1210,2,1)</f>
        <v>104.9</v>
      </c>
      <c r="U1220" s="92">
        <f t="shared" si="58"/>
        <v>5.6373660436446413E-2</v>
      </c>
      <c r="V1220">
        <f>VLOOKUP($A1220,'STOCK PRICES'!$W$2:$X$1879,2,1)</f>
        <v>52</v>
      </c>
      <c r="W1220" s="92">
        <f t="shared" si="59"/>
        <v>-2.8998525823862562E-2</v>
      </c>
      <c r="X1220">
        <f>VLOOKUP($A1220,'STOCK PRICES'!$Y$2:$Z$1987,2,1)</f>
        <v>30.55</v>
      </c>
      <c r="Y1220" s="92">
        <f t="shared" si="60"/>
        <v>-1.4622518867541926E-2</v>
      </c>
      <c r="Z1220">
        <f>VLOOKUP($A1220,'STOCK PRICES'!$AA$2:$AB$1885,2,1)</f>
        <v>106.11</v>
      </c>
      <c r="AA1220" s="92">
        <f t="shared" si="61"/>
        <v>1.6821494291252289E-2</v>
      </c>
      <c r="AB1220">
        <f>VLOOKUP($A1220,'STOCK PRICES'!$AC$2:$AD$532,2,1)</f>
        <v>512.28</v>
      </c>
      <c r="AC1220" s="92">
        <f t="shared" si="62"/>
        <v>-9.3842672765387311E-3</v>
      </c>
      <c r="AD1220">
        <f>VLOOKUP($A1220,'STOCK PRICES'!$AE$2:$AF$1525,2,1)</f>
        <v>979</v>
      </c>
      <c r="AE1220" s="92">
        <f t="shared" si="63"/>
        <v>2.0449904877276478E-3</v>
      </c>
      <c r="AF1220">
        <f>VLOOKUP($A1220,'STOCK PRICES'!$AG$2:$AH$1526,2,1)</f>
        <v>70.97</v>
      </c>
      <c r="AG1220" s="92">
        <f t="shared" si="64"/>
        <v>5.0854750086359677E-3</v>
      </c>
      <c r="AH1220">
        <f>VLOOKUP($A1220,'STOCK PRICES'!$AI$2:$AJ$1515,2,1)</f>
        <v>396.47</v>
      </c>
      <c r="AI1220" s="92">
        <f t="shared" si="65"/>
        <v>1.1057963498402401E-2</v>
      </c>
      <c r="AJ1220">
        <f>VLOOKUP($A1220,'STOCK PRICES'!$AK$2:$AL$1492,2,1)</f>
        <v>207.59</v>
      </c>
      <c r="AK1220" s="92">
        <f t="shared" si="66"/>
        <v>1.2116073389061722E-2</v>
      </c>
    </row>
    <row r="1221" spans="1:37">
      <c r="A1221" s="87">
        <v>44811</v>
      </c>
      <c r="B1221">
        <f>VLOOKUP($A1221,'STOCK PRICES'!$C$2:$D$1994,2,1)</f>
        <v>120.62</v>
      </c>
      <c r="C1221" s="92">
        <f t="shared" si="67"/>
        <v>9.2450581440509903E-3</v>
      </c>
      <c r="D1221">
        <f>VLOOKUP($A1221,'STOCK PRICES'!$E$2:$F$2018,2,1)</f>
        <v>116.78</v>
      </c>
      <c r="E1221" s="92">
        <f t="shared" si="67"/>
        <v>-1.9675783754750488E-3</v>
      </c>
      <c r="F1221">
        <f>VLOOKUP($A1221,'STOCK PRICES'!$G$2:$H$1679,2,1)</f>
        <v>20.8</v>
      </c>
      <c r="G1221" s="92">
        <f t="shared" si="51"/>
        <v>7.7220460939103185E-3</v>
      </c>
      <c r="H1221">
        <f>VLOOKUP($A1221,'STOCK PRICES'!$I$2:$J$1976,2,1)</f>
        <v>36.03</v>
      </c>
      <c r="I1221" s="92">
        <f t="shared" si="52"/>
        <v>-3.330002006556667E-2</v>
      </c>
      <c r="J1221">
        <f>VLOOKUP($A1221,'STOCK PRICES'!$K$2:$L$2018,2,1)</f>
        <v>158.31</v>
      </c>
      <c r="K1221" s="92">
        <f t="shared" si="53"/>
        <v>6.1460671845897531E-3</v>
      </c>
      <c r="L1221">
        <f>VLOOKUP($A1221,'STOCK PRICES'!$M$2:$N$2018,2,1)</f>
        <v>27.76</v>
      </c>
      <c r="M1221" s="92">
        <f t="shared" si="54"/>
        <v>-6.8210639625043241E-3</v>
      </c>
      <c r="N1221">
        <f>VLOOKUP($A1221,'STOCK PRICES'!$O$2:$P$538,2,1)</f>
        <v>36.29</v>
      </c>
      <c r="O1221" s="92">
        <f t="shared" si="55"/>
        <v>-5.7700393634668645E-3</v>
      </c>
      <c r="P1221">
        <f>VLOOKUP($A1221,'STOCK PRICES'!$Q$2:$R$2018,2,1)</f>
        <v>17.95</v>
      </c>
      <c r="Q1221" s="92">
        <f t="shared" si="56"/>
        <v>1.1148273172463632E-3</v>
      </c>
      <c r="R1221">
        <f>VLOOKUP($A1221,'STOCK PRICES'!$S$2:$T$2018,2,1)</f>
        <v>8.26</v>
      </c>
      <c r="S1221" s="92">
        <f t="shared" si="57"/>
        <v>-1.4423326961105052E-2</v>
      </c>
      <c r="T1221">
        <f>VLOOKUP($A1221,'STOCK PRICES'!$U$2:$V$1210,2,1)</f>
        <v>102.74</v>
      </c>
      <c r="U1221" s="92">
        <f t="shared" si="58"/>
        <v>-2.0805990363129821E-2</v>
      </c>
      <c r="V1221">
        <f>VLOOKUP($A1221,'STOCK PRICES'!$W$2:$X$1879,2,1)</f>
        <v>51.37</v>
      </c>
      <c r="W1221" s="92">
        <f t="shared" si="59"/>
        <v>-1.2189374102250891E-2</v>
      </c>
      <c r="X1221">
        <f>VLOOKUP($A1221,'STOCK PRICES'!$Y$2:$Z$1987,2,1)</f>
        <v>31.22</v>
      </c>
      <c r="Y1221" s="92">
        <f t="shared" si="60"/>
        <v>2.1694229469681716E-2</v>
      </c>
      <c r="Z1221">
        <f>VLOOKUP($A1221,'STOCK PRICES'!$AA$2:$AB$1885,2,1)</f>
        <v>100</v>
      </c>
      <c r="AA1221" s="92">
        <f t="shared" si="61"/>
        <v>-5.9306105897407591E-2</v>
      </c>
      <c r="AB1221">
        <f>VLOOKUP($A1221,'STOCK PRICES'!$AC$2:$AD$532,2,1)</f>
        <v>508.21</v>
      </c>
      <c r="AC1221" s="92">
        <f t="shared" si="62"/>
        <v>-7.9766025729981101E-3</v>
      </c>
      <c r="AD1221">
        <f>VLOOKUP($A1221,'STOCK PRICES'!$AE$2:$AF$1525,2,1)</f>
        <v>973.13</v>
      </c>
      <c r="AE1221" s="92">
        <f t="shared" si="63"/>
        <v>-6.0139618693845617E-3</v>
      </c>
      <c r="AF1221">
        <f>VLOOKUP($A1221,'STOCK PRICES'!$AG$2:$AH$1526,2,1)</f>
        <v>69.69</v>
      </c>
      <c r="AG1221" s="92">
        <f t="shared" si="64"/>
        <v>-1.8200417086464086E-2</v>
      </c>
      <c r="AH1221">
        <f>VLOOKUP($A1221,'STOCK PRICES'!$AI$2:$AJ$1515,2,1)</f>
        <v>393.91</v>
      </c>
      <c r="AI1221" s="92">
        <f t="shared" si="65"/>
        <v>-6.4779193607989258E-3</v>
      </c>
      <c r="AJ1221">
        <f>VLOOKUP($A1221,'STOCK PRICES'!$AK$2:$AL$1492,2,1)</f>
        <v>206.06</v>
      </c>
      <c r="AK1221" s="92">
        <f t="shared" si="66"/>
        <v>-7.3975920577811355E-3</v>
      </c>
    </row>
    <row r="1222" spans="1:37">
      <c r="A1222" s="87">
        <v>44812</v>
      </c>
      <c r="B1222">
        <f>VLOOKUP($A1222,'STOCK PRICES'!$C$2:$D$1994,2,1)</f>
        <v>119.99</v>
      </c>
      <c r="C1222" s="92">
        <f t="shared" si="67"/>
        <v>-5.2367020465432451E-3</v>
      </c>
      <c r="D1222">
        <f>VLOOKUP($A1222,'STOCK PRICES'!$E$2:$F$2018,2,1)</f>
        <v>115.53</v>
      </c>
      <c r="E1222" s="92">
        <f t="shared" si="67"/>
        <v>-1.0761586360464389E-2</v>
      </c>
      <c r="F1222">
        <f>VLOOKUP($A1222,'STOCK PRICES'!$G$2:$H$1679,2,1)</f>
        <v>20.96</v>
      </c>
      <c r="G1222" s="92">
        <f t="shared" si="51"/>
        <v>7.6628727455690972E-3</v>
      </c>
      <c r="H1222">
        <f>VLOOKUP($A1222,'STOCK PRICES'!$I$2:$J$1976,2,1)</f>
        <v>36.5</v>
      </c>
      <c r="I1222" s="92">
        <f t="shared" si="52"/>
        <v>1.2960335828444001E-2</v>
      </c>
      <c r="J1222">
        <f>VLOOKUP($A1222,'STOCK PRICES'!$K$2:$L$2018,2,1)</f>
        <v>158.31</v>
      </c>
      <c r="K1222" s="92">
        <f t="shared" si="53"/>
        <v>0</v>
      </c>
      <c r="L1222">
        <f>VLOOKUP($A1222,'STOCK PRICES'!$M$2:$N$2018,2,1)</f>
        <v>28.65</v>
      </c>
      <c r="M1222" s="92">
        <f t="shared" si="54"/>
        <v>3.1557307522144799E-2</v>
      </c>
      <c r="N1222">
        <f>VLOOKUP($A1222,'STOCK PRICES'!$O$2:$P$538,2,1)</f>
        <v>37</v>
      </c>
      <c r="O1222" s="92">
        <f t="shared" si="55"/>
        <v>1.9375691419245514E-2</v>
      </c>
      <c r="P1222">
        <f>VLOOKUP($A1222,'STOCK PRICES'!$Q$2:$R$2018,2,1)</f>
        <v>17.920000000000002</v>
      </c>
      <c r="Q1222" s="92">
        <f t="shared" si="56"/>
        <v>-1.6727073875032862E-3</v>
      </c>
      <c r="R1222">
        <f>VLOOKUP($A1222,'STOCK PRICES'!$S$2:$T$2018,2,1)</f>
        <v>8.23</v>
      </c>
      <c r="S1222" s="92">
        <f t="shared" si="57"/>
        <v>-3.63857284390818E-3</v>
      </c>
      <c r="T1222">
        <f>VLOOKUP($A1222,'STOCK PRICES'!$U$2:$V$1210,2,1)</f>
        <v>101.95</v>
      </c>
      <c r="U1222" s="92">
        <f t="shared" si="58"/>
        <v>-7.719028018657541E-3</v>
      </c>
      <c r="V1222">
        <f>VLOOKUP($A1222,'STOCK PRICES'!$W$2:$X$1879,2,1)</f>
        <v>53.24</v>
      </c>
      <c r="W1222" s="92">
        <f t="shared" si="59"/>
        <v>3.5755649047734449E-2</v>
      </c>
      <c r="X1222">
        <f>VLOOKUP($A1222,'STOCK PRICES'!$Y$2:$Z$1987,2,1)</f>
        <v>30.88</v>
      </c>
      <c r="Y1222" s="92">
        <f t="shared" si="60"/>
        <v>-1.09501899307106E-2</v>
      </c>
      <c r="Z1222">
        <f>VLOOKUP($A1222,'STOCK PRICES'!$AA$2:$AB$1885,2,1)</f>
        <v>100.12</v>
      </c>
      <c r="AA1222" s="92">
        <f t="shared" si="61"/>
        <v>1.1992805754821869E-3</v>
      </c>
      <c r="AB1222">
        <f>VLOOKUP($A1222,'STOCK PRICES'!$AC$2:$AD$532,2,1)</f>
        <v>514.57000000000005</v>
      </c>
      <c r="AC1222" s="92">
        <f t="shared" si="62"/>
        <v>1.2436852456436715E-2</v>
      </c>
      <c r="AD1222">
        <f>VLOOKUP($A1222,'STOCK PRICES'!$AE$2:$AF$1525,2,1)</f>
        <v>977.93</v>
      </c>
      <c r="AE1222" s="92">
        <f t="shared" si="63"/>
        <v>4.9204121699778685E-3</v>
      </c>
      <c r="AF1222">
        <f>VLOOKUP($A1222,'STOCK PRICES'!$AG$2:$AH$1526,2,1)</f>
        <v>70.790000000000006</v>
      </c>
      <c r="AG1222" s="92">
        <f t="shared" si="64"/>
        <v>1.5660912335670601E-2</v>
      </c>
      <c r="AH1222">
        <f>VLOOKUP($A1222,'STOCK PRICES'!$AI$2:$AJ$1515,2,1)</f>
        <v>393.51</v>
      </c>
      <c r="AI1222" s="92">
        <f t="shared" si="65"/>
        <v>-1.0159763135479574E-3</v>
      </c>
      <c r="AJ1222">
        <f>VLOOKUP($A1222,'STOCK PRICES'!$AK$2:$AL$1492,2,1)</f>
        <v>205.69</v>
      </c>
      <c r="AK1222" s="92">
        <f t="shared" si="66"/>
        <v>-1.7972075268501437E-3</v>
      </c>
    </row>
    <row r="1223" spans="1:37">
      <c r="A1223" s="87">
        <v>44813</v>
      </c>
      <c r="B1223">
        <f>VLOOKUP($A1223,'STOCK PRICES'!$C$2:$D$1994,2,1)</f>
        <v>121.51</v>
      </c>
      <c r="C1223" s="92">
        <f t="shared" si="67"/>
        <v>1.258815794422288E-2</v>
      </c>
      <c r="D1223">
        <f>VLOOKUP($A1223,'STOCK PRICES'!$E$2:$F$2018,2,1)</f>
        <v>115.86</v>
      </c>
      <c r="E1223" s="92">
        <f t="shared" si="67"/>
        <v>2.8523291735509369E-3</v>
      </c>
      <c r="F1223">
        <f>VLOOKUP($A1223,'STOCK PRICES'!$G$2:$H$1679,2,1)</f>
        <v>21.45</v>
      </c>
      <c r="G1223" s="92">
        <f t="shared" si="51"/>
        <v>2.3108785921184458E-2</v>
      </c>
      <c r="H1223">
        <f>VLOOKUP($A1223,'STOCK PRICES'!$I$2:$J$1976,2,1)</f>
        <v>37</v>
      </c>
      <c r="I1223" s="92">
        <f t="shared" si="52"/>
        <v>1.3605652055778678E-2</v>
      </c>
      <c r="J1223">
        <f>VLOOKUP($A1223,'STOCK PRICES'!$K$2:$L$2018,2,1)</f>
        <v>157.82</v>
      </c>
      <c r="K1223" s="92">
        <f t="shared" si="53"/>
        <v>-3.0999929927973549E-3</v>
      </c>
      <c r="L1223">
        <f>VLOOKUP($A1223,'STOCK PRICES'!$M$2:$N$2018,2,1)</f>
        <v>28.6</v>
      </c>
      <c r="M1223" s="92">
        <f t="shared" si="54"/>
        <v>-1.7467253349415374E-3</v>
      </c>
      <c r="N1223">
        <f>VLOOKUP($A1223,'STOCK PRICES'!$O$2:$P$538,2,1)</f>
        <v>36</v>
      </c>
      <c r="O1223" s="92">
        <f t="shared" si="55"/>
        <v>-2.7398974188114388E-2</v>
      </c>
      <c r="P1223">
        <f>VLOOKUP($A1223,'STOCK PRICES'!$Q$2:$R$2018,2,1)</f>
        <v>17.78</v>
      </c>
      <c r="Q1223" s="92">
        <f t="shared" si="56"/>
        <v>-7.8431774610258926E-3</v>
      </c>
      <c r="R1223">
        <f>VLOOKUP($A1223,'STOCK PRICES'!$S$2:$T$2018,2,1)</f>
        <v>8.27</v>
      </c>
      <c r="S1223" s="92">
        <f t="shared" si="57"/>
        <v>4.8484943466214321E-3</v>
      </c>
      <c r="T1223">
        <f>VLOOKUP($A1223,'STOCK PRICES'!$U$2:$V$1210,2,1)</f>
        <v>101.95</v>
      </c>
      <c r="U1223" s="92">
        <f t="shared" si="58"/>
        <v>0</v>
      </c>
      <c r="V1223">
        <f>VLOOKUP($A1223,'STOCK PRICES'!$W$2:$X$1879,2,1)</f>
        <v>52.65</v>
      </c>
      <c r="W1223" s="92">
        <f t="shared" si="59"/>
        <v>-1.1143754946926444E-2</v>
      </c>
      <c r="X1223">
        <f>VLOOKUP($A1223,'STOCK PRICES'!$Y$2:$Z$1987,2,1)</f>
        <v>29.98</v>
      </c>
      <c r="Y1223" s="92">
        <f t="shared" si="60"/>
        <v>-2.9578232482123767E-2</v>
      </c>
      <c r="Z1223">
        <f>VLOOKUP($A1223,'STOCK PRICES'!$AA$2:$AB$1885,2,1)</f>
        <v>102.36</v>
      </c>
      <c r="AA1223" s="92">
        <f t="shared" si="61"/>
        <v>2.2126544728014556E-2</v>
      </c>
      <c r="AB1223">
        <f>VLOOKUP($A1223,'STOCK PRICES'!$AC$2:$AD$532,2,1)</f>
        <v>514.54</v>
      </c>
      <c r="AC1223" s="92">
        <f t="shared" si="62"/>
        <v>-5.8302805353284128E-5</v>
      </c>
      <c r="AD1223">
        <f>VLOOKUP($A1223,'STOCK PRICES'!$AE$2:$AF$1525,2,1)</f>
        <v>973</v>
      </c>
      <c r="AE1223" s="92">
        <f t="shared" si="63"/>
        <v>-5.0540106450985417E-3</v>
      </c>
      <c r="AF1223">
        <f>VLOOKUP($A1223,'STOCK PRICES'!$AG$2:$AH$1526,2,1)</f>
        <v>70.34</v>
      </c>
      <c r="AG1223" s="92">
        <f t="shared" si="64"/>
        <v>-6.3771207402614962E-3</v>
      </c>
      <c r="AH1223">
        <f>VLOOKUP($A1223,'STOCK PRICES'!$AI$2:$AJ$1515,2,1)</f>
        <v>394.2</v>
      </c>
      <c r="AI1223" s="92">
        <f t="shared" si="65"/>
        <v>1.7519142234557388E-3</v>
      </c>
      <c r="AJ1223">
        <f>VLOOKUP($A1223,'STOCK PRICES'!$AK$2:$AL$1492,2,1)</f>
        <v>208.4</v>
      </c>
      <c r="AK1223" s="92">
        <f t="shared" si="66"/>
        <v>1.3089128889140033E-2</v>
      </c>
    </row>
    <row r="1224" spans="1:37">
      <c r="A1224" s="87">
        <v>44816</v>
      </c>
      <c r="B1224">
        <f>VLOOKUP($A1224,'STOCK PRICES'!$C$2:$D$1994,2,1)</f>
        <v>122.08</v>
      </c>
      <c r="C1224" s="92">
        <f t="shared" si="67"/>
        <v>4.6800036156264104E-3</v>
      </c>
      <c r="D1224">
        <f>VLOOKUP($A1224,'STOCK PRICES'!$E$2:$F$2018,2,1)</f>
        <v>116.5</v>
      </c>
      <c r="E1224" s="92">
        <f t="shared" si="67"/>
        <v>5.5087073372771063E-3</v>
      </c>
      <c r="F1224">
        <f>VLOOKUP($A1224,'STOCK PRICES'!$G$2:$H$1679,2,1)</f>
        <v>22.83</v>
      </c>
      <c r="G1224" s="92">
        <f t="shared" si="51"/>
        <v>6.2350815167678139E-2</v>
      </c>
      <c r="H1224">
        <f>VLOOKUP($A1224,'STOCK PRICES'!$I$2:$J$1976,2,1)</f>
        <v>37</v>
      </c>
      <c r="I1224" s="92">
        <f t="shared" si="52"/>
        <v>0</v>
      </c>
      <c r="J1224">
        <f>VLOOKUP($A1224,'STOCK PRICES'!$K$2:$L$2018,2,1)</f>
        <v>148.51</v>
      </c>
      <c r="K1224" s="92">
        <f t="shared" si="53"/>
        <v>-6.0802847050035178E-2</v>
      </c>
      <c r="L1224">
        <f>VLOOKUP($A1224,'STOCK PRICES'!$M$2:$N$2018,2,1)</f>
        <v>28.31</v>
      </c>
      <c r="M1224" s="92">
        <f t="shared" si="54"/>
        <v>-1.0191618701998769E-2</v>
      </c>
      <c r="N1224">
        <f>VLOOKUP($A1224,'STOCK PRICES'!$O$2:$P$538,2,1)</f>
        <v>35.51</v>
      </c>
      <c r="O1224" s="92">
        <f t="shared" si="55"/>
        <v>-1.3704591501113495E-2</v>
      </c>
      <c r="P1224">
        <f>VLOOKUP($A1224,'STOCK PRICES'!$Q$2:$R$2018,2,1)</f>
        <v>17.739999999999998</v>
      </c>
      <c r="Q1224" s="92">
        <f t="shared" si="56"/>
        <v>-2.2522532043252426E-3</v>
      </c>
      <c r="R1224">
        <f>VLOOKUP($A1224,'STOCK PRICES'!$S$2:$T$2018,2,1)</f>
        <v>8.17</v>
      </c>
      <c r="S1224" s="92">
        <f t="shared" si="57"/>
        <v>-1.2165600163688364E-2</v>
      </c>
      <c r="T1224">
        <f>VLOOKUP($A1224,'STOCK PRICES'!$U$2:$V$1210,2,1)</f>
        <v>101.95</v>
      </c>
      <c r="U1224" s="92">
        <f t="shared" si="58"/>
        <v>0</v>
      </c>
      <c r="V1224">
        <f>VLOOKUP($A1224,'STOCK PRICES'!$W$2:$X$1879,2,1)</f>
        <v>52.11</v>
      </c>
      <c r="W1224" s="92">
        <f t="shared" si="59"/>
        <v>-1.0309369658861213E-2</v>
      </c>
      <c r="X1224">
        <f>VLOOKUP($A1224,'STOCK PRICES'!$Y$2:$Z$1987,2,1)</f>
        <v>30</v>
      </c>
      <c r="Y1224" s="92">
        <f t="shared" si="60"/>
        <v>6.6688898770377427E-4</v>
      </c>
      <c r="Z1224">
        <f>VLOOKUP($A1224,'STOCK PRICES'!$AA$2:$AB$1885,2,1)</f>
        <v>102</v>
      </c>
      <c r="AA1224" s="92">
        <f t="shared" si="61"/>
        <v>-3.5231980073170167E-3</v>
      </c>
      <c r="AB1224">
        <f>VLOOKUP($A1224,'STOCK PRICES'!$AC$2:$AD$532,2,1)</f>
        <v>512.28</v>
      </c>
      <c r="AC1224" s="92">
        <f t="shared" si="62"/>
        <v>-4.401947078085334E-3</v>
      </c>
      <c r="AD1224">
        <f>VLOOKUP($A1224,'STOCK PRICES'!$AE$2:$AF$1525,2,1)</f>
        <v>975.58</v>
      </c>
      <c r="AE1224" s="92">
        <f t="shared" si="63"/>
        <v>2.6480837406261423E-3</v>
      </c>
      <c r="AF1224">
        <f>VLOOKUP($A1224,'STOCK PRICES'!$AG$2:$AH$1526,2,1)</f>
        <v>69.98</v>
      </c>
      <c r="AG1224" s="92">
        <f t="shared" si="64"/>
        <v>-5.1311401062944743E-3</v>
      </c>
      <c r="AH1224">
        <f>VLOOKUP($A1224,'STOCK PRICES'!$AI$2:$AJ$1515,2,1)</f>
        <v>394.68</v>
      </c>
      <c r="AI1224" s="92">
        <f t="shared" si="65"/>
        <v>1.2169152703461288E-3</v>
      </c>
      <c r="AJ1224">
        <f>VLOOKUP($A1224,'STOCK PRICES'!$AK$2:$AL$1492,2,1)</f>
        <v>213.99</v>
      </c>
      <c r="AK1224" s="92">
        <f t="shared" si="66"/>
        <v>2.6469975078844563E-2</v>
      </c>
    </row>
    <row r="1225" spans="1:37">
      <c r="A1225" s="87">
        <v>44817</v>
      </c>
      <c r="B1225">
        <f>VLOOKUP($A1225,'STOCK PRICES'!$C$2:$D$1994,2,1)</f>
        <v>123.94</v>
      </c>
      <c r="C1225" s="92">
        <f t="shared" si="67"/>
        <v>1.512100999781444E-2</v>
      </c>
      <c r="D1225">
        <f>VLOOKUP($A1225,'STOCK PRICES'!$E$2:$F$2018,2,1)</f>
        <v>119.9</v>
      </c>
      <c r="E1225" s="92">
        <f t="shared" si="67"/>
        <v>2.8766789027713402E-2</v>
      </c>
      <c r="F1225">
        <f>VLOOKUP($A1225,'STOCK PRICES'!$G$2:$H$1679,2,1)</f>
        <v>22.76</v>
      </c>
      <c r="G1225" s="92">
        <f t="shared" si="51"/>
        <v>-3.0708512835738461E-3</v>
      </c>
      <c r="H1225">
        <f>VLOOKUP($A1225,'STOCK PRICES'!$I$2:$J$1976,2,1)</f>
        <v>36.5</v>
      </c>
      <c r="I1225" s="92">
        <f t="shared" si="52"/>
        <v>-1.3605652055778598E-2</v>
      </c>
      <c r="J1225">
        <f>VLOOKUP($A1225,'STOCK PRICES'!$K$2:$L$2018,2,1)</f>
        <v>148.13</v>
      </c>
      <c r="K1225" s="92">
        <f t="shared" si="53"/>
        <v>-2.5620294488929705E-3</v>
      </c>
      <c r="L1225">
        <f>VLOOKUP($A1225,'STOCK PRICES'!$M$2:$N$2018,2,1)</f>
        <v>28.5</v>
      </c>
      <c r="M1225" s="92">
        <f t="shared" si="54"/>
        <v>6.6889881507967101E-3</v>
      </c>
      <c r="N1225">
        <f>VLOOKUP($A1225,'STOCK PRICES'!$O$2:$P$538,2,1)</f>
        <v>35.18</v>
      </c>
      <c r="O1225" s="92">
        <f t="shared" si="55"/>
        <v>-9.3366076455844143E-3</v>
      </c>
      <c r="P1225">
        <f>VLOOKUP($A1225,'STOCK PRICES'!$Q$2:$R$2018,2,1)</f>
        <v>17.649999999999999</v>
      </c>
      <c r="Q1225" s="92">
        <f t="shared" si="56"/>
        <v>-5.0861935021276347E-3</v>
      </c>
      <c r="R1225">
        <f>VLOOKUP($A1225,'STOCK PRICES'!$S$2:$T$2018,2,1)</f>
        <v>8.1199999999999992</v>
      </c>
      <c r="S1225" s="92">
        <f t="shared" si="57"/>
        <v>-6.1387546983250139E-3</v>
      </c>
      <c r="T1225">
        <f>VLOOKUP($A1225,'STOCK PRICES'!$U$2:$V$1210,2,1)</f>
        <v>109.59</v>
      </c>
      <c r="U1225" s="92">
        <f t="shared" si="58"/>
        <v>7.2263632454836593E-2</v>
      </c>
      <c r="V1225">
        <f>VLOOKUP($A1225,'STOCK PRICES'!$W$2:$X$1879,2,1)</f>
        <v>53.56</v>
      </c>
      <c r="W1225" s="92">
        <f t="shared" si="59"/>
        <v>2.7445651901848458E-2</v>
      </c>
      <c r="X1225">
        <f>VLOOKUP($A1225,'STOCK PRICES'!$Y$2:$Z$1987,2,1)</f>
        <v>30.85</v>
      </c>
      <c r="Y1225" s="92">
        <f t="shared" si="60"/>
        <v>2.7939368689241434E-2</v>
      </c>
      <c r="Z1225">
        <f>VLOOKUP($A1225,'STOCK PRICES'!$AA$2:$AB$1885,2,1)</f>
        <v>100.56</v>
      </c>
      <c r="AA1225" s="92">
        <f t="shared" si="61"/>
        <v>-1.4218249002279025E-2</v>
      </c>
      <c r="AB1225">
        <f>VLOOKUP($A1225,'STOCK PRICES'!$AC$2:$AD$532,2,1)</f>
        <v>513.4</v>
      </c>
      <c r="AC1225" s="92">
        <f t="shared" si="62"/>
        <v>2.1839178791690276E-3</v>
      </c>
      <c r="AD1225">
        <f>VLOOKUP($A1225,'STOCK PRICES'!$AE$2:$AF$1525,2,1)</f>
        <v>975.05</v>
      </c>
      <c r="AE1225" s="92">
        <f t="shared" si="63"/>
        <v>-5.4341419238137113E-4</v>
      </c>
      <c r="AF1225">
        <f>VLOOKUP($A1225,'STOCK PRICES'!$AG$2:$AH$1526,2,1)</f>
        <v>71.760000000000005</v>
      </c>
      <c r="AG1225" s="92">
        <f t="shared" si="64"/>
        <v>2.5117730810998735E-2</v>
      </c>
      <c r="AH1225">
        <f>VLOOKUP($A1225,'STOCK PRICES'!$AI$2:$AJ$1515,2,1)</f>
        <v>389.13</v>
      </c>
      <c r="AI1225" s="92">
        <f t="shared" si="65"/>
        <v>-1.41618319682745E-2</v>
      </c>
      <c r="AJ1225">
        <f>VLOOKUP($A1225,'STOCK PRICES'!$AK$2:$AL$1492,2,1)</f>
        <v>162.91</v>
      </c>
      <c r="AK1225" s="92">
        <f t="shared" si="66"/>
        <v>-0.27273138387997847</v>
      </c>
    </row>
    <row r="1226" spans="1:37">
      <c r="A1226" s="87">
        <v>44818</v>
      </c>
      <c r="B1226">
        <f>VLOOKUP($A1226,'STOCK PRICES'!$C$2:$D$1994,2,1)</f>
        <v>122.67</v>
      </c>
      <c r="C1226" s="92">
        <f t="shared" si="67"/>
        <v>-1.0299754489300809E-2</v>
      </c>
      <c r="D1226">
        <f>VLOOKUP($A1226,'STOCK PRICES'!$E$2:$F$2018,2,1)</f>
        <v>116.87</v>
      </c>
      <c r="E1226" s="92">
        <f t="shared" si="67"/>
        <v>-2.5595856088402934E-2</v>
      </c>
      <c r="F1226">
        <f>VLOOKUP($A1226,'STOCK PRICES'!$G$2:$H$1679,2,1)</f>
        <v>22.95</v>
      </c>
      <c r="G1226" s="92">
        <f t="shared" si="51"/>
        <v>8.3133272484237925E-3</v>
      </c>
      <c r="H1226">
        <f>VLOOKUP($A1226,'STOCK PRICES'!$I$2:$J$1976,2,1)</f>
        <v>36.5</v>
      </c>
      <c r="I1226" s="92">
        <f t="shared" si="52"/>
        <v>0</v>
      </c>
      <c r="J1226">
        <f>VLOOKUP($A1226,'STOCK PRICES'!$K$2:$L$2018,2,1)</f>
        <v>149.29</v>
      </c>
      <c r="K1226" s="92">
        <f t="shared" si="53"/>
        <v>7.8004564715378633E-3</v>
      </c>
      <c r="L1226">
        <f>VLOOKUP($A1226,'STOCK PRICES'!$M$2:$N$2018,2,1)</f>
        <v>28.31</v>
      </c>
      <c r="M1226" s="92">
        <f t="shared" si="54"/>
        <v>-6.688988150796652E-3</v>
      </c>
      <c r="N1226">
        <f>VLOOKUP($A1226,'STOCK PRICES'!$O$2:$P$538,2,1)</f>
        <v>33.47</v>
      </c>
      <c r="O1226" s="92">
        <f t="shared" si="55"/>
        <v>-4.9828224086176869E-2</v>
      </c>
      <c r="P1226">
        <f>VLOOKUP($A1226,'STOCK PRICES'!$Q$2:$R$2018,2,1)</f>
        <v>17.559999999999999</v>
      </c>
      <c r="Q1226" s="92">
        <f t="shared" si="56"/>
        <v>-5.1121951723351964E-3</v>
      </c>
      <c r="R1226">
        <f>VLOOKUP($A1226,'STOCK PRICES'!$S$2:$T$2018,2,1)</f>
        <v>8.14</v>
      </c>
      <c r="S1226" s="92">
        <f t="shared" si="57"/>
        <v>2.4600258408626207E-3</v>
      </c>
      <c r="T1226">
        <f>VLOOKUP($A1226,'STOCK PRICES'!$U$2:$V$1210,2,1)</f>
        <v>101.38</v>
      </c>
      <c r="U1226" s="92">
        <f t="shared" si="58"/>
        <v>-7.7870296431097649E-2</v>
      </c>
      <c r="V1226">
        <f>VLOOKUP($A1226,'STOCK PRICES'!$W$2:$X$1879,2,1)</f>
        <v>55.34</v>
      </c>
      <c r="W1226" s="92">
        <f t="shared" si="59"/>
        <v>3.2693453535808062E-2</v>
      </c>
      <c r="X1226">
        <f>VLOOKUP($A1226,'STOCK PRICES'!$Y$2:$Z$1987,2,1)</f>
        <v>31.05</v>
      </c>
      <c r="Y1226" s="92">
        <f t="shared" si="60"/>
        <v>6.462058028091024E-3</v>
      </c>
      <c r="Z1226">
        <f>VLOOKUP($A1226,'STOCK PRICES'!$AA$2:$AB$1885,2,1)</f>
        <v>101.35</v>
      </c>
      <c r="AA1226" s="92">
        <f t="shared" si="61"/>
        <v>7.8253086160170425E-3</v>
      </c>
      <c r="AB1226">
        <f>VLOOKUP($A1226,'STOCK PRICES'!$AC$2:$AD$532,2,1)</f>
        <v>512.80999999999995</v>
      </c>
      <c r="AC1226" s="92">
        <f t="shared" si="62"/>
        <v>-1.1498622406863849E-3</v>
      </c>
      <c r="AD1226">
        <f>VLOOKUP($A1226,'STOCK PRICES'!$AE$2:$AF$1525,2,1)</f>
        <v>971.21</v>
      </c>
      <c r="AE1226" s="92">
        <f t="shared" si="63"/>
        <v>-3.9460349416624661E-3</v>
      </c>
      <c r="AF1226">
        <f>VLOOKUP($A1226,'STOCK PRICES'!$AG$2:$AH$1526,2,1)</f>
        <v>71.27</v>
      </c>
      <c r="AG1226" s="92">
        <f t="shared" si="64"/>
        <v>-6.8517362367614435E-3</v>
      </c>
      <c r="AH1226">
        <f>VLOOKUP($A1226,'STOCK PRICES'!$AI$2:$AJ$1515,2,1)</f>
        <v>390.84</v>
      </c>
      <c r="AI1226" s="92">
        <f t="shared" si="65"/>
        <v>4.3847910554509475E-3</v>
      </c>
      <c r="AJ1226">
        <f>VLOOKUP($A1226,'STOCK PRICES'!$AK$2:$AL$1492,2,1)</f>
        <v>160.47</v>
      </c>
      <c r="AK1226" s="92">
        <f t="shared" si="66"/>
        <v>-1.5090891866809564E-2</v>
      </c>
    </row>
    <row r="1227" spans="1:37">
      <c r="A1227" s="87">
        <v>44819</v>
      </c>
      <c r="B1227">
        <f>VLOOKUP($A1227,'STOCK PRICES'!$C$2:$D$1994,2,1)</f>
        <v>120.99</v>
      </c>
      <c r="C1227" s="92">
        <f t="shared" si="67"/>
        <v>-1.3789925491274247E-2</v>
      </c>
      <c r="D1227">
        <f>VLOOKUP($A1227,'STOCK PRICES'!$E$2:$F$2018,2,1)</f>
        <v>117.35</v>
      </c>
      <c r="E1227" s="92">
        <f t="shared" si="67"/>
        <v>4.0987163519668034E-3</v>
      </c>
      <c r="F1227">
        <f>VLOOKUP($A1227,'STOCK PRICES'!$G$2:$H$1679,2,1)</f>
        <v>22.39</v>
      </c>
      <c r="G1227" s="92">
        <f t="shared" si="51"/>
        <v>-2.470350589589065E-2</v>
      </c>
      <c r="H1227">
        <f>VLOOKUP($A1227,'STOCK PRICES'!$I$2:$J$1976,2,1)</f>
        <v>35.35</v>
      </c>
      <c r="I1227" s="92">
        <f t="shared" si="52"/>
        <v>-3.2013868245863983E-2</v>
      </c>
      <c r="J1227">
        <f>VLOOKUP($A1227,'STOCK PRICES'!$K$2:$L$2018,2,1)</f>
        <v>150.1</v>
      </c>
      <c r="K1227" s="92">
        <f t="shared" si="53"/>
        <v>5.4110155739175931E-3</v>
      </c>
      <c r="L1227">
        <f>VLOOKUP($A1227,'STOCK PRICES'!$M$2:$N$2018,2,1)</f>
        <v>28.24</v>
      </c>
      <c r="M1227" s="92">
        <f t="shared" si="54"/>
        <v>-2.4756864987668607E-3</v>
      </c>
      <c r="N1227">
        <f>VLOOKUP($A1227,'STOCK PRICES'!$O$2:$P$538,2,1)</f>
        <v>33.1</v>
      </c>
      <c r="O1227" s="92">
        <f t="shared" si="55"/>
        <v>-1.1116232840217916E-2</v>
      </c>
      <c r="P1227">
        <f>VLOOKUP($A1227,'STOCK PRICES'!$Q$2:$R$2018,2,1)</f>
        <v>17.510000000000002</v>
      </c>
      <c r="Q1227" s="92">
        <f t="shared" si="56"/>
        <v>-2.8514419092099757E-3</v>
      </c>
      <c r="R1227">
        <f>VLOOKUP($A1227,'STOCK PRICES'!$S$2:$T$2018,2,1)</f>
        <v>8.19</v>
      </c>
      <c r="S1227" s="92">
        <f t="shared" si="57"/>
        <v>6.1237178505289839E-3</v>
      </c>
      <c r="T1227">
        <f>VLOOKUP($A1227,'STOCK PRICES'!$U$2:$V$1210,2,1)</f>
        <v>101.38</v>
      </c>
      <c r="U1227" s="92">
        <f t="shared" si="58"/>
        <v>0</v>
      </c>
      <c r="V1227">
        <f>VLOOKUP($A1227,'STOCK PRICES'!$W$2:$X$1879,2,1)</f>
        <v>53.11</v>
      </c>
      <c r="W1227" s="92">
        <f t="shared" si="59"/>
        <v>-4.1130739924472144E-2</v>
      </c>
      <c r="X1227">
        <f>VLOOKUP($A1227,'STOCK PRICES'!$Y$2:$Z$1987,2,1)</f>
        <v>30.5</v>
      </c>
      <c r="Y1227" s="92">
        <f t="shared" si="60"/>
        <v>-1.7872124766121798E-2</v>
      </c>
      <c r="Z1227">
        <f>VLOOKUP($A1227,'STOCK PRICES'!$AA$2:$AB$1885,2,1)</f>
        <v>100</v>
      </c>
      <c r="AA1227" s="92">
        <f t="shared" si="61"/>
        <v>-1.3409686909917564E-2</v>
      </c>
      <c r="AB1227">
        <f>VLOOKUP($A1227,'STOCK PRICES'!$AC$2:$AD$532,2,1)</f>
        <v>510.97</v>
      </c>
      <c r="AC1227" s="92">
        <f t="shared" si="62"/>
        <v>-3.5945261309283834E-3</v>
      </c>
      <c r="AD1227">
        <f>VLOOKUP($A1227,'STOCK PRICES'!$AE$2:$AF$1525,2,1)</f>
        <v>976.29</v>
      </c>
      <c r="AE1227" s="92">
        <f t="shared" si="63"/>
        <v>5.2169566333289431E-3</v>
      </c>
      <c r="AF1227">
        <f>VLOOKUP($A1227,'STOCK PRICES'!$AG$2:$AH$1526,2,1)</f>
        <v>70.69</v>
      </c>
      <c r="AG1227" s="92">
        <f t="shared" si="64"/>
        <v>-8.1713613309166173E-3</v>
      </c>
      <c r="AH1227">
        <f>VLOOKUP($A1227,'STOCK PRICES'!$AI$2:$AJ$1515,2,1)</f>
        <v>391.84</v>
      </c>
      <c r="AI1227" s="92">
        <f t="shared" si="65"/>
        <v>2.5553241277151634E-3</v>
      </c>
      <c r="AJ1227">
        <f>VLOOKUP($A1227,'STOCK PRICES'!$AK$2:$AL$1492,2,1)</f>
        <v>159.99</v>
      </c>
      <c r="AK1227" s="92">
        <f t="shared" si="66"/>
        <v>-2.9956959306477837E-3</v>
      </c>
    </row>
    <row r="1228" spans="1:37">
      <c r="A1228" s="87">
        <v>44820</v>
      </c>
      <c r="B1228">
        <f>VLOOKUP($A1228,'STOCK PRICES'!$C$2:$D$1994,2,1)</f>
        <v>118.41</v>
      </c>
      <c r="C1228" s="92">
        <f t="shared" si="67"/>
        <v>-2.1554719210521035E-2</v>
      </c>
      <c r="D1228">
        <f>VLOOKUP($A1228,'STOCK PRICES'!$E$2:$F$2018,2,1)</f>
        <v>117.85</v>
      </c>
      <c r="E1228" s="92">
        <f t="shared" si="67"/>
        <v>4.2517070851075759E-3</v>
      </c>
      <c r="F1228">
        <f>VLOOKUP($A1228,'STOCK PRICES'!$G$2:$H$1679,2,1)</f>
        <v>21.53</v>
      </c>
      <c r="G1228" s="92">
        <f t="shared" si="51"/>
        <v>-3.9167119234391715E-2</v>
      </c>
      <c r="H1228">
        <f>VLOOKUP($A1228,'STOCK PRICES'!$I$2:$J$1976,2,1)</f>
        <v>35.03</v>
      </c>
      <c r="I1228" s="92">
        <f t="shared" si="52"/>
        <v>-9.0935551331863401E-3</v>
      </c>
      <c r="J1228">
        <f>VLOOKUP($A1228,'STOCK PRICES'!$K$2:$L$2018,2,1)</f>
        <v>149.84</v>
      </c>
      <c r="K1228" s="92">
        <f t="shared" si="53"/>
        <v>-1.7336805035831414E-3</v>
      </c>
      <c r="L1228">
        <f>VLOOKUP($A1228,'STOCK PRICES'!$M$2:$N$2018,2,1)</f>
        <v>28</v>
      </c>
      <c r="M1228" s="92">
        <f t="shared" si="54"/>
        <v>-8.534902449837331E-3</v>
      </c>
      <c r="N1228">
        <f>VLOOKUP($A1228,'STOCK PRICES'!$O$2:$P$538,2,1)</f>
        <v>33.17</v>
      </c>
      <c r="O1228" s="92">
        <f t="shared" si="55"/>
        <v>2.1125705759439386E-3</v>
      </c>
      <c r="P1228">
        <f>VLOOKUP($A1228,'STOCK PRICES'!$Q$2:$R$2018,2,1)</f>
        <v>17.46</v>
      </c>
      <c r="Q1228" s="92">
        <f t="shared" si="56"/>
        <v>-2.8595958863044204E-3</v>
      </c>
      <c r="R1228">
        <f>VLOOKUP($A1228,'STOCK PRICES'!$S$2:$T$2018,2,1)</f>
        <v>8.09</v>
      </c>
      <c r="S1228" s="92">
        <f t="shared" si="57"/>
        <v>-1.228516679457769E-2</v>
      </c>
      <c r="T1228">
        <f>VLOOKUP($A1228,'STOCK PRICES'!$U$2:$V$1210,2,1)</f>
        <v>101.38</v>
      </c>
      <c r="U1228" s="92">
        <f t="shared" si="58"/>
        <v>0</v>
      </c>
      <c r="V1228">
        <f>VLOOKUP($A1228,'STOCK PRICES'!$W$2:$X$1879,2,1)</f>
        <v>53.39</v>
      </c>
      <c r="W1228" s="92">
        <f t="shared" si="59"/>
        <v>5.258228077787191E-3</v>
      </c>
      <c r="X1228">
        <f>VLOOKUP($A1228,'STOCK PRICES'!$Y$2:$Z$1987,2,1)</f>
        <v>30.51</v>
      </c>
      <c r="Y1228" s="92">
        <f t="shared" si="60"/>
        <v>3.2781511521237574E-4</v>
      </c>
      <c r="Z1228">
        <f>VLOOKUP($A1228,'STOCK PRICES'!$AA$2:$AB$1885,2,1)</f>
        <v>99.99</v>
      </c>
      <c r="AA1228" s="92">
        <f t="shared" si="61"/>
        <v>-1.0000500033345836E-4</v>
      </c>
      <c r="AB1228">
        <f>VLOOKUP($A1228,'STOCK PRICES'!$AC$2:$AD$532,2,1)</f>
        <v>508.17</v>
      </c>
      <c r="AC1228" s="92">
        <f t="shared" si="62"/>
        <v>-5.4948427990250456E-3</v>
      </c>
      <c r="AD1228">
        <f>VLOOKUP($A1228,'STOCK PRICES'!$AE$2:$AF$1525,2,1)</f>
        <v>972.51</v>
      </c>
      <c r="AE1228" s="92">
        <f t="shared" si="63"/>
        <v>-3.8793152098327848E-3</v>
      </c>
      <c r="AF1228">
        <f>VLOOKUP($A1228,'STOCK PRICES'!$AG$2:$AH$1526,2,1)</f>
        <v>69.22</v>
      </c>
      <c r="AG1228" s="92">
        <f t="shared" si="64"/>
        <v>-2.1014281975664455E-2</v>
      </c>
      <c r="AH1228">
        <f>VLOOKUP($A1228,'STOCK PRICES'!$AI$2:$AJ$1515,2,1)</f>
        <v>390.8</v>
      </c>
      <c r="AI1228" s="92">
        <f t="shared" si="65"/>
        <v>-2.6576730352298196E-3</v>
      </c>
      <c r="AJ1228">
        <f>VLOOKUP($A1228,'STOCK PRICES'!$AK$2:$AL$1492,2,1)</f>
        <v>157.32</v>
      </c>
      <c r="AK1228" s="92">
        <f t="shared" si="66"/>
        <v>-1.6829365717011872E-2</v>
      </c>
    </row>
    <row r="1229" spans="1:37">
      <c r="A1229" s="87">
        <v>44823</v>
      </c>
      <c r="B1229">
        <f>VLOOKUP($A1229,'STOCK PRICES'!$C$2:$D$1994,2,1)</f>
        <v>116.98</v>
      </c>
      <c r="C1229" s="92">
        <f t="shared" si="67"/>
        <v>-1.2150198327985621E-2</v>
      </c>
      <c r="D1229">
        <f>VLOOKUP($A1229,'STOCK PRICES'!$E$2:$F$2018,2,1)</f>
        <v>117.26</v>
      </c>
      <c r="E1229" s="92">
        <f t="shared" si="67"/>
        <v>-5.018937846071045E-3</v>
      </c>
      <c r="F1229">
        <f>VLOOKUP($A1229,'STOCK PRICES'!$G$2:$H$1679,2,1)</f>
        <v>20.99</v>
      </c>
      <c r="G1229" s="92">
        <f t="shared" si="51"/>
        <v>-2.5401177543730127E-2</v>
      </c>
      <c r="H1229">
        <f>VLOOKUP($A1229,'STOCK PRICES'!$I$2:$J$1976,2,1)</f>
        <v>35</v>
      </c>
      <c r="I1229" s="92">
        <f t="shared" si="52"/>
        <v>-8.5677571998178962E-4</v>
      </c>
      <c r="J1229">
        <f>VLOOKUP($A1229,'STOCK PRICES'!$K$2:$L$2018,2,1)</f>
        <v>147.66999999999999</v>
      </c>
      <c r="K1229" s="92">
        <f t="shared" si="53"/>
        <v>-1.4588003650150583E-2</v>
      </c>
      <c r="L1229">
        <f>VLOOKUP($A1229,'STOCK PRICES'!$M$2:$N$2018,2,1)</f>
        <v>27.78</v>
      </c>
      <c r="M1229" s="92">
        <f t="shared" si="54"/>
        <v>-7.8881728490061438E-3</v>
      </c>
      <c r="N1229">
        <f>VLOOKUP($A1229,'STOCK PRICES'!$O$2:$P$538,2,1)</f>
        <v>33.1</v>
      </c>
      <c r="O1229" s="92">
        <f t="shared" si="55"/>
        <v>-2.112570575943874E-3</v>
      </c>
      <c r="P1229">
        <f>VLOOKUP($A1229,'STOCK PRICES'!$Q$2:$R$2018,2,1)</f>
        <v>17.239999999999998</v>
      </c>
      <c r="Q1229" s="92">
        <f t="shared" si="56"/>
        <v>-1.2680285175909287E-2</v>
      </c>
      <c r="R1229">
        <f>VLOOKUP($A1229,'STOCK PRICES'!$S$2:$T$2018,2,1)</f>
        <v>8.16</v>
      </c>
      <c r="S1229" s="92">
        <f t="shared" si="57"/>
        <v>8.6154379056154334E-3</v>
      </c>
      <c r="T1229">
        <f>VLOOKUP($A1229,'STOCK PRICES'!$U$2:$V$1210,2,1)</f>
        <v>94.1</v>
      </c>
      <c r="U1229" s="92">
        <f t="shared" si="58"/>
        <v>-7.4517786452869411E-2</v>
      </c>
      <c r="V1229">
        <f>VLOOKUP($A1229,'STOCK PRICES'!$W$2:$X$1879,2,1)</f>
        <v>53.39</v>
      </c>
      <c r="W1229" s="92">
        <f t="shared" si="59"/>
        <v>0</v>
      </c>
      <c r="X1229">
        <f>VLOOKUP($A1229,'STOCK PRICES'!$Y$2:$Z$1987,2,1)</f>
        <v>30.39</v>
      </c>
      <c r="Y1229" s="92">
        <f t="shared" si="60"/>
        <v>-3.9408917998765896E-3</v>
      </c>
      <c r="Z1229">
        <f>VLOOKUP($A1229,'STOCK PRICES'!$AA$2:$AB$1885,2,1)</f>
        <v>105.76</v>
      </c>
      <c r="AA1229" s="92">
        <f t="shared" si="61"/>
        <v>5.6102195115618265E-2</v>
      </c>
      <c r="AB1229">
        <f>VLOOKUP($A1229,'STOCK PRICES'!$AC$2:$AD$532,2,1)</f>
        <v>501.99</v>
      </c>
      <c r="AC1229" s="92">
        <f t="shared" si="62"/>
        <v>-1.2235838091808258E-2</v>
      </c>
      <c r="AD1229">
        <f>VLOOKUP($A1229,'STOCK PRICES'!$AE$2:$AF$1525,2,1)</f>
        <v>973.11</v>
      </c>
      <c r="AE1229" s="92">
        <f t="shared" si="63"/>
        <v>6.1676999518955411E-4</v>
      </c>
      <c r="AF1229">
        <f>VLOOKUP($A1229,'STOCK PRICES'!$AG$2:$AH$1526,2,1)</f>
        <v>69.14</v>
      </c>
      <c r="AG1229" s="92">
        <f t="shared" si="64"/>
        <v>-1.1564037137196455E-3</v>
      </c>
      <c r="AH1229">
        <f>VLOOKUP($A1229,'STOCK PRICES'!$AI$2:$AJ$1515,2,1)</f>
        <v>390.15</v>
      </c>
      <c r="AI1229" s="92">
        <f t="shared" si="65"/>
        <v>-1.6646396058574802E-3</v>
      </c>
      <c r="AJ1229">
        <f>VLOOKUP($A1229,'STOCK PRICES'!$AK$2:$AL$1492,2,1)</f>
        <v>154.30000000000001</v>
      </c>
      <c r="AK1229" s="92">
        <f t="shared" si="66"/>
        <v>-1.9383188194493473E-2</v>
      </c>
    </row>
    <row r="1230" spans="1:37">
      <c r="A1230" s="87">
        <v>44824</v>
      </c>
      <c r="B1230">
        <f>VLOOKUP($A1230,'STOCK PRICES'!$C$2:$D$1994,2,1)</f>
        <v>116.57</v>
      </c>
      <c r="C1230" s="92">
        <f t="shared" si="67"/>
        <v>-3.5110290831388558E-3</v>
      </c>
      <c r="D1230">
        <f>VLOOKUP($A1230,'STOCK PRICES'!$E$2:$F$2018,2,1)</f>
        <v>115.99</v>
      </c>
      <c r="E1230" s="92">
        <f t="shared" si="67"/>
        <v>-1.0889711042284251E-2</v>
      </c>
      <c r="F1230">
        <f>VLOOKUP($A1230,'STOCK PRICES'!$G$2:$H$1679,2,1)</f>
        <v>20.85</v>
      </c>
      <c r="G1230" s="92">
        <f t="shared" si="51"/>
        <v>-6.6921855877310026E-3</v>
      </c>
      <c r="H1230">
        <f>VLOOKUP($A1230,'STOCK PRICES'!$I$2:$J$1976,2,1)</f>
        <v>35</v>
      </c>
      <c r="I1230" s="92">
        <f t="shared" si="52"/>
        <v>0</v>
      </c>
      <c r="J1230">
        <f>VLOOKUP($A1230,'STOCK PRICES'!$K$2:$L$2018,2,1)</f>
        <v>145.72999999999999</v>
      </c>
      <c r="K1230" s="92">
        <f t="shared" si="53"/>
        <v>-1.322445994007725E-2</v>
      </c>
      <c r="L1230">
        <f>VLOOKUP($A1230,'STOCK PRICES'!$M$2:$N$2018,2,1)</f>
        <v>27.91</v>
      </c>
      <c r="M1230" s="92">
        <f t="shared" si="54"/>
        <v>4.6687102220329939E-3</v>
      </c>
      <c r="N1230">
        <f>VLOOKUP($A1230,'STOCK PRICES'!$O$2:$P$538,2,1)</f>
        <v>33.06</v>
      </c>
      <c r="O1230" s="92">
        <f t="shared" si="55"/>
        <v>-1.209189990139109E-3</v>
      </c>
      <c r="P1230">
        <f>VLOOKUP($A1230,'STOCK PRICES'!$Q$2:$R$2018,2,1)</f>
        <v>17.11</v>
      </c>
      <c r="Q1230" s="92">
        <f t="shared" si="56"/>
        <v>-7.569177331444848E-3</v>
      </c>
      <c r="R1230">
        <f>VLOOKUP($A1230,'STOCK PRICES'!$S$2:$T$2018,2,1)</f>
        <v>8.1199999999999992</v>
      </c>
      <c r="S1230" s="92">
        <f t="shared" si="57"/>
        <v>-4.9140148024291522E-3</v>
      </c>
      <c r="T1230">
        <f>VLOOKUP($A1230,'STOCK PRICES'!$U$2:$V$1210,2,1)</f>
        <v>96.55</v>
      </c>
      <c r="U1230" s="92">
        <f t="shared" si="58"/>
        <v>2.5702962283189499E-2</v>
      </c>
      <c r="V1230">
        <f>VLOOKUP($A1230,'STOCK PRICES'!$W$2:$X$1879,2,1)</f>
        <v>52</v>
      </c>
      <c r="W1230" s="92">
        <f t="shared" si="59"/>
        <v>-2.637974393066753E-2</v>
      </c>
      <c r="X1230">
        <f>VLOOKUP($A1230,'STOCK PRICES'!$Y$2:$Z$1987,2,1)</f>
        <v>29.83</v>
      </c>
      <c r="Y1230" s="92">
        <f t="shared" si="60"/>
        <v>-1.8599008402044672E-2</v>
      </c>
      <c r="Z1230">
        <f>VLOOKUP($A1230,'STOCK PRICES'!$AA$2:$AB$1885,2,1)</f>
        <v>108.16</v>
      </c>
      <c r="AA1230" s="92">
        <f t="shared" si="61"/>
        <v>2.2439236191277804E-2</v>
      </c>
      <c r="AB1230">
        <f>VLOOKUP($A1230,'STOCK PRICES'!$AC$2:$AD$532,2,1)</f>
        <v>492.78</v>
      </c>
      <c r="AC1230" s="92">
        <f t="shared" si="62"/>
        <v>-1.8517372194436048E-2</v>
      </c>
      <c r="AD1230">
        <f>VLOOKUP($A1230,'STOCK PRICES'!$AE$2:$AF$1525,2,1)</f>
        <v>964.11</v>
      </c>
      <c r="AE1230" s="92">
        <f t="shared" si="63"/>
        <v>-9.2917322267193816E-3</v>
      </c>
      <c r="AF1230">
        <f>VLOOKUP($A1230,'STOCK PRICES'!$AG$2:$AH$1526,2,1)</f>
        <v>68.28</v>
      </c>
      <c r="AG1230" s="92">
        <f t="shared" si="64"/>
        <v>-1.2516536567238602E-2</v>
      </c>
      <c r="AH1230">
        <f>VLOOKUP($A1230,'STOCK PRICES'!$AI$2:$AJ$1515,2,1)</f>
        <v>387.13</v>
      </c>
      <c r="AI1230" s="92">
        <f t="shared" si="65"/>
        <v>-7.7707266279155472E-3</v>
      </c>
      <c r="AJ1230">
        <f>VLOOKUP($A1230,'STOCK PRICES'!$AK$2:$AL$1492,2,1)</f>
        <v>151.51</v>
      </c>
      <c r="AK1230" s="92">
        <f t="shared" si="66"/>
        <v>-1.8247129997371228E-2</v>
      </c>
    </row>
    <row r="1231" spans="1:37">
      <c r="A1231" s="87">
        <v>44825</v>
      </c>
      <c r="B1231">
        <f>VLOOKUP($A1231,'STOCK PRICES'!$C$2:$D$1994,2,1)</f>
        <v>116.96</v>
      </c>
      <c r="C1231" s="92">
        <f t="shared" si="67"/>
        <v>3.3400450697273834E-3</v>
      </c>
      <c r="D1231">
        <f>VLOOKUP($A1231,'STOCK PRICES'!$E$2:$F$2018,2,1)</f>
        <v>115.63</v>
      </c>
      <c r="E1231" s="92">
        <f t="shared" si="67"/>
        <v>-3.1085423529144105E-3</v>
      </c>
      <c r="F1231">
        <f>VLOOKUP($A1231,'STOCK PRICES'!$G$2:$H$1679,2,1)</f>
        <v>19.34</v>
      </c>
      <c r="G1231" s="92">
        <f t="shared" si="51"/>
        <v>-7.5178458219662223E-2</v>
      </c>
      <c r="H1231">
        <f>VLOOKUP($A1231,'STOCK PRICES'!$I$2:$J$1976,2,1)</f>
        <v>35</v>
      </c>
      <c r="I1231" s="92">
        <f t="shared" si="52"/>
        <v>0</v>
      </c>
      <c r="J1231">
        <f>VLOOKUP($A1231,'STOCK PRICES'!$K$2:$L$2018,2,1)</f>
        <v>141.82</v>
      </c>
      <c r="K1231" s="92">
        <f t="shared" si="53"/>
        <v>-2.7196946669754647E-2</v>
      </c>
      <c r="L1231">
        <f>VLOOKUP($A1231,'STOCK PRICES'!$M$2:$N$2018,2,1)</f>
        <v>27.37</v>
      </c>
      <c r="M1231" s="92">
        <f t="shared" si="54"/>
        <v>-1.9537524495643034E-2</v>
      </c>
      <c r="N1231">
        <f>VLOOKUP($A1231,'STOCK PRICES'!$O$2:$P$538,2,1)</f>
        <v>33.21</v>
      </c>
      <c r="O1231" s="92">
        <f t="shared" si="55"/>
        <v>4.5269429957770502E-3</v>
      </c>
      <c r="P1231">
        <f>VLOOKUP($A1231,'STOCK PRICES'!$Q$2:$R$2018,2,1)</f>
        <v>16.739999999999998</v>
      </c>
      <c r="Q1231" s="92">
        <f t="shared" si="56"/>
        <v>-2.1862022842772857E-2</v>
      </c>
      <c r="R1231">
        <f>VLOOKUP($A1231,'STOCK PRICES'!$S$2:$T$2018,2,1)</f>
        <v>7.88</v>
      </c>
      <c r="S1231" s="92">
        <f t="shared" si="57"/>
        <v>-3.0002250303798789E-2</v>
      </c>
      <c r="T1231">
        <f>VLOOKUP($A1231,'STOCK PRICES'!$U$2:$V$1210,2,1)</f>
        <v>96.55</v>
      </c>
      <c r="U1231" s="92">
        <f t="shared" si="58"/>
        <v>0</v>
      </c>
      <c r="V1231">
        <f>VLOOKUP($A1231,'STOCK PRICES'!$W$2:$X$1879,2,1)</f>
        <v>54.05</v>
      </c>
      <c r="W1231" s="92">
        <f t="shared" si="59"/>
        <v>3.8665825503789795E-2</v>
      </c>
      <c r="X1231">
        <f>VLOOKUP($A1231,'STOCK PRICES'!$Y$2:$Z$1987,2,1)</f>
        <v>30.36</v>
      </c>
      <c r="Y1231" s="92">
        <f t="shared" si="60"/>
        <v>1.7611354000772104E-2</v>
      </c>
      <c r="Z1231">
        <f>VLOOKUP($A1231,'STOCK PRICES'!$AA$2:$AB$1885,2,1)</f>
        <v>104.1</v>
      </c>
      <c r="AA1231" s="92">
        <f t="shared" si="61"/>
        <v>-3.8259636673730807E-2</v>
      </c>
      <c r="AB1231">
        <f>VLOOKUP($A1231,'STOCK PRICES'!$AC$2:$AD$532,2,1)</f>
        <v>483.43</v>
      </c>
      <c r="AC1231" s="92">
        <f t="shared" si="62"/>
        <v>-1.9156300230979213E-2</v>
      </c>
      <c r="AD1231">
        <f>VLOOKUP($A1231,'STOCK PRICES'!$AE$2:$AF$1525,2,1)</f>
        <v>965.54</v>
      </c>
      <c r="AE1231" s="92">
        <f t="shared" si="63"/>
        <v>1.4821343370829054E-3</v>
      </c>
      <c r="AF1231">
        <f>VLOOKUP($A1231,'STOCK PRICES'!$AG$2:$AH$1526,2,1)</f>
        <v>68.67</v>
      </c>
      <c r="AG1231" s="92">
        <f t="shared" si="64"/>
        <v>5.6955247063452544E-3</v>
      </c>
      <c r="AH1231">
        <f>VLOOKUP($A1231,'STOCK PRICES'!$AI$2:$AJ$1515,2,1)</f>
        <v>382.75</v>
      </c>
      <c r="AI1231" s="92">
        <f t="shared" si="65"/>
        <v>-1.137851939706153E-2</v>
      </c>
      <c r="AJ1231">
        <f>VLOOKUP($A1231,'STOCK PRICES'!$AK$2:$AL$1492,2,1)</f>
        <v>148.72999999999999</v>
      </c>
      <c r="AK1231" s="92">
        <f t="shared" si="66"/>
        <v>-1.8519047767237527E-2</v>
      </c>
    </row>
    <row r="1232" spans="1:37">
      <c r="A1232" s="87">
        <v>44826</v>
      </c>
      <c r="B1232">
        <f>VLOOKUP($A1232,'STOCK PRICES'!$C$2:$D$1994,2,1)</f>
        <v>116.52</v>
      </c>
      <c r="C1232" s="92">
        <f t="shared" si="67"/>
        <v>-3.7690639102344677E-3</v>
      </c>
      <c r="D1232">
        <f>VLOOKUP($A1232,'STOCK PRICES'!$E$2:$F$2018,2,1)</f>
        <v>115.45</v>
      </c>
      <c r="E1232" s="92">
        <f t="shared" si="67"/>
        <v>-1.5579023403660423E-3</v>
      </c>
      <c r="F1232">
        <f>VLOOKUP($A1232,'STOCK PRICES'!$G$2:$H$1679,2,1)</f>
        <v>19.93</v>
      </c>
      <c r="G1232" s="92">
        <f t="shared" si="51"/>
        <v>3.0050644199555124E-2</v>
      </c>
      <c r="H1232">
        <f>VLOOKUP($A1232,'STOCK PRICES'!$I$2:$J$1976,2,1)</f>
        <v>34.1</v>
      </c>
      <c r="I1232" s="92">
        <f t="shared" si="52"/>
        <v>-2.605067719994255E-2</v>
      </c>
      <c r="J1232">
        <f>VLOOKUP($A1232,'STOCK PRICES'!$K$2:$L$2018,2,1)</f>
        <v>141.69999999999999</v>
      </c>
      <c r="K1232" s="92">
        <f t="shared" si="53"/>
        <v>-8.4650117921595007E-4</v>
      </c>
      <c r="L1232">
        <f>VLOOKUP($A1232,'STOCK PRICES'!$M$2:$N$2018,2,1)</f>
        <v>27.41</v>
      </c>
      <c r="M1232" s="92">
        <f t="shared" si="54"/>
        <v>1.4603872621066136E-3</v>
      </c>
      <c r="N1232">
        <f>VLOOKUP($A1232,'STOCK PRICES'!$O$2:$P$538,2,1)</f>
        <v>33.4</v>
      </c>
      <c r="O1232" s="92">
        <f t="shared" si="55"/>
        <v>5.7048645939994274E-3</v>
      </c>
      <c r="P1232">
        <f>VLOOKUP($A1232,'STOCK PRICES'!$Q$2:$R$2018,2,1)</f>
        <v>16.55</v>
      </c>
      <c r="Q1232" s="92">
        <f t="shared" si="56"/>
        <v>-1.1414963238257256E-2</v>
      </c>
      <c r="R1232">
        <f>VLOOKUP($A1232,'STOCK PRICES'!$S$2:$T$2018,2,1)</f>
        <v>7.86</v>
      </c>
      <c r="S1232" s="92">
        <f t="shared" si="57"/>
        <v>-2.5412974286725325E-3</v>
      </c>
      <c r="T1232">
        <f>VLOOKUP($A1232,'STOCK PRICES'!$U$2:$V$1210,2,1)</f>
        <v>96.5</v>
      </c>
      <c r="U1232" s="92">
        <f t="shared" si="58"/>
        <v>-5.1800052958319188E-4</v>
      </c>
      <c r="V1232">
        <f>VLOOKUP($A1232,'STOCK PRICES'!$W$2:$X$1879,2,1)</f>
        <v>51.26</v>
      </c>
      <c r="W1232" s="92">
        <f t="shared" si="59"/>
        <v>-5.2998823149292232E-2</v>
      </c>
      <c r="X1232">
        <f>VLOOKUP($A1232,'STOCK PRICES'!$Y$2:$Z$1987,2,1)</f>
        <v>30.02</v>
      </c>
      <c r="Y1232" s="92">
        <f t="shared" si="60"/>
        <v>-1.1262126322113292E-2</v>
      </c>
      <c r="Z1232">
        <f>VLOOKUP($A1232,'STOCK PRICES'!$AA$2:$AB$1885,2,1)</f>
        <v>100</v>
      </c>
      <c r="AA1232" s="92">
        <f t="shared" si="61"/>
        <v>-4.0181789632831817E-2</v>
      </c>
      <c r="AB1232">
        <f>VLOOKUP($A1232,'STOCK PRICES'!$AC$2:$AD$532,2,1)</f>
        <v>488.23</v>
      </c>
      <c r="AC1232" s="92">
        <f t="shared" si="62"/>
        <v>9.8800795470128898E-3</v>
      </c>
      <c r="AD1232">
        <f>VLOOKUP($A1232,'STOCK PRICES'!$AE$2:$AF$1525,2,1)</f>
        <v>952.58</v>
      </c>
      <c r="AE1232" s="92">
        <f t="shared" si="63"/>
        <v>-1.3513437346388851E-2</v>
      </c>
      <c r="AF1232">
        <f>VLOOKUP($A1232,'STOCK PRICES'!$AG$2:$AH$1526,2,1)</f>
        <v>68.13</v>
      </c>
      <c r="AG1232" s="92">
        <f t="shared" si="64"/>
        <v>-7.8947778470083736E-3</v>
      </c>
      <c r="AH1232">
        <f>VLOOKUP($A1232,'STOCK PRICES'!$AI$2:$AJ$1515,2,1)</f>
        <v>386.72</v>
      </c>
      <c r="AI1232" s="92">
        <f t="shared" si="65"/>
        <v>1.031888241737975E-2</v>
      </c>
      <c r="AJ1232">
        <f>VLOOKUP($A1232,'STOCK PRICES'!$AK$2:$AL$1492,2,1)</f>
        <v>149.9</v>
      </c>
      <c r="AK1232" s="92">
        <f t="shared" si="66"/>
        <v>7.8358235040454898E-3</v>
      </c>
    </row>
    <row r="1233" spans="1:37">
      <c r="A1233" s="87">
        <v>44827</v>
      </c>
      <c r="B1233">
        <f>VLOOKUP($A1233,'STOCK PRICES'!$C$2:$D$1994,2,1)</f>
        <v>112.72</v>
      </c>
      <c r="C1233" s="92">
        <f t="shared" si="67"/>
        <v>-3.3156064500809032E-2</v>
      </c>
      <c r="D1233">
        <f>VLOOKUP($A1233,'STOCK PRICES'!$E$2:$F$2018,2,1)</f>
        <v>114.08</v>
      </c>
      <c r="E1233" s="92">
        <f t="shared" si="67"/>
        <v>-1.1937579134518648E-2</v>
      </c>
      <c r="F1233">
        <f>VLOOKUP($A1233,'STOCK PRICES'!$G$2:$H$1679,2,1)</f>
        <v>19.989999999999998</v>
      </c>
      <c r="G1233" s="92">
        <f t="shared" si="51"/>
        <v>3.0060142876052846E-3</v>
      </c>
      <c r="H1233">
        <f>VLOOKUP($A1233,'STOCK PRICES'!$I$2:$J$1976,2,1)</f>
        <v>34</v>
      </c>
      <c r="I1233" s="92">
        <f t="shared" si="52"/>
        <v>-2.9368596733097135E-3</v>
      </c>
      <c r="J1233">
        <f>VLOOKUP($A1233,'STOCK PRICES'!$K$2:$L$2018,2,1)</f>
        <v>137.80000000000001</v>
      </c>
      <c r="K1233" s="92">
        <f t="shared" si="53"/>
        <v>-2.7908788117076387E-2</v>
      </c>
      <c r="L1233">
        <f>VLOOKUP($A1233,'STOCK PRICES'!$M$2:$N$2018,2,1)</f>
        <v>27.19</v>
      </c>
      <c r="M1233" s="92">
        <f t="shared" si="54"/>
        <v>-8.0586516703149823E-3</v>
      </c>
      <c r="N1233">
        <f>VLOOKUP($A1233,'STOCK PRICES'!$O$2:$P$538,2,1)</f>
        <v>33.159999999999997</v>
      </c>
      <c r="O1233" s="92">
        <f t="shared" si="55"/>
        <v>-7.2115697155605866E-3</v>
      </c>
      <c r="P1233">
        <f>VLOOKUP($A1233,'STOCK PRICES'!$Q$2:$R$2018,2,1)</f>
        <v>16.18</v>
      </c>
      <c r="Q1233" s="92">
        <f t="shared" si="56"/>
        <v>-2.2610190192726337E-2</v>
      </c>
      <c r="R1233">
        <f>VLOOKUP($A1233,'STOCK PRICES'!$S$2:$T$2018,2,1)</f>
        <v>7.78</v>
      </c>
      <c r="S1233" s="92">
        <f t="shared" si="57"/>
        <v>-1.0230268250814922E-2</v>
      </c>
      <c r="T1233">
        <f>VLOOKUP($A1233,'STOCK PRICES'!$U$2:$V$1210,2,1)</f>
        <v>96.5</v>
      </c>
      <c r="U1233" s="92">
        <f t="shared" si="58"/>
        <v>0</v>
      </c>
      <c r="V1233">
        <f>VLOOKUP($A1233,'STOCK PRICES'!$W$2:$X$1879,2,1)</f>
        <v>51.43</v>
      </c>
      <c r="W1233" s="92">
        <f t="shared" si="59"/>
        <v>3.3109388508998595E-3</v>
      </c>
      <c r="X1233">
        <f>VLOOKUP($A1233,'STOCK PRICES'!$Y$2:$Z$1987,2,1)</f>
        <v>30.23</v>
      </c>
      <c r="Y1233" s="92">
        <f t="shared" si="60"/>
        <v>6.9709825860508603E-3</v>
      </c>
      <c r="Z1233">
        <f>VLOOKUP($A1233,'STOCK PRICES'!$AA$2:$AB$1885,2,1)</f>
        <v>99.16</v>
      </c>
      <c r="AA1233" s="92">
        <f t="shared" si="61"/>
        <v>-8.4354788211016881E-3</v>
      </c>
      <c r="AB1233">
        <f>VLOOKUP($A1233,'STOCK PRICES'!$AC$2:$AD$532,2,1)</f>
        <v>479.65</v>
      </c>
      <c r="AC1233" s="92">
        <f t="shared" si="62"/>
        <v>-1.7729935032232882E-2</v>
      </c>
      <c r="AD1233">
        <f>VLOOKUP($A1233,'STOCK PRICES'!$AE$2:$AF$1525,2,1)</f>
        <v>951.6</v>
      </c>
      <c r="AE1233" s="92">
        <f t="shared" si="63"/>
        <v>-1.0293145464450382E-3</v>
      </c>
      <c r="AF1233">
        <f>VLOOKUP($A1233,'STOCK PRICES'!$AG$2:$AH$1526,2,1)</f>
        <v>66.739999999999995</v>
      </c>
      <c r="AG1233" s="92">
        <f t="shared" si="64"/>
        <v>-2.0613171462348864E-2</v>
      </c>
      <c r="AH1233">
        <f>VLOOKUP($A1233,'STOCK PRICES'!$AI$2:$AJ$1515,2,1)</f>
        <v>384</v>
      </c>
      <c r="AI1233" s="92">
        <f t="shared" si="65"/>
        <v>-7.0583643674460477E-3</v>
      </c>
      <c r="AJ1233">
        <f>VLOOKUP($A1233,'STOCK PRICES'!$AK$2:$AL$1492,2,1)</f>
        <v>146.72999999999999</v>
      </c>
      <c r="AK1233" s="92">
        <f t="shared" si="66"/>
        <v>-2.1374241889176582E-2</v>
      </c>
    </row>
    <row r="1234" spans="1:37">
      <c r="A1234" s="87">
        <v>44830</v>
      </c>
      <c r="B1234">
        <f>VLOOKUP($A1234,'STOCK PRICES'!$C$2:$D$1994,2,1)</f>
        <v>113.63</v>
      </c>
      <c r="C1234" s="92">
        <f t="shared" si="67"/>
        <v>8.0406883394929414E-3</v>
      </c>
      <c r="D1234">
        <f>VLOOKUP($A1234,'STOCK PRICES'!$E$2:$F$2018,2,1)</f>
        <v>114.42</v>
      </c>
      <c r="E1234" s="92">
        <f t="shared" si="67"/>
        <v>2.9759321743969237E-3</v>
      </c>
      <c r="F1234">
        <f>VLOOKUP($A1234,'STOCK PRICES'!$G$2:$H$1679,2,1)</f>
        <v>19.760000000000002</v>
      </c>
      <c r="G1234" s="92">
        <f t="shared" si="51"/>
        <v>-1.1572456192586787E-2</v>
      </c>
      <c r="H1234">
        <f>VLOOKUP($A1234,'STOCK PRICES'!$I$2:$J$1976,2,1)</f>
        <v>34</v>
      </c>
      <c r="I1234" s="92">
        <f t="shared" si="52"/>
        <v>0</v>
      </c>
      <c r="J1234">
        <f>VLOOKUP($A1234,'STOCK PRICES'!$K$2:$L$2018,2,1)</f>
        <v>146.27000000000001</v>
      </c>
      <c r="K1234" s="92">
        <f t="shared" si="53"/>
        <v>5.9650870319438762E-2</v>
      </c>
      <c r="L1234">
        <f>VLOOKUP($A1234,'STOCK PRICES'!$M$2:$N$2018,2,1)</f>
        <v>28.03</v>
      </c>
      <c r="M1234" s="92">
        <f t="shared" si="54"/>
        <v>3.0426106532317594E-2</v>
      </c>
      <c r="N1234">
        <f>VLOOKUP($A1234,'STOCK PRICES'!$O$2:$P$538,2,1)</f>
        <v>34</v>
      </c>
      <c r="O1234" s="92">
        <f t="shared" si="55"/>
        <v>2.5016194349067239E-2</v>
      </c>
      <c r="P1234">
        <f>VLOOKUP($A1234,'STOCK PRICES'!$Q$2:$R$2018,2,1)</f>
        <v>17.34</v>
      </c>
      <c r="Q1234" s="92">
        <f t="shared" si="56"/>
        <v>6.9240059722050065E-2</v>
      </c>
      <c r="R1234">
        <f>VLOOKUP($A1234,'STOCK PRICES'!$S$2:$T$2018,2,1)</f>
        <v>7.89</v>
      </c>
      <c r="S1234" s="92">
        <f t="shared" si="57"/>
        <v>1.4039796667482615E-2</v>
      </c>
      <c r="T1234">
        <f>VLOOKUP($A1234,'STOCK PRICES'!$U$2:$V$1210,2,1)</f>
        <v>93.21</v>
      </c>
      <c r="U1234" s="92">
        <f t="shared" si="58"/>
        <v>-3.4687996271874591E-2</v>
      </c>
      <c r="V1234">
        <f>VLOOKUP($A1234,'STOCK PRICES'!$W$2:$X$1879,2,1)</f>
        <v>52.74</v>
      </c>
      <c r="W1234" s="92">
        <f t="shared" si="59"/>
        <v>2.5152521138315877E-2</v>
      </c>
      <c r="X1234">
        <f>VLOOKUP($A1234,'STOCK PRICES'!$Y$2:$Z$1987,2,1)</f>
        <v>29.65</v>
      </c>
      <c r="Y1234" s="92">
        <f t="shared" si="60"/>
        <v>-1.9372683347632341E-2</v>
      </c>
      <c r="Z1234">
        <f>VLOOKUP($A1234,'STOCK PRICES'!$AA$2:$AB$1885,2,1)</f>
        <v>100</v>
      </c>
      <c r="AA1234" s="92">
        <f t="shared" si="61"/>
        <v>8.4354788211015892E-3</v>
      </c>
      <c r="AB1234">
        <f>VLOOKUP($A1234,'STOCK PRICES'!$AC$2:$AD$532,2,1)</f>
        <v>485.93</v>
      </c>
      <c r="AC1234" s="92">
        <f t="shared" si="62"/>
        <v>1.3007909340989089E-2</v>
      </c>
      <c r="AD1234">
        <f>VLOOKUP($A1234,'STOCK PRICES'!$AE$2:$AF$1525,2,1)</f>
        <v>959.76</v>
      </c>
      <c r="AE1234" s="92">
        <f t="shared" si="63"/>
        <v>8.5384747778700643E-3</v>
      </c>
      <c r="AF1234">
        <f>VLOOKUP($A1234,'STOCK PRICES'!$AG$2:$AH$1526,2,1)</f>
        <v>66.86</v>
      </c>
      <c r="AG1234" s="92">
        <f t="shared" si="64"/>
        <v>1.7964076687246417E-3</v>
      </c>
      <c r="AH1234">
        <f>VLOOKUP($A1234,'STOCK PRICES'!$AI$2:$AJ$1515,2,1)</f>
        <v>385.93</v>
      </c>
      <c r="AI1234" s="92">
        <f t="shared" si="65"/>
        <v>5.0134532814623285E-3</v>
      </c>
      <c r="AJ1234">
        <f>VLOOKUP($A1234,'STOCK PRICES'!$AK$2:$AL$1492,2,1)</f>
        <v>150.88999999999999</v>
      </c>
      <c r="AK1234" s="92">
        <f t="shared" si="66"/>
        <v>2.7956931306184488E-2</v>
      </c>
    </row>
    <row r="1235" spans="1:37">
      <c r="A1235" s="87">
        <v>44831</v>
      </c>
      <c r="B1235">
        <f>VLOOKUP($A1235,'STOCK PRICES'!$C$2:$D$1994,2,1)</f>
        <v>112.55</v>
      </c>
      <c r="C1235" s="92">
        <f t="shared" si="67"/>
        <v>-9.5499885771764687E-3</v>
      </c>
      <c r="D1235">
        <f>VLOOKUP($A1235,'STOCK PRICES'!$E$2:$F$2018,2,1)</f>
        <v>116.55</v>
      </c>
      <c r="E1235" s="92">
        <f t="shared" si="67"/>
        <v>1.8444476641383337E-2</v>
      </c>
      <c r="F1235">
        <f>VLOOKUP($A1235,'STOCK PRICES'!$G$2:$H$1679,2,1)</f>
        <v>19.71</v>
      </c>
      <c r="G1235" s="92">
        <f t="shared" si="51"/>
        <v>-2.533571155092959E-3</v>
      </c>
      <c r="H1235">
        <f>VLOOKUP($A1235,'STOCK PRICES'!$I$2:$J$1976,2,1)</f>
        <v>34.01</v>
      </c>
      <c r="I1235" s="92">
        <f t="shared" si="52"/>
        <v>2.9407440294265306E-4</v>
      </c>
      <c r="J1235">
        <f>VLOOKUP($A1235,'STOCK PRICES'!$K$2:$L$2018,2,1)</f>
        <v>147.19999999999999</v>
      </c>
      <c r="K1235" s="92">
        <f t="shared" si="53"/>
        <v>6.3379773957787594E-3</v>
      </c>
      <c r="L1235">
        <f>VLOOKUP($A1235,'STOCK PRICES'!$M$2:$N$2018,2,1)</f>
        <v>28.41</v>
      </c>
      <c r="M1235" s="92">
        <f t="shared" si="54"/>
        <v>1.3465830689399686E-2</v>
      </c>
      <c r="N1235">
        <f>VLOOKUP($A1235,'STOCK PRICES'!$O$2:$P$538,2,1)</f>
        <v>33.61</v>
      </c>
      <c r="O1235" s="92">
        <f t="shared" si="55"/>
        <v>-1.1536882879147099E-2</v>
      </c>
      <c r="P1235">
        <f>VLOOKUP($A1235,'STOCK PRICES'!$Q$2:$R$2018,2,1)</f>
        <v>17.579999999999998</v>
      </c>
      <c r="Q1235" s="92">
        <f t="shared" si="56"/>
        <v>1.3745920904635136E-2</v>
      </c>
      <c r="R1235">
        <f>VLOOKUP($A1235,'STOCK PRICES'!$S$2:$T$2018,2,1)</f>
        <v>8.48</v>
      </c>
      <c r="S1235" s="92">
        <f t="shared" si="57"/>
        <v>7.2114314946028976E-2</v>
      </c>
      <c r="T1235">
        <f>VLOOKUP($A1235,'STOCK PRICES'!$U$2:$V$1210,2,1)</f>
        <v>93</v>
      </c>
      <c r="U1235" s="92">
        <f t="shared" si="58"/>
        <v>-2.2555189198097307E-3</v>
      </c>
      <c r="V1235">
        <f>VLOOKUP($A1235,'STOCK PRICES'!$W$2:$X$1879,2,1)</f>
        <v>53.71</v>
      </c>
      <c r="W1235" s="92">
        <f t="shared" si="59"/>
        <v>1.8225022992227388E-2</v>
      </c>
      <c r="X1235">
        <f>VLOOKUP($A1235,'STOCK PRICES'!$Y$2:$Z$1987,2,1)</f>
        <v>29.3</v>
      </c>
      <c r="Y1235" s="92">
        <f t="shared" si="60"/>
        <v>-1.187460942071274E-2</v>
      </c>
      <c r="Z1235">
        <f>VLOOKUP($A1235,'STOCK PRICES'!$AA$2:$AB$1885,2,1)</f>
        <v>100</v>
      </c>
      <c r="AA1235" s="92">
        <f t="shared" si="61"/>
        <v>0</v>
      </c>
      <c r="AB1235">
        <f>VLOOKUP($A1235,'STOCK PRICES'!$AC$2:$AD$532,2,1)</f>
        <v>493.54</v>
      </c>
      <c r="AC1235" s="92">
        <f t="shared" si="62"/>
        <v>1.5539328681992091E-2</v>
      </c>
      <c r="AD1235">
        <f>VLOOKUP($A1235,'STOCK PRICES'!$AE$2:$AF$1525,2,1)</f>
        <v>955.24</v>
      </c>
      <c r="AE1235" s="92">
        <f t="shared" si="63"/>
        <v>-4.7206353982109997E-3</v>
      </c>
      <c r="AF1235">
        <f>VLOOKUP($A1235,'STOCK PRICES'!$AG$2:$AH$1526,2,1)</f>
        <v>68.77</v>
      </c>
      <c r="AG1235" s="92">
        <f t="shared" si="64"/>
        <v>2.8166722339792259E-2</v>
      </c>
      <c r="AH1235">
        <f>VLOOKUP($A1235,'STOCK PRICES'!$AI$2:$AJ$1515,2,1)</f>
        <v>386.02</v>
      </c>
      <c r="AI1235" s="92">
        <f t="shared" si="65"/>
        <v>2.3317572487276385E-4</v>
      </c>
      <c r="AJ1235">
        <f>VLOOKUP($A1235,'STOCK PRICES'!$AK$2:$AL$1492,2,1)</f>
        <v>151.13</v>
      </c>
      <c r="AK1235" s="92">
        <f t="shared" si="66"/>
        <v>1.5892990564693324E-3</v>
      </c>
    </row>
    <row r="1236" spans="1:37">
      <c r="A1236" s="87">
        <v>44832</v>
      </c>
      <c r="B1236">
        <f>VLOOKUP($A1236,'STOCK PRICES'!$C$2:$D$1994,2,1)</f>
        <v>111.8</v>
      </c>
      <c r="C1236" s="92">
        <f t="shared" si="67"/>
        <v>-6.6860066317424886E-3</v>
      </c>
      <c r="D1236">
        <f>VLOOKUP($A1236,'STOCK PRICES'!$E$2:$F$2018,2,1)</f>
        <v>116.79</v>
      </c>
      <c r="E1236" s="92">
        <f t="shared" si="67"/>
        <v>2.0570848087079238E-3</v>
      </c>
      <c r="F1236">
        <f>VLOOKUP($A1236,'STOCK PRICES'!$G$2:$H$1679,2,1)</f>
        <v>19.88</v>
      </c>
      <c r="G1236" s="92">
        <f t="shared" si="51"/>
        <v>8.5880800637990872E-3</v>
      </c>
      <c r="H1236">
        <f>VLOOKUP($A1236,'STOCK PRICES'!$I$2:$J$1976,2,1)</f>
        <v>34.04</v>
      </c>
      <c r="I1236" s="92">
        <f t="shared" si="52"/>
        <v>8.8170468606924728E-4</v>
      </c>
      <c r="J1236">
        <f>VLOOKUP($A1236,'STOCK PRICES'!$K$2:$L$2018,2,1)</f>
        <v>147.09</v>
      </c>
      <c r="K1236" s="92">
        <f t="shared" si="53"/>
        <v>-7.4756196352413493E-4</v>
      </c>
      <c r="L1236">
        <f>VLOOKUP($A1236,'STOCK PRICES'!$M$2:$N$2018,2,1)</f>
        <v>28.27</v>
      </c>
      <c r="M1236" s="92">
        <f t="shared" si="54"/>
        <v>-4.9400241605975642E-3</v>
      </c>
      <c r="N1236">
        <f>VLOOKUP($A1236,'STOCK PRICES'!$O$2:$P$538,2,1)</f>
        <v>33.85</v>
      </c>
      <c r="O1236" s="92">
        <f t="shared" si="55"/>
        <v>7.1153576212696834E-3</v>
      </c>
      <c r="P1236">
        <f>VLOOKUP($A1236,'STOCK PRICES'!$Q$2:$R$2018,2,1)</f>
        <v>17.600000000000001</v>
      </c>
      <c r="Q1236" s="92">
        <f t="shared" si="56"/>
        <v>1.1370097870753238E-3</v>
      </c>
      <c r="R1236">
        <f>VLOOKUP($A1236,'STOCK PRICES'!$S$2:$T$2018,2,1)</f>
        <v>8.26</v>
      </c>
      <c r="S1236" s="92">
        <f t="shared" si="57"/>
        <v>-2.6285862270925085E-2</v>
      </c>
      <c r="T1236">
        <f>VLOOKUP($A1236,'STOCK PRICES'!$U$2:$V$1210,2,1)</f>
        <v>96.75</v>
      </c>
      <c r="U1236" s="92">
        <f t="shared" si="58"/>
        <v>3.9530838756635218E-2</v>
      </c>
      <c r="V1236">
        <f>VLOOKUP($A1236,'STOCK PRICES'!$W$2:$X$1879,2,1)</f>
        <v>53.71</v>
      </c>
      <c r="W1236" s="92">
        <f t="shared" si="59"/>
        <v>0</v>
      </c>
      <c r="X1236">
        <f>VLOOKUP($A1236,'STOCK PRICES'!$Y$2:$Z$1987,2,1)</f>
        <v>29.34</v>
      </c>
      <c r="Y1236" s="92">
        <f t="shared" si="60"/>
        <v>1.364256691813968E-3</v>
      </c>
      <c r="Z1236">
        <f>VLOOKUP($A1236,'STOCK PRICES'!$AA$2:$AB$1885,2,1)</f>
        <v>100</v>
      </c>
      <c r="AA1236" s="92">
        <f t="shared" si="61"/>
        <v>0</v>
      </c>
      <c r="AB1236">
        <f>VLOOKUP($A1236,'STOCK PRICES'!$AC$2:$AD$532,2,1)</f>
        <v>495.99</v>
      </c>
      <c r="AC1236" s="92">
        <f t="shared" si="62"/>
        <v>4.9518559444256321E-3</v>
      </c>
      <c r="AD1236">
        <f>VLOOKUP($A1236,'STOCK PRICES'!$AE$2:$AF$1525,2,1)</f>
        <v>944.93</v>
      </c>
      <c r="AE1236" s="92">
        <f t="shared" si="63"/>
        <v>-1.0851767132412694E-2</v>
      </c>
      <c r="AF1236">
        <f>VLOOKUP($A1236,'STOCK PRICES'!$AG$2:$AH$1526,2,1)</f>
        <v>69.099999999999994</v>
      </c>
      <c r="AG1236" s="92">
        <f t="shared" si="64"/>
        <v>4.7871274418794406E-3</v>
      </c>
      <c r="AH1236">
        <f>VLOOKUP($A1236,'STOCK PRICES'!$AI$2:$AJ$1515,2,1)</f>
        <v>378.93</v>
      </c>
      <c r="AI1236" s="92">
        <f t="shared" si="65"/>
        <v>-1.8537690140068293E-2</v>
      </c>
      <c r="AJ1236">
        <f>VLOOKUP($A1236,'STOCK PRICES'!$AK$2:$AL$1492,2,1)</f>
        <v>150.05000000000001</v>
      </c>
      <c r="AK1236" s="92">
        <f t="shared" si="66"/>
        <v>-7.1718216956530656E-3</v>
      </c>
    </row>
    <row r="1237" spans="1:37">
      <c r="A1237" s="87">
        <v>44833</v>
      </c>
      <c r="B1237">
        <f>VLOOKUP($A1237,'STOCK PRICES'!$C$2:$D$1994,2,1)</f>
        <v>109.54</v>
      </c>
      <c r="C1237" s="92">
        <f t="shared" si="67"/>
        <v>-2.0421781365423462E-2</v>
      </c>
      <c r="D1237">
        <f>VLOOKUP($A1237,'STOCK PRICES'!$E$2:$F$2018,2,1)</f>
        <v>113.26</v>
      </c>
      <c r="E1237" s="92">
        <f t="shared" si="67"/>
        <v>-3.0691389604815152E-2</v>
      </c>
      <c r="F1237">
        <f>VLOOKUP($A1237,'STOCK PRICES'!$G$2:$H$1679,2,1)</f>
        <v>20.41</v>
      </c>
      <c r="G1237" s="92">
        <f t="shared" si="51"/>
        <v>2.6310775593325429E-2</v>
      </c>
      <c r="H1237">
        <f>VLOOKUP($A1237,'STOCK PRICES'!$I$2:$J$1976,2,1)</f>
        <v>34.15</v>
      </c>
      <c r="I1237" s="92">
        <f t="shared" si="52"/>
        <v>3.2262823116257521E-3</v>
      </c>
      <c r="J1237">
        <f>VLOOKUP($A1237,'STOCK PRICES'!$K$2:$L$2018,2,1)</f>
        <v>147.08000000000001</v>
      </c>
      <c r="K1237" s="92">
        <f t="shared" si="53"/>
        <v>-6.7987898180225451E-5</v>
      </c>
      <c r="L1237">
        <f>VLOOKUP($A1237,'STOCK PRICES'!$M$2:$N$2018,2,1)</f>
        <v>28.2</v>
      </c>
      <c r="M1237" s="92">
        <f t="shared" si="54"/>
        <v>-2.4791937614310417E-3</v>
      </c>
      <c r="N1237">
        <f>VLOOKUP($A1237,'STOCK PRICES'!$O$2:$P$538,2,1)</f>
        <v>34.020000000000003</v>
      </c>
      <c r="O1237" s="92">
        <f t="shared" si="55"/>
        <v>5.0095876094317883E-3</v>
      </c>
      <c r="P1237">
        <f>VLOOKUP($A1237,'STOCK PRICES'!$Q$2:$R$2018,2,1)</f>
        <v>17.38</v>
      </c>
      <c r="Q1237" s="92">
        <f t="shared" si="56"/>
        <v>-1.2578782206860298E-2</v>
      </c>
      <c r="R1237">
        <f>VLOOKUP($A1237,'STOCK PRICES'!$S$2:$T$2018,2,1)</f>
        <v>8.01</v>
      </c>
      <c r="S1237" s="92">
        <f t="shared" si="57"/>
        <v>-3.0733826452618827E-2</v>
      </c>
      <c r="T1237">
        <f>VLOOKUP($A1237,'STOCK PRICES'!$U$2:$V$1210,2,1)</f>
        <v>96.75</v>
      </c>
      <c r="U1237" s="92">
        <f t="shared" si="58"/>
        <v>0</v>
      </c>
      <c r="V1237">
        <f>VLOOKUP($A1237,'STOCK PRICES'!$W$2:$X$1879,2,1)</f>
        <v>53.71</v>
      </c>
      <c r="W1237" s="92">
        <f t="shared" si="59"/>
        <v>0</v>
      </c>
      <c r="X1237">
        <f>VLOOKUP($A1237,'STOCK PRICES'!$Y$2:$Z$1987,2,1)</f>
        <v>29.17</v>
      </c>
      <c r="Y1237" s="92">
        <f t="shared" si="60"/>
        <v>-5.8109888352055614E-3</v>
      </c>
      <c r="Z1237">
        <f>VLOOKUP($A1237,'STOCK PRICES'!$AA$2:$AB$1885,2,1)</f>
        <v>99.7</v>
      </c>
      <c r="AA1237" s="92">
        <f t="shared" si="61"/>
        <v>-3.0045090202987243E-3</v>
      </c>
      <c r="AB1237">
        <f>VLOOKUP($A1237,'STOCK PRICES'!$AC$2:$AD$532,2,1)</f>
        <v>502.99</v>
      </c>
      <c r="AC1237" s="92">
        <f t="shared" si="62"/>
        <v>1.4014523955046099E-2</v>
      </c>
      <c r="AD1237">
        <f>VLOOKUP($A1237,'STOCK PRICES'!$AE$2:$AF$1525,2,1)</f>
        <v>949.89</v>
      </c>
      <c r="AE1237" s="92">
        <f t="shared" si="63"/>
        <v>5.2353377407348533E-3</v>
      </c>
      <c r="AF1237">
        <f>VLOOKUP($A1237,'STOCK PRICES'!$AG$2:$AH$1526,2,1)</f>
        <v>68.72</v>
      </c>
      <c r="AG1237" s="92">
        <f t="shared" si="64"/>
        <v>-5.5144530976241829E-3</v>
      </c>
      <c r="AH1237">
        <f>VLOOKUP($A1237,'STOCK PRICES'!$AI$2:$AJ$1515,2,1)</f>
        <v>373.52</v>
      </c>
      <c r="AI1237" s="92">
        <f t="shared" si="65"/>
        <v>-1.4379940791312076E-2</v>
      </c>
      <c r="AJ1237">
        <f>VLOOKUP($A1237,'STOCK PRICES'!$AK$2:$AL$1492,2,1)</f>
        <v>147.5</v>
      </c>
      <c r="AK1237" s="92">
        <f t="shared" si="66"/>
        <v>-1.7140396106501688E-2</v>
      </c>
    </row>
    <row r="1238" spans="1:37">
      <c r="A1238" s="87">
        <v>44834</v>
      </c>
      <c r="B1238">
        <f>VLOOKUP($A1238,'STOCK PRICES'!$C$2:$D$1994,2,1)</f>
        <v>109.75</v>
      </c>
      <c r="C1238" s="92">
        <f t="shared" si="67"/>
        <v>1.9152725997054335E-3</v>
      </c>
      <c r="D1238">
        <f>VLOOKUP($A1238,'STOCK PRICES'!$E$2:$F$2018,2,1)</f>
        <v>114.89</v>
      </c>
      <c r="E1238" s="92">
        <f t="shared" si="67"/>
        <v>1.4289088179614388E-2</v>
      </c>
      <c r="F1238">
        <f>VLOOKUP($A1238,'STOCK PRICES'!$G$2:$H$1679,2,1)</f>
        <v>20.97</v>
      </c>
      <c r="G1238" s="92">
        <f t="shared" si="51"/>
        <v>2.7067868092075016E-2</v>
      </c>
      <c r="H1238">
        <f>VLOOKUP($A1238,'STOCK PRICES'!$I$2:$J$1976,2,1)</f>
        <v>34.07</v>
      </c>
      <c r="I1238" s="92">
        <f t="shared" si="52"/>
        <v>-2.3453543439238504E-3</v>
      </c>
      <c r="J1238">
        <f>VLOOKUP($A1238,'STOCK PRICES'!$K$2:$L$2018,2,1)</f>
        <v>147.22</v>
      </c>
      <c r="K1238" s="92">
        <f t="shared" si="53"/>
        <v>9.5141019748854914E-4</v>
      </c>
      <c r="L1238">
        <f>VLOOKUP($A1238,'STOCK PRICES'!$M$2:$N$2018,2,1)</f>
        <v>27.86</v>
      </c>
      <c r="M1238" s="92">
        <f t="shared" si="54"/>
        <v>-1.2130009592408224E-2</v>
      </c>
      <c r="N1238">
        <f>VLOOKUP($A1238,'STOCK PRICES'!$O$2:$P$538,2,1)</f>
        <v>36.17</v>
      </c>
      <c r="O1238" s="92">
        <f t="shared" si="55"/>
        <v>6.128145899629088E-2</v>
      </c>
      <c r="P1238">
        <f>VLOOKUP($A1238,'STOCK PRICES'!$Q$2:$R$2018,2,1)</f>
        <v>17.22</v>
      </c>
      <c r="Q1238" s="92">
        <f t="shared" si="56"/>
        <v>-9.2486208376612467E-3</v>
      </c>
      <c r="R1238">
        <f>VLOOKUP($A1238,'STOCK PRICES'!$S$2:$T$2018,2,1)</f>
        <v>8.0299999999999994</v>
      </c>
      <c r="S1238" s="92">
        <f t="shared" si="57"/>
        <v>2.4937668784024581E-3</v>
      </c>
      <c r="T1238">
        <f>VLOOKUP($A1238,'STOCK PRICES'!$U$2:$V$1210,2,1)</f>
        <v>102.58</v>
      </c>
      <c r="U1238" s="92">
        <f t="shared" si="58"/>
        <v>5.8512650051231282E-2</v>
      </c>
      <c r="V1238">
        <f>VLOOKUP($A1238,'STOCK PRICES'!$W$2:$X$1879,2,1)</f>
        <v>53.71</v>
      </c>
      <c r="W1238" s="92">
        <f t="shared" si="59"/>
        <v>0</v>
      </c>
      <c r="X1238">
        <f>VLOOKUP($A1238,'STOCK PRICES'!$Y$2:$Z$1987,2,1)</f>
        <v>30.22</v>
      </c>
      <c r="Y1238" s="92">
        <f t="shared" si="60"/>
        <v>3.5363172964963448E-2</v>
      </c>
      <c r="Z1238">
        <f>VLOOKUP($A1238,'STOCK PRICES'!$AA$2:$AB$1885,2,1)</f>
        <v>103.13</v>
      </c>
      <c r="AA1238" s="92">
        <f t="shared" si="61"/>
        <v>3.3824651360184976E-2</v>
      </c>
      <c r="AB1238">
        <f>VLOOKUP($A1238,'STOCK PRICES'!$AC$2:$AD$532,2,1)</f>
        <v>496.56</v>
      </c>
      <c r="AC1238" s="92">
        <f t="shared" si="62"/>
        <v>-1.2865967081012078E-2</v>
      </c>
      <c r="AD1238">
        <f>VLOOKUP($A1238,'STOCK PRICES'!$AE$2:$AF$1525,2,1)</f>
        <v>943.01</v>
      </c>
      <c r="AE1238" s="92">
        <f t="shared" si="63"/>
        <v>-7.2693013856823677E-3</v>
      </c>
      <c r="AF1238">
        <f>VLOOKUP($A1238,'STOCK PRICES'!$AG$2:$AH$1526,2,1)</f>
        <v>68.12</v>
      </c>
      <c r="AG1238" s="92">
        <f t="shared" si="64"/>
        <v>-8.7694218815123175E-3</v>
      </c>
      <c r="AH1238">
        <f>VLOOKUP($A1238,'STOCK PRICES'!$AI$2:$AJ$1515,2,1)</f>
        <v>377.48</v>
      </c>
      <c r="AI1238" s="92">
        <f t="shared" si="65"/>
        <v>1.0546036490450781E-2</v>
      </c>
      <c r="AJ1238">
        <f>VLOOKUP($A1238,'STOCK PRICES'!$AK$2:$AL$1492,2,1)</f>
        <v>146.65</v>
      </c>
      <c r="AK1238" s="92">
        <f t="shared" si="66"/>
        <v>-5.7793803564143821E-3</v>
      </c>
    </row>
    <row r="1239" spans="1:37">
      <c r="A1239" s="87">
        <v>44837</v>
      </c>
      <c r="B1239">
        <f>VLOOKUP($A1239,'STOCK PRICES'!$C$2:$D$1994,2,1)</f>
        <v>109.4</v>
      </c>
      <c r="C1239" s="92">
        <f t="shared" si="67"/>
        <v>-3.1941619673998079E-3</v>
      </c>
      <c r="D1239">
        <f>VLOOKUP($A1239,'STOCK PRICES'!$E$2:$F$2018,2,1)</f>
        <v>114.01</v>
      </c>
      <c r="E1239" s="92">
        <f t="shared" si="67"/>
        <v>-7.688985019644992E-3</v>
      </c>
      <c r="F1239">
        <f>VLOOKUP($A1239,'STOCK PRICES'!$G$2:$H$1679,2,1)</f>
        <v>20.99</v>
      </c>
      <c r="G1239" s="92">
        <f t="shared" si="51"/>
        <v>9.5328891871301002E-4</v>
      </c>
      <c r="H1239">
        <f>VLOOKUP($A1239,'STOCK PRICES'!$I$2:$J$1976,2,1)</f>
        <v>34.6</v>
      </c>
      <c r="I1239" s="92">
        <f t="shared" si="52"/>
        <v>1.5436450390803503E-2</v>
      </c>
      <c r="J1239">
        <f>VLOOKUP($A1239,'STOCK PRICES'!$K$2:$L$2018,2,1)</f>
        <v>146.54</v>
      </c>
      <c r="K1239" s="92">
        <f t="shared" si="53"/>
        <v>-4.6296378987421049E-3</v>
      </c>
      <c r="L1239">
        <f>VLOOKUP($A1239,'STOCK PRICES'!$M$2:$N$2018,2,1)</f>
        <v>27.62</v>
      </c>
      <c r="M1239" s="92">
        <f t="shared" si="54"/>
        <v>-8.6518203705135566E-3</v>
      </c>
      <c r="N1239">
        <f>VLOOKUP($A1239,'STOCK PRICES'!$O$2:$P$538,2,1)</f>
        <v>35.229999999999997</v>
      </c>
      <c r="O1239" s="92">
        <f t="shared" si="55"/>
        <v>-2.6332053610860436E-2</v>
      </c>
      <c r="P1239">
        <f>VLOOKUP($A1239,'STOCK PRICES'!$Q$2:$R$2018,2,1)</f>
        <v>16.98</v>
      </c>
      <c r="Q1239" s="92">
        <f t="shared" si="56"/>
        <v>-1.4035318116383368E-2</v>
      </c>
      <c r="R1239">
        <f>VLOOKUP($A1239,'STOCK PRICES'!$S$2:$T$2018,2,1)</f>
        <v>7.99</v>
      </c>
      <c r="S1239" s="92">
        <f t="shared" si="57"/>
        <v>-4.9937681804869145E-3</v>
      </c>
      <c r="T1239">
        <f>VLOOKUP($A1239,'STOCK PRICES'!$U$2:$V$1210,2,1)</f>
        <v>100</v>
      </c>
      <c r="U1239" s="92">
        <f t="shared" si="58"/>
        <v>-2.5472795973030957E-2</v>
      </c>
      <c r="V1239">
        <f>VLOOKUP($A1239,'STOCK PRICES'!$W$2:$X$1879,2,1)</f>
        <v>53.85</v>
      </c>
      <c r="W1239" s="92">
        <f t="shared" si="59"/>
        <v>2.60319968502959E-3</v>
      </c>
      <c r="X1239">
        <f>VLOOKUP($A1239,'STOCK PRICES'!$Y$2:$Z$1987,2,1)</f>
        <v>30.3</v>
      </c>
      <c r="Y1239" s="92">
        <f t="shared" si="60"/>
        <v>2.6437556707300898E-3</v>
      </c>
      <c r="Z1239">
        <f>VLOOKUP($A1239,'STOCK PRICES'!$AA$2:$AB$1885,2,1)</f>
        <v>100</v>
      </c>
      <c r="AA1239" s="92">
        <f t="shared" si="61"/>
        <v>-3.0820142339886204E-2</v>
      </c>
      <c r="AB1239">
        <f>VLOOKUP($A1239,'STOCK PRICES'!$AC$2:$AD$532,2,1)</f>
        <v>494.23</v>
      </c>
      <c r="AC1239" s="92">
        <f t="shared" si="62"/>
        <v>-4.7033262249581587E-3</v>
      </c>
      <c r="AD1239">
        <f>VLOOKUP($A1239,'STOCK PRICES'!$AE$2:$AF$1525,2,1)</f>
        <v>951.15</v>
      </c>
      <c r="AE1239" s="92">
        <f t="shared" si="63"/>
        <v>8.594891783048909E-3</v>
      </c>
      <c r="AF1239">
        <f>VLOOKUP($A1239,'STOCK PRICES'!$AG$2:$AH$1526,2,1)</f>
        <v>67.33</v>
      </c>
      <c r="AG1239" s="92">
        <f t="shared" si="64"/>
        <v>-1.1664953237298159E-2</v>
      </c>
      <c r="AH1239">
        <f>VLOOKUP($A1239,'STOCK PRICES'!$AI$2:$AJ$1515,2,1)</f>
        <v>380.88</v>
      </c>
      <c r="AI1239" s="92">
        <f t="shared" si="65"/>
        <v>8.9667777331309453E-3</v>
      </c>
      <c r="AJ1239">
        <f>VLOOKUP($A1239,'STOCK PRICES'!$AK$2:$AL$1492,2,1)</f>
        <v>145.22999999999999</v>
      </c>
      <c r="AK1239" s="92">
        <f t="shared" si="66"/>
        <v>-9.7301028037475104E-3</v>
      </c>
    </row>
    <row r="1240" spans="1:37">
      <c r="A1240" s="87">
        <v>44838</v>
      </c>
      <c r="B1240">
        <f>VLOOKUP($A1240,'STOCK PRICES'!$C$2:$D$1994,2,1)</f>
        <v>109.98</v>
      </c>
      <c r="C1240" s="92">
        <f t="shared" si="67"/>
        <v>5.2876410917878335E-3</v>
      </c>
      <c r="D1240">
        <f>VLOOKUP($A1240,'STOCK PRICES'!$E$2:$F$2018,2,1)</f>
        <v>112.95</v>
      </c>
      <c r="E1240" s="92">
        <f t="shared" si="67"/>
        <v>-9.3409209316161323E-3</v>
      </c>
      <c r="F1240">
        <f>VLOOKUP($A1240,'STOCK PRICES'!$G$2:$H$1679,2,1)</f>
        <v>20.54</v>
      </c>
      <c r="G1240" s="92">
        <f t="shared" si="51"/>
        <v>-2.1671929332129438E-2</v>
      </c>
      <c r="H1240">
        <f>VLOOKUP($A1240,'STOCK PRICES'!$I$2:$J$1976,2,1)</f>
        <v>35</v>
      </c>
      <c r="I1240" s="92">
        <f t="shared" si="52"/>
        <v>1.1494379425734991E-2</v>
      </c>
      <c r="J1240">
        <f>VLOOKUP($A1240,'STOCK PRICES'!$K$2:$L$2018,2,1)</f>
        <v>147.59</v>
      </c>
      <c r="K1240" s="92">
        <f t="shared" si="53"/>
        <v>7.1397304618668559E-3</v>
      </c>
      <c r="L1240">
        <f>VLOOKUP($A1240,'STOCK PRICES'!$M$2:$N$2018,2,1)</f>
        <v>27.9</v>
      </c>
      <c r="M1240" s="92">
        <f t="shared" si="54"/>
        <v>1.0086540846173749E-2</v>
      </c>
      <c r="N1240">
        <f>VLOOKUP($A1240,'STOCK PRICES'!$O$2:$P$538,2,1)</f>
        <v>35.74</v>
      </c>
      <c r="O1240" s="92">
        <f t="shared" si="55"/>
        <v>1.437251737813579E-2</v>
      </c>
      <c r="P1240">
        <f>VLOOKUP($A1240,'STOCK PRICES'!$Q$2:$R$2018,2,1)</f>
        <v>16.95</v>
      </c>
      <c r="Q1240" s="92">
        <f t="shared" si="56"/>
        <v>-1.7683470567420034E-3</v>
      </c>
      <c r="R1240">
        <f>VLOOKUP($A1240,'STOCK PRICES'!$S$2:$T$2018,2,1)</f>
        <v>8.0299999999999994</v>
      </c>
      <c r="S1240" s="92">
        <f t="shared" si="57"/>
        <v>4.9937681804869743E-3</v>
      </c>
      <c r="T1240">
        <f>VLOOKUP($A1240,'STOCK PRICES'!$U$2:$V$1210,2,1)</f>
        <v>97</v>
      </c>
      <c r="U1240" s="92">
        <f t="shared" si="58"/>
        <v>-3.0459207484708574E-2</v>
      </c>
      <c r="V1240">
        <f>VLOOKUP($A1240,'STOCK PRICES'!$W$2:$X$1879,2,1)</f>
        <v>53.85</v>
      </c>
      <c r="W1240" s="92">
        <f t="shared" si="59"/>
        <v>0</v>
      </c>
      <c r="X1240">
        <f>VLOOKUP($A1240,'STOCK PRICES'!$Y$2:$Z$1987,2,1)</f>
        <v>29.62</v>
      </c>
      <c r="Y1240" s="92">
        <f t="shared" si="60"/>
        <v>-2.2697903675670716E-2</v>
      </c>
      <c r="Z1240">
        <f>VLOOKUP($A1240,'STOCK PRICES'!$AA$2:$AB$1885,2,1)</f>
        <v>100</v>
      </c>
      <c r="AA1240" s="92">
        <f t="shared" si="61"/>
        <v>0</v>
      </c>
      <c r="AB1240">
        <f>VLOOKUP($A1240,'STOCK PRICES'!$AC$2:$AD$532,2,1)</f>
        <v>505.93</v>
      </c>
      <c r="AC1240" s="92">
        <f t="shared" si="62"/>
        <v>2.3397323916228396E-2</v>
      </c>
      <c r="AD1240">
        <f>VLOOKUP($A1240,'STOCK PRICES'!$AE$2:$AF$1525,2,1)</f>
        <v>945.23</v>
      </c>
      <c r="AE1240" s="92">
        <f t="shared" si="63"/>
        <v>-6.2434946906480462E-3</v>
      </c>
      <c r="AF1240">
        <f>VLOOKUP($A1240,'STOCK PRICES'!$AG$2:$AH$1526,2,1)</f>
        <v>68.069999999999993</v>
      </c>
      <c r="AG1240" s="92">
        <f t="shared" si="64"/>
        <v>1.0930684902670421E-2</v>
      </c>
      <c r="AH1240">
        <f>VLOOKUP($A1240,'STOCK PRICES'!$AI$2:$AJ$1515,2,1)</f>
        <v>386.36</v>
      </c>
      <c r="AI1240" s="92">
        <f t="shared" si="65"/>
        <v>1.4285212424831804E-2</v>
      </c>
      <c r="AJ1240">
        <f>VLOOKUP($A1240,'STOCK PRICES'!$AK$2:$AL$1492,2,1)</f>
        <v>146.29</v>
      </c>
      <c r="AK1240" s="92">
        <f t="shared" si="66"/>
        <v>7.2722603702820134E-3</v>
      </c>
    </row>
    <row r="1241" spans="1:37">
      <c r="A1241" s="87">
        <v>44839</v>
      </c>
      <c r="B1241">
        <f>VLOOKUP($A1241,'STOCK PRICES'!$C$2:$D$1994,2,1)</f>
        <v>109.68</v>
      </c>
      <c r="C1241" s="92">
        <f t="shared" si="67"/>
        <v>-2.7314958256097173E-3</v>
      </c>
      <c r="D1241">
        <f>VLOOKUP($A1241,'STOCK PRICES'!$E$2:$F$2018,2,1)</f>
        <v>112.09</v>
      </c>
      <c r="E1241" s="92">
        <f t="shared" si="67"/>
        <v>-7.6431228810083318E-3</v>
      </c>
      <c r="F1241">
        <f>VLOOKUP($A1241,'STOCK PRICES'!$G$2:$H$1679,2,1)</f>
        <v>20.92</v>
      </c>
      <c r="G1241" s="92">
        <f t="shared" si="51"/>
        <v>1.8331434696310194E-2</v>
      </c>
      <c r="H1241">
        <f>VLOOKUP($A1241,'STOCK PRICES'!$I$2:$J$1976,2,1)</f>
        <v>35</v>
      </c>
      <c r="I1241" s="92">
        <f t="shared" si="52"/>
        <v>0</v>
      </c>
      <c r="J1241">
        <f>VLOOKUP($A1241,'STOCK PRICES'!$K$2:$L$2018,2,1)</f>
        <v>148.11000000000001</v>
      </c>
      <c r="K1241" s="92">
        <f t="shared" si="53"/>
        <v>3.5170817451968144E-3</v>
      </c>
      <c r="L1241">
        <f>VLOOKUP($A1241,'STOCK PRICES'!$M$2:$N$2018,2,1)</f>
        <v>28.61</v>
      </c>
      <c r="M1241" s="92">
        <f t="shared" si="54"/>
        <v>2.5129618234699041E-2</v>
      </c>
      <c r="N1241">
        <f>VLOOKUP($A1241,'STOCK PRICES'!$O$2:$P$538,2,1)</f>
        <v>33.380000000000003</v>
      </c>
      <c r="O1241" s="92">
        <f t="shared" si="55"/>
        <v>-6.8313591497592918E-2</v>
      </c>
      <c r="P1241">
        <f>VLOOKUP($A1241,'STOCK PRICES'!$Q$2:$R$2018,2,1)</f>
        <v>16.95</v>
      </c>
      <c r="Q1241" s="92">
        <f t="shared" si="56"/>
        <v>0</v>
      </c>
      <c r="R1241">
        <f>VLOOKUP($A1241,'STOCK PRICES'!$S$2:$T$2018,2,1)</f>
        <v>8.0399999999999991</v>
      </c>
      <c r="S1241" s="92">
        <f t="shared" si="57"/>
        <v>1.2445552322047017E-3</v>
      </c>
      <c r="T1241">
        <f>VLOOKUP($A1241,'STOCK PRICES'!$U$2:$V$1210,2,1)</f>
        <v>95.2</v>
      </c>
      <c r="U1241" s="92">
        <f t="shared" si="58"/>
        <v>-1.8731036706063124E-2</v>
      </c>
      <c r="V1241">
        <f>VLOOKUP($A1241,'STOCK PRICES'!$W$2:$X$1879,2,1)</f>
        <v>53.2</v>
      </c>
      <c r="W1241" s="92">
        <f t="shared" si="59"/>
        <v>-1.2144007254798837E-2</v>
      </c>
      <c r="X1241">
        <f>VLOOKUP($A1241,'STOCK PRICES'!$Y$2:$Z$1987,2,1)</f>
        <v>30</v>
      </c>
      <c r="Y1241" s="92">
        <f t="shared" si="60"/>
        <v>1.2747572822502684E-2</v>
      </c>
      <c r="Z1241">
        <f>VLOOKUP($A1241,'STOCK PRICES'!$AA$2:$AB$1885,2,1)</f>
        <v>98.5</v>
      </c>
      <c r="AA1241" s="92">
        <f t="shared" si="61"/>
        <v>-1.5113637810048184E-2</v>
      </c>
      <c r="AB1241">
        <f>VLOOKUP($A1241,'STOCK PRICES'!$AC$2:$AD$532,2,1)</f>
        <v>516.76</v>
      </c>
      <c r="AC1241" s="92">
        <f t="shared" si="62"/>
        <v>2.1180230295433054E-2</v>
      </c>
      <c r="AD1241">
        <f>VLOOKUP($A1241,'STOCK PRICES'!$AE$2:$AF$1525,2,1)</f>
        <v>947.5</v>
      </c>
      <c r="AE1241" s="92">
        <f t="shared" si="63"/>
        <v>2.3986528330791953E-3</v>
      </c>
      <c r="AF1241">
        <f>VLOOKUP($A1241,'STOCK PRICES'!$AG$2:$AH$1526,2,1)</f>
        <v>67.84</v>
      </c>
      <c r="AG1241" s="92">
        <f t="shared" si="64"/>
        <v>-3.3845959762122228E-3</v>
      </c>
      <c r="AH1241">
        <f>VLOOKUP($A1241,'STOCK PRICES'!$AI$2:$AJ$1515,2,1)</f>
        <v>386.1</v>
      </c>
      <c r="AI1241" s="92">
        <f t="shared" si="65"/>
        <v>-6.7317404090443719E-4</v>
      </c>
      <c r="AJ1241">
        <f>VLOOKUP($A1241,'STOCK PRICES'!$AK$2:$AL$1492,2,1)</f>
        <v>151.83000000000001</v>
      </c>
      <c r="AK1241" s="92">
        <f t="shared" si="66"/>
        <v>3.7170520904101743E-2</v>
      </c>
    </row>
    <row r="1242" spans="1:37">
      <c r="A1242" s="87">
        <v>44840</v>
      </c>
      <c r="B1242">
        <f>VLOOKUP($A1242,'STOCK PRICES'!$C$2:$D$1994,2,1)</f>
        <v>111.97</v>
      </c>
      <c r="C1242" s="92">
        <f t="shared" si="67"/>
        <v>2.0663943018046596E-2</v>
      </c>
      <c r="D1242">
        <f>VLOOKUP($A1242,'STOCK PRICES'!$E$2:$F$2018,2,1)</f>
        <v>113.03</v>
      </c>
      <c r="E1242" s="92">
        <f t="shared" si="67"/>
        <v>8.3511501696357914E-3</v>
      </c>
      <c r="F1242">
        <f>VLOOKUP($A1242,'STOCK PRICES'!$G$2:$H$1679,2,1)</f>
        <v>20.92</v>
      </c>
      <c r="G1242" s="92">
        <f t="shared" si="51"/>
        <v>0</v>
      </c>
      <c r="H1242">
        <f>VLOOKUP($A1242,'STOCK PRICES'!$I$2:$J$1976,2,1)</f>
        <v>35.35</v>
      </c>
      <c r="I1242" s="92">
        <f t="shared" si="52"/>
        <v>9.950330853168092E-3</v>
      </c>
      <c r="J1242">
        <f>VLOOKUP($A1242,'STOCK PRICES'!$K$2:$L$2018,2,1)</f>
        <v>153.47999999999999</v>
      </c>
      <c r="K1242" s="92">
        <f t="shared" si="53"/>
        <v>3.5615024439870205E-2</v>
      </c>
      <c r="L1242">
        <f>VLOOKUP($A1242,'STOCK PRICES'!$M$2:$N$2018,2,1)</f>
        <v>28.82</v>
      </c>
      <c r="M1242" s="92">
        <f t="shared" si="54"/>
        <v>7.3132835093570889E-3</v>
      </c>
      <c r="N1242">
        <f>VLOOKUP($A1242,'STOCK PRICES'!$O$2:$P$538,2,1)</f>
        <v>33.94</v>
      </c>
      <c r="O1242" s="92">
        <f t="shared" si="55"/>
        <v>1.6637341572391016E-2</v>
      </c>
      <c r="P1242">
        <f>VLOOKUP($A1242,'STOCK PRICES'!$Q$2:$R$2018,2,1)</f>
        <v>17.45</v>
      </c>
      <c r="Q1242" s="92">
        <f t="shared" si="56"/>
        <v>2.9071814821976877E-2</v>
      </c>
      <c r="R1242">
        <f>VLOOKUP($A1242,'STOCK PRICES'!$S$2:$T$2018,2,1)</f>
        <v>8.2100000000000009</v>
      </c>
      <c r="S1242" s="92">
        <f t="shared" si="57"/>
        <v>2.0923840273462002E-2</v>
      </c>
      <c r="T1242">
        <f>VLOOKUP($A1242,'STOCK PRICES'!$U$2:$V$1210,2,1)</f>
        <v>95</v>
      </c>
      <c r="U1242" s="92">
        <f t="shared" si="58"/>
        <v>-2.1030501967787877E-3</v>
      </c>
      <c r="V1242">
        <f>VLOOKUP($A1242,'STOCK PRICES'!$W$2:$X$1879,2,1)</f>
        <v>53.18</v>
      </c>
      <c r="W1242" s="92">
        <f t="shared" si="59"/>
        <v>-3.7601053272502628E-4</v>
      </c>
      <c r="X1242">
        <f>VLOOKUP($A1242,'STOCK PRICES'!$Y$2:$Z$1987,2,1)</f>
        <v>30.5</v>
      </c>
      <c r="Y1242" s="92">
        <f t="shared" si="60"/>
        <v>1.6529301951210506E-2</v>
      </c>
      <c r="Z1242">
        <f>VLOOKUP($A1242,'STOCK PRICES'!$AA$2:$AB$1885,2,1)</f>
        <v>97.58</v>
      </c>
      <c r="AA1242" s="92">
        <f t="shared" si="61"/>
        <v>-9.3839937903521312E-3</v>
      </c>
      <c r="AB1242">
        <f>VLOOKUP($A1242,'STOCK PRICES'!$AC$2:$AD$532,2,1)</f>
        <v>513.04</v>
      </c>
      <c r="AC1242" s="92">
        <f t="shared" si="62"/>
        <v>-7.2247352514931001E-3</v>
      </c>
      <c r="AD1242">
        <f>VLOOKUP($A1242,'STOCK PRICES'!$AE$2:$AF$1525,2,1)</f>
        <v>960.05</v>
      </c>
      <c r="AE1242" s="92">
        <f t="shared" si="63"/>
        <v>1.3158429482344072E-2</v>
      </c>
      <c r="AF1242">
        <f>VLOOKUP($A1242,'STOCK PRICES'!$AG$2:$AH$1526,2,1)</f>
        <v>68.959999999999994</v>
      </c>
      <c r="AG1242" s="92">
        <f t="shared" si="64"/>
        <v>1.6374634871789886E-2</v>
      </c>
      <c r="AH1242">
        <f>VLOOKUP($A1242,'STOCK PRICES'!$AI$2:$AJ$1515,2,1)</f>
        <v>414.91</v>
      </c>
      <c r="AI1242" s="92">
        <f t="shared" si="65"/>
        <v>7.1965225971478017E-2</v>
      </c>
      <c r="AJ1242">
        <f>VLOOKUP($A1242,'STOCK PRICES'!$AK$2:$AL$1492,2,1)</f>
        <v>150.91</v>
      </c>
      <c r="AK1242" s="92">
        <f t="shared" si="66"/>
        <v>-6.0778412636372861E-3</v>
      </c>
    </row>
    <row r="1243" spans="1:37">
      <c r="A1243" s="87">
        <v>44841</v>
      </c>
      <c r="B1243">
        <f>VLOOKUP($A1243,'STOCK PRICES'!$C$2:$D$1994,2,1)</f>
        <v>110.87</v>
      </c>
      <c r="C1243" s="92">
        <f t="shared" si="67"/>
        <v>-9.8726344878453248E-3</v>
      </c>
      <c r="D1243">
        <f>VLOOKUP($A1243,'STOCK PRICES'!$E$2:$F$2018,2,1)</f>
        <v>112.94</v>
      </c>
      <c r="E1243" s="92">
        <f t="shared" si="67"/>
        <v>-7.9656595794911711E-4</v>
      </c>
      <c r="F1243">
        <f>VLOOKUP($A1243,'STOCK PRICES'!$G$2:$H$1679,2,1)</f>
        <v>20.27</v>
      </c>
      <c r="G1243" s="92">
        <f t="shared" si="51"/>
        <v>-3.1563678732813544E-2</v>
      </c>
      <c r="H1243">
        <f>VLOOKUP($A1243,'STOCK PRICES'!$I$2:$J$1976,2,1)</f>
        <v>35.97</v>
      </c>
      <c r="I1243" s="92">
        <f t="shared" si="52"/>
        <v>1.738686536495079E-2</v>
      </c>
      <c r="J1243">
        <f>VLOOKUP($A1243,'STOCK PRICES'!$K$2:$L$2018,2,1)</f>
        <v>150.46</v>
      </c>
      <c r="K1243" s="92">
        <f t="shared" si="53"/>
        <v>-1.9872997246675954E-2</v>
      </c>
      <c r="L1243">
        <f>VLOOKUP($A1243,'STOCK PRICES'!$M$2:$N$2018,2,1)</f>
        <v>28.83</v>
      </c>
      <c r="M1243" s="92">
        <f t="shared" si="54"/>
        <v>3.4692107893468028E-4</v>
      </c>
      <c r="N1243">
        <f>VLOOKUP($A1243,'STOCK PRICES'!$O$2:$P$538,2,1)</f>
        <v>35.97</v>
      </c>
      <c r="O1243" s="92">
        <f t="shared" si="55"/>
        <v>5.8090997901452446E-2</v>
      </c>
      <c r="P1243">
        <f>VLOOKUP($A1243,'STOCK PRICES'!$Q$2:$R$2018,2,1)</f>
        <v>17.13</v>
      </c>
      <c r="Q1243" s="92">
        <f t="shared" si="56"/>
        <v>-1.8508336312407659E-2</v>
      </c>
      <c r="R1243">
        <f>VLOOKUP($A1243,'STOCK PRICES'!$S$2:$T$2018,2,1)</f>
        <v>8.02</v>
      </c>
      <c r="S1243" s="92">
        <f t="shared" si="57"/>
        <v>-2.341450158591386E-2</v>
      </c>
      <c r="T1243">
        <f>VLOOKUP($A1243,'STOCK PRICES'!$U$2:$V$1210,2,1)</f>
        <v>95.06</v>
      </c>
      <c r="U1243" s="92">
        <f t="shared" si="58"/>
        <v>6.313795853226565E-4</v>
      </c>
      <c r="V1243">
        <f>VLOOKUP($A1243,'STOCK PRICES'!$W$2:$X$1879,2,1)</f>
        <v>53.89</v>
      </c>
      <c r="W1243" s="92">
        <f t="shared" si="59"/>
        <v>1.326254613053162E-2</v>
      </c>
      <c r="X1243">
        <f>VLOOKUP($A1243,'STOCK PRICES'!$Y$2:$Z$1987,2,1)</f>
        <v>29.63</v>
      </c>
      <c r="Y1243" s="92">
        <f t="shared" si="60"/>
        <v>-2.8939322027892136E-2</v>
      </c>
      <c r="Z1243">
        <f>VLOOKUP($A1243,'STOCK PRICES'!$AA$2:$AB$1885,2,1)</f>
        <v>97.99</v>
      </c>
      <c r="AA1243" s="92">
        <f t="shared" si="61"/>
        <v>4.1928782600359578E-3</v>
      </c>
      <c r="AB1243">
        <f>VLOOKUP($A1243,'STOCK PRICES'!$AC$2:$AD$532,2,1)</f>
        <v>511.86</v>
      </c>
      <c r="AC1243" s="92">
        <f t="shared" si="62"/>
        <v>-2.3026646919489724E-3</v>
      </c>
      <c r="AD1243">
        <f>VLOOKUP($A1243,'STOCK PRICES'!$AE$2:$AF$1525,2,1)</f>
        <v>951.48</v>
      </c>
      <c r="AE1243" s="92">
        <f t="shared" si="63"/>
        <v>-8.9666993666176163E-3</v>
      </c>
      <c r="AF1243">
        <f>VLOOKUP($A1243,'STOCK PRICES'!$AG$2:$AH$1526,2,1)</f>
        <v>68.75</v>
      </c>
      <c r="AG1243" s="92">
        <f t="shared" si="64"/>
        <v>-3.0498898087568584E-3</v>
      </c>
      <c r="AH1243">
        <f>VLOOKUP($A1243,'STOCK PRICES'!$AI$2:$AJ$1515,2,1)</f>
        <v>417.14</v>
      </c>
      <c r="AI1243" s="92">
        <f t="shared" si="65"/>
        <v>5.3602676268203015E-3</v>
      </c>
      <c r="AJ1243">
        <f>VLOOKUP($A1243,'STOCK PRICES'!$AK$2:$AL$1492,2,1)</f>
        <v>151.6</v>
      </c>
      <c r="AK1243" s="92">
        <f t="shared" si="66"/>
        <v>4.561840577812136E-3</v>
      </c>
    </row>
    <row r="1244" spans="1:37">
      <c r="A1244" s="87">
        <v>44844</v>
      </c>
      <c r="B1244">
        <f>VLOOKUP($A1244,'STOCK PRICES'!$C$2:$D$1994,2,1)</f>
        <v>108.22</v>
      </c>
      <c r="C1244" s="92">
        <f t="shared" si="67"/>
        <v>-2.4192151569671062E-2</v>
      </c>
      <c r="D1244">
        <f>VLOOKUP($A1244,'STOCK PRICES'!$E$2:$F$2018,2,1)</f>
        <v>112.94</v>
      </c>
      <c r="E1244" s="92">
        <f t="shared" si="67"/>
        <v>0</v>
      </c>
      <c r="F1244">
        <f>VLOOKUP($A1244,'STOCK PRICES'!$G$2:$H$1679,2,1)</f>
        <v>20.03</v>
      </c>
      <c r="G1244" s="92">
        <f t="shared" si="51"/>
        <v>-1.1910810786181659E-2</v>
      </c>
      <c r="H1244">
        <f>VLOOKUP($A1244,'STOCK PRICES'!$I$2:$J$1976,2,1)</f>
        <v>35.5</v>
      </c>
      <c r="I1244" s="92">
        <f t="shared" si="52"/>
        <v>-1.3152561226162393E-2</v>
      </c>
      <c r="J1244">
        <f>VLOOKUP($A1244,'STOCK PRICES'!$K$2:$L$2018,2,1)</f>
        <v>153.86000000000001</v>
      </c>
      <c r="K1244" s="92">
        <f t="shared" si="53"/>
        <v>2.2345829898713056E-2</v>
      </c>
      <c r="L1244">
        <f>VLOOKUP($A1244,'STOCK PRICES'!$M$2:$N$2018,2,1)</f>
        <v>29.12</v>
      </c>
      <c r="M1244" s="92">
        <f t="shared" si="54"/>
        <v>1.0008711678174438E-2</v>
      </c>
      <c r="N1244">
        <f>VLOOKUP($A1244,'STOCK PRICES'!$O$2:$P$538,2,1)</f>
        <v>35.83</v>
      </c>
      <c r="O1244" s="92">
        <f t="shared" si="55"/>
        <v>-3.8997263906701174E-3</v>
      </c>
      <c r="P1244">
        <f>VLOOKUP($A1244,'STOCK PRICES'!$Q$2:$R$2018,2,1)</f>
        <v>17.46</v>
      </c>
      <c r="Q1244" s="92">
        <f t="shared" si="56"/>
        <v>1.908123807542771E-2</v>
      </c>
      <c r="R1244">
        <f>VLOOKUP($A1244,'STOCK PRICES'!$S$2:$T$2018,2,1)</f>
        <v>8.02</v>
      </c>
      <c r="S1244" s="92">
        <f t="shared" si="57"/>
        <v>0</v>
      </c>
      <c r="T1244">
        <f>VLOOKUP($A1244,'STOCK PRICES'!$U$2:$V$1210,2,1)</f>
        <v>92.51</v>
      </c>
      <c r="U1244" s="92">
        <f t="shared" si="58"/>
        <v>-2.7191524402636127E-2</v>
      </c>
      <c r="V1244">
        <f>VLOOKUP($A1244,'STOCK PRICES'!$W$2:$X$1879,2,1)</f>
        <v>54.34</v>
      </c>
      <c r="W1244" s="92">
        <f t="shared" si="59"/>
        <v>8.3156720527964596E-3</v>
      </c>
      <c r="X1244">
        <f>VLOOKUP($A1244,'STOCK PRICES'!$Y$2:$Z$1987,2,1)</f>
        <v>30.21</v>
      </c>
      <c r="Y1244" s="92">
        <f t="shared" si="60"/>
        <v>1.9385633813106713E-2</v>
      </c>
      <c r="Z1244">
        <f>VLOOKUP($A1244,'STOCK PRICES'!$AA$2:$AB$1885,2,1)</f>
        <v>96.99</v>
      </c>
      <c r="AA1244" s="92">
        <f t="shared" si="61"/>
        <v>-1.0257552242275704E-2</v>
      </c>
      <c r="AB1244">
        <f>VLOOKUP($A1244,'STOCK PRICES'!$AC$2:$AD$532,2,1)</f>
        <v>514.59</v>
      </c>
      <c r="AC1244" s="92">
        <f t="shared" si="62"/>
        <v>5.3193169411850658E-3</v>
      </c>
      <c r="AD1244">
        <f>VLOOKUP($A1244,'STOCK PRICES'!$AE$2:$AF$1525,2,1)</f>
        <v>960</v>
      </c>
      <c r="AE1244" s="92">
        <f t="shared" si="63"/>
        <v>8.9146173895740862E-3</v>
      </c>
      <c r="AF1244">
        <f>VLOOKUP($A1244,'STOCK PRICES'!$AG$2:$AH$1526,2,1)</f>
        <v>68.62</v>
      </c>
      <c r="AG1244" s="92">
        <f t="shared" si="64"/>
        <v>-1.8926991163769804E-3</v>
      </c>
      <c r="AH1244">
        <f>VLOOKUP($A1244,'STOCK PRICES'!$AI$2:$AJ$1515,2,1)</f>
        <v>419.67</v>
      </c>
      <c r="AI1244" s="92">
        <f t="shared" si="65"/>
        <v>6.0467912879598766E-3</v>
      </c>
      <c r="AJ1244">
        <f>VLOOKUP($A1244,'STOCK PRICES'!$AK$2:$AL$1492,2,1)</f>
        <v>151.35</v>
      </c>
      <c r="AK1244" s="92">
        <f t="shared" si="66"/>
        <v>-1.6504377405436375E-3</v>
      </c>
    </row>
    <row r="1245" spans="1:37">
      <c r="A1245" s="87">
        <v>44845</v>
      </c>
      <c r="B1245">
        <f>VLOOKUP($A1245,'STOCK PRICES'!$C$2:$D$1994,2,1)</f>
        <v>109.32</v>
      </c>
      <c r="C1245" s="92">
        <f t="shared" si="67"/>
        <v>1.0113168845278032E-2</v>
      </c>
      <c r="D1245">
        <f>VLOOKUP($A1245,'STOCK PRICES'!$E$2:$F$2018,2,1)</f>
        <v>111.37</v>
      </c>
      <c r="E1245" s="92">
        <f t="shared" si="67"/>
        <v>-1.3998712839681812E-2</v>
      </c>
      <c r="F1245">
        <f>VLOOKUP($A1245,'STOCK PRICES'!$G$2:$H$1679,2,1)</f>
        <v>19.93</v>
      </c>
      <c r="G1245" s="92">
        <f t="shared" si="51"/>
        <v>-5.0050154530236254E-3</v>
      </c>
      <c r="H1245">
        <f>VLOOKUP($A1245,'STOCK PRICES'!$I$2:$J$1976,2,1)</f>
        <v>36.49</v>
      </c>
      <c r="I1245" s="92">
        <f t="shared" si="52"/>
        <v>2.7505553966986299E-2</v>
      </c>
      <c r="J1245">
        <f>VLOOKUP($A1245,'STOCK PRICES'!$K$2:$L$2018,2,1)</f>
        <v>163.51</v>
      </c>
      <c r="K1245" s="92">
        <f t="shared" si="53"/>
        <v>6.083105251570621E-2</v>
      </c>
      <c r="L1245">
        <f>VLOOKUP($A1245,'STOCK PRICES'!$M$2:$N$2018,2,1)</f>
        <v>28.54</v>
      </c>
      <c r="M1245" s="92">
        <f t="shared" si="54"/>
        <v>-2.0118611279794904E-2</v>
      </c>
      <c r="N1245">
        <f>VLOOKUP($A1245,'STOCK PRICES'!$O$2:$P$538,2,1)</f>
        <v>36.46</v>
      </c>
      <c r="O1245" s="92">
        <f t="shared" si="55"/>
        <v>1.7430237933654624E-2</v>
      </c>
      <c r="P1245">
        <f>VLOOKUP($A1245,'STOCK PRICES'!$Q$2:$R$2018,2,1)</f>
        <v>18.22</v>
      </c>
      <c r="Q1245" s="92">
        <f t="shared" si="56"/>
        <v>4.2607341420355965E-2</v>
      </c>
      <c r="R1245">
        <f>VLOOKUP($A1245,'STOCK PRICES'!$S$2:$T$2018,2,1)</f>
        <v>8.01</v>
      </c>
      <c r="S1245" s="92">
        <f t="shared" si="57"/>
        <v>-1.247660798155252E-3</v>
      </c>
      <c r="T1245">
        <f>VLOOKUP($A1245,'STOCK PRICES'!$U$2:$V$1210,2,1)</f>
        <v>94.95</v>
      </c>
      <c r="U1245" s="92">
        <f t="shared" si="58"/>
        <v>2.6033690475067549E-2</v>
      </c>
      <c r="V1245">
        <f>VLOOKUP($A1245,'STOCK PRICES'!$W$2:$X$1879,2,1)</f>
        <v>54.59</v>
      </c>
      <c r="W1245" s="92">
        <f t="shared" si="59"/>
        <v>4.5901117954645831E-3</v>
      </c>
      <c r="X1245">
        <f>VLOOKUP($A1245,'STOCK PRICES'!$Y$2:$Z$1987,2,1)</f>
        <v>30.54</v>
      </c>
      <c r="Y1245" s="92">
        <f t="shared" si="60"/>
        <v>1.0864304391905662E-2</v>
      </c>
      <c r="Z1245">
        <f>VLOOKUP($A1245,'STOCK PRICES'!$AA$2:$AB$1885,2,1)</f>
        <v>96.99</v>
      </c>
      <c r="AA1245" s="92">
        <f t="shared" si="61"/>
        <v>0</v>
      </c>
      <c r="AB1245">
        <f>VLOOKUP($A1245,'STOCK PRICES'!$AC$2:$AD$532,2,1)</f>
        <v>513.44000000000005</v>
      </c>
      <c r="AC1245" s="92">
        <f t="shared" si="62"/>
        <v>-2.2372897282966304E-3</v>
      </c>
      <c r="AD1245">
        <f>VLOOKUP($A1245,'STOCK PRICES'!$AE$2:$AF$1525,2,1)</f>
        <v>956.97</v>
      </c>
      <c r="AE1245" s="92">
        <f t="shared" si="63"/>
        <v>-3.1612414626677179E-3</v>
      </c>
      <c r="AF1245">
        <f>VLOOKUP($A1245,'STOCK PRICES'!$AG$2:$AH$1526,2,1)</f>
        <v>68.63</v>
      </c>
      <c r="AG1245" s="92">
        <f t="shared" si="64"/>
        <v>1.4571949023960528E-4</v>
      </c>
      <c r="AH1245">
        <f>VLOOKUP($A1245,'STOCK PRICES'!$AI$2:$AJ$1515,2,1)</f>
        <v>424.22</v>
      </c>
      <c r="AI1245" s="92">
        <f t="shared" si="65"/>
        <v>1.0783500434621472E-2</v>
      </c>
      <c r="AJ1245">
        <f>VLOOKUP($A1245,'STOCK PRICES'!$AK$2:$AL$1492,2,1)</f>
        <v>149.47</v>
      </c>
      <c r="AK1245" s="92">
        <f t="shared" si="66"/>
        <v>-1.2499331670004487E-2</v>
      </c>
    </row>
    <row r="1246" spans="1:37">
      <c r="A1246" s="87">
        <v>44846</v>
      </c>
      <c r="B1246">
        <f>VLOOKUP($A1246,'STOCK PRICES'!$C$2:$D$1994,2,1)</f>
        <v>110.13</v>
      </c>
      <c r="C1246" s="92">
        <f t="shared" si="67"/>
        <v>7.382125116985455E-3</v>
      </c>
      <c r="D1246">
        <f>VLOOKUP($A1246,'STOCK PRICES'!$E$2:$F$2018,2,1)</f>
        <v>112.22</v>
      </c>
      <c r="E1246" s="92">
        <f t="shared" si="67"/>
        <v>7.6032389178170273E-3</v>
      </c>
      <c r="F1246">
        <f>VLOOKUP($A1246,'STOCK PRICES'!$G$2:$H$1679,2,1)</f>
        <v>19.899999999999999</v>
      </c>
      <c r="G1246" s="92">
        <f t="shared" si="51"/>
        <v>-1.5064024942567204E-3</v>
      </c>
      <c r="H1246">
        <f>VLOOKUP($A1246,'STOCK PRICES'!$I$2:$J$1976,2,1)</f>
        <v>35.799999999999997</v>
      </c>
      <c r="I1246" s="92">
        <f t="shared" si="52"/>
        <v>-1.9090357041701773E-2</v>
      </c>
      <c r="J1246">
        <f>VLOOKUP($A1246,'STOCK PRICES'!$K$2:$L$2018,2,1)</f>
        <v>162.05000000000001</v>
      </c>
      <c r="K1246" s="92">
        <f t="shared" si="53"/>
        <v>-8.9692209589385761E-3</v>
      </c>
      <c r="L1246">
        <f>VLOOKUP($A1246,'STOCK PRICES'!$M$2:$N$2018,2,1)</f>
        <v>28.29</v>
      </c>
      <c r="M1246" s="92">
        <f t="shared" si="54"/>
        <v>-8.7982267352145083E-3</v>
      </c>
      <c r="N1246">
        <f>VLOOKUP($A1246,'STOCK PRICES'!$O$2:$P$538,2,1)</f>
        <v>37.21</v>
      </c>
      <c r="O1246" s="92">
        <f t="shared" si="55"/>
        <v>2.0361773108014125E-2</v>
      </c>
      <c r="P1246">
        <f>VLOOKUP($A1246,'STOCK PRICES'!$Q$2:$R$2018,2,1)</f>
        <v>17.82</v>
      </c>
      <c r="Q1246" s="92">
        <f t="shared" si="56"/>
        <v>-2.2198469789148963E-2</v>
      </c>
      <c r="R1246">
        <f>VLOOKUP($A1246,'STOCK PRICES'!$S$2:$T$2018,2,1)</f>
        <v>8.01</v>
      </c>
      <c r="S1246" s="92">
        <f t="shared" si="57"/>
        <v>0</v>
      </c>
      <c r="T1246">
        <f>VLOOKUP($A1246,'STOCK PRICES'!$U$2:$V$1210,2,1)</f>
        <v>95.25</v>
      </c>
      <c r="U1246" s="92">
        <f t="shared" si="58"/>
        <v>3.1545767485153453E-3</v>
      </c>
      <c r="V1246">
        <f>VLOOKUP($A1246,'STOCK PRICES'!$W$2:$X$1879,2,1)</f>
        <v>53.38</v>
      </c>
      <c r="W1246" s="92">
        <f t="shared" si="59"/>
        <v>-2.2414571817288127E-2</v>
      </c>
      <c r="X1246">
        <f>VLOOKUP($A1246,'STOCK PRICES'!$Y$2:$Z$1987,2,1)</f>
        <v>30.2</v>
      </c>
      <c r="Y1246" s="92">
        <f t="shared" si="60"/>
        <v>-1.1195375409662396E-2</v>
      </c>
      <c r="Z1246">
        <f>VLOOKUP($A1246,'STOCK PRICES'!$AA$2:$AB$1885,2,1)</f>
        <v>93.91</v>
      </c>
      <c r="AA1246" s="92">
        <f t="shared" si="61"/>
        <v>-3.227100358892912E-2</v>
      </c>
      <c r="AB1246">
        <f>VLOOKUP($A1246,'STOCK PRICES'!$AC$2:$AD$532,2,1)</f>
        <v>513.5</v>
      </c>
      <c r="AC1246" s="92">
        <f t="shared" si="62"/>
        <v>1.1685200706601288E-4</v>
      </c>
      <c r="AD1246">
        <f>VLOOKUP($A1246,'STOCK PRICES'!$AE$2:$AF$1525,2,1)</f>
        <v>960</v>
      </c>
      <c r="AE1246" s="92">
        <f t="shared" si="63"/>
        <v>3.1612414626676958E-3</v>
      </c>
      <c r="AF1246">
        <f>VLOOKUP($A1246,'STOCK PRICES'!$AG$2:$AH$1526,2,1)</f>
        <v>67.92</v>
      </c>
      <c r="AG1246" s="92">
        <f t="shared" si="64"/>
        <v>-1.0399214917451341E-2</v>
      </c>
      <c r="AH1246">
        <f>VLOOKUP($A1246,'STOCK PRICES'!$AI$2:$AJ$1515,2,1)</f>
        <v>425.21</v>
      </c>
      <c r="AI1246" s="92">
        <f t="shared" si="65"/>
        <v>2.3309759444791159E-3</v>
      </c>
      <c r="AJ1246">
        <f>VLOOKUP($A1246,'STOCK PRICES'!$AK$2:$AL$1492,2,1)</f>
        <v>149.04</v>
      </c>
      <c r="AK1246" s="92">
        <f t="shared" si="66"/>
        <v>-2.8809775043902308E-3</v>
      </c>
    </row>
    <row r="1247" spans="1:37">
      <c r="A1247" s="87">
        <v>44847</v>
      </c>
      <c r="B1247">
        <f>VLOOKUP($A1247,'STOCK PRICES'!$C$2:$D$1994,2,1)</f>
        <v>108.96</v>
      </c>
      <c r="C1247" s="92">
        <f t="shared" si="67"/>
        <v>-1.0680643775650357E-2</v>
      </c>
      <c r="D1247">
        <f>VLOOKUP($A1247,'STOCK PRICES'!$E$2:$F$2018,2,1)</f>
        <v>112.58</v>
      </c>
      <c r="E1247" s="92">
        <f t="shared" si="67"/>
        <v>3.2028497130546104E-3</v>
      </c>
      <c r="F1247">
        <f>VLOOKUP($A1247,'STOCK PRICES'!$G$2:$H$1679,2,1)</f>
        <v>20.260000000000002</v>
      </c>
      <c r="G1247" s="92">
        <f t="shared" ref="G1247:G1310" si="68">LN(F1247/F1246)</f>
        <v>1.7928767090090864E-2</v>
      </c>
      <c r="H1247">
        <f>VLOOKUP($A1247,'STOCK PRICES'!$I$2:$J$1976,2,1)</f>
        <v>35.99</v>
      </c>
      <c r="I1247" s="92">
        <f t="shared" ref="I1247:I1310" si="69">LN(H1247/H1246)</f>
        <v>5.2932286842848012E-3</v>
      </c>
      <c r="J1247">
        <f>VLOOKUP($A1247,'STOCK PRICES'!$K$2:$L$2018,2,1)</f>
        <v>166.1</v>
      </c>
      <c r="K1247" s="92">
        <f t="shared" ref="K1247:K1310" si="70">LN(J1247/J1246)</f>
        <v>2.4685087031692775E-2</v>
      </c>
      <c r="L1247">
        <f>VLOOKUP($A1247,'STOCK PRICES'!$M$2:$N$2018,2,1)</f>
        <v>28.3</v>
      </c>
      <c r="M1247" s="92">
        <f t="shared" ref="M1247:M1310" si="71">LN(L1247/L1246)</f>
        <v>3.5341933571621622E-4</v>
      </c>
      <c r="N1247">
        <f>VLOOKUP($A1247,'STOCK PRICES'!$O$2:$P$538,2,1)</f>
        <v>37.44</v>
      </c>
      <c r="O1247" s="92">
        <f t="shared" ref="O1247:O1310" si="72">LN(N1247/N1246)</f>
        <v>6.1621092508600556E-3</v>
      </c>
      <c r="P1247">
        <f>VLOOKUP($A1247,'STOCK PRICES'!$Q$2:$R$2018,2,1)</f>
        <v>17.98</v>
      </c>
      <c r="Q1247" s="92">
        <f t="shared" ref="Q1247:Q1310" si="73">LN(P1247/P1246)</f>
        <v>8.9386070008109237E-3</v>
      </c>
      <c r="R1247">
        <f>VLOOKUP($A1247,'STOCK PRICES'!$S$2:$T$2018,2,1)</f>
        <v>8.08</v>
      </c>
      <c r="S1247" s="92">
        <f t="shared" ref="S1247:S1310" si="74">LN(R1247/R1246)</f>
        <v>8.7011114527361794E-3</v>
      </c>
      <c r="T1247">
        <f>VLOOKUP($A1247,'STOCK PRICES'!$U$2:$V$1210,2,1)</f>
        <v>100.9</v>
      </c>
      <c r="U1247" s="92">
        <f t="shared" ref="U1247:U1310" si="75">LN(T1247/T1246)</f>
        <v>5.7624913352752938E-2</v>
      </c>
      <c r="V1247">
        <f>VLOOKUP($A1247,'STOCK PRICES'!$W$2:$X$1879,2,1)</f>
        <v>53.36</v>
      </c>
      <c r="W1247" s="92">
        <f t="shared" ref="W1247:W1310" si="76">LN(V1247/V1246)</f>
        <v>-3.7474236900980731E-4</v>
      </c>
      <c r="X1247">
        <f>VLOOKUP($A1247,'STOCK PRICES'!$Y$2:$Z$1987,2,1)</f>
        <v>30.23</v>
      </c>
      <c r="Y1247" s="92">
        <f t="shared" ref="Y1247:Y1310" si="77">LN(X1247/X1246)</f>
        <v>9.9288441054265768E-4</v>
      </c>
      <c r="Z1247">
        <f>VLOOKUP($A1247,'STOCK PRICES'!$AA$2:$AB$1885,2,1)</f>
        <v>95.49</v>
      </c>
      <c r="AA1247" s="92">
        <f t="shared" ref="AA1247:AA1310" si="78">LN(Z1247/Z1246)</f>
        <v>1.6684653145589007E-2</v>
      </c>
      <c r="AB1247">
        <f>VLOOKUP($A1247,'STOCK PRICES'!$AC$2:$AD$532,2,1)</f>
        <v>512.57000000000005</v>
      </c>
      <c r="AC1247" s="92">
        <f t="shared" ref="AC1247:AC1310" si="79">LN(AB1247/AB1246)</f>
        <v>-1.8127423171277227E-3</v>
      </c>
      <c r="AD1247">
        <f>VLOOKUP($A1247,'STOCK PRICES'!$AE$2:$AF$1525,2,1)</f>
        <v>961.3</v>
      </c>
      <c r="AE1247" s="92">
        <f t="shared" ref="AE1247:AE1310" si="80">LN(AD1247/AD1246)</f>
        <v>1.3532506098884356E-3</v>
      </c>
      <c r="AF1247">
        <f>VLOOKUP($A1247,'STOCK PRICES'!$AG$2:$AH$1526,2,1)</f>
        <v>68.09</v>
      </c>
      <c r="AG1247" s="92">
        <f t="shared" ref="AG1247:AG1310" si="81">LN(AF1247/AF1246)</f>
        <v>2.4998174917834196E-3</v>
      </c>
      <c r="AH1247">
        <f>VLOOKUP($A1247,'STOCK PRICES'!$AI$2:$AJ$1515,2,1)</f>
        <v>445.14</v>
      </c>
      <c r="AI1247" s="92">
        <f t="shared" ref="AI1247:AI1310" si="82">LN(AH1247/AH1246)</f>
        <v>4.58056748939401E-2</v>
      </c>
      <c r="AJ1247">
        <f>VLOOKUP($A1247,'STOCK PRICES'!$AK$2:$AL$1492,2,1)</f>
        <v>148.93</v>
      </c>
      <c r="AK1247" s="92">
        <f t="shared" ref="AK1247:AK1310" si="83">LN(AJ1247/AJ1246)</f>
        <v>-7.3832939555667761E-4</v>
      </c>
    </row>
    <row r="1248" spans="1:37">
      <c r="A1248" s="87">
        <v>44848</v>
      </c>
      <c r="B1248">
        <f>VLOOKUP($A1248,'STOCK PRICES'!$C$2:$D$1994,2,1)</f>
        <v>108.78</v>
      </c>
      <c r="C1248" s="92">
        <f t="shared" ref="C1248:E1311" si="84">LN(B1248/B1247)</f>
        <v>-1.6533484063874782E-3</v>
      </c>
      <c r="D1248">
        <f>VLOOKUP($A1248,'STOCK PRICES'!$E$2:$F$2018,2,1)</f>
        <v>112.75</v>
      </c>
      <c r="E1248" s="92">
        <f t="shared" si="84"/>
        <v>1.5088983469071452E-3</v>
      </c>
      <c r="F1248">
        <f>VLOOKUP($A1248,'STOCK PRICES'!$G$2:$H$1679,2,1)</f>
        <v>20.2</v>
      </c>
      <c r="G1248" s="92">
        <f t="shared" si="68"/>
        <v>-2.965894413378399E-3</v>
      </c>
      <c r="H1248">
        <f>VLOOKUP($A1248,'STOCK PRICES'!$I$2:$J$1976,2,1)</f>
        <v>35.01</v>
      </c>
      <c r="I1248" s="92">
        <f t="shared" si="69"/>
        <v>-2.760738712436514E-2</v>
      </c>
      <c r="J1248">
        <f>VLOOKUP($A1248,'STOCK PRICES'!$K$2:$L$2018,2,1)</f>
        <v>162.30000000000001</v>
      </c>
      <c r="K1248" s="92">
        <f t="shared" si="70"/>
        <v>-2.3143542098703573E-2</v>
      </c>
      <c r="L1248">
        <f>VLOOKUP($A1248,'STOCK PRICES'!$M$2:$N$2018,2,1)</f>
        <v>28.27</v>
      </c>
      <c r="M1248" s="92">
        <f t="shared" si="71"/>
        <v>-1.0606329436930182E-3</v>
      </c>
      <c r="N1248">
        <f>VLOOKUP($A1248,'STOCK PRICES'!$O$2:$P$538,2,1)</f>
        <v>36.93</v>
      </c>
      <c r="O1248" s="92">
        <f t="shared" si="72"/>
        <v>-1.3715422744919416E-2</v>
      </c>
      <c r="P1248">
        <f>VLOOKUP($A1248,'STOCK PRICES'!$Q$2:$R$2018,2,1)</f>
        <v>17.62</v>
      </c>
      <c r="Q1248" s="92">
        <f t="shared" si="73"/>
        <v>-2.0225408535440755E-2</v>
      </c>
      <c r="R1248">
        <f>VLOOKUP($A1248,'STOCK PRICES'!$S$2:$T$2018,2,1)</f>
        <v>8.1199999999999992</v>
      </c>
      <c r="S1248" s="92">
        <f t="shared" si="74"/>
        <v>4.9382816405825767E-3</v>
      </c>
      <c r="T1248">
        <f>VLOOKUP($A1248,'STOCK PRICES'!$U$2:$V$1210,2,1)</f>
        <v>100.9</v>
      </c>
      <c r="U1248" s="92">
        <f t="shared" si="75"/>
        <v>0</v>
      </c>
      <c r="V1248">
        <f>VLOOKUP($A1248,'STOCK PRICES'!$W$2:$X$1879,2,1)</f>
        <v>53.36</v>
      </c>
      <c r="W1248" s="92">
        <f t="shared" si="76"/>
        <v>0</v>
      </c>
      <c r="X1248">
        <f>VLOOKUP($A1248,'STOCK PRICES'!$Y$2:$Z$1987,2,1)</f>
        <v>29.75</v>
      </c>
      <c r="Y1248" s="92">
        <f t="shared" si="77"/>
        <v>-1.6005676799727971E-2</v>
      </c>
      <c r="Z1248">
        <f>VLOOKUP($A1248,'STOCK PRICES'!$AA$2:$AB$1885,2,1)</f>
        <v>95</v>
      </c>
      <c r="AA1248" s="92">
        <f t="shared" si="78"/>
        <v>-5.144638361570272E-3</v>
      </c>
      <c r="AB1248">
        <f>VLOOKUP($A1248,'STOCK PRICES'!$AC$2:$AD$532,2,1)</f>
        <v>512.41</v>
      </c>
      <c r="AC1248" s="92">
        <f t="shared" si="79"/>
        <v>-3.1220121621827035E-4</v>
      </c>
      <c r="AD1248">
        <f>VLOOKUP($A1248,'STOCK PRICES'!$AE$2:$AF$1525,2,1)</f>
        <v>960.84</v>
      </c>
      <c r="AE1248" s="92">
        <f t="shared" si="80"/>
        <v>-4.7863319922760773E-4</v>
      </c>
      <c r="AF1248">
        <f>VLOOKUP($A1248,'STOCK PRICES'!$AG$2:$AH$1526,2,1)</f>
        <v>68.08</v>
      </c>
      <c r="AG1248" s="92">
        <f t="shared" si="81"/>
        <v>-1.4687522975665934E-4</v>
      </c>
      <c r="AH1248">
        <f>VLOOKUP($A1248,'STOCK PRICES'!$AI$2:$AJ$1515,2,1)</f>
        <v>436.11</v>
      </c>
      <c r="AI1248" s="92">
        <f t="shared" si="82"/>
        <v>-2.0494334323146256E-2</v>
      </c>
      <c r="AJ1248">
        <f>VLOOKUP($A1248,'STOCK PRICES'!$AK$2:$AL$1492,2,1)</f>
        <v>148.22999999999999</v>
      </c>
      <c r="AK1248" s="92">
        <f t="shared" si="83"/>
        <v>-4.7112753720080572E-3</v>
      </c>
    </row>
    <row r="1249" spans="1:37">
      <c r="A1249" s="87">
        <v>44851</v>
      </c>
      <c r="B1249">
        <f>VLOOKUP($A1249,'STOCK PRICES'!$C$2:$D$1994,2,1)</f>
        <v>108.89</v>
      </c>
      <c r="C1249" s="92">
        <f t="shared" si="84"/>
        <v>1.0107043631548079E-3</v>
      </c>
      <c r="D1249">
        <f>VLOOKUP($A1249,'STOCK PRICES'!$E$2:$F$2018,2,1)</f>
        <v>112.32</v>
      </c>
      <c r="E1249" s="92">
        <f t="shared" si="84"/>
        <v>-3.8210381052868241E-3</v>
      </c>
      <c r="F1249">
        <f>VLOOKUP($A1249,'STOCK PRICES'!$G$2:$H$1679,2,1)</f>
        <v>20</v>
      </c>
      <c r="G1249" s="92">
        <f t="shared" si="68"/>
        <v>-9.950330853168092E-3</v>
      </c>
      <c r="H1249">
        <f>VLOOKUP($A1249,'STOCK PRICES'!$I$2:$J$1976,2,1)</f>
        <v>35.5</v>
      </c>
      <c r="I1249" s="92">
        <f t="shared" si="69"/>
        <v>1.3898961514795952E-2</v>
      </c>
      <c r="J1249">
        <f>VLOOKUP($A1249,'STOCK PRICES'!$K$2:$L$2018,2,1)</f>
        <v>159.01</v>
      </c>
      <c r="K1249" s="92">
        <f t="shared" si="70"/>
        <v>-2.0479381196240074E-2</v>
      </c>
      <c r="L1249">
        <f>VLOOKUP($A1249,'STOCK PRICES'!$M$2:$N$2018,2,1)</f>
        <v>27.67</v>
      </c>
      <c r="M1249" s="92">
        <f t="shared" si="71"/>
        <v>-2.1452377906664329E-2</v>
      </c>
      <c r="N1249">
        <f>VLOOKUP($A1249,'STOCK PRICES'!$O$2:$P$538,2,1)</f>
        <v>36.81</v>
      </c>
      <c r="O1249" s="92">
        <f t="shared" si="72"/>
        <v>-3.2546814735420373E-3</v>
      </c>
      <c r="P1249">
        <f>VLOOKUP($A1249,'STOCK PRICES'!$Q$2:$R$2018,2,1)</f>
        <v>17.23</v>
      </c>
      <c r="Q1249" s="92">
        <f t="shared" si="73"/>
        <v>-2.2382569968195182E-2</v>
      </c>
      <c r="R1249">
        <f>VLOOKUP($A1249,'STOCK PRICES'!$S$2:$T$2018,2,1)</f>
        <v>8.01</v>
      </c>
      <c r="S1249" s="92">
        <f t="shared" si="74"/>
        <v>-1.3639393093318686E-2</v>
      </c>
      <c r="T1249">
        <f>VLOOKUP($A1249,'STOCK PRICES'!$U$2:$V$1210,2,1)</f>
        <v>86.45</v>
      </c>
      <c r="U1249" s="92">
        <f t="shared" si="75"/>
        <v>-0.15456371523026383</v>
      </c>
      <c r="V1249">
        <f>VLOOKUP($A1249,'STOCK PRICES'!$W$2:$X$1879,2,1)</f>
        <v>53.97</v>
      </c>
      <c r="W1249" s="92">
        <f t="shared" si="76"/>
        <v>1.1366935023183217E-2</v>
      </c>
      <c r="X1249">
        <f>VLOOKUP($A1249,'STOCK PRICES'!$Y$2:$Z$1987,2,1)</f>
        <v>30.18</v>
      </c>
      <c r="Y1249" s="92">
        <f t="shared" si="77"/>
        <v>1.4350321348064153E-2</v>
      </c>
      <c r="Z1249">
        <f>VLOOKUP($A1249,'STOCK PRICES'!$AA$2:$AB$1885,2,1)</f>
        <v>94.93</v>
      </c>
      <c r="AA1249" s="92">
        <f t="shared" si="78"/>
        <v>-7.3711370683359097E-4</v>
      </c>
      <c r="AB1249">
        <f>VLOOKUP($A1249,'STOCK PRICES'!$AC$2:$AD$532,2,1)</f>
        <v>510.42</v>
      </c>
      <c r="AC1249" s="92">
        <f t="shared" si="79"/>
        <v>-3.8911696194189561E-3</v>
      </c>
      <c r="AD1249">
        <f>VLOOKUP($A1249,'STOCK PRICES'!$AE$2:$AF$1525,2,1)</f>
        <v>959</v>
      </c>
      <c r="AE1249" s="92">
        <f t="shared" si="80"/>
        <v>-1.9168269891046332E-3</v>
      </c>
      <c r="AF1249">
        <f>VLOOKUP($A1249,'STOCK PRICES'!$AG$2:$AH$1526,2,1)</f>
        <v>67.62</v>
      </c>
      <c r="AG1249" s="92">
        <f t="shared" si="81"/>
        <v>-6.7796869853786919E-3</v>
      </c>
      <c r="AH1249">
        <f>VLOOKUP($A1249,'STOCK PRICES'!$AI$2:$AJ$1515,2,1)</f>
        <v>441.88</v>
      </c>
      <c r="AI1249" s="92">
        <f t="shared" si="82"/>
        <v>1.3143846897731072E-2</v>
      </c>
      <c r="AJ1249">
        <f>VLOOKUP($A1249,'STOCK PRICES'!$AK$2:$AL$1492,2,1)</f>
        <v>147.59</v>
      </c>
      <c r="AK1249" s="92">
        <f t="shared" si="83"/>
        <v>-4.3269623320837331E-3</v>
      </c>
    </row>
    <row r="1250" spans="1:37">
      <c r="A1250" s="87">
        <v>44852</v>
      </c>
      <c r="B1250">
        <f>VLOOKUP($A1250,'STOCK PRICES'!$C$2:$D$1994,2,1)</f>
        <v>108.7</v>
      </c>
      <c r="C1250" s="92">
        <f t="shared" si="84"/>
        <v>-1.7464042308057777E-3</v>
      </c>
      <c r="D1250">
        <f>VLOOKUP($A1250,'STOCK PRICES'!$E$2:$F$2018,2,1)</f>
        <v>112.91</v>
      </c>
      <c r="E1250" s="92">
        <f t="shared" si="84"/>
        <v>5.2391009149297535E-3</v>
      </c>
      <c r="F1250">
        <f>VLOOKUP($A1250,'STOCK PRICES'!$G$2:$H$1679,2,1)</f>
        <v>19.989999999999998</v>
      </c>
      <c r="G1250" s="92">
        <f t="shared" si="68"/>
        <v>-5.0012504168235388E-4</v>
      </c>
      <c r="H1250">
        <f>VLOOKUP($A1250,'STOCK PRICES'!$I$2:$J$1976,2,1)</f>
        <v>35.909999999999997</v>
      </c>
      <c r="I1250" s="92">
        <f t="shared" si="69"/>
        <v>1.1483111756621169E-2</v>
      </c>
      <c r="J1250">
        <f>VLOOKUP($A1250,'STOCK PRICES'!$K$2:$L$2018,2,1)</f>
        <v>156.57</v>
      </c>
      <c r="K1250" s="92">
        <f t="shared" si="70"/>
        <v>-1.5463899000874044E-2</v>
      </c>
      <c r="L1250">
        <f>VLOOKUP($A1250,'STOCK PRICES'!$M$2:$N$2018,2,1)</f>
        <v>28.14</v>
      </c>
      <c r="M1250" s="92">
        <f t="shared" si="71"/>
        <v>1.6843257887408425E-2</v>
      </c>
      <c r="N1250">
        <f>VLOOKUP($A1250,'STOCK PRICES'!$O$2:$P$538,2,1)</f>
        <v>37.14</v>
      </c>
      <c r="O1250" s="92">
        <f t="shared" si="72"/>
        <v>8.9250085336298503E-3</v>
      </c>
      <c r="P1250">
        <f>VLOOKUP($A1250,'STOCK PRICES'!$Q$2:$R$2018,2,1)</f>
        <v>16.97</v>
      </c>
      <c r="Q1250" s="92">
        <f t="shared" si="73"/>
        <v>-1.5204971293703361E-2</v>
      </c>
      <c r="R1250">
        <f>VLOOKUP($A1250,'STOCK PRICES'!$S$2:$T$2018,2,1)</f>
        <v>8.1</v>
      </c>
      <c r="S1250" s="92">
        <f t="shared" si="74"/>
        <v>1.1173300598125255E-2</v>
      </c>
      <c r="T1250">
        <f>VLOOKUP($A1250,'STOCK PRICES'!$U$2:$V$1210,2,1)</f>
        <v>89.74</v>
      </c>
      <c r="U1250" s="92">
        <f t="shared" si="75"/>
        <v>3.7350388418537758E-2</v>
      </c>
      <c r="V1250">
        <f>VLOOKUP($A1250,'STOCK PRICES'!$W$2:$X$1879,2,1)</f>
        <v>54.26</v>
      </c>
      <c r="W1250" s="92">
        <f t="shared" si="76"/>
        <v>5.3589706002342401E-3</v>
      </c>
      <c r="X1250">
        <f>VLOOKUP($A1250,'STOCK PRICES'!$Y$2:$Z$1987,2,1)</f>
        <v>30.22</v>
      </c>
      <c r="Y1250" s="92">
        <f t="shared" si="77"/>
        <v>1.3245035048906884E-3</v>
      </c>
      <c r="Z1250">
        <f>VLOOKUP($A1250,'STOCK PRICES'!$AA$2:$AB$1885,2,1)</f>
        <v>93.9</v>
      </c>
      <c r="AA1250" s="92">
        <f t="shared" si="78"/>
        <v>-1.0909391679489898E-2</v>
      </c>
      <c r="AB1250">
        <f>VLOOKUP($A1250,'STOCK PRICES'!$AC$2:$AD$532,2,1)</f>
        <v>509.69</v>
      </c>
      <c r="AC1250" s="92">
        <f t="shared" si="79"/>
        <v>-1.4312184462658933E-3</v>
      </c>
      <c r="AD1250">
        <f>VLOOKUP($A1250,'STOCK PRICES'!$AE$2:$AF$1525,2,1)</f>
        <v>966</v>
      </c>
      <c r="AE1250" s="92">
        <f t="shared" si="80"/>
        <v>7.2727593290798781E-3</v>
      </c>
      <c r="AF1250">
        <f>VLOOKUP($A1250,'STOCK PRICES'!$AG$2:$AH$1526,2,1)</f>
        <v>67.63</v>
      </c>
      <c r="AG1250" s="92">
        <f t="shared" si="81"/>
        <v>1.4787430710850851E-4</v>
      </c>
      <c r="AH1250">
        <f>VLOOKUP($A1250,'STOCK PRICES'!$AI$2:$AJ$1515,2,1)</f>
        <v>442.15</v>
      </c>
      <c r="AI1250" s="92">
        <f t="shared" si="82"/>
        <v>6.1083901766963947E-4</v>
      </c>
      <c r="AJ1250">
        <f>VLOOKUP($A1250,'STOCK PRICES'!$AK$2:$AL$1492,2,1)</f>
        <v>146.5</v>
      </c>
      <c r="AK1250" s="92">
        <f t="shared" si="83"/>
        <v>-7.412730736562608E-3</v>
      </c>
    </row>
    <row r="1251" spans="1:37">
      <c r="A1251" s="87">
        <v>44853</v>
      </c>
      <c r="B1251">
        <f>VLOOKUP($A1251,'STOCK PRICES'!$C$2:$D$1994,2,1)</f>
        <v>109.58</v>
      </c>
      <c r="C1251" s="92">
        <f t="shared" si="84"/>
        <v>8.0630819831059748E-3</v>
      </c>
      <c r="D1251">
        <f>VLOOKUP($A1251,'STOCK PRICES'!$E$2:$F$2018,2,1)</f>
        <v>114.12</v>
      </c>
      <c r="E1251" s="92">
        <f t="shared" si="84"/>
        <v>1.0659485152868572E-2</v>
      </c>
      <c r="F1251">
        <f>VLOOKUP($A1251,'STOCK PRICES'!$G$2:$H$1679,2,1)</f>
        <v>19.899999999999999</v>
      </c>
      <c r="G1251" s="92">
        <f t="shared" si="68"/>
        <v>-4.5124167818619979E-3</v>
      </c>
      <c r="H1251">
        <f>VLOOKUP($A1251,'STOCK PRICES'!$I$2:$J$1976,2,1)</f>
        <v>36.35</v>
      </c>
      <c r="I1251" s="92">
        <f t="shared" si="69"/>
        <v>1.217839574153712E-2</v>
      </c>
      <c r="J1251">
        <f>VLOOKUP($A1251,'STOCK PRICES'!$K$2:$L$2018,2,1)</f>
        <v>159.22999999999999</v>
      </c>
      <c r="K1251" s="92">
        <f t="shared" si="70"/>
        <v>1.684650354490318E-2</v>
      </c>
      <c r="L1251">
        <f>VLOOKUP($A1251,'STOCK PRICES'!$M$2:$N$2018,2,1)</f>
        <v>28.69</v>
      </c>
      <c r="M1251" s="92">
        <f t="shared" si="71"/>
        <v>1.9356578307030452E-2</v>
      </c>
      <c r="N1251">
        <f>VLOOKUP($A1251,'STOCK PRICES'!$O$2:$P$538,2,1)</f>
        <v>36.99</v>
      </c>
      <c r="O1251" s="92">
        <f t="shared" si="72"/>
        <v>-4.0469500801970509E-3</v>
      </c>
      <c r="P1251">
        <f>VLOOKUP($A1251,'STOCK PRICES'!$Q$2:$R$2018,2,1)</f>
        <v>17.329999999999998</v>
      </c>
      <c r="Q1251" s="92">
        <f t="shared" si="73"/>
        <v>2.0992024481379656E-2</v>
      </c>
      <c r="R1251">
        <f>VLOOKUP($A1251,'STOCK PRICES'!$S$2:$T$2018,2,1)</f>
        <v>8.2899999999999991</v>
      </c>
      <c r="S1251" s="92">
        <f t="shared" si="74"/>
        <v>2.3185907468810541E-2</v>
      </c>
      <c r="T1251">
        <f>VLOOKUP($A1251,'STOCK PRICES'!$U$2:$V$1210,2,1)</f>
        <v>89.74</v>
      </c>
      <c r="U1251" s="92">
        <f t="shared" si="75"/>
        <v>0</v>
      </c>
      <c r="V1251">
        <f>VLOOKUP($A1251,'STOCK PRICES'!$W$2:$X$1879,2,1)</f>
        <v>55</v>
      </c>
      <c r="W1251" s="92">
        <f t="shared" si="76"/>
        <v>1.3545878001685302E-2</v>
      </c>
      <c r="X1251">
        <f>VLOOKUP($A1251,'STOCK PRICES'!$Y$2:$Z$1987,2,1)</f>
        <v>30.09</v>
      </c>
      <c r="Y1251" s="92">
        <f t="shared" si="77"/>
        <v>-4.3110662026396383E-3</v>
      </c>
      <c r="Z1251">
        <f>VLOOKUP($A1251,'STOCK PRICES'!$AA$2:$AB$1885,2,1)</f>
        <v>94.5</v>
      </c>
      <c r="AA1251" s="92">
        <f t="shared" si="78"/>
        <v>6.3694482854797074E-3</v>
      </c>
      <c r="AB1251">
        <f>VLOOKUP($A1251,'STOCK PRICES'!$AC$2:$AD$532,2,1)</f>
        <v>513.72</v>
      </c>
      <c r="AC1251" s="92">
        <f t="shared" si="79"/>
        <v>7.8756721752729804E-3</v>
      </c>
      <c r="AD1251">
        <f>VLOOKUP($A1251,'STOCK PRICES'!$AE$2:$AF$1525,2,1)</f>
        <v>964</v>
      </c>
      <c r="AE1251" s="92">
        <f t="shared" si="80"/>
        <v>-2.0725396019724233E-3</v>
      </c>
      <c r="AF1251">
        <f>VLOOKUP($A1251,'STOCK PRICES'!$AG$2:$AH$1526,2,1)</f>
        <v>64.459999999999994</v>
      </c>
      <c r="AG1251" s="92">
        <f t="shared" si="81"/>
        <v>-4.8006795199556862E-2</v>
      </c>
      <c r="AH1251">
        <f>VLOOKUP($A1251,'STOCK PRICES'!$AI$2:$AJ$1515,2,1)</f>
        <v>441.32</v>
      </c>
      <c r="AI1251" s="92">
        <f t="shared" si="82"/>
        <v>-1.87895512963878E-3</v>
      </c>
      <c r="AJ1251">
        <f>VLOOKUP($A1251,'STOCK PRICES'!$AK$2:$AL$1492,2,1)</f>
        <v>148.4</v>
      </c>
      <c r="AK1251" s="92">
        <f t="shared" si="83"/>
        <v>1.2885902276158092E-2</v>
      </c>
    </row>
    <row r="1252" spans="1:37">
      <c r="A1252" s="87">
        <v>44854</v>
      </c>
      <c r="B1252">
        <f>VLOOKUP($A1252,'STOCK PRICES'!$C$2:$D$1994,2,1)</f>
        <v>109.5</v>
      </c>
      <c r="C1252" s="92">
        <f t="shared" si="84"/>
        <v>-7.3032685371409378E-4</v>
      </c>
      <c r="D1252">
        <f>VLOOKUP($A1252,'STOCK PRICES'!$E$2:$F$2018,2,1)</f>
        <v>113.15</v>
      </c>
      <c r="E1252" s="92">
        <f t="shared" si="84"/>
        <v>-8.5361542657528509E-3</v>
      </c>
      <c r="F1252">
        <f>VLOOKUP($A1252,'STOCK PRICES'!$G$2:$H$1679,2,1)</f>
        <v>20</v>
      </c>
      <c r="G1252" s="92">
        <f t="shared" si="68"/>
        <v>5.0125418235444138E-3</v>
      </c>
      <c r="H1252">
        <f>VLOOKUP($A1252,'STOCK PRICES'!$I$2:$J$1976,2,1)</f>
        <v>36</v>
      </c>
      <c r="I1252" s="92">
        <f t="shared" si="69"/>
        <v>-9.6752655234184221E-3</v>
      </c>
      <c r="J1252">
        <f>VLOOKUP($A1252,'STOCK PRICES'!$K$2:$L$2018,2,1)</f>
        <v>158.66999999999999</v>
      </c>
      <c r="K1252" s="92">
        <f t="shared" si="70"/>
        <v>-3.5231241223364651E-3</v>
      </c>
      <c r="L1252">
        <f>VLOOKUP($A1252,'STOCK PRICES'!$M$2:$N$2018,2,1)</f>
        <v>28.47</v>
      </c>
      <c r="M1252" s="92">
        <f t="shared" si="71"/>
        <v>-7.697728703327366E-3</v>
      </c>
      <c r="N1252">
        <f>VLOOKUP($A1252,'STOCK PRICES'!$O$2:$P$538,2,1)</f>
        <v>35.729999999999997</v>
      </c>
      <c r="O1252" s="92">
        <f t="shared" si="72"/>
        <v>-3.4656933809044381E-2</v>
      </c>
      <c r="P1252">
        <f>VLOOKUP($A1252,'STOCK PRICES'!$Q$2:$R$2018,2,1)</f>
        <v>17.43</v>
      </c>
      <c r="Q1252" s="92">
        <f t="shared" si="73"/>
        <v>5.7537558044149038E-3</v>
      </c>
      <c r="R1252">
        <f>VLOOKUP($A1252,'STOCK PRICES'!$S$2:$T$2018,2,1)</f>
        <v>8.2200000000000006</v>
      </c>
      <c r="S1252" s="92">
        <f t="shared" si="74"/>
        <v>-8.479760079114898E-3</v>
      </c>
      <c r="T1252">
        <f>VLOOKUP($A1252,'STOCK PRICES'!$U$2:$V$1210,2,1)</f>
        <v>96.35</v>
      </c>
      <c r="U1252" s="92">
        <f t="shared" si="75"/>
        <v>7.107079431253803E-2</v>
      </c>
      <c r="V1252">
        <f>VLOOKUP($A1252,'STOCK PRICES'!$W$2:$X$1879,2,1)</f>
        <v>53.01</v>
      </c>
      <c r="W1252" s="92">
        <f t="shared" si="76"/>
        <v>-3.6852610232756218E-2</v>
      </c>
      <c r="X1252">
        <f>VLOOKUP($A1252,'STOCK PRICES'!$Y$2:$Z$1987,2,1)</f>
        <v>29.7</v>
      </c>
      <c r="Y1252" s="92">
        <f t="shared" si="77"/>
        <v>-1.3045844833299911E-2</v>
      </c>
      <c r="Z1252">
        <f>VLOOKUP($A1252,'STOCK PRICES'!$AA$2:$AB$1885,2,1)</f>
        <v>94.74</v>
      </c>
      <c r="AA1252" s="92">
        <f t="shared" si="78"/>
        <v>2.5364629959085117E-3</v>
      </c>
      <c r="AB1252">
        <f>VLOOKUP($A1252,'STOCK PRICES'!$AC$2:$AD$532,2,1)</f>
        <v>512.08000000000004</v>
      </c>
      <c r="AC1252" s="92">
        <f t="shared" si="79"/>
        <v>-3.1975071111070203E-3</v>
      </c>
      <c r="AD1252">
        <f>VLOOKUP($A1252,'STOCK PRICES'!$AE$2:$AF$1525,2,1)</f>
        <v>961.06</v>
      </c>
      <c r="AE1252" s="92">
        <f t="shared" si="80"/>
        <v>-3.0544526256547676E-3</v>
      </c>
      <c r="AF1252">
        <f>VLOOKUP($A1252,'STOCK PRICES'!$AG$2:$AH$1526,2,1)</f>
        <v>63.9</v>
      </c>
      <c r="AG1252" s="92">
        <f t="shared" si="81"/>
        <v>-8.7255150038026176E-3</v>
      </c>
      <c r="AH1252">
        <f>VLOOKUP($A1252,'STOCK PRICES'!$AI$2:$AJ$1515,2,1)</f>
        <v>430.82</v>
      </c>
      <c r="AI1252" s="92">
        <f t="shared" si="82"/>
        <v>-2.4079866432151754E-2</v>
      </c>
      <c r="AJ1252">
        <f>VLOOKUP($A1252,'STOCK PRICES'!$AK$2:$AL$1492,2,1)</f>
        <v>150.11000000000001</v>
      </c>
      <c r="AK1252" s="92">
        <f t="shared" si="83"/>
        <v>1.1457027938804661E-2</v>
      </c>
    </row>
    <row r="1253" spans="1:37">
      <c r="A1253" s="87">
        <v>44855</v>
      </c>
      <c r="B1253">
        <f>VLOOKUP($A1253,'STOCK PRICES'!$C$2:$D$1994,2,1)</f>
        <v>109.29</v>
      </c>
      <c r="C1253" s="92">
        <f t="shared" si="84"/>
        <v>-1.9196495679732835E-3</v>
      </c>
      <c r="D1253">
        <f>VLOOKUP($A1253,'STOCK PRICES'!$E$2:$F$2018,2,1)</f>
        <v>112.61</v>
      </c>
      <c r="E1253" s="92">
        <f t="shared" si="84"/>
        <v>-4.7838503706122077E-3</v>
      </c>
      <c r="F1253">
        <f>VLOOKUP($A1253,'STOCK PRICES'!$G$2:$H$1679,2,1)</f>
        <v>19.809999999999999</v>
      </c>
      <c r="G1253" s="92">
        <f t="shared" si="68"/>
        <v>-9.545412843531496E-3</v>
      </c>
      <c r="H1253">
        <f>VLOOKUP($A1253,'STOCK PRICES'!$I$2:$J$1976,2,1)</f>
        <v>36</v>
      </c>
      <c r="I1253" s="92">
        <f t="shared" si="69"/>
        <v>0</v>
      </c>
      <c r="J1253">
        <f>VLOOKUP($A1253,'STOCK PRICES'!$K$2:$L$2018,2,1)</f>
        <v>167.79</v>
      </c>
      <c r="K1253" s="92">
        <f t="shared" si="70"/>
        <v>5.5886623755608024E-2</v>
      </c>
      <c r="L1253">
        <f>VLOOKUP($A1253,'STOCK PRICES'!$M$2:$N$2018,2,1)</f>
        <v>28.62</v>
      </c>
      <c r="M1253" s="92">
        <f t="shared" si="71"/>
        <v>5.254872838358818E-3</v>
      </c>
      <c r="N1253">
        <f>VLOOKUP($A1253,'STOCK PRICES'!$O$2:$P$538,2,1)</f>
        <v>36.58</v>
      </c>
      <c r="O1253" s="92">
        <f t="shared" si="72"/>
        <v>2.3510970927401335E-2</v>
      </c>
      <c r="P1253">
        <f>VLOOKUP($A1253,'STOCK PRICES'!$Q$2:$R$2018,2,1)</f>
        <v>17.809999999999999</v>
      </c>
      <c r="Q1253" s="92">
        <f t="shared" si="73"/>
        <v>2.1567237769640625E-2</v>
      </c>
      <c r="R1253">
        <f>VLOOKUP($A1253,'STOCK PRICES'!$S$2:$T$2018,2,1)</f>
        <v>8.2100000000000009</v>
      </c>
      <c r="S1253" s="92">
        <f t="shared" si="74"/>
        <v>-1.2172856037516375E-3</v>
      </c>
      <c r="T1253">
        <f>VLOOKUP($A1253,'STOCK PRICES'!$U$2:$V$1210,2,1)</f>
        <v>98.95</v>
      </c>
      <c r="U1253" s="92">
        <f t="shared" si="75"/>
        <v>2.6627277188199332E-2</v>
      </c>
      <c r="V1253">
        <f>VLOOKUP($A1253,'STOCK PRICES'!$W$2:$X$1879,2,1)</f>
        <v>54.16</v>
      </c>
      <c r="W1253" s="92">
        <f t="shared" si="76"/>
        <v>2.1462053604304709E-2</v>
      </c>
      <c r="X1253">
        <f>VLOOKUP($A1253,'STOCK PRICES'!$Y$2:$Z$1987,2,1)</f>
        <v>29.65</v>
      </c>
      <c r="Y1253" s="92">
        <f t="shared" si="77"/>
        <v>-1.6849203649195231E-3</v>
      </c>
      <c r="Z1253">
        <f>VLOOKUP($A1253,'STOCK PRICES'!$AA$2:$AB$1885,2,1)</f>
        <v>93.96</v>
      </c>
      <c r="AA1253" s="92">
        <f t="shared" si="78"/>
        <v>-8.2671377048936633E-3</v>
      </c>
      <c r="AB1253">
        <f>VLOOKUP($A1253,'STOCK PRICES'!$AC$2:$AD$532,2,1)</f>
        <v>512.9</v>
      </c>
      <c r="AC1253" s="92">
        <f t="shared" si="79"/>
        <v>1.600031561474761E-3</v>
      </c>
      <c r="AD1253">
        <f>VLOOKUP($A1253,'STOCK PRICES'!$AE$2:$AF$1525,2,1)</f>
        <v>955.39</v>
      </c>
      <c r="AE1253" s="92">
        <f t="shared" si="80"/>
        <v>-5.9172079039868904E-3</v>
      </c>
      <c r="AF1253">
        <f>VLOOKUP($A1253,'STOCK PRICES'!$AG$2:$AH$1526,2,1)</f>
        <v>63.74</v>
      </c>
      <c r="AG1253" s="92">
        <f t="shared" si="81"/>
        <v>-2.5070523942987144E-3</v>
      </c>
      <c r="AH1253">
        <f>VLOOKUP($A1253,'STOCK PRICES'!$AI$2:$AJ$1515,2,1)</f>
        <v>431.77</v>
      </c>
      <c r="AI1253" s="92">
        <f t="shared" si="82"/>
        <v>2.2026695976004509E-3</v>
      </c>
      <c r="AJ1253">
        <f>VLOOKUP($A1253,'STOCK PRICES'!$AK$2:$AL$1492,2,1)</f>
        <v>149.5</v>
      </c>
      <c r="AK1253" s="92">
        <f t="shared" si="83"/>
        <v>-4.0719658413437406E-3</v>
      </c>
    </row>
    <row r="1254" spans="1:37">
      <c r="A1254" s="87">
        <v>44858</v>
      </c>
      <c r="B1254">
        <f>VLOOKUP($A1254,'STOCK PRICES'!$C$2:$D$1994,2,1)</f>
        <v>109.07</v>
      </c>
      <c r="C1254" s="92">
        <f t="shared" si="84"/>
        <v>-2.0150217479306437E-3</v>
      </c>
      <c r="D1254">
        <f>VLOOKUP($A1254,'STOCK PRICES'!$E$2:$F$2018,2,1)</f>
        <v>112.79</v>
      </c>
      <c r="E1254" s="92">
        <f t="shared" si="84"/>
        <v>1.5971609428912137E-3</v>
      </c>
      <c r="F1254">
        <f>VLOOKUP($A1254,'STOCK PRICES'!$G$2:$H$1679,2,1)</f>
        <v>19.850000000000001</v>
      </c>
      <c r="G1254" s="92">
        <f t="shared" si="68"/>
        <v>2.0171464227400622E-3</v>
      </c>
      <c r="H1254">
        <f>VLOOKUP($A1254,'STOCK PRICES'!$I$2:$J$1976,2,1)</f>
        <v>35</v>
      </c>
      <c r="I1254" s="92">
        <f t="shared" si="69"/>
        <v>-2.8170876966696335E-2</v>
      </c>
      <c r="J1254">
        <f>VLOOKUP($A1254,'STOCK PRICES'!$K$2:$L$2018,2,1)</f>
        <v>169.78</v>
      </c>
      <c r="K1254" s="92">
        <f t="shared" si="70"/>
        <v>1.1790283808215439E-2</v>
      </c>
      <c r="L1254">
        <f>VLOOKUP($A1254,'STOCK PRICES'!$M$2:$N$2018,2,1)</f>
        <v>28.51</v>
      </c>
      <c r="M1254" s="92">
        <f t="shared" si="71"/>
        <v>-3.8508712037241622E-3</v>
      </c>
      <c r="N1254">
        <f>VLOOKUP($A1254,'STOCK PRICES'!$O$2:$P$538,2,1)</f>
        <v>36.43</v>
      </c>
      <c r="O1254" s="92">
        <f t="shared" si="72"/>
        <v>-4.1090319422471665E-3</v>
      </c>
      <c r="P1254">
        <f>VLOOKUP($A1254,'STOCK PRICES'!$Q$2:$R$2018,2,1)</f>
        <v>17.91</v>
      </c>
      <c r="Q1254" s="92">
        <f t="shared" si="73"/>
        <v>5.5991187710503071E-3</v>
      </c>
      <c r="R1254">
        <f>VLOOKUP($A1254,'STOCK PRICES'!$S$2:$T$2018,2,1)</f>
        <v>8.2200000000000006</v>
      </c>
      <c r="S1254" s="92">
        <f t="shared" si="74"/>
        <v>1.2172856037517249E-3</v>
      </c>
      <c r="T1254">
        <f>VLOOKUP($A1254,'STOCK PRICES'!$U$2:$V$1210,2,1)</f>
        <v>91.53</v>
      </c>
      <c r="U1254" s="92">
        <f t="shared" si="75"/>
        <v>-7.7947884651886831E-2</v>
      </c>
      <c r="V1254">
        <f>VLOOKUP($A1254,'STOCK PRICES'!$W$2:$X$1879,2,1)</f>
        <v>54.16</v>
      </c>
      <c r="W1254" s="92">
        <f t="shared" si="76"/>
        <v>0</v>
      </c>
      <c r="X1254">
        <f>VLOOKUP($A1254,'STOCK PRICES'!$Y$2:$Z$1987,2,1)</f>
        <v>29.73</v>
      </c>
      <c r="Y1254" s="92">
        <f t="shared" si="77"/>
        <v>2.6945115662719396E-3</v>
      </c>
      <c r="Z1254">
        <f>VLOOKUP($A1254,'STOCK PRICES'!$AA$2:$AB$1885,2,1)</f>
        <v>93.71</v>
      </c>
      <c r="AA1254" s="92">
        <f t="shared" si="78"/>
        <v>-2.6642526549798245E-3</v>
      </c>
      <c r="AB1254">
        <f>VLOOKUP($A1254,'STOCK PRICES'!$AC$2:$AD$532,2,1)</f>
        <v>511.03</v>
      </c>
      <c r="AC1254" s="92">
        <f t="shared" si="79"/>
        <v>-3.6525974999170601E-3</v>
      </c>
      <c r="AD1254">
        <f>VLOOKUP($A1254,'STOCK PRICES'!$AE$2:$AF$1525,2,1)</f>
        <v>955.36</v>
      </c>
      <c r="AE1254" s="92">
        <f t="shared" si="80"/>
        <v>-3.1401282221594828E-5</v>
      </c>
      <c r="AF1254">
        <f>VLOOKUP($A1254,'STOCK PRICES'!$AG$2:$AH$1526,2,1)</f>
        <v>63.56</v>
      </c>
      <c r="AG1254" s="92">
        <f t="shared" si="81"/>
        <v>-2.8279673206750826E-3</v>
      </c>
      <c r="AH1254">
        <f>VLOOKUP($A1254,'STOCK PRICES'!$AI$2:$AJ$1515,2,1)</f>
        <v>433.61</v>
      </c>
      <c r="AI1254" s="92">
        <f t="shared" si="82"/>
        <v>4.2524735325690354E-3</v>
      </c>
      <c r="AJ1254">
        <f>VLOOKUP($A1254,'STOCK PRICES'!$AK$2:$AL$1492,2,1)</f>
        <v>149.37</v>
      </c>
      <c r="AK1254" s="92">
        <f t="shared" si="83"/>
        <v>-8.6994350853999633E-4</v>
      </c>
    </row>
    <row r="1255" spans="1:37">
      <c r="A1255" s="87">
        <v>44859</v>
      </c>
      <c r="B1255">
        <f>VLOOKUP($A1255,'STOCK PRICES'!$C$2:$D$1994,2,1)</f>
        <v>108.97</v>
      </c>
      <c r="C1255" s="92">
        <f t="shared" si="84"/>
        <v>-9.1726295185674117E-4</v>
      </c>
      <c r="D1255">
        <f>VLOOKUP($A1255,'STOCK PRICES'!$E$2:$F$2018,2,1)</f>
        <v>112.99</v>
      </c>
      <c r="E1255" s="92">
        <f t="shared" si="84"/>
        <v>1.7716365693293901E-3</v>
      </c>
      <c r="F1255">
        <f>VLOOKUP($A1255,'STOCK PRICES'!$G$2:$H$1679,2,1)</f>
        <v>19.510000000000002</v>
      </c>
      <c r="G1255" s="92">
        <f t="shared" si="68"/>
        <v>-1.7276852498179604E-2</v>
      </c>
      <c r="H1255">
        <f>VLOOKUP($A1255,'STOCK PRICES'!$I$2:$J$1976,2,1)</f>
        <v>35</v>
      </c>
      <c r="I1255" s="92">
        <f t="shared" si="69"/>
        <v>0</v>
      </c>
      <c r="J1255">
        <f>VLOOKUP($A1255,'STOCK PRICES'!$K$2:$L$2018,2,1)</f>
        <v>168.67</v>
      </c>
      <c r="K1255" s="92">
        <f t="shared" si="70"/>
        <v>-6.5593380398986292E-3</v>
      </c>
      <c r="L1255">
        <f>VLOOKUP($A1255,'STOCK PRICES'!$M$2:$N$2018,2,1)</f>
        <v>27.95</v>
      </c>
      <c r="M1255" s="92">
        <f t="shared" si="71"/>
        <v>-1.9837703323472573E-2</v>
      </c>
      <c r="N1255">
        <f>VLOOKUP($A1255,'STOCK PRICES'!$O$2:$P$538,2,1)</f>
        <v>36.47</v>
      </c>
      <c r="O1255" s="92">
        <f t="shared" si="72"/>
        <v>1.0973938001164242E-3</v>
      </c>
      <c r="P1255">
        <f>VLOOKUP($A1255,'STOCK PRICES'!$Q$2:$R$2018,2,1)</f>
        <v>17.57</v>
      </c>
      <c r="Q1255" s="92">
        <f t="shared" si="73"/>
        <v>-1.9166313873614532E-2</v>
      </c>
      <c r="R1255">
        <f>VLOOKUP($A1255,'STOCK PRICES'!$S$2:$T$2018,2,1)</f>
        <v>7.99</v>
      </c>
      <c r="S1255" s="92">
        <f t="shared" si="74"/>
        <v>-2.8379449289905271E-2</v>
      </c>
      <c r="T1255">
        <f>VLOOKUP($A1255,'STOCK PRICES'!$U$2:$V$1210,2,1)</f>
        <v>85.55</v>
      </c>
      <c r="U1255" s="92">
        <f t="shared" si="75"/>
        <v>-6.7565787058485482E-2</v>
      </c>
      <c r="V1255">
        <f>VLOOKUP($A1255,'STOCK PRICES'!$W$2:$X$1879,2,1)</f>
        <v>53.01</v>
      </c>
      <c r="W1255" s="92">
        <f t="shared" si="76"/>
        <v>-2.1462053604304848E-2</v>
      </c>
      <c r="X1255">
        <f>VLOOKUP($A1255,'STOCK PRICES'!$Y$2:$Z$1987,2,1)</f>
        <v>29.59</v>
      </c>
      <c r="Y1255" s="92">
        <f t="shared" si="77"/>
        <v>-4.7201705978880404E-3</v>
      </c>
      <c r="Z1255">
        <f>VLOOKUP($A1255,'STOCK PRICES'!$AA$2:$AB$1885,2,1)</f>
        <v>93.76</v>
      </c>
      <c r="AA1255" s="92">
        <f t="shared" si="78"/>
        <v>5.3341869297039311E-4</v>
      </c>
      <c r="AB1255">
        <f>VLOOKUP($A1255,'STOCK PRICES'!$AC$2:$AD$532,2,1)</f>
        <v>508.01</v>
      </c>
      <c r="AC1255" s="92">
        <f t="shared" si="79"/>
        <v>-5.9271644712015166E-3</v>
      </c>
      <c r="AD1255">
        <f>VLOOKUP($A1255,'STOCK PRICES'!$AE$2:$AF$1525,2,1)</f>
        <v>944.11</v>
      </c>
      <c r="AE1255" s="92">
        <f t="shared" si="80"/>
        <v>-1.1845548018012606E-2</v>
      </c>
      <c r="AF1255">
        <f>VLOOKUP($A1255,'STOCK PRICES'!$AG$2:$AH$1526,2,1)</f>
        <v>62.44</v>
      </c>
      <c r="AG1255" s="92">
        <f t="shared" si="81"/>
        <v>-1.7778246021283944E-2</v>
      </c>
      <c r="AH1255">
        <f>VLOOKUP($A1255,'STOCK PRICES'!$AI$2:$AJ$1515,2,1)</f>
        <v>430.97</v>
      </c>
      <c r="AI1255" s="92">
        <f t="shared" si="82"/>
        <v>-6.1070304774007225E-3</v>
      </c>
      <c r="AJ1255">
        <f>VLOOKUP($A1255,'STOCK PRICES'!$AK$2:$AL$1492,2,1)</f>
        <v>150.02000000000001</v>
      </c>
      <c r="AK1255" s="92">
        <f t="shared" si="83"/>
        <v>4.3421692192892481E-3</v>
      </c>
    </row>
    <row r="1256" spans="1:37">
      <c r="A1256" s="87">
        <v>44860</v>
      </c>
      <c r="B1256">
        <f>VLOOKUP($A1256,'STOCK PRICES'!$C$2:$D$1994,2,1)</f>
        <v>110.6</v>
      </c>
      <c r="C1256" s="92">
        <f t="shared" si="84"/>
        <v>1.484747409943959E-2</v>
      </c>
      <c r="D1256">
        <f>VLOOKUP($A1256,'STOCK PRICES'!$E$2:$F$2018,2,1)</f>
        <v>111.52</v>
      </c>
      <c r="E1256" s="92">
        <f t="shared" si="84"/>
        <v>-1.3095372208941065E-2</v>
      </c>
      <c r="F1256">
        <f>VLOOKUP($A1256,'STOCK PRICES'!$G$2:$H$1679,2,1)</f>
        <v>19.2</v>
      </c>
      <c r="G1256" s="92">
        <f t="shared" si="68"/>
        <v>-1.6016875601284047E-2</v>
      </c>
      <c r="H1256">
        <f>VLOOKUP($A1256,'STOCK PRICES'!$I$2:$J$1976,2,1)</f>
        <v>35</v>
      </c>
      <c r="I1256" s="92">
        <f t="shared" si="69"/>
        <v>0</v>
      </c>
      <c r="J1256">
        <f>VLOOKUP($A1256,'STOCK PRICES'!$K$2:$L$2018,2,1)</f>
        <v>163.85</v>
      </c>
      <c r="K1256" s="92">
        <f t="shared" si="70"/>
        <v>-2.8992768125099589E-2</v>
      </c>
      <c r="L1256">
        <f>VLOOKUP($A1256,'STOCK PRICES'!$M$2:$N$2018,2,1)</f>
        <v>27</v>
      </c>
      <c r="M1256" s="92">
        <f t="shared" si="71"/>
        <v>-3.4580333596779089E-2</v>
      </c>
      <c r="N1256">
        <f>VLOOKUP($A1256,'STOCK PRICES'!$O$2:$P$538,2,1)</f>
        <v>36.03</v>
      </c>
      <c r="O1256" s="92">
        <f t="shared" si="72"/>
        <v>-1.2138080060586896E-2</v>
      </c>
      <c r="P1256">
        <f>VLOOKUP($A1256,'STOCK PRICES'!$Q$2:$R$2018,2,1)</f>
        <v>16.8</v>
      </c>
      <c r="Q1256" s="92">
        <f t="shared" si="73"/>
        <v>-4.4814015789792543E-2</v>
      </c>
      <c r="R1256">
        <f>VLOOKUP($A1256,'STOCK PRICES'!$S$2:$T$2018,2,1)</f>
        <v>7.49</v>
      </c>
      <c r="S1256" s="92">
        <f t="shared" si="74"/>
        <v>-6.462196224905524E-2</v>
      </c>
      <c r="T1256">
        <f>VLOOKUP($A1256,'STOCK PRICES'!$U$2:$V$1210,2,1)</f>
        <v>85.28</v>
      </c>
      <c r="U1256" s="92">
        <f t="shared" si="75"/>
        <v>-3.1610399206680019E-3</v>
      </c>
      <c r="V1256">
        <f>VLOOKUP($A1256,'STOCK PRICES'!$W$2:$X$1879,2,1)</f>
        <v>53.01</v>
      </c>
      <c r="W1256" s="92">
        <f t="shared" si="76"/>
        <v>0</v>
      </c>
      <c r="X1256">
        <f>VLOOKUP($A1256,'STOCK PRICES'!$Y$2:$Z$1987,2,1)</f>
        <v>29.83</v>
      </c>
      <c r="Y1256" s="92">
        <f t="shared" si="77"/>
        <v>8.0781321145388333E-3</v>
      </c>
      <c r="Z1256">
        <f>VLOOKUP($A1256,'STOCK PRICES'!$AA$2:$AB$1885,2,1)</f>
        <v>93.76</v>
      </c>
      <c r="AA1256" s="92">
        <f t="shared" si="78"/>
        <v>0</v>
      </c>
      <c r="AB1256">
        <f>VLOOKUP($A1256,'STOCK PRICES'!$AC$2:$AD$532,2,1)</f>
        <v>497.58</v>
      </c>
      <c r="AC1256" s="92">
        <f t="shared" si="79"/>
        <v>-2.0744784732936714E-2</v>
      </c>
      <c r="AD1256">
        <f>VLOOKUP($A1256,'STOCK PRICES'!$AE$2:$AF$1525,2,1)</f>
        <v>935.87</v>
      </c>
      <c r="AE1256" s="92">
        <f t="shared" si="80"/>
        <v>-8.7661068379213825E-3</v>
      </c>
      <c r="AF1256">
        <f>VLOOKUP($A1256,'STOCK PRICES'!$AG$2:$AH$1526,2,1)</f>
        <v>61.89</v>
      </c>
      <c r="AG1256" s="92">
        <f t="shared" si="81"/>
        <v>-8.8474798959610745E-3</v>
      </c>
      <c r="AH1256">
        <f>VLOOKUP($A1256,'STOCK PRICES'!$AI$2:$AJ$1515,2,1)</f>
        <v>433.4</v>
      </c>
      <c r="AI1256" s="92">
        <f t="shared" si="82"/>
        <v>5.622606989536265E-3</v>
      </c>
      <c r="AJ1256">
        <f>VLOOKUP($A1256,'STOCK PRICES'!$AK$2:$AL$1492,2,1)</f>
        <v>146.05000000000001</v>
      </c>
      <c r="AK1256" s="92">
        <f t="shared" si="83"/>
        <v>-2.6819589707740239E-2</v>
      </c>
    </row>
    <row r="1257" spans="1:37">
      <c r="A1257" s="87">
        <v>44861</v>
      </c>
      <c r="B1257">
        <f>VLOOKUP($A1257,'STOCK PRICES'!$C$2:$D$1994,2,1)</f>
        <v>107.41</v>
      </c>
      <c r="C1257" s="92">
        <f t="shared" si="84"/>
        <v>-2.9266801478278818E-2</v>
      </c>
      <c r="D1257">
        <f>VLOOKUP($A1257,'STOCK PRICES'!$E$2:$F$2018,2,1)</f>
        <v>112.3</v>
      </c>
      <c r="E1257" s="92">
        <f t="shared" si="84"/>
        <v>6.9699147321838203E-3</v>
      </c>
      <c r="F1257">
        <f>VLOOKUP($A1257,'STOCK PRICES'!$G$2:$H$1679,2,1)</f>
        <v>19.5</v>
      </c>
      <c r="G1257" s="92">
        <f t="shared" si="68"/>
        <v>1.5504186535965254E-2</v>
      </c>
      <c r="H1257">
        <f>VLOOKUP($A1257,'STOCK PRICES'!$I$2:$J$1976,2,1)</f>
        <v>34.06</v>
      </c>
      <c r="I1257" s="92">
        <f t="shared" si="69"/>
        <v>-2.7224386254871401E-2</v>
      </c>
      <c r="J1257">
        <f>VLOOKUP($A1257,'STOCK PRICES'!$K$2:$L$2018,2,1)</f>
        <v>166.1</v>
      </c>
      <c r="K1257" s="92">
        <f t="shared" si="70"/>
        <v>1.3638641474425599E-2</v>
      </c>
      <c r="L1257">
        <f>VLOOKUP($A1257,'STOCK PRICES'!$M$2:$N$2018,2,1)</f>
        <v>27.2</v>
      </c>
      <c r="M1257" s="92">
        <f t="shared" si="71"/>
        <v>7.38010729762246E-3</v>
      </c>
      <c r="N1257">
        <f>VLOOKUP($A1257,'STOCK PRICES'!$O$2:$P$538,2,1)</f>
        <v>36.01</v>
      </c>
      <c r="O1257" s="92">
        <f t="shared" si="72"/>
        <v>-5.5524709921804809E-4</v>
      </c>
      <c r="P1257">
        <f>VLOOKUP($A1257,'STOCK PRICES'!$Q$2:$R$2018,2,1)</f>
        <v>16.96</v>
      </c>
      <c r="Q1257" s="92">
        <f t="shared" si="73"/>
        <v>9.4787439545437387E-3</v>
      </c>
      <c r="R1257">
        <f>VLOOKUP($A1257,'STOCK PRICES'!$S$2:$T$2018,2,1)</f>
        <v>7.26</v>
      </c>
      <c r="S1257" s="92">
        <f t="shared" si="74"/>
        <v>-3.1188968692423425E-2</v>
      </c>
      <c r="T1257">
        <f>VLOOKUP($A1257,'STOCK PRICES'!$U$2:$V$1210,2,1)</f>
        <v>83</v>
      </c>
      <c r="U1257" s="92">
        <f t="shared" si="75"/>
        <v>-2.7099352620936518E-2</v>
      </c>
      <c r="V1257">
        <f>VLOOKUP($A1257,'STOCK PRICES'!$W$2:$X$1879,2,1)</f>
        <v>52.13</v>
      </c>
      <c r="W1257" s="92">
        <f t="shared" si="76"/>
        <v>-1.6739976219700102E-2</v>
      </c>
      <c r="X1257">
        <f>VLOOKUP($A1257,'STOCK PRICES'!$Y$2:$Z$1987,2,1)</f>
        <v>29.95</v>
      </c>
      <c r="Y1257" s="92">
        <f t="shared" si="77"/>
        <v>4.0147260348011816E-3</v>
      </c>
      <c r="Z1257">
        <f>VLOOKUP($A1257,'STOCK PRICES'!$AA$2:$AB$1885,2,1)</f>
        <v>94.03</v>
      </c>
      <c r="AA1257" s="92">
        <f t="shared" si="78"/>
        <v>2.8755544602831144E-3</v>
      </c>
      <c r="AB1257">
        <f>VLOOKUP($A1257,'STOCK PRICES'!$AC$2:$AD$532,2,1)</f>
        <v>493.08</v>
      </c>
      <c r="AC1257" s="92">
        <f t="shared" si="79"/>
        <v>-9.0849150078486738E-3</v>
      </c>
      <c r="AD1257">
        <f>VLOOKUP($A1257,'STOCK PRICES'!$AE$2:$AF$1525,2,1)</f>
        <v>923.31</v>
      </c>
      <c r="AE1257" s="92">
        <f t="shared" si="80"/>
        <v>-1.351153850690754E-2</v>
      </c>
      <c r="AF1257">
        <f>VLOOKUP($A1257,'STOCK PRICES'!$AG$2:$AH$1526,2,1)</f>
        <v>61.75</v>
      </c>
      <c r="AG1257" s="92">
        <f t="shared" si="81"/>
        <v>-2.2646402431835996E-3</v>
      </c>
      <c r="AH1257">
        <f>VLOOKUP($A1257,'STOCK PRICES'!$AI$2:$AJ$1515,2,1)</f>
        <v>435.71</v>
      </c>
      <c r="AI1257" s="92">
        <f t="shared" si="82"/>
        <v>5.3157953299372328E-3</v>
      </c>
      <c r="AJ1257">
        <f>VLOOKUP($A1257,'STOCK PRICES'!$AK$2:$AL$1492,2,1)</f>
        <v>144.72999999999999</v>
      </c>
      <c r="AK1257" s="92">
        <f t="shared" si="83"/>
        <v>-9.0790911842369253E-3</v>
      </c>
    </row>
    <row r="1258" spans="1:37">
      <c r="A1258" s="87">
        <v>44862</v>
      </c>
      <c r="B1258">
        <f>VLOOKUP($A1258,'STOCK PRICES'!$C$2:$D$1994,2,1)</f>
        <v>107.1</v>
      </c>
      <c r="C1258" s="92">
        <f t="shared" si="84"/>
        <v>-2.8903101562525284E-3</v>
      </c>
      <c r="D1258">
        <f>VLOOKUP($A1258,'STOCK PRICES'!$E$2:$F$2018,2,1)</f>
        <v>111.68</v>
      </c>
      <c r="E1258" s="92">
        <f t="shared" si="84"/>
        <v>-5.5362227303351191E-3</v>
      </c>
      <c r="F1258">
        <f>VLOOKUP($A1258,'STOCK PRICES'!$G$2:$H$1679,2,1)</f>
        <v>20</v>
      </c>
      <c r="G1258" s="92">
        <f t="shared" si="68"/>
        <v>2.5317807984289786E-2</v>
      </c>
      <c r="H1258">
        <f>VLOOKUP($A1258,'STOCK PRICES'!$I$2:$J$1976,2,1)</f>
        <v>34.01</v>
      </c>
      <c r="I1258" s="92">
        <f t="shared" si="69"/>
        <v>-1.4690762154382427E-3</v>
      </c>
      <c r="J1258">
        <f>VLOOKUP($A1258,'STOCK PRICES'!$K$2:$L$2018,2,1)</f>
        <v>163.25</v>
      </c>
      <c r="K1258" s="92">
        <f t="shared" si="70"/>
        <v>-1.7307248462708681E-2</v>
      </c>
      <c r="L1258">
        <f>VLOOKUP($A1258,'STOCK PRICES'!$M$2:$N$2018,2,1)</f>
        <v>26.28</v>
      </c>
      <c r="M1258" s="92">
        <f t="shared" si="71"/>
        <v>-3.4408779685541749E-2</v>
      </c>
      <c r="N1258">
        <f>VLOOKUP($A1258,'STOCK PRICES'!$O$2:$P$538,2,1)</f>
        <v>34.770000000000003</v>
      </c>
      <c r="O1258" s="92">
        <f t="shared" si="72"/>
        <v>-3.5041731641013707E-2</v>
      </c>
      <c r="P1258">
        <f>VLOOKUP($A1258,'STOCK PRICES'!$Q$2:$R$2018,2,1)</f>
        <v>16.260000000000002</v>
      </c>
      <c r="Q1258" s="92">
        <f t="shared" si="73"/>
        <v>-4.2149526244092454E-2</v>
      </c>
      <c r="R1258">
        <f>VLOOKUP($A1258,'STOCK PRICES'!$S$2:$T$2018,2,1)</f>
        <v>6.77</v>
      </c>
      <c r="S1258" s="92">
        <f t="shared" si="74"/>
        <v>-6.9878741912521178E-2</v>
      </c>
      <c r="T1258">
        <f>VLOOKUP($A1258,'STOCK PRICES'!$U$2:$V$1210,2,1)</f>
        <v>89.22</v>
      </c>
      <c r="U1258" s="92">
        <f t="shared" si="75"/>
        <v>7.2264621903520676E-2</v>
      </c>
      <c r="V1258">
        <f>VLOOKUP($A1258,'STOCK PRICES'!$W$2:$X$1879,2,1)</f>
        <v>51</v>
      </c>
      <c r="W1258" s="92">
        <f t="shared" si="76"/>
        <v>-2.1914966055688809E-2</v>
      </c>
      <c r="X1258">
        <f>VLOOKUP($A1258,'STOCK PRICES'!$Y$2:$Z$1987,2,1)</f>
        <v>30.26</v>
      </c>
      <c r="Y1258" s="92">
        <f t="shared" si="77"/>
        <v>1.0297383798751596E-2</v>
      </c>
      <c r="Z1258">
        <f>VLOOKUP($A1258,'STOCK PRICES'!$AA$2:$AB$1885,2,1)</f>
        <v>93.77</v>
      </c>
      <c r="AA1258" s="92">
        <f t="shared" si="78"/>
        <v>-2.7689048574517472E-3</v>
      </c>
      <c r="AB1258">
        <f>VLOOKUP($A1258,'STOCK PRICES'!$AC$2:$AD$532,2,1)</f>
        <v>480.65</v>
      </c>
      <c r="AC1258" s="92">
        <f t="shared" si="79"/>
        <v>-2.5532078171493559E-2</v>
      </c>
      <c r="AD1258">
        <f>VLOOKUP($A1258,'STOCK PRICES'!$AE$2:$AF$1525,2,1)</f>
        <v>901.74</v>
      </c>
      <c r="AE1258" s="92">
        <f t="shared" si="80"/>
        <v>-2.3638809261782672E-2</v>
      </c>
      <c r="AF1258">
        <f>VLOOKUP($A1258,'STOCK PRICES'!$AG$2:$AH$1526,2,1)</f>
        <v>61.55</v>
      </c>
      <c r="AG1258" s="92">
        <f t="shared" si="81"/>
        <v>-3.2441228776241135E-3</v>
      </c>
      <c r="AH1258">
        <f>VLOOKUP($A1258,'STOCK PRICES'!$AI$2:$AJ$1515,2,1)</f>
        <v>436.96</v>
      </c>
      <c r="AI1258" s="92">
        <f t="shared" si="82"/>
        <v>2.8647732931989804E-3</v>
      </c>
      <c r="AJ1258">
        <f>VLOOKUP($A1258,'STOCK PRICES'!$AK$2:$AL$1492,2,1)</f>
        <v>152.72999999999999</v>
      </c>
      <c r="AK1258" s="92">
        <f t="shared" si="83"/>
        <v>5.3801718932841226E-2</v>
      </c>
    </row>
    <row r="1259" spans="1:37">
      <c r="A1259" s="87">
        <v>44865</v>
      </c>
      <c r="B1259">
        <f>VLOOKUP($A1259,'STOCK PRICES'!$C$2:$D$1994,2,1)</f>
        <v>105.32</v>
      </c>
      <c r="C1259" s="92">
        <f t="shared" si="84"/>
        <v>-1.6759642825594483E-2</v>
      </c>
      <c r="D1259">
        <f>VLOOKUP($A1259,'STOCK PRICES'!$E$2:$F$2018,2,1)</f>
        <v>107.15</v>
      </c>
      <c r="E1259" s="92">
        <f t="shared" si="84"/>
        <v>-4.140791709447636E-2</v>
      </c>
      <c r="F1259">
        <f>VLOOKUP($A1259,'STOCK PRICES'!$G$2:$H$1679,2,1)</f>
        <v>19.8</v>
      </c>
      <c r="G1259" s="92">
        <f t="shared" si="68"/>
        <v>-1.0050335853501451E-2</v>
      </c>
      <c r="H1259">
        <f>VLOOKUP($A1259,'STOCK PRICES'!$I$2:$J$1976,2,1)</f>
        <v>34.799999999999997</v>
      </c>
      <c r="I1259" s="92">
        <f t="shared" si="69"/>
        <v>2.2962787761324491E-2</v>
      </c>
      <c r="J1259">
        <f>VLOOKUP($A1259,'STOCK PRICES'!$K$2:$L$2018,2,1)</f>
        <v>166.56</v>
      </c>
      <c r="K1259" s="92">
        <f t="shared" si="70"/>
        <v>2.0072836710118416E-2</v>
      </c>
      <c r="L1259">
        <f>VLOOKUP($A1259,'STOCK PRICES'!$M$2:$N$2018,2,1)</f>
        <v>26.41</v>
      </c>
      <c r="M1259" s="92">
        <f t="shared" si="71"/>
        <v>4.9345326926310447E-3</v>
      </c>
      <c r="N1259">
        <f>VLOOKUP($A1259,'STOCK PRICES'!$O$2:$P$538,2,1)</f>
        <v>34.56</v>
      </c>
      <c r="O1259" s="92">
        <f t="shared" si="72"/>
        <v>-6.0580020839151845E-3</v>
      </c>
      <c r="P1259">
        <f>VLOOKUP($A1259,'STOCK PRICES'!$Q$2:$R$2018,2,1)</f>
        <v>16.399999999999999</v>
      </c>
      <c r="Q1259" s="92">
        <f t="shared" si="73"/>
        <v>8.5732307104880896E-3</v>
      </c>
      <c r="R1259">
        <f>VLOOKUP($A1259,'STOCK PRICES'!$S$2:$T$2018,2,1)</f>
        <v>7.01</v>
      </c>
      <c r="S1259" s="92">
        <f t="shared" si="74"/>
        <v>3.4836614122315132E-2</v>
      </c>
      <c r="T1259">
        <f>VLOOKUP($A1259,'STOCK PRICES'!$U$2:$V$1210,2,1)</f>
        <v>91.67</v>
      </c>
      <c r="U1259" s="92">
        <f t="shared" si="75"/>
        <v>2.7089942273565541E-2</v>
      </c>
      <c r="V1259">
        <f>VLOOKUP($A1259,'STOCK PRICES'!$W$2:$X$1879,2,1)</f>
        <v>51</v>
      </c>
      <c r="W1259" s="92">
        <f t="shared" si="76"/>
        <v>0</v>
      </c>
      <c r="X1259">
        <f>VLOOKUP($A1259,'STOCK PRICES'!$Y$2:$Z$1987,2,1)</f>
        <v>29.47</v>
      </c>
      <c r="Y1259" s="92">
        <f t="shared" si="77"/>
        <v>-2.6453911610606558E-2</v>
      </c>
      <c r="Z1259">
        <f>VLOOKUP($A1259,'STOCK PRICES'!$AA$2:$AB$1885,2,1)</f>
        <v>92.26</v>
      </c>
      <c r="AA1259" s="92">
        <f t="shared" si="78"/>
        <v>-1.6234297301859216E-2</v>
      </c>
      <c r="AB1259">
        <f>VLOOKUP($A1259,'STOCK PRICES'!$AC$2:$AD$532,2,1)</f>
        <v>485.28</v>
      </c>
      <c r="AC1259" s="92">
        <f t="shared" si="79"/>
        <v>9.5866894284457362E-3</v>
      </c>
      <c r="AD1259">
        <f>VLOOKUP($A1259,'STOCK PRICES'!$AE$2:$AF$1525,2,1)</f>
        <v>909.33</v>
      </c>
      <c r="AE1259" s="92">
        <f t="shared" si="80"/>
        <v>8.3818344253168385E-3</v>
      </c>
      <c r="AF1259">
        <f>VLOOKUP($A1259,'STOCK PRICES'!$AG$2:$AH$1526,2,1)</f>
        <v>60.76</v>
      </c>
      <c r="AG1259" s="92">
        <f t="shared" si="81"/>
        <v>-1.2918174902890447E-2</v>
      </c>
      <c r="AH1259">
        <f>VLOOKUP($A1259,'STOCK PRICES'!$AI$2:$AJ$1515,2,1)</f>
        <v>443.72</v>
      </c>
      <c r="AI1259" s="92">
        <f t="shared" si="82"/>
        <v>1.5352075145064153E-2</v>
      </c>
      <c r="AJ1259">
        <f>VLOOKUP($A1259,'STOCK PRICES'!$AK$2:$AL$1492,2,1)</f>
        <v>153.91</v>
      </c>
      <c r="AK1259" s="92">
        <f t="shared" si="83"/>
        <v>7.6963594095083047E-3</v>
      </c>
    </row>
    <row r="1260" spans="1:37">
      <c r="A1260" s="87">
        <v>44866</v>
      </c>
      <c r="B1260">
        <f>VLOOKUP($A1260,'STOCK PRICES'!$C$2:$D$1994,2,1)</f>
        <v>105.69</v>
      </c>
      <c r="C1260" s="92">
        <f t="shared" si="84"/>
        <v>3.5069463931473571E-3</v>
      </c>
      <c r="D1260">
        <f>VLOOKUP($A1260,'STOCK PRICES'!$E$2:$F$2018,2,1)</f>
        <v>107.63</v>
      </c>
      <c r="E1260" s="92">
        <f t="shared" si="84"/>
        <v>4.4696973566206643E-3</v>
      </c>
      <c r="F1260">
        <f>VLOOKUP($A1260,'STOCK PRICES'!$G$2:$H$1679,2,1)</f>
        <v>20</v>
      </c>
      <c r="G1260" s="92">
        <f t="shared" si="68"/>
        <v>1.0050335853501506E-2</v>
      </c>
      <c r="H1260">
        <f>VLOOKUP($A1260,'STOCK PRICES'!$I$2:$J$1976,2,1)</f>
        <v>35.450000000000003</v>
      </c>
      <c r="I1260" s="92">
        <f t="shared" si="69"/>
        <v>1.8505866197707953E-2</v>
      </c>
      <c r="J1260">
        <f>VLOOKUP($A1260,'STOCK PRICES'!$K$2:$L$2018,2,1)</f>
        <v>174.23</v>
      </c>
      <c r="K1260" s="92">
        <f t="shared" si="70"/>
        <v>4.5020660568155166E-2</v>
      </c>
      <c r="L1260">
        <f>VLOOKUP($A1260,'STOCK PRICES'!$M$2:$N$2018,2,1)</f>
        <v>27.5</v>
      </c>
      <c r="M1260" s="92">
        <f t="shared" si="71"/>
        <v>4.0443278363484762E-2</v>
      </c>
      <c r="N1260">
        <f>VLOOKUP($A1260,'STOCK PRICES'!$O$2:$P$538,2,1)</f>
        <v>35.9</v>
      </c>
      <c r="O1260" s="92">
        <f t="shared" si="72"/>
        <v>3.8040351558378309E-2</v>
      </c>
      <c r="P1260">
        <f>VLOOKUP($A1260,'STOCK PRICES'!$Q$2:$R$2018,2,1)</f>
        <v>17.16</v>
      </c>
      <c r="Q1260" s="92">
        <f t="shared" si="73"/>
        <v>4.5299759229663526E-2</v>
      </c>
      <c r="R1260">
        <f>VLOOKUP($A1260,'STOCK PRICES'!$S$2:$T$2018,2,1)</f>
        <v>7.72</v>
      </c>
      <c r="S1260" s="92">
        <f t="shared" si="74"/>
        <v>9.6476662990186007E-2</v>
      </c>
      <c r="T1260">
        <f>VLOOKUP($A1260,'STOCK PRICES'!$U$2:$V$1210,2,1)</f>
        <v>96.83</v>
      </c>
      <c r="U1260" s="92">
        <f t="shared" si="75"/>
        <v>5.4761691649755466E-2</v>
      </c>
      <c r="V1260">
        <f>VLOOKUP($A1260,'STOCK PRICES'!$W$2:$X$1879,2,1)</f>
        <v>51.58</v>
      </c>
      <c r="W1260" s="92">
        <f t="shared" si="76"/>
        <v>1.1308367728872819E-2</v>
      </c>
      <c r="X1260">
        <f>VLOOKUP($A1260,'STOCK PRICES'!$Y$2:$Z$1987,2,1)</f>
        <v>29.23</v>
      </c>
      <c r="Y1260" s="92">
        <f t="shared" si="77"/>
        <v>-8.1772176264487476E-3</v>
      </c>
      <c r="Z1260">
        <f>VLOOKUP($A1260,'STOCK PRICES'!$AA$2:$AB$1885,2,1)</f>
        <v>93</v>
      </c>
      <c r="AA1260" s="92">
        <f t="shared" si="78"/>
        <v>7.9888150235814318E-3</v>
      </c>
      <c r="AB1260">
        <f>VLOOKUP($A1260,'STOCK PRICES'!$AC$2:$AD$532,2,1)</f>
        <v>492.37</v>
      </c>
      <c r="AC1260" s="92">
        <f t="shared" si="79"/>
        <v>1.4504422437598015E-2</v>
      </c>
      <c r="AD1260">
        <f>VLOOKUP($A1260,'STOCK PRICES'!$AE$2:$AF$1525,2,1)</f>
        <v>910.2</v>
      </c>
      <c r="AE1260" s="92">
        <f t="shared" si="80"/>
        <v>9.5629098316676571E-4</v>
      </c>
      <c r="AF1260">
        <f>VLOOKUP($A1260,'STOCK PRICES'!$AG$2:$AH$1526,2,1)</f>
        <v>61.87</v>
      </c>
      <c r="AG1260" s="92">
        <f t="shared" si="81"/>
        <v>1.8103731815325218E-2</v>
      </c>
      <c r="AH1260">
        <f>VLOOKUP($A1260,'STOCK PRICES'!$AI$2:$AJ$1515,2,1)</f>
        <v>451.32</v>
      </c>
      <c r="AI1260" s="92">
        <f t="shared" si="82"/>
        <v>1.6982889399786441E-2</v>
      </c>
      <c r="AJ1260">
        <f>VLOOKUP($A1260,'STOCK PRICES'!$AK$2:$AL$1492,2,1)</f>
        <v>158.08000000000001</v>
      </c>
      <c r="AK1260" s="92">
        <f t="shared" si="83"/>
        <v>2.6733218007695198E-2</v>
      </c>
    </row>
    <row r="1261" spans="1:37">
      <c r="A1261" s="87">
        <v>44867</v>
      </c>
      <c r="B1261">
        <f>VLOOKUP($A1261,'STOCK PRICES'!$C$2:$D$1994,2,1)</f>
        <v>106.23</v>
      </c>
      <c r="C1261" s="92">
        <f t="shared" si="84"/>
        <v>5.096273770666215E-3</v>
      </c>
      <c r="D1261">
        <f>VLOOKUP($A1261,'STOCK PRICES'!$E$2:$F$2018,2,1)</f>
        <v>106.68</v>
      </c>
      <c r="E1261" s="92">
        <f t="shared" si="84"/>
        <v>-8.8657199623932963E-3</v>
      </c>
      <c r="F1261">
        <f>VLOOKUP($A1261,'STOCK PRICES'!$G$2:$H$1679,2,1)</f>
        <v>19.98</v>
      </c>
      <c r="G1261" s="92">
        <f t="shared" si="68"/>
        <v>-1.0005003335835344E-3</v>
      </c>
      <c r="H1261">
        <f>VLOOKUP($A1261,'STOCK PRICES'!$I$2:$J$1976,2,1)</f>
        <v>35.450000000000003</v>
      </c>
      <c r="I1261" s="92">
        <f t="shared" si="69"/>
        <v>0</v>
      </c>
      <c r="J1261">
        <f>VLOOKUP($A1261,'STOCK PRICES'!$K$2:$L$2018,2,1)</f>
        <v>172.4</v>
      </c>
      <c r="K1261" s="92">
        <f t="shared" si="70"/>
        <v>-1.0558907205221171E-2</v>
      </c>
      <c r="L1261">
        <f>VLOOKUP($A1261,'STOCK PRICES'!$M$2:$N$2018,2,1)</f>
        <v>27.53</v>
      </c>
      <c r="M1261" s="92">
        <f t="shared" si="71"/>
        <v>1.0903144819902771E-3</v>
      </c>
      <c r="N1261">
        <f>VLOOKUP($A1261,'STOCK PRICES'!$O$2:$P$538,2,1)</f>
        <v>35.68</v>
      </c>
      <c r="O1261" s="92">
        <f t="shared" si="72"/>
        <v>-6.1469877824244902E-3</v>
      </c>
      <c r="P1261">
        <f>VLOOKUP($A1261,'STOCK PRICES'!$Q$2:$R$2018,2,1)</f>
        <v>17</v>
      </c>
      <c r="Q1261" s="92">
        <f t="shared" si="73"/>
        <v>-9.3677500036001594E-3</v>
      </c>
      <c r="R1261">
        <f>VLOOKUP($A1261,'STOCK PRICES'!$S$2:$T$2018,2,1)</f>
        <v>7.57</v>
      </c>
      <c r="S1261" s="92">
        <f t="shared" si="74"/>
        <v>-1.9621296587327353E-2</v>
      </c>
      <c r="T1261">
        <f>VLOOKUP($A1261,'STOCK PRICES'!$U$2:$V$1210,2,1)</f>
        <v>96.7</v>
      </c>
      <c r="U1261" s="92">
        <f t="shared" si="75"/>
        <v>-1.3434611641910499E-3</v>
      </c>
      <c r="V1261">
        <f>VLOOKUP($A1261,'STOCK PRICES'!$W$2:$X$1879,2,1)</f>
        <v>51</v>
      </c>
      <c r="W1261" s="92">
        <f t="shared" si="76"/>
        <v>-1.1308367728872861E-2</v>
      </c>
      <c r="X1261">
        <f>VLOOKUP($A1261,'STOCK PRICES'!$Y$2:$Z$1987,2,1)</f>
        <v>29.34</v>
      </c>
      <c r="Y1261" s="92">
        <f t="shared" si="77"/>
        <v>3.7561935916810719E-3</v>
      </c>
      <c r="Z1261">
        <f>VLOOKUP($A1261,'STOCK PRICES'!$AA$2:$AB$1885,2,1)</f>
        <v>93.5</v>
      </c>
      <c r="AA1261" s="92">
        <f t="shared" si="78"/>
        <v>5.3619431413853731E-3</v>
      </c>
      <c r="AB1261">
        <f>VLOOKUP($A1261,'STOCK PRICES'!$AC$2:$AD$532,2,1)</f>
        <v>489.62</v>
      </c>
      <c r="AC1261" s="92">
        <f t="shared" si="79"/>
        <v>-5.6008863408752302E-3</v>
      </c>
      <c r="AD1261">
        <f>VLOOKUP($A1261,'STOCK PRICES'!$AE$2:$AF$1525,2,1)</f>
        <v>915</v>
      </c>
      <c r="AE1261" s="92">
        <f t="shared" si="80"/>
        <v>5.2597096929795995E-3</v>
      </c>
      <c r="AF1261">
        <f>VLOOKUP($A1261,'STOCK PRICES'!$AG$2:$AH$1526,2,1)</f>
        <v>62.16</v>
      </c>
      <c r="AG1261" s="92">
        <f t="shared" si="81"/>
        <v>4.6762965164946204E-3</v>
      </c>
      <c r="AH1261">
        <f>VLOOKUP($A1261,'STOCK PRICES'!$AI$2:$AJ$1515,2,1)</f>
        <v>451.87</v>
      </c>
      <c r="AI1261" s="92">
        <f t="shared" si="82"/>
        <v>1.217905574650555E-3</v>
      </c>
      <c r="AJ1261">
        <f>VLOOKUP($A1261,'STOCK PRICES'!$AK$2:$AL$1492,2,1)</f>
        <v>155.13999999999999</v>
      </c>
      <c r="AK1261" s="92">
        <f t="shared" si="83"/>
        <v>-1.8773298936832307E-2</v>
      </c>
    </row>
    <row r="1262" spans="1:37">
      <c r="A1262" s="87">
        <v>44868</v>
      </c>
      <c r="B1262">
        <f>VLOOKUP($A1262,'STOCK PRICES'!$C$2:$D$1994,2,1)</f>
        <v>106.39</v>
      </c>
      <c r="C1262" s="92">
        <f t="shared" si="84"/>
        <v>1.5050327363526452E-3</v>
      </c>
      <c r="D1262">
        <f>VLOOKUP($A1262,'STOCK PRICES'!$E$2:$F$2018,2,1)</f>
        <v>107.89</v>
      </c>
      <c r="E1262" s="92">
        <f t="shared" si="84"/>
        <v>1.1278490249435074E-2</v>
      </c>
      <c r="F1262">
        <f>VLOOKUP($A1262,'STOCK PRICES'!$G$2:$H$1679,2,1)</f>
        <v>20</v>
      </c>
      <c r="G1262" s="92">
        <f t="shared" si="68"/>
        <v>1.000500333583622E-3</v>
      </c>
      <c r="H1262">
        <f>VLOOKUP($A1262,'STOCK PRICES'!$I$2:$J$1976,2,1)</f>
        <v>34.479999999999997</v>
      </c>
      <c r="I1262" s="92">
        <f t="shared" si="69"/>
        <v>-2.7743807182644364E-2</v>
      </c>
      <c r="J1262">
        <f>VLOOKUP($A1262,'STOCK PRICES'!$K$2:$L$2018,2,1)</f>
        <v>172.84</v>
      </c>
      <c r="K1262" s="92">
        <f t="shared" si="70"/>
        <v>2.5489528341397613E-3</v>
      </c>
      <c r="L1262">
        <f>VLOOKUP($A1262,'STOCK PRICES'!$M$2:$N$2018,2,1)</f>
        <v>27.86</v>
      </c>
      <c r="M1262" s="92">
        <f t="shared" si="71"/>
        <v>1.1915649197143708E-2</v>
      </c>
      <c r="N1262">
        <f>VLOOKUP($A1262,'STOCK PRICES'!$O$2:$P$538,2,1)</f>
        <v>35.61</v>
      </c>
      <c r="O1262" s="92">
        <f t="shared" si="72"/>
        <v>-1.9638104221223153E-3</v>
      </c>
      <c r="P1262">
        <f>VLOOKUP($A1262,'STOCK PRICES'!$Q$2:$R$2018,2,1)</f>
        <v>17.07</v>
      </c>
      <c r="Q1262" s="92">
        <f t="shared" si="73"/>
        <v>4.1091927501331936E-3</v>
      </c>
      <c r="R1262">
        <f>VLOOKUP($A1262,'STOCK PRICES'!$S$2:$T$2018,2,1)</f>
        <v>7.64</v>
      </c>
      <c r="S1262" s="92">
        <f t="shared" si="74"/>
        <v>9.2045357290717056E-3</v>
      </c>
      <c r="T1262">
        <f>VLOOKUP($A1262,'STOCK PRICES'!$U$2:$V$1210,2,1)</f>
        <v>96.7</v>
      </c>
      <c r="U1262" s="92">
        <f t="shared" si="75"/>
        <v>0</v>
      </c>
      <c r="V1262">
        <f>VLOOKUP($A1262,'STOCK PRICES'!$W$2:$X$1879,2,1)</f>
        <v>51.69</v>
      </c>
      <c r="W1262" s="92">
        <f t="shared" si="76"/>
        <v>1.3438706483622082E-2</v>
      </c>
      <c r="X1262">
        <f>VLOOKUP($A1262,'STOCK PRICES'!$Y$2:$Z$1987,2,1)</f>
        <v>28.33</v>
      </c>
      <c r="Y1262" s="92">
        <f t="shared" si="77"/>
        <v>-3.5030458872410526E-2</v>
      </c>
      <c r="Z1262">
        <f>VLOOKUP($A1262,'STOCK PRICES'!$AA$2:$AB$1885,2,1)</f>
        <v>90.58</v>
      </c>
      <c r="AA1262" s="92">
        <f t="shared" si="78"/>
        <v>-3.1727998166573519E-2</v>
      </c>
      <c r="AB1262">
        <f>VLOOKUP($A1262,'STOCK PRICES'!$AC$2:$AD$532,2,1)</f>
        <v>489.91</v>
      </c>
      <c r="AC1262" s="92">
        <f t="shared" si="79"/>
        <v>5.9212072825333959E-4</v>
      </c>
      <c r="AD1262">
        <f>VLOOKUP($A1262,'STOCK PRICES'!$AE$2:$AF$1525,2,1)</f>
        <v>919.53</v>
      </c>
      <c r="AE1262" s="92">
        <f t="shared" si="80"/>
        <v>4.9386046640302805E-3</v>
      </c>
      <c r="AF1262">
        <f>VLOOKUP($A1262,'STOCK PRICES'!$AG$2:$AH$1526,2,1)</f>
        <v>62.07</v>
      </c>
      <c r="AG1262" s="92">
        <f t="shared" si="81"/>
        <v>-1.4489256338305607E-3</v>
      </c>
      <c r="AH1262">
        <f>VLOOKUP($A1262,'STOCK PRICES'!$AI$2:$AJ$1515,2,1)</f>
        <v>454</v>
      </c>
      <c r="AI1262" s="92">
        <f t="shared" si="82"/>
        <v>4.7026701964521366E-3</v>
      </c>
      <c r="AJ1262">
        <f>VLOOKUP($A1262,'STOCK PRICES'!$AK$2:$AL$1492,2,1)</f>
        <v>158.28</v>
      </c>
      <c r="AK1262" s="92">
        <f t="shared" si="83"/>
        <v>2.0037681454498055E-2</v>
      </c>
    </row>
    <row r="1263" spans="1:37">
      <c r="A1263" s="87">
        <v>44869</v>
      </c>
      <c r="B1263">
        <f>VLOOKUP($A1263,'STOCK PRICES'!$C$2:$D$1994,2,1)</f>
        <v>104.44</v>
      </c>
      <c r="C1263" s="92">
        <f t="shared" si="84"/>
        <v>-1.8498843697346608E-2</v>
      </c>
      <c r="D1263">
        <f>VLOOKUP($A1263,'STOCK PRICES'!$E$2:$F$2018,2,1)</f>
        <v>108</v>
      </c>
      <c r="E1263" s="92">
        <f t="shared" si="84"/>
        <v>1.0190375609709864E-3</v>
      </c>
      <c r="F1263">
        <f>VLOOKUP($A1263,'STOCK PRICES'!$G$2:$H$1679,2,1)</f>
        <v>20.54</v>
      </c>
      <c r="G1263" s="92">
        <f t="shared" si="68"/>
        <v>2.6641930946421092E-2</v>
      </c>
      <c r="H1263">
        <f>VLOOKUP($A1263,'STOCK PRICES'!$I$2:$J$1976,2,1)</f>
        <v>34.99</v>
      </c>
      <c r="I1263" s="92">
        <f t="shared" si="69"/>
        <v>1.4682860584104404E-2</v>
      </c>
      <c r="J1263">
        <f>VLOOKUP($A1263,'STOCK PRICES'!$K$2:$L$2018,2,1)</f>
        <v>170.91</v>
      </c>
      <c r="K1263" s="92">
        <f t="shared" si="70"/>
        <v>-1.1229208903318562E-2</v>
      </c>
      <c r="L1263">
        <f>VLOOKUP($A1263,'STOCK PRICES'!$M$2:$N$2018,2,1)</f>
        <v>27.49</v>
      </c>
      <c r="M1263" s="92">
        <f t="shared" si="71"/>
        <v>-1.3369666174505331E-2</v>
      </c>
      <c r="N1263">
        <f>VLOOKUP($A1263,'STOCK PRICES'!$O$2:$P$538,2,1)</f>
        <v>34.6</v>
      </c>
      <c r="O1263" s="92">
        <f t="shared" si="72"/>
        <v>-2.8772815226007723E-2</v>
      </c>
      <c r="P1263">
        <f>VLOOKUP($A1263,'STOCK PRICES'!$Q$2:$R$2018,2,1)</f>
        <v>16.739999999999998</v>
      </c>
      <c r="Q1263" s="92">
        <f t="shared" si="73"/>
        <v>-1.9521471745020069E-2</v>
      </c>
      <c r="R1263">
        <f>VLOOKUP($A1263,'STOCK PRICES'!$S$2:$T$2018,2,1)</f>
        <v>7.41</v>
      </c>
      <c r="S1263" s="92">
        <f t="shared" si="74"/>
        <v>-3.0567163870433595E-2</v>
      </c>
      <c r="T1263">
        <f>VLOOKUP($A1263,'STOCK PRICES'!$U$2:$V$1210,2,1)</f>
        <v>103.61</v>
      </c>
      <c r="U1263" s="92">
        <f t="shared" si="75"/>
        <v>6.902044780441173E-2</v>
      </c>
      <c r="V1263">
        <f>VLOOKUP($A1263,'STOCK PRICES'!$W$2:$X$1879,2,1)</f>
        <v>50.05</v>
      </c>
      <c r="W1263" s="92">
        <f t="shared" si="76"/>
        <v>-3.224183344671834E-2</v>
      </c>
      <c r="X1263">
        <f>VLOOKUP($A1263,'STOCK PRICES'!$Y$2:$Z$1987,2,1)</f>
        <v>28.57</v>
      </c>
      <c r="Y1263" s="92">
        <f t="shared" si="77"/>
        <v>8.4359024002566996E-3</v>
      </c>
      <c r="Z1263">
        <f>VLOOKUP($A1263,'STOCK PRICES'!$AA$2:$AB$1885,2,1)</f>
        <v>90.06</v>
      </c>
      <c r="AA1263" s="92">
        <f t="shared" si="78"/>
        <v>-5.757323254642197E-3</v>
      </c>
      <c r="AB1263">
        <f>VLOOKUP($A1263,'STOCK PRICES'!$AC$2:$AD$532,2,1)</f>
        <v>483.22</v>
      </c>
      <c r="AC1263" s="92">
        <f t="shared" si="79"/>
        <v>-1.3749664272737706E-2</v>
      </c>
      <c r="AD1263">
        <f>VLOOKUP($A1263,'STOCK PRICES'!$AE$2:$AF$1525,2,1)</f>
        <v>914.61</v>
      </c>
      <c r="AE1263" s="92">
        <f t="shared" si="80"/>
        <v>-5.3649250338433643E-3</v>
      </c>
      <c r="AF1263">
        <f>VLOOKUP($A1263,'STOCK PRICES'!$AG$2:$AH$1526,2,1)</f>
        <v>61.01</v>
      </c>
      <c r="AG1263" s="92">
        <f t="shared" si="81"/>
        <v>-1.7224995261800359E-2</v>
      </c>
      <c r="AH1263">
        <f>VLOOKUP($A1263,'STOCK PRICES'!$AI$2:$AJ$1515,2,1)</f>
        <v>449.03</v>
      </c>
      <c r="AI1263" s="92">
        <f t="shared" si="82"/>
        <v>-1.1007497386359947E-2</v>
      </c>
      <c r="AJ1263">
        <f>VLOOKUP($A1263,'STOCK PRICES'!$AK$2:$AL$1492,2,1)</f>
        <v>156.85</v>
      </c>
      <c r="AK1263" s="92">
        <f t="shared" si="83"/>
        <v>-9.0756818805364098E-3</v>
      </c>
    </row>
    <row r="1264" spans="1:37">
      <c r="A1264" s="87">
        <v>44872</v>
      </c>
      <c r="B1264">
        <f>VLOOKUP($A1264,'STOCK PRICES'!$C$2:$D$1994,2,1)</f>
        <v>105</v>
      </c>
      <c r="C1264" s="92">
        <f t="shared" si="84"/>
        <v>5.3476063265952773E-3</v>
      </c>
      <c r="D1264">
        <f>VLOOKUP($A1264,'STOCK PRICES'!$E$2:$F$2018,2,1)</f>
        <v>107.93</v>
      </c>
      <c r="E1264" s="92">
        <f t="shared" si="84"/>
        <v>-6.4835828696466755E-4</v>
      </c>
      <c r="F1264">
        <f>VLOOKUP($A1264,'STOCK PRICES'!$G$2:$H$1679,2,1)</f>
        <v>20.43</v>
      </c>
      <c r="G1264" s="92">
        <f t="shared" si="68"/>
        <v>-5.3697956708814165E-3</v>
      </c>
      <c r="H1264">
        <f>VLOOKUP($A1264,'STOCK PRICES'!$I$2:$J$1976,2,1)</f>
        <v>34.1</v>
      </c>
      <c r="I1264" s="92">
        <f t="shared" si="69"/>
        <v>-2.5764922090125576E-2</v>
      </c>
      <c r="J1264">
        <f>VLOOKUP($A1264,'STOCK PRICES'!$K$2:$L$2018,2,1)</f>
        <v>173.06</v>
      </c>
      <c r="K1264" s="92">
        <f t="shared" si="70"/>
        <v>1.2501253018178868E-2</v>
      </c>
      <c r="L1264">
        <f>VLOOKUP($A1264,'STOCK PRICES'!$M$2:$N$2018,2,1)</f>
        <v>27.57</v>
      </c>
      <c r="M1264" s="92">
        <f t="shared" si="71"/>
        <v>2.9059228585510983E-3</v>
      </c>
      <c r="N1264">
        <f>VLOOKUP($A1264,'STOCK PRICES'!$O$2:$P$538,2,1)</f>
        <v>34.47</v>
      </c>
      <c r="O1264" s="92">
        <f t="shared" si="72"/>
        <v>-3.7643015349046352E-3</v>
      </c>
      <c r="P1264">
        <f>VLOOKUP($A1264,'STOCK PRICES'!$Q$2:$R$2018,2,1)</f>
        <v>16.920000000000002</v>
      </c>
      <c r="Q1264" s="92">
        <f t="shared" si="73"/>
        <v>1.0695289116748169E-2</v>
      </c>
      <c r="R1264">
        <f>VLOOKUP($A1264,'STOCK PRICES'!$S$2:$T$2018,2,1)</f>
        <v>7.41</v>
      </c>
      <c r="S1264" s="92">
        <f t="shared" si="74"/>
        <v>0</v>
      </c>
      <c r="T1264">
        <f>VLOOKUP($A1264,'STOCK PRICES'!$U$2:$V$1210,2,1)</f>
        <v>111.38</v>
      </c>
      <c r="U1264" s="92">
        <f t="shared" si="75"/>
        <v>7.2313927897862049E-2</v>
      </c>
      <c r="V1264">
        <f>VLOOKUP($A1264,'STOCK PRICES'!$W$2:$X$1879,2,1)</f>
        <v>49.5</v>
      </c>
      <c r="W1264" s="92">
        <f t="shared" si="76"/>
        <v>-1.1049836186584935E-2</v>
      </c>
      <c r="X1264">
        <f>VLOOKUP($A1264,'STOCK PRICES'!$Y$2:$Z$1987,2,1)</f>
        <v>29</v>
      </c>
      <c r="Y1264" s="92">
        <f t="shared" si="77"/>
        <v>1.493861374379233E-2</v>
      </c>
      <c r="Z1264">
        <f>VLOOKUP($A1264,'STOCK PRICES'!$AA$2:$AB$1885,2,1)</f>
        <v>91</v>
      </c>
      <c r="AA1264" s="92">
        <f t="shared" si="78"/>
        <v>1.0383391643424467E-2</v>
      </c>
      <c r="AB1264">
        <f>VLOOKUP($A1264,'STOCK PRICES'!$AC$2:$AD$532,2,1)</f>
        <v>483.63</v>
      </c>
      <c r="AC1264" s="92">
        <f t="shared" si="79"/>
        <v>8.4811506350733912E-4</v>
      </c>
      <c r="AD1264">
        <f>VLOOKUP($A1264,'STOCK PRICES'!$AE$2:$AF$1525,2,1)</f>
        <v>922.01</v>
      </c>
      <c r="AE1264" s="92">
        <f t="shared" si="80"/>
        <v>8.0583245790530732E-3</v>
      </c>
      <c r="AF1264">
        <f>VLOOKUP($A1264,'STOCK PRICES'!$AG$2:$AH$1526,2,1)</f>
        <v>61.71</v>
      </c>
      <c r="AG1264" s="92">
        <f t="shared" si="81"/>
        <v>1.1408207169214431E-2</v>
      </c>
      <c r="AH1264">
        <f>VLOOKUP($A1264,'STOCK PRICES'!$AI$2:$AJ$1515,2,1)</f>
        <v>449.73</v>
      </c>
      <c r="AI1264" s="92">
        <f t="shared" si="82"/>
        <v>1.5577020373451396E-3</v>
      </c>
      <c r="AJ1264">
        <f>VLOOKUP($A1264,'STOCK PRICES'!$AK$2:$AL$1492,2,1)</f>
        <v>162.16999999999999</v>
      </c>
      <c r="AK1264" s="92">
        <f t="shared" si="83"/>
        <v>3.3355233094595892E-2</v>
      </c>
    </row>
    <row r="1265" spans="1:37">
      <c r="A1265" s="87">
        <v>44873</v>
      </c>
      <c r="B1265">
        <f>VLOOKUP($A1265,'STOCK PRICES'!$C$2:$D$1994,2,1)</f>
        <v>107.83</v>
      </c>
      <c r="C1265" s="92">
        <f t="shared" si="84"/>
        <v>2.6595562736457506E-2</v>
      </c>
      <c r="D1265">
        <f>VLOOKUP($A1265,'STOCK PRICES'!$E$2:$F$2018,2,1)</f>
        <v>107.99</v>
      </c>
      <c r="E1265" s="92">
        <f t="shared" si="84"/>
        <v>5.55761407413216E-4</v>
      </c>
      <c r="F1265">
        <f>VLOOKUP($A1265,'STOCK PRICES'!$G$2:$H$1679,2,1)</f>
        <v>20</v>
      </c>
      <c r="G1265" s="92">
        <f t="shared" si="68"/>
        <v>-2.1272135275539675E-2</v>
      </c>
      <c r="H1265">
        <f>VLOOKUP($A1265,'STOCK PRICES'!$I$2:$J$1976,2,1)</f>
        <v>35.25</v>
      </c>
      <c r="I1265" s="92">
        <f t="shared" si="69"/>
        <v>3.3168144968806525E-2</v>
      </c>
      <c r="J1265">
        <f>VLOOKUP($A1265,'STOCK PRICES'!$K$2:$L$2018,2,1)</f>
        <v>172.74</v>
      </c>
      <c r="K1265" s="92">
        <f t="shared" si="70"/>
        <v>-1.8507813264531912E-3</v>
      </c>
      <c r="L1265">
        <f>VLOOKUP($A1265,'STOCK PRICES'!$M$2:$N$2018,2,1)</f>
        <v>27.98</v>
      </c>
      <c r="M1265" s="92">
        <f t="shared" si="71"/>
        <v>1.476174420162977E-2</v>
      </c>
      <c r="N1265">
        <f>VLOOKUP($A1265,'STOCK PRICES'!$O$2:$P$538,2,1)</f>
        <v>34.159999999999997</v>
      </c>
      <c r="O1265" s="92">
        <f t="shared" si="72"/>
        <v>-9.034011608404998E-3</v>
      </c>
      <c r="P1265">
        <f>VLOOKUP($A1265,'STOCK PRICES'!$Q$2:$R$2018,2,1)</f>
        <v>17.190000000000001</v>
      </c>
      <c r="Q1265" s="92">
        <f t="shared" si="73"/>
        <v>1.5831465216680662E-2</v>
      </c>
      <c r="R1265">
        <f>VLOOKUP($A1265,'STOCK PRICES'!$S$2:$T$2018,2,1)</f>
        <v>7.38</v>
      </c>
      <c r="S1265" s="92">
        <f t="shared" si="74"/>
        <v>-4.0568006956144299E-3</v>
      </c>
      <c r="T1265">
        <f>VLOOKUP($A1265,'STOCK PRICES'!$U$2:$V$1210,2,1)</f>
        <v>119.73</v>
      </c>
      <c r="U1265" s="92">
        <f t="shared" si="75"/>
        <v>7.2291429567229754E-2</v>
      </c>
      <c r="V1265">
        <f>VLOOKUP($A1265,'STOCK PRICES'!$W$2:$X$1879,2,1)</f>
        <v>51.14</v>
      </c>
      <c r="W1265" s="92">
        <f t="shared" si="76"/>
        <v>3.2594300288395932E-2</v>
      </c>
      <c r="X1265">
        <f>VLOOKUP($A1265,'STOCK PRICES'!$Y$2:$Z$1987,2,1)</f>
        <v>29.18</v>
      </c>
      <c r="Y1265" s="92">
        <f t="shared" si="77"/>
        <v>6.1877131081655504E-3</v>
      </c>
      <c r="Z1265">
        <f>VLOOKUP($A1265,'STOCK PRICES'!$AA$2:$AB$1885,2,1)</f>
        <v>90.15</v>
      </c>
      <c r="AA1265" s="92">
        <f t="shared" si="78"/>
        <v>-9.3845568675237304E-3</v>
      </c>
      <c r="AB1265">
        <f>VLOOKUP($A1265,'STOCK PRICES'!$AC$2:$AD$532,2,1)</f>
        <v>489.36</v>
      </c>
      <c r="AC1265" s="92">
        <f t="shared" si="79"/>
        <v>1.177826337829253E-2</v>
      </c>
      <c r="AD1265">
        <f>VLOOKUP($A1265,'STOCK PRICES'!$AE$2:$AF$1525,2,1)</f>
        <v>929.16</v>
      </c>
      <c r="AE1265" s="92">
        <f t="shared" si="80"/>
        <v>7.724882701871133E-3</v>
      </c>
      <c r="AF1265">
        <f>VLOOKUP($A1265,'STOCK PRICES'!$AG$2:$AH$1526,2,1)</f>
        <v>62.18</v>
      </c>
      <c r="AG1265" s="92">
        <f t="shared" si="81"/>
        <v>7.5874122976323181E-3</v>
      </c>
      <c r="AH1265">
        <f>VLOOKUP($A1265,'STOCK PRICES'!$AI$2:$AJ$1515,2,1)</f>
        <v>447.22</v>
      </c>
      <c r="AI1265" s="92">
        <f t="shared" si="82"/>
        <v>-5.5967591323332613E-3</v>
      </c>
      <c r="AJ1265">
        <f>VLOOKUP($A1265,'STOCK PRICES'!$AK$2:$AL$1492,2,1)</f>
        <v>168.75</v>
      </c>
      <c r="AK1265" s="92">
        <f t="shared" si="83"/>
        <v>3.9773162021356306E-2</v>
      </c>
    </row>
    <row r="1266" spans="1:37">
      <c r="A1266" s="87">
        <v>44875</v>
      </c>
      <c r="B1266">
        <f>VLOOKUP($A1266,'STOCK PRICES'!$C$2:$D$1994,2,1)</f>
        <v>113.59</v>
      </c>
      <c r="C1266" s="92">
        <f t="shared" si="84"/>
        <v>5.2039561349349298E-2</v>
      </c>
      <c r="D1266">
        <f>VLOOKUP($A1266,'STOCK PRICES'!$E$2:$F$2018,2,1)</f>
        <v>109.93</v>
      </c>
      <c r="E1266" s="92">
        <f t="shared" si="84"/>
        <v>1.7805169346104051E-2</v>
      </c>
      <c r="F1266">
        <f>VLOOKUP($A1266,'STOCK PRICES'!$G$2:$H$1679,2,1)</f>
        <v>20.66</v>
      </c>
      <c r="G1266" s="92">
        <f t="shared" si="68"/>
        <v>3.2467190137501413E-2</v>
      </c>
      <c r="H1266">
        <f>VLOOKUP($A1266,'STOCK PRICES'!$I$2:$J$1976,2,1)</f>
        <v>36.01</v>
      </c>
      <c r="I1266" s="92">
        <f t="shared" si="69"/>
        <v>2.1331148402506109E-2</v>
      </c>
      <c r="J1266">
        <f>VLOOKUP($A1266,'STOCK PRICES'!$K$2:$L$2018,2,1)</f>
        <v>175.3</v>
      </c>
      <c r="K1266" s="92">
        <f t="shared" si="70"/>
        <v>1.4711218075049401E-2</v>
      </c>
      <c r="L1266">
        <f>VLOOKUP($A1266,'STOCK PRICES'!$M$2:$N$2018,2,1)</f>
        <v>28.36</v>
      </c>
      <c r="M1266" s="92">
        <f t="shared" si="71"/>
        <v>1.3489732426591567E-2</v>
      </c>
      <c r="N1266">
        <f>VLOOKUP($A1266,'STOCK PRICES'!$O$2:$P$538,2,1)</f>
        <v>34.090000000000003</v>
      </c>
      <c r="O1266" s="92">
        <f t="shared" si="72"/>
        <v>-2.0512827705571383E-3</v>
      </c>
      <c r="P1266">
        <f>VLOOKUP($A1266,'STOCK PRICES'!$Q$2:$R$2018,2,1)</f>
        <v>17.82</v>
      </c>
      <c r="Q1266" s="92">
        <f t="shared" si="73"/>
        <v>3.5993602647905243E-2</v>
      </c>
      <c r="R1266">
        <f>VLOOKUP($A1266,'STOCK PRICES'!$S$2:$T$2018,2,1)</f>
        <v>7.62</v>
      </c>
      <c r="S1266" s="92">
        <f t="shared" si="74"/>
        <v>3.2002731086173734E-2</v>
      </c>
      <c r="T1266">
        <f>VLOOKUP($A1266,'STOCK PRICES'!$U$2:$V$1210,2,1)</f>
        <v>128.69999999999999</v>
      </c>
      <c r="U1266" s="92">
        <f t="shared" si="75"/>
        <v>7.2244906873328588E-2</v>
      </c>
      <c r="V1266">
        <f>VLOOKUP($A1266,'STOCK PRICES'!$W$2:$X$1879,2,1)</f>
        <v>49.88</v>
      </c>
      <c r="W1266" s="92">
        <f t="shared" si="76"/>
        <v>-2.4946849051204874E-2</v>
      </c>
      <c r="X1266">
        <f>VLOOKUP($A1266,'STOCK PRICES'!$Y$2:$Z$1987,2,1)</f>
        <v>29.02</v>
      </c>
      <c r="Y1266" s="92">
        <f t="shared" si="77"/>
        <v>-5.4982956385978502E-3</v>
      </c>
      <c r="Z1266">
        <f>VLOOKUP($A1266,'STOCK PRICES'!$AA$2:$AB$1885,2,1)</f>
        <v>93.5</v>
      </c>
      <c r="AA1266" s="92">
        <f t="shared" si="78"/>
        <v>3.6486486645315008E-2</v>
      </c>
      <c r="AB1266">
        <f>VLOOKUP($A1266,'STOCK PRICES'!$AC$2:$AD$532,2,1)</f>
        <v>490.87</v>
      </c>
      <c r="AC1266" s="92">
        <f t="shared" si="79"/>
        <v>3.0809120194488621E-3</v>
      </c>
      <c r="AD1266">
        <f>VLOOKUP($A1266,'STOCK PRICES'!$AE$2:$AF$1525,2,1)</f>
        <v>928.86</v>
      </c>
      <c r="AE1266" s="92">
        <f t="shared" si="80"/>
        <v>-3.2292440620330281E-4</v>
      </c>
      <c r="AF1266">
        <f>VLOOKUP($A1266,'STOCK PRICES'!$AG$2:$AH$1526,2,1)</f>
        <v>63.49</v>
      </c>
      <c r="AG1266" s="92">
        <f t="shared" si="81"/>
        <v>2.0849008551750724E-2</v>
      </c>
      <c r="AH1266">
        <f>VLOOKUP($A1266,'STOCK PRICES'!$AI$2:$AJ$1515,2,1)</f>
        <v>452.39</v>
      </c>
      <c r="AI1266" s="92">
        <f t="shared" si="82"/>
        <v>1.1493996105212108E-2</v>
      </c>
      <c r="AJ1266">
        <f>VLOOKUP($A1266,'STOCK PRICES'!$AK$2:$AL$1492,2,1)</f>
        <v>181.4</v>
      </c>
      <c r="AK1266" s="92">
        <f t="shared" si="83"/>
        <v>7.2286207928396962E-2</v>
      </c>
    </row>
    <row r="1267" spans="1:37">
      <c r="A1267" s="87">
        <v>44876</v>
      </c>
      <c r="B1267">
        <f>VLOOKUP($A1267,'STOCK PRICES'!$C$2:$D$1994,2,1)</f>
        <v>113.34</v>
      </c>
      <c r="C1267" s="92">
        <f t="shared" si="84"/>
        <v>-2.203323501857007E-3</v>
      </c>
      <c r="D1267">
        <f>VLOOKUP($A1267,'STOCK PRICES'!$E$2:$F$2018,2,1)</f>
        <v>110.05</v>
      </c>
      <c r="E1267" s="92">
        <f t="shared" si="84"/>
        <v>1.0910083816981888E-3</v>
      </c>
      <c r="F1267">
        <f>VLOOKUP($A1267,'STOCK PRICES'!$G$2:$H$1679,2,1)</f>
        <v>20</v>
      </c>
      <c r="G1267" s="92">
        <f t="shared" si="68"/>
        <v>-3.2467190137501489E-2</v>
      </c>
      <c r="H1267">
        <f>VLOOKUP($A1267,'STOCK PRICES'!$I$2:$J$1976,2,1)</f>
        <v>35.9</v>
      </c>
      <c r="I1267" s="92">
        <f t="shared" si="69"/>
        <v>-3.0593821665506281E-3</v>
      </c>
      <c r="J1267">
        <f>VLOOKUP($A1267,'STOCK PRICES'!$K$2:$L$2018,2,1)</f>
        <v>177.91</v>
      </c>
      <c r="K1267" s="92">
        <f t="shared" si="70"/>
        <v>1.4779012519495207E-2</v>
      </c>
      <c r="L1267">
        <f>VLOOKUP($A1267,'STOCK PRICES'!$M$2:$N$2018,2,1)</f>
        <v>28.05</v>
      </c>
      <c r="M1267" s="92">
        <f t="shared" si="71"/>
        <v>-1.0991069695221354E-2</v>
      </c>
      <c r="N1267">
        <f>VLOOKUP($A1267,'STOCK PRICES'!$O$2:$P$538,2,1)</f>
        <v>34.29</v>
      </c>
      <c r="O1267" s="92">
        <f t="shared" si="72"/>
        <v>5.8496803250171489E-3</v>
      </c>
      <c r="P1267">
        <f>VLOOKUP($A1267,'STOCK PRICES'!$Q$2:$R$2018,2,1)</f>
        <v>17.940000000000001</v>
      </c>
      <c r="Q1267" s="92">
        <f t="shared" si="73"/>
        <v>6.7114345879867778E-3</v>
      </c>
      <c r="R1267">
        <f>VLOOKUP($A1267,'STOCK PRICES'!$S$2:$T$2018,2,1)</f>
        <v>7.91</v>
      </c>
      <c r="S1267" s="92">
        <f t="shared" si="74"/>
        <v>3.7351412081007604E-2</v>
      </c>
      <c r="T1267">
        <f>VLOOKUP($A1267,'STOCK PRICES'!$U$2:$V$1210,2,1)</f>
        <v>136.29</v>
      </c>
      <c r="U1267" s="92">
        <f t="shared" si="75"/>
        <v>5.7300853837340654E-2</v>
      </c>
      <c r="V1267">
        <f>VLOOKUP($A1267,'STOCK PRICES'!$W$2:$X$1879,2,1)</f>
        <v>50</v>
      </c>
      <c r="W1267" s="92">
        <f t="shared" si="76"/>
        <v>2.4028846163103158E-3</v>
      </c>
      <c r="X1267">
        <f>VLOOKUP($A1267,'STOCK PRICES'!$Y$2:$Z$1987,2,1)</f>
        <v>29.3</v>
      </c>
      <c r="Y1267" s="92">
        <f t="shared" si="77"/>
        <v>9.6022685669799671E-3</v>
      </c>
      <c r="Z1267">
        <f>VLOOKUP($A1267,'STOCK PRICES'!$AA$2:$AB$1885,2,1)</f>
        <v>96.01</v>
      </c>
      <c r="AA1267" s="92">
        <f t="shared" si="78"/>
        <v>2.6490916414891107E-2</v>
      </c>
      <c r="AB1267">
        <f>VLOOKUP($A1267,'STOCK PRICES'!$AC$2:$AD$532,2,1)</f>
        <v>490.6</v>
      </c>
      <c r="AC1267" s="92">
        <f t="shared" si="79"/>
        <v>-5.5019512936939059E-4</v>
      </c>
      <c r="AD1267">
        <f>VLOOKUP($A1267,'STOCK PRICES'!$AE$2:$AF$1525,2,1)</f>
        <v>929.93</v>
      </c>
      <c r="AE1267" s="92">
        <f t="shared" si="80"/>
        <v>1.1512867168285412E-3</v>
      </c>
      <c r="AF1267">
        <f>VLOOKUP($A1267,'STOCK PRICES'!$AG$2:$AH$1526,2,1)</f>
        <v>63.33</v>
      </c>
      <c r="AG1267" s="92">
        <f t="shared" si="81"/>
        <v>-2.523262654019612E-3</v>
      </c>
      <c r="AH1267">
        <f>VLOOKUP($A1267,'STOCK PRICES'!$AI$2:$AJ$1515,2,1)</f>
        <v>452.97</v>
      </c>
      <c r="AI1267" s="92">
        <f t="shared" si="82"/>
        <v>1.2812584592762403E-3</v>
      </c>
      <c r="AJ1267">
        <f>VLOOKUP($A1267,'STOCK PRICES'!$AK$2:$AL$1492,2,1)</f>
        <v>179.28</v>
      </c>
      <c r="AK1267" s="92">
        <f t="shared" si="83"/>
        <v>-1.175570818836469E-2</v>
      </c>
    </row>
    <row r="1268" spans="1:37">
      <c r="A1268" s="87">
        <v>44879</v>
      </c>
      <c r="B1268">
        <f>VLOOKUP($A1268,'STOCK PRICES'!$C$2:$D$1994,2,1)</f>
        <v>112.99</v>
      </c>
      <c r="C1268" s="92">
        <f t="shared" si="84"/>
        <v>-3.092831520318415E-3</v>
      </c>
      <c r="D1268">
        <f>VLOOKUP($A1268,'STOCK PRICES'!$E$2:$F$2018,2,1)</f>
        <v>109.99</v>
      </c>
      <c r="E1268" s="92">
        <f t="shared" si="84"/>
        <v>-5.4535540344544998E-4</v>
      </c>
      <c r="F1268">
        <f>VLOOKUP($A1268,'STOCK PRICES'!$G$2:$H$1679,2,1)</f>
        <v>19.920000000000002</v>
      </c>
      <c r="G1268" s="92">
        <f t="shared" si="68"/>
        <v>-4.0080213975387108E-3</v>
      </c>
      <c r="H1268">
        <f>VLOOKUP($A1268,'STOCK PRICES'!$I$2:$J$1976,2,1)</f>
        <v>35</v>
      </c>
      <c r="I1268" s="92">
        <f t="shared" si="69"/>
        <v>-2.5389234004819464E-2</v>
      </c>
      <c r="J1268">
        <f>VLOOKUP($A1268,'STOCK PRICES'!$K$2:$L$2018,2,1)</f>
        <v>173.42</v>
      </c>
      <c r="K1268" s="92">
        <f t="shared" si="70"/>
        <v>-2.556140649766973E-2</v>
      </c>
      <c r="L1268">
        <f>VLOOKUP($A1268,'STOCK PRICES'!$M$2:$N$2018,2,1)</f>
        <v>27.5</v>
      </c>
      <c r="M1268" s="92">
        <f t="shared" si="71"/>
        <v>-1.9802627296179754E-2</v>
      </c>
      <c r="N1268">
        <f>VLOOKUP($A1268,'STOCK PRICES'!$O$2:$P$538,2,1)</f>
        <v>33.58</v>
      </c>
      <c r="O1268" s="92">
        <f t="shared" si="72"/>
        <v>-2.0923114825434248E-2</v>
      </c>
      <c r="P1268">
        <f>VLOOKUP($A1268,'STOCK PRICES'!$Q$2:$R$2018,2,1)</f>
        <v>17.350000000000001</v>
      </c>
      <c r="Q1268" s="92">
        <f t="shared" si="73"/>
        <v>-3.3440350237781802E-2</v>
      </c>
      <c r="R1268">
        <f>VLOOKUP($A1268,'STOCK PRICES'!$S$2:$T$2018,2,1)</f>
        <v>7.89</v>
      </c>
      <c r="S1268" s="92">
        <f t="shared" si="74"/>
        <v>-2.5316469217797305E-3</v>
      </c>
      <c r="T1268">
        <f>VLOOKUP($A1268,'STOCK PRICES'!$U$2:$V$1210,2,1)</f>
        <v>145.52000000000001</v>
      </c>
      <c r="U1268" s="92">
        <f t="shared" si="75"/>
        <v>6.5528565770445246E-2</v>
      </c>
      <c r="V1268">
        <f>VLOOKUP($A1268,'STOCK PRICES'!$W$2:$X$1879,2,1)</f>
        <v>49.49</v>
      </c>
      <c r="W1268" s="92">
        <f t="shared" si="76"/>
        <v>-1.0252376464351353E-2</v>
      </c>
      <c r="X1268">
        <f>VLOOKUP($A1268,'STOCK PRICES'!$Y$2:$Z$1987,2,1)</f>
        <v>28.95</v>
      </c>
      <c r="Y1268" s="92">
        <f t="shared" si="77"/>
        <v>-1.201731200401744E-2</v>
      </c>
      <c r="Z1268">
        <f>VLOOKUP($A1268,'STOCK PRICES'!$AA$2:$AB$1885,2,1)</f>
        <v>94.17</v>
      </c>
      <c r="AA1268" s="92">
        <f t="shared" si="78"/>
        <v>-1.9350693187560553E-2</v>
      </c>
      <c r="AB1268">
        <f>VLOOKUP($A1268,'STOCK PRICES'!$AC$2:$AD$532,2,1)</f>
        <v>489.08</v>
      </c>
      <c r="AC1268" s="92">
        <f t="shared" si="79"/>
        <v>-3.1030565483997317E-3</v>
      </c>
      <c r="AD1268">
        <f>VLOOKUP($A1268,'STOCK PRICES'!$AE$2:$AF$1525,2,1)</f>
        <v>922.21</v>
      </c>
      <c r="AE1268" s="92">
        <f t="shared" si="80"/>
        <v>-8.3363511486578435E-3</v>
      </c>
      <c r="AF1268">
        <f>VLOOKUP($A1268,'STOCK PRICES'!$AG$2:$AH$1526,2,1)</f>
        <v>63.01</v>
      </c>
      <c r="AG1268" s="92">
        <f t="shared" si="81"/>
        <v>-5.0657065743748486E-3</v>
      </c>
      <c r="AH1268">
        <f>VLOOKUP($A1268,'STOCK PRICES'!$AI$2:$AJ$1515,2,1)</f>
        <v>448.79</v>
      </c>
      <c r="AI1268" s="92">
        <f t="shared" si="82"/>
        <v>-9.270825804169585E-3</v>
      </c>
      <c r="AJ1268">
        <f>VLOOKUP($A1268,'STOCK PRICES'!$AK$2:$AL$1492,2,1)</f>
        <v>180.09</v>
      </c>
      <c r="AK1268" s="92">
        <f t="shared" si="83"/>
        <v>4.5078964391899222E-3</v>
      </c>
    </row>
    <row r="1269" spans="1:37">
      <c r="A1269" s="87">
        <v>44880</v>
      </c>
      <c r="B1269">
        <f>VLOOKUP($A1269,'STOCK PRICES'!$C$2:$D$1994,2,1)</f>
        <v>112.63</v>
      </c>
      <c r="C1269" s="92">
        <f t="shared" si="84"/>
        <v>-3.1912091615497054E-3</v>
      </c>
      <c r="D1269">
        <f>VLOOKUP($A1269,'STOCK PRICES'!$E$2:$F$2018,2,1)</f>
        <v>109.9</v>
      </c>
      <c r="E1269" s="92">
        <f t="shared" si="84"/>
        <v>-8.1859115944948944E-4</v>
      </c>
      <c r="F1269">
        <f>VLOOKUP($A1269,'STOCK PRICES'!$G$2:$H$1679,2,1)</f>
        <v>20.39</v>
      </c>
      <c r="G1269" s="92">
        <f t="shared" si="68"/>
        <v>2.3320332429911484E-2</v>
      </c>
      <c r="H1269">
        <f>VLOOKUP($A1269,'STOCK PRICES'!$I$2:$J$1976,2,1)</f>
        <v>35.79</v>
      </c>
      <c r="I1269" s="92">
        <f t="shared" si="69"/>
        <v>2.2320463288520654E-2</v>
      </c>
      <c r="J1269">
        <f>VLOOKUP($A1269,'STOCK PRICES'!$K$2:$L$2018,2,1)</f>
        <v>174.23</v>
      </c>
      <c r="K1269" s="92">
        <f t="shared" si="70"/>
        <v>4.6598674857996226E-3</v>
      </c>
      <c r="L1269">
        <f>VLOOKUP($A1269,'STOCK PRICES'!$M$2:$N$2018,2,1)</f>
        <v>27.34</v>
      </c>
      <c r="M1269" s="92">
        <f t="shared" si="71"/>
        <v>-5.835173376722123E-3</v>
      </c>
      <c r="N1269">
        <f>VLOOKUP($A1269,'STOCK PRICES'!$O$2:$P$538,2,1)</f>
        <v>33.49</v>
      </c>
      <c r="O1269" s="92">
        <f t="shared" si="72"/>
        <v>-2.6837648432814078E-3</v>
      </c>
      <c r="P1269">
        <f>VLOOKUP($A1269,'STOCK PRICES'!$Q$2:$R$2018,2,1)</f>
        <v>17.53</v>
      </c>
      <c r="Q1269" s="92">
        <f t="shared" si="73"/>
        <v>1.0321192540274892E-2</v>
      </c>
      <c r="R1269">
        <f>VLOOKUP($A1269,'STOCK PRICES'!$S$2:$T$2018,2,1)</f>
        <v>7.99</v>
      </c>
      <c r="S1269" s="92">
        <f t="shared" si="74"/>
        <v>1.2594624920400458E-2</v>
      </c>
      <c r="T1269">
        <f>VLOOKUP($A1269,'STOCK PRICES'!$U$2:$V$1210,2,1)</f>
        <v>147</v>
      </c>
      <c r="U1269" s="92">
        <f t="shared" si="75"/>
        <v>1.0119052568869337E-2</v>
      </c>
      <c r="V1269">
        <f>VLOOKUP($A1269,'STOCK PRICES'!$W$2:$X$1879,2,1)</f>
        <v>48.75</v>
      </c>
      <c r="W1269" s="92">
        <f t="shared" si="76"/>
        <v>-1.50654315199386E-2</v>
      </c>
      <c r="X1269">
        <f>VLOOKUP($A1269,'STOCK PRICES'!$Y$2:$Z$1987,2,1)</f>
        <v>28.39</v>
      </c>
      <c r="Y1269" s="92">
        <f t="shared" si="77"/>
        <v>-1.953323353412444E-2</v>
      </c>
      <c r="Z1269">
        <f>VLOOKUP($A1269,'STOCK PRICES'!$AA$2:$AB$1885,2,1)</f>
        <v>97.35</v>
      </c>
      <c r="AA1269" s="92">
        <f t="shared" si="78"/>
        <v>3.3211072296236842E-2</v>
      </c>
      <c r="AB1269">
        <f>VLOOKUP($A1269,'STOCK PRICES'!$AC$2:$AD$532,2,1)</f>
        <v>485.75</v>
      </c>
      <c r="AC1269" s="92">
        <f t="shared" si="79"/>
        <v>-6.8319870184398645E-3</v>
      </c>
      <c r="AD1269">
        <f>VLOOKUP($A1269,'STOCK PRICES'!$AE$2:$AF$1525,2,1)</f>
        <v>930</v>
      </c>
      <c r="AE1269" s="92">
        <f t="shared" si="80"/>
        <v>8.4116227987018257E-3</v>
      </c>
      <c r="AF1269">
        <f>VLOOKUP($A1269,'STOCK PRICES'!$AG$2:$AH$1526,2,1)</f>
        <v>63.02</v>
      </c>
      <c r="AG1269" s="92">
        <f t="shared" si="81"/>
        <v>1.5869237516455753E-4</v>
      </c>
      <c r="AH1269">
        <f>VLOOKUP($A1269,'STOCK PRICES'!$AI$2:$AJ$1515,2,1)</f>
        <v>448.82</v>
      </c>
      <c r="AI1269" s="92">
        <f t="shared" si="82"/>
        <v>6.6844175112059495E-5</v>
      </c>
      <c r="AJ1269">
        <f>VLOOKUP($A1269,'STOCK PRICES'!$AK$2:$AL$1492,2,1)</f>
        <v>177.25</v>
      </c>
      <c r="AK1269" s="92">
        <f t="shared" si="83"/>
        <v>-1.5895560519624544E-2</v>
      </c>
    </row>
    <row r="1270" spans="1:37">
      <c r="A1270" s="87">
        <v>44881</v>
      </c>
      <c r="B1270">
        <f>VLOOKUP($A1270,'STOCK PRICES'!$C$2:$D$1994,2,1)</f>
        <v>112.16</v>
      </c>
      <c r="C1270" s="92">
        <f t="shared" si="84"/>
        <v>-4.1816867733251717E-3</v>
      </c>
      <c r="D1270">
        <f>VLOOKUP($A1270,'STOCK PRICES'!$E$2:$F$2018,2,1)</f>
        <v>109.83</v>
      </c>
      <c r="E1270" s="92">
        <f t="shared" si="84"/>
        <v>-6.3714560932126021E-4</v>
      </c>
      <c r="F1270">
        <f>VLOOKUP($A1270,'STOCK PRICES'!$G$2:$H$1679,2,1)</f>
        <v>20</v>
      </c>
      <c r="G1270" s="92">
        <f t="shared" si="68"/>
        <v>-1.9312311032372801E-2</v>
      </c>
      <c r="H1270">
        <f>VLOOKUP($A1270,'STOCK PRICES'!$I$2:$J$1976,2,1)</f>
        <v>35.54</v>
      </c>
      <c r="I1270" s="92">
        <f t="shared" si="69"/>
        <v>-7.0097020514292103E-3</v>
      </c>
      <c r="J1270">
        <f>VLOOKUP($A1270,'STOCK PRICES'!$K$2:$L$2018,2,1)</f>
        <v>172.86</v>
      </c>
      <c r="K1270" s="92">
        <f t="shared" si="70"/>
        <v>-7.8942471103216408E-3</v>
      </c>
      <c r="L1270">
        <f>VLOOKUP($A1270,'STOCK PRICES'!$M$2:$N$2018,2,1)</f>
        <v>27.21</v>
      </c>
      <c r="M1270" s="92">
        <f t="shared" si="71"/>
        <v>-4.7662785006485648E-3</v>
      </c>
      <c r="N1270">
        <f>VLOOKUP($A1270,'STOCK PRICES'!$O$2:$P$538,2,1)</f>
        <v>33.659999999999997</v>
      </c>
      <c r="O1270" s="92">
        <f t="shared" si="72"/>
        <v>5.0633019565466345E-3</v>
      </c>
      <c r="P1270">
        <f>VLOOKUP($A1270,'STOCK PRICES'!$Q$2:$R$2018,2,1)</f>
        <v>17.510000000000002</v>
      </c>
      <c r="Q1270" s="92">
        <f t="shared" si="73"/>
        <v>-1.1415526353826184E-3</v>
      </c>
      <c r="R1270">
        <f>VLOOKUP($A1270,'STOCK PRICES'!$S$2:$T$2018,2,1)</f>
        <v>7.92</v>
      </c>
      <c r="S1270" s="92">
        <f t="shared" si="74"/>
        <v>-8.7995539518488115E-3</v>
      </c>
      <c r="T1270">
        <f>VLOOKUP($A1270,'STOCK PRICES'!$U$2:$V$1210,2,1)</f>
        <v>138.25</v>
      </c>
      <c r="U1270" s="92">
        <f t="shared" si="75"/>
        <v>-6.136894637629213E-2</v>
      </c>
      <c r="V1270">
        <f>VLOOKUP($A1270,'STOCK PRICES'!$W$2:$X$1879,2,1)</f>
        <v>46.85</v>
      </c>
      <c r="W1270" s="92">
        <f t="shared" si="76"/>
        <v>-3.9754188759424984E-2</v>
      </c>
      <c r="X1270">
        <f>VLOOKUP($A1270,'STOCK PRICES'!$Y$2:$Z$1987,2,1)</f>
        <v>28.81</v>
      </c>
      <c r="Y1270" s="92">
        <f t="shared" si="77"/>
        <v>1.4685578611557282E-2</v>
      </c>
      <c r="Z1270">
        <f>VLOOKUP($A1270,'STOCK PRICES'!$AA$2:$AB$1885,2,1)</f>
        <v>97.97</v>
      </c>
      <c r="AA1270" s="92">
        <f t="shared" si="78"/>
        <v>6.3485775383423466E-3</v>
      </c>
      <c r="AB1270">
        <f>VLOOKUP($A1270,'STOCK PRICES'!$AC$2:$AD$532,2,1)</f>
        <v>486.99</v>
      </c>
      <c r="AC1270" s="92">
        <f t="shared" si="79"/>
        <v>2.5495007333138442E-3</v>
      </c>
      <c r="AD1270">
        <f>VLOOKUP($A1270,'STOCK PRICES'!$AE$2:$AF$1525,2,1)</f>
        <v>925.62</v>
      </c>
      <c r="AE1270" s="92">
        <f t="shared" si="80"/>
        <v>-4.7208028953984443E-3</v>
      </c>
      <c r="AF1270">
        <f>VLOOKUP($A1270,'STOCK PRICES'!$AG$2:$AH$1526,2,1)</f>
        <v>62.1</v>
      </c>
      <c r="AG1270" s="92">
        <f t="shared" si="81"/>
        <v>-1.4706147389695449E-2</v>
      </c>
      <c r="AH1270">
        <f>VLOOKUP($A1270,'STOCK PRICES'!$AI$2:$AJ$1515,2,1)</f>
        <v>453.77</v>
      </c>
      <c r="AI1270" s="92">
        <f t="shared" si="82"/>
        <v>1.0968545247247776E-2</v>
      </c>
      <c r="AJ1270">
        <f>VLOOKUP($A1270,'STOCK PRICES'!$AK$2:$AL$1492,2,1)</f>
        <v>177.43</v>
      </c>
      <c r="AK1270" s="92">
        <f t="shared" si="83"/>
        <v>1.014999523251129E-3</v>
      </c>
    </row>
    <row r="1271" spans="1:37">
      <c r="A1271" s="87">
        <v>44882</v>
      </c>
      <c r="B1271">
        <f>VLOOKUP($A1271,'STOCK PRICES'!$C$2:$D$1994,2,1)</f>
        <v>111.39</v>
      </c>
      <c r="C1271" s="92">
        <f t="shared" si="84"/>
        <v>-6.8888664291815484E-3</v>
      </c>
      <c r="D1271">
        <f>VLOOKUP($A1271,'STOCK PRICES'!$E$2:$F$2018,2,1)</f>
        <v>110.14</v>
      </c>
      <c r="E1271" s="92">
        <f t="shared" si="84"/>
        <v>2.8185680340809434E-3</v>
      </c>
      <c r="F1271">
        <f>VLOOKUP($A1271,'STOCK PRICES'!$G$2:$H$1679,2,1)</f>
        <v>20</v>
      </c>
      <c r="G1271" s="92">
        <f t="shared" si="68"/>
        <v>0</v>
      </c>
      <c r="H1271">
        <f>VLOOKUP($A1271,'STOCK PRICES'!$I$2:$J$1976,2,1)</f>
        <v>35</v>
      </c>
      <c r="I1271" s="92">
        <f t="shared" si="69"/>
        <v>-1.5310761237091568E-2</v>
      </c>
      <c r="J1271">
        <f>VLOOKUP($A1271,'STOCK PRICES'!$K$2:$L$2018,2,1)</f>
        <v>169.09</v>
      </c>
      <c r="K1271" s="92">
        <f t="shared" si="70"/>
        <v>-2.2050900774154423E-2</v>
      </c>
      <c r="L1271">
        <f>VLOOKUP($A1271,'STOCK PRICES'!$M$2:$N$2018,2,1)</f>
        <v>27.26</v>
      </c>
      <c r="M1271" s="92">
        <f t="shared" si="71"/>
        <v>1.8358734732317019E-3</v>
      </c>
      <c r="N1271">
        <f>VLOOKUP($A1271,'STOCK PRICES'!$O$2:$P$538,2,1)</f>
        <v>33.270000000000003</v>
      </c>
      <c r="O1271" s="92">
        <f t="shared" si="72"/>
        <v>-1.1654098732274375E-2</v>
      </c>
      <c r="P1271">
        <f>VLOOKUP($A1271,'STOCK PRICES'!$Q$2:$R$2018,2,1)</f>
        <v>17.2</v>
      </c>
      <c r="Q1271" s="92">
        <f t="shared" si="73"/>
        <v>-1.7862762478353222E-2</v>
      </c>
      <c r="R1271">
        <f>VLOOKUP($A1271,'STOCK PRICES'!$S$2:$T$2018,2,1)</f>
        <v>7.67</v>
      </c>
      <c r="S1271" s="92">
        <f t="shared" si="74"/>
        <v>-3.2074590447169676E-2</v>
      </c>
      <c r="T1271">
        <f>VLOOKUP($A1271,'STOCK PRICES'!$U$2:$V$1210,2,1)</f>
        <v>130.05000000000001</v>
      </c>
      <c r="U1271" s="92">
        <f t="shared" si="75"/>
        <v>-6.1144648507783561E-2</v>
      </c>
      <c r="V1271">
        <f>VLOOKUP($A1271,'STOCK PRICES'!$W$2:$X$1879,2,1)</f>
        <v>47.13</v>
      </c>
      <c r="W1271" s="92">
        <f t="shared" si="76"/>
        <v>5.9587322512083723E-3</v>
      </c>
      <c r="X1271">
        <f>VLOOKUP($A1271,'STOCK PRICES'!$Y$2:$Z$1987,2,1)</f>
        <v>28.73</v>
      </c>
      <c r="Y1271" s="92">
        <f t="shared" si="77"/>
        <v>-2.780676105238856E-3</v>
      </c>
      <c r="Z1271">
        <f>VLOOKUP($A1271,'STOCK PRICES'!$AA$2:$AB$1885,2,1)</f>
        <v>99.75</v>
      </c>
      <c r="AA1271" s="92">
        <f t="shared" si="78"/>
        <v>1.8005746413421911E-2</v>
      </c>
      <c r="AB1271">
        <f>VLOOKUP($A1271,'STOCK PRICES'!$AC$2:$AD$532,2,1)</f>
        <v>487.79</v>
      </c>
      <c r="AC1271" s="92">
        <f t="shared" si="79"/>
        <v>1.6413963758224784E-3</v>
      </c>
      <c r="AD1271">
        <f>VLOOKUP($A1271,'STOCK PRICES'!$AE$2:$AF$1525,2,1)</f>
        <v>918.87</v>
      </c>
      <c r="AE1271" s="92">
        <f t="shared" si="80"/>
        <v>-7.319129008995365E-3</v>
      </c>
      <c r="AF1271">
        <f>VLOOKUP($A1271,'STOCK PRICES'!$AG$2:$AH$1526,2,1)</f>
        <v>61.59</v>
      </c>
      <c r="AG1271" s="92">
        <f t="shared" si="81"/>
        <v>-8.2464692404812003E-3</v>
      </c>
      <c r="AH1271">
        <f>VLOOKUP($A1271,'STOCK PRICES'!$AI$2:$AJ$1515,2,1)</f>
        <v>456.1</v>
      </c>
      <c r="AI1271" s="92">
        <f t="shared" si="82"/>
        <v>5.1216219749764327E-3</v>
      </c>
      <c r="AJ1271">
        <f>VLOOKUP($A1271,'STOCK PRICES'!$AK$2:$AL$1492,2,1)</f>
        <v>174.48</v>
      </c>
      <c r="AK1271" s="92">
        <f t="shared" si="83"/>
        <v>-1.6766043042114497E-2</v>
      </c>
    </row>
    <row r="1272" spans="1:37">
      <c r="A1272" s="87">
        <v>44883</v>
      </c>
      <c r="B1272">
        <f>VLOOKUP($A1272,'STOCK PRICES'!$C$2:$D$1994,2,1)</f>
        <v>111.18</v>
      </c>
      <c r="C1272" s="92">
        <f t="shared" si="84"/>
        <v>-1.8870473317749656E-3</v>
      </c>
      <c r="D1272">
        <f>VLOOKUP($A1272,'STOCK PRICES'!$E$2:$F$2018,2,1)</f>
        <v>109.03</v>
      </c>
      <c r="E1272" s="92">
        <f t="shared" si="84"/>
        <v>-1.0129210116045026E-2</v>
      </c>
      <c r="F1272">
        <f>VLOOKUP($A1272,'STOCK PRICES'!$G$2:$H$1679,2,1)</f>
        <v>20</v>
      </c>
      <c r="G1272" s="92">
        <f t="shared" si="68"/>
        <v>0</v>
      </c>
      <c r="H1272">
        <f>VLOOKUP($A1272,'STOCK PRICES'!$I$2:$J$1976,2,1)</f>
        <v>35</v>
      </c>
      <c r="I1272" s="92">
        <f t="shared" si="69"/>
        <v>0</v>
      </c>
      <c r="J1272">
        <f>VLOOKUP($A1272,'STOCK PRICES'!$K$2:$L$2018,2,1)</f>
        <v>171.54</v>
      </c>
      <c r="K1272" s="92">
        <f t="shared" si="70"/>
        <v>1.4385358011937558E-2</v>
      </c>
      <c r="L1272">
        <f>VLOOKUP($A1272,'STOCK PRICES'!$M$2:$N$2018,2,1)</f>
        <v>27.18</v>
      </c>
      <c r="M1272" s="92">
        <f t="shared" si="71"/>
        <v>-2.9390175453889605E-3</v>
      </c>
      <c r="N1272">
        <f>VLOOKUP($A1272,'STOCK PRICES'!$O$2:$P$538,2,1)</f>
        <v>31.7</v>
      </c>
      <c r="O1272" s="92">
        <f t="shared" si="72"/>
        <v>-4.8339409147150535E-2</v>
      </c>
      <c r="P1272">
        <f>VLOOKUP($A1272,'STOCK PRICES'!$Q$2:$R$2018,2,1)</f>
        <v>17.239999999999998</v>
      </c>
      <c r="Q1272" s="92">
        <f t="shared" si="73"/>
        <v>2.3228814161397287E-3</v>
      </c>
      <c r="R1272">
        <f>VLOOKUP($A1272,'STOCK PRICES'!$S$2:$T$2018,2,1)</f>
        <v>7.46</v>
      </c>
      <c r="S1272" s="92">
        <f t="shared" si="74"/>
        <v>-2.7761201163495279E-2</v>
      </c>
      <c r="T1272">
        <f>VLOOKUP($A1272,'STOCK PRICES'!$U$2:$V$1210,2,1)</f>
        <v>139.13999999999999</v>
      </c>
      <c r="U1272" s="92">
        <f t="shared" si="75"/>
        <v>6.7561628600834492E-2</v>
      </c>
      <c r="V1272">
        <f>VLOOKUP($A1272,'STOCK PRICES'!$W$2:$X$1879,2,1)</f>
        <v>46.8</v>
      </c>
      <c r="W1272" s="92">
        <f t="shared" si="76"/>
        <v>-7.0265380120385738E-3</v>
      </c>
      <c r="X1272">
        <f>VLOOKUP($A1272,'STOCK PRICES'!$Y$2:$Z$1987,2,1)</f>
        <v>28.8</v>
      </c>
      <c r="Y1272" s="92">
        <f t="shared" si="77"/>
        <v>2.433514150702087E-3</v>
      </c>
      <c r="Z1272">
        <f>VLOOKUP($A1272,'STOCK PRICES'!$AA$2:$AB$1885,2,1)</f>
        <v>98.12</v>
      </c>
      <c r="AA1272" s="92">
        <f t="shared" si="78"/>
        <v>-1.6475836379684236E-2</v>
      </c>
      <c r="AB1272">
        <f>VLOOKUP($A1272,'STOCK PRICES'!$AC$2:$AD$532,2,1)</f>
        <v>487.93</v>
      </c>
      <c r="AC1272" s="92">
        <f t="shared" si="79"/>
        <v>2.8696757463359408E-4</v>
      </c>
      <c r="AD1272">
        <f>VLOOKUP($A1272,'STOCK PRICES'!$AE$2:$AF$1525,2,1)</f>
        <v>927.34</v>
      </c>
      <c r="AE1272" s="92">
        <f t="shared" si="80"/>
        <v>9.1756186191390855E-3</v>
      </c>
      <c r="AF1272">
        <f>VLOOKUP($A1272,'STOCK PRICES'!$AG$2:$AH$1526,2,1)</f>
        <v>60.5</v>
      </c>
      <c r="AG1272" s="92">
        <f t="shared" si="81"/>
        <v>-1.78561546621562E-2</v>
      </c>
      <c r="AH1272">
        <f>VLOOKUP($A1272,'STOCK PRICES'!$AI$2:$AJ$1515,2,1)</f>
        <v>458.78</v>
      </c>
      <c r="AI1272" s="92">
        <f t="shared" si="82"/>
        <v>5.8587086083268791E-3</v>
      </c>
      <c r="AJ1272">
        <f>VLOOKUP($A1272,'STOCK PRICES'!$AK$2:$AL$1492,2,1)</f>
        <v>171.74</v>
      </c>
      <c r="AK1272" s="92">
        <f t="shared" si="83"/>
        <v>-1.5828416649034765E-2</v>
      </c>
    </row>
    <row r="1273" spans="1:37">
      <c r="A1273" s="87">
        <v>44886</v>
      </c>
      <c r="B1273">
        <f>VLOOKUP($A1273,'STOCK PRICES'!$C$2:$D$1994,2,1)</f>
        <v>111.26</v>
      </c>
      <c r="C1273" s="92">
        <f t="shared" si="84"/>
        <v>7.192951218237321E-4</v>
      </c>
      <c r="D1273">
        <f>VLOOKUP($A1273,'STOCK PRICES'!$E$2:$F$2018,2,1)</f>
        <v>109.31</v>
      </c>
      <c r="E1273" s="92">
        <f t="shared" si="84"/>
        <v>2.5648085874538156E-3</v>
      </c>
      <c r="F1273">
        <f>VLOOKUP($A1273,'STOCK PRICES'!$G$2:$H$1679,2,1)</f>
        <v>20.72</v>
      </c>
      <c r="G1273" s="92">
        <f t="shared" si="68"/>
        <v>3.5367143837291344E-2</v>
      </c>
      <c r="H1273">
        <f>VLOOKUP($A1273,'STOCK PRICES'!$I$2:$J$1976,2,1)</f>
        <v>35.08</v>
      </c>
      <c r="I1273" s="92">
        <f t="shared" si="69"/>
        <v>2.2831060145685499E-3</v>
      </c>
      <c r="J1273">
        <f>VLOOKUP($A1273,'STOCK PRICES'!$K$2:$L$2018,2,1)</f>
        <v>171</v>
      </c>
      <c r="K1273" s="92">
        <f t="shared" si="70"/>
        <v>-3.1529190596155305E-3</v>
      </c>
      <c r="L1273">
        <f>VLOOKUP($A1273,'STOCK PRICES'!$M$2:$N$2018,2,1)</f>
        <v>27.14</v>
      </c>
      <c r="M1273" s="92">
        <f t="shared" si="71"/>
        <v>-1.4727543162745406E-3</v>
      </c>
      <c r="N1273">
        <f>VLOOKUP($A1273,'STOCK PRICES'!$O$2:$P$538,2,1)</f>
        <v>31.59</v>
      </c>
      <c r="O1273" s="92">
        <f t="shared" si="72"/>
        <v>-3.4760660692411058E-3</v>
      </c>
      <c r="P1273">
        <f>VLOOKUP($A1273,'STOCK PRICES'!$Q$2:$R$2018,2,1)</f>
        <v>17.23</v>
      </c>
      <c r="Q1273" s="92">
        <f t="shared" si="73"/>
        <v>-5.8021469570871905E-4</v>
      </c>
      <c r="R1273">
        <f>VLOOKUP($A1273,'STOCK PRICES'!$S$2:$T$2018,2,1)</f>
        <v>7.55</v>
      </c>
      <c r="S1273" s="92">
        <f t="shared" si="74"/>
        <v>1.1992149045263752E-2</v>
      </c>
      <c r="T1273">
        <f>VLOOKUP($A1273,'STOCK PRICES'!$U$2:$V$1210,2,1)</f>
        <v>130.44999999999999</v>
      </c>
      <c r="U1273" s="92">
        <f t="shared" si="75"/>
        <v>-6.4490608912757819E-2</v>
      </c>
      <c r="V1273">
        <f>VLOOKUP($A1273,'STOCK PRICES'!$W$2:$X$1879,2,1)</f>
        <v>45.74</v>
      </c>
      <c r="W1273" s="92">
        <f t="shared" si="76"/>
        <v>-2.2910014328965892E-2</v>
      </c>
      <c r="X1273">
        <f>VLOOKUP($A1273,'STOCK PRICES'!$Y$2:$Z$1987,2,1)</f>
        <v>28.8</v>
      </c>
      <c r="Y1273" s="92">
        <f t="shared" si="77"/>
        <v>0</v>
      </c>
      <c r="Z1273">
        <f>VLOOKUP($A1273,'STOCK PRICES'!$AA$2:$AB$1885,2,1)</f>
        <v>99</v>
      </c>
      <c r="AA1273" s="92">
        <f t="shared" si="78"/>
        <v>8.9286307443013982E-3</v>
      </c>
      <c r="AB1273">
        <f>VLOOKUP($A1273,'STOCK PRICES'!$AC$2:$AD$532,2,1)</f>
        <v>485.62</v>
      </c>
      <c r="AC1273" s="92">
        <f t="shared" si="79"/>
        <v>-4.7455278827078012E-3</v>
      </c>
      <c r="AD1273">
        <f>VLOOKUP($A1273,'STOCK PRICES'!$AE$2:$AF$1525,2,1)</f>
        <v>933.82</v>
      </c>
      <c r="AE1273" s="92">
        <f t="shared" si="80"/>
        <v>6.9634273079278702E-3</v>
      </c>
      <c r="AF1273">
        <f>VLOOKUP($A1273,'STOCK PRICES'!$AG$2:$AH$1526,2,1)</f>
        <v>60.14</v>
      </c>
      <c r="AG1273" s="92">
        <f t="shared" si="81"/>
        <v>-5.9681874764127675E-3</v>
      </c>
      <c r="AH1273">
        <f>VLOOKUP($A1273,'STOCK PRICES'!$AI$2:$AJ$1515,2,1)</f>
        <v>469.21</v>
      </c>
      <c r="AI1273" s="92">
        <f t="shared" si="82"/>
        <v>2.2479637099197841E-2</v>
      </c>
      <c r="AJ1273">
        <f>VLOOKUP($A1273,'STOCK PRICES'!$AK$2:$AL$1492,2,1)</f>
        <v>173.78</v>
      </c>
      <c r="AK1273" s="92">
        <f t="shared" si="83"/>
        <v>1.1808426166721163E-2</v>
      </c>
    </row>
    <row r="1274" spans="1:37">
      <c r="A1274" s="87">
        <v>44887</v>
      </c>
      <c r="B1274">
        <f>VLOOKUP($A1274,'STOCK PRICES'!$C$2:$D$1994,2,1)</f>
        <v>111.65</v>
      </c>
      <c r="C1274" s="92">
        <f t="shared" si="84"/>
        <v>3.4991736390197277E-3</v>
      </c>
      <c r="D1274">
        <f>VLOOKUP($A1274,'STOCK PRICES'!$E$2:$F$2018,2,1)</f>
        <v>108.96</v>
      </c>
      <c r="E1274" s="92">
        <f t="shared" si="84"/>
        <v>-3.2070399045419314E-3</v>
      </c>
      <c r="F1274">
        <f>VLOOKUP($A1274,'STOCK PRICES'!$G$2:$H$1679,2,1)</f>
        <v>20</v>
      </c>
      <c r="G1274" s="92">
        <f t="shared" si="68"/>
        <v>-3.5367143837291247E-2</v>
      </c>
      <c r="H1274">
        <f>VLOOKUP($A1274,'STOCK PRICES'!$I$2:$J$1976,2,1)</f>
        <v>35.25</v>
      </c>
      <c r="I1274" s="92">
        <f t="shared" si="69"/>
        <v>4.8343617542955094E-3</v>
      </c>
      <c r="J1274">
        <f>VLOOKUP($A1274,'STOCK PRICES'!$K$2:$L$2018,2,1)</f>
        <v>171.77</v>
      </c>
      <c r="K1274" s="92">
        <f t="shared" si="70"/>
        <v>4.4928161462743331E-3</v>
      </c>
      <c r="L1274">
        <f>VLOOKUP($A1274,'STOCK PRICES'!$M$2:$N$2018,2,1)</f>
        <v>27.38</v>
      </c>
      <c r="M1274" s="92">
        <f t="shared" si="71"/>
        <v>8.8041654535797528E-3</v>
      </c>
      <c r="N1274">
        <f>VLOOKUP($A1274,'STOCK PRICES'!$O$2:$P$538,2,1)</f>
        <v>30.93</v>
      </c>
      <c r="O1274" s="92">
        <f t="shared" si="72"/>
        <v>-2.1114028117015602E-2</v>
      </c>
      <c r="P1274">
        <f>VLOOKUP($A1274,'STOCK PRICES'!$Q$2:$R$2018,2,1)</f>
        <v>17.28</v>
      </c>
      <c r="Q1274" s="92">
        <f t="shared" si="73"/>
        <v>2.8977128360713703E-3</v>
      </c>
      <c r="R1274">
        <f>VLOOKUP($A1274,'STOCK PRICES'!$S$2:$T$2018,2,1)</f>
        <v>7.94</v>
      </c>
      <c r="S1274" s="92">
        <f t="shared" si="74"/>
        <v>5.0365711998111018E-2</v>
      </c>
      <c r="T1274">
        <f>VLOOKUP($A1274,'STOCK PRICES'!$U$2:$V$1210,2,1)</f>
        <v>128.68</v>
      </c>
      <c r="U1274" s="92">
        <f t="shared" si="75"/>
        <v>-1.3661309211911752E-2</v>
      </c>
      <c r="V1274">
        <f>VLOOKUP($A1274,'STOCK PRICES'!$W$2:$X$1879,2,1)</f>
        <v>47.94</v>
      </c>
      <c r="W1274" s="92">
        <f t="shared" si="76"/>
        <v>4.697704041160302E-2</v>
      </c>
      <c r="X1274">
        <f>VLOOKUP($A1274,'STOCK PRICES'!$Y$2:$Z$1987,2,1)</f>
        <v>28.68</v>
      </c>
      <c r="Y1274" s="92">
        <f t="shared" si="77"/>
        <v>-4.1753714104806215E-3</v>
      </c>
      <c r="Z1274">
        <f>VLOOKUP($A1274,'STOCK PRICES'!$AA$2:$AB$1885,2,1)</f>
        <v>100.36</v>
      </c>
      <c r="AA1274" s="92">
        <f t="shared" si="78"/>
        <v>1.36438713636317E-2</v>
      </c>
      <c r="AB1274">
        <f>VLOOKUP($A1274,'STOCK PRICES'!$AC$2:$AD$532,2,1)</f>
        <v>487.53</v>
      </c>
      <c r="AC1274" s="92">
        <f t="shared" si="79"/>
        <v>3.9254019474151492E-3</v>
      </c>
      <c r="AD1274">
        <f>VLOOKUP($A1274,'STOCK PRICES'!$AE$2:$AF$1525,2,1)</f>
        <v>981.82</v>
      </c>
      <c r="AE1274" s="92">
        <f t="shared" si="80"/>
        <v>5.0124291994102788E-2</v>
      </c>
      <c r="AF1274">
        <f>VLOOKUP($A1274,'STOCK PRICES'!$AG$2:$AH$1526,2,1)</f>
        <v>61.15</v>
      </c>
      <c r="AG1274" s="92">
        <f t="shared" si="81"/>
        <v>1.6654684572798378E-2</v>
      </c>
      <c r="AH1274">
        <f>VLOOKUP($A1274,'STOCK PRICES'!$AI$2:$AJ$1515,2,1)</f>
        <v>483.45</v>
      </c>
      <c r="AI1274" s="92">
        <f t="shared" si="82"/>
        <v>2.9897467504376992E-2</v>
      </c>
      <c r="AJ1274">
        <f>VLOOKUP($A1274,'STOCK PRICES'!$AK$2:$AL$1492,2,1)</f>
        <v>186.81</v>
      </c>
      <c r="AK1274" s="92">
        <f t="shared" si="83"/>
        <v>7.2301926141410386E-2</v>
      </c>
    </row>
    <row r="1275" spans="1:37">
      <c r="A1275" s="87">
        <v>44888</v>
      </c>
      <c r="B1275">
        <f>VLOOKUP($A1275,'STOCK PRICES'!$C$2:$D$1994,2,1)</f>
        <v>112.02</v>
      </c>
      <c r="C1275" s="92">
        <f t="shared" si="84"/>
        <v>3.308448495519201E-3</v>
      </c>
      <c r="D1275">
        <f>VLOOKUP($A1275,'STOCK PRICES'!$E$2:$F$2018,2,1)</f>
        <v>108.02</v>
      </c>
      <c r="E1275" s="92">
        <f t="shared" si="84"/>
        <v>-8.6644472364570992E-3</v>
      </c>
      <c r="F1275">
        <f>VLOOKUP($A1275,'STOCK PRICES'!$G$2:$H$1679,2,1)</f>
        <v>19.97</v>
      </c>
      <c r="G1275" s="92">
        <f t="shared" si="68"/>
        <v>-1.5011261262672026E-3</v>
      </c>
      <c r="H1275">
        <f>VLOOKUP($A1275,'STOCK PRICES'!$I$2:$J$1976,2,1)</f>
        <v>35.03</v>
      </c>
      <c r="I1275" s="92">
        <f t="shared" si="69"/>
        <v>-6.2606920488821769E-3</v>
      </c>
      <c r="J1275">
        <f>VLOOKUP($A1275,'STOCK PRICES'!$K$2:$L$2018,2,1)</f>
        <v>170.25</v>
      </c>
      <c r="K1275" s="92">
        <f t="shared" si="70"/>
        <v>-8.8884276193123661E-3</v>
      </c>
      <c r="L1275">
        <f>VLOOKUP($A1275,'STOCK PRICES'!$M$2:$N$2018,2,1)</f>
        <v>27.25</v>
      </c>
      <c r="M1275" s="92">
        <f t="shared" si="71"/>
        <v>-4.7592987510496941E-3</v>
      </c>
      <c r="N1275">
        <f>VLOOKUP($A1275,'STOCK PRICES'!$O$2:$P$538,2,1)</f>
        <v>31.1</v>
      </c>
      <c r="O1275" s="92">
        <f t="shared" si="72"/>
        <v>5.4812324882101658E-3</v>
      </c>
      <c r="P1275">
        <f>VLOOKUP($A1275,'STOCK PRICES'!$Q$2:$R$2018,2,1)</f>
        <v>17.190000000000001</v>
      </c>
      <c r="Q1275" s="92">
        <f t="shared" si="73"/>
        <v>-5.2219439811517126E-3</v>
      </c>
      <c r="R1275">
        <f>VLOOKUP($A1275,'STOCK PRICES'!$S$2:$T$2018,2,1)</f>
        <v>7.69</v>
      </c>
      <c r="S1275" s="92">
        <f t="shared" si="74"/>
        <v>-3.1992491741491734E-2</v>
      </c>
      <c r="T1275">
        <f>VLOOKUP($A1275,'STOCK PRICES'!$U$2:$V$1210,2,1)</f>
        <v>131.99</v>
      </c>
      <c r="U1275" s="92">
        <f t="shared" si="75"/>
        <v>2.5397459770037666E-2</v>
      </c>
      <c r="V1275">
        <f>VLOOKUP($A1275,'STOCK PRICES'!$W$2:$X$1879,2,1)</f>
        <v>47.94</v>
      </c>
      <c r="W1275" s="92">
        <f t="shared" si="76"/>
        <v>0</v>
      </c>
      <c r="X1275">
        <f>VLOOKUP($A1275,'STOCK PRICES'!$Y$2:$Z$1987,2,1)</f>
        <v>28.58</v>
      </c>
      <c r="Y1275" s="92">
        <f t="shared" si="77"/>
        <v>-3.4928432296982984E-3</v>
      </c>
      <c r="Z1275">
        <f>VLOOKUP($A1275,'STOCK PRICES'!$AA$2:$AB$1885,2,1)</f>
        <v>102.64</v>
      </c>
      <c r="AA1275" s="92">
        <f t="shared" si="78"/>
        <v>2.2463998809159561E-2</v>
      </c>
      <c r="AB1275">
        <f>VLOOKUP($A1275,'STOCK PRICES'!$AC$2:$AD$532,2,1)</f>
        <v>487.15</v>
      </c>
      <c r="AC1275" s="92">
        <f t="shared" si="79"/>
        <v>-7.7974313467658581E-4</v>
      </c>
      <c r="AD1275">
        <f>VLOOKUP($A1275,'STOCK PRICES'!$AE$2:$AF$1525,2,1)</f>
        <v>1000.5</v>
      </c>
      <c r="AE1275" s="92">
        <f t="shared" si="80"/>
        <v>1.8847161859710318E-2</v>
      </c>
      <c r="AF1275">
        <f>VLOOKUP($A1275,'STOCK PRICES'!$AG$2:$AH$1526,2,1)</f>
        <v>61.33</v>
      </c>
      <c r="AG1275" s="92">
        <f t="shared" si="81"/>
        <v>2.9392575047109096E-3</v>
      </c>
      <c r="AH1275">
        <f>VLOOKUP($A1275,'STOCK PRICES'!$AI$2:$AJ$1515,2,1)</f>
        <v>497.28</v>
      </c>
      <c r="AI1275" s="92">
        <f t="shared" si="82"/>
        <v>2.8205350809671261E-2</v>
      </c>
      <c r="AJ1275">
        <f>VLOOKUP($A1275,'STOCK PRICES'!$AK$2:$AL$1492,2,1)</f>
        <v>180.01</v>
      </c>
      <c r="AK1275" s="92">
        <f t="shared" si="83"/>
        <v>-3.7079652649857124E-2</v>
      </c>
    </row>
    <row r="1276" spans="1:37">
      <c r="A1276" s="87">
        <v>44889</v>
      </c>
      <c r="B1276">
        <f>VLOOKUP($A1276,'STOCK PRICES'!$C$2:$D$1994,2,1)</f>
        <v>111.31</v>
      </c>
      <c r="C1276" s="92">
        <f t="shared" si="84"/>
        <v>-6.3583252765517639E-3</v>
      </c>
      <c r="D1276">
        <f>VLOOKUP($A1276,'STOCK PRICES'!$E$2:$F$2018,2,1)</f>
        <v>108.25</v>
      </c>
      <c r="E1276" s="92">
        <f t="shared" si="84"/>
        <v>2.1269717178542631E-3</v>
      </c>
      <c r="F1276">
        <f>VLOOKUP($A1276,'STOCK PRICES'!$G$2:$H$1679,2,1)</f>
        <v>20</v>
      </c>
      <c r="G1276" s="92">
        <f t="shared" si="68"/>
        <v>1.5011261262671913E-3</v>
      </c>
      <c r="H1276">
        <f>VLOOKUP($A1276,'STOCK PRICES'!$I$2:$J$1976,2,1)</f>
        <v>35</v>
      </c>
      <c r="I1276" s="92">
        <f t="shared" si="69"/>
        <v>-8.5677571998178962E-4</v>
      </c>
      <c r="J1276">
        <f>VLOOKUP($A1276,'STOCK PRICES'!$K$2:$L$2018,2,1)</f>
        <v>171.01</v>
      </c>
      <c r="K1276" s="92">
        <f t="shared" si="70"/>
        <v>4.4540892953406838E-3</v>
      </c>
      <c r="L1276">
        <f>VLOOKUP($A1276,'STOCK PRICES'!$M$2:$N$2018,2,1)</f>
        <v>27.78</v>
      </c>
      <c r="M1276" s="92">
        <f t="shared" si="71"/>
        <v>1.9262816216944745E-2</v>
      </c>
      <c r="N1276">
        <f>VLOOKUP($A1276,'STOCK PRICES'!$O$2:$P$538,2,1)</f>
        <v>30.65</v>
      </c>
      <c r="O1276" s="92">
        <f t="shared" si="72"/>
        <v>-1.4575156802968123E-2</v>
      </c>
      <c r="P1276">
        <f>VLOOKUP($A1276,'STOCK PRICES'!$Q$2:$R$2018,2,1)</f>
        <v>17.29</v>
      </c>
      <c r="Q1276" s="92">
        <f t="shared" si="73"/>
        <v>5.8004803004411904E-3</v>
      </c>
      <c r="R1276">
        <f>VLOOKUP($A1276,'STOCK PRICES'!$S$2:$T$2018,2,1)</f>
        <v>7.66</v>
      </c>
      <c r="S1276" s="92">
        <f t="shared" si="74"/>
        <v>-3.9087997650527201E-3</v>
      </c>
      <c r="T1276">
        <f>VLOOKUP($A1276,'STOCK PRICES'!$U$2:$V$1210,2,1)</f>
        <v>127.03</v>
      </c>
      <c r="U1276" s="92">
        <f t="shared" si="75"/>
        <v>-3.830288310549395E-2</v>
      </c>
      <c r="V1276">
        <f>VLOOKUP($A1276,'STOCK PRICES'!$W$2:$X$1879,2,1)</f>
        <v>48</v>
      </c>
      <c r="W1276" s="92">
        <f t="shared" si="76"/>
        <v>1.2507819016526766E-3</v>
      </c>
      <c r="X1276">
        <f>VLOOKUP($A1276,'STOCK PRICES'!$Y$2:$Z$1987,2,1)</f>
        <v>28.59</v>
      </c>
      <c r="Y1276" s="92">
        <f t="shared" si="77"/>
        <v>3.4983383249916734E-4</v>
      </c>
      <c r="Z1276">
        <f>VLOOKUP($A1276,'STOCK PRICES'!$AA$2:$AB$1885,2,1)</f>
        <v>102.25</v>
      </c>
      <c r="AA1276" s="92">
        <f t="shared" si="78"/>
        <v>-3.8069253844698944E-3</v>
      </c>
      <c r="AB1276">
        <f>VLOOKUP($A1276,'STOCK PRICES'!$AC$2:$AD$532,2,1)</f>
        <v>487.17</v>
      </c>
      <c r="AC1276" s="92">
        <f t="shared" si="79"/>
        <v>4.1054273755763748E-5</v>
      </c>
      <c r="AD1276">
        <f>VLOOKUP($A1276,'STOCK PRICES'!$AE$2:$AF$1525,2,1)</f>
        <v>990.43</v>
      </c>
      <c r="AE1276" s="92">
        <f t="shared" si="80"/>
        <v>-1.011596176061395E-2</v>
      </c>
      <c r="AF1276">
        <f>VLOOKUP($A1276,'STOCK PRICES'!$AG$2:$AH$1526,2,1)</f>
        <v>60.89</v>
      </c>
      <c r="AG1276" s="92">
        <f t="shared" si="81"/>
        <v>-7.2001620174096236E-3</v>
      </c>
      <c r="AH1276">
        <f>VLOOKUP($A1276,'STOCK PRICES'!$AI$2:$AJ$1515,2,1)</f>
        <v>489.91</v>
      </c>
      <c r="AI1276" s="92">
        <f t="shared" si="82"/>
        <v>-1.4931546973980756E-2</v>
      </c>
      <c r="AJ1276">
        <f>VLOOKUP($A1276,'STOCK PRICES'!$AK$2:$AL$1492,2,1)</f>
        <v>178.96</v>
      </c>
      <c r="AK1276" s="92">
        <f t="shared" si="83"/>
        <v>-5.8500877207389342E-3</v>
      </c>
    </row>
    <row r="1277" spans="1:37">
      <c r="A1277" s="87">
        <v>44890</v>
      </c>
      <c r="B1277">
        <f>VLOOKUP($A1277,'STOCK PRICES'!$C$2:$D$1994,2,1)</f>
        <v>111.81</v>
      </c>
      <c r="C1277" s="92">
        <f t="shared" si="84"/>
        <v>4.4819006541423007E-3</v>
      </c>
      <c r="D1277">
        <f>VLOOKUP($A1277,'STOCK PRICES'!$E$2:$F$2018,2,1)</f>
        <v>109.48</v>
      </c>
      <c r="E1277" s="92">
        <f t="shared" si="84"/>
        <v>1.1298517289879094E-2</v>
      </c>
      <c r="F1277">
        <f>VLOOKUP($A1277,'STOCK PRICES'!$G$2:$H$1679,2,1)</f>
        <v>20</v>
      </c>
      <c r="G1277" s="92">
        <f t="shared" si="68"/>
        <v>0</v>
      </c>
      <c r="H1277">
        <f>VLOOKUP($A1277,'STOCK PRICES'!$I$2:$J$1976,2,1)</f>
        <v>35</v>
      </c>
      <c r="I1277" s="92">
        <f t="shared" si="69"/>
        <v>0</v>
      </c>
      <c r="J1277">
        <f>VLOOKUP($A1277,'STOCK PRICES'!$K$2:$L$2018,2,1)</f>
        <v>171.33</v>
      </c>
      <c r="K1277" s="92">
        <f t="shared" si="70"/>
        <v>1.8694870199190215E-3</v>
      </c>
      <c r="L1277">
        <f>VLOOKUP($A1277,'STOCK PRICES'!$M$2:$N$2018,2,1)</f>
        <v>27.45</v>
      </c>
      <c r="M1277" s="92">
        <f t="shared" si="71"/>
        <v>-1.1950169370658084E-2</v>
      </c>
      <c r="N1277">
        <f>VLOOKUP($A1277,'STOCK PRICES'!$O$2:$P$538,2,1)</f>
        <v>30.28</v>
      </c>
      <c r="O1277" s="92">
        <f t="shared" si="72"/>
        <v>-1.2145233812972328E-2</v>
      </c>
      <c r="P1277">
        <f>VLOOKUP($A1277,'STOCK PRICES'!$Q$2:$R$2018,2,1)</f>
        <v>17.010000000000002</v>
      </c>
      <c r="Q1277" s="92">
        <f t="shared" si="73"/>
        <v>-1.6326893287428555E-2</v>
      </c>
      <c r="R1277">
        <f>VLOOKUP($A1277,'STOCK PRICES'!$S$2:$T$2018,2,1)</f>
        <v>7.65</v>
      </c>
      <c r="S1277" s="92">
        <f t="shared" si="74"/>
        <v>-1.3063359140554128E-3</v>
      </c>
      <c r="T1277">
        <f>VLOOKUP($A1277,'STOCK PRICES'!$U$2:$V$1210,2,1)</f>
        <v>127.03</v>
      </c>
      <c r="U1277" s="92">
        <f t="shared" si="75"/>
        <v>0</v>
      </c>
      <c r="V1277">
        <f>VLOOKUP($A1277,'STOCK PRICES'!$W$2:$X$1879,2,1)</f>
        <v>48.58</v>
      </c>
      <c r="W1277" s="92">
        <f t="shared" si="76"/>
        <v>1.2010912666135402E-2</v>
      </c>
      <c r="X1277">
        <f>VLOOKUP($A1277,'STOCK PRICES'!$Y$2:$Z$1987,2,1)</f>
        <v>28.91</v>
      </c>
      <c r="Y1277" s="92">
        <f t="shared" si="77"/>
        <v>1.1130549694034354E-2</v>
      </c>
      <c r="Z1277">
        <f>VLOOKUP($A1277,'STOCK PRICES'!$AA$2:$AB$1885,2,1)</f>
        <v>100.1</v>
      </c>
      <c r="AA1277" s="92">
        <f t="shared" si="78"/>
        <v>-2.1251108601736336E-2</v>
      </c>
      <c r="AB1277">
        <f>VLOOKUP($A1277,'STOCK PRICES'!$AC$2:$AD$532,2,1)</f>
        <v>484.23</v>
      </c>
      <c r="AC1277" s="92">
        <f t="shared" si="79"/>
        <v>-6.0531376918079262E-3</v>
      </c>
      <c r="AD1277">
        <f>VLOOKUP($A1277,'STOCK PRICES'!$AE$2:$AF$1525,2,1)</f>
        <v>999.91</v>
      </c>
      <c r="AE1277" s="92">
        <f t="shared" si="80"/>
        <v>9.5260826687198052E-3</v>
      </c>
      <c r="AF1277">
        <f>VLOOKUP($A1277,'STOCK PRICES'!$AG$2:$AH$1526,2,1)</f>
        <v>60.38</v>
      </c>
      <c r="AG1277" s="92">
        <f t="shared" si="81"/>
        <v>-8.4110333417899141E-3</v>
      </c>
      <c r="AH1277">
        <f>VLOOKUP($A1277,'STOCK PRICES'!$AI$2:$AJ$1515,2,1)</f>
        <v>491.95</v>
      </c>
      <c r="AI1277" s="92">
        <f t="shared" si="82"/>
        <v>4.1553845465272842E-3</v>
      </c>
      <c r="AJ1277">
        <f>VLOOKUP($A1277,'STOCK PRICES'!$AK$2:$AL$1492,2,1)</f>
        <v>181.77</v>
      </c>
      <c r="AK1277" s="92">
        <f t="shared" si="83"/>
        <v>1.5579834443133175E-2</v>
      </c>
    </row>
    <row r="1278" spans="1:37">
      <c r="A1278" s="87">
        <v>44893</v>
      </c>
      <c r="B1278">
        <f>VLOOKUP($A1278,'STOCK PRICES'!$C$2:$D$1994,2,1)</f>
        <v>110.55</v>
      </c>
      <c r="C1278" s="92">
        <f t="shared" si="84"/>
        <v>-1.1333094855821466E-2</v>
      </c>
      <c r="D1278">
        <f>VLOOKUP($A1278,'STOCK PRICES'!$E$2:$F$2018,2,1)</f>
        <v>107.12</v>
      </c>
      <c r="E1278" s="92">
        <f t="shared" si="84"/>
        <v>-2.1792182789561201E-2</v>
      </c>
      <c r="F1278">
        <f>VLOOKUP($A1278,'STOCK PRICES'!$G$2:$H$1679,2,1)</f>
        <v>20</v>
      </c>
      <c r="G1278" s="92">
        <f t="shared" si="68"/>
        <v>0</v>
      </c>
      <c r="H1278">
        <f>VLOOKUP($A1278,'STOCK PRICES'!$I$2:$J$1976,2,1)</f>
        <v>34.6</v>
      </c>
      <c r="I1278" s="92">
        <f t="shared" si="69"/>
        <v>-1.1494379425735021E-2</v>
      </c>
      <c r="J1278">
        <f>VLOOKUP($A1278,'STOCK PRICES'!$K$2:$L$2018,2,1)</f>
        <v>165.62</v>
      </c>
      <c r="K1278" s="92">
        <f t="shared" si="70"/>
        <v>-3.389551373932731E-2</v>
      </c>
      <c r="L1278">
        <f>VLOOKUP($A1278,'STOCK PRICES'!$M$2:$N$2018,2,1)</f>
        <v>25.4</v>
      </c>
      <c r="M1278" s="92">
        <f t="shared" si="71"/>
        <v>-7.7616993931048789E-2</v>
      </c>
      <c r="N1278">
        <f>VLOOKUP($A1278,'STOCK PRICES'!$O$2:$P$538,2,1)</f>
        <v>29.12</v>
      </c>
      <c r="O1278" s="92">
        <f t="shared" si="72"/>
        <v>-3.9062205240762815E-2</v>
      </c>
      <c r="P1278">
        <f>VLOOKUP($A1278,'STOCK PRICES'!$Q$2:$R$2018,2,1)</f>
        <v>16.37</v>
      </c>
      <c r="Q1278" s="92">
        <f t="shared" si="73"/>
        <v>-3.8351015024726896E-2</v>
      </c>
      <c r="R1278">
        <f>VLOOKUP($A1278,'STOCK PRICES'!$S$2:$T$2018,2,1)</f>
        <v>7.3</v>
      </c>
      <c r="S1278" s="92">
        <f t="shared" si="74"/>
        <v>-4.683129968409909E-2</v>
      </c>
      <c r="T1278">
        <f>VLOOKUP($A1278,'STOCK PRICES'!$U$2:$V$1210,2,1)</f>
        <v>134.96</v>
      </c>
      <c r="U1278" s="92">
        <f t="shared" si="75"/>
        <v>6.0555159202343577E-2</v>
      </c>
      <c r="V1278">
        <f>VLOOKUP($A1278,'STOCK PRICES'!$W$2:$X$1879,2,1)</f>
        <v>46.1</v>
      </c>
      <c r="W1278" s="92">
        <f t="shared" si="76"/>
        <v>-5.2398973571423563E-2</v>
      </c>
      <c r="X1278">
        <f>VLOOKUP($A1278,'STOCK PRICES'!$Y$2:$Z$1987,2,1)</f>
        <v>28.73</v>
      </c>
      <c r="Y1278" s="92">
        <f t="shared" si="77"/>
        <v>-6.245683037056542E-3</v>
      </c>
      <c r="Z1278">
        <f>VLOOKUP($A1278,'STOCK PRICES'!$AA$2:$AB$1885,2,1)</f>
        <v>95</v>
      </c>
      <c r="AA1278" s="92">
        <f t="shared" si="78"/>
        <v>-5.2292794720634E-2</v>
      </c>
      <c r="AB1278">
        <f>VLOOKUP($A1278,'STOCK PRICES'!$AC$2:$AD$532,2,1)</f>
        <v>458.16</v>
      </c>
      <c r="AC1278" s="92">
        <f t="shared" si="79"/>
        <v>-5.5341532367696109E-2</v>
      </c>
      <c r="AD1278">
        <f>VLOOKUP($A1278,'STOCK PRICES'!$AE$2:$AF$1525,2,1)</f>
        <v>999.78</v>
      </c>
      <c r="AE1278" s="92">
        <f t="shared" si="80"/>
        <v>-1.3002015330689778E-4</v>
      </c>
      <c r="AF1278">
        <f>VLOOKUP($A1278,'STOCK PRICES'!$AG$2:$AH$1526,2,1)</f>
        <v>58.89</v>
      </c>
      <c r="AG1278" s="92">
        <f t="shared" si="81"/>
        <v>-2.4986627322213441E-2</v>
      </c>
      <c r="AH1278">
        <f>VLOOKUP($A1278,'STOCK PRICES'!$AI$2:$AJ$1515,2,1)</f>
        <v>487.38</v>
      </c>
      <c r="AI1278" s="92">
        <f t="shared" si="82"/>
        <v>-9.3329790208569238E-3</v>
      </c>
      <c r="AJ1278">
        <f>VLOOKUP($A1278,'STOCK PRICES'!$AK$2:$AL$1492,2,1)</f>
        <v>173.73</v>
      </c>
      <c r="AK1278" s="92">
        <f t="shared" si="83"/>
        <v>-4.5239781719199332E-2</v>
      </c>
    </row>
    <row r="1279" spans="1:37">
      <c r="A1279" s="87">
        <v>44894</v>
      </c>
      <c r="B1279">
        <f>VLOOKUP($A1279,'STOCK PRICES'!$C$2:$D$1994,2,1)</f>
        <v>110.83</v>
      </c>
      <c r="C1279" s="92">
        <f t="shared" si="84"/>
        <v>2.5295884841064114E-3</v>
      </c>
      <c r="D1279">
        <f>VLOOKUP($A1279,'STOCK PRICES'!$E$2:$F$2018,2,1)</f>
        <v>108.08</v>
      </c>
      <c r="E1279" s="92">
        <f t="shared" si="84"/>
        <v>8.9219922690263291E-3</v>
      </c>
      <c r="F1279">
        <f>VLOOKUP($A1279,'STOCK PRICES'!$G$2:$H$1679,2,1)</f>
        <v>19.899999999999999</v>
      </c>
      <c r="G1279" s="92">
        <f t="shared" si="68"/>
        <v>-5.0125418235443982E-3</v>
      </c>
      <c r="H1279">
        <f>VLOOKUP($A1279,'STOCK PRICES'!$I$2:$J$1976,2,1)</f>
        <v>34.99</v>
      </c>
      <c r="I1279" s="92">
        <f t="shared" si="69"/>
        <v>1.1208624315918066E-2</v>
      </c>
      <c r="J1279">
        <f>VLOOKUP($A1279,'STOCK PRICES'!$K$2:$L$2018,2,1)</f>
        <v>167.4</v>
      </c>
      <c r="K1279" s="92">
        <f t="shared" si="70"/>
        <v>1.0690150449820949E-2</v>
      </c>
      <c r="L1279">
        <f>VLOOKUP($A1279,'STOCK PRICES'!$M$2:$N$2018,2,1)</f>
        <v>25.28</v>
      </c>
      <c r="M1279" s="92">
        <f t="shared" si="71"/>
        <v>-4.7356047458341271E-3</v>
      </c>
      <c r="N1279">
        <f>VLOOKUP($A1279,'STOCK PRICES'!$O$2:$P$538,2,1)</f>
        <v>29.01</v>
      </c>
      <c r="O1279" s="92">
        <f t="shared" si="72"/>
        <v>-3.7846251951725576E-3</v>
      </c>
      <c r="P1279">
        <f>VLOOKUP($A1279,'STOCK PRICES'!$Q$2:$R$2018,2,1)</f>
        <v>16.48</v>
      </c>
      <c r="Q1279" s="92">
        <f t="shared" si="73"/>
        <v>6.6971330982820753E-3</v>
      </c>
      <c r="R1279">
        <f>VLOOKUP($A1279,'STOCK PRICES'!$S$2:$T$2018,2,1)</f>
        <v>7.4</v>
      </c>
      <c r="S1279" s="92">
        <f t="shared" si="74"/>
        <v>1.3605652055778678E-2</v>
      </c>
      <c r="T1279">
        <f>VLOOKUP($A1279,'STOCK PRICES'!$U$2:$V$1210,2,1)</f>
        <v>137</v>
      </c>
      <c r="U1279" s="92">
        <f t="shared" si="75"/>
        <v>1.5002487590412002E-2</v>
      </c>
      <c r="V1279">
        <f>VLOOKUP($A1279,'STOCK PRICES'!$W$2:$X$1879,2,1)</f>
        <v>47.86</v>
      </c>
      <c r="W1279" s="92">
        <f t="shared" si="76"/>
        <v>3.7467132477624288E-2</v>
      </c>
      <c r="X1279">
        <f>VLOOKUP($A1279,'STOCK PRICES'!$Y$2:$Z$1987,2,1)</f>
        <v>28.9</v>
      </c>
      <c r="Y1279" s="92">
        <f t="shared" si="77"/>
        <v>5.899722127188322E-3</v>
      </c>
      <c r="Z1279">
        <f>VLOOKUP($A1279,'STOCK PRICES'!$AA$2:$AB$1885,2,1)</f>
        <v>96.9</v>
      </c>
      <c r="AA1279" s="92">
        <f t="shared" si="78"/>
        <v>1.980262729617973E-2</v>
      </c>
      <c r="AB1279">
        <f>VLOOKUP($A1279,'STOCK PRICES'!$AC$2:$AD$532,2,1)</f>
        <v>467.24</v>
      </c>
      <c r="AC1279" s="92">
        <f t="shared" si="79"/>
        <v>1.9624576201893527E-2</v>
      </c>
      <c r="AD1279">
        <f>VLOOKUP($A1279,'STOCK PRICES'!$AE$2:$AF$1525,2,1)</f>
        <v>1002.08</v>
      </c>
      <c r="AE1279" s="92">
        <f t="shared" si="80"/>
        <v>2.2978639985156753E-3</v>
      </c>
      <c r="AF1279">
        <f>VLOOKUP($A1279,'STOCK PRICES'!$AG$2:$AH$1526,2,1)</f>
        <v>58.97</v>
      </c>
      <c r="AG1279" s="92">
        <f t="shared" si="81"/>
        <v>1.3575430559333846E-3</v>
      </c>
      <c r="AH1279">
        <f>VLOOKUP($A1279,'STOCK PRICES'!$AI$2:$AJ$1515,2,1)</f>
        <v>499.98</v>
      </c>
      <c r="AI1279" s="92">
        <f t="shared" si="82"/>
        <v>2.5523991331252889E-2</v>
      </c>
      <c r="AJ1279">
        <f>VLOOKUP($A1279,'STOCK PRICES'!$AK$2:$AL$1492,2,1)</f>
        <v>173.8</v>
      </c>
      <c r="AK1279" s="92">
        <f t="shared" si="83"/>
        <v>4.0284292548366853E-4</v>
      </c>
    </row>
    <row r="1280" spans="1:37">
      <c r="A1280" s="87">
        <v>44895</v>
      </c>
      <c r="B1280">
        <f>VLOOKUP($A1280,'STOCK PRICES'!$C$2:$D$1994,2,1)</f>
        <v>109.52</v>
      </c>
      <c r="C1280" s="92">
        <f t="shared" si="84"/>
        <v>-1.1890314807368249E-2</v>
      </c>
      <c r="D1280">
        <f>VLOOKUP($A1280,'STOCK PRICES'!$E$2:$F$2018,2,1)</f>
        <v>106.5</v>
      </c>
      <c r="E1280" s="92">
        <f t="shared" si="84"/>
        <v>-1.472670850246365E-2</v>
      </c>
      <c r="F1280">
        <f>VLOOKUP($A1280,'STOCK PRICES'!$G$2:$H$1679,2,1)</f>
        <v>20.25</v>
      </c>
      <c r="G1280" s="92">
        <f t="shared" si="68"/>
        <v>1.7435061822101566E-2</v>
      </c>
      <c r="H1280">
        <f>VLOOKUP($A1280,'STOCK PRICES'!$I$2:$J$1976,2,1)</f>
        <v>34.94</v>
      </c>
      <c r="I1280" s="92">
        <f t="shared" si="69"/>
        <v>-1.4300016736862224E-3</v>
      </c>
      <c r="J1280">
        <f>VLOOKUP($A1280,'STOCK PRICES'!$K$2:$L$2018,2,1)</f>
        <v>165.54</v>
      </c>
      <c r="K1280" s="92">
        <f t="shared" si="70"/>
        <v>-1.1173300598125302E-2</v>
      </c>
      <c r="L1280">
        <f>VLOOKUP($A1280,'STOCK PRICES'!$M$2:$N$2018,2,1)</f>
        <v>25.37</v>
      </c>
      <c r="M1280" s="92">
        <f t="shared" si="71"/>
        <v>3.5538043325337963E-3</v>
      </c>
      <c r="N1280">
        <f>VLOOKUP($A1280,'STOCK PRICES'!$O$2:$P$538,2,1)</f>
        <v>28.96</v>
      </c>
      <c r="O1280" s="92">
        <f t="shared" si="72"/>
        <v>-1.7250306157971091E-3</v>
      </c>
      <c r="P1280">
        <f>VLOOKUP($A1280,'STOCK PRICES'!$Q$2:$R$2018,2,1)</f>
        <v>16.27</v>
      </c>
      <c r="Q1280" s="92">
        <f t="shared" si="73"/>
        <v>-1.2824603250379289E-2</v>
      </c>
      <c r="R1280">
        <f>VLOOKUP($A1280,'STOCK PRICES'!$S$2:$T$2018,2,1)</f>
        <v>7.35</v>
      </c>
      <c r="S1280" s="92">
        <f t="shared" si="74"/>
        <v>-6.7796869853788038E-3</v>
      </c>
      <c r="T1280">
        <f>VLOOKUP($A1280,'STOCK PRICES'!$U$2:$V$1210,2,1)</f>
        <v>137.97999999999999</v>
      </c>
      <c r="U1280" s="92">
        <f t="shared" si="75"/>
        <v>7.1278212898376273E-3</v>
      </c>
      <c r="V1280">
        <f>VLOOKUP($A1280,'STOCK PRICES'!$W$2:$X$1879,2,1)</f>
        <v>48.37</v>
      </c>
      <c r="W1280" s="92">
        <f t="shared" si="76"/>
        <v>1.0599704354664565E-2</v>
      </c>
      <c r="X1280">
        <f>VLOOKUP($A1280,'STOCK PRICES'!$Y$2:$Z$1987,2,1)</f>
        <v>28.9</v>
      </c>
      <c r="Y1280" s="92">
        <f t="shared" si="77"/>
        <v>0</v>
      </c>
      <c r="Z1280">
        <f>VLOOKUP($A1280,'STOCK PRICES'!$AA$2:$AB$1885,2,1)</f>
        <v>96.9</v>
      </c>
      <c r="AA1280" s="92">
        <f t="shared" si="78"/>
        <v>0</v>
      </c>
      <c r="AB1280">
        <f>VLOOKUP($A1280,'STOCK PRICES'!$AC$2:$AD$532,2,1)</f>
        <v>472.79</v>
      </c>
      <c r="AC1280" s="92">
        <f t="shared" si="79"/>
        <v>1.1808270988499609E-2</v>
      </c>
      <c r="AD1280">
        <f>VLOOKUP($A1280,'STOCK PRICES'!$AE$2:$AF$1525,2,1)</f>
        <v>998.55</v>
      </c>
      <c r="AE1280" s="92">
        <f t="shared" si="80"/>
        <v>-3.5288920622805419E-3</v>
      </c>
      <c r="AF1280">
        <f>VLOOKUP($A1280,'STOCK PRICES'!$AG$2:$AH$1526,2,1)</f>
        <v>58.69</v>
      </c>
      <c r="AG1280" s="92">
        <f t="shared" si="81"/>
        <v>-4.7594854421696914E-3</v>
      </c>
      <c r="AH1280">
        <f>VLOOKUP($A1280,'STOCK PRICES'!$AI$2:$AJ$1515,2,1)</f>
        <v>500.36</v>
      </c>
      <c r="AI1280" s="92">
        <f t="shared" si="82"/>
        <v>7.5974172437022231E-4</v>
      </c>
      <c r="AJ1280">
        <f>VLOOKUP($A1280,'STOCK PRICES'!$AK$2:$AL$1492,2,1)</f>
        <v>186.83</v>
      </c>
      <c r="AK1280" s="92">
        <f t="shared" si="83"/>
        <v>7.2293899640454407E-2</v>
      </c>
    </row>
    <row r="1281" spans="1:37">
      <c r="A1281" s="87">
        <v>44896</v>
      </c>
      <c r="B1281">
        <f>VLOOKUP($A1281,'STOCK PRICES'!$C$2:$D$1994,2,1)</f>
        <v>109.62</v>
      </c>
      <c r="C1281" s="92">
        <f t="shared" si="84"/>
        <v>9.1265863777692253E-4</v>
      </c>
      <c r="D1281">
        <f>VLOOKUP($A1281,'STOCK PRICES'!$E$2:$F$2018,2,1)</f>
        <v>108.69</v>
      </c>
      <c r="E1281" s="92">
        <f t="shared" si="84"/>
        <v>2.0354808425615638E-2</v>
      </c>
      <c r="F1281">
        <f>VLOOKUP($A1281,'STOCK PRICES'!$G$2:$H$1679,2,1)</f>
        <v>20.010000000000002</v>
      </c>
      <c r="G1281" s="92">
        <f t="shared" si="68"/>
        <v>-1.1922644956906033E-2</v>
      </c>
      <c r="H1281">
        <f>VLOOKUP($A1281,'STOCK PRICES'!$I$2:$J$1976,2,1)</f>
        <v>34.64</v>
      </c>
      <c r="I1281" s="92">
        <f t="shared" si="69"/>
        <v>-8.6232210116760147E-3</v>
      </c>
      <c r="J1281">
        <f>VLOOKUP($A1281,'STOCK PRICES'!$K$2:$L$2018,2,1)</f>
        <v>166.36</v>
      </c>
      <c r="K1281" s="92">
        <f t="shared" si="70"/>
        <v>4.9412574174614162E-3</v>
      </c>
      <c r="L1281">
        <f>VLOOKUP($A1281,'STOCK PRICES'!$M$2:$N$2018,2,1)</f>
        <v>24.99</v>
      </c>
      <c r="M1281" s="92">
        <f t="shared" si="71"/>
        <v>-1.5091628764329588E-2</v>
      </c>
      <c r="N1281">
        <f>VLOOKUP($A1281,'STOCK PRICES'!$O$2:$P$538,2,1)</f>
        <v>28.18</v>
      </c>
      <c r="O1281" s="92">
        <f t="shared" si="72"/>
        <v>-2.730306104698146E-2</v>
      </c>
      <c r="P1281">
        <f>VLOOKUP($A1281,'STOCK PRICES'!$Q$2:$R$2018,2,1)</f>
        <v>16.309999999999999</v>
      </c>
      <c r="Q1281" s="92">
        <f t="shared" si="73"/>
        <v>2.4554954019760582E-3</v>
      </c>
      <c r="R1281">
        <f>VLOOKUP($A1281,'STOCK PRICES'!$S$2:$T$2018,2,1)</f>
        <v>7.34</v>
      </c>
      <c r="S1281" s="92">
        <f t="shared" si="74"/>
        <v>-1.3614705983210744E-3</v>
      </c>
      <c r="T1281">
        <f>VLOOKUP($A1281,'STOCK PRICES'!$U$2:$V$1210,2,1)</f>
        <v>142.15</v>
      </c>
      <c r="U1281" s="92">
        <f t="shared" si="75"/>
        <v>2.977409097904617E-2</v>
      </c>
      <c r="V1281">
        <f>VLOOKUP($A1281,'STOCK PRICES'!$W$2:$X$1879,2,1)</f>
        <v>48.26</v>
      </c>
      <c r="W1281" s="92">
        <f t="shared" si="76"/>
        <v>-2.2767266380061177E-3</v>
      </c>
      <c r="X1281">
        <f>VLOOKUP($A1281,'STOCK PRICES'!$Y$2:$Z$1987,2,1)</f>
        <v>29.06</v>
      </c>
      <c r="Y1281" s="92">
        <f t="shared" si="77"/>
        <v>5.5210630237504527E-3</v>
      </c>
      <c r="Z1281">
        <f>VLOOKUP($A1281,'STOCK PRICES'!$AA$2:$AB$1885,2,1)</f>
        <v>96.5</v>
      </c>
      <c r="AA1281" s="92">
        <f t="shared" si="78"/>
        <v>-4.13651055178039E-3</v>
      </c>
      <c r="AB1281">
        <f>VLOOKUP($A1281,'STOCK PRICES'!$AC$2:$AD$532,2,1)</f>
        <v>468.86</v>
      </c>
      <c r="AC1281" s="92">
        <f t="shared" si="79"/>
        <v>-8.3470988546230952E-3</v>
      </c>
      <c r="AD1281">
        <f>VLOOKUP($A1281,'STOCK PRICES'!$AE$2:$AF$1525,2,1)</f>
        <v>984.83</v>
      </c>
      <c r="AE1281" s="92">
        <f t="shared" si="80"/>
        <v>-1.383518927038708E-2</v>
      </c>
      <c r="AF1281">
        <f>VLOOKUP($A1281,'STOCK PRICES'!$AG$2:$AH$1526,2,1)</f>
        <v>58.32</v>
      </c>
      <c r="AG1281" s="92">
        <f t="shared" si="81"/>
        <v>-6.3242668698403693E-3</v>
      </c>
      <c r="AH1281">
        <f>VLOOKUP($A1281,'STOCK PRICES'!$AI$2:$AJ$1515,2,1)</f>
        <v>502.57</v>
      </c>
      <c r="AI1281" s="92">
        <f t="shared" si="82"/>
        <v>4.4070943674481694E-3</v>
      </c>
      <c r="AJ1281">
        <f>VLOOKUP($A1281,'STOCK PRICES'!$AK$2:$AL$1492,2,1)</f>
        <v>182.08</v>
      </c>
      <c r="AK1281" s="92">
        <f t="shared" si="83"/>
        <v>-2.5752961533779952E-2</v>
      </c>
    </row>
    <row r="1282" spans="1:37">
      <c r="A1282" s="87">
        <v>44897</v>
      </c>
      <c r="B1282">
        <f>VLOOKUP($A1282,'STOCK PRICES'!$C$2:$D$1994,2,1)</f>
        <v>108.87</v>
      </c>
      <c r="C1282" s="92">
        <f t="shared" si="84"/>
        <v>-6.8653297248817023E-3</v>
      </c>
      <c r="D1282">
        <f>VLOOKUP($A1282,'STOCK PRICES'!$E$2:$F$2018,2,1)</f>
        <v>108.65</v>
      </c>
      <c r="E1282" s="92">
        <f t="shared" si="84"/>
        <v>-3.6808687265681053E-4</v>
      </c>
      <c r="F1282">
        <f>VLOOKUP($A1282,'STOCK PRICES'!$G$2:$H$1679,2,1)</f>
        <v>19.91</v>
      </c>
      <c r="G1282" s="92">
        <f t="shared" si="68"/>
        <v>-5.0100305195371758E-3</v>
      </c>
      <c r="H1282">
        <f>VLOOKUP($A1282,'STOCK PRICES'!$I$2:$J$1976,2,1)</f>
        <v>34.64</v>
      </c>
      <c r="I1282" s="92">
        <f t="shared" si="69"/>
        <v>0</v>
      </c>
      <c r="J1282">
        <f>VLOOKUP($A1282,'STOCK PRICES'!$K$2:$L$2018,2,1)</f>
        <v>165.71</v>
      </c>
      <c r="K1282" s="92">
        <f t="shared" si="70"/>
        <v>-3.9148422330085317E-3</v>
      </c>
      <c r="L1282">
        <f>VLOOKUP($A1282,'STOCK PRICES'!$M$2:$N$2018,2,1)</f>
        <v>24.49</v>
      </c>
      <c r="M1282" s="92">
        <f t="shared" si="71"/>
        <v>-2.0210873882784617E-2</v>
      </c>
      <c r="N1282">
        <f>VLOOKUP($A1282,'STOCK PRICES'!$O$2:$P$538,2,1)</f>
        <v>27.45</v>
      </c>
      <c r="O1282" s="92">
        <f t="shared" si="72"/>
        <v>-2.6246338514994555E-2</v>
      </c>
      <c r="P1282">
        <f>VLOOKUP($A1282,'STOCK PRICES'!$Q$2:$R$2018,2,1)</f>
        <v>16.100000000000001</v>
      </c>
      <c r="Q1282" s="92">
        <f t="shared" si="73"/>
        <v>-1.2959144642505005E-2</v>
      </c>
      <c r="R1282">
        <f>VLOOKUP($A1282,'STOCK PRICES'!$S$2:$T$2018,2,1)</f>
        <v>7.23</v>
      </c>
      <c r="S1282" s="92">
        <f t="shared" si="74"/>
        <v>-1.5099806455750837E-2</v>
      </c>
      <c r="T1282">
        <f>VLOOKUP($A1282,'STOCK PRICES'!$U$2:$V$1210,2,1)</f>
        <v>142.15</v>
      </c>
      <c r="U1282" s="92">
        <f t="shared" si="75"/>
        <v>0</v>
      </c>
      <c r="V1282">
        <f>VLOOKUP($A1282,'STOCK PRICES'!$W$2:$X$1879,2,1)</f>
        <v>48.26</v>
      </c>
      <c r="W1282" s="92">
        <f t="shared" si="76"/>
        <v>0</v>
      </c>
      <c r="X1282">
        <f>VLOOKUP($A1282,'STOCK PRICES'!$Y$2:$Z$1987,2,1)</f>
        <v>29.34</v>
      </c>
      <c r="Y1282" s="92">
        <f t="shared" si="77"/>
        <v>9.5891145726989431E-3</v>
      </c>
      <c r="Z1282">
        <f>VLOOKUP($A1282,'STOCK PRICES'!$AA$2:$AB$1885,2,1)</f>
        <v>98</v>
      </c>
      <c r="AA1282" s="92">
        <f t="shared" si="78"/>
        <v>1.5424470325631731E-2</v>
      </c>
      <c r="AB1282">
        <f>VLOOKUP($A1282,'STOCK PRICES'!$AC$2:$AD$532,2,1)</f>
        <v>457.84</v>
      </c>
      <c r="AC1282" s="92">
        <f t="shared" si="79"/>
        <v>-2.3784438320525032E-2</v>
      </c>
      <c r="AD1282">
        <f>VLOOKUP($A1282,'STOCK PRICES'!$AE$2:$AF$1525,2,1)</f>
        <v>979.93</v>
      </c>
      <c r="AE1282" s="92">
        <f t="shared" si="80"/>
        <v>-4.9878969023881324E-3</v>
      </c>
      <c r="AF1282">
        <f>VLOOKUP($A1282,'STOCK PRICES'!$AG$2:$AH$1526,2,1)</f>
        <v>58.25</v>
      </c>
      <c r="AG1282" s="92">
        <f t="shared" si="81"/>
        <v>-1.2009952545927799E-3</v>
      </c>
      <c r="AH1282">
        <f>VLOOKUP($A1282,'STOCK PRICES'!$AI$2:$AJ$1515,2,1)</f>
        <v>497.33</v>
      </c>
      <c r="AI1282" s="92">
        <f t="shared" si="82"/>
        <v>-1.0481144053722202E-2</v>
      </c>
      <c r="AJ1282">
        <f>VLOOKUP($A1282,'STOCK PRICES'!$AK$2:$AL$1492,2,1)</f>
        <v>179.25</v>
      </c>
      <c r="AK1282" s="92">
        <f t="shared" si="83"/>
        <v>-1.5664671458236426E-2</v>
      </c>
    </row>
    <row r="1283" spans="1:37">
      <c r="A1283" s="87">
        <v>44900</v>
      </c>
      <c r="B1283">
        <f>VLOOKUP($A1283,'STOCK PRICES'!$C$2:$D$1994,2,1)</f>
        <v>107.67</v>
      </c>
      <c r="C1283" s="92">
        <f t="shared" si="84"/>
        <v>-1.1083516065463072E-2</v>
      </c>
      <c r="D1283">
        <f>VLOOKUP($A1283,'STOCK PRICES'!$E$2:$F$2018,2,1)</f>
        <v>107.77</v>
      </c>
      <c r="E1283" s="92">
        <f t="shared" si="84"/>
        <v>-8.1323800936984152E-3</v>
      </c>
      <c r="F1283">
        <f>VLOOKUP($A1283,'STOCK PRICES'!$G$2:$H$1679,2,1)</f>
        <v>19.899999999999999</v>
      </c>
      <c r="G1283" s="92">
        <f t="shared" si="68"/>
        <v>-5.0238634565824049E-4</v>
      </c>
      <c r="H1283">
        <f>VLOOKUP($A1283,'STOCK PRICES'!$I$2:$J$1976,2,1)</f>
        <v>34.979999999999997</v>
      </c>
      <c r="I1283" s="92">
        <f t="shared" si="69"/>
        <v>9.767385896221439E-3</v>
      </c>
      <c r="J1283">
        <f>VLOOKUP($A1283,'STOCK PRICES'!$K$2:$L$2018,2,1)</f>
        <v>161.25</v>
      </c>
      <c r="K1283" s="92">
        <f t="shared" si="70"/>
        <v>-2.7283316965820613E-2</v>
      </c>
      <c r="L1283">
        <f>VLOOKUP($A1283,'STOCK PRICES'!$M$2:$N$2018,2,1)</f>
        <v>23.68</v>
      </c>
      <c r="M1283" s="92">
        <f t="shared" si="71"/>
        <v>-3.3634060948271441E-2</v>
      </c>
      <c r="N1283">
        <f>VLOOKUP($A1283,'STOCK PRICES'!$O$2:$P$538,2,1)</f>
        <v>27.49</v>
      </c>
      <c r="O1283" s="92">
        <f t="shared" si="72"/>
        <v>1.4561342216147376E-3</v>
      </c>
      <c r="P1283">
        <f>VLOOKUP($A1283,'STOCK PRICES'!$Q$2:$R$2018,2,1)</f>
        <v>15.8</v>
      </c>
      <c r="Q1283" s="92">
        <f t="shared" si="73"/>
        <v>-1.8809331957496227E-2</v>
      </c>
      <c r="R1283">
        <f>VLOOKUP($A1283,'STOCK PRICES'!$S$2:$T$2018,2,1)</f>
        <v>7.04</v>
      </c>
      <c r="S1283" s="92">
        <f t="shared" si="74"/>
        <v>-2.6630866000722304E-2</v>
      </c>
      <c r="T1283">
        <f>VLOOKUP($A1283,'STOCK PRICES'!$U$2:$V$1210,2,1)</f>
        <v>131.49</v>
      </c>
      <c r="U1283" s="92">
        <f t="shared" si="75"/>
        <v>-7.7952034998181319E-2</v>
      </c>
      <c r="V1283">
        <f>VLOOKUP($A1283,'STOCK PRICES'!$W$2:$X$1879,2,1)</f>
        <v>45.82</v>
      </c>
      <c r="W1283" s="92">
        <f t="shared" si="76"/>
        <v>-5.1882383171536185E-2</v>
      </c>
      <c r="X1283">
        <f>VLOOKUP($A1283,'STOCK PRICES'!$Y$2:$Z$1987,2,1)</f>
        <v>29.34</v>
      </c>
      <c r="Y1283" s="92">
        <f t="shared" si="77"/>
        <v>0</v>
      </c>
      <c r="Z1283">
        <f>VLOOKUP($A1283,'STOCK PRICES'!$AA$2:$AB$1885,2,1)</f>
        <v>98.68</v>
      </c>
      <c r="AA1283" s="92">
        <f t="shared" si="78"/>
        <v>6.9148129905841123E-3</v>
      </c>
      <c r="AB1283">
        <f>VLOOKUP($A1283,'STOCK PRICES'!$AC$2:$AD$532,2,1)</f>
        <v>442.09</v>
      </c>
      <c r="AC1283" s="92">
        <f t="shared" si="79"/>
        <v>-3.5006296841366503E-2</v>
      </c>
      <c r="AD1283">
        <f>VLOOKUP($A1283,'STOCK PRICES'!$AE$2:$AF$1525,2,1)</f>
        <v>977.56</v>
      </c>
      <c r="AE1283" s="92">
        <f t="shared" si="80"/>
        <v>-2.4214694920985319E-3</v>
      </c>
      <c r="AF1283">
        <f>VLOOKUP($A1283,'STOCK PRICES'!$AG$2:$AH$1526,2,1)</f>
        <v>57.75</v>
      </c>
      <c r="AG1283" s="92">
        <f t="shared" si="81"/>
        <v>-8.6207430439069754E-3</v>
      </c>
      <c r="AH1283">
        <f>VLOOKUP($A1283,'STOCK PRICES'!$AI$2:$AJ$1515,2,1)</f>
        <v>483.45</v>
      </c>
      <c r="AI1283" s="92">
        <f t="shared" si="82"/>
        <v>-2.8305892730710009E-2</v>
      </c>
      <c r="AJ1283">
        <f>VLOOKUP($A1283,'STOCK PRICES'!$AK$2:$AL$1492,2,1)</f>
        <v>176.07</v>
      </c>
      <c r="AK1283" s="92">
        <f t="shared" si="83"/>
        <v>-1.7899836241376907E-2</v>
      </c>
    </row>
    <row r="1284" spans="1:37">
      <c r="A1284" s="87">
        <v>44901</v>
      </c>
      <c r="B1284">
        <f>VLOOKUP($A1284,'STOCK PRICES'!$C$2:$D$1994,2,1)</f>
        <v>106.92</v>
      </c>
      <c r="C1284" s="92">
        <f t="shared" si="84"/>
        <v>-6.990102556907349E-3</v>
      </c>
      <c r="D1284">
        <f>VLOOKUP($A1284,'STOCK PRICES'!$E$2:$F$2018,2,1)</f>
        <v>108.25</v>
      </c>
      <c r="E1284" s="92">
        <f t="shared" si="84"/>
        <v>4.444040273858957E-3</v>
      </c>
      <c r="F1284">
        <f>VLOOKUP($A1284,'STOCK PRICES'!$G$2:$H$1679,2,1)</f>
        <v>19.600000000000001</v>
      </c>
      <c r="G1284" s="92">
        <f t="shared" si="68"/>
        <v>-1.5190165493975007E-2</v>
      </c>
      <c r="H1284">
        <f>VLOOKUP($A1284,'STOCK PRICES'!$I$2:$J$1976,2,1)</f>
        <v>33.93</v>
      </c>
      <c r="I1284" s="92">
        <f t="shared" si="69"/>
        <v>-3.0476890794317143E-2</v>
      </c>
      <c r="J1284">
        <f>VLOOKUP($A1284,'STOCK PRICES'!$K$2:$L$2018,2,1)</f>
        <v>160.07</v>
      </c>
      <c r="K1284" s="92">
        <f t="shared" si="70"/>
        <v>-7.3447361172757188E-3</v>
      </c>
      <c r="L1284">
        <f>VLOOKUP($A1284,'STOCK PRICES'!$M$2:$N$2018,2,1)</f>
        <v>23.56</v>
      </c>
      <c r="M1284" s="92">
        <f t="shared" si="71"/>
        <v>-5.0804512324190637E-3</v>
      </c>
      <c r="N1284">
        <f>VLOOKUP($A1284,'STOCK PRICES'!$O$2:$P$538,2,1)</f>
        <v>27.39</v>
      </c>
      <c r="O1284" s="92">
        <f t="shared" si="72"/>
        <v>-3.6443189021675305E-3</v>
      </c>
      <c r="P1284">
        <f>VLOOKUP($A1284,'STOCK PRICES'!$Q$2:$R$2018,2,1)</f>
        <v>15.75</v>
      </c>
      <c r="Q1284" s="92">
        <f t="shared" si="73"/>
        <v>-3.1695747612790672E-3</v>
      </c>
      <c r="R1284">
        <f>VLOOKUP($A1284,'STOCK PRICES'!$S$2:$T$2018,2,1)</f>
        <v>7.16</v>
      </c>
      <c r="S1284" s="92">
        <f t="shared" si="74"/>
        <v>1.6901810802603254E-2</v>
      </c>
      <c r="T1284">
        <f>VLOOKUP($A1284,'STOCK PRICES'!$U$2:$V$1210,2,1)</f>
        <v>134.99</v>
      </c>
      <c r="U1284" s="92">
        <f t="shared" si="75"/>
        <v>2.6269898521908114E-2</v>
      </c>
      <c r="V1284">
        <f>VLOOKUP($A1284,'STOCK PRICES'!$W$2:$X$1879,2,1)</f>
        <v>47.05</v>
      </c>
      <c r="W1284" s="92">
        <f t="shared" si="76"/>
        <v>2.6490189006039191E-2</v>
      </c>
      <c r="X1284">
        <f>VLOOKUP($A1284,'STOCK PRICES'!$Y$2:$Z$1987,2,1)</f>
        <v>28.93</v>
      </c>
      <c r="Y1284" s="92">
        <f t="shared" si="77"/>
        <v>-1.4072653726791912E-2</v>
      </c>
      <c r="Z1284">
        <f>VLOOKUP($A1284,'STOCK PRICES'!$AA$2:$AB$1885,2,1)</f>
        <v>98.74</v>
      </c>
      <c r="AA1284" s="92">
        <f t="shared" si="78"/>
        <v>6.0784116956080683E-4</v>
      </c>
      <c r="AB1284">
        <f>VLOOKUP($A1284,'STOCK PRICES'!$AC$2:$AD$532,2,1)</f>
        <v>443.37</v>
      </c>
      <c r="AC1284" s="92">
        <f t="shared" si="79"/>
        <v>2.8911546351107712E-3</v>
      </c>
      <c r="AD1284">
        <f>VLOOKUP($A1284,'STOCK PRICES'!$AE$2:$AF$1525,2,1)</f>
        <v>970</v>
      </c>
      <c r="AE1284" s="92">
        <f t="shared" si="80"/>
        <v>-7.7635995525199798E-3</v>
      </c>
      <c r="AF1284">
        <f>VLOOKUP($A1284,'STOCK PRICES'!$AG$2:$AH$1526,2,1)</f>
        <v>57.81</v>
      </c>
      <c r="AG1284" s="92">
        <f t="shared" si="81"/>
        <v>1.0384216924819258E-3</v>
      </c>
      <c r="AH1284">
        <f>VLOOKUP($A1284,'STOCK PRICES'!$AI$2:$AJ$1515,2,1)</f>
        <v>486</v>
      </c>
      <c r="AI1284" s="92">
        <f t="shared" si="82"/>
        <v>5.2607269709373369E-3</v>
      </c>
      <c r="AJ1284">
        <f>VLOOKUP($A1284,'STOCK PRICES'!$AK$2:$AL$1492,2,1)</f>
        <v>173.96</v>
      </c>
      <c r="AK1284" s="92">
        <f t="shared" si="83"/>
        <v>-1.2056255508915068E-2</v>
      </c>
    </row>
    <row r="1285" spans="1:37">
      <c r="A1285" s="87">
        <v>44902</v>
      </c>
      <c r="B1285">
        <f>VLOOKUP($A1285,'STOCK PRICES'!$C$2:$D$1994,2,1)</f>
        <v>106.74</v>
      </c>
      <c r="C1285" s="92">
        <f t="shared" si="84"/>
        <v>-1.6849203649195231E-3</v>
      </c>
      <c r="D1285">
        <f>VLOOKUP($A1285,'STOCK PRICES'!$E$2:$F$2018,2,1)</f>
        <v>107.76</v>
      </c>
      <c r="E1285" s="92">
        <f t="shared" si="84"/>
        <v>-4.5368347804906409E-3</v>
      </c>
      <c r="F1285">
        <f>VLOOKUP($A1285,'STOCK PRICES'!$G$2:$H$1679,2,1)</f>
        <v>19.899999999999999</v>
      </c>
      <c r="G1285" s="92">
        <f t="shared" si="68"/>
        <v>1.5190165493975019E-2</v>
      </c>
      <c r="H1285">
        <f>VLOOKUP($A1285,'STOCK PRICES'!$I$2:$J$1976,2,1)</f>
        <v>35.01</v>
      </c>
      <c r="I1285" s="92">
        <f t="shared" si="69"/>
        <v>3.1334156170435445E-2</v>
      </c>
      <c r="J1285">
        <f>VLOOKUP($A1285,'STOCK PRICES'!$K$2:$L$2018,2,1)</f>
        <v>161.31</v>
      </c>
      <c r="K1285" s="92">
        <f t="shared" si="70"/>
        <v>7.7167599310902432E-3</v>
      </c>
      <c r="L1285">
        <f>VLOOKUP($A1285,'STOCK PRICES'!$M$2:$N$2018,2,1)</f>
        <v>24.05</v>
      </c>
      <c r="M1285" s="92">
        <f t="shared" si="71"/>
        <v>2.0584637768384394E-2</v>
      </c>
      <c r="N1285">
        <f>VLOOKUP($A1285,'STOCK PRICES'!$O$2:$P$538,2,1)</f>
        <v>27.55</v>
      </c>
      <c r="O1285" s="92">
        <f t="shared" si="72"/>
        <v>5.8245523239367353E-3</v>
      </c>
      <c r="P1285">
        <f>VLOOKUP($A1285,'STOCK PRICES'!$Q$2:$R$2018,2,1)</f>
        <v>16.079999999999998</v>
      </c>
      <c r="Q1285" s="92">
        <f t="shared" si="73"/>
        <v>2.0735898479178127E-2</v>
      </c>
      <c r="R1285">
        <f>VLOOKUP($A1285,'STOCK PRICES'!$S$2:$T$2018,2,1)</f>
        <v>7.09</v>
      </c>
      <c r="S1285" s="92">
        <f t="shared" si="74"/>
        <v>-9.8246404285182044E-3</v>
      </c>
      <c r="T1285">
        <f>VLOOKUP($A1285,'STOCK PRICES'!$U$2:$V$1210,2,1)</f>
        <v>124.87</v>
      </c>
      <c r="U1285" s="92">
        <f t="shared" si="75"/>
        <v>-7.7927505493681964E-2</v>
      </c>
      <c r="V1285">
        <f>VLOOKUP($A1285,'STOCK PRICES'!$W$2:$X$1879,2,1)</f>
        <v>47.68</v>
      </c>
      <c r="W1285" s="92">
        <f t="shared" si="76"/>
        <v>1.3301156725705749E-2</v>
      </c>
      <c r="X1285">
        <f>VLOOKUP($A1285,'STOCK PRICES'!$Y$2:$Z$1987,2,1)</f>
        <v>28.9</v>
      </c>
      <c r="Y1285" s="92">
        <f t="shared" si="77"/>
        <v>-1.0375238696572796E-3</v>
      </c>
      <c r="Z1285">
        <f>VLOOKUP($A1285,'STOCK PRICES'!$AA$2:$AB$1885,2,1)</f>
        <v>97.5</v>
      </c>
      <c r="AA1285" s="92">
        <f t="shared" si="78"/>
        <v>-1.2637754826915334E-2</v>
      </c>
      <c r="AB1285">
        <f>VLOOKUP($A1285,'STOCK PRICES'!$AC$2:$AD$532,2,1)</f>
        <v>453.59</v>
      </c>
      <c r="AC1285" s="92">
        <f t="shared" si="79"/>
        <v>2.2789070420558555E-2</v>
      </c>
      <c r="AD1285">
        <f>VLOOKUP($A1285,'STOCK PRICES'!$AE$2:$AF$1525,2,1)</f>
        <v>974.75</v>
      </c>
      <c r="AE1285" s="92">
        <f t="shared" si="80"/>
        <v>4.8849563652781846E-3</v>
      </c>
      <c r="AF1285">
        <f>VLOOKUP($A1285,'STOCK PRICES'!$AG$2:$AH$1526,2,1)</f>
        <v>57.51</v>
      </c>
      <c r="AG1285" s="92">
        <f t="shared" si="81"/>
        <v>-5.2029253687219546E-3</v>
      </c>
      <c r="AH1285">
        <f>VLOOKUP($A1285,'STOCK PRICES'!$AI$2:$AJ$1515,2,1)</f>
        <v>489.45</v>
      </c>
      <c r="AI1285" s="92">
        <f t="shared" si="82"/>
        <v>7.073687806945431E-3</v>
      </c>
      <c r="AJ1285">
        <f>VLOOKUP($A1285,'STOCK PRICES'!$AK$2:$AL$1492,2,1)</f>
        <v>178.78</v>
      </c>
      <c r="AK1285" s="92">
        <f t="shared" si="83"/>
        <v>2.7330611930268863E-2</v>
      </c>
    </row>
    <row r="1286" spans="1:37">
      <c r="A1286" s="87">
        <v>44903</v>
      </c>
      <c r="B1286">
        <f>VLOOKUP($A1286,'STOCK PRICES'!$C$2:$D$1994,2,1)</f>
        <v>105.05</v>
      </c>
      <c r="C1286" s="92">
        <f t="shared" si="84"/>
        <v>-1.5959543614789296E-2</v>
      </c>
      <c r="D1286">
        <f>VLOOKUP($A1286,'STOCK PRICES'!$E$2:$F$2018,2,1)</f>
        <v>108.28</v>
      </c>
      <c r="E1286" s="92">
        <f t="shared" si="84"/>
        <v>4.8139326439918771E-3</v>
      </c>
      <c r="F1286">
        <f>VLOOKUP($A1286,'STOCK PRICES'!$G$2:$H$1679,2,1)</f>
        <v>20.38</v>
      </c>
      <c r="G1286" s="92">
        <f t="shared" si="68"/>
        <v>2.3834296064132017E-2</v>
      </c>
      <c r="H1286">
        <f>VLOOKUP($A1286,'STOCK PRICES'!$I$2:$J$1976,2,1)</f>
        <v>34.5</v>
      </c>
      <c r="I1286" s="92">
        <f t="shared" si="69"/>
        <v>-1.467441092926023E-2</v>
      </c>
      <c r="J1286">
        <f>VLOOKUP($A1286,'STOCK PRICES'!$K$2:$L$2018,2,1)</f>
        <v>158.33000000000001</v>
      </c>
      <c r="K1286" s="92">
        <f t="shared" si="70"/>
        <v>-1.8646516976353514E-2</v>
      </c>
      <c r="L1286">
        <f>VLOOKUP($A1286,'STOCK PRICES'!$M$2:$N$2018,2,1)</f>
        <v>23.75</v>
      </c>
      <c r="M1286" s="92">
        <f t="shared" si="71"/>
        <v>-1.2552466071119973E-2</v>
      </c>
      <c r="N1286">
        <f>VLOOKUP($A1286,'STOCK PRICES'!$O$2:$P$538,2,1)</f>
        <v>27.3</v>
      </c>
      <c r="O1286" s="92">
        <f t="shared" si="72"/>
        <v>-9.1158334080094928E-3</v>
      </c>
      <c r="P1286">
        <f>VLOOKUP($A1286,'STOCK PRICES'!$Q$2:$R$2018,2,1)</f>
        <v>15.86</v>
      </c>
      <c r="Q1286" s="92">
        <f t="shared" si="73"/>
        <v>-1.3776047544118293E-2</v>
      </c>
      <c r="R1286">
        <f>VLOOKUP($A1286,'STOCK PRICES'!$S$2:$T$2018,2,1)</f>
        <v>7.08</v>
      </c>
      <c r="S1286" s="92">
        <f t="shared" si="74"/>
        <v>-1.411432838407736E-3</v>
      </c>
      <c r="T1286">
        <f>VLOOKUP($A1286,'STOCK PRICES'!$U$2:$V$1210,2,1)</f>
        <v>125.78</v>
      </c>
      <c r="U1286" s="92">
        <f t="shared" si="75"/>
        <v>7.26115298830355E-3</v>
      </c>
      <c r="V1286">
        <f>VLOOKUP($A1286,'STOCK PRICES'!$W$2:$X$1879,2,1)</f>
        <v>46.52</v>
      </c>
      <c r="W1286" s="92">
        <f t="shared" si="76"/>
        <v>-2.4629695106630566E-2</v>
      </c>
      <c r="X1286">
        <f>VLOOKUP($A1286,'STOCK PRICES'!$Y$2:$Z$1987,2,1)</f>
        <v>28.55</v>
      </c>
      <c r="Y1286" s="92">
        <f t="shared" si="77"/>
        <v>-1.2184659016367217E-2</v>
      </c>
      <c r="Z1286">
        <f>VLOOKUP($A1286,'STOCK PRICES'!$AA$2:$AB$1885,2,1)</f>
        <v>97.5</v>
      </c>
      <c r="AA1286" s="92">
        <f t="shared" si="78"/>
        <v>0</v>
      </c>
      <c r="AB1286">
        <f>VLOOKUP($A1286,'STOCK PRICES'!$AC$2:$AD$532,2,1)</f>
        <v>451.93</v>
      </c>
      <c r="AC1286" s="92">
        <f t="shared" si="79"/>
        <v>-3.6664057327274349E-3</v>
      </c>
      <c r="AD1286">
        <f>VLOOKUP($A1286,'STOCK PRICES'!$AE$2:$AF$1525,2,1)</f>
        <v>974.18</v>
      </c>
      <c r="AE1286" s="92">
        <f t="shared" si="80"/>
        <v>-5.8493636636735896E-4</v>
      </c>
      <c r="AF1286">
        <f>VLOOKUP($A1286,'STOCK PRICES'!$AG$2:$AH$1526,2,1)</f>
        <v>56.84</v>
      </c>
      <c r="AG1286" s="92">
        <f t="shared" si="81"/>
        <v>-1.1718542496762813E-2</v>
      </c>
      <c r="AH1286">
        <f>VLOOKUP($A1286,'STOCK PRICES'!$AI$2:$AJ$1515,2,1)</f>
        <v>485.28</v>
      </c>
      <c r="AI1286" s="92">
        <f t="shared" si="82"/>
        <v>-8.5562677671683768E-3</v>
      </c>
      <c r="AJ1286">
        <f>VLOOKUP($A1286,'STOCK PRICES'!$AK$2:$AL$1492,2,1)</f>
        <v>175.66</v>
      </c>
      <c r="AK1286" s="92">
        <f t="shared" si="83"/>
        <v>-1.7605691170735186E-2</v>
      </c>
    </row>
    <row r="1287" spans="1:37">
      <c r="A1287" s="87">
        <v>44904</v>
      </c>
      <c r="B1287">
        <f>VLOOKUP($A1287,'STOCK PRICES'!$C$2:$D$1994,2,1)</f>
        <v>105.29</v>
      </c>
      <c r="C1287" s="92">
        <f t="shared" si="84"/>
        <v>2.2820205776585365E-3</v>
      </c>
      <c r="D1287">
        <f>VLOOKUP($A1287,'STOCK PRICES'!$E$2:$F$2018,2,1)</f>
        <v>110.7</v>
      </c>
      <c r="E1287" s="92">
        <f t="shared" si="84"/>
        <v>2.2103374968490769E-2</v>
      </c>
      <c r="F1287">
        <f>VLOOKUP($A1287,'STOCK PRICES'!$G$2:$H$1679,2,1)</f>
        <v>20.38</v>
      </c>
      <c r="G1287" s="92">
        <f t="shared" si="68"/>
        <v>0</v>
      </c>
      <c r="H1287">
        <f>VLOOKUP($A1287,'STOCK PRICES'!$I$2:$J$1976,2,1)</f>
        <v>35.479999999999997</v>
      </c>
      <c r="I1287" s="92">
        <f t="shared" si="69"/>
        <v>2.8009833404064481E-2</v>
      </c>
      <c r="J1287">
        <f>VLOOKUP($A1287,'STOCK PRICES'!$K$2:$L$2018,2,1)</f>
        <v>159.22</v>
      </c>
      <c r="K1287" s="92">
        <f t="shared" si="70"/>
        <v>5.605431147089274E-3</v>
      </c>
      <c r="L1287">
        <f>VLOOKUP($A1287,'STOCK PRICES'!$M$2:$N$2018,2,1)</f>
        <v>23.57</v>
      </c>
      <c r="M1287" s="92">
        <f t="shared" si="71"/>
        <v>-7.6078135326104355E-3</v>
      </c>
      <c r="N1287">
        <f>VLOOKUP($A1287,'STOCK PRICES'!$O$2:$P$538,2,1)</f>
        <v>27.21</v>
      </c>
      <c r="O1287" s="92">
        <f t="shared" si="72"/>
        <v>-3.3021493957591107E-3</v>
      </c>
      <c r="P1287">
        <f>VLOOKUP($A1287,'STOCK PRICES'!$Q$2:$R$2018,2,1)</f>
        <v>15.66</v>
      </c>
      <c r="Q1287" s="92">
        <f t="shared" si="73"/>
        <v>-1.2690525644044794E-2</v>
      </c>
      <c r="R1287">
        <f>VLOOKUP($A1287,'STOCK PRICES'!$S$2:$T$2018,2,1)</f>
        <v>7.34</v>
      </c>
      <c r="S1287" s="92">
        <f t="shared" si="74"/>
        <v>3.606493492079587E-2</v>
      </c>
      <c r="T1287">
        <f>VLOOKUP($A1287,'STOCK PRICES'!$U$2:$V$1210,2,1)</f>
        <v>125.78</v>
      </c>
      <c r="U1287" s="92">
        <f t="shared" si="75"/>
        <v>0</v>
      </c>
      <c r="V1287">
        <f>VLOOKUP($A1287,'STOCK PRICES'!$W$2:$X$1879,2,1)</f>
        <v>47.03</v>
      </c>
      <c r="W1287" s="92">
        <f t="shared" si="76"/>
        <v>1.0903368306492973E-2</v>
      </c>
      <c r="X1287">
        <f>VLOOKUP($A1287,'STOCK PRICES'!$Y$2:$Z$1987,2,1)</f>
        <v>27.75</v>
      </c>
      <c r="Y1287" s="92">
        <f t="shared" si="77"/>
        <v>-2.8421095909575707E-2</v>
      </c>
      <c r="Z1287">
        <f>VLOOKUP($A1287,'STOCK PRICES'!$AA$2:$AB$1885,2,1)</f>
        <v>97.67</v>
      </c>
      <c r="AA1287" s="92">
        <f t="shared" si="78"/>
        <v>1.7420714555842186E-3</v>
      </c>
      <c r="AB1287">
        <f>VLOOKUP($A1287,'STOCK PRICES'!$AC$2:$AD$532,2,1)</f>
        <v>453.14</v>
      </c>
      <c r="AC1287" s="92">
        <f t="shared" si="79"/>
        <v>2.6738279268857263E-3</v>
      </c>
      <c r="AD1287">
        <f>VLOOKUP($A1287,'STOCK PRICES'!$AE$2:$AF$1525,2,1)</f>
        <v>975.87</v>
      </c>
      <c r="AE1287" s="92">
        <f t="shared" si="80"/>
        <v>1.7332893239706357E-3</v>
      </c>
      <c r="AF1287">
        <f>VLOOKUP($A1287,'STOCK PRICES'!$AG$2:$AH$1526,2,1)</f>
        <v>57.01</v>
      </c>
      <c r="AG1287" s="92">
        <f t="shared" si="81"/>
        <v>2.9863878145904195E-3</v>
      </c>
      <c r="AH1287">
        <f>VLOOKUP($A1287,'STOCK PRICES'!$AI$2:$AJ$1515,2,1)</f>
        <v>485.18</v>
      </c>
      <c r="AI1287" s="92">
        <f t="shared" si="82"/>
        <v>-2.0608783536449154E-4</v>
      </c>
      <c r="AJ1287">
        <f>VLOOKUP($A1287,'STOCK PRICES'!$AK$2:$AL$1492,2,1)</f>
        <v>177.32</v>
      </c>
      <c r="AK1287" s="92">
        <f t="shared" si="83"/>
        <v>9.4057013878814655E-3</v>
      </c>
    </row>
    <row r="1288" spans="1:37">
      <c r="A1288" s="87">
        <v>44907</v>
      </c>
      <c r="B1288">
        <f>VLOOKUP($A1288,'STOCK PRICES'!$C$2:$D$1994,2,1)</f>
        <v>105.45</v>
      </c>
      <c r="C1288" s="92">
        <f t="shared" si="84"/>
        <v>1.5184590561156579E-3</v>
      </c>
      <c r="D1288">
        <f>VLOOKUP($A1288,'STOCK PRICES'!$E$2:$F$2018,2,1)</f>
        <v>110.27</v>
      </c>
      <c r="E1288" s="92">
        <f t="shared" si="84"/>
        <v>-3.8919359440041383E-3</v>
      </c>
      <c r="F1288">
        <f>VLOOKUP($A1288,'STOCK PRICES'!$G$2:$H$1679,2,1)</f>
        <v>20.58</v>
      </c>
      <c r="G1288" s="92">
        <f t="shared" si="68"/>
        <v>9.7657026113248651E-3</v>
      </c>
      <c r="H1288">
        <f>VLOOKUP($A1288,'STOCK PRICES'!$I$2:$J$1976,2,1)</f>
        <v>35.44</v>
      </c>
      <c r="I1288" s="92">
        <f t="shared" si="69"/>
        <v>-1.1280317044985255E-3</v>
      </c>
      <c r="J1288">
        <f>VLOOKUP($A1288,'STOCK PRICES'!$K$2:$L$2018,2,1)</f>
        <v>154.25</v>
      </c>
      <c r="K1288" s="92">
        <f t="shared" si="70"/>
        <v>-3.1712230874934973E-2</v>
      </c>
      <c r="L1288">
        <f>VLOOKUP($A1288,'STOCK PRICES'!$M$2:$N$2018,2,1)</f>
        <v>23.39</v>
      </c>
      <c r="M1288" s="92">
        <f t="shared" si="71"/>
        <v>-7.6661363519520366E-3</v>
      </c>
      <c r="N1288">
        <f>VLOOKUP($A1288,'STOCK PRICES'!$O$2:$P$538,2,1)</f>
        <v>27.39</v>
      </c>
      <c r="O1288" s="92">
        <f t="shared" si="72"/>
        <v>6.5934304798319051E-3</v>
      </c>
      <c r="P1288">
        <f>VLOOKUP($A1288,'STOCK PRICES'!$Q$2:$R$2018,2,1)</f>
        <v>15.51</v>
      </c>
      <c r="Q1288" s="92">
        <f t="shared" si="73"/>
        <v>-9.6247133742095575E-3</v>
      </c>
      <c r="R1288">
        <f>VLOOKUP($A1288,'STOCK PRICES'!$S$2:$T$2018,2,1)</f>
        <v>7.58</v>
      </c>
      <c r="S1288" s="92">
        <f t="shared" si="74"/>
        <v>3.2174357027856114E-2</v>
      </c>
      <c r="T1288">
        <f>VLOOKUP($A1288,'STOCK PRICES'!$U$2:$V$1210,2,1)</f>
        <v>125.78</v>
      </c>
      <c r="U1288" s="92">
        <f t="shared" si="75"/>
        <v>0</v>
      </c>
      <c r="V1288">
        <f>VLOOKUP($A1288,'STOCK PRICES'!$W$2:$X$1879,2,1)</f>
        <v>46.99</v>
      </c>
      <c r="W1288" s="92">
        <f t="shared" si="76"/>
        <v>-8.5088284223224062E-4</v>
      </c>
      <c r="X1288">
        <f>VLOOKUP($A1288,'STOCK PRICES'!$Y$2:$Z$1987,2,1)</f>
        <v>27.38</v>
      </c>
      <c r="Y1288" s="92">
        <f t="shared" si="77"/>
        <v>-1.3423020332140774E-2</v>
      </c>
      <c r="Z1288">
        <f>VLOOKUP($A1288,'STOCK PRICES'!$AA$2:$AB$1885,2,1)</f>
        <v>97.67</v>
      </c>
      <c r="AA1288" s="92">
        <f t="shared" si="78"/>
        <v>0</v>
      </c>
      <c r="AB1288">
        <f>VLOOKUP($A1288,'STOCK PRICES'!$AC$2:$AD$532,2,1)</f>
        <v>453.37</v>
      </c>
      <c r="AC1288" s="92">
        <f t="shared" si="79"/>
        <v>5.074406348200436E-4</v>
      </c>
      <c r="AD1288">
        <f>VLOOKUP($A1288,'STOCK PRICES'!$AE$2:$AF$1525,2,1)</f>
        <v>995.01</v>
      </c>
      <c r="AE1288" s="92">
        <f t="shared" si="80"/>
        <v>1.9423406539035713E-2</v>
      </c>
      <c r="AF1288">
        <f>VLOOKUP($A1288,'STOCK PRICES'!$AG$2:$AH$1526,2,1)</f>
        <v>56.56</v>
      </c>
      <c r="AG1288" s="92">
        <f t="shared" si="81"/>
        <v>-7.9246694551730959E-3</v>
      </c>
      <c r="AH1288">
        <f>VLOOKUP($A1288,'STOCK PRICES'!$AI$2:$AJ$1515,2,1)</f>
        <v>489.07</v>
      </c>
      <c r="AI1288" s="92">
        <f t="shared" si="82"/>
        <v>7.9856724093380783E-3</v>
      </c>
      <c r="AJ1288">
        <f>VLOOKUP($A1288,'STOCK PRICES'!$AK$2:$AL$1492,2,1)</f>
        <v>175.72</v>
      </c>
      <c r="AK1288" s="92">
        <f t="shared" si="83"/>
        <v>-9.0641907692738857E-3</v>
      </c>
    </row>
    <row r="1289" spans="1:37">
      <c r="A1289" s="87">
        <v>44908</v>
      </c>
      <c r="B1289">
        <f>VLOOKUP($A1289,'STOCK PRICES'!$C$2:$D$1994,2,1)</f>
        <v>106.75</v>
      </c>
      <c r="C1289" s="92">
        <f t="shared" si="84"/>
        <v>1.2252745183950347E-2</v>
      </c>
      <c r="D1289">
        <f>VLOOKUP($A1289,'STOCK PRICES'!$E$2:$F$2018,2,1)</f>
        <v>110.96</v>
      </c>
      <c r="E1289" s="92">
        <f t="shared" si="84"/>
        <v>6.2378722359890931E-3</v>
      </c>
      <c r="F1289">
        <f>VLOOKUP($A1289,'STOCK PRICES'!$G$2:$H$1679,2,1)</f>
        <v>20.9</v>
      </c>
      <c r="G1289" s="92">
        <f t="shared" si="68"/>
        <v>1.5429428564861852E-2</v>
      </c>
      <c r="H1289">
        <f>VLOOKUP($A1289,'STOCK PRICES'!$I$2:$J$1976,2,1)</f>
        <v>35.44</v>
      </c>
      <c r="I1289" s="92">
        <f t="shared" si="69"/>
        <v>0</v>
      </c>
      <c r="J1289">
        <f>VLOOKUP($A1289,'STOCK PRICES'!$K$2:$L$2018,2,1)</f>
        <v>155.08000000000001</v>
      </c>
      <c r="K1289" s="92">
        <f t="shared" si="70"/>
        <v>5.3664500172312165E-3</v>
      </c>
      <c r="L1289">
        <f>VLOOKUP($A1289,'STOCK PRICES'!$M$2:$N$2018,2,1)</f>
        <v>23.46</v>
      </c>
      <c r="M1289" s="92">
        <f t="shared" si="71"/>
        <v>2.9882626292417626E-3</v>
      </c>
      <c r="N1289">
        <f>VLOOKUP($A1289,'STOCK PRICES'!$O$2:$P$538,2,1)</f>
        <v>27.18</v>
      </c>
      <c r="O1289" s="92">
        <f t="shared" si="72"/>
        <v>-7.6965745519891526E-3</v>
      </c>
      <c r="P1289">
        <f>VLOOKUP($A1289,'STOCK PRICES'!$Q$2:$R$2018,2,1)</f>
        <v>15.64</v>
      </c>
      <c r="Q1289" s="92">
        <f t="shared" si="73"/>
        <v>8.3467579287175696E-3</v>
      </c>
      <c r="R1289">
        <f>VLOOKUP($A1289,'STOCK PRICES'!$S$2:$T$2018,2,1)</f>
        <v>7.67</v>
      </c>
      <c r="S1289" s="92">
        <f t="shared" si="74"/>
        <v>1.1803415724884421E-2</v>
      </c>
      <c r="T1289">
        <f>VLOOKUP($A1289,'STOCK PRICES'!$U$2:$V$1210,2,1)</f>
        <v>125.78</v>
      </c>
      <c r="U1289" s="92">
        <f t="shared" si="75"/>
        <v>0</v>
      </c>
      <c r="V1289">
        <f>VLOOKUP($A1289,'STOCK PRICES'!$W$2:$X$1879,2,1)</f>
        <v>47.03</v>
      </c>
      <c r="W1289" s="92">
        <f t="shared" si="76"/>
        <v>8.5088284223231532E-4</v>
      </c>
      <c r="X1289">
        <f>VLOOKUP($A1289,'STOCK PRICES'!$Y$2:$Z$1987,2,1)</f>
        <v>27.63</v>
      </c>
      <c r="Y1289" s="92">
        <f t="shared" si="77"/>
        <v>9.0893190750223531E-3</v>
      </c>
      <c r="Z1289">
        <f>VLOOKUP($A1289,'STOCK PRICES'!$AA$2:$AB$1885,2,1)</f>
        <v>97.67</v>
      </c>
      <c r="AA1289" s="92">
        <f t="shared" si="78"/>
        <v>0</v>
      </c>
      <c r="AB1289">
        <f>VLOOKUP($A1289,'STOCK PRICES'!$AC$2:$AD$532,2,1)</f>
        <v>453.28</v>
      </c>
      <c r="AC1289" s="92">
        <f t="shared" si="79"/>
        <v>-1.9853306192163758E-4</v>
      </c>
      <c r="AD1289">
        <f>VLOOKUP($A1289,'STOCK PRICES'!$AE$2:$AF$1525,2,1)</f>
        <v>986.33</v>
      </c>
      <c r="AE1289" s="92">
        <f t="shared" si="80"/>
        <v>-8.7618031530643046E-3</v>
      </c>
      <c r="AF1289">
        <f>VLOOKUP($A1289,'STOCK PRICES'!$AG$2:$AH$1526,2,1)</f>
        <v>56.7</v>
      </c>
      <c r="AG1289" s="92">
        <f t="shared" si="81"/>
        <v>2.4721891453890728E-3</v>
      </c>
      <c r="AH1289">
        <f>VLOOKUP($A1289,'STOCK PRICES'!$AI$2:$AJ$1515,2,1)</f>
        <v>492.15</v>
      </c>
      <c r="AI1289" s="92">
        <f t="shared" si="82"/>
        <v>6.2779195609758073E-3</v>
      </c>
      <c r="AJ1289">
        <f>VLOOKUP($A1289,'STOCK PRICES'!$AK$2:$AL$1492,2,1)</f>
        <v>175.48</v>
      </c>
      <c r="AK1289" s="92">
        <f t="shared" si="83"/>
        <v>-1.3667428095656508E-3</v>
      </c>
    </row>
    <row r="1290" spans="1:37">
      <c r="A1290" s="87">
        <v>44909</v>
      </c>
      <c r="B1290">
        <f>VLOOKUP($A1290,'STOCK PRICES'!$C$2:$D$1994,2,1)</f>
        <v>106.3</v>
      </c>
      <c r="C1290" s="92">
        <f t="shared" si="84"/>
        <v>-4.2243667608317173E-3</v>
      </c>
      <c r="D1290">
        <f>VLOOKUP($A1290,'STOCK PRICES'!$E$2:$F$2018,2,1)</f>
        <v>110.56</v>
      </c>
      <c r="E1290" s="92">
        <f t="shared" si="84"/>
        <v>-3.6114159872163271E-3</v>
      </c>
      <c r="F1290">
        <f>VLOOKUP($A1290,'STOCK PRICES'!$G$2:$H$1679,2,1)</f>
        <v>20.2</v>
      </c>
      <c r="G1290" s="92">
        <f t="shared" si="68"/>
        <v>-3.4066554563606195E-2</v>
      </c>
      <c r="H1290">
        <f>VLOOKUP($A1290,'STOCK PRICES'!$I$2:$J$1976,2,1)</f>
        <v>35.25</v>
      </c>
      <c r="I1290" s="92">
        <f t="shared" si="69"/>
        <v>-5.375596478602431E-3</v>
      </c>
      <c r="J1290">
        <f>VLOOKUP($A1290,'STOCK PRICES'!$K$2:$L$2018,2,1)</f>
        <v>153.34</v>
      </c>
      <c r="K1290" s="92">
        <f t="shared" si="70"/>
        <v>-1.1283434671980066E-2</v>
      </c>
      <c r="L1290">
        <f>VLOOKUP($A1290,'STOCK PRICES'!$M$2:$N$2018,2,1)</f>
        <v>23.37</v>
      </c>
      <c r="M1290" s="92">
        <f t="shared" si="71"/>
        <v>-3.843694674562827E-3</v>
      </c>
      <c r="N1290">
        <f>VLOOKUP($A1290,'STOCK PRICES'!$O$2:$P$538,2,1)</f>
        <v>27.22</v>
      </c>
      <c r="O1290" s="92">
        <f t="shared" si="72"/>
        <v>1.47058850032222E-3</v>
      </c>
      <c r="P1290">
        <f>VLOOKUP($A1290,'STOCK PRICES'!$Q$2:$R$2018,2,1)</f>
        <v>15.63</v>
      </c>
      <c r="Q1290" s="92">
        <f t="shared" si="73"/>
        <v>-6.395906837797636E-4</v>
      </c>
      <c r="R1290">
        <f>VLOOKUP($A1290,'STOCK PRICES'!$S$2:$T$2018,2,1)</f>
        <v>7.94</v>
      </c>
      <c r="S1290" s="92">
        <f t="shared" si="74"/>
        <v>3.4596659879879525E-2</v>
      </c>
      <c r="T1290">
        <f>VLOOKUP($A1290,'STOCK PRICES'!$U$2:$V$1210,2,1)</f>
        <v>127</v>
      </c>
      <c r="U1290" s="92">
        <f t="shared" si="75"/>
        <v>9.6527373432340243E-3</v>
      </c>
      <c r="V1290">
        <f>VLOOKUP($A1290,'STOCK PRICES'!$W$2:$X$1879,2,1)</f>
        <v>47.77</v>
      </c>
      <c r="W1290" s="92">
        <f t="shared" si="76"/>
        <v>1.5612131444913952E-2</v>
      </c>
      <c r="X1290">
        <f>VLOOKUP($A1290,'STOCK PRICES'!$Y$2:$Z$1987,2,1)</f>
        <v>28.23</v>
      </c>
      <c r="Y1290" s="92">
        <f t="shared" si="77"/>
        <v>2.1483103330072799E-2</v>
      </c>
      <c r="Z1290">
        <f>VLOOKUP($A1290,'STOCK PRICES'!$AA$2:$AB$1885,2,1)</f>
        <v>97.67</v>
      </c>
      <c r="AA1290" s="92">
        <f t="shared" si="78"/>
        <v>0</v>
      </c>
      <c r="AB1290">
        <f>VLOOKUP($A1290,'STOCK PRICES'!$AC$2:$AD$532,2,1)</f>
        <v>453.77</v>
      </c>
      <c r="AC1290" s="92">
        <f t="shared" si="79"/>
        <v>1.0804256604718821E-3</v>
      </c>
      <c r="AD1290">
        <f>VLOOKUP($A1290,'STOCK PRICES'!$AE$2:$AF$1525,2,1)</f>
        <v>983.05</v>
      </c>
      <c r="AE1290" s="92">
        <f t="shared" si="80"/>
        <v>-3.3310006527814372E-3</v>
      </c>
      <c r="AF1290">
        <f>VLOOKUP($A1290,'STOCK PRICES'!$AG$2:$AH$1526,2,1)</f>
        <v>57.74</v>
      </c>
      <c r="AG1290" s="92">
        <f t="shared" si="81"/>
        <v>1.8175963501082561E-2</v>
      </c>
      <c r="AH1290">
        <f>VLOOKUP($A1290,'STOCK PRICES'!$AI$2:$AJ$1515,2,1)</f>
        <v>509.25</v>
      </c>
      <c r="AI1290" s="92">
        <f t="shared" si="82"/>
        <v>3.4155507031694822E-2</v>
      </c>
      <c r="AJ1290">
        <f>VLOOKUP($A1290,'STOCK PRICES'!$AK$2:$AL$1492,2,1)</f>
        <v>174.69</v>
      </c>
      <c r="AK1290" s="92">
        <f t="shared" si="83"/>
        <v>-4.5121017808749083E-3</v>
      </c>
    </row>
    <row r="1291" spans="1:37">
      <c r="A1291" s="87">
        <v>44910</v>
      </c>
      <c r="B1291">
        <f>VLOOKUP($A1291,'STOCK PRICES'!$C$2:$D$1994,2,1)</f>
        <v>104.81</v>
      </c>
      <c r="C1291" s="92">
        <f t="shared" si="84"/>
        <v>-1.4116098165816196E-2</v>
      </c>
      <c r="D1291">
        <f>VLOOKUP($A1291,'STOCK PRICES'!$E$2:$F$2018,2,1)</f>
        <v>105.97</v>
      </c>
      <c r="E1291" s="92">
        <f t="shared" si="84"/>
        <v>-4.2402324832615156E-2</v>
      </c>
      <c r="F1291">
        <f>VLOOKUP($A1291,'STOCK PRICES'!$G$2:$H$1679,2,1)</f>
        <v>20.5</v>
      </c>
      <c r="G1291" s="92">
        <f t="shared" si="68"/>
        <v>1.4742281737203431E-2</v>
      </c>
      <c r="H1291">
        <f>VLOOKUP($A1291,'STOCK PRICES'!$I$2:$J$1976,2,1)</f>
        <v>35.25</v>
      </c>
      <c r="I1291" s="92">
        <f t="shared" si="69"/>
        <v>0</v>
      </c>
      <c r="J1291">
        <f>VLOOKUP($A1291,'STOCK PRICES'!$K$2:$L$2018,2,1)</f>
        <v>149.21</v>
      </c>
      <c r="K1291" s="92">
        <f t="shared" si="70"/>
        <v>-2.7302968478418049E-2</v>
      </c>
      <c r="L1291">
        <f>VLOOKUP($A1291,'STOCK PRICES'!$M$2:$N$2018,2,1)</f>
        <v>22.9</v>
      </c>
      <c r="M1291" s="92">
        <f t="shared" si="71"/>
        <v>-2.0316237990572722E-2</v>
      </c>
      <c r="N1291">
        <f>VLOOKUP($A1291,'STOCK PRICES'!$O$2:$P$538,2,1)</f>
        <v>26.77</v>
      </c>
      <c r="O1291" s="92">
        <f t="shared" si="72"/>
        <v>-1.6670139691058825E-2</v>
      </c>
      <c r="P1291">
        <f>VLOOKUP($A1291,'STOCK PRICES'!$Q$2:$R$2018,2,1)</f>
        <v>15.43</v>
      </c>
      <c r="Q1291" s="92">
        <f t="shared" si="73"/>
        <v>-1.2878478058315792E-2</v>
      </c>
      <c r="R1291">
        <f>VLOOKUP($A1291,'STOCK PRICES'!$S$2:$T$2018,2,1)</f>
        <v>7.9</v>
      </c>
      <c r="S1291" s="92">
        <f t="shared" si="74"/>
        <v>-5.0505157860685915E-3</v>
      </c>
      <c r="T1291">
        <f>VLOOKUP($A1291,'STOCK PRICES'!$U$2:$V$1210,2,1)</f>
        <v>127</v>
      </c>
      <c r="U1291" s="92">
        <f t="shared" si="75"/>
        <v>0</v>
      </c>
      <c r="V1291">
        <f>VLOOKUP($A1291,'STOCK PRICES'!$W$2:$X$1879,2,1)</f>
        <v>46.99</v>
      </c>
      <c r="W1291" s="92">
        <f t="shared" si="76"/>
        <v>-1.6463014287146128E-2</v>
      </c>
      <c r="X1291">
        <f>VLOOKUP($A1291,'STOCK PRICES'!$Y$2:$Z$1987,2,1)</f>
        <v>28.33</v>
      </c>
      <c r="Y1291" s="92">
        <f t="shared" si="77"/>
        <v>3.5360715770271925E-3</v>
      </c>
      <c r="Z1291">
        <f>VLOOKUP($A1291,'STOCK PRICES'!$AA$2:$AB$1885,2,1)</f>
        <v>92.74</v>
      </c>
      <c r="AA1291" s="92">
        <f t="shared" si="78"/>
        <v>-5.1794570496070967E-2</v>
      </c>
      <c r="AB1291">
        <f>VLOOKUP($A1291,'STOCK PRICES'!$AC$2:$AD$532,2,1)</f>
        <v>450.77</v>
      </c>
      <c r="AC1291" s="92">
        <f t="shared" si="79"/>
        <v>-6.6332301499712676E-3</v>
      </c>
      <c r="AD1291">
        <f>VLOOKUP($A1291,'STOCK PRICES'!$AE$2:$AF$1525,2,1)</f>
        <v>970.24</v>
      </c>
      <c r="AE1291" s="92">
        <f t="shared" si="80"/>
        <v>-1.3116519979602273E-2</v>
      </c>
      <c r="AF1291">
        <f>VLOOKUP($A1291,'STOCK PRICES'!$AG$2:$AH$1526,2,1)</f>
        <v>56.61</v>
      </c>
      <c r="AG1291" s="92">
        <f t="shared" si="81"/>
        <v>-1.9764526186220596E-2</v>
      </c>
      <c r="AH1291">
        <f>VLOOKUP($A1291,'STOCK PRICES'!$AI$2:$AJ$1515,2,1)</f>
        <v>501.99</v>
      </c>
      <c r="AI1291" s="92">
        <f t="shared" si="82"/>
        <v>-1.4358855932323214E-2</v>
      </c>
      <c r="AJ1291">
        <f>VLOOKUP($A1291,'STOCK PRICES'!$AK$2:$AL$1492,2,1)</f>
        <v>172.16</v>
      </c>
      <c r="AK1291" s="92">
        <f t="shared" si="83"/>
        <v>-1.4588697543718641E-2</v>
      </c>
    </row>
    <row r="1292" spans="1:37">
      <c r="A1292" s="87">
        <v>44911</v>
      </c>
      <c r="B1292">
        <f>VLOOKUP($A1292,'STOCK PRICES'!$C$2:$D$1994,2,1)</f>
        <v>104.77</v>
      </c>
      <c r="C1292" s="92">
        <f t="shared" si="84"/>
        <v>-3.8171581721247209E-4</v>
      </c>
      <c r="D1292">
        <f>VLOOKUP($A1292,'STOCK PRICES'!$E$2:$F$2018,2,1)</f>
        <v>105.34</v>
      </c>
      <c r="E1292" s="92">
        <f t="shared" si="84"/>
        <v>-5.9628211315012995E-3</v>
      </c>
      <c r="F1292">
        <f>VLOOKUP($A1292,'STOCK PRICES'!$G$2:$H$1679,2,1)</f>
        <v>20.76</v>
      </c>
      <c r="G1292" s="92">
        <f t="shared" si="68"/>
        <v>1.2603172153325405E-2</v>
      </c>
      <c r="H1292">
        <f>VLOOKUP($A1292,'STOCK PRICES'!$I$2:$J$1976,2,1)</f>
        <v>34.74</v>
      </c>
      <c r="I1292" s="92">
        <f t="shared" si="69"/>
        <v>-1.4573768445318783E-2</v>
      </c>
      <c r="J1292">
        <f>VLOOKUP($A1292,'STOCK PRICES'!$K$2:$L$2018,2,1)</f>
        <v>145.41</v>
      </c>
      <c r="K1292" s="92">
        <f t="shared" si="70"/>
        <v>-2.5797371126935982E-2</v>
      </c>
      <c r="L1292">
        <f>VLOOKUP($A1292,'STOCK PRICES'!$M$2:$N$2018,2,1)</f>
        <v>22.81</v>
      </c>
      <c r="M1292" s="92">
        <f t="shared" si="71"/>
        <v>-3.9378742638972774E-3</v>
      </c>
      <c r="N1292">
        <f>VLOOKUP($A1292,'STOCK PRICES'!$O$2:$P$538,2,1)</f>
        <v>26.82</v>
      </c>
      <c r="O1292" s="92">
        <f t="shared" si="72"/>
        <v>1.8660203212712619E-3</v>
      </c>
      <c r="P1292">
        <f>VLOOKUP($A1292,'STOCK PRICES'!$Q$2:$R$2018,2,1)</f>
        <v>15.36</v>
      </c>
      <c r="Q1292" s="92">
        <f t="shared" si="73"/>
        <v>-4.5469386555433535E-3</v>
      </c>
      <c r="R1292">
        <f>VLOOKUP($A1292,'STOCK PRICES'!$S$2:$T$2018,2,1)</f>
        <v>7.53</v>
      </c>
      <c r="S1292" s="92">
        <f t="shared" si="74"/>
        <v>-4.796771766117363E-2</v>
      </c>
      <c r="T1292">
        <f>VLOOKUP($A1292,'STOCK PRICES'!$U$2:$V$1210,2,1)</f>
        <v>127</v>
      </c>
      <c r="U1292" s="92">
        <f t="shared" si="75"/>
        <v>0</v>
      </c>
      <c r="V1292">
        <f>VLOOKUP($A1292,'STOCK PRICES'!$W$2:$X$1879,2,1)</f>
        <v>47.41</v>
      </c>
      <c r="W1292" s="92">
        <f t="shared" si="76"/>
        <v>8.898363799302391E-3</v>
      </c>
      <c r="X1292">
        <f>VLOOKUP($A1292,'STOCK PRICES'!$Y$2:$Z$1987,2,1)</f>
        <v>28.28</v>
      </c>
      <c r="Y1292" s="92">
        <f t="shared" si="77"/>
        <v>-1.7664728140530848E-3</v>
      </c>
      <c r="Z1292">
        <f>VLOOKUP($A1292,'STOCK PRICES'!$AA$2:$AB$1885,2,1)</f>
        <v>93.33</v>
      </c>
      <c r="AA1292" s="92">
        <f t="shared" si="78"/>
        <v>6.3417206143406915E-3</v>
      </c>
      <c r="AB1292">
        <f>VLOOKUP($A1292,'STOCK PRICES'!$AC$2:$AD$532,2,1)</f>
        <v>450.52</v>
      </c>
      <c r="AC1292" s="92">
        <f t="shared" si="79"/>
        <v>-5.5476041321137035E-4</v>
      </c>
      <c r="AD1292">
        <f>VLOOKUP($A1292,'STOCK PRICES'!$AE$2:$AF$1525,2,1)</f>
        <v>996.75</v>
      </c>
      <c r="AE1292" s="92">
        <f t="shared" si="80"/>
        <v>2.6956522687566903E-2</v>
      </c>
      <c r="AF1292">
        <f>VLOOKUP($A1292,'STOCK PRICES'!$AG$2:$AH$1526,2,1)</f>
        <v>56.14</v>
      </c>
      <c r="AG1292" s="92">
        <f t="shared" si="81"/>
        <v>-8.3370771148320501E-3</v>
      </c>
      <c r="AH1292">
        <f>VLOOKUP($A1292,'STOCK PRICES'!$AI$2:$AJ$1515,2,1)</f>
        <v>514.9</v>
      </c>
      <c r="AI1292" s="92">
        <f t="shared" si="82"/>
        <v>2.5392507877503689E-2</v>
      </c>
      <c r="AJ1292">
        <f>VLOOKUP($A1292,'STOCK PRICES'!$AK$2:$AL$1492,2,1)</f>
        <v>171.25</v>
      </c>
      <c r="AK1292" s="92">
        <f t="shared" si="83"/>
        <v>-5.2997998310849214E-3</v>
      </c>
    </row>
    <row r="1293" spans="1:37">
      <c r="A1293" s="87">
        <v>44914</v>
      </c>
      <c r="B1293">
        <f>VLOOKUP($A1293,'STOCK PRICES'!$C$2:$D$1994,2,1)</f>
        <v>106.22</v>
      </c>
      <c r="C1293" s="92">
        <f t="shared" si="84"/>
        <v>1.3744943629379587E-2</v>
      </c>
      <c r="D1293">
        <f>VLOOKUP($A1293,'STOCK PRICES'!$E$2:$F$2018,2,1)</f>
        <v>104.98</v>
      </c>
      <c r="E1293" s="92">
        <f t="shared" si="84"/>
        <v>-3.4233582310895876E-3</v>
      </c>
      <c r="F1293">
        <f>VLOOKUP($A1293,'STOCK PRICES'!$G$2:$H$1679,2,1)</f>
        <v>20</v>
      </c>
      <c r="G1293" s="92">
        <f t="shared" si="68"/>
        <v>-3.7295784743697012E-2</v>
      </c>
      <c r="H1293">
        <f>VLOOKUP($A1293,'STOCK PRICES'!$I$2:$J$1976,2,1)</f>
        <v>34.74</v>
      </c>
      <c r="I1293" s="92">
        <f t="shared" si="69"/>
        <v>0</v>
      </c>
      <c r="J1293">
        <f>VLOOKUP($A1293,'STOCK PRICES'!$K$2:$L$2018,2,1)</f>
        <v>143.28</v>
      </c>
      <c r="K1293" s="92">
        <f t="shared" si="70"/>
        <v>-1.4756580772937974E-2</v>
      </c>
      <c r="L1293">
        <f>VLOOKUP($A1293,'STOCK PRICES'!$M$2:$N$2018,2,1)</f>
        <v>22.29</v>
      </c>
      <c r="M1293" s="92">
        <f t="shared" si="71"/>
        <v>-2.306088889851917E-2</v>
      </c>
      <c r="N1293">
        <f>VLOOKUP($A1293,'STOCK PRICES'!$O$2:$P$538,2,1)</f>
        <v>27.9</v>
      </c>
      <c r="O1293" s="92">
        <f t="shared" si="72"/>
        <v>3.9478810973787422E-2</v>
      </c>
      <c r="P1293">
        <f>VLOOKUP($A1293,'STOCK PRICES'!$Q$2:$R$2018,2,1)</f>
        <v>15.14</v>
      </c>
      <c r="Q1293" s="92">
        <f t="shared" si="73"/>
        <v>-1.4426479710223353E-2</v>
      </c>
      <c r="R1293">
        <f>VLOOKUP($A1293,'STOCK PRICES'!$S$2:$T$2018,2,1)</f>
        <v>7.2</v>
      </c>
      <c r="S1293" s="92">
        <f t="shared" si="74"/>
        <v>-4.4814015789792543E-2</v>
      </c>
      <c r="T1293">
        <f>VLOOKUP($A1293,'STOCK PRICES'!$U$2:$V$1210,2,1)</f>
        <v>127</v>
      </c>
      <c r="U1293" s="92">
        <f t="shared" si="75"/>
        <v>0</v>
      </c>
      <c r="V1293">
        <f>VLOOKUP($A1293,'STOCK PRICES'!$W$2:$X$1879,2,1)</f>
        <v>47.04</v>
      </c>
      <c r="W1293" s="92">
        <f t="shared" si="76"/>
        <v>-7.834873323655454E-3</v>
      </c>
      <c r="X1293">
        <f>VLOOKUP($A1293,'STOCK PRICES'!$Y$2:$Z$1987,2,1)</f>
        <v>28.17</v>
      </c>
      <c r="Y1293" s="92">
        <f t="shared" si="77"/>
        <v>-3.8972591400907152E-3</v>
      </c>
      <c r="Z1293">
        <f>VLOOKUP($A1293,'STOCK PRICES'!$AA$2:$AB$1885,2,1)</f>
        <v>95</v>
      </c>
      <c r="AA1293" s="92">
        <f t="shared" si="78"/>
        <v>1.7735292022885426E-2</v>
      </c>
      <c r="AB1293">
        <f>VLOOKUP($A1293,'STOCK PRICES'!$AC$2:$AD$532,2,1)</f>
        <v>441.66</v>
      </c>
      <c r="AC1293" s="92">
        <f t="shared" si="79"/>
        <v>-1.9862115880826144E-2</v>
      </c>
      <c r="AD1293">
        <f>VLOOKUP($A1293,'STOCK PRICES'!$AE$2:$AF$1525,2,1)</f>
        <v>997.41</v>
      </c>
      <c r="AE1293" s="92">
        <f t="shared" si="80"/>
        <v>6.6193286807332238E-4</v>
      </c>
      <c r="AF1293">
        <f>VLOOKUP($A1293,'STOCK PRICES'!$AG$2:$AH$1526,2,1)</f>
        <v>56.55</v>
      </c>
      <c r="AG1293" s="92">
        <f t="shared" si="81"/>
        <v>7.2766316283930576E-3</v>
      </c>
      <c r="AH1293">
        <f>VLOOKUP($A1293,'STOCK PRICES'!$AI$2:$AJ$1515,2,1)</f>
        <v>509.76</v>
      </c>
      <c r="AI1293" s="92">
        <f t="shared" si="82"/>
        <v>-1.0032680330411966E-2</v>
      </c>
      <c r="AJ1293">
        <f>VLOOKUP($A1293,'STOCK PRICES'!$AK$2:$AL$1492,2,1)</f>
        <v>167.73</v>
      </c>
      <c r="AK1293" s="92">
        <f t="shared" si="83"/>
        <v>-2.0768933435671103E-2</v>
      </c>
    </row>
    <row r="1294" spans="1:37">
      <c r="A1294" s="87">
        <v>44915</v>
      </c>
      <c r="B1294">
        <f>VLOOKUP($A1294,'STOCK PRICES'!$C$2:$D$1994,2,1)</f>
        <v>106.29</v>
      </c>
      <c r="C1294" s="92">
        <f t="shared" si="84"/>
        <v>6.5879255123734912E-4</v>
      </c>
      <c r="D1294">
        <f>VLOOKUP($A1294,'STOCK PRICES'!$E$2:$F$2018,2,1)</f>
        <v>105.5</v>
      </c>
      <c r="E1294" s="92">
        <f t="shared" si="84"/>
        <v>4.9410970919673437E-3</v>
      </c>
      <c r="F1294">
        <f>VLOOKUP($A1294,'STOCK PRICES'!$G$2:$H$1679,2,1)</f>
        <v>20</v>
      </c>
      <c r="G1294" s="92">
        <f t="shared" si="68"/>
        <v>0</v>
      </c>
      <c r="H1294">
        <f>VLOOKUP($A1294,'STOCK PRICES'!$I$2:$J$1976,2,1)</f>
        <v>34.31</v>
      </c>
      <c r="I1294" s="92">
        <f t="shared" si="69"/>
        <v>-1.2454903942600548E-2</v>
      </c>
      <c r="J1294">
        <f>VLOOKUP($A1294,'STOCK PRICES'!$K$2:$L$2018,2,1)</f>
        <v>132.54</v>
      </c>
      <c r="K1294" s="92">
        <f t="shared" si="70"/>
        <v>-7.7916271092375575E-2</v>
      </c>
      <c r="L1294">
        <f>VLOOKUP($A1294,'STOCK PRICES'!$M$2:$N$2018,2,1)</f>
        <v>22.75</v>
      </c>
      <c r="M1294" s="92">
        <f t="shared" si="71"/>
        <v>2.0426997999182055E-2</v>
      </c>
      <c r="N1294">
        <f>VLOOKUP($A1294,'STOCK PRICES'!$O$2:$P$538,2,1)</f>
        <v>26.09</v>
      </c>
      <c r="O1294" s="92">
        <f t="shared" si="72"/>
        <v>-6.7074589678682794E-2</v>
      </c>
      <c r="P1294">
        <f>VLOOKUP($A1294,'STOCK PRICES'!$Q$2:$R$2018,2,1)</f>
        <v>14.01</v>
      </c>
      <c r="Q1294" s="92">
        <f t="shared" si="73"/>
        <v>-7.7568887660387081E-2</v>
      </c>
      <c r="R1294">
        <f>VLOOKUP($A1294,'STOCK PRICES'!$S$2:$T$2018,2,1)</f>
        <v>6.82</v>
      </c>
      <c r="S1294" s="92">
        <f t="shared" si="74"/>
        <v>-5.422155416663893E-2</v>
      </c>
      <c r="T1294">
        <f>VLOOKUP($A1294,'STOCK PRICES'!$U$2:$V$1210,2,1)</f>
        <v>119.4</v>
      </c>
      <c r="U1294" s="92">
        <f t="shared" si="75"/>
        <v>-6.1707885500089474E-2</v>
      </c>
      <c r="V1294">
        <f>VLOOKUP($A1294,'STOCK PRICES'!$W$2:$X$1879,2,1)</f>
        <v>44.15</v>
      </c>
      <c r="W1294" s="92">
        <f t="shared" si="76"/>
        <v>-6.3405376540402486E-2</v>
      </c>
      <c r="X1294">
        <f>VLOOKUP($A1294,'STOCK PRICES'!$Y$2:$Z$1987,2,1)</f>
        <v>27.87</v>
      </c>
      <c r="Y1294" s="92">
        <f t="shared" si="77"/>
        <v>-1.0706740394424456E-2</v>
      </c>
      <c r="Z1294">
        <f>VLOOKUP($A1294,'STOCK PRICES'!$AA$2:$AB$1885,2,1)</f>
        <v>88</v>
      </c>
      <c r="AA1294" s="92">
        <f t="shared" si="78"/>
        <v>-7.6540077122334377E-2</v>
      </c>
      <c r="AB1294">
        <f>VLOOKUP($A1294,'STOCK PRICES'!$AC$2:$AD$532,2,1)</f>
        <v>422.15</v>
      </c>
      <c r="AC1294" s="92">
        <f t="shared" si="79"/>
        <v>-4.5179654183160708E-2</v>
      </c>
      <c r="AD1294">
        <f>VLOOKUP($A1294,'STOCK PRICES'!$AE$2:$AF$1525,2,1)</f>
        <v>997.79</v>
      </c>
      <c r="AE1294" s="92">
        <f t="shared" si="80"/>
        <v>3.8091419867144967E-4</v>
      </c>
      <c r="AF1294">
        <f>VLOOKUP($A1294,'STOCK PRICES'!$AG$2:$AH$1526,2,1)</f>
        <v>52.65</v>
      </c>
      <c r="AG1294" s="92">
        <f t="shared" si="81"/>
        <v>-7.1458963982144977E-2</v>
      </c>
      <c r="AH1294">
        <f>VLOOKUP($A1294,'STOCK PRICES'!$AI$2:$AJ$1515,2,1)</f>
        <v>492.82</v>
      </c>
      <c r="AI1294" s="92">
        <f t="shared" si="82"/>
        <v>-3.3796030910314377E-2</v>
      </c>
      <c r="AJ1294">
        <f>VLOOKUP($A1294,'STOCK PRICES'!$AK$2:$AL$1492,2,1)</f>
        <v>158.58000000000001</v>
      </c>
      <c r="AK1294" s="92">
        <f t="shared" si="83"/>
        <v>-5.6096345862410628E-2</v>
      </c>
    </row>
    <row r="1295" spans="1:37">
      <c r="A1295" s="87">
        <v>44916</v>
      </c>
      <c r="B1295">
        <f>VLOOKUP($A1295,'STOCK PRICES'!$C$2:$D$1994,2,1)</f>
        <v>103.89</v>
      </c>
      <c r="C1295" s="92">
        <f t="shared" si="84"/>
        <v>-2.2838560463050092E-2</v>
      </c>
      <c r="D1295">
        <f>VLOOKUP($A1295,'STOCK PRICES'!$E$2:$F$2018,2,1)</f>
        <v>101.27</v>
      </c>
      <c r="E1295" s="92">
        <f t="shared" si="84"/>
        <v>-4.092073557192763E-2</v>
      </c>
      <c r="F1295">
        <f>VLOOKUP($A1295,'STOCK PRICES'!$G$2:$H$1679,2,1)</f>
        <v>20</v>
      </c>
      <c r="G1295" s="92">
        <f t="shared" si="68"/>
        <v>0</v>
      </c>
      <c r="H1295">
        <f>VLOOKUP($A1295,'STOCK PRICES'!$I$2:$J$1976,2,1)</f>
        <v>34.46</v>
      </c>
      <c r="I1295" s="92">
        <f t="shared" si="69"/>
        <v>4.3623742294251287E-3</v>
      </c>
      <c r="J1295">
        <f>VLOOKUP($A1295,'STOCK PRICES'!$K$2:$L$2018,2,1)</f>
        <v>123.04</v>
      </c>
      <c r="K1295" s="92">
        <f t="shared" si="70"/>
        <v>-7.4374980902746898E-2</v>
      </c>
      <c r="L1295">
        <f>VLOOKUP($A1295,'STOCK PRICES'!$M$2:$N$2018,2,1)</f>
        <v>22.08</v>
      </c>
      <c r="M1295" s="92">
        <f t="shared" si="71"/>
        <v>-2.9892923988064892E-2</v>
      </c>
      <c r="N1295">
        <f>VLOOKUP($A1295,'STOCK PRICES'!$O$2:$P$538,2,1)</f>
        <v>25.52</v>
      </c>
      <c r="O1295" s="92">
        <f t="shared" si="72"/>
        <v>-2.2089640672047925E-2</v>
      </c>
      <c r="P1295">
        <f>VLOOKUP($A1295,'STOCK PRICES'!$Q$2:$R$2018,2,1)</f>
        <v>12.96</v>
      </c>
      <c r="Q1295" s="92">
        <f t="shared" si="73"/>
        <v>-7.7903669424786895E-2</v>
      </c>
      <c r="R1295">
        <f>VLOOKUP($A1295,'STOCK PRICES'!$S$2:$T$2018,2,1)</f>
        <v>6.84</v>
      </c>
      <c r="S1295" s="92">
        <f t="shared" si="74"/>
        <v>2.9282597790883597E-3</v>
      </c>
      <c r="T1295">
        <f>VLOOKUP($A1295,'STOCK PRICES'!$U$2:$V$1210,2,1)</f>
        <v>121.5</v>
      </c>
      <c r="U1295" s="92">
        <f t="shared" si="75"/>
        <v>1.7435061822101347E-2</v>
      </c>
      <c r="V1295">
        <f>VLOOKUP($A1295,'STOCK PRICES'!$W$2:$X$1879,2,1)</f>
        <v>44.59</v>
      </c>
      <c r="W1295" s="92">
        <f t="shared" si="76"/>
        <v>9.9166915894163508E-3</v>
      </c>
      <c r="X1295">
        <f>VLOOKUP($A1295,'STOCK PRICES'!$Y$2:$Z$1987,2,1)</f>
        <v>27.59</v>
      </c>
      <c r="Y1295" s="92">
        <f t="shared" si="77"/>
        <v>-1.0097453264662219E-2</v>
      </c>
      <c r="Z1295">
        <f>VLOOKUP($A1295,'STOCK PRICES'!$AA$2:$AB$1885,2,1)</f>
        <v>88.5</v>
      </c>
      <c r="AA1295" s="92">
        <f t="shared" si="78"/>
        <v>5.6657375356772999E-3</v>
      </c>
      <c r="AB1295">
        <f>VLOOKUP($A1295,'STOCK PRICES'!$AC$2:$AD$532,2,1)</f>
        <v>430.98</v>
      </c>
      <c r="AC1295" s="92">
        <f t="shared" si="79"/>
        <v>2.070098419925636E-2</v>
      </c>
      <c r="AD1295">
        <f>VLOOKUP($A1295,'STOCK PRICES'!$AE$2:$AF$1525,2,1)</f>
        <v>984.99</v>
      </c>
      <c r="AE1295" s="92">
        <f t="shared" si="80"/>
        <v>-1.2911344491919007E-2</v>
      </c>
      <c r="AF1295">
        <f>VLOOKUP($A1295,'STOCK PRICES'!$AG$2:$AH$1526,2,1)</f>
        <v>52.23</v>
      </c>
      <c r="AG1295" s="92">
        <f t="shared" si="81"/>
        <v>-8.0091961317771895E-3</v>
      </c>
      <c r="AH1295">
        <f>VLOOKUP($A1295,'STOCK PRICES'!$AI$2:$AJ$1515,2,1)</f>
        <v>490.2</v>
      </c>
      <c r="AI1295" s="92">
        <f t="shared" si="82"/>
        <v>-5.3305247173570788E-3</v>
      </c>
      <c r="AJ1295">
        <f>VLOOKUP($A1295,'STOCK PRICES'!$AK$2:$AL$1492,2,1)</f>
        <v>159.65</v>
      </c>
      <c r="AK1295" s="92">
        <f t="shared" si="83"/>
        <v>6.7247213165381337E-3</v>
      </c>
    </row>
    <row r="1296" spans="1:37">
      <c r="A1296" s="87">
        <v>44917</v>
      </c>
      <c r="B1296">
        <f>VLOOKUP($A1296,'STOCK PRICES'!$C$2:$D$1994,2,1)</f>
        <v>105.07</v>
      </c>
      <c r="C1296" s="92">
        <f t="shared" si="84"/>
        <v>1.1294147618243596E-2</v>
      </c>
      <c r="D1296">
        <f>VLOOKUP($A1296,'STOCK PRICES'!$E$2:$F$2018,2,1)</f>
        <v>103.93</v>
      </c>
      <c r="E1296" s="92">
        <f t="shared" si="84"/>
        <v>2.5927378256136738E-2</v>
      </c>
      <c r="F1296">
        <f>VLOOKUP($A1296,'STOCK PRICES'!$G$2:$H$1679,2,1)</f>
        <v>19.75</v>
      </c>
      <c r="G1296" s="92">
        <f t="shared" si="68"/>
        <v>-1.2578782206860073E-2</v>
      </c>
      <c r="H1296">
        <f>VLOOKUP($A1296,'STOCK PRICES'!$I$2:$J$1976,2,1)</f>
        <v>34.78</v>
      </c>
      <c r="I1296" s="92">
        <f t="shared" si="69"/>
        <v>9.2432778263533411E-3</v>
      </c>
      <c r="J1296">
        <f>VLOOKUP($A1296,'STOCK PRICES'!$K$2:$L$2018,2,1)</f>
        <v>131.83000000000001</v>
      </c>
      <c r="K1296" s="92">
        <f t="shared" si="70"/>
        <v>6.9003708012544768E-2</v>
      </c>
      <c r="L1296">
        <f>VLOOKUP($A1296,'STOCK PRICES'!$M$2:$N$2018,2,1)</f>
        <v>22.45</v>
      </c>
      <c r="M1296" s="92">
        <f t="shared" si="71"/>
        <v>1.6618392779368676E-2</v>
      </c>
      <c r="N1296">
        <f>VLOOKUP($A1296,'STOCK PRICES'!$O$2:$P$538,2,1)</f>
        <v>25.95</v>
      </c>
      <c r="O1296" s="92">
        <f t="shared" si="72"/>
        <v>1.670915113530845E-2</v>
      </c>
      <c r="P1296">
        <f>VLOOKUP($A1296,'STOCK PRICES'!$Q$2:$R$2018,2,1)</f>
        <v>13.23</v>
      </c>
      <c r="Q1296" s="92">
        <f t="shared" si="73"/>
        <v>2.061928720273561E-2</v>
      </c>
      <c r="R1296">
        <f>VLOOKUP($A1296,'STOCK PRICES'!$S$2:$T$2018,2,1)</f>
        <v>7.19</v>
      </c>
      <c r="S1296" s="92">
        <f t="shared" si="74"/>
        <v>4.9903440098496343E-2</v>
      </c>
      <c r="T1296">
        <f>VLOOKUP($A1296,'STOCK PRICES'!$U$2:$V$1210,2,1)</f>
        <v>123.48</v>
      </c>
      <c r="U1296" s="92">
        <f t="shared" si="75"/>
        <v>1.616493685335536E-2</v>
      </c>
      <c r="V1296">
        <f>VLOOKUP($A1296,'STOCK PRICES'!$W$2:$X$1879,2,1)</f>
        <v>45.29</v>
      </c>
      <c r="W1296" s="92">
        <f t="shared" si="76"/>
        <v>1.5576638928737101E-2</v>
      </c>
      <c r="X1296">
        <f>VLOOKUP($A1296,'STOCK PRICES'!$Y$2:$Z$1987,2,1)</f>
        <v>28.4</v>
      </c>
      <c r="Y1296" s="92">
        <f t="shared" si="77"/>
        <v>2.8935756937965611E-2</v>
      </c>
      <c r="Z1296">
        <f>VLOOKUP($A1296,'STOCK PRICES'!$AA$2:$AB$1885,2,1)</f>
        <v>88.5</v>
      </c>
      <c r="AA1296" s="92">
        <f t="shared" si="78"/>
        <v>0</v>
      </c>
      <c r="AB1296">
        <f>VLOOKUP($A1296,'STOCK PRICES'!$AC$2:$AD$532,2,1)</f>
        <v>438.92</v>
      </c>
      <c r="AC1296" s="92">
        <f t="shared" si="79"/>
        <v>1.825547880783307E-2</v>
      </c>
      <c r="AD1296">
        <f>VLOOKUP($A1296,'STOCK PRICES'!$AE$2:$AF$1525,2,1)</f>
        <v>985.09</v>
      </c>
      <c r="AE1296" s="92">
        <f t="shared" si="80"/>
        <v>1.0151872013918799E-4</v>
      </c>
      <c r="AF1296">
        <f>VLOOKUP($A1296,'STOCK PRICES'!$AG$2:$AH$1526,2,1)</f>
        <v>53.48</v>
      </c>
      <c r="AG1296" s="92">
        <f t="shared" si="81"/>
        <v>2.365070978553515E-2</v>
      </c>
      <c r="AH1296">
        <f>VLOOKUP($A1296,'STOCK PRICES'!$AI$2:$AJ$1515,2,1)</f>
        <v>496.82</v>
      </c>
      <c r="AI1296" s="92">
        <f t="shared" si="82"/>
        <v>1.3414316363892806E-2</v>
      </c>
      <c r="AJ1296">
        <f>VLOOKUP($A1296,'STOCK PRICES'!$AK$2:$AL$1492,2,1)</f>
        <v>165.03</v>
      </c>
      <c r="AK1296" s="92">
        <f t="shared" si="83"/>
        <v>3.3143356394685457E-2</v>
      </c>
    </row>
    <row r="1297" spans="1:37">
      <c r="A1297" s="87">
        <v>44918</v>
      </c>
      <c r="B1297">
        <f>VLOOKUP($A1297,'STOCK PRICES'!$C$2:$D$1994,2,1)</f>
        <v>103.53</v>
      </c>
      <c r="C1297" s="92">
        <f t="shared" si="84"/>
        <v>-1.4765368922662116E-2</v>
      </c>
      <c r="D1297">
        <f>VLOOKUP($A1297,'STOCK PRICES'!$E$2:$F$2018,2,1)</f>
        <v>102.57</v>
      </c>
      <c r="E1297" s="92">
        <f t="shared" si="84"/>
        <v>-1.3172103281010811E-2</v>
      </c>
      <c r="F1297">
        <f>VLOOKUP($A1297,'STOCK PRICES'!$G$2:$H$1679,2,1)</f>
        <v>19.82</v>
      </c>
      <c r="G1297" s="92">
        <f t="shared" si="68"/>
        <v>3.5380375547109863E-3</v>
      </c>
      <c r="H1297">
        <f>VLOOKUP($A1297,'STOCK PRICES'!$I$2:$J$1976,2,1)</f>
        <v>34.92</v>
      </c>
      <c r="I1297" s="92">
        <f t="shared" si="69"/>
        <v>4.0172220452645456E-3</v>
      </c>
      <c r="J1297">
        <f>VLOOKUP($A1297,'STOCK PRICES'!$K$2:$L$2018,2,1)</f>
        <v>130.53</v>
      </c>
      <c r="K1297" s="92">
        <f t="shared" si="70"/>
        <v>-9.9101283691802097E-3</v>
      </c>
      <c r="L1297">
        <f>VLOOKUP($A1297,'STOCK PRICES'!$M$2:$N$2018,2,1)</f>
        <v>21.67</v>
      </c>
      <c r="M1297" s="92">
        <f t="shared" si="71"/>
        <v>-3.5361798639995459E-2</v>
      </c>
      <c r="N1297">
        <f>VLOOKUP($A1297,'STOCK PRICES'!$O$2:$P$538,2,1)</f>
        <v>25.69</v>
      </c>
      <c r="O1297" s="92">
        <f t="shared" si="72"/>
        <v>-1.0069798490105393E-2</v>
      </c>
      <c r="P1297">
        <f>VLOOKUP($A1297,'STOCK PRICES'!$Q$2:$R$2018,2,1)</f>
        <v>12.63</v>
      </c>
      <c r="Q1297" s="92">
        <f t="shared" si="73"/>
        <v>-4.641204176446459E-2</v>
      </c>
      <c r="R1297">
        <f>VLOOKUP($A1297,'STOCK PRICES'!$S$2:$T$2018,2,1)</f>
        <v>7.09</v>
      </c>
      <c r="S1297" s="92">
        <f t="shared" si="74"/>
        <v>-1.4005831188919212E-2</v>
      </c>
      <c r="T1297">
        <f>VLOOKUP($A1297,'STOCK PRICES'!$U$2:$V$1210,2,1)</f>
        <v>116.63</v>
      </c>
      <c r="U1297" s="92">
        <f t="shared" si="75"/>
        <v>-5.7072668931000103E-2</v>
      </c>
      <c r="V1297">
        <f>VLOOKUP($A1297,'STOCK PRICES'!$W$2:$X$1879,2,1)</f>
        <v>45.29</v>
      </c>
      <c r="W1297" s="92">
        <f t="shared" si="76"/>
        <v>0</v>
      </c>
      <c r="X1297">
        <f>VLOOKUP($A1297,'STOCK PRICES'!$Y$2:$Z$1987,2,1)</f>
        <v>29.75</v>
      </c>
      <c r="Y1297" s="92">
        <f t="shared" si="77"/>
        <v>4.6439986824478509E-2</v>
      </c>
      <c r="Z1297">
        <f>VLOOKUP($A1297,'STOCK PRICES'!$AA$2:$AB$1885,2,1)</f>
        <v>94.5</v>
      </c>
      <c r="AA1297" s="92">
        <f t="shared" si="78"/>
        <v>6.5597282485813271E-2</v>
      </c>
      <c r="AB1297">
        <f>VLOOKUP($A1297,'STOCK PRICES'!$AC$2:$AD$532,2,1)</f>
        <v>429.93</v>
      </c>
      <c r="AC1297" s="92">
        <f t="shared" si="79"/>
        <v>-2.069475938450854E-2</v>
      </c>
      <c r="AD1297">
        <f>VLOOKUP($A1297,'STOCK PRICES'!$AE$2:$AF$1525,2,1)</f>
        <v>996.7</v>
      </c>
      <c r="AE1297" s="92">
        <f t="shared" si="80"/>
        <v>1.1716814416981341E-2</v>
      </c>
      <c r="AF1297">
        <f>VLOOKUP($A1297,'STOCK PRICES'!$AG$2:$AH$1526,2,1)</f>
        <v>52.88</v>
      </c>
      <c r="AG1297" s="92">
        <f t="shared" si="81"/>
        <v>-1.1282556690311458E-2</v>
      </c>
      <c r="AH1297">
        <f>VLOOKUP($A1297,'STOCK PRICES'!$AI$2:$AJ$1515,2,1)</f>
        <v>486.84</v>
      </c>
      <c r="AI1297" s="92">
        <f t="shared" si="82"/>
        <v>-2.0292260451548767E-2</v>
      </c>
      <c r="AJ1297">
        <f>VLOOKUP($A1297,'STOCK PRICES'!$AK$2:$AL$1492,2,1)</f>
        <v>160.18</v>
      </c>
      <c r="AK1297" s="92">
        <f t="shared" si="83"/>
        <v>-2.9829092659940208E-2</v>
      </c>
    </row>
    <row r="1298" spans="1:37">
      <c r="A1298" s="87">
        <v>44921</v>
      </c>
      <c r="B1298">
        <f>VLOOKUP($A1298,'STOCK PRICES'!$C$2:$D$1994,2,1)</f>
        <v>101.86</v>
      </c>
      <c r="C1298" s="92">
        <f t="shared" si="84"/>
        <v>-1.6262104321563244E-2</v>
      </c>
      <c r="D1298">
        <f>VLOOKUP($A1298,'STOCK PRICES'!$E$2:$F$2018,2,1)</f>
        <v>102.86</v>
      </c>
      <c r="E1298" s="92">
        <f t="shared" si="84"/>
        <v>2.82334802745069E-3</v>
      </c>
      <c r="F1298">
        <f>VLOOKUP($A1298,'STOCK PRICES'!$G$2:$H$1679,2,1)</f>
        <v>19.82</v>
      </c>
      <c r="G1298" s="92">
        <f t="shared" si="68"/>
        <v>0</v>
      </c>
      <c r="H1298">
        <f>VLOOKUP($A1298,'STOCK PRICES'!$I$2:$J$1976,2,1)</f>
        <v>34.799999999999997</v>
      </c>
      <c r="I1298" s="92">
        <f t="shared" si="69"/>
        <v>-3.4423441909729015E-3</v>
      </c>
      <c r="J1298">
        <f>VLOOKUP($A1298,'STOCK PRICES'!$K$2:$L$2018,2,1)</f>
        <v>139.99</v>
      </c>
      <c r="K1298" s="92">
        <f t="shared" si="70"/>
        <v>6.996790608603537E-2</v>
      </c>
      <c r="L1298">
        <f>VLOOKUP($A1298,'STOCK PRICES'!$M$2:$N$2018,2,1)</f>
        <v>22.01</v>
      </c>
      <c r="M1298" s="92">
        <f t="shared" si="71"/>
        <v>1.5568079990102682E-2</v>
      </c>
      <c r="N1298">
        <f>VLOOKUP($A1298,'STOCK PRICES'!$O$2:$P$538,2,1)</f>
        <v>26.72</v>
      </c>
      <c r="O1298" s="92">
        <f t="shared" si="72"/>
        <v>3.9310537546652771E-2</v>
      </c>
      <c r="P1298">
        <f>VLOOKUP($A1298,'STOCK PRICES'!$Q$2:$R$2018,2,1)</f>
        <v>13.32</v>
      </c>
      <c r="Q1298" s="92">
        <f t="shared" si="73"/>
        <v>5.3191728749843299E-2</v>
      </c>
      <c r="R1298">
        <f>VLOOKUP($A1298,'STOCK PRICES'!$S$2:$T$2018,2,1)</f>
        <v>7.2</v>
      </c>
      <c r="S1298" s="92">
        <f t="shared" si="74"/>
        <v>1.5395685477973473E-2</v>
      </c>
      <c r="T1298">
        <f>VLOOKUP($A1298,'STOCK PRICES'!$U$2:$V$1210,2,1)</f>
        <v>116.63</v>
      </c>
      <c r="U1298" s="92">
        <f t="shared" si="75"/>
        <v>0</v>
      </c>
      <c r="V1298">
        <f>VLOOKUP($A1298,'STOCK PRICES'!$W$2:$X$1879,2,1)</f>
        <v>46.79</v>
      </c>
      <c r="W1298" s="92">
        <f t="shared" si="76"/>
        <v>3.2583247310002353E-2</v>
      </c>
      <c r="X1298">
        <f>VLOOKUP($A1298,'STOCK PRICES'!$Y$2:$Z$1987,2,1)</f>
        <v>29.08</v>
      </c>
      <c r="Y1298" s="92">
        <f t="shared" si="77"/>
        <v>-2.2778479326320159E-2</v>
      </c>
      <c r="Z1298">
        <f>VLOOKUP($A1298,'STOCK PRICES'!$AA$2:$AB$1885,2,1)</f>
        <v>90.1</v>
      </c>
      <c r="AA1298" s="92">
        <f t="shared" si="78"/>
        <v>-4.7679669885404861E-2</v>
      </c>
      <c r="AB1298">
        <f>VLOOKUP($A1298,'STOCK PRICES'!$AC$2:$AD$532,2,1)</f>
        <v>435.26</v>
      </c>
      <c r="AC1298" s="92">
        <f t="shared" si="79"/>
        <v>1.232114894783117E-2</v>
      </c>
      <c r="AD1298">
        <f>VLOOKUP($A1298,'STOCK PRICES'!$AE$2:$AF$1525,2,1)</f>
        <v>992.5</v>
      </c>
      <c r="AE1298" s="92">
        <f t="shared" si="80"/>
        <v>-4.222809412065081E-3</v>
      </c>
      <c r="AF1298">
        <f>VLOOKUP($A1298,'STOCK PRICES'!$AG$2:$AH$1526,2,1)</f>
        <v>53.03</v>
      </c>
      <c r="AG1298" s="92">
        <f t="shared" si="81"/>
        <v>2.8325956056076953E-3</v>
      </c>
      <c r="AH1298">
        <f>VLOOKUP($A1298,'STOCK PRICES'!$AI$2:$AJ$1515,2,1)</f>
        <v>484.81</v>
      </c>
      <c r="AI1298" s="92">
        <f t="shared" si="82"/>
        <v>-4.1784654012801169E-3</v>
      </c>
      <c r="AJ1298">
        <f>VLOOKUP($A1298,'STOCK PRICES'!$AK$2:$AL$1492,2,1)</f>
        <v>166.19</v>
      </c>
      <c r="AK1298" s="92">
        <f t="shared" si="83"/>
        <v>3.6833529243895546E-2</v>
      </c>
    </row>
    <row r="1299" spans="1:37">
      <c r="A1299" s="87">
        <v>44922</v>
      </c>
      <c r="B1299">
        <f>VLOOKUP($A1299,'STOCK PRICES'!$C$2:$D$1994,2,1)</f>
        <v>101.21</v>
      </c>
      <c r="C1299" s="92">
        <f t="shared" si="84"/>
        <v>-6.4017552556487499E-3</v>
      </c>
      <c r="D1299">
        <f>VLOOKUP($A1299,'STOCK PRICES'!$E$2:$F$2018,2,1)</f>
        <v>100.49</v>
      </c>
      <c r="E1299" s="92">
        <f t="shared" si="84"/>
        <v>-2.3310620285902871E-2</v>
      </c>
      <c r="F1299">
        <f>VLOOKUP($A1299,'STOCK PRICES'!$G$2:$H$1679,2,1)</f>
        <v>20</v>
      </c>
      <c r="G1299" s="92">
        <f t="shared" si="68"/>
        <v>9.0407446521490239E-3</v>
      </c>
      <c r="H1299">
        <f>VLOOKUP($A1299,'STOCK PRICES'!$I$2:$J$1976,2,1)</f>
        <v>34.229999999999997</v>
      </c>
      <c r="I1299" s="92">
        <f t="shared" si="69"/>
        <v>-1.6514934238334753E-2</v>
      </c>
      <c r="J1299">
        <f>VLOOKUP($A1299,'STOCK PRICES'!$K$2:$L$2018,2,1)</f>
        <v>139.49</v>
      </c>
      <c r="K1299" s="92">
        <f t="shared" si="70"/>
        <v>-3.578077382589983E-3</v>
      </c>
      <c r="L1299">
        <f>VLOOKUP($A1299,'STOCK PRICES'!$M$2:$N$2018,2,1)</f>
        <v>21.74</v>
      </c>
      <c r="M1299" s="92">
        <f t="shared" si="71"/>
        <v>-1.2343013845307053E-2</v>
      </c>
      <c r="N1299">
        <f>VLOOKUP($A1299,'STOCK PRICES'!$O$2:$P$538,2,1)</f>
        <v>27.19</v>
      </c>
      <c r="O1299" s="92">
        <f t="shared" si="72"/>
        <v>1.7436909975934403E-2</v>
      </c>
      <c r="P1299">
        <f>VLOOKUP($A1299,'STOCK PRICES'!$Q$2:$R$2018,2,1)</f>
        <v>13</v>
      </c>
      <c r="Q1299" s="92">
        <f t="shared" si="73"/>
        <v>-2.4317307650706357E-2</v>
      </c>
      <c r="R1299">
        <f>VLOOKUP($A1299,'STOCK PRICES'!$S$2:$T$2018,2,1)</f>
        <v>7.04</v>
      </c>
      <c r="S1299" s="92">
        <f t="shared" si="74"/>
        <v>-2.2472855852058628E-2</v>
      </c>
      <c r="T1299">
        <f>VLOOKUP($A1299,'STOCK PRICES'!$U$2:$V$1210,2,1)</f>
        <v>116.63</v>
      </c>
      <c r="U1299" s="92">
        <f t="shared" si="75"/>
        <v>0</v>
      </c>
      <c r="V1299">
        <f>VLOOKUP($A1299,'STOCK PRICES'!$W$2:$X$1879,2,1)</f>
        <v>46.79</v>
      </c>
      <c r="W1299" s="92">
        <f t="shared" si="76"/>
        <v>0</v>
      </c>
      <c r="X1299">
        <f>VLOOKUP($A1299,'STOCK PRICES'!$Y$2:$Z$1987,2,1)</f>
        <v>27.8</v>
      </c>
      <c r="Y1299" s="92">
        <f t="shared" si="77"/>
        <v>-4.501463196872716E-2</v>
      </c>
      <c r="Z1299">
        <f>VLOOKUP($A1299,'STOCK PRICES'!$AA$2:$AB$1885,2,1)</f>
        <v>93.43</v>
      </c>
      <c r="AA1299" s="92">
        <f t="shared" si="78"/>
        <v>3.6292328190572147E-2</v>
      </c>
      <c r="AB1299">
        <f>VLOOKUP($A1299,'STOCK PRICES'!$AC$2:$AD$532,2,1)</f>
        <v>434.58</v>
      </c>
      <c r="AC1299" s="92">
        <f t="shared" si="79"/>
        <v>-1.5635062506313398E-3</v>
      </c>
      <c r="AD1299">
        <f>VLOOKUP($A1299,'STOCK PRICES'!$AE$2:$AF$1525,2,1)</f>
        <v>993.08</v>
      </c>
      <c r="AE1299" s="92">
        <f t="shared" si="80"/>
        <v>5.8421218636010082E-4</v>
      </c>
      <c r="AF1299">
        <f>VLOOKUP($A1299,'STOCK PRICES'!$AG$2:$AH$1526,2,1)</f>
        <v>52.42</v>
      </c>
      <c r="AG1299" s="92">
        <f t="shared" si="81"/>
        <v>-1.1569593253778371E-2</v>
      </c>
      <c r="AH1299">
        <f>VLOOKUP($A1299,'STOCK PRICES'!$AI$2:$AJ$1515,2,1)</f>
        <v>479.03</v>
      </c>
      <c r="AI1299" s="92">
        <f t="shared" si="82"/>
        <v>-1.1993835675200511E-2</v>
      </c>
      <c r="AJ1299">
        <f>VLOOKUP($A1299,'STOCK PRICES'!$AK$2:$AL$1492,2,1)</f>
        <v>162.46</v>
      </c>
      <c r="AK1299" s="92">
        <f t="shared" si="83"/>
        <v>-2.2699894516624058E-2</v>
      </c>
    </row>
    <row r="1300" spans="1:37">
      <c r="A1300" s="87">
        <v>44923</v>
      </c>
      <c r="B1300">
        <f>VLOOKUP($A1300,'STOCK PRICES'!$C$2:$D$1994,2,1)</f>
        <v>99.01</v>
      </c>
      <c r="C1300" s="92">
        <f t="shared" si="84"/>
        <v>-2.1976711066386392E-2</v>
      </c>
      <c r="D1300">
        <f>VLOOKUP($A1300,'STOCK PRICES'!$E$2:$F$2018,2,1)</f>
        <v>97.47</v>
      </c>
      <c r="E1300" s="92">
        <f t="shared" si="84"/>
        <v>-3.0513581711748675E-2</v>
      </c>
      <c r="F1300">
        <f>VLOOKUP($A1300,'STOCK PRICES'!$G$2:$H$1679,2,1)</f>
        <v>20</v>
      </c>
      <c r="G1300" s="92">
        <f t="shared" si="68"/>
        <v>0</v>
      </c>
      <c r="H1300">
        <f>VLOOKUP($A1300,'STOCK PRICES'!$I$2:$J$1976,2,1)</f>
        <v>33.979999999999997</v>
      </c>
      <c r="I1300" s="92">
        <f t="shared" si="69"/>
        <v>-7.3303362983079814E-3</v>
      </c>
      <c r="J1300">
        <f>VLOOKUP($A1300,'STOCK PRICES'!$K$2:$L$2018,2,1)</f>
        <v>136.09</v>
      </c>
      <c r="K1300" s="92">
        <f t="shared" si="70"/>
        <v>-2.4676482531917621E-2</v>
      </c>
      <c r="L1300">
        <f>VLOOKUP($A1300,'STOCK PRICES'!$M$2:$N$2018,2,1)</f>
        <v>21.36</v>
      </c>
      <c r="M1300" s="92">
        <f t="shared" si="71"/>
        <v>-1.7633867601069192E-2</v>
      </c>
      <c r="N1300">
        <f>VLOOKUP($A1300,'STOCK PRICES'!$O$2:$P$538,2,1)</f>
        <v>27.22</v>
      </c>
      <c r="O1300" s="92">
        <f t="shared" si="72"/>
        <v>1.1027385789405106E-3</v>
      </c>
      <c r="P1300">
        <f>VLOOKUP($A1300,'STOCK PRICES'!$Q$2:$R$2018,2,1)</f>
        <v>13.02</v>
      </c>
      <c r="Q1300" s="92">
        <f t="shared" si="73"/>
        <v>1.5372793188863979E-3</v>
      </c>
      <c r="R1300">
        <f>VLOOKUP($A1300,'STOCK PRICES'!$S$2:$T$2018,2,1)</f>
        <v>6.89</v>
      </c>
      <c r="S1300" s="92">
        <f t="shared" si="74"/>
        <v>-2.1537085144383881E-2</v>
      </c>
      <c r="T1300">
        <f>VLOOKUP($A1300,'STOCK PRICES'!$U$2:$V$1210,2,1)</f>
        <v>116.25</v>
      </c>
      <c r="U1300" s="92">
        <f t="shared" si="75"/>
        <v>-3.2634862354927671E-3</v>
      </c>
      <c r="V1300">
        <f>VLOOKUP($A1300,'STOCK PRICES'!$W$2:$X$1879,2,1)</f>
        <v>45.5</v>
      </c>
      <c r="W1300" s="92">
        <f t="shared" si="76"/>
        <v>-2.7957178921220134E-2</v>
      </c>
      <c r="X1300">
        <f>VLOOKUP($A1300,'STOCK PRICES'!$Y$2:$Z$1987,2,1)</f>
        <v>27.63</v>
      </c>
      <c r="Y1300" s="92">
        <f t="shared" si="77"/>
        <v>-6.1338817612662426E-3</v>
      </c>
      <c r="Z1300">
        <f>VLOOKUP($A1300,'STOCK PRICES'!$AA$2:$AB$1885,2,1)</f>
        <v>95</v>
      </c>
      <c r="AA1300" s="92">
        <f t="shared" si="78"/>
        <v>1.6664398795676522E-2</v>
      </c>
      <c r="AB1300">
        <f>VLOOKUP($A1300,'STOCK PRICES'!$AC$2:$AD$532,2,1)</f>
        <v>431.48</v>
      </c>
      <c r="AC1300" s="92">
        <f t="shared" si="79"/>
        <v>-7.1588879280613501E-3</v>
      </c>
      <c r="AD1300">
        <f>VLOOKUP($A1300,'STOCK PRICES'!$AE$2:$AF$1525,2,1)</f>
        <v>997.9</v>
      </c>
      <c r="AE1300" s="92">
        <f t="shared" si="80"/>
        <v>4.8418461425613702E-3</v>
      </c>
      <c r="AF1300">
        <f>VLOOKUP($A1300,'STOCK PRICES'!$AG$2:$AH$1526,2,1)</f>
        <v>51.7</v>
      </c>
      <c r="AG1300" s="92">
        <f t="shared" si="81"/>
        <v>-1.3830416380876835E-2</v>
      </c>
      <c r="AH1300">
        <f>VLOOKUP($A1300,'STOCK PRICES'!$AI$2:$AJ$1515,2,1)</f>
        <v>458.39</v>
      </c>
      <c r="AI1300" s="92">
        <f t="shared" si="82"/>
        <v>-4.4042875776022533E-2</v>
      </c>
      <c r="AJ1300">
        <f>VLOOKUP($A1300,'STOCK PRICES'!$AK$2:$AL$1492,2,1)</f>
        <v>159.69999999999999</v>
      </c>
      <c r="AK1300" s="92">
        <f t="shared" si="83"/>
        <v>-1.7134762401841131E-2</v>
      </c>
    </row>
    <row r="1301" spans="1:37">
      <c r="A1301" s="87">
        <v>44924</v>
      </c>
      <c r="B1301">
        <f>VLOOKUP($A1301,'STOCK PRICES'!$C$2:$D$1994,2,1)</f>
        <v>99.18</v>
      </c>
      <c r="C1301" s="92">
        <f t="shared" si="84"/>
        <v>1.7155259265644563E-3</v>
      </c>
      <c r="D1301">
        <f>VLOOKUP($A1301,'STOCK PRICES'!$E$2:$F$2018,2,1)</f>
        <v>98.78</v>
      </c>
      <c r="E1301" s="92">
        <f t="shared" si="84"/>
        <v>1.3350516763360172E-2</v>
      </c>
      <c r="F1301">
        <f>VLOOKUP($A1301,'STOCK PRICES'!$G$2:$H$1679,2,1)</f>
        <v>19.91</v>
      </c>
      <c r="G1301" s="92">
        <f t="shared" si="68"/>
        <v>-4.510155477886019E-3</v>
      </c>
      <c r="H1301">
        <f>VLOOKUP($A1301,'STOCK PRICES'!$I$2:$J$1976,2,1)</f>
        <v>33.770000000000003</v>
      </c>
      <c r="I1301" s="92">
        <f t="shared" si="69"/>
        <v>-6.1992818463094054E-3</v>
      </c>
      <c r="J1301">
        <f>VLOOKUP($A1301,'STOCK PRICES'!$K$2:$L$2018,2,1)</f>
        <v>140.16</v>
      </c>
      <c r="K1301" s="92">
        <f t="shared" si="70"/>
        <v>2.9468195615855078E-2</v>
      </c>
      <c r="L1301">
        <f>VLOOKUP($A1301,'STOCK PRICES'!$M$2:$N$2018,2,1)</f>
        <v>22.21</v>
      </c>
      <c r="M1301" s="92">
        <f t="shared" si="71"/>
        <v>3.9022623814341947E-2</v>
      </c>
      <c r="N1301">
        <f>VLOOKUP($A1301,'STOCK PRICES'!$O$2:$P$538,2,1)</f>
        <v>28.16</v>
      </c>
      <c r="O1301" s="92">
        <f t="shared" si="72"/>
        <v>3.3950534066521647E-2</v>
      </c>
      <c r="P1301">
        <f>VLOOKUP($A1301,'STOCK PRICES'!$Q$2:$R$2018,2,1)</f>
        <v>12.9</v>
      </c>
      <c r="Q1301" s="92">
        <f t="shared" si="73"/>
        <v>-9.2593254127967123E-3</v>
      </c>
      <c r="R1301">
        <f>VLOOKUP($A1301,'STOCK PRICES'!$S$2:$T$2018,2,1)</f>
        <v>6.96</v>
      </c>
      <c r="S1301" s="92">
        <f t="shared" si="74"/>
        <v>1.0108389320761057E-2</v>
      </c>
      <c r="T1301">
        <f>VLOOKUP($A1301,'STOCK PRICES'!$U$2:$V$1210,2,1)</f>
        <v>116.25</v>
      </c>
      <c r="U1301" s="92">
        <f t="shared" si="75"/>
        <v>0</v>
      </c>
      <c r="V1301">
        <f>VLOOKUP($A1301,'STOCK PRICES'!$W$2:$X$1879,2,1)</f>
        <v>46.9</v>
      </c>
      <c r="W1301" s="92">
        <f t="shared" si="76"/>
        <v>3.0305349495328843E-2</v>
      </c>
      <c r="X1301">
        <f>VLOOKUP($A1301,'STOCK PRICES'!$Y$2:$Z$1987,2,1)</f>
        <v>27.27</v>
      </c>
      <c r="Y1301" s="92">
        <f t="shared" si="77"/>
        <v>-1.3114942077828018E-2</v>
      </c>
      <c r="Z1301">
        <f>VLOOKUP($A1301,'STOCK PRICES'!$AA$2:$AB$1885,2,1)</f>
        <v>95</v>
      </c>
      <c r="AA1301" s="92">
        <f t="shared" si="78"/>
        <v>0</v>
      </c>
      <c r="AB1301">
        <f>VLOOKUP($A1301,'STOCK PRICES'!$AC$2:$AD$532,2,1)</f>
        <v>446.96</v>
      </c>
      <c r="AC1301" s="92">
        <f t="shared" si="79"/>
        <v>3.5247945643664867E-2</v>
      </c>
      <c r="AD1301">
        <f>VLOOKUP($A1301,'STOCK PRICES'!$AE$2:$AF$1525,2,1)</f>
        <v>992.1</v>
      </c>
      <c r="AE1301" s="92">
        <f t="shared" si="80"/>
        <v>-5.8291622344100458E-3</v>
      </c>
      <c r="AF1301">
        <f>VLOOKUP($A1301,'STOCK PRICES'!$AG$2:$AH$1526,2,1)</f>
        <v>53.9</v>
      </c>
      <c r="AG1301" s="92">
        <f t="shared" si="81"/>
        <v>4.1672696400567873E-2</v>
      </c>
      <c r="AH1301">
        <f>VLOOKUP($A1301,'STOCK PRICES'!$AI$2:$AJ$1515,2,1)</f>
        <v>476.2</v>
      </c>
      <c r="AI1301" s="92">
        <f t="shared" si="82"/>
        <v>3.811758389890936E-2</v>
      </c>
      <c r="AJ1301">
        <f>VLOOKUP($A1301,'STOCK PRICES'!$AK$2:$AL$1492,2,1)</f>
        <v>161.65</v>
      </c>
      <c r="AK1301" s="92">
        <f t="shared" si="83"/>
        <v>1.2136448950475529E-2</v>
      </c>
    </row>
    <row r="1302" spans="1:37">
      <c r="A1302" s="87">
        <v>44925</v>
      </c>
      <c r="B1302">
        <f>VLOOKUP($A1302,'STOCK PRICES'!$C$2:$D$1994,2,1)</f>
        <v>99.54</v>
      </c>
      <c r="C1302" s="92">
        <f t="shared" si="84"/>
        <v>3.623192369420331E-3</v>
      </c>
      <c r="D1302">
        <f>VLOOKUP($A1302,'STOCK PRICES'!$E$2:$F$2018,2,1)</f>
        <v>100.75</v>
      </c>
      <c r="E1302" s="92">
        <f t="shared" si="84"/>
        <v>1.9747045714313613E-2</v>
      </c>
      <c r="F1302">
        <f>VLOOKUP($A1302,'STOCK PRICES'!$G$2:$H$1679,2,1)</f>
        <v>19.8</v>
      </c>
      <c r="G1302" s="92">
        <f t="shared" si="68"/>
        <v>-5.5401803756153561E-3</v>
      </c>
      <c r="H1302">
        <f>VLOOKUP($A1302,'STOCK PRICES'!$I$2:$J$1976,2,1)</f>
        <v>33.950000000000003</v>
      </c>
      <c r="I1302" s="92">
        <f t="shared" si="69"/>
        <v>5.3160196072287664E-3</v>
      </c>
      <c r="J1302">
        <f>VLOOKUP($A1302,'STOCK PRICES'!$K$2:$L$2018,2,1)</f>
        <v>143.56</v>
      </c>
      <c r="K1302" s="92">
        <f t="shared" si="70"/>
        <v>2.3968439091325257E-2</v>
      </c>
      <c r="L1302">
        <f>VLOOKUP($A1302,'STOCK PRICES'!$M$2:$N$2018,2,1)</f>
        <v>22.57</v>
      </c>
      <c r="M1302" s="92">
        <f t="shared" si="71"/>
        <v>1.607895292310825E-2</v>
      </c>
      <c r="N1302">
        <f>VLOOKUP($A1302,'STOCK PRICES'!$O$2:$P$538,2,1)</f>
        <v>29.58</v>
      </c>
      <c r="O1302" s="92">
        <f t="shared" si="72"/>
        <v>4.9195925992811973E-2</v>
      </c>
      <c r="P1302">
        <f>VLOOKUP($A1302,'STOCK PRICES'!$Q$2:$R$2018,2,1)</f>
        <v>12.97</v>
      </c>
      <c r="Q1302" s="92">
        <f t="shared" si="73"/>
        <v>5.4116869607260488E-3</v>
      </c>
      <c r="R1302">
        <f>VLOOKUP($A1302,'STOCK PRICES'!$S$2:$T$2018,2,1)</f>
        <v>6.95</v>
      </c>
      <c r="S1302" s="92">
        <f t="shared" si="74"/>
        <v>-1.4378147696274715E-3</v>
      </c>
      <c r="T1302">
        <f>VLOOKUP($A1302,'STOCK PRICES'!$U$2:$V$1210,2,1)</f>
        <v>116.25</v>
      </c>
      <c r="U1302" s="92">
        <f t="shared" si="75"/>
        <v>0</v>
      </c>
      <c r="V1302">
        <f>VLOOKUP($A1302,'STOCK PRICES'!$W$2:$X$1879,2,1)</f>
        <v>47.25</v>
      </c>
      <c r="W1302" s="92">
        <f t="shared" si="76"/>
        <v>7.4349784875182116E-3</v>
      </c>
      <c r="X1302">
        <f>VLOOKUP($A1302,'STOCK PRICES'!$Y$2:$Z$1987,2,1)</f>
        <v>28.17</v>
      </c>
      <c r="Y1302" s="92">
        <f t="shared" si="77"/>
        <v>3.2470385030784248E-2</v>
      </c>
      <c r="Z1302">
        <f>VLOOKUP($A1302,'STOCK PRICES'!$AA$2:$AB$1885,2,1)</f>
        <v>95</v>
      </c>
      <c r="AA1302" s="92">
        <f t="shared" si="78"/>
        <v>0</v>
      </c>
      <c r="AB1302">
        <f>VLOOKUP($A1302,'STOCK PRICES'!$AC$2:$AD$532,2,1)</f>
        <v>446.58</v>
      </c>
      <c r="AC1302" s="92">
        <f t="shared" si="79"/>
        <v>-8.5054955101901821E-4</v>
      </c>
      <c r="AD1302">
        <f>VLOOKUP($A1302,'STOCK PRICES'!$AE$2:$AF$1525,2,1)</f>
        <v>1004.92</v>
      </c>
      <c r="AE1302" s="92">
        <f t="shared" si="80"/>
        <v>1.2839306678862914E-2</v>
      </c>
      <c r="AF1302">
        <f>VLOOKUP($A1302,'STOCK PRICES'!$AG$2:$AH$1526,2,1)</f>
        <v>54.99</v>
      </c>
      <c r="AG1302" s="92">
        <f t="shared" si="81"/>
        <v>2.0020872604772005E-2</v>
      </c>
      <c r="AH1302">
        <f>VLOOKUP($A1302,'STOCK PRICES'!$AI$2:$AJ$1515,2,1)</f>
        <v>483.93</v>
      </c>
      <c r="AI1302" s="92">
        <f t="shared" si="82"/>
        <v>1.6102334105043817E-2</v>
      </c>
      <c r="AJ1302">
        <f>VLOOKUP($A1302,'STOCK PRICES'!$AK$2:$AL$1492,2,1)</f>
        <v>163.07</v>
      </c>
      <c r="AK1302" s="92">
        <f t="shared" si="83"/>
        <v>8.7460523017437192E-3</v>
      </c>
    </row>
    <row r="1303" spans="1:37">
      <c r="A1303" s="87">
        <v>44928</v>
      </c>
      <c r="B1303">
        <f>VLOOKUP($A1303,'STOCK PRICES'!$C$2:$D$1994,2,1)</f>
        <v>100.7</v>
      </c>
      <c r="C1303" s="92">
        <f t="shared" si="84"/>
        <v>1.1586226294108482E-2</v>
      </c>
      <c r="D1303">
        <f>VLOOKUP($A1303,'STOCK PRICES'!$E$2:$F$2018,2,1)</f>
        <v>104.95</v>
      </c>
      <c r="E1303" s="92">
        <f t="shared" si="84"/>
        <v>4.0841845439849665E-2</v>
      </c>
      <c r="F1303">
        <f>VLOOKUP($A1303,'STOCK PRICES'!$G$2:$H$1679,2,1)</f>
        <v>19.899999999999999</v>
      </c>
      <c r="G1303" s="92">
        <f t="shared" si="68"/>
        <v>5.037794029957081E-3</v>
      </c>
      <c r="H1303">
        <f>VLOOKUP($A1303,'STOCK PRICES'!$I$2:$J$1976,2,1)</f>
        <v>34.450000000000003</v>
      </c>
      <c r="I1303" s="92">
        <f t="shared" si="69"/>
        <v>1.4620143454962391E-2</v>
      </c>
      <c r="J1303">
        <f>VLOOKUP($A1303,'STOCK PRICES'!$K$2:$L$2018,2,1)</f>
        <v>151.82</v>
      </c>
      <c r="K1303" s="92">
        <f t="shared" si="70"/>
        <v>5.5942542309215533E-2</v>
      </c>
      <c r="L1303">
        <f>VLOOKUP($A1303,'STOCK PRICES'!$M$2:$N$2018,2,1)</f>
        <v>21.87</v>
      </c>
      <c r="M1303" s="92">
        <f t="shared" si="71"/>
        <v>-3.1505756140767824E-2</v>
      </c>
      <c r="N1303">
        <f>VLOOKUP($A1303,'STOCK PRICES'!$O$2:$P$538,2,1)</f>
        <v>28.88</v>
      </c>
      <c r="O1303" s="92">
        <f t="shared" si="72"/>
        <v>-2.3949143258028216E-2</v>
      </c>
      <c r="P1303">
        <f>VLOOKUP($A1303,'STOCK PRICES'!$Q$2:$R$2018,2,1)</f>
        <v>13.56</v>
      </c>
      <c r="Q1303" s="92">
        <f t="shared" si="73"/>
        <v>4.4485284183897029E-2</v>
      </c>
      <c r="R1303">
        <f>VLOOKUP($A1303,'STOCK PRICES'!$S$2:$T$2018,2,1)</f>
        <v>7.06</v>
      </c>
      <c r="S1303" s="92">
        <f t="shared" si="74"/>
        <v>1.5703391928449762E-2</v>
      </c>
      <c r="T1303">
        <f>VLOOKUP($A1303,'STOCK PRICES'!$U$2:$V$1210,2,1)</f>
        <v>121.8</v>
      </c>
      <c r="U1303" s="92">
        <f t="shared" si="75"/>
        <v>4.6637310808330841E-2</v>
      </c>
      <c r="V1303">
        <f>VLOOKUP($A1303,'STOCK PRICES'!$W$2:$X$1879,2,1)</f>
        <v>47.25</v>
      </c>
      <c r="W1303" s="92">
        <f t="shared" si="76"/>
        <v>0</v>
      </c>
      <c r="X1303">
        <f>VLOOKUP($A1303,'STOCK PRICES'!$Y$2:$Z$1987,2,1)</f>
        <v>28.76</v>
      </c>
      <c r="Y1303" s="92">
        <f t="shared" si="77"/>
        <v>2.0727950964564746E-2</v>
      </c>
      <c r="Z1303">
        <f>VLOOKUP($A1303,'STOCK PRICES'!$AA$2:$AB$1885,2,1)</f>
        <v>95</v>
      </c>
      <c r="AA1303" s="92">
        <f t="shared" si="78"/>
        <v>0</v>
      </c>
      <c r="AB1303">
        <f>VLOOKUP($A1303,'STOCK PRICES'!$AC$2:$AD$532,2,1)</f>
        <v>439.25</v>
      </c>
      <c r="AC1303" s="92">
        <f t="shared" si="79"/>
        <v>-1.6549828532667718E-2</v>
      </c>
      <c r="AD1303">
        <f>VLOOKUP($A1303,'STOCK PRICES'!$AE$2:$AF$1525,2,1)</f>
        <v>1000.48</v>
      </c>
      <c r="AE1303" s="92">
        <f t="shared" si="80"/>
        <v>-4.4280515157320201E-3</v>
      </c>
      <c r="AF1303">
        <f>VLOOKUP($A1303,'STOCK PRICES'!$AG$2:$AH$1526,2,1)</f>
        <v>53.04</v>
      </c>
      <c r="AG1303" s="92">
        <f t="shared" si="81"/>
        <v>-3.6105004642116321E-2</v>
      </c>
      <c r="AH1303">
        <f>VLOOKUP($A1303,'STOCK PRICES'!$AI$2:$AJ$1515,2,1)</f>
        <v>479.41</v>
      </c>
      <c r="AI1303" s="92">
        <f t="shared" si="82"/>
        <v>-9.3840869674836902E-3</v>
      </c>
      <c r="AJ1303">
        <f>VLOOKUP($A1303,'STOCK PRICES'!$AK$2:$AL$1492,2,1)</f>
        <v>162.94</v>
      </c>
      <c r="AK1303" s="92">
        <f t="shared" si="83"/>
        <v>-7.9752159069009019E-4</v>
      </c>
    </row>
    <row r="1304" spans="1:37">
      <c r="A1304" s="87">
        <v>44929</v>
      </c>
      <c r="B1304">
        <f>VLOOKUP($A1304,'STOCK PRICES'!$C$2:$D$1994,2,1)</f>
        <v>99.76</v>
      </c>
      <c r="C1304" s="92">
        <f t="shared" si="84"/>
        <v>-9.3784983527355741E-3</v>
      </c>
      <c r="D1304">
        <f>VLOOKUP($A1304,'STOCK PRICES'!$E$2:$F$2018,2,1)</f>
        <v>104.23</v>
      </c>
      <c r="E1304" s="92">
        <f t="shared" si="84"/>
        <v>-6.8840505154110776E-3</v>
      </c>
      <c r="F1304">
        <f>VLOOKUP($A1304,'STOCK PRICES'!$G$2:$H$1679,2,1)</f>
        <v>19.8</v>
      </c>
      <c r="G1304" s="92">
        <f t="shared" si="68"/>
        <v>-5.0377940299570698E-3</v>
      </c>
      <c r="H1304">
        <f>VLOOKUP($A1304,'STOCK PRICES'!$I$2:$J$1976,2,1)</f>
        <v>34.5</v>
      </c>
      <c r="I1304" s="92">
        <f t="shared" si="69"/>
        <v>1.4503265776464615E-3</v>
      </c>
      <c r="J1304">
        <f>VLOOKUP($A1304,'STOCK PRICES'!$K$2:$L$2018,2,1)</f>
        <v>151.22999999999999</v>
      </c>
      <c r="K1304" s="92">
        <f t="shared" si="70"/>
        <v>-3.8937518259729918E-3</v>
      </c>
      <c r="L1304">
        <f>VLOOKUP($A1304,'STOCK PRICES'!$M$2:$N$2018,2,1)</f>
        <v>21.25</v>
      </c>
      <c r="M1304" s="92">
        <f t="shared" si="71"/>
        <v>-2.8758939318250708E-2</v>
      </c>
      <c r="N1304">
        <f>VLOOKUP($A1304,'STOCK PRICES'!$O$2:$P$538,2,1)</f>
        <v>26.92</v>
      </c>
      <c r="O1304" s="92">
        <f t="shared" si="72"/>
        <v>-7.0279809248098318E-2</v>
      </c>
      <c r="P1304">
        <f>VLOOKUP($A1304,'STOCK PRICES'!$Q$2:$R$2018,2,1)</f>
        <v>13.26</v>
      </c>
      <c r="Q1304" s="92">
        <f t="shared" si="73"/>
        <v>-2.2372297754533099E-2</v>
      </c>
      <c r="R1304">
        <f>VLOOKUP($A1304,'STOCK PRICES'!$S$2:$T$2018,2,1)</f>
        <v>7.04</v>
      </c>
      <c r="S1304" s="92">
        <f t="shared" si="74"/>
        <v>-2.8368813351996149E-3</v>
      </c>
      <c r="T1304">
        <f>VLOOKUP($A1304,'STOCK PRICES'!$U$2:$V$1210,2,1)</f>
        <v>121.8</v>
      </c>
      <c r="U1304" s="92">
        <f t="shared" si="75"/>
        <v>0</v>
      </c>
      <c r="V1304">
        <f>VLOOKUP($A1304,'STOCK PRICES'!$W$2:$X$1879,2,1)</f>
        <v>44.97</v>
      </c>
      <c r="W1304" s="92">
        <f t="shared" si="76"/>
        <v>-4.9457053157135812E-2</v>
      </c>
      <c r="X1304">
        <f>VLOOKUP($A1304,'STOCK PRICES'!$Y$2:$Z$1987,2,1)</f>
        <v>28.89</v>
      </c>
      <c r="Y1304" s="92">
        <f t="shared" si="77"/>
        <v>4.5099816252978557E-3</v>
      </c>
      <c r="Z1304">
        <f>VLOOKUP($A1304,'STOCK PRICES'!$AA$2:$AB$1885,2,1)</f>
        <v>95</v>
      </c>
      <c r="AA1304" s="92">
        <f t="shared" si="78"/>
        <v>0</v>
      </c>
      <c r="AB1304">
        <f>VLOOKUP($A1304,'STOCK PRICES'!$AC$2:$AD$532,2,1)</f>
        <v>431.4</v>
      </c>
      <c r="AC1304" s="92">
        <f t="shared" si="79"/>
        <v>-1.8032993112150671E-2</v>
      </c>
      <c r="AD1304">
        <f>VLOOKUP($A1304,'STOCK PRICES'!$AE$2:$AF$1525,2,1)</f>
        <v>1022.56</v>
      </c>
      <c r="AE1304" s="92">
        <f t="shared" si="80"/>
        <v>2.182940208298385E-2</v>
      </c>
      <c r="AF1304">
        <f>VLOOKUP($A1304,'STOCK PRICES'!$AG$2:$AH$1526,2,1)</f>
        <v>52.53</v>
      </c>
      <c r="AG1304" s="92">
        <f t="shared" si="81"/>
        <v>-9.6619109117368589E-3</v>
      </c>
      <c r="AH1304">
        <f>VLOOKUP($A1304,'STOCK PRICES'!$AI$2:$AJ$1515,2,1)</f>
        <v>482.76</v>
      </c>
      <c r="AI1304" s="92">
        <f t="shared" si="82"/>
        <v>6.9634545593747843E-3</v>
      </c>
      <c r="AJ1304">
        <f>VLOOKUP($A1304,'STOCK PRICES'!$AK$2:$AL$1492,2,1)</f>
        <v>163.09</v>
      </c>
      <c r="AK1304" s="92">
        <f t="shared" si="83"/>
        <v>9.2016078633081247E-4</v>
      </c>
    </row>
    <row r="1305" spans="1:37">
      <c r="A1305" s="87">
        <v>44930</v>
      </c>
      <c r="B1305">
        <f>VLOOKUP($A1305,'STOCK PRICES'!$C$2:$D$1994,2,1)</f>
        <v>98.86</v>
      </c>
      <c r="C1305" s="92">
        <f t="shared" si="84"/>
        <v>-9.0625934929678409E-3</v>
      </c>
      <c r="D1305">
        <f>VLOOKUP($A1305,'STOCK PRICES'!$E$2:$F$2018,2,1)</f>
        <v>102.99</v>
      </c>
      <c r="E1305" s="92">
        <f t="shared" si="84"/>
        <v>-1.1968099613520576E-2</v>
      </c>
      <c r="F1305">
        <f>VLOOKUP($A1305,'STOCK PRICES'!$G$2:$H$1679,2,1)</f>
        <v>19.940000000000001</v>
      </c>
      <c r="G1305" s="92">
        <f t="shared" si="68"/>
        <v>7.0458268332026543E-3</v>
      </c>
      <c r="H1305">
        <f>VLOOKUP($A1305,'STOCK PRICES'!$I$2:$J$1976,2,1)</f>
        <v>34.25</v>
      </c>
      <c r="I1305" s="92">
        <f t="shared" si="69"/>
        <v>-7.2727593290798087E-3</v>
      </c>
      <c r="J1305">
        <f>VLOOKUP($A1305,'STOCK PRICES'!$K$2:$L$2018,2,1)</f>
        <v>150.04</v>
      </c>
      <c r="K1305" s="92">
        <f t="shared" si="70"/>
        <v>-7.899931548962567E-3</v>
      </c>
      <c r="L1305">
        <f>VLOOKUP($A1305,'STOCK PRICES'!$M$2:$N$2018,2,1)</f>
        <v>21.36</v>
      </c>
      <c r="M1305" s="92">
        <f t="shared" si="71"/>
        <v>5.1631187215682977E-3</v>
      </c>
      <c r="N1305">
        <f>VLOOKUP($A1305,'STOCK PRICES'!$O$2:$P$538,2,1)</f>
        <v>26.86</v>
      </c>
      <c r="O1305" s="92">
        <f t="shared" si="72"/>
        <v>-2.2313136814356431E-3</v>
      </c>
      <c r="P1305">
        <f>VLOOKUP($A1305,'STOCK PRICES'!$Q$2:$R$2018,2,1)</f>
        <v>13.07</v>
      </c>
      <c r="Q1305" s="92">
        <f t="shared" si="73"/>
        <v>-1.4432457121585817E-2</v>
      </c>
      <c r="R1305">
        <f>VLOOKUP($A1305,'STOCK PRICES'!$S$2:$T$2018,2,1)</f>
        <v>6.94</v>
      </c>
      <c r="S1305" s="92">
        <f t="shared" si="74"/>
        <v>-1.4306395651237858E-2</v>
      </c>
      <c r="T1305">
        <f>VLOOKUP($A1305,'STOCK PRICES'!$U$2:$V$1210,2,1)</f>
        <v>120.87</v>
      </c>
      <c r="U1305" s="92">
        <f t="shared" si="75"/>
        <v>-7.6647674044309552E-3</v>
      </c>
      <c r="V1305">
        <f>VLOOKUP($A1305,'STOCK PRICES'!$W$2:$X$1879,2,1)</f>
        <v>44.97</v>
      </c>
      <c r="W1305" s="92">
        <f t="shared" si="76"/>
        <v>0</v>
      </c>
      <c r="X1305">
        <f>VLOOKUP($A1305,'STOCK PRICES'!$Y$2:$Z$1987,2,1)</f>
        <v>28.66</v>
      </c>
      <c r="Y1305" s="92">
        <f t="shared" si="77"/>
        <v>-7.9930920781180644E-3</v>
      </c>
      <c r="Z1305">
        <f>VLOOKUP($A1305,'STOCK PRICES'!$AA$2:$AB$1885,2,1)</f>
        <v>95</v>
      </c>
      <c r="AA1305" s="92">
        <f t="shared" si="78"/>
        <v>0</v>
      </c>
      <c r="AB1305">
        <f>VLOOKUP($A1305,'STOCK PRICES'!$AC$2:$AD$532,2,1)</f>
        <v>432.61</v>
      </c>
      <c r="AC1305" s="92">
        <f t="shared" si="79"/>
        <v>2.8008953392644671E-3</v>
      </c>
      <c r="AD1305">
        <f>VLOOKUP($A1305,'STOCK PRICES'!$AE$2:$AF$1525,2,1)</f>
        <v>1031.76</v>
      </c>
      <c r="AE1305" s="92">
        <f t="shared" si="80"/>
        <v>8.9567949541641909E-3</v>
      </c>
      <c r="AF1305">
        <f>VLOOKUP($A1305,'STOCK PRICES'!$AG$2:$AH$1526,2,1)</f>
        <v>52.08</v>
      </c>
      <c r="AG1305" s="92">
        <f t="shared" si="81"/>
        <v>-8.6034370655564008E-3</v>
      </c>
      <c r="AH1305">
        <f>VLOOKUP($A1305,'STOCK PRICES'!$AI$2:$AJ$1515,2,1)</f>
        <v>482.63</v>
      </c>
      <c r="AI1305" s="92">
        <f t="shared" si="82"/>
        <v>-2.693212086012946E-4</v>
      </c>
      <c r="AJ1305">
        <f>VLOOKUP($A1305,'STOCK PRICES'!$AK$2:$AL$1492,2,1)</f>
        <v>162.11000000000001</v>
      </c>
      <c r="AK1305" s="92">
        <f t="shared" si="83"/>
        <v>-6.0270785153445231E-3</v>
      </c>
    </row>
    <row r="1306" spans="1:37">
      <c r="A1306" s="87">
        <v>44931</v>
      </c>
      <c r="B1306">
        <f>VLOOKUP($A1306,'STOCK PRICES'!$C$2:$D$1994,2,1)</f>
        <v>97.98</v>
      </c>
      <c r="C1306" s="92">
        <f t="shared" si="84"/>
        <v>-8.9413316683844609E-3</v>
      </c>
      <c r="D1306">
        <f>VLOOKUP($A1306,'STOCK PRICES'!$E$2:$F$2018,2,1)</f>
        <v>102.38</v>
      </c>
      <c r="E1306" s="92">
        <f t="shared" si="84"/>
        <v>-5.9405151082731955E-3</v>
      </c>
      <c r="F1306">
        <f>VLOOKUP($A1306,'STOCK PRICES'!$G$2:$H$1679,2,1)</f>
        <v>19.82</v>
      </c>
      <c r="G1306" s="92">
        <f t="shared" si="68"/>
        <v>-6.0362356318503412E-3</v>
      </c>
      <c r="H1306">
        <f>VLOOKUP($A1306,'STOCK PRICES'!$I$2:$J$1976,2,1)</f>
        <v>34.049999999999997</v>
      </c>
      <c r="I1306" s="92">
        <f t="shared" si="69"/>
        <v>-5.8565321127129833E-3</v>
      </c>
      <c r="J1306">
        <f>VLOOKUP($A1306,'STOCK PRICES'!$K$2:$L$2018,2,1)</f>
        <v>150.84</v>
      </c>
      <c r="K1306" s="92">
        <f t="shared" si="70"/>
        <v>5.3177471764697549E-3</v>
      </c>
      <c r="L1306">
        <f>VLOOKUP($A1306,'STOCK PRICES'!$M$2:$N$2018,2,1)</f>
        <v>21.2</v>
      </c>
      <c r="M1306" s="92">
        <f t="shared" si="71"/>
        <v>-7.5188324140273398E-3</v>
      </c>
      <c r="N1306">
        <f>VLOOKUP($A1306,'STOCK PRICES'!$O$2:$P$538,2,1)</f>
        <v>26.76</v>
      </c>
      <c r="O1306" s="92">
        <f t="shared" si="72"/>
        <v>-3.729955835063789E-3</v>
      </c>
      <c r="P1306">
        <f>VLOOKUP($A1306,'STOCK PRICES'!$Q$2:$R$2018,2,1)</f>
        <v>13.01</v>
      </c>
      <c r="Q1306" s="92">
        <f t="shared" si="73"/>
        <v>-4.6012351117167049E-3</v>
      </c>
      <c r="R1306">
        <f>VLOOKUP($A1306,'STOCK PRICES'!$S$2:$T$2018,2,1)</f>
        <v>6.91</v>
      </c>
      <c r="S1306" s="92">
        <f t="shared" si="74"/>
        <v>-4.3321367391346817E-3</v>
      </c>
      <c r="T1306">
        <f>VLOOKUP($A1306,'STOCK PRICES'!$U$2:$V$1210,2,1)</f>
        <v>117</v>
      </c>
      <c r="U1306" s="92">
        <f t="shared" si="75"/>
        <v>-3.2541653073609539E-2</v>
      </c>
      <c r="V1306">
        <f>VLOOKUP($A1306,'STOCK PRICES'!$W$2:$X$1879,2,1)</f>
        <v>44.97</v>
      </c>
      <c r="W1306" s="92">
        <f t="shared" si="76"/>
        <v>0</v>
      </c>
      <c r="X1306">
        <f>VLOOKUP($A1306,'STOCK PRICES'!$Y$2:$Z$1987,2,1)</f>
        <v>28.66</v>
      </c>
      <c r="Y1306" s="92">
        <f t="shared" si="77"/>
        <v>0</v>
      </c>
      <c r="Z1306">
        <f>VLOOKUP($A1306,'STOCK PRICES'!$AA$2:$AB$1885,2,1)</f>
        <v>95</v>
      </c>
      <c r="AA1306" s="92">
        <f t="shared" si="78"/>
        <v>0</v>
      </c>
      <c r="AB1306">
        <f>VLOOKUP($A1306,'STOCK PRICES'!$AC$2:$AD$532,2,1)</f>
        <v>430.74</v>
      </c>
      <c r="AC1306" s="92">
        <f t="shared" si="79"/>
        <v>-4.3319694778736926E-3</v>
      </c>
      <c r="AD1306">
        <f>VLOOKUP($A1306,'STOCK PRICES'!$AE$2:$AF$1525,2,1)</f>
        <v>995.23</v>
      </c>
      <c r="AE1306" s="92">
        <f t="shared" si="80"/>
        <v>-3.6047494631029235E-2</v>
      </c>
      <c r="AF1306">
        <f>VLOOKUP($A1306,'STOCK PRICES'!$AG$2:$AH$1526,2,1)</f>
        <v>51.98</v>
      </c>
      <c r="AG1306" s="92">
        <f t="shared" si="81"/>
        <v>-1.9219686869695843E-3</v>
      </c>
      <c r="AH1306">
        <f>VLOOKUP($A1306,'STOCK PRICES'!$AI$2:$AJ$1515,2,1)</f>
        <v>488.79</v>
      </c>
      <c r="AI1306" s="92">
        <f t="shared" si="82"/>
        <v>1.2682634841877538E-2</v>
      </c>
      <c r="AJ1306">
        <f>VLOOKUP($A1306,'STOCK PRICES'!$AK$2:$AL$1492,2,1)</f>
        <v>161</v>
      </c>
      <c r="AK1306" s="92">
        <f t="shared" si="83"/>
        <v>-6.8707521690189524E-3</v>
      </c>
    </row>
    <row r="1307" spans="1:37">
      <c r="A1307" s="87">
        <v>44932</v>
      </c>
      <c r="B1307">
        <f>VLOOKUP($A1307,'STOCK PRICES'!$C$2:$D$1994,2,1)</f>
        <v>96.43</v>
      </c>
      <c r="C1307" s="92">
        <f t="shared" si="84"/>
        <v>-1.59460196881357E-2</v>
      </c>
      <c r="D1307">
        <f>VLOOKUP($A1307,'STOCK PRICES'!$E$2:$F$2018,2,1)</f>
        <v>100.99</v>
      </c>
      <c r="E1307" s="92">
        <f t="shared" si="84"/>
        <v>-1.3669878990971626E-2</v>
      </c>
      <c r="F1307">
        <f>VLOOKUP($A1307,'STOCK PRICES'!$G$2:$H$1679,2,1)</f>
        <v>19.82</v>
      </c>
      <c r="G1307" s="92">
        <f t="shared" si="68"/>
        <v>0</v>
      </c>
      <c r="H1307">
        <f>VLOOKUP($A1307,'STOCK PRICES'!$I$2:$J$1976,2,1)</f>
        <v>34</v>
      </c>
      <c r="I1307" s="92">
        <f t="shared" si="69"/>
        <v>-1.4695079793598834E-3</v>
      </c>
      <c r="J1307">
        <f>VLOOKUP($A1307,'STOCK PRICES'!$K$2:$L$2018,2,1)</f>
        <v>161.87</v>
      </c>
      <c r="K1307" s="92">
        <f t="shared" si="70"/>
        <v>7.0573871555712805E-2</v>
      </c>
      <c r="L1307">
        <f>VLOOKUP($A1307,'STOCK PRICES'!$M$2:$N$2018,2,1)</f>
        <v>21.76</v>
      </c>
      <c r="M1307" s="92">
        <f t="shared" si="71"/>
        <v>2.607224030977532E-2</v>
      </c>
      <c r="N1307">
        <f>VLOOKUP($A1307,'STOCK PRICES'!$O$2:$P$538,2,1)</f>
        <v>25.99</v>
      </c>
      <c r="O1307" s="92">
        <f t="shared" si="72"/>
        <v>-2.9196386606628877E-2</v>
      </c>
      <c r="P1307">
        <f>VLOOKUP($A1307,'STOCK PRICES'!$Q$2:$R$2018,2,1)</f>
        <v>13.81</v>
      </c>
      <c r="Q1307" s="92">
        <f t="shared" si="73"/>
        <v>5.9674674896786843E-2</v>
      </c>
      <c r="R1307">
        <f>VLOOKUP($A1307,'STOCK PRICES'!$S$2:$T$2018,2,1)</f>
        <v>6.92</v>
      </c>
      <c r="S1307" s="92">
        <f t="shared" si="74"/>
        <v>1.4461318499997134E-3</v>
      </c>
      <c r="T1307">
        <f>VLOOKUP($A1307,'STOCK PRICES'!$U$2:$V$1210,2,1)</f>
        <v>116.74</v>
      </c>
      <c r="U1307" s="92">
        <f t="shared" si="75"/>
        <v>-2.2246950221111624E-3</v>
      </c>
      <c r="V1307">
        <f>VLOOKUP($A1307,'STOCK PRICES'!$W$2:$X$1879,2,1)</f>
        <v>43.27</v>
      </c>
      <c r="W1307" s="92">
        <f t="shared" si="76"/>
        <v>-3.8536046545822558E-2</v>
      </c>
      <c r="X1307">
        <f>VLOOKUP($A1307,'STOCK PRICES'!$Y$2:$Z$1987,2,1)</f>
        <v>28</v>
      </c>
      <c r="Y1307" s="92">
        <f t="shared" si="77"/>
        <v>-2.3297912224821818E-2</v>
      </c>
      <c r="Z1307">
        <f>VLOOKUP($A1307,'STOCK PRICES'!$AA$2:$AB$1885,2,1)</f>
        <v>95.09</v>
      </c>
      <c r="AA1307" s="92">
        <f t="shared" si="78"/>
        <v>9.4691995081199419E-4</v>
      </c>
      <c r="AB1307">
        <f>VLOOKUP($A1307,'STOCK PRICES'!$AC$2:$AD$532,2,1)</f>
        <v>433.11</v>
      </c>
      <c r="AC1307" s="92">
        <f t="shared" si="79"/>
        <v>5.4870774933862597E-3</v>
      </c>
      <c r="AD1307">
        <f>VLOOKUP($A1307,'STOCK PRICES'!$AE$2:$AF$1525,2,1)</f>
        <v>983.01</v>
      </c>
      <c r="AE1307" s="92">
        <f t="shared" si="80"/>
        <v>-1.2354573189704395E-2</v>
      </c>
      <c r="AF1307">
        <f>VLOOKUP($A1307,'STOCK PRICES'!$AG$2:$AH$1526,2,1)</f>
        <v>51.52</v>
      </c>
      <c r="AG1307" s="92">
        <f t="shared" si="81"/>
        <v>-8.8889474172459283E-3</v>
      </c>
      <c r="AH1307">
        <f>VLOOKUP($A1307,'STOCK PRICES'!$AI$2:$AJ$1515,2,1)</f>
        <v>496.83</v>
      </c>
      <c r="AI1307" s="92">
        <f t="shared" si="82"/>
        <v>1.6314965886535835E-2</v>
      </c>
      <c r="AJ1307">
        <f>VLOOKUP($A1307,'STOCK PRICES'!$AK$2:$AL$1492,2,1)</f>
        <v>160.91999999999999</v>
      </c>
      <c r="AK1307" s="92">
        <f t="shared" si="83"/>
        <v>-4.9701790287558418E-4</v>
      </c>
    </row>
    <row r="1308" spans="1:37">
      <c r="A1308" s="87">
        <v>44935</v>
      </c>
      <c r="B1308">
        <f>VLOOKUP($A1308,'STOCK PRICES'!$C$2:$D$1994,2,1)</f>
        <v>95.05</v>
      </c>
      <c r="C1308" s="92">
        <f t="shared" si="84"/>
        <v>-1.4414287587855E-2</v>
      </c>
      <c r="D1308">
        <f>VLOOKUP($A1308,'STOCK PRICES'!$E$2:$F$2018,2,1)</f>
        <v>99.47</v>
      </c>
      <c r="E1308" s="92">
        <f t="shared" si="84"/>
        <v>-1.5165410874142946E-2</v>
      </c>
      <c r="F1308">
        <f>VLOOKUP($A1308,'STOCK PRICES'!$G$2:$H$1679,2,1)</f>
        <v>19.5</v>
      </c>
      <c r="G1308" s="92">
        <f t="shared" si="68"/>
        <v>-1.6277063332140844E-2</v>
      </c>
      <c r="H1308">
        <f>VLOOKUP($A1308,'STOCK PRICES'!$I$2:$J$1976,2,1)</f>
        <v>33.5</v>
      </c>
      <c r="I1308" s="92">
        <f t="shared" si="69"/>
        <v>-1.4815085785140587E-2</v>
      </c>
      <c r="J1308">
        <f>VLOOKUP($A1308,'STOCK PRICES'!$K$2:$L$2018,2,1)</f>
        <v>166.37</v>
      </c>
      <c r="K1308" s="92">
        <f t="shared" si="70"/>
        <v>2.7420679725782254E-2</v>
      </c>
      <c r="L1308">
        <f>VLOOKUP($A1308,'STOCK PRICES'!$M$2:$N$2018,2,1)</f>
        <v>20.79</v>
      </c>
      <c r="M1308" s="92">
        <f t="shared" si="71"/>
        <v>-4.5601320117820421E-2</v>
      </c>
      <c r="N1308">
        <f>VLOOKUP($A1308,'STOCK PRICES'!$O$2:$P$538,2,1)</f>
        <v>25.36</v>
      </c>
      <c r="O1308" s="92">
        <f t="shared" si="72"/>
        <v>-2.4538719084373686E-2</v>
      </c>
      <c r="P1308">
        <f>VLOOKUP($A1308,'STOCK PRICES'!$Q$2:$R$2018,2,1)</f>
        <v>13.75</v>
      </c>
      <c r="Q1308" s="92">
        <f t="shared" si="73"/>
        <v>-4.3541433086205028E-3</v>
      </c>
      <c r="R1308">
        <f>VLOOKUP($A1308,'STOCK PRICES'!$S$2:$T$2018,2,1)</f>
        <v>6.88</v>
      </c>
      <c r="S1308" s="92">
        <f t="shared" si="74"/>
        <v>-5.7971176843259579E-3</v>
      </c>
      <c r="T1308">
        <f>VLOOKUP($A1308,'STOCK PRICES'!$U$2:$V$1210,2,1)</f>
        <v>116.99</v>
      </c>
      <c r="U1308" s="92">
        <f t="shared" si="75"/>
        <v>2.1392212838651499E-3</v>
      </c>
      <c r="V1308">
        <f>VLOOKUP($A1308,'STOCK PRICES'!$W$2:$X$1879,2,1)</f>
        <v>41</v>
      </c>
      <c r="W1308" s="92">
        <f t="shared" si="76"/>
        <v>-5.3887487532485734E-2</v>
      </c>
      <c r="X1308">
        <f>VLOOKUP($A1308,'STOCK PRICES'!$Y$2:$Z$1987,2,1)</f>
        <v>28.49</v>
      </c>
      <c r="Y1308" s="92">
        <f t="shared" si="77"/>
        <v>1.7348638334612854E-2</v>
      </c>
      <c r="Z1308">
        <f>VLOOKUP($A1308,'STOCK PRICES'!$AA$2:$AB$1885,2,1)</f>
        <v>95.09</v>
      </c>
      <c r="AA1308" s="92">
        <f t="shared" si="78"/>
        <v>0</v>
      </c>
      <c r="AB1308">
        <f>VLOOKUP($A1308,'STOCK PRICES'!$AC$2:$AD$532,2,1)</f>
        <v>423.59</v>
      </c>
      <c r="AC1308" s="92">
        <f t="shared" si="79"/>
        <v>-2.2225731037817081E-2</v>
      </c>
      <c r="AD1308">
        <f>VLOOKUP($A1308,'STOCK PRICES'!$AE$2:$AF$1525,2,1)</f>
        <v>984.99</v>
      </c>
      <c r="AE1308" s="92">
        <f t="shared" si="80"/>
        <v>2.0121958008878752E-3</v>
      </c>
      <c r="AF1308">
        <f>VLOOKUP($A1308,'STOCK PRICES'!$AG$2:$AH$1526,2,1)</f>
        <v>50.25</v>
      </c>
      <c r="AG1308" s="92">
        <f t="shared" si="81"/>
        <v>-2.495953485691315E-2</v>
      </c>
      <c r="AH1308">
        <f>VLOOKUP($A1308,'STOCK PRICES'!$AI$2:$AJ$1515,2,1)</f>
        <v>491.16</v>
      </c>
      <c r="AI1308" s="92">
        <f t="shared" si="82"/>
        <v>-1.1477974977197271E-2</v>
      </c>
      <c r="AJ1308">
        <f>VLOOKUP($A1308,'STOCK PRICES'!$AK$2:$AL$1492,2,1)</f>
        <v>159.93</v>
      </c>
      <c r="AK1308" s="92">
        <f t="shared" si="83"/>
        <v>-6.1711275788079879E-3</v>
      </c>
    </row>
    <row r="1309" spans="1:37">
      <c r="A1309" s="87">
        <v>44936</v>
      </c>
      <c r="B1309">
        <f>VLOOKUP($A1309,'STOCK PRICES'!$C$2:$D$1994,2,1)</f>
        <v>95.15</v>
      </c>
      <c r="C1309" s="92">
        <f t="shared" si="84"/>
        <v>1.0515248077204197E-3</v>
      </c>
      <c r="D1309">
        <f>VLOOKUP($A1309,'STOCK PRICES'!$E$2:$F$2018,2,1)</f>
        <v>100.94</v>
      </c>
      <c r="E1309" s="92">
        <f t="shared" si="84"/>
        <v>1.4670189747793839E-2</v>
      </c>
      <c r="F1309">
        <f>VLOOKUP($A1309,'STOCK PRICES'!$G$2:$H$1679,2,1)</f>
        <v>19.309999999999999</v>
      </c>
      <c r="G1309" s="92">
        <f t="shared" si="68"/>
        <v>-9.7913691292780998E-3</v>
      </c>
      <c r="H1309">
        <f>VLOOKUP($A1309,'STOCK PRICES'!$I$2:$J$1976,2,1)</f>
        <v>33.880000000000003</v>
      </c>
      <c r="I1309" s="92">
        <f t="shared" si="69"/>
        <v>1.1279430952833031E-2</v>
      </c>
      <c r="J1309">
        <f>VLOOKUP($A1309,'STOCK PRICES'!$K$2:$L$2018,2,1)</f>
        <v>166.5</v>
      </c>
      <c r="K1309" s="92">
        <f t="shared" si="70"/>
        <v>7.8108574884700962E-4</v>
      </c>
      <c r="L1309">
        <f>VLOOKUP($A1309,'STOCK PRICES'!$M$2:$N$2018,2,1)</f>
        <v>21.29</v>
      </c>
      <c r="M1309" s="92">
        <f t="shared" si="71"/>
        <v>2.3765377035466596E-2</v>
      </c>
      <c r="N1309">
        <f>VLOOKUP($A1309,'STOCK PRICES'!$O$2:$P$538,2,1)</f>
        <v>25.57</v>
      </c>
      <c r="O1309" s="92">
        <f t="shared" si="72"/>
        <v>8.2466597340701362E-3</v>
      </c>
      <c r="P1309">
        <f>VLOOKUP($A1309,'STOCK PRICES'!$Q$2:$R$2018,2,1)</f>
        <v>14.11</v>
      </c>
      <c r="Q1309" s="92">
        <f t="shared" si="73"/>
        <v>2.5844941752142241E-2</v>
      </c>
      <c r="R1309">
        <f>VLOOKUP($A1309,'STOCK PRICES'!$S$2:$T$2018,2,1)</f>
        <v>7.19</v>
      </c>
      <c r="S1309" s="92">
        <f t="shared" si="74"/>
        <v>4.4072519787702998E-2</v>
      </c>
      <c r="T1309">
        <f>VLOOKUP($A1309,'STOCK PRICES'!$U$2:$V$1210,2,1)</f>
        <v>117</v>
      </c>
      <c r="U1309" s="92">
        <f t="shared" si="75"/>
        <v>8.5473738245951119E-5</v>
      </c>
      <c r="V1309">
        <f>VLOOKUP($A1309,'STOCK PRICES'!$W$2:$X$1879,2,1)</f>
        <v>42.4</v>
      </c>
      <c r="W1309" s="92">
        <f t="shared" si="76"/>
        <v>3.3576295533604306E-2</v>
      </c>
      <c r="X1309">
        <f>VLOOKUP($A1309,'STOCK PRICES'!$Y$2:$Z$1987,2,1)</f>
        <v>29.61</v>
      </c>
      <c r="Y1309" s="92">
        <f t="shared" si="77"/>
        <v>3.8558993603683082E-2</v>
      </c>
      <c r="Z1309">
        <f>VLOOKUP($A1309,'STOCK PRICES'!$AA$2:$AB$1885,2,1)</f>
        <v>93.32</v>
      </c>
      <c r="AA1309" s="92">
        <f t="shared" si="78"/>
        <v>-1.8789364398123759E-2</v>
      </c>
      <c r="AB1309">
        <f>VLOOKUP($A1309,'STOCK PRICES'!$AC$2:$AD$532,2,1)</f>
        <v>436.72</v>
      </c>
      <c r="AC1309" s="92">
        <f t="shared" si="79"/>
        <v>3.052625120148638E-2</v>
      </c>
      <c r="AD1309">
        <f>VLOOKUP($A1309,'STOCK PRICES'!$AE$2:$AF$1525,2,1)</f>
        <v>972.37</v>
      </c>
      <c r="AE1309" s="92">
        <f t="shared" si="80"/>
        <v>-1.2895098371678956E-2</v>
      </c>
      <c r="AF1309">
        <f>VLOOKUP($A1309,'STOCK PRICES'!$AG$2:$AH$1526,2,1)</f>
        <v>51.56</v>
      </c>
      <c r="AG1309" s="92">
        <f t="shared" si="81"/>
        <v>2.5735631131801474E-2</v>
      </c>
      <c r="AH1309">
        <f>VLOOKUP($A1309,'STOCK PRICES'!$AI$2:$AJ$1515,2,1)</f>
        <v>498.67</v>
      </c>
      <c r="AI1309" s="92">
        <f t="shared" si="82"/>
        <v>1.5174614043638377E-2</v>
      </c>
      <c r="AJ1309">
        <f>VLOOKUP($A1309,'STOCK PRICES'!$AK$2:$AL$1492,2,1)</f>
        <v>161.29</v>
      </c>
      <c r="AK1309" s="92">
        <f t="shared" si="83"/>
        <v>8.4677674263118272E-3</v>
      </c>
    </row>
    <row r="1310" spans="1:37">
      <c r="A1310" s="87">
        <v>44937</v>
      </c>
      <c r="B1310">
        <f>VLOOKUP($A1310,'STOCK PRICES'!$C$2:$D$1994,2,1)</f>
        <v>94.52</v>
      </c>
      <c r="C1310" s="92">
        <f t="shared" si="84"/>
        <v>-6.6431414234515334E-3</v>
      </c>
      <c r="D1310">
        <f>VLOOKUP($A1310,'STOCK PRICES'!$E$2:$F$2018,2,1)</f>
        <v>99.19</v>
      </c>
      <c r="E1310" s="92">
        <f t="shared" si="84"/>
        <v>-1.7489078154213942E-2</v>
      </c>
      <c r="F1310">
        <f>VLOOKUP($A1310,'STOCK PRICES'!$G$2:$H$1679,2,1)</f>
        <v>19.5</v>
      </c>
      <c r="G1310" s="92">
        <f t="shared" si="68"/>
        <v>9.7913691292782195E-3</v>
      </c>
      <c r="H1310">
        <f>VLOOKUP($A1310,'STOCK PRICES'!$I$2:$J$1976,2,1)</f>
        <v>33.880000000000003</v>
      </c>
      <c r="I1310" s="92">
        <f t="shared" si="69"/>
        <v>0</v>
      </c>
      <c r="J1310">
        <f>VLOOKUP($A1310,'STOCK PRICES'!$K$2:$L$2018,2,1)</f>
        <v>168.07</v>
      </c>
      <c r="K1310" s="92">
        <f t="shared" si="70"/>
        <v>9.3852498679766905E-3</v>
      </c>
      <c r="L1310">
        <f>VLOOKUP($A1310,'STOCK PRICES'!$M$2:$N$2018,2,1)</f>
        <v>20.57</v>
      </c>
      <c r="M1310" s="92">
        <f t="shared" si="71"/>
        <v>-3.4403775240522287E-2</v>
      </c>
      <c r="N1310">
        <f>VLOOKUP($A1310,'STOCK PRICES'!$O$2:$P$538,2,1)</f>
        <v>25.28</v>
      </c>
      <c r="O1310" s="92">
        <f t="shared" si="72"/>
        <v>-1.1406220024438564E-2</v>
      </c>
      <c r="P1310">
        <f>VLOOKUP($A1310,'STOCK PRICES'!$Q$2:$R$2018,2,1)</f>
        <v>14</v>
      </c>
      <c r="Q1310" s="92">
        <f t="shared" si="73"/>
        <v>-7.8264362494639608E-3</v>
      </c>
      <c r="R1310">
        <f>VLOOKUP($A1310,'STOCK PRICES'!$S$2:$T$2018,2,1)</f>
        <v>7.19</v>
      </c>
      <c r="S1310" s="92">
        <f t="shared" si="74"/>
        <v>0</v>
      </c>
      <c r="T1310">
        <f>VLOOKUP($A1310,'STOCK PRICES'!$U$2:$V$1210,2,1)</f>
        <v>117</v>
      </c>
      <c r="U1310" s="92">
        <f t="shared" si="75"/>
        <v>0</v>
      </c>
      <c r="V1310">
        <f>VLOOKUP($A1310,'STOCK PRICES'!$W$2:$X$1879,2,1)</f>
        <v>41.31</v>
      </c>
      <c r="W1310" s="92">
        <f t="shared" si="76"/>
        <v>-2.6043760829238861E-2</v>
      </c>
      <c r="X1310">
        <f>VLOOKUP($A1310,'STOCK PRICES'!$Y$2:$Z$1987,2,1)</f>
        <v>28.5</v>
      </c>
      <c r="Y1310" s="92">
        <f t="shared" si="77"/>
        <v>-3.8208054838895021E-2</v>
      </c>
      <c r="Z1310">
        <f>VLOOKUP($A1310,'STOCK PRICES'!$AA$2:$AB$1885,2,1)</f>
        <v>89.81</v>
      </c>
      <c r="AA1310" s="92">
        <f t="shared" si="78"/>
        <v>-3.8338119470370767E-2</v>
      </c>
      <c r="AB1310">
        <f>VLOOKUP($A1310,'STOCK PRICES'!$AC$2:$AD$532,2,1)</f>
        <v>433.83</v>
      </c>
      <c r="AC1310" s="92">
        <f t="shared" si="79"/>
        <v>-6.6395051786917302E-3</v>
      </c>
      <c r="AD1310">
        <f>VLOOKUP($A1310,'STOCK PRICES'!$AE$2:$AF$1525,2,1)</f>
        <v>979.01</v>
      </c>
      <c r="AE1310" s="92">
        <f t="shared" si="80"/>
        <v>6.8054665183279496E-3</v>
      </c>
      <c r="AF1310">
        <f>VLOOKUP($A1310,'STOCK PRICES'!$AG$2:$AH$1526,2,1)</f>
        <v>50.61</v>
      </c>
      <c r="AG1310" s="92">
        <f t="shared" si="81"/>
        <v>-1.8596992845000025E-2</v>
      </c>
      <c r="AH1310">
        <f>VLOOKUP($A1310,'STOCK PRICES'!$AI$2:$AJ$1515,2,1)</f>
        <v>496.85</v>
      </c>
      <c r="AI1310" s="92">
        <f t="shared" si="82"/>
        <v>-3.6563846585779248E-3</v>
      </c>
      <c r="AJ1310">
        <f>VLOOKUP($A1310,'STOCK PRICES'!$AK$2:$AL$1492,2,1)</f>
        <v>160.71</v>
      </c>
      <c r="AK1310" s="92">
        <f t="shared" si="83"/>
        <v>-3.6024883681123852E-3</v>
      </c>
    </row>
    <row r="1311" spans="1:37">
      <c r="A1311" s="87">
        <v>44938</v>
      </c>
      <c r="B1311">
        <f>VLOOKUP($A1311,'STOCK PRICES'!$C$2:$D$1994,2,1)</f>
        <v>94.11</v>
      </c>
      <c r="C1311" s="92">
        <f t="shared" si="84"/>
        <v>-4.3471414480105693E-3</v>
      </c>
      <c r="D1311">
        <f>VLOOKUP($A1311,'STOCK PRICES'!$E$2:$F$2018,2,1)</f>
        <v>99.17</v>
      </c>
      <c r="E1311" s="92">
        <f t="shared" si="84"/>
        <v>-2.0165355986861139E-4</v>
      </c>
      <c r="F1311">
        <f>VLOOKUP($A1311,'STOCK PRICES'!$G$2:$H$1679,2,1)</f>
        <v>19.850000000000001</v>
      </c>
      <c r="G1311" s="92">
        <f t="shared" ref="G1311:G1374" si="85">LN(F1311/F1310)</f>
        <v>1.7789541563498459E-2</v>
      </c>
      <c r="H1311">
        <f>VLOOKUP($A1311,'STOCK PRICES'!$I$2:$J$1976,2,1)</f>
        <v>33.9</v>
      </c>
      <c r="I1311" s="92">
        <f t="shared" ref="I1311:I1374" si="86">LN(H1311/H1310)</f>
        <v>5.9014460255075562E-4</v>
      </c>
      <c r="J1311">
        <f>VLOOKUP($A1311,'STOCK PRICES'!$K$2:$L$2018,2,1)</f>
        <v>167.27</v>
      </c>
      <c r="K1311" s="92">
        <f t="shared" ref="K1311:K1374" si="87">LN(J1311/J1310)</f>
        <v>-4.7712859645576994E-3</v>
      </c>
      <c r="L1311">
        <f>VLOOKUP($A1311,'STOCK PRICES'!$M$2:$N$2018,2,1)</f>
        <v>21.44</v>
      </c>
      <c r="M1311" s="92">
        <f t="shared" ref="M1311:M1374" si="88">LN(L1311/L1310)</f>
        <v>4.1424632537735505E-2</v>
      </c>
      <c r="N1311">
        <f>VLOOKUP($A1311,'STOCK PRICES'!$O$2:$P$538,2,1)</f>
        <v>25.39</v>
      </c>
      <c r="O1311" s="92">
        <f t="shared" ref="O1311:O1374" si="89">LN(N1311/N1310)</f>
        <v>4.3418264379304723E-3</v>
      </c>
      <c r="P1311">
        <f>VLOOKUP($A1311,'STOCK PRICES'!$Q$2:$R$2018,2,1)</f>
        <v>14.02</v>
      </c>
      <c r="Q1311" s="92">
        <f t="shared" ref="Q1311:Q1374" si="90">LN(P1311/P1310)</f>
        <v>1.4275519911853237E-3</v>
      </c>
      <c r="R1311">
        <f>VLOOKUP($A1311,'STOCK PRICES'!$S$2:$T$2018,2,1)</f>
        <v>7.01</v>
      </c>
      <c r="S1311" s="92">
        <f t="shared" ref="S1311:S1374" si="91">LN(R1311/R1310)</f>
        <v>-2.5353470686456662E-2</v>
      </c>
      <c r="T1311">
        <f>VLOOKUP($A1311,'STOCK PRICES'!$U$2:$V$1210,2,1)</f>
        <v>116.8</v>
      </c>
      <c r="U1311" s="92">
        <f t="shared" ref="U1311:U1374" si="92">LN(T1311/T1310)</f>
        <v>-1.7108644036294301E-3</v>
      </c>
      <c r="V1311">
        <f>VLOOKUP($A1311,'STOCK PRICES'!$W$2:$X$1879,2,1)</f>
        <v>40.46</v>
      </c>
      <c r="W1311" s="92">
        <f t="shared" ref="W1311:W1374" si="93">LN(V1311/V1310)</f>
        <v>-2.079076966907378E-2</v>
      </c>
      <c r="X1311">
        <f>VLOOKUP($A1311,'STOCK PRICES'!$Y$2:$Z$1987,2,1)</f>
        <v>28.47</v>
      </c>
      <c r="Y1311" s="92">
        <f t="shared" ref="Y1311:Y1374" si="94">LN(X1311/X1310)</f>
        <v>-1.0531859846587012E-3</v>
      </c>
      <c r="Z1311">
        <f>VLOOKUP($A1311,'STOCK PRICES'!$AA$2:$AB$1885,2,1)</f>
        <v>93.5</v>
      </c>
      <c r="AA1311" s="92">
        <f t="shared" ref="AA1311:AA1374" si="95">LN(Z1311/Z1310)</f>
        <v>4.0265108611782979E-2</v>
      </c>
      <c r="AB1311">
        <f>VLOOKUP($A1311,'STOCK PRICES'!$AC$2:$AD$532,2,1)</f>
        <v>435.62</v>
      </c>
      <c r="AC1311" s="92">
        <f t="shared" ref="AC1311:AC1374" si="96">LN(AB1311/AB1310)</f>
        <v>4.1175513922713566E-3</v>
      </c>
      <c r="AD1311">
        <f>VLOOKUP($A1311,'STOCK PRICES'!$AE$2:$AF$1525,2,1)</f>
        <v>970.97</v>
      </c>
      <c r="AE1311" s="92">
        <f t="shared" ref="AE1311:AE1374" si="97">LN(AD1311/AD1310)</f>
        <v>-8.2462851524271723E-3</v>
      </c>
      <c r="AF1311">
        <f>VLOOKUP($A1311,'STOCK PRICES'!$AG$2:$AH$1526,2,1)</f>
        <v>50.64</v>
      </c>
      <c r="AG1311" s="92">
        <f t="shared" ref="AG1311:AG1374" si="98">LN(AF1311/AF1310)</f>
        <v>5.925926099341213E-4</v>
      </c>
      <c r="AH1311">
        <f>VLOOKUP($A1311,'STOCK PRICES'!$AI$2:$AJ$1515,2,1)</f>
        <v>497.8</v>
      </c>
      <c r="AI1311" s="92">
        <f t="shared" ref="AI1311:AI1374" si="99">LN(AH1311/AH1310)</f>
        <v>1.9102202561192452E-3</v>
      </c>
      <c r="AJ1311">
        <f>VLOOKUP($A1311,'STOCK PRICES'!$AK$2:$AL$1492,2,1)</f>
        <v>161.94999999999999</v>
      </c>
      <c r="AK1311" s="92">
        <f t="shared" ref="AK1311:AK1374" si="100">LN(AJ1311/AJ1310)</f>
        <v>7.6861470563594526E-3</v>
      </c>
    </row>
    <row r="1312" spans="1:37">
      <c r="A1312" s="87">
        <v>44939</v>
      </c>
      <c r="B1312">
        <f>VLOOKUP($A1312,'STOCK PRICES'!$C$2:$D$1994,2,1)</f>
        <v>93.33</v>
      </c>
      <c r="C1312" s="92">
        <f t="shared" ref="C1312:E1375" si="101">LN(B1312/B1311)</f>
        <v>-8.3227112930411729E-3</v>
      </c>
      <c r="D1312">
        <f>VLOOKUP($A1312,'STOCK PRICES'!$E$2:$F$2018,2,1)</f>
        <v>98.58</v>
      </c>
      <c r="E1312" s="92">
        <f t="shared" si="101"/>
        <v>-5.9671479208020465E-3</v>
      </c>
      <c r="F1312">
        <f>VLOOKUP($A1312,'STOCK PRICES'!$G$2:$H$1679,2,1)</f>
        <v>20.190000000000001</v>
      </c>
      <c r="G1312" s="92">
        <f t="shared" si="85"/>
        <v>1.6983425191546626E-2</v>
      </c>
      <c r="H1312">
        <f>VLOOKUP($A1312,'STOCK PRICES'!$I$2:$J$1976,2,1)</f>
        <v>33.25</v>
      </c>
      <c r="I1312" s="92">
        <f t="shared" si="86"/>
        <v>-1.9360247284541422E-2</v>
      </c>
      <c r="J1312">
        <f>VLOOKUP($A1312,'STOCK PRICES'!$K$2:$L$2018,2,1)</f>
        <v>162.97</v>
      </c>
      <c r="K1312" s="92">
        <f t="shared" si="87"/>
        <v>-2.6043138536019979E-2</v>
      </c>
      <c r="L1312">
        <f>VLOOKUP($A1312,'STOCK PRICES'!$M$2:$N$2018,2,1)</f>
        <v>20.95</v>
      </c>
      <c r="M1312" s="92">
        <f t="shared" si="88"/>
        <v>-2.3119689834454577E-2</v>
      </c>
      <c r="N1312">
        <f>VLOOKUP($A1312,'STOCK PRICES'!$O$2:$P$538,2,1)</f>
        <v>24.78</v>
      </c>
      <c r="O1312" s="92">
        <f t="shared" si="89"/>
        <v>-2.4318519515590709E-2</v>
      </c>
      <c r="P1312">
        <f>VLOOKUP($A1312,'STOCK PRICES'!$Q$2:$R$2018,2,1)</f>
        <v>13.5</v>
      </c>
      <c r="Q1312" s="92">
        <f t="shared" si="90"/>
        <v>-3.7795196162060236E-2</v>
      </c>
      <c r="R1312">
        <f>VLOOKUP($A1312,'STOCK PRICES'!$S$2:$T$2018,2,1)</f>
        <v>6.9</v>
      </c>
      <c r="S1312" s="92">
        <f t="shared" si="91"/>
        <v>-1.5816289443284892E-2</v>
      </c>
      <c r="T1312">
        <f>VLOOKUP($A1312,'STOCK PRICES'!$U$2:$V$1210,2,1)</f>
        <v>116</v>
      </c>
      <c r="U1312" s="92">
        <f t="shared" si="92"/>
        <v>-6.8728792877620643E-3</v>
      </c>
      <c r="V1312">
        <f>VLOOKUP($A1312,'STOCK PRICES'!$W$2:$X$1879,2,1)</f>
        <v>40.479999999999997</v>
      </c>
      <c r="W1312" s="92">
        <f t="shared" si="93"/>
        <v>4.9419323961057832E-4</v>
      </c>
      <c r="X1312">
        <f>VLOOKUP($A1312,'STOCK PRICES'!$Y$2:$Z$1987,2,1)</f>
        <v>28.92</v>
      </c>
      <c r="Y1312" s="92">
        <f t="shared" si="94"/>
        <v>1.5682496000617777E-2</v>
      </c>
      <c r="Z1312">
        <f>VLOOKUP($A1312,'STOCK PRICES'!$AA$2:$AB$1885,2,1)</f>
        <v>92.63</v>
      </c>
      <c r="AA1312" s="92">
        <f t="shared" si="95"/>
        <v>-9.3483730287052622E-3</v>
      </c>
      <c r="AB1312">
        <f>VLOOKUP($A1312,'STOCK PRICES'!$AC$2:$AD$532,2,1)</f>
        <v>428.18</v>
      </c>
      <c r="AC1312" s="92">
        <f t="shared" si="96"/>
        <v>-1.7226635768505513E-2</v>
      </c>
      <c r="AD1312">
        <f>VLOOKUP($A1312,'STOCK PRICES'!$AE$2:$AF$1525,2,1)</f>
        <v>960</v>
      </c>
      <c r="AE1312" s="92">
        <f t="shared" si="97"/>
        <v>-1.1362287368630198E-2</v>
      </c>
      <c r="AF1312">
        <f>VLOOKUP($A1312,'STOCK PRICES'!$AG$2:$AH$1526,2,1)</f>
        <v>50.4</v>
      </c>
      <c r="AG1312" s="92">
        <f t="shared" si="98"/>
        <v>-4.7506027585978647E-3</v>
      </c>
      <c r="AH1312">
        <f>VLOOKUP($A1312,'STOCK PRICES'!$AI$2:$AJ$1515,2,1)</f>
        <v>494.63</v>
      </c>
      <c r="AI1312" s="92">
        <f t="shared" si="99"/>
        <v>-6.38838161081261E-3</v>
      </c>
      <c r="AJ1312">
        <f>VLOOKUP($A1312,'STOCK PRICES'!$AK$2:$AL$1492,2,1)</f>
        <v>157.41999999999999</v>
      </c>
      <c r="AK1312" s="92">
        <f t="shared" si="100"/>
        <v>-2.8370252903034188E-2</v>
      </c>
    </row>
    <row r="1313" spans="1:37">
      <c r="A1313" s="87">
        <v>44942</v>
      </c>
      <c r="B1313">
        <f>VLOOKUP($A1313,'STOCK PRICES'!$C$2:$D$1994,2,1)</f>
        <v>92.88</v>
      </c>
      <c r="C1313" s="92">
        <f t="shared" si="101"/>
        <v>-4.8332621880192647E-3</v>
      </c>
      <c r="D1313">
        <f>VLOOKUP($A1313,'STOCK PRICES'!$E$2:$F$2018,2,1)</f>
        <v>97.15</v>
      </c>
      <c r="E1313" s="92">
        <f t="shared" si="101"/>
        <v>-1.4612225453782535E-2</v>
      </c>
      <c r="F1313">
        <f>VLOOKUP($A1313,'STOCK PRICES'!$G$2:$H$1679,2,1)</f>
        <v>20.190000000000001</v>
      </c>
      <c r="G1313" s="92">
        <f t="shared" si="85"/>
        <v>0</v>
      </c>
      <c r="H1313">
        <f>VLOOKUP($A1313,'STOCK PRICES'!$I$2:$J$1976,2,1)</f>
        <v>33.5</v>
      </c>
      <c r="I1313" s="92">
        <f t="shared" si="86"/>
        <v>7.4906717291576587E-3</v>
      </c>
      <c r="J1313">
        <f>VLOOKUP($A1313,'STOCK PRICES'!$K$2:$L$2018,2,1)</f>
        <v>156.30000000000001</v>
      </c>
      <c r="K1313" s="92">
        <f t="shared" si="87"/>
        <v>-4.1788897360466426E-2</v>
      </c>
      <c r="L1313">
        <f>VLOOKUP($A1313,'STOCK PRICES'!$M$2:$N$2018,2,1)</f>
        <v>20.260000000000002</v>
      </c>
      <c r="M1313" s="92">
        <f t="shared" si="88"/>
        <v>-3.3490147547609345E-2</v>
      </c>
      <c r="N1313">
        <f>VLOOKUP($A1313,'STOCK PRICES'!$O$2:$P$538,2,1)</f>
        <v>24.01</v>
      </c>
      <c r="O1313" s="92">
        <f t="shared" si="89"/>
        <v>-3.156646596783453E-2</v>
      </c>
      <c r="P1313">
        <f>VLOOKUP($A1313,'STOCK PRICES'!$Q$2:$R$2018,2,1)</f>
        <v>12.94</v>
      </c>
      <c r="Q1313" s="92">
        <f t="shared" si="90"/>
        <v>-4.2366396371629346E-2</v>
      </c>
      <c r="R1313">
        <f>VLOOKUP($A1313,'STOCK PRICES'!$S$2:$T$2018,2,1)</f>
        <v>6.9</v>
      </c>
      <c r="S1313" s="92">
        <f t="shared" si="91"/>
        <v>0</v>
      </c>
      <c r="T1313">
        <f>VLOOKUP($A1313,'STOCK PRICES'!$U$2:$V$1210,2,1)</f>
        <v>116</v>
      </c>
      <c r="U1313" s="92">
        <f t="shared" si="92"/>
        <v>0</v>
      </c>
      <c r="V1313">
        <f>VLOOKUP($A1313,'STOCK PRICES'!$W$2:$X$1879,2,1)</f>
        <v>40</v>
      </c>
      <c r="W1313" s="92">
        <f t="shared" si="93"/>
        <v>-1.1928570865273732E-2</v>
      </c>
      <c r="X1313">
        <f>VLOOKUP($A1313,'STOCK PRICES'!$Y$2:$Z$1987,2,1)</f>
        <v>28.99</v>
      </c>
      <c r="Y1313" s="92">
        <f t="shared" si="94"/>
        <v>2.4175456430001806E-3</v>
      </c>
      <c r="Z1313">
        <f>VLOOKUP($A1313,'STOCK PRICES'!$AA$2:$AB$1885,2,1)</f>
        <v>92</v>
      </c>
      <c r="AA1313" s="92">
        <f t="shared" si="95"/>
        <v>-6.8244862168957698E-3</v>
      </c>
      <c r="AB1313">
        <f>VLOOKUP($A1313,'STOCK PRICES'!$AC$2:$AD$532,2,1)</f>
        <v>420.27</v>
      </c>
      <c r="AC1313" s="92">
        <f t="shared" si="96"/>
        <v>-1.8646306042444119E-2</v>
      </c>
      <c r="AD1313">
        <f>VLOOKUP($A1313,'STOCK PRICES'!$AE$2:$AF$1525,2,1)</f>
        <v>955</v>
      </c>
      <c r="AE1313" s="92">
        <f t="shared" si="97"/>
        <v>-5.2219439811517126E-3</v>
      </c>
      <c r="AF1313">
        <f>VLOOKUP($A1313,'STOCK PRICES'!$AG$2:$AH$1526,2,1)</f>
        <v>50.59</v>
      </c>
      <c r="AG1313" s="92">
        <f t="shared" si="98"/>
        <v>3.7627532265217803E-3</v>
      </c>
      <c r="AH1313">
        <f>VLOOKUP($A1313,'STOCK PRICES'!$AI$2:$AJ$1515,2,1)</f>
        <v>487.51</v>
      </c>
      <c r="AI1313" s="92">
        <f t="shared" si="99"/>
        <v>-1.4499205274649424E-2</v>
      </c>
      <c r="AJ1313">
        <f>VLOOKUP($A1313,'STOCK PRICES'!$AK$2:$AL$1492,2,1)</f>
        <v>153.13999999999999</v>
      </c>
      <c r="AK1313" s="92">
        <f t="shared" si="100"/>
        <v>-2.7564857029326761E-2</v>
      </c>
    </row>
    <row r="1314" spans="1:37">
      <c r="A1314" s="87">
        <v>44943</v>
      </c>
      <c r="B1314">
        <f>VLOOKUP($A1314,'STOCK PRICES'!$C$2:$D$1994,2,1)</f>
        <v>89.04</v>
      </c>
      <c r="C1314" s="92">
        <f t="shared" si="101"/>
        <v>-4.2222630422346592E-2</v>
      </c>
      <c r="D1314">
        <f>VLOOKUP($A1314,'STOCK PRICES'!$E$2:$F$2018,2,1)</f>
        <v>94.57</v>
      </c>
      <c r="E1314" s="92">
        <f t="shared" si="101"/>
        <v>-2.6915874796028486E-2</v>
      </c>
      <c r="F1314">
        <f>VLOOKUP($A1314,'STOCK PRICES'!$G$2:$H$1679,2,1)</f>
        <v>19.3</v>
      </c>
      <c r="G1314" s="92">
        <f t="shared" si="85"/>
        <v>-4.5082336413906327E-2</v>
      </c>
      <c r="H1314">
        <f>VLOOKUP($A1314,'STOCK PRICES'!$I$2:$J$1976,2,1)</f>
        <v>31.32</v>
      </c>
      <c r="I1314" s="92">
        <f t="shared" si="86"/>
        <v>-6.7288567708418429E-2</v>
      </c>
      <c r="J1314">
        <f>VLOOKUP($A1314,'STOCK PRICES'!$K$2:$L$2018,2,1)</f>
        <v>149.11000000000001</v>
      </c>
      <c r="K1314" s="92">
        <f t="shared" si="87"/>
        <v>-4.7092948824614858E-2</v>
      </c>
      <c r="L1314">
        <f>VLOOKUP($A1314,'STOCK PRICES'!$M$2:$N$2018,2,1)</f>
        <v>19.54</v>
      </c>
      <c r="M1314" s="92">
        <f t="shared" si="88"/>
        <v>-3.6184852205900821E-2</v>
      </c>
      <c r="N1314">
        <f>VLOOKUP($A1314,'STOCK PRICES'!$O$2:$P$538,2,1)</f>
        <v>22.22</v>
      </c>
      <c r="O1314" s="92">
        <f t="shared" si="89"/>
        <v>-7.7477626021678001E-2</v>
      </c>
      <c r="P1314">
        <f>VLOOKUP($A1314,'STOCK PRICES'!$Q$2:$R$2018,2,1)</f>
        <v>12.18</v>
      </c>
      <c r="Q1314" s="92">
        <f t="shared" si="90"/>
        <v>-6.0528026791003518E-2</v>
      </c>
      <c r="R1314">
        <f>VLOOKUP($A1314,'STOCK PRICES'!$S$2:$T$2018,2,1)</f>
        <v>6.49</v>
      </c>
      <c r="S1314" s="92">
        <f t="shared" si="91"/>
        <v>-6.1258880887215136E-2</v>
      </c>
      <c r="T1314">
        <f>VLOOKUP($A1314,'STOCK PRICES'!$U$2:$V$1210,2,1)</f>
        <v>116</v>
      </c>
      <c r="U1314" s="92">
        <f t="shared" si="92"/>
        <v>0</v>
      </c>
      <c r="V1314">
        <f>VLOOKUP($A1314,'STOCK PRICES'!$W$2:$X$1879,2,1)</f>
        <v>37.44</v>
      </c>
      <c r="W1314" s="92">
        <f t="shared" si="93"/>
        <v>-6.613980250454507E-2</v>
      </c>
      <c r="X1314">
        <f>VLOOKUP($A1314,'STOCK PRICES'!$Y$2:$Z$1987,2,1)</f>
        <v>28.75</v>
      </c>
      <c r="Y1314" s="92">
        <f t="shared" si="94"/>
        <v>-8.3131756902046442E-3</v>
      </c>
      <c r="Z1314">
        <f>VLOOKUP($A1314,'STOCK PRICES'!$AA$2:$AB$1885,2,1)</f>
        <v>92</v>
      </c>
      <c r="AA1314" s="92">
        <f t="shared" si="95"/>
        <v>0</v>
      </c>
      <c r="AB1314">
        <f>VLOOKUP($A1314,'STOCK PRICES'!$AC$2:$AD$532,2,1)</f>
        <v>391.73</v>
      </c>
      <c r="AC1314" s="92">
        <f t="shared" si="96"/>
        <v>-7.0324534910702799E-2</v>
      </c>
      <c r="AD1314">
        <f>VLOOKUP($A1314,'STOCK PRICES'!$AE$2:$AF$1525,2,1)</f>
        <v>912.49</v>
      </c>
      <c r="AE1314" s="92">
        <f t="shared" si="97"/>
        <v>-4.5534213988242429E-2</v>
      </c>
      <c r="AF1314">
        <f>VLOOKUP($A1314,'STOCK PRICES'!$AG$2:$AH$1526,2,1)</f>
        <v>49.78</v>
      </c>
      <c r="AG1314" s="92">
        <f t="shared" si="98"/>
        <v>-1.614063136439883E-2</v>
      </c>
      <c r="AH1314">
        <f>VLOOKUP($A1314,'STOCK PRICES'!$AI$2:$AJ$1515,2,1)</f>
        <v>458.04</v>
      </c>
      <c r="AI1314" s="92">
        <f t="shared" si="99"/>
        <v>-6.235428650289087E-2</v>
      </c>
      <c r="AJ1314">
        <f>VLOOKUP($A1314,'STOCK PRICES'!$AK$2:$AL$1492,2,1)</f>
        <v>150.34</v>
      </c>
      <c r="AK1314" s="92">
        <f t="shared" si="100"/>
        <v>-1.8453139935654395E-2</v>
      </c>
    </row>
    <row r="1315" spans="1:37">
      <c r="A1315" s="87">
        <v>44944</v>
      </c>
      <c r="B1315">
        <f>VLOOKUP($A1315,'STOCK PRICES'!$C$2:$D$1994,2,1)</f>
        <v>90.12</v>
      </c>
      <c r="C1315" s="92">
        <f t="shared" si="101"/>
        <v>1.205640859675434E-2</v>
      </c>
      <c r="D1315">
        <f>VLOOKUP($A1315,'STOCK PRICES'!$E$2:$F$2018,2,1)</f>
        <v>96.55</v>
      </c>
      <c r="E1315" s="92">
        <f t="shared" si="101"/>
        <v>2.0720707847102688E-2</v>
      </c>
      <c r="F1315">
        <f>VLOOKUP($A1315,'STOCK PRICES'!$G$2:$H$1679,2,1)</f>
        <v>19.399999999999999</v>
      </c>
      <c r="G1315" s="92">
        <f t="shared" si="85"/>
        <v>5.1679701584423773E-3</v>
      </c>
      <c r="H1315">
        <f>VLOOKUP($A1315,'STOCK PRICES'!$I$2:$J$1976,2,1)</f>
        <v>31.2</v>
      </c>
      <c r="I1315" s="92">
        <f t="shared" si="86"/>
        <v>-3.8387763071657129E-3</v>
      </c>
      <c r="J1315">
        <f>VLOOKUP($A1315,'STOCK PRICES'!$K$2:$L$2018,2,1)</f>
        <v>151.37</v>
      </c>
      <c r="K1315" s="92">
        <f t="shared" si="87"/>
        <v>1.5042882171657659E-2</v>
      </c>
      <c r="L1315">
        <f>VLOOKUP($A1315,'STOCK PRICES'!$M$2:$N$2018,2,1)</f>
        <v>19.98</v>
      </c>
      <c r="M1315" s="92">
        <f t="shared" si="88"/>
        <v>2.2268126605770839E-2</v>
      </c>
      <c r="N1315">
        <f>VLOOKUP($A1315,'STOCK PRICES'!$O$2:$P$538,2,1)</f>
        <v>21.35</v>
      </c>
      <c r="O1315" s="92">
        <f t="shared" si="89"/>
        <v>-3.9941044536850226E-2</v>
      </c>
      <c r="P1315">
        <f>VLOOKUP($A1315,'STOCK PRICES'!$Q$2:$R$2018,2,1)</f>
        <v>12.43</v>
      </c>
      <c r="Q1315" s="92">
        <f t="shared" si="90"/>
        <v>2.03176432408687E-2</v>
      </c>
      <c r="R1315">
        <f>VLOOKUP($A1315,'STOCK PRICES'!$S$2:$T$2018,2,1)</f>
        <v>6.77</v>
      </c>
      <c r="S1315" s="92">
        <f t="shared" si="91"/>
        <v>4.223855620818491E-2</v>
      </c>
      <c r="T1315">
        <f>VLOOKUP($A1315,'STOCK PRICES'!$U$2:$V$1210,2,1)</f>
        <v>116</v>
      </c>
      <c r="U1315" s="92">
        <f t="shared" si="92"/>
        <v>0</v>
      </c>
      <c r="V1315">
        <f>VLOOKUP($A1315,'STOCK PRICES'!$W$2:$X$1879,2,1)</f>
        <v>37.25</v>
      </c>
      <c r="W1315" s="92">
        <f t="shared" si="93"/>
        <v>-5.0877067838227576E-3</v>
      </c>
      <c r="X1315">
        <f>VLOOKUP($A1315,'STOCK PRICES'!$Y$2:$Z$1987,2,1)</f>
        <v>29.43</v>
      </c>
      <c r="Y1315" s="92">
        <f t="shared" si="94"/>
        <v>2.337679500202201E-2</v>
      </c>
      <c r="Z1315">
        <f>VLOOKUP($A1315,'STOCK PRICES'!$AA$2:$AB$1885,2,1)</f>
        <v>90.46</v>
      </c>
      <c r="AA1315" s="92">
        <f t="shared" si="95"/>
        <v>-1.6880812999343308E-2</v>
      </c>
      <c r="AB1315">
        <f>VLOOKUP($A1315,'STOCK PRICES'!$AC$2:$AD$532,2,1)</f>
        <v>399.71</v>
      </c>
      <c r="AC1315" s="92">
        <f t="shared" si="96"/>
        <v>2.0166457202957275E-2</v>
      </c>
      <c r="AD1315">
        <f>VLOOKUP($A1315,'STOCK PRICES'!$AE$2:$AF$1525,2,1)</f>
        <v>921.26</v>
      </c>
      <c r="AE1315" s="92">
        <f t="shared" si="97"/>
        <v>9.565171768970494E-3</v>
      </c>
      <c r="AF1315">
        <f>VLOOKUP($A1315,'STOCK PRICES'!$AG$2:$AH$1526,2,1)</f>
        <v>49.89</v>
      </c>
      <c r="AG1315" s="92">
        <f t="shared" si="98"/>
        <v>2.2072849334999318E-3</v>
      </c>
      <c r="AH1315">
        <f>VLOOKUP($A1315,'STOCK PRICES'!$AI$2:$AJ$1515,2,1)</f>
        <v>480.73</v>
      </c>
      <c r="AI1315" s="92">
        <f t="shared" si="99"/>
        <v>4.8349265394310587E-2</v>
      </c>
      <c r="AJ1315">
        <f>VLOOKUP($A1315,'STOCK PRICES'!$AK$2:$AL$1492,2,1)</f>
        <v>152.56</v>
      </c>
      <c r="AK1315" s="92">
        <f t="shared" si="100"/>
        <v>1.4658565542840717E-2</v>
      </c>
    </row>
    <row r="1316" spans="1:37">
      <c r="A1316" s="87">
        <v>44945</v>
      </c>
      <c r="B1316">
        <f>VLOOKUP($A1316,'STOCK PRICES'!$C$2:$D$1994,2,1)</f>
        <v>89.62</v>
      </c>
      <c r="C1316" s="92">
        <f t="shared" si="101"/>
        <v>-5.5636062060467331E-3</v>
      </c>
      <c r="D1316">
        <f>VLOOKUP($A1316,'STOCK PRICES'!$E$2:$F$2018,2,1)</f>
        <v>94.95</v>
      </c>
      <c r="E1316" s="92">
        <f t="shared" si="101"/>
        <v>-1.6710571616228558E-2</v>
      </c>
      <c r="F1316">
        <f>VLOOKUP($A1316,'STOCK PRICES'!$G$2:$H$1679,2,1)</f>
        <v>19.399999999999999</v>
      </c>
      <c r="G1316" s="92">
        <f t="shared" si="85"/>
        <v>0</v>
      </c>
      <c r="H1316">
        <f>VLOOKUP($A1316,'STOCK PRICES'!$I$2:$J$1976,2,1)</f>
        <v>30.13</v>
      </c>
      <c r="I1316" s="92">
        <f t="shared" si="86"/>
        <v>-3.4896741673226796E-2</v>
      </c>
      <c r="J1316">
        <f>VLOOKUP($A1316,'STOCK PRICES'!$K$2:$L$2018,2,1)</f>
        <v>152.71</v>
      </c>
      <c r="K1316" s="92">
        <f t="shared" si="87"/>
        <v>8.8135271906162969E-3</v>
      </c>
      <c r="L1316">
        <f>VLOOKUP($A1316,'STOCK PRICES'!$M$2:$N$2018,2,1)</f>
        <v>19.739999999999998</v>
      </c>
      <c r="M1316" s="92">
        <f t="shared" si="88"/>
        <v>-1.2084739215071999E-2</v>
      </c>
      <c r="N1316">
        <f>VLOOKUP($A1316,'STOCK PRICES'!$O$2:$P$538,2,1)</f>
        <v>22.49</v>
      </c>
      <c r="O1316" s="92">
        <f t="shared" si="89"/>
        <v>5.2019026296590519E-2</v>
      </c>
      <c r="P1316">
        <f>VLOOKUP($A1316,'STOCK PRICES'!$Q$2:$R$2018,2,1)</f>
        <v>12.51</v>
      </c>
      <c r="Q1316" s="92">
        <f t="shared" si="90"/>
        <v>6.4154189562000375E-3</v>
      </c>
      <c r="R1316">
        <f>VLOOKUP($A1316,'STOCK PRICES'!$S$2:$T$2018,2,1)</f>
        <v>6.97</v>
      </c>
      <c r="S1316" s="92">
        <f t="shared" si="91"/>
        <v>2.9114137848248955E-2</v>
      </c>
      <c r="T1316">
        <f>VLOOKUP($A1316,'STOCK PRICES'!$U$2:$V$1210,2,1)</f>
        <v>116</v>
      </c>
      <c r="U1316" s="92">
        <f t="shared" si="92"/>
        <v>0</v>
      </c>
      <c r="V1316">
        <f>VLOOKUP($A1316,'STOCK PRICES'!$W$2:$X$1879,2,1)</f>
        <v>35.93</v>
      </c>
      <c r="W1316" s="92">
        <f t="shared" si="93"/>
        <v>-3.6079343700141119E-2</v>
      </c>
      <c r="X1316">
        <f>VLOOKUP($A1316,'STOCK PRICES'!$Y$2:$Z$1987,2,1)</f>
        <v>28.46</v>
      </c>
      <c r="Y1316" s="92">
        <f t="shared" si="94"/>
        <v>-3.3514969583675086E-2</v>
      </c>
      <c r="Z1316">
        <f>VLOOKUP($A1316,'STOCK PRICES'!$AA$2:$AB$1885,2,1)</f>
        <v>90.07</v>
      </c>
      <c r="AA1316" s="92">
        <f t="shared" si="95"/>
        <v>-4.3206182540455919E-3</v>
      </c>
      <c r="AB1316">
        <f>VLOOKUP($A1316,'STOCK PRICES'!$AC$2:$AD$532,2,1)</f>
        <v>391.96</v>
      </c>
      <c r="AC1316" s="92">
        <f t="shared" si="96"/>
        <v>-1.9579490400769166E-2</v>
      </c>
      <c r="AD1316">
        <f>VLOOKUP($A1316,'STOCK PRICES'!$AE$2:$AF$1525,2,1)</f>
        <v>899.5</v>
      </c>
      <c r="AE1316" s="92">
        <f t="shared" si="97"/>
        <v>-2.3903244870870428E-2</v>
      </c>
      <c r="AF1316">
        <f>VLOOKUP($A1316,'STOCK PRICES'!$AG$2:$AH$1526,2,1)</f>
        <v>49.97</v>
      </c>
      <c r="AG1316" s="92">
        <f t="shared" si="98"/>
        <v>1.6022434831676994E-3</v>
      </c>
      <c r="AH1316">
        <f>VLOOKUP($A1316,'STOCK PRICES'!$AI$2:$AJ$1515,2,1)</f>
        <v>480.29</v>
      </c>
      <c r="AI1316" s="92">
        <f t="shared" si="99"/>
        <v>-9.1569380604943063E-4</v>
      </c>
      <c r="AJ1316">
        <f>VLOOKUP($A1316,'STOCK PRICES'!$AK$2:$AL$1492,2,1)</f>
        <v>152.03</v>
      </c>
      <c r="AK1316" s="92">
        <f t="shared" si="100"/>
        <v>-3.4800914994190255E-3</v>
      </c>
    </row>
    <row r="1317" spans="1:37">
      <c r="A1317" s="87">
        <v>44946</v>
      </c>
      <c r="B1317">
        <f>VLOOKUP($A1317,'STOCK PRICES'!$C$2:$D$1994,2,1)</f>
        <v>88.3</v>
      </c>
      <c r="C1317" s="92">
        <f t="shared" si="101"/>
        <v>-1.4838401748082767E-2</v>
      </c>
      <c r="D1317">
        <f>VLOOKUP($A1317,'STOCK PRICES'!$E$2:$F$2018,2,1)</f>
        <v>94.01</v>
      </c>
      <c r="E1317" s="92">
        <f t="shared" si="101"/>
        <v>-9.9492776678353888E-3</v>
      </c>
      <c r="F1317">
        <f>VLOOKUP($A1317,'STOCK PRICES'!$G$2:$H$1679,2,1)</f>
        <v>19.98</v>
      </c>
      <c r="G1317" s="92">
        <f t="shared" si="85"/>
        <v>2.9458707151125123E-2</v>
      </c>
      <c r="H1317">
        <f>VLOOKUP($A1317,'STOCK PRICES'!$I$2:$J$1976,2,1)</f>
        <v>29.5</v>
      </c>
      <c r="I1317" s="92">
        <f t="shared" si="86"/>
        <v>-2.1131089796435673E-2</v>
      </c>
      <c r="J1317">
        <f>VLOOKUP($A1317,'STOCK PRICES'!$K$2:$L$2018,2,1)</f>
        <v>149.61000000000001</v>
      </c>
      <c r="K1317" s="92">
        <f t="shared" si="87"/>
        <v>-2.0508789738949214E-2</v>
      </c>
      <c r="L1317">
        <f>VLOOKUP($A1317,'STOCK PRICES'!$M$2:$N$2018,2,1)</f>
        <v>19.34</v>
      </c>
      <c r="M1317" s="92">
        <f t="shared" si="88"/>
        <v>-2.0471543980187221E-2</v>
      </c>
      <c r="N1317">
        <f>VLOOKUP($A1317,'STOCK PRICES'!$O$2:$P$538,2,1)</f>
        <v>22.01</v>
      </c>
      <c r="O1317" s="92">
        <f t="shared" si="89"/>
        <v>-2.1573870432853848E-2</v>
      </c>
      <c r="P1317">
        <f>VLOOKUP($A1317,'STOCK PRICES'!$Q$2:$R$2018,2,1)</f>
        <v>12.23</v>
      </c>
      <c r="Q1317" s="92">
        <f t="shared" si="90"/>
        <v>-2.2636374779738719E-2</v>
      </c>
      <c r="R1317">
        <f>VLOOKUP($A1317,'STOCK PRICES'!$S$2:$T$2018,2,1)</f>
        <v>6.86</v>
      </c>
      <c r="S1317" s="92">
        <f t="shared" si="91"/>
        <v>-1.5907783034638627E-2</v>
      </c>
      <c r="T1317">
        <f>VLOOKUP($A1317,'STOCK PRICES'!$U$2:$V$1210,2,1)</f>
        <v>110.57</v>
      </c>
      <c r="U1317" s="92">
        <f t="shared" si="92"/>
        <v>-4.7941386552054321E-2</v>
      </c>
      <c r="V1317">
        <f>VLOOKUP($A1317,'STOCK PRICES'!$W$2:$X$1879,2,1)</f>
        <v>34.049999999999997</v>
      </c>
      <c r="W1317" s="92">
        <f t="shared" si="93"/>
        <v>-5.3742568529906116E-2</v>
      </c>
      <c r="X1317">
        <f>VLOOKUP($A1317,'STOCK PRICES'!$Y$2:$Z$1987,2,1)</f>
        <v>28.5</v>
      </c>
      <c r="Y1317" s="92">
        <f t="shared" si="94"/>
        <v>1.404494612898402E-3</v>
      </c>
      <c r="Z1317">
        <f>VLOOKUP($A1317,'STOCK PRICES'!$AA$2:$AB$1885,2,1)</f>
        <v>90.07</v>
      </c>
      <c r="AA1317" s="92">
        <f t="shared" si="95"/>
        <v>0</v>
      </c>
      <c r="AB1317">
        <f>VLOOKUP($A1317,'STOCK PRICES'!$AC$2:$AD$532,2,1)</f>
        <v>383.9</v>
      </c>
      <c r="AC1317" s="92">
        <f t="shared" si="96"/>
        <v>-2.0777691760865732E-2</v>
      </c>
      <c r="AD1317">
        <f>VLOOKUP($A1317,'STOCK PRICES'!$AE$2:$AF$1525,2,1)</f>
        <v>841.35</v>
      </c>
      <c r="AE1317" s="92">
        <f t="shared" si="97"/>
        <v>-6.6831308768132175E-2</v>
      </c>
      <c r="AF1317">
        <f>VLOOKUP($A1317,'STOCK PRICES'!$AG$2:$AH$1526,2,1)</f>
        <v>49.4</v>
      </c>
      <c r="AG1317" s="92">
        <f t="shared" si="98"/>
        <v>-1.1472401162236807E-2</v>
      </c>
      <c r="AH1317">
        <f>VLOOKUP($A1317,'STOCK PRICES'!$AI$2:$AJ$1515,2,1)</f>
        <v>477.6</v>
      </c>
      <c r="AI1317" s="92">
        <f t="shared" si="99"/>
        <v>-5.6165260550074848E-3</v>
      </c>
      <c r="AJ1317">
        <f>VLOOKUP($A1317,'STOCK PRICES'!$AK$2:$AL$1492,2,1)</f>
        <v>150.12</v>
      </c>
      <c r="AK1317" s="92">
        <f t="shared" si="100"/>
        <v>-1.2642895525924475E-2</v>
      </c>
    </row>
    <row r="1318" spans="1:37">
      <c r="A1318" s="87">
        <v>44949</v>
      </c>
      <c r="B1318">
        <f>VLOOKUP($A1318,'STOCK PRICES'!$C$2:$D$1994,2,1)</f>
        <v>88.27</v>
      </c>
      <c r="C1318" s="92">
        <f t="shared" si="101"/>
        <v>-3.3980857777280701E-4</v>
      </c>
      <c r="D1318">
        <f>VLOOKUP($A1318,'STOCK PRICES'!$E$2:$F$2018,2,1)</f>
        <v>92.11</v>
      </c>
      <c r="E1318" s="92">
        <f t="shared" si="101"/>
        <v>-2.041764459031532E-2</v>
      </c>
      <c r="F1318">
        <f>VLOOKUP($A1318,'STOCK PRICES'!$G$2:$H$1679,2,1)</f>
        <v>19.98</v>
      </c>
      <c r="G1318" s="92">
        <f t="shared" si="85"/>
        <v>0</v>
      </c>
      <c r="H1318">
        <f>VLOOKUP($A1318,'STOCK PRICES'!$I$2:$J$1976,2,1)</f>
        <v>29.96</v>
      </c>
      <c r="I1318" s="92">
        <f t="shared" si="86"/>
        <v>1.5472895303244565E-2</v>
      </c>
      <c r="J1318">
        <f>VLOOKUP($A1318,'STOCK PRICES'!$K$2:$L$2018,2,1)</f>
        <v>148.13</v>
      </c>
      <c r="K1318" s="92">
        <f t="shared" si="87"/>
        <v>-9.9416416321801791E-3</v>
      </c>
      <c r="L1318">
        <f>VLOOKUP($A1318,'STOCK PRICES'!$M$2:$N$2018,2,1)</f>
        <v>19.55</v>
      </c>
      <c r="M1318" s="92">
        <f t="shared" si="88"/>
        <v>1.0799796406226525E-2</v>
      </c>
      <c r="N1318">
        <f>VLOOKUP($A1318,'STOCK PRICES'!$O$2:$P$538,2,1)</f>
        <v>21.32</v>
      </c>
      <c r="O1318" s="92">
        <f t="shared" si="89"/>
        <v>-3.185129624072662E-2</v>
      </c>
      <c r="P1318">
        <f>VLOOKUP($A1318,'STOCK PRICES'!$Q$2:$R$2018,2,1)</f>
        <v>12.25</v>
      </c>
      <c r="Q1318" s="92">
        <f t="shared" si="90"/>
        <v>1.6339872916549549E-3</v>
      </c>
      <c r="R1318">
        <f>VLOOKUP($A1318,'STOCK PRICES'!$S$2:$T$2018,2,1)</f>
        <v>6.85</v>
      </c>
      <c r="S1318" s="92">
        <f t="shared" si="91"/>
        <v>-1.4587894636599842E-3</v>
      </c>
      <c r="T1318">
        <f>VLOOKUP($A1318,'STOCK PRICES'!$U$2:$V$1210,2,1)</f>
        <v>110.38</v>
      </c>
      <c r="U1318" s="92">
        <f t="shared" si="92"/>
        <v>-1.7198465429551682E-3</v>
      </c>
      <c r="V1318">
        <f>VLOOKUP($A1318,'STOCK PRICES'!$W$2:$X$1879,2,1)</f>
        <v>34.01</v>
      </c>
      <c r="W1318" s="92">
        <f t="shared" si="93"/>
        <v>-1.1754335764172274E-3</v>
      </c>
      <c r="X1318">
        <f>VLOOKUP($A1318,'STOCK PRICES'!$Y$2:$Z$1987,2,1)</f>
        <v>28.84</v>
      </c>
      <c r="Y1318" s="92">
        <f t="shared" si="94"/>
        <v>1.1859225142143433E-2</v>
      </c>
      <c r="Z1318">
        <f>VLOOKUP($A1318,'STOCK PRICES'!$AA$2:$AB$1885,2,1)</f>
        <v>89.95</v>
      </c>
      <c r="AA1318" s="92">
        <f t="shared" si="95"/>
        <v>-1.3331853991092346E-3</v>
      </c>
      <c r="AB1318">
        <f>VLOOKUP($A1318,'STOCK PRICES'!$AC$2:$AD$532,2,1)</f>
        <v>389.16</v>
      </c>
      <c r="AC1318" s="92">
        <f t="shared" si="96"/>
        <v>1.3608468100474985E-2</v>
      </c>
      <c r="AD1318">
        <f>VLOOKUP($A1318,'STOCK PRICES'!$AE$2:$AF$1525,2,1)</f>
        <v>837.69</v>
      </c>
      <c r="AE1318" s="92">
        <f t="shared" si="97"/>
        <v>-4.3596409817173191E-3</v>
      </c>
      <c r="AF1318">
        <f>VLOOKUP($A1318,'STOCK PRICES'!$AG$2:$AH$1526,2,1)</f>
        <v>49.72</v>
      </c>
      <c r="AG1318" s="92">
        <f t="shared" si="98"/>
        <v>6.4568424486336467E-3</v>
      </c>
      <c r="AH1318">
        <f>VLOOKUP($A1318,'STOCK PRICES'!$AI$2:$AJ$1515,2,1)</f>
        <v>478.81</v>
      </c>
      <c r="AI1318" s="92">
        <f t="shared" si="99"/>
        <v>2.5302969345270539E-3</v>
      </c>
      <c r="AJ1318">
        <f>VLOOKUP($A1318,'STOCK PRICES'!$AK$2:$AL$1492,2,1)</f>
        <v>150.08000000000001</v>
      </c>
      <c r="AK1318" s="92">
        <f t="shared" si="100"/>
        <v>-2.6648900890552434E-4</v>
      </c>
    </row>
    <row r="1319" spans="1:37">
      <c r="A1319" s="87">
        <v>44950</v>
      </c>
      <c r="B1319">
        <f>VLOOKUP($A1319,'STOCK PRICES'!$C$2:$D$1994,2,1)</f>
        <v>88.67</v>
      </c>
      <c r="C1319" s="92">
        <f t="shared" si="101"/>
        <v>4.5213143597741352E-3</v>
      </c>
      <c r="D1319">
        <f>VLOOKUP($A1319,'STOCK PRICES'!$E$2:$F$2018,2,1)</f>
        <v>92.3</v>
      </c>
      <c r="E1319" s="92">
        <f t="shared" si="101"/>
        <v>2.0606265086622164E-3</v>
      </c>
      <c r="F1319">
        <f>VLOOKUP($A1319,'STOCK PRICES'!$G$2:$H$1679,2,1)</f>
        <v>19.14</v>
      </c>
      <c r="G1319" s="92">
        <f t="shared" si="85"/>
        <v>-4.2951387195599197E-2</v>
      </c>
      <c r="H1319">
        <f>VLOOKUP($A1319,'STOCK PRICES'!$I$2:$J$1976,2,1)</f>
        <v>30.44</v>
      </c>
      <c r="I1319" s="92">
        <f t="shared" si="86"/>
        <v>1.589437434446633E-2</v>
      </c>
      <c r="J1319">
        <f>VLOOKUP($A1319,'STOCK PRICES'!$K$2:$L$2018,2,1)</f>
        <v>151.84</v>
      </c>
      <c r="K1319" s="92">
        <f t="shared" si="87"/>
        <v>2.4737068267656915E-2</v>
      </c>
      <c r="L1319">
        <f>VLOOKUP($A1319,'STOCK PRICES'!$M$2:$N$2018,2,1)</f>
        <v>20.5</v>
      </c>
      <c r="M1319" s="92">
        <f t="shared" si="88"/>
        <v>4.7449599712987775E-2</v>
      </c>
      <c r="N1319">
        <f>VLOOKUP($A1319,'STOCK PRICES'!$O$2:$P$538,2,1)</f>
        <v>21.49</v>
      </c>
      <c r="O1319" s="92">
        <f t="shared" si="89"/>
        <v>7.9421113567751372E-3</v>
      </c>
      <c r="P1319">
        <f>VLOOKUP($A1319,'STOCK PRICES'!$Q$2:$R$2018,2,1)</f>
        <v>12.49</v>
      </c>
      <c r="Q1319" s="92">
        <f t="shared" si="90"/>
        <v>1.9402387146750327E-2</v>
      </c>
      <c r="R1319">
        <f>VLOOKUP($A1319,'STOCK PRICES'!$S$2:$T$2018,2,1)</f>
        <v>6.98</v>
      </c>
      <c r="S1319" s="92">
        <f t="shared" si="91"/>
        <v>1.88002645001474E-2</v>
      </c>
      <c r="T1319">
        <f>VLOOKUP($A1319,'STOCK PRICES'!$U$2:$V$1210,2,1)</f>
        <v>103.8</v>
      </c>
      <c r="U1319" s="92">
        <f t="shared" si="92"/>
        <v>-6.1462987279566943E-2</v>
      </c>
      <c r="V1319">
        <f>VLOOKUP($A1319,'STOCK PRICES'!$W$2:$X$1879,2,1)</f>
        <v>35</v>
      </c>
      <c r="W1319" s="92">
        <f t="shared" si="93"/>
        <v>2.8693462470309697E-2</v>
      </c>
      <c r="X1319">
        <f>VLOOKUP($A1319,'STOCK PRICES'!$Y$2:$Z$1987,2,1)</f>
        <v>28.55</v>
      </c>
      <c r="Y1319" s="92">
        <f t="shared" si="94"/>
        <v>-1.0106376314729099E-2</v>
      </c>
      <c r="Z1319">
        <f>VLOOKUP($A1319,'STOCK PRICES'!$AA$2:$AB$1885,2,1)</f>
        <v>89</v>
      </c>
      <c r="AA1319" s="92">
        <f t="shared" si="95"/>
        <v>-1.0617590664402345E-2</v>
      </c>
      <c r="AB1319">
        <f>VLOOKUP($A1319,'STOCK PRICES'!$AC$2:$AD$532,2,1)</f>
        <v>393.82</v>
      </c>
      <c r="AC1319" s="92">
        <f t="shared" si="96"/>
        <v>1.1903382009797004E-2</v>
      </c>
      <c r="AD1319">
        <f>VLOOKUP($A1319,'STOCK PRICES'!$AE$2:$AF$1525,2,1)</f>
        <v>845.09</v>
      </c>
      <c r="AE1319" s="92">
        <f t="shared" si="97"/>
        <v>8.7950269205076381E-3</v>
      </c>
      <c r="AF1319">
        <f>VLOOKUP($A1319,'STOCK PRICES'!$AG$2:$AH$1526,2,1)</f>
        <v>51.42</v>
      </c>
      <c r="AG1319" s="92">
        <f t="shared" si="98"/>
        <v>3.3619935195233215E-2</v>
      </c>
      <c r="AH1319">
        <f>VLOOKUP($A1319,'STOCK PRICES'!$AI$2:$AJ$1515,2,1)</f>
        <v>475.83</v>
      </c>
      <c r="AI1319" s="92">
        <f t="shared" si="99"/>
        <v>-6.2432114293412572E-3</v>
      </c>
      <c r="AJ1319">
        <f>VLOOKUP($A1319,'STOCK PRICES'!$AK$2:$AL$1492,2,1)</f>
        <v>152.9</v>
      </c>
      <c r="AK1319" s="92">
        <f t="shared" si="100"/>
        <v>1.8615627677102026E-2</v>
      </c>
    </row>
    <row r="1320" spans="1:37">
      <c r="A1320" s="87">
        <v>44951</v>
      </c>
      <c r="B1320">
        <f>VLOOKUP($A1320,'STOCK PRICES'!$C$2:$D$1994,2,1)</f>
        <v>89.74</v>
      </c>
      <c r="C1320" s="92">
        <f t="shared" si="101"/>
        <v>1.1994987155921587E-2</v>
      </c>
      <c r="D1320">
        <f>VLOOKUP($A1320,'STOCK PRICES'!$E$2:$F$2018,2,1)</f>
        <v>96.57</v>
      </c>
      <c r="E1320" s="92">
        <f t="shared" si="101"/>
        <v>4.5223992470019889E-2</v>
      </c>
      <c r="F1320">
        <f>VLOOKUP($A1320,'STOCK PRICES'!$G$2:$H$1679,2,1)</f>
        <v>19.61</v>
      </c>
      <c r="G1320" s="92">
        <f t="shared" si="85"/>
        <v>2.4259254183446634E-2</v>
      </c>
      <c r="H1320">
        <f>VLOOKUP($A1320,'STOCK PRICES'!$I$2:$J$1976,2,1)</f>
        <v>30.48</v>
      </c>
      <c r="I1320" s="92">
        <f t="shared" si="86"/>
        <v>1.3131978249603929E-3</v>
      </c>
      <c r="J1320">
        <f>VLOOKUP($A1320,'STOCK PRICES'!$K$2:$L$2018,2,1)</f>
        <v>156.57</v>
      </c>
      <c r="K1320" s="92">
        <f t="shared" si="87"/>
        <v>3.0675859461813709E-2</v>
      </c>
      <c r="L1320">
        <f>VLOOKUP($A1320,'STOCK PRICES'!$M$2:$N$2018,2,1)</f>
        <v>20.95</v>
      </c>
      <c r="M1320" s="92">
        <f t="shared" si="88"/>
        <v>2.1713760223784261E-2</v>
      </c>
      <c r="N1320">
        <f>VLOOKUP($A1320,'STOCK PRICES'!$O$2:$P$538,2,1)</f>
        <v>21.91</v>
      </c>
      <c r="O1320" s="92">
        <f t="shared" si="89"/>
        <v>1.9355442952956072E-2</v>
      </c>
      <c r="P1320">
        <f>VLOOKUP($A1320,'STOCK PRICES'!$Q$2:$R$2018,2,1)</f>
        <v>12.66</v>
      </c>
      <c r="Q1320" s="92">
        <f t="shared" si="90"/>
        <v>1.3519092578543763E-2</v>
      </c>
      <c r="R1320">
        <f>VLOOKUP($A1320,'STOCK PRICES'!$S$2:$T$2018,2,1)</f>
        <v>7.22</v>
      </c>
      <c r="S1320" s="92">
        <f t="shared" si="91"/>
        <v>3.3806036130453687E-2</v>
      </c>
      <c r="T1320">
        <f>VLOOKUP($A1320,'STOCK PRICES'!$U$2:$V$1210,2,1)</f>
        <v>96.02</v>
      </c>
      <c r="U1320" s="92">
        <f t="shared" si="92"/>
        <v>-7.7909467628993936E-2</v>
      </c>
      <c r="V1320">
        <f>VLOOKUP($A1320,'STOCK PRICES'!$W$2:$X$1879,2,1)</f>
        <v>37.22</v>
      </c>
      <c r="W1320" s="92">
        <f t="shared" si="93"/>
        <v>6.1498189724690983E-2</v>
      </c>
      <c r="X1320">
        <f>VLOOKUP($A1320,'STOCK PRICES'!$Y$2:$Z$1987,2,1)</f>
        <v>28.66</v>
      </c>
      <c r="Y1320" s="92">
        <f t="shared" si="94"/>
        <v>3.8454862980066332E-3</v>
      </c>
      <c r="Z1320">
        <f>VLOOKUP($A1320,'STOCK PRICES'!$AA$2:$AB$1885,2,1)</f>
        <v>89.97</v>
      </c>
      <c r="AA1320" s="92">
        <f t="shared" si="95"/>
        <v>1.0839911696887576E-2</v>
      </c>
      <c r="AB1320">
        <f>VLOOKUP($A1320,'STOCK PRICES'!$AC$2:$AD$532,2,1)</f>
        <v>396.82</v>
      </c>
      <c r="AC1320" s="92">
        <f t="shared" si="96"/>
        <v>7.5888252493002128E-3</v>
      </c>
      <c r="AD1320">
        <f>VLOOKUP($A1320,'STOCK PRICES'!$AE$2:$AF$1525,2,1)</f>
        <v>845.02</v>
      </c>
      <c r="AE1320" s="92">
        <f t="shared" si="97"/>
        <v>-8.2834845116625471E-5</v>
      </c>
      <c r="AF1320">
        <f>VLOOKUP($A1320,'STOCK PRICES'!$AG$2:$AH$1526,2,1)</f>
        <v>51.78</v>
      </c>
      <c r="AG1320" s="92">
        <f t="shared" si="98"/>
        <v>6.9767724856482352E-3</v>
      </c>
      <c r="AH1320">
        <f>VLOOKUP($A1320,'STOCK PRICES'!$AI$2:$AJ$1515,2,1)</f>
        <v>473.08</v>
      </c>
      <c r="AI1320" s="92">
        <f t="shared" si="99"/>
        <v>-5.7961402006621371E-3</v>
      </c>
      <c r="AJ1320">
        <f>VLOOKUP($A1320,'STOCK PRICES'!$AK$2:$AL$1492,2,1)</f>
        <v>157.26</v>
      </c>
      <c r="AK1320" s="92">
        <f t="shared" si="100"/>
        <v>2.8116373628353317E-2</v>
      </c>
    </row>
    <row r="1321" spans="1:37">
      <c r="A1321" s="87">
        <v>44952</v>
      </c>
      <c r="B1321">
        <f>VLOOKUP($A1321,'STOCK PRICES'!$C$2:$D$1994,2,1)</f>
        <v>95.61</v>
      </c>
      <c r="C1321" s="92">
        <f t="shared" si="101"/>
        <v>6.3360816549517543E-2</v>
      </c>
      <c r="D1321">
        <f>VLOOKUP($A1321,'STOCK PRICES'!$E$2:$F$2018,2,1)</f>
        <v>101.76</v>
      </c>
      <c r="E1321" s="92">
        <f t="shared" si="101"/>
        <v>5.2348965612985722E-2</v>
      </c>
      <c r="F1321">
        <f>VLOOKUP($A1321,'STOCK PRICES'!$G$2:$H$1679,2,1)</f>
        <v>19.850000000000001</v>
      </c>
      <c r="G1321" s="92">
        <f t="shared" si="85"/>
        <v>1.2164366924944655E-2</v>
      </c>
      <c r="H1321">
        <f>VLOOKUP($A1321,'STOCK PRICES'!$I$2:$J$1976,2,1)</f>
        <v>32.25</v>
      </c>
      <c r="I1321" s="92">
        <f t="shared" si="86"/>
        <v>5.6447312423335873E-2</v>
      </c>
      <c r="J1321">
        <f>VLOOKUP($A1321,'STOCK PRICES'!$K$2:$L$2018,2,1)</f>
        <v>168.31</v>
      </c>
      <c r="K1321" s="92">
        <f t="shared" si="87"/>
        <v>7.230432281464326E-2</v>
      </c>
      <c r="L1321">
        <f>VLOOKUP($A1321,'STOCK PRICES'!$M$2:$N$2018,2,1)</f>
        <v>22.52</v>
      </c>
      <c r="M1321" s="92">
        <f t="shared" si="88"/>
        <v>7.2265156903342953E-2</v>
      </c>
      <c r="N1321">
        <f>VLOOKUP($A1321,'STOCK PRICES'!$O$2:$P$538,2,1)</f>
        <v>23.55</v>
      </c>
      <c r="O1321" s="92">
        <f t="shared" si="89"/>
        <v>7.2182666855051619E-2</v>
      </c>
      <c r="P1321">
        <f>VLOOKUP($A1321,'STOCK PRICES'!$Q$2:$R$2018,2,1)</f>
        <v>13.66</v>
      </c>
      <c r="Q1321" s="92">
        <f t="shared" si="90"/>
        <v>7.6024437426613883E-2</v>
      </c>
      <c r="R1321">
        <f>VLOOKUP($A1321,'STOCK PRICES'!$S$2:$T$2018,2,1)</f>
        <v>7.23</v>
      </c>
      <c r="S1321" s="92">
        <f t="shared" si="91"/>
        <v>1.3840832659385552E-3</v>
      </c>
      <c r="T1321">
        <f>VLOOKUP($A1321,'STOCK PRICES'!$U$2:$V$1210,2,1)</f>
        <v>102.82</v>
      </c>
      <c r="U1321" s="92">
        <f t="shared" si="92"/>
        <v>6.8423383524564285E-2</v>
      </c>
      <c r="V1321">
        <f>VLOOKUP($A1321,'STOCK PRICES'!$W$2:$X$1879,2,1)</f>
        <v>40.01</v>
      </c>
      <c r="W1321" s="92">
        <f t="shared" si="93"/>
        <v>7.2283171655039002E-2</v>
      </c>
      <c r="X1321">
        <f>VLOOKUP($A1321,'STOCK PRICES'!$Y$2:$Z$1987,2,1)</f>
        <v>28.62</v>
      </c>
      <c r="Y1321" s="92">
        <f t="shared" si="94"/>
        <v>-1.3966482717208647E-3</v>
      </c>
      <c r="Z1321">
        <f>VLOOKUP($A1321,'STOCK PRICES'!$AA$2:$AB$1885,2,1)</f>
        <v>89.69</v>
      </c>
      <c r="AA1321" s="92">
        <f t="shared" si="95"/>
        <v>-3.1170012991157425E-3</v>
      </c>
      <c r="AB1321">
        <f>VLOOKUP($A1321,'STOCK PRICES'!$AC$2:$AD$532,2,1)</f>
        <v>404.83</v>
      </c>
      <c r="AC1321" s="92">
        <f t="shared" si="96"/>
        <v>1.9984448532808046E-2</v>
      </c>
      <c r="AD1321">
        <f>VLOOKUP($A1321,'STOCK PRICES'!$AE$2:$AF$1525,2,1)</f>
        <v>849.62</v>
      </c>
      <c r="AE1321" s="92">
        <f t="shared" si="97"/>
        <v>5.428894984114252E-3</v>
      </c>
      <c r="AF1321">
        <f>VLOOKUP($A1321,'STOCK PRICES'!$AG$2:$AH$1526,2,1)</f>
        <v>53.77</v>
      </c>
      <c r="AG1321" s="92">
        <f t="shared" si="98"/>
        <v>3.7711716498195241E-2</v>
      </c>
      <c r="AH1321">
        <f>VLOOKUP($A1321,'STOCK PRICES'!$AI$2:$AJ$1515,2,1)</f>
        <v>474.06</v>
      </c>
      <c r="AI1321" s="92">
        <f t="shared" si="99"/>
        <v>2.0693885797807132E-3</v>
      </c>
      <c r="AJ1321">
        <f>VLOOKUP($A1321,'STOCK PRICES'!$AK$2:$AL$1492,2,1)</f>
        <v>159.47999999999999</v>
      </c>
      <c r="AK1321" s="92">
        <f t="shared" si="100"/>
        <v>1.4018035949784378E-2</v>
      </c>
    </row>
    <row r="1322" spans="1:37">
      <c r="A1322" s="87">
        <v>44953</v>
      </c>
      <c r="B1322">
        <f>VLOOKUP($A1322,'STOCK PRICES'!$C$2:$D$1994,2,1)</f>
        <v>93</v>
      </c>
      <c r="C1322" s="92">
        <f t="shared" si="101"/>
        <v>-2.7677923944098747E-2</v>
      </c>
      <c r="D1322">
        <f>VLOOKUP($A1322,'STOCK PRICES'!$E$2:$F$2018,2,1)</f>
        <v>100.73</v>
      </c>
      <c r="E1322" s="92">
        <f t="shared" si="101"/>
        <v>-1.0173429637222233E-2</v>
      </c>
      <c r="F1322">
        <f>VLOOKUP($A1322,'STOCK PRICES'!$G$2:$H$1679,2,1)</f>
        <v>19.809999999999999</v>
      </c>
      <c r="G1322" s="92">
        <f t="shared" si="85"/>
        <v>-2.0171464227399655E-3</v>
      </c>
      <c r="H1322">
        <f>VLOOKUP($A1322,'STOCK PRICES'!$I$2:$J$1976,2,1)</f>
        <v>31.49</v>
      </c>
      <c r="I1322" s="92">
        <f t="shared" si="86"/>
        <v>-2.3848008128848252E-2</v>
      </c>
      <c r="J1322">
        <f>VLOOKUP($A1322,'STOCK PRICES'!$K$2:$L$2018,2,1)</f>
        <v>168.2</v>
      </c>
      <c r="K1322" s="92">
        <f t="shared" si="87"/>
        <v>-6.5376959922721853E-4</v>
      </c>
      <c r="L1322">
        <f>VLOOKUP($A1322,'STOCK PRICES'!$M$2:$N$2018,2,1)</f>
        <v>21.65</v>
      </c>
      <c r="M1322" s="92">
        <f t="shared" si="88"/>
        <v>-3.9398348822990786E-2</v>
      </c>
      <c r="N1322">
        <f>VLOOKUP($A1322,'STOCK PRICES'!$O$2:$P$538,2,1)</f>
        <v>22.78</v>
      </c>
      <c r="O1322" s="92">
        <f t="shared" si="89"/>
        <v>-3.3242862443390669E-2</v>
      </c>
      <c r="P1322">
        <f>VLOOKUP($A1322,'STOCK PRICES'!$Q$2:$R$2018,2,1)</f>
        <v>13.61</v>
      </c>
      <c r="Q1322" s="92">
        <f t="shared" si="90"/>
        <v>-3.6670374792693149E-3</v>
      </c>
      <c r="R1322">
        <f>VLOOKUP($A1322,'STOCK PRICES'!$S$2:$T$2018,2,1)</f>
        <v>6.95</v>
      </c>
      <c r="S1322" s="92">
        <f t="shared" si="91"/>
        <v>-3.9497376593972643E-2</v>
      </c>
      <c r="T1322">
        <f>VLOOKUP($A1322,'STOCK PRICES'!$U$2:$V$1210,2,1)</f>
        <v>102.26</v>
      </c>
      <c r="U1322" s="92">
        <f t="shared" si="92"/>
        <v>-5.4612969755052738E-3</v>
      </c>
      <c r="V1322">
        <f>VLOOKUP($A1322,'STOCK PRICES'!$W$2:$X$1879,2,1)</f>
        <v>42.97</v>
      </c>
      <c r="W1322" s="92">
        <f t="shared" si="93"/>
        <v>7.1372774917760159E-2</v>
      </c>
      <c r="X1322">
        <f>VLOOKUP($A1322,'STOCK PRICES'!$Y$2:$Z$1987,2,1)</f>
        <v>28.68</v>
      </c>
      <c r="Y1322" s="92">
        <f t="shared" si="94"/>
        <v>2.0942416031146851E-3</v>
      </c>
      <c r="Z1322">
        <f>VLOOKUP($A1322,'STOCK PRICES'!$AA$2:$AB$1885,2,1)</f>
        <v>89.56</v>
      </c>
      <c r="AA1322" s="92">
        <f t="shared" si="95"/>
        <v>-1.4504883993575704E-3</v>
      </c>
      <c r="AB1322">
        <f>VLOOKUP($A1322,'STOCK PRICES'!$AC$2:$AD$532,2,1)</f>
        <v>397.93</v>
      </c>
      <c r="AC1322" s="92">
        <f t="shared" si="96"/>
        <v>-1.7191115480274469E-2</v>
      </c>
      <c r="AD1322">
        <f>VLOOKUP($A1322,'STOCK PRICES'!$AE$2:$AF$1525,2,1)</f>
        <v>802.45</v>
      </c>
      <c r="AE1322" s="92">
        <f t="shared" si="97"/>
        <v>-5.7119642933078307E-2</v>
      </c>
      <c r="AF1322">
        <f>VLOOKUP($A1322,'STOCK PRICES'!$AG$2:$AH$1526,2,1)</f>
        <v>52.45</v>
      </c>
      <c r="AG1322" s="92">
        <f t="shared" si="98"/>
        <v>-2.4855355979280493E-2</v>
      </c>
      <c r="AH1322">
        <f>VLOOKUP($A1322,'STOCK PRICES'!$AI$2:$AJ$1515,2,1)</f>
        <v>461.96</v>
      </c>
      <c r="AI1322" s="92">
        <f t="shared" si="99"/>
        <v>-2.5855588715810247E-2</v>
      </c>
      <c r="AJ1322">
        <f>VLOOKUP($A1322,'STOCK PRICES'!$AK$2:$AL$1492,2,1)</f>
        <v>158.38999999999999</v>
      </c>
      <c r="AK1322" s="92">
        <f t="shared" si="100"/>
        <v>-6.8581764388253568E-3</v>
      </c>
    </row>
    <row r="1323" spans="1:37">
      <c r="A1323" s="87">
        <v>44956</v>
      </c>
      <c r="B1323">
        <f>VLOOKUP($A1323,'STOCK PRICES'!$C$2:$D$1994,2,1)</f>
        <v>91.65</v>
      </c>
      <c r="C1323" s="92">
        <f t="shared" si="101"/>
        <v>-1.4622518867541814E-2</v>
      </c>
      <c r="D1323">
        <f>VLOOKUP($A1323,'STOCK PRICES'!$E$2:$F$2018,2,1)</f>
        <v>98.55</v>
      </c>
      <c r="E1323" s="92">
        <f t="shared" si="101"/>
        <v>-2.1879636355860585E-2</v>
      </c>
      <c r="F1323">
        <f>VLOOKUP($A1323,'STOCK PRICES'!$G$2:$H$1679,2,1)</f>
        <v>20.100000000000001</v>
      </c>
      <c r="G1323" s="92">
        <f t="shared" si="85"/>
        <v>1.4532954354570546E-2</v>
      </c>
      <c r="H1323">
        <f>VLOOKUP($A1323,'STOCK PRICES'!$I$2:$J$1976,2,1)</f>
        <v>31</v>
      </c>
      <c r="I1323" s="92">
        <f t="shared" si="86"/>
        <v>-1.5682830627786953E-2</v>
      </c>
      <c r="J1323">
        <f>VLOOKUP($A1323,'STOCK PRICES'!$K$2:$L$2018,2,1)</f>
        <v>172.66</v>
      </c>
      <c r="K1323" s="92">
        <f t="shared" si="87"/>
        <v>2.617059526852894E-2</v>
      </c>
      <c r="L1323">
        <f>VLOOKUP($A1323,'STOCK PRICES'!$M$2:$N$2018,2,1)</f>
        <v>20.78</v>
      </c>
      <c r="M1323" s="92">
        <f t="shared" si="88"/>
        <v>-4.1014468777417393E-2</v>
      </c>
      <c r="N1323">
        <f>VLOOKUP($A1323,'STOCK PRICES'!$O$2:$P$538,2,1)</f>
        <v>22.87</v>
      </c>
      <c r="O1323" s="92">
        <f t="shared" si="89"/>
        <v>3.9430500156536303E-3</v>
      </c>
      <c r="P1323">
        <f>VLOOKUP($A1323,'STOCK PRICES'!$Q$2:$R$2018,2,1)</f>
        <v>13.66</v>
      </c>
      <c r="Q1323" s="92">
        <f t="shared" si="90"/>
        <v>3.6670374792693397E-3</v>
      </c>
      <c r="R1323">
        <f>VLOOKUP($A1323,'STOCK PRICES'!$S$2:$T$2018,2,1)</f>
        <v>6.99</v>
      </c>
      <c r="S1323" s="92">
        <f t="shared" si="91"/>
        <v>5.7388966690181779E-3</v>
      </c>
      <c r="T1323">
        <f>VLOOKUP($A1323,'STOCK PRICES'!$U$2:$V$1210,2,1)</f>
        <v>102</v>
      </c>
      <c r="U1323" s="92">
        <f t="shared" si="92"/>
        <v>-2.5457763675822047E-3</v>
      </c>
      <c r="V1323">
        <f>VLOOKUP($A1323,'STOCK PRICES'!$W$2:$X$1879,2,1)</f>
        <v>44.3</v>
      </c>
      <c r="W1323" s="92">
        <f t="shared" si="93"/>
        <v>3.0482479264186093E-2</v>
      </c>
      <c r="X1323">
        <f>VLOOKUP($A1323,'STOCK PRICES'!$Y$2:$Z$1987,2,1)</f>
        <v>27.91</v>
      </c>
      <c r="Y1323" s="92">
        <f t="shared" si="94"/>
        <v>-2.7214968183188779E-2</v>
      </c>
      <c r="Z1323">
        <f>VLOOKUP($A1323,'STOCK PRICES'!$AA$2:$AB$1885,2,1)</f>
        <v>89.23</v>
      </c>
      <c r="AA1323" s="92">
        <f t="shared" si="95"/>
        <v>-3.6914858184939896E-3</v>
      </c>
      <c r="AB1323">
        <f>VLOOKUP($A1323,'STOCK PRICES'!$AC$2:$AD$532,2,1)</f>
        <v>395.16</v>
      </c>
      <c r="AC1323" s="92">
        <f t="shared" si="96"/>
        <v>-6.9853642425846347E-3</v>
      </c>
      <c r="AD1323">
        <f>VLOOKUP($A1323,'STOCK PRICES'!$AE$2:$AF$1525,2,1)</f>
        <v>823.37</v>
      </c>
      <c r="AE1323" s="92">
        <f t="shared" si="97"/>
        <v>2.5736126608075956E-2</v>
      </c>
      <c r="AF1323">
        <f>VLOOKUP($A1323,'STOCK PRICES'!$AG$2:$AH$1526,2,1)</f>
        <v>52.43</v>
      </c>
      <c r="AG1323" s="92">
        <f t="shared" si="98"/>
        <v>-3.8138825786477465E-4</v>
      </c>
      <c r="AH1323">
        <f>VLOOKUP($A1323,'STOCK PRICES'!$AI$2:$AJ$1515,2,1)</f>
        <v>452.13</v>
      </c>
      <c r="AI1323" s="92">
        <f t="shared" si="99"/>
        <v>-2.1508558147192047E-2</v>
      </c>
      <c r="AJ1323">
        <f>VLOOKUP($A1323,'STOCK PRICES'!$AK$2:$AL$1492,2,1)</f>
        <v>162.21</v>
      </c>
      <c r="AK1323" s="92">
        <f t="shared" si="100"/>
        <v>2.3831445987694367E-2</v>
      </c>
    </row>
    <row r="1324" spans="1:37">
      <c r="A1324" s="87">
        <v>44957</v>
      </c>
      <c r="B1324">
        <f>VLOOKUP($A1324,'STOCK PRICES'!$C$2:$D$1994,2,1)</f>
        <v>92.48</v>
      </c>
      <c r="C1324" s="92">
        <f t="shared" si="101"/>
        <v>9.0154306383533576E-3</v>
      </c>
      <c r="D1324">
        <f>VLOOKUP($A1324,'STOCK PRICES'!$E$2:$F$2018,2,1)</f>
        <v>101.59</v>
      </c>
      <c r="E1324" s="92">
        <f t="shared" si="101"/>
        <v>3.0381071504724456E-2</v>
      </c>
      <c r="F1324">
        <f>VLOOKUP($A1324,'STOCK PRICES'!$G$2:$H$1679,2,1)</f>
        <v>20.66</v>
      </c>
      <c r="G1324" s="92">
        <f t="shared" si="85"/>
        <v>2.7479648626462339E-2</v>
      </c>
      <c r="H1324">
        <f>VLOOKUP($A1324,'STOCK PRICES'!$I$2:$J$1976,2,1)</f>
        <v>31.89</v>
      </c>
      <c r="I1324" s="92">
        <f t="shared" si="86"/>
        <v>2.8305276536820093E-2</v>
      </c>
      <c r="J1324">
        <f>VLOOKUP($A1324,'STOCK PRICES'!$K$2:$L$2018,2,1)</f>
        <v>169.03</v>
      </c>
      <c r="K1324" s="92">
        <f t="shared" si="87"/>
        <v>-2.1248128845290228E-2</v>
      </c>
      <c r="L1324">
        <f>VLOOKUP($A1324,'STOCK PRICES'!$M$2:$N$2018,2,1)</f>
        <v>21.36</v>
      </c>
      <c r="M1324" s="92">
        <f t="shared" si="88"/>
        <v>2.7529028420912764E-2</v>
      </c>
      <c r="N1324">
        <f>VLOOKUP($A1324,'STOCK PRICES'!$O$2:$P$538,2,1)</f>
        <v>23.69</v>
      </c>
      <c r="O1324" s="92">
        <f t="shared" si="89"/>
        <v>3.5227010136004433E-2</v>
      </c>
      <c r="P1324">
        <f>VLOOKUP($A1324,'STOCK PRICES'!$Q$2:$R$2018,2,1)</f>
        <v>13.65</v>
      </c>
      <c r="Q1324" s="92">
        <f t="shared" si="90"/>
        <v>-7.3233251167522404E-4</v>
      </c>
      <c r="R1324">
        <f>VLOOKUP($A1324,'STOCK PRICES'!$S$2:$T$2018,2,1)</f>
        <v>7.14</v>
      </c>
      <c r="S1324" s="92">
        <f t="shared" si="91"/>
        <v>2.1232220105774118E-2</v>
      </c>
      <c r="T1324">
        <f>VLOOKUP($A1324,'STOCK PRICES'!$U$2:$V$1210,2,1)</f>
        <v>105</v>
      </c>
      <c r="U1324" s="92">
        <f t="shared" si="92"/>
        <v>2.8987536873252187E-2</v>
      </c>
      <c r="V1324">
        <f>VLOOKUP($A1324,'STOCK PRICES'!$W$2:$X$1879,2,1)</f>
        <v>46.5</v>
      </c>
      <c r="W1324" s="92">
        <f t="shared" si="93"/>
        <v>4.8467635542220819E-2</v>
      </c>
      <c r="X1324">
        <f>VLOOKUP($A1324,'STOCK PRICES'!$Y$2:$Z$1987,2,1)</f>
        <v>28.3</v>
      </c>
      <c r="Y1324" s="92">
        <f t="shared" si="94"/>
        <v>1.3876757100961163E-2</v>
      </c>
      <c r="Z1324">
        <f>VLOOKUP($A1324,'STOCK PRICES'!$AA$2:$AB$1885,2,1)</f>
        <v>90.17</v>
      </c>
      <c r="AA1324" s="92">
        <f t="shared" si="95"/>
        <v>1.0479471599755331E-2</v>
      </c>
      <c r="AB1324">
        <f>VLOOKUP($A1324,'STOCK PRICES'!$AC$2:$AD$532,2,1)</f>
        <v>408.75</v>
      </c>
      <c r="AC1324" s="92">
        <f t="shared" si="96"/>
        <v>3.3812976035189825E-2</v>
      </c>
      <c r="AD1324">
        <f>VLOOKUP($A1324,'STOCK PRICES'!$AE$2:$AF$1525,2,1)</f>
        <v>841</v>
      </c>
      <c r="AE1324" s="92">
        <f t="shared" si="97"/>
        <v>2.1185985597706885E-2</v>
      </c>
      <c r="AF1324">
        <f>VLOOKUP($A1324,'STOCK PRICES'!$AG$2:$AH$1526,2,1)</f>
        <v>53.37</v>
      </c>
      <c r="AG1324" s="92">
        <f t="shared" si="98"/>
        <v>1.7769843761412045E-2</v>
      </c>
      <c r="AH1324">
        <f>VLOOKUP($A1324,'STOCK PRICES'!$AI$2:$AJ$1515,2,1)</f>
        <v>458.02</v>
      </c>
      <c r="AI1324" s="92">
        <f t="shared" si="99"/>
        <v>1.294310218333632E-2</v>
      </c>
      <c r="AJ1324">
        <f>VLOOKUP($A1324,'STOCK PRICES'!$AK$2:$AL$1492,2,1)</f>
        <v>165.23</v>
      </c>
      <c r="AK1324" s="92">
        <f t="shared" si="100"/>
        <v>1.8446650600876205E-2</v>
      </c>
    </row>
    <row r="1325" spans="1:37">
      <c r="A1325" s="87">
        <v>44958</v>
      </c>
      <c r="B1325">
        <f>VLOOKUP($A1325,'STOCK PRICES'!$C$2:$D$1994,2,1)</f>
        <v>93.02</v>
      </c>
      <c r="C1325" s="92">
        <f t="shared" si="101"/>
        <v>5.8221188718836081E-3</v>
      </c>
      <c r="D1325">
        <f>VLOOKUP($A1325,'STOCK PRICES'!$E$2:$F$2018,2,1)</f>
        <v>101.81</v>
      </c>
      <c r="E1325" s="92">
        <f t="shared" si="101"/>
        <v>2.1632260156508316E-3</v>
      </c>
      <c r="F1325">
        <f>VLOOKUP($A1325,'STOCK PRICES'!$G$2:$H$1679,2,1)</f>
        <v>20.6</v>
      </c>
      <c r="G1325" s="92">
        <f t="shared" si="85"/>
        <v>-2.9083878959570812E-3</v>
      </c>
      <c r="H1325">
        <f>VLOOKUP($A1325,'STOCK PRICES'!$I$2:$J$1976,2,1)</f>
        <v>32.01</v>
      </c>
      <c r="I1325" s="92">
        <f t="shared" si="86"/>
        <v>3.7558729598052647E-3</v>
      </c>
      <c r="J1325">
        <f>VLOOKUP($A1325,'STOCK PRICES'!$K$2:$L$2018,2,1)</f>
        <v>169.42</v>
      </c>
      <c r="K1325" s="92">
        <f t="shared" si="87"/>
        <v>2.3046250413184303E-3</v>
      </c>
      <c r="L1325">
        <f>VLOOKUP($A1325,'STOCK PRICES'!$M$2:$N$2018,2,1)</f>
        <v>21.75</v>
      </c>
      <c r="M1325" s="92">
        <f t="shared" si="88"/>
        <v>1.8093743442699081E-2</v>
      </c>
      <c r="N1325">
        <f>VLOOKUP($A1325,'STOCK PRICES'!$O$2:$P$538,2,1)</f>
        <v>23.51</v>
      </c>
      <c r="O1325" s="92">
        <f t="shared" si="89"/>
        <v>-7.6271556187159622E-3</v>
      </c>
      <c r="P1325">
        <f>VLOOKUP($A1325,'STOCK PRICES'!$Q$2:$R$2018,2,1)</f>
        <v>13.69</v>
      </c>
      <c r="Q1325" s="92">
        <f t="shared" si="90"/>
        <v>2.9261176693887712E-3</v>
      </c>
      <c r="R1325">
        <f>VLOOKUP($A1325,'STOCK PRICES'!$S$2:$T$2018,2,1)</f>
        <v>6.96</v>
      </c>
      <c r="S1325" s="92">
        <f t="shared" si="91"/>
        <v>-2.5533302005164647E-2</v>
      </c>
      <c r="T1325">
        <f>VLOOKUP($A1325,'STOCK PRICES'!$U$2:$V$1210,2,1)</f>
        <v>107</v>
      </c>
      <c r="U1325" s="92">
        <f t="shared" si="92"/>
        <v>1.8868484304382736E-2</v>
      </c>
      <c r="V1325">
        <f>VLOOKUP($A1325,'STOCK PRICES'!$W$2:$X$1879,2,1)</f>
        <v>46.72</v>
      </c>
      <c r="W1325" s="92">
        <f t="shared" si="93"/>
        <v>4.7200259266609061E-3</v>
      </c>
      <c r="X1325">
        <f>VLOOKUP($A1325,'STOCK PRICES'!$Y$2:$Z$1987,2,1)</f>
        <v>28.34</v>
      </c>
      <c r="Y1325" s="92">
        <f t="shared" si="94"/>
        <v>1.4124296133423584E-3</v>
      </c>
      <c r="Z1325">
        <f>VLOOKUP($A1325,'STOCK PRICES'!$AA$2:$AB$1885,2,1)</f>
        <v>92.97</v>
      </c>
      <c r="AA1325" s="92">
        <f t="shared" si="95"/>
        <v>3.0580082955951212E-2</v>
      </c>
      <c r="AB1325">
        <f>VLOOKUP($A1325,'STOCK PRICES'!$AC$2:$AD$532,2,1)</f>
        <v>405.07</v>
      </c>
      <c r="AC1325" s="92">
        <f t="shared" si="96"/>
        <v>-9.0438305337776984E-3</v>
      </c>
      <c r="AD1325">
        <f>VLOOKUP($A1325,'STOCK PRICES'!$AE$2:$AF$1525,2,1)</f>
        <v>840.27</v>
      </c>
      <c r="AE1325" s="92">
        <f t="shared" si="97"/>
        <v>-8.6839121125654008E-4</v>
      </c>
      <c r="AF1325">
        <f>VLOOKUP($A1325,'STOCK PRICES'!$AG$2:$AH$1526,2,1)</f>
        <v>53.61</v>
      </c>
      <c r="AG1325" s="92">
        <f t="shared" si="98"/>
        <v>4.4868274935930394E-3</v>
      </c>
      <c r="AH1325">
        <f>VLOOKUP($A1325,'STOCK PRICES'!$AI$2:$AJ$1515,2,1)</f>
        <v>455.97</v>
      </c>
      <c r="AI1325" s="92">
        <f t="shared" si="99"/>
        <v>-4.4858334065513671E-3</v>
      </c>
      <c r="AJ1325">
        <f>VLOOKUP($A1325,'STOCK PRICES'!$AK$2:$AL$1492,2,1)</f>
        <v>165.21</v>
      </c>
      <c r="AK1325" s="92">
        <f t="shared" si="100"/>
        <v>-1.2105072039943996E-4</v>
      </c>
    </row>
    <row r="1326" spans="1:37">
      <c r="A1326" s="87">
        <v>44959</v>
      </c>
      <c r="B1326">
        <f>VLOOKUP($A1326,'STOCK PRICES'!$C$2:$D$1994,2,1)</f>
        <v>92.53</v>
      </c>
      <c r="C1326" s="92">
        <f t="shared" si="101"/>
        <v>-5.2816075350120223E-3</v>
      </c>
      <c r="D1326">
        <f>VLOOKUP($A1326,'STOCK PRICES'!$E$2:$F$2018,2,1)</f>
        <v>101.22</v>
      </c>
      <c r="E1326" s="92">
        <f t="shared" si="101"/>
        <v>-5.8119653331724658E-3</v>
      </c>
      <c r="F1326">
        <f>VLOOKUP($A1326,'STOCK PRICES'!$G$2:$H$1679,2,1)</f>
        <v>19.86</v>
      </c>
      <c r="G1326" s="92">
        <f t="shared" si="85"/>
        <v>-3.6583417178508937E-2</v>
      </c>
      <c r="H1326">
        <f>VLOOKUP($A1326,'STOCK PRICES'!$I$2:$J$1976,2,1)</f>
        <v>32</v>
      </c>
      <c r="I1326" s="92">
        <f t="shared" si="86"/>
        <v>-3.1245118204510094E-4</v>
      </c>
      <c r="J1326">
        <f>VLOOKUP($A1326,'STOCK PRICES'!$K$2:$L$2018,2,1)</f>
        <v>169.37</v>
      </c>
      <c r="K1326" s="92">
        <f t="shared" si="87"/>
        <v>-2.9516810037487617E-4</v>
      </c>
      <c r="L1326">
        <f>VLOOKUP($A1326,'STOCK PRICES'!$M$2:$N$2018,2,1)</f>
        <v>21.51</v>
      </c>
      <c r="M1326" s="92">
        <f t="shared" si="88"/>
        <v>-1.109581425505435E-2</v>
      </c>
      <c r="N1326">
        <f>VLOOKUP($A1326,'STOCK PRICES'!$O$2:$P$538,2,1)</f>
        <v>23.11</v>
      </c>
      <c r="O1326" s="92">
        <f t="shared" si="89"/>
        <v>-1.7160438265688888E-2</v>
      </c>
      <c r="P1326">
        <f>VLOOKUP($A1326,'STOCK PRICES'!$Q$2:$R$2018,2,1)</f>
        <v>13.6</v>
      </c>
      <c r="Q1326" s="92">
        <f t="shared" si="90"/>
        <v>-6.5958465583511889E-3</v>
      </c>
      <c r="R1326">
        <f>VLOOKUP($A1326,'STOCK PRICES'!$S$2:$T$2018,2,1)</f>
        <v>6.97</v>
      </c>
      <c r="S1326" s="92">
        <f t="shared" si="91"/>
        <v>1.435750426104194E-3</v>
      </c>
      <c r="T1326">
        <f>VLOOKUP($A1326,'STOCK PRICES'!$U$2:$V$1210,2,1)</f>
        <v>111.2</v>
      </c>
      <c r="U1326" s="92">
        <f t="shared" si="92"/>
        <v>3.8501547354575852E-2</v>
      </c>
      <c r="V1326">
        <f>VLOOKUP($A1326,'STOCK PRICES'!$W$2:$X$1879,2,1)</f>
        <v>46</v>
      </c>
      <c r="W1326" s="92">
        <f t="shared" si="93"/>
        <v>-1.5530942030876623E-2</v>
      </c>
      <c r="X1326">
        <f>VLOOKUP($A1326,'STOCK PRICES'!$Y$2:$Z$1987,2,1)</f>
        <v>28.92</v>
      </c>
      <c r="Y1326" s="92">
        <f t="shared" si="94"/>
        <v>2.0259163028029725E-2</v>
      </c>
      <c r="Z1326">
        <f>VLOOKUP($A1326,'STOCK PRICES'!$AA$2:$AB$1885,2,1)</f>
        <v>93.95</v>
      </c>
      <c r="AA1326" s="92">
        <f t="shared" si="95"/>
        <v>1.0485865391707729E-2</v>
      </c>
      <c r="AB1326">
        <f>VLOOKUP($A1326,'STOCK PRICES'!$AC$2:$AD$532,2,1)</f>
        <v>416.77</v>
      </c>
      <c r="AC1326" s="92">
        <f t="shared" si="96"/>
        <v>2.8474619203635011E-2</v>
      </c>
      <c r="AD1326">
        <f>VLOOKUP($A1326,'STOCK PRICES'!$AE$2:$AF$1525,2,1)</f>
        <v>846.93</v>
      </c>
      <c r="AE1326" s="92">
        <f t="shared" si="97"/>
        <v>7.8947778470082833E-3</v>
      </c>
      <c r="AF1326">
        <f>VLOOKUP($A1326,'STOCK PRICES'!$AG$2:$AH$1526,2,1)</f>
        <v>53.18</v>
      </c>
      <c r="AG1326" s="92">
        <f t="shared" si="98"/>
        <v>-8.0532320245726048E-3</v>
      </c>
      <c r="AH1326">
        <f>VLOOKUP($A1326,'STOCK PRICES'!$AI$2:$AJ$1515,2,1)</f>
        <v>461.82</v>
      </c>
      <c r="AI1326" s="92">
        <f t="shared" si="99"/>
        <v>1.2748186897801401E-2</v>
      </c>
      <c r="AJ1326">
        <f>VLOOKUP($A1326,'STOCK PRICES'!$AK$2:$AL$1492,2,1)</f>
        <v>164.82</v>
      </c>
      <c r="AK1326" s="92">
        <f t="shared" si="100"/>
        <v>-2.3634226072624109E-3</v>
      </c>
    </row>
    <row r="1327" spans="1:37">
      <c r="A1327" s="87">
        <v>44960</v>
      </c>
      <c r="B1327">
        <f>VLOOKUP($A1327,'STOCK PRICES'!$C$2:$D$1994,2,1)</f>
        <v>91.55</v>
      </c>
      <c r="C1327" s="92">
        <f t="shared" si="101"/>
        <v>-1.0647645140419182E-2</v>
      </c>
      <c r="D1327">
        <f>VLOOKUP($A1327,'STOCK PRICES'!$E$2:$F$2018,2,1)</f>
        <v>101.17</v>
      </c>
      <c r="E1327" s="92">
        <f t="shared" si="101"/>
        <v>-4.9409556813291111E-4</v>
      </c>
      <c r="F1327">
        <f>VLOOKUP($A1327,'STOCK PRICES'!$G$2:$H$1679,2,1)</f>
        <v>19.989999999999998</v>
      </c>
      <c r="G1327" s="92">
        <f t="shared" si="85"/>
        <v>6.5244898952821258E-3</v>
      </c>
      <c r="H1327">
        <f>VLOOKUP($A1327,'STOCK PRICES'!$I$2:$J$1976,2,1)</f>
        <v>32</v>
      </c>
      <c r="I1327" s="92">
        <f t="shared" si="86"/>
        <v>0</v>
      </c>
      <c r="J1327">
        <f>VLOOKUP($A1327,'STOCK PRICES'!$K$2:$L$2018,2,1)</f>
        <v>166.68</v>
      </c>
      <c r="K1327" s="92">
        <f t="shared" si="87"/>
        <v>-1.6009864348777221E-2</v>
      </c>
      <c r="L1327">
        <f>VLOOKUP($A1327,'STOCK PRICES'!$M$2:$N$2018,2,1)</f>
        <v>21.37</v>
      </c>
      <c r="M1327" s="92">
        <f t="shared" si="88"/>
        <v>-6.5298739485824845E-3</v>
      </c>
      <c r="N1327">
        <f>VLOOKUP($A1327,'STOCK PRICES'!$O$2:$P$538,2,1)</f>
        <v>23.05</v>
      </c>
      <c r="O1327" s="92">
        <f t="shared" si="89"/>
        <v>-2.5996548436317615E-3</v>
      </c>
      <c r="P1327">
        <f>VLOOKUP($A1327,'STOCK PRICES'!$Q$2:$R$2018,2,1)</f>
        <v>13.4</v>
      </c>
      <c r="Q1327" s="92">
        <f t="shared" si="90"/>
        <v>-1.4815085785140587E-2</v>
      </c>
      <c r="R1327">
        <f>VLOOKUP($A1327,'STOCK PRICES'!$S$2:$T$2018,2,1)</f>
        <v>6.81</v>
      </c>
      <c r="S1327" s="92">
        <f t="shared" si="91"/>
        <v>-2.322310461101151E-2</v>
      </c>
      <c r="T1327">
        <f>VLOOKUP($A1327,'STOCK PRICES'!$U$2:$V$1210,2,1)</f>
        <v>112.51</v>
      </c>
      <c r="U1327" s="92">
        <f t="shared" si="92"/>
        <v>1.1711724766498526E-2</v>
      </c>
      <c r="V1327">
        <f>VLOOKUP($A1327,'STOCK PRICES'!$W$2:$X$1879,2,1)</f>
        <v>46</v>
      </c>
      <c r="W1327" s="92">
        <f t="shared" si="93"/>
        <v>0</v>
      </c>
      <c r="X1327">
        <f>VLOOKUP($A1327,'STOCK PRICES'!$Y$2:$Z$1987,2,1)</f>
        <v>29.23</v>
      </c>
      <c r="Y1327" s="92">
        <f t="shared" si="94"/>
        <v>1.0662181832590595E-2</v>
      </c>
      <c r="Z1327">
        <f>VLOOKUP($A1327,'STOCK PRICES'!$AA$2:$AB$1885,2,1)</f>
        <v>92.97</v>
      </c>
      <c r="AA1327" s="92">
        <f t="shared" si="95"/>
        <v>-1.0485865391707799E-2</v>
      </c>
      <c r="AB1327">
        <f>VLOOKUP($A1327,'STOCK PRICES'!$AC$2:$AD$532,2,1)</f>
        <v>413.59</v>
      </c>
      <c r="AC1327" s="92">
        <f t="shared" si="96"/>
        <v>-7.6593659291023927E-3</v>
      </c>
      <c r="AD1327">
        <f>VLOOKUP($A1327,'STOCK PRICES'!$AE$2:$AF$1525,2,1)</f>
        <v>843.37</v>
      </c>
      <c r="AE1327" s="92">
        <f t="shared" si="97"/>
        <v>-4.2122762395260631E-3</v>
      </c>
      <c r="AF1327">
        <f>VLOOKUP($A1327,'STOCK PRICES'!$AG$2:$AH$1526,2,1)</f>
        <v>53.85</v>
      </c>
      <c r="AG1327" s="92">
        <f t="shared" si="98"/>
        <v>1.2520017787523782E-2</v>
      </c>
      <c r="AH1327">
        <f>VLOOKUP($A1327,'STOCK PRICES'!$AI$2:$AJ$1515,2,1)</f>
        <v>455.06</v>
      </c>
      <c r="AI1327" s="92">
        <f t="shared" si="99"/>
        <v>-1.4745926385300319E-2</v>
      </c>
      <c r="AJ1327">
        <f>VLOOKUP($A1327,'STOCK PRICES'!$AK$2:$AL$1492,2,1)</f>
        <v>163.34</v>
      </c>
      <c r="AK1327" s="92">
        <f t="shared" si="100"/>
        <v>-9.020051405107761E-3</v>
      </c>
    </row>
    <row r="1328" spans="1:37">
      <c r="A1328" s="87">
        <v>44963</v>
      </c>
      <c r="B1328">
        <f>VLOOKUP($A1328,'STOCK PRICES'!$C$2:$D$1994,2,1)</f>
        <v>92.5</v>
      </c>
      <c r="C1328" s="92">
        <f t="shared" si="101"/>
        <v>1.0323373397859855E-2</v>
      </c>
      <c r="D1328">
        <f>VLOOKUP($A1328,'STOCK PRICES'!$E$2:$F$2018,2,1)</f>
        <v>103.55</v>
      </c>
      <c r="E1328" s="92">
        <f t="shared" si="101"/>
        <v>2.3252317623794028E-2</v>
      </c>
      <c r="F1328">
        <f>VLOOKUP($A1328,'STOCK PRICES'!$G$2:$H$1679,2,1)</f>
        <v>20</v>
      </c>
      <c r="G1328" s="92">
        <f t="shared" si="85"/>
        <v>5.001250416823734E-4</v>
      </c>
      <c r="H1328">
        <f>VLOOKUP($A1328,'STOCK PRICES'!$I$2:$J$1976,2,1)</f>
        <v>32.32</v>
      </c>
      <c r="I1328" s="92">
        <f t="shared" si="86"/>
        <v>9.950330853168092E-3</v>
      </c>
      <c r="J1328">
        <f>VLOOKUP($A1328,'STOCK PRICES'!$K$2:$L$2018,2,1)</f>
        <v>168.15</v>
      </c>
      <c r="K1328" s="92">
        <f t="shared" si="87"/>
        <v>8.7806316320259981E-3</v>
      </c>
      <c r="L1328">
        <f>VLOOKUP($A1328,'STOCK PRICES'!$M$2:$N$2018,2,1)</f>
        <v>21.67</v>
      </c>
      <c r="M1328" s="92">
        <f t="shared" si="88"/>
        <v>1.3940746217211412E-2</v>
      </c>
      <c r="N1328">
        <f>VLOOKUP($A1328,'STOCK PRICES'!$O$2:$P$538,2,1)</f>
        <v>23.28</v>
      </c>
      <c r="O1328" s="92">
        <f t="shared" si="89"/>
        <v>9.9288534205794615E-3</v>
      </c>
      <c r="P1328">
        <f>VLOOKUP($A1328,'STOCK PRICES'!$Q$2:$R$2018,2,1)</f>
        <v>13.64</v>
      </c>
      <c r="Q1328" s="92">
        <f t="shared" si="90"/>
        <v>1.7751945458450321E-2</v>
      </c>
      <c r="R1328">
        <f>VLOOKUP($A1328,'STOCK PRICES'!$S$2:$T$2018,2,1)</f>
        <v>6.86</v>
      </c>
      <c r="S1328" s="92">
        <f t="shared" si="91"/>
        <v>7.3153215763729152E-3</v>
      </c>
      <c r="T1328">
        <f>VLOOKUP($A1328,'STOCK PRICES'!$U$2:$V$1210,2,1)</f>
        <v>115.97</v>
      </c>
      <c r="U1328" s="92">
        <f t="shared" si="92"/>
        <v>3.0289430385631221E-2</v>
      </c>
      <c r="V1328">
        <f>VLOOKUP($A1328,'STOCK PRICES'!$W$2:$X$1879,2,1)</f>
        <v>48.77</v>
      </c>
      <c r="W1328" s="92">
        <f t="shared" si="93"/>
        <v>5.8473973232866398E-2</v>
      </c>
      <c r="X1328">
        <f>VLOOKUP($A1328,'STOCK PRICES'!$Y$2:$Z$1987,2,1)</f>
        <v>29</v>
      </c>
      <c r="Y1328" s="92">
        <f t="shared" si="94"/>
        <v>-7.8997491366805395E-3</v>
      </c>
      <c r="Z1328">
        <f>VLOOKUP($A1328,'STOCK PRICES'!$AA$2:$AB$1885,2,1)</f>
        <v>92.97</v>
      </c>
      <c r="AA1328" s="92">
        <f t="shared" si="95"/>
        <v>0</v>
      </c>
      <c r="AB1328">
        <f>VLOOKUP($A1328,'STOCK PRICES'!$AC$2:$AD$532,2,1)</f>
        <v>423.38</v>
      </c>
      <c r="AC1328" s="92">
        <f t="shared" si="96"/>
        <v>2.3394975977215838E-2</v>
      </c>
      <c r="AD1328">
        <f>VLOOKUP($A1328,'STOCK PRICES'!$AE$2:$AF$1525,2,1)</f>
        <v>859.78</v>
      </c>
      <c r="AE1328" s="92">
        <f t="shared" si="97"/>
        <v>1.9270772198920677E-2</v>
      </c>
      <c r="AF1328">
        <f>VLOOKUP($A1328,'STOCK PRICES'!$AG$2:$AH$1526,2,1)</f>
        <v>53.21</v>
      </c>
      <c r="AG1328" s="92">
        <f t="shared" si="98"/>
        <v>-1.1956054994119603E-2</v>
      </c>
      <c r="AH1328">
        <f>VLOOKUP($A1328,'STOCK PRICES'!$AI$2:$AJ$1515,2,1)</f>
        <v>457.64</v>
      </c>
      <c r="AI1328" s="92">
        <f t="shared" si="99"/>
        <v>5.653570443762415E-3</v>
      </c>
      <c r="AJ1328">
        <f>VLOOKUP($A1328,'STOCK PRICES'!$AK$2:$AL$1492,2,1)</f>
        <v>164.26</v>
      </c>
      <c r="AK1328" s="92">
        <f t="shared" si="100"/>
        <v>5.6166203819165766E-3</v>
      </c>
    </row>
    <row r="1329" spans="1:37">
      <c r="A1329" s="87">
        <v>44964</v>
      </c>
      <c r="B1329">
        <f>VLOOKUP($A1329,'STOCK PRICES'!$C$2:$D$1994,2,1)</f>
        <v>94.03</v>
      </c>
      <c r="C1329" s="92">
        <f t="shared" si="101"/>
        <v>1.6405235770606034E-2</v>
      </c>
      <c r="D1329">
        <f>VLOOKUP($A1329,'STOCK PRICES'!$E$2:$F$2018,2,1)</f>
        <v>103.5</v>
      </c>
      <c r="E1329" s="92">
        <f t="shared" si="101"/>
        <v>-4.8297513616937066E-4</v>
      </c>
      <c r="F1329">
        <f>VLOOKUP($A1329,'STOCK PRICES'!$G$2:$H$1679,2,1)</f>
        <v>21</v>
      </c>
      <c r="G1329" s="92">
        <f t="shared" si="85"/>
        <v>4.8790164169432049E-2</v>
      </c>
      <c r="H1329">
        <f>VLOOKUP($A1329,'STOCK PRICES'!$I$2:$J$1976,2,1)</f>
        <v>32.99</v>
      </c>
      <c r="I1329" s="92">
        <f t="shared" si="86"/>
        <v>2.051825158759547E-2</v>
      </c>
      <c r="J1329">
        <f>VLOOKUP($A1329,'STOCK PRICES'!$K$2:$L$2018,2,1)</f>
        <v>166.67</v>
      </c>
      <c r="K1329" s="92">
        <f t="shared" si="87"/>
        <v>-8.8406286321939913E-3</v>
      </c>
      <c r="L1329">
        <f>VLOOKUP($A1329,'STOCK PRICES'!$M$2:$N$2018,2,1)</f>
        <v>21.45</v>
      </c>
      <c r="M1329" s="92">
        <f t="shared" si="88"/>
        <v>-1.0204170174241847E-2</v>
      </c>
      <c r="N1329">
        <f>VLOOKUP($A1329,'STOCK PRICES'!$O$2:$P$538,2,1)</f>
        <v>22.94</v>
      </c>
      <c r="O1329" s="92">
        <f t="shared" si="89"/>
        <v>-1.4712511162012389E-2</v>
      </c>
      <c r="P1329">
        <f>VLOOKUP($A1329,'STOCK PRICES'!$Q$2:$R$2018,2,1)</f>
        <v>13.23</v>
      </c>
      <c r="Q1329" s="92">
        <f t="shared" si="90"/>
        <v>-3.0519674288451697E-2</v>
      </c>
      <c r="R1329">
        <f>VLOOKUP($A1329,'STOCK PRICES'!$S$2:$T$2018,2,1)</f>
        <v>6.92</v>
      </c>
      <c r="S1329" s="92">
        <f t="shared" si="91"/>
        <v>8.7083278917841934E-3</v>
      </c>
      <c r="T1329">
        <f>VLOOKUP($A1329,'STOCK PRICES'!$U$2:$V$1210,2,1)</f>
        <v>115.97</v>
      </c>
      <c r="U1329" s="92">
        <f t="shared" si="92"/>
        <v>0</v>
      </c>
      <c r="V1329">
        <f>VLOOKUP($A1329,'STOCK PRICES'!$W$2:$X$1879,2,1)</f>
        <v>49.78</v>
      </c>
      <c r="W1329" s="92">
        <f t="shared" si="93"/>
        <v>2.0497927217484665E-2</v>
      </c>
      <c r="X1329">
        <f>VLOOKUP($A1329,'STOCK PRICES'!$Y$2:$Z$1987,2,1)</f>
        <v>29.7</v>
      </c>
      <c r="Y1329" s="92">
        <f t="shared" si="94"/>
        <v>2.3851215822179847E-2</v>
      </c>
      <c r="Z1329">
        <f>VLOOKUP($A1329,'STOCK PRICES'!$AA$2:$AB$1885,2,1)</f>
        <v>95.83</v>
      </c>
      <c r="AA1329" s="92">
        <f t="shared" si="95"/>
        <v>3.0298927887904312E-2</v>
      </c>
      <c r="AB1329">
        <f>VLOOKUP($A1329,'STOCK PRICES'!$AC$2:$AD$532,2,1)</f>
        <v>419.64</v>
      </c>
      <c r="AC1329" s="92">
        <f t="shared" si="96"/>
        <v>-8.8729200661492782E-3</v>
      </c>
      <c r="AD1329">
        <f>VLOOKUP($A1329,'STOCK PRICES'!$AE$2:$AF$1525,2,1)</f>
        <v>847.54</v>
      </c>
      <c r="AE1329" s="92">
        <f t="shared" si="97"/>
        <v>-1.433850678714464E-2</v>
      </c>
      <c r="AF1329">
        <f>VLOOKUP($A1329,'STOCK PRICES'!$AG$2:$AH$1526,2,1)</f>
        <v>53.31</v>
      </c>
      <c r="AG1329" s="92">
        <f t="shared" si="98"/>
        <v>1.8775822263917259E-3</v>
      </c>
      <c r="AH1329">
        <f>VLOOKUP($A1329,'STOCK PRICES'!$AI$2:$AJ$1515,2,1)</f>
        <v>482.91</v>
      </c>
      <c r="AI1329" s="92">
        <f t="shared" si="99"/>
        <v>5.3747452053504646E-2</v>
      </c>
      <c r="AJ1329">
        <f>VLOOKUP($A1329,'STOCK PRICES'!$AK$2:$AL$1492,2,1)</f>
        <v>165.14</v>
      </c>
      <c r="AK1329" s="92">
        <f t="shared" si="100"/>
        <v>5.3430606772362889E-3</v>
      </c>
    </row>
    <row r="1330" spans="1:37">
      <c r="A1330" s="87">
        <v>44965</v>
      </c>
      <c r="B1330">
        <f>VLOOKUP($A1330,'STOCK PRICES'!$C$2:$D$1994,2,1)</f>
        <v>94.1</v>
      </c>
      <c r="C1330" s="92">
        <f t="shared" si="101"/>
        <v>7.4416630234827325E-4</v>
      </c>
      <c r="D1330">
        <f>VLOOKUP($A1330,'STOCK PRICES'!$E$2:$F$2018,2,1)</f>
        <v>102.41</v>
      </c>
      <c r="E1330" s="92">
        <f t="shared" si="101"/>
        <v>-1.0587248618077602E-2</v>
      </c>
      <c r="F1330">
        <f>VLOOKUP($A1330,'STOCK PRICES'!$G$2:$H$1679,2,1)</f>
        <v>21</v>
      </c>
      <c r="G1330" s="92">
        <f t="shared" si="85"/>
        <v>0</v>
      </c>
      <c r="H1330">
        <f>VLOOKUP($A1330,'STOCK PRICES'!$I$2:$J$1976,2,1)</f>
        <v>32.01</v>
      </c>
      <c r="I1330" s="92">
        <f t="shared" si="86"/>
        <v>-3.0156131258718456E-2</v>
      </c>
      <c r="J1330">
        <f>VLOOKUP($A1330,'STOCK PRICES'!$K$2:$L$2018,2,1)</f>
        <v>167.43</v>
      </c>
      <c r="K1330" s="92">
        <f t="shared" si="87"/>
        <v>4.5495439143672109E-3</v>
      </c>
      <c r="L1330">
        <f>VLOOKUP($A1330,'STOCK PRICES'!$M$2:$N$2018,2,1)</f>
        <v>21.58</v>
      </c>
      <c r="M1330" s="92">
        <f t="shared" si="88"/>
        <v>6.0423144559626617E-3</v>
      </c>
      <c r="N1330">
        <f>VLOOKUP($A1330,'STOCK PRICES'!$O$2:$P$538,2,1)</f>
        <v>23.09</v>
      </c>
      <c r="O1330" s="92">
        <f t="shared" si="89"/>
        <v>6.5175116651793336E-3</v>
      </c>
      <c r="P1330">
        <f>VLOOKUP($A1330,'STOCK PRICES'!$Q$2:$R$2018,2,1)</f>
        <v>13.26</v>
      </c>
      <c r="Q1330" s="92">
        <f t="shared" si="90"/>
        <v>2.2650066308520615E-3</v>
      </c>
      <c r="R1330">
        <f>VLOOKUP($A1330,'STOCK PRICES'!$S$2:$T$2018,2,1)</f>
        <v>6.98</v>
      </c>
      <c r="S1330" s="92">
        <f t="shared" si="91"/>
        <v>8.6331471447028754E-3</v>
      </c>
      <c r="T1330">
        <f>VLOOKUP($A1330,'STOCK PRICES'!$U$2:$V$1210,2,1)</f>
        <v>115.97</v>
      </c>
      <c r="U1330" s="92">
        <f t="shared" si="92"/>
        <v>0</v>
      </c>
      <c r="V1330">
        <f>VLOOKUP($A1330,'STOCK PRICES'!$W$2:$X$1879,2,1)</f>
        <v>48.05</v>
      </c>
      <c r="W1330" s="92">
        <f t="shared" si="93"/>
        <v>-3.5371161523144581E-2</v>
      </c>
      <c r="X1330">
        <f>VLOOKUP($A1330,'STOCK PRICES'!$Y$2:$Z$1987,2,1)</f>
        <v>30.19</v>
      </c>
      <c r="Y1330" s="92">
        <f t="shared" si="94"/>
        <v>1.6363697910093566E-2</v>
      </c>
      <c r="Z1330">
        <f>VLOOKUP($A1330,'STOCK PRICES'!$AA$2:$AB$1885,2,1)</f>
        <v>95.83</v>
      </c>
      <c r="AA1330" s="92">
        <f t="shared" si="95"/>
        <v>0</v>
      </c>
      <c r="AB1330">
        <f>VLOOKUP($A1330,'STOCK PRICES'!$AC$2:$AD$532,2,1)</f>
        <v>420.94</v>
      </c>
      <c r="AC1330" s="92">
        <f t="shared" si="96"/>
        <v>3.0931048477410147E-3</v>
      </c>
      <c r="AD1330">
        <f>VLOOKUP($A1330,'STOCK PRICES'!$AE$2:$AF$1525,2,1)</f>
        <v>852.9</v>
      </c>
      <c r="AE1330" s="92">
        <f t="shared" si="97"/>
        <v>6.3042715441141385E-3</v>
      </c>
      <c r="AF1330">
        <f>VLOOKUP($A1330,'STOCK PRICES'!$AG$2:$AH$1526,2,1)</f>
        <v>53.17</v>
      </c>
      <c r="AG1330" s="92">
        <f t="shared" si="98"/>
        <v>-2.6296033184225547E-3</v>
      </c>
      <c r="AH1330">
        <f>VLOOKUP($A1330,'STOCK PRICES'!$AI$2:$AJ$1515,2,1)</f>
        <v>493.43</v>
      </c>
      <c r="AI1330" s="92">
        <f t="shared" si="99"/>
        <v>2.1550703954849766E-2</v>
      </c>
      <c r="AJ1330">
        <f>VLOOKUP($A1330,'STOCK PRICES'!$AK$2:$AL$1492,2,1)</f>
        <v>167.98</v>
      </c>
      <c r="AK1330" s="92">
        <f t="shared" si="100"/>
        <v>1.7051325708198631E-2</v>
      </c>
    </row>
    <row r="1331" spans="1:37">
      <c r="A1331" s="87">
        <v>44966</v>
      </c>
      <c r="B1331">
        <f>VLOOKUP($A1331,'STOCK PRICES'!$C$2:$D$1994,2,1)</f>
        <v>96.64</v>
      </c>
      <c r="C1331" s="92">
        <f t="shared" si="101"/>
        <v>2.6634687595170951E-2</v>
      </c>
      <c r="D1331">
        <f>VLOOKUP($A1331,'STOCK PRICES'!$E$2:$F$2018,2,1)</f>
        <v>106.05</v>
      </c>
      <c r="E1331" s="92">
        <f t="shared" si="101"/>
        <v>3.4926316923345267E-2</v>
      </c>
      <c r="F1331">
        <f>VLOOKUP($A1331,'STOCK PRICES'!$G$2:$H$1679,2,1)</f>
        <v>21.8</v>
      </c>
      <c r="G1331" s="92">
        <f t="shared" si="85"/>
        <v>3.7387532071620412E-2</v>
      </c>
      <c r="H1331">
        <f>VLOOKUP($A1331,'STOCK PRICES'!$I$2:$J$1976,2,1)</f>
        <v>32.96</v>
      </c>
      <c r="I1331" s="92">
        <f t="shared" si="86"/>
        <v>2.9246351059499315E-2</v>
      </c>
      <c r="J1331">
        <f>VLOOKUP($A1331,'STOCK PRICES'!$K$2:$L$2018,2,1)</f>
        <v>174.99</v>
      </c>
      <c r="K1331" s="92">
        <f t="shared" si="87"/>
        <v>4.4163475965203994E-2</v>
      </c>
      <c r="L1331">
        <f>VLOOKUP($A1331,'STOCK PRICES'!$M$2:$N$2018,2,1)</f>
        <v>22.44</v>
      </c>
      <c r="M1331" s="92">
        <f t="shared" si="88"/>
        <v>3.9078120824507179E-2</v>
      </c>
      <c r="N1331">
        <f>VLOOKUP($A1331,'STOCK PRICES'!$O$2:$P$538,2,1)</f>
        <v>23.84</v>
      </c>
      <c r="O1331" s="92">
        <f t="shared" si="89"/>
        <v>3.1965218830745122E-2</v>
      </c>
      <c r="P1331">
        <f>VLOOKUP($A1331,'STOCK PRICES'!$Q$2:$R$2018,2,1)</f>
        <v>13.66</v>
      </c>
      <c r="Q1331" s="92">
        <f t="shared" si="90"/>
        <v>2.9719869384927666E-2</v>
      </c>
      <c r="R1331">
        <f>VLOOKUP($A1331,'STOCK PRICES'!$S$2:$T$2018,2,1)</f>
        <v>7.05</v>
      </c>
      <c r="S1331" s="92">
        <f t="shared" si="91"/>
        <v>9.9787000498960509E-3</v>
      </c>
      <c r="T1331">
        <f>VLOOKUP($A1331,'STOCK PRICES'!$U$2:$V$1210,2,1)</f>
        <v>114</v>
      </c>
      <c r="U1331" s="92">
        <f t="shared" si="92"/>
        <v>-1.7133088574116436E-2</v>
      </c>
      <c r="V1331">
        <f>VLOOKUP($A1331,'STOCK PRICES'!$W$2:$X$1879,2,1)</f>
        <v>49.5</v>
      </c>
      <c r="W1331" s="92">
        <f t="shared" si="93"/>
        <v>2.9730534158343216E-2</v>
      </c>
      <c r="X1331">
        <f>VLOOKUP($A1331,'STOCK PRICES'!$Y$2:$Z$1987,2,1)</f>
        <v>31.72</v>
      </c>
      <c r="Y1331" s="92">
        <f t="shared" si="94"/>
        <v>4.9436653047899695E-2</v>
      </c>
      <c r="Z1331">
        <f>VLOOKUP($A1331,'STOCK PRICES'!$AA$2:$AB$1885,2,1)</f>
        <v>98.49</v>
      </c>
      <c r="AA1331" s="92">
        <f t="shared" si="95"/>
        <v>2.7379231825940091E-2</v>
      </c>
      <c r="AB1331">
        <f>VLOOKUP($A1331,'STOCK PRICES'!$AC$2:$AD$532,2,1)</f>
        <v>430.19</v>
      </c>
      <c r="AC1331" s="92">
        <f t="shared" si="96"/>
        <v>2.17366658501102E-2</v>
      </c>
      <c r="AD1331">
        <f>VLOOKUP($A1331,'STOCK PRICES'!$AE$2:$AF$1525,2,1)</f>
        <v>855.66</v>
      </c>
      <c r="AE1331" s="92">
        <f t="shared" si="97"/>
        <v>3.2307936516668724E-3</v>
      </c>
      <c r="AF1331">
        <f>VLOOKUP($A1331,'STOCK PRICES'!$AG$2:$AH$1526,2,1)</f>
        <v>53.56</v>
      </c>
      <c r="AG1331" s="92">
        <f t="shared" si="98"/>
        <v>7.3081933067246224E-3</v>
      </c>
      <c r="AH1331">
        <f>VLOOKUP($A1331,'STOCK PRICES'!$AI$2:$AJ$1515,2,1)</f>
        <v>488.77</v>
      </c>
      <c r="AI1331" s="92">
        <f t="shared" si="99"/>
        <v>-9.4889736626392312E-3</v>
      </c>
      <c r="AJ1331">
        <f>VLOOKUP($A1331,'STOCK PRICES'!$AK$2:$AL$1492,2,1)</f>
        <v>180.57</v>
      </c>
      <c r="AK1331" s="92">
        <f t="shared" si="100"/>
        <v>7.2273589530308116E-2</v>
      </c>
    </row>
    <row r="1332" spans="1:37">
      <c r="A1332" s="87">
        <v>44967</v>
      </c>
      <c r="B1332">
        <f>VLOOKUP($A1332,'STOCK PRICES'!$C$2:$D$1994,2,1)</f>
        <v>94.96</v>
      </c>
      <c r="C1332" s="92">
        <f t="shared" si="101"/>
        <v>-1.7536983885092283E-2</v>
      </c>
      <c r="D1332">
        <f>VLOOKUP($A1332,'STOCK PRICES'!$E$2:$F$2018,2,1)</f>
        <v>103.53</v>
      </c>
      <c r="E1332" s="92">
        <f t="shared" si="101"/>
        <v>-2.4049255232669625E-2</v>
      </c>
      <c r="F1332">
        <f>VLOOKUP($A1332,'STOCK PRICES'!$G$2:$H$1679,2,1)</f>
        <v>22.11</v>
      </c>
      <c r="G1332" s="92">
        <f t="shared" si="85"/>
        <v>1.4120025074311615E-2</v>
      </c>
      <c r="H1332">
        <f>VLOOKUP($A1332,'STOCK PRICES'!$I$2:$J$1976,2,1)</f>
        <v>32.9</v>
      </c>
      <c r="I1332" s="92">
        <f t="shared" si="86"/>
        <v>-1.8220472699447688E-3</v>
      </c>
      <c r="J1332">
        <f>VLOOKUP($A1332,'STOCK PRICES'!$K$2:$L$2018,2,1)</f>
        <v>170.72</v>
      </c>
      <c r="K1332" s="92">
        <f t="shared" si="87"/>
        <v>-2.4704041880212742E-2</v>
      </c>
      <c r="L1332">
        <f>VLOOKUP($A1332,'STOCK PRICES'!$M$2:$N$2018,2,1)</f>
        <v>22.17</v>
      </c>
      <c r="M1332" s="92">
        <f t="shared" si="88"/>
        <v>-1.2105057026275404E-2</v>
      </c>
      <c r="N1332">
        <f>VLOOKUP($A1332,'STOCK PRICES'!$O$2:$P$538,2,1)</f>
        <v>22.99</v>
      </c>
      <c r="O1332" s="92">
        <f t="shared" si="89"/>
        <v>-3.630550342205887E-2</v>
      </c>
      <c r="P1332">
        <f>VLOOKUP($A1332,'STOCK PRICES'!$Q$2:$R$2018,2,1)</f>
        <v>13.35</v>
      </c>
      <c r="Q1332" s="92">
        <f t="shared" si="90"/>
        <v>-2.2955469296385513E-2</v>
      </c>
      <c r="R1332">
        <f>VLOOKUP($A1332,'STOCK PRICES'!$S$2:$T$2018,2,1)</f>
        <v>6.9</v>
      </c>
      <c r="S1332" s="92">
        <f t="shared" si="91"/>
        <v>-2.1506205220963505E-2</v>
      </c>
      <c r="T1332">
        <f>VLOOKUP($A1332,'STOCK PRICES'!$U$2:$V$1210,2,1)</f>
        <v>112</v>
      </c>
      <c r="U1332" s="92">
        <f t="shared" si="92"/>
        <v>-1.7699577099400975E-2</v>
      </c>
      <c r="V1332">
        <f>VLOOKUP($A1332,'STOCK PRICES'!$W$2:$X$1879,2,1)</f>
        <v>47.2</v>
      </c>
      <c r="W1332" s="92">
        <f t="shared" si="93"/>
        <v>-4.7578776983134889E-2</v>
      </c>
      <c r="X1332">
        <f>VLOOKUP($A1332,'STOCK PRICES'!$Y$2:$Z$1987,2,1)</f>
        <v>31.5</v>
      </c>
      <c r="Y1332" s="92">
        <f t="shared" si="94"/>
        <v>-6.9598509350598308E-3</v>
      </c>
      <c r="Z1332">
        <f>VLOOKUP($A1332,'STOCK PRICES'!$AA$2:$AB$1885,2,1)</f>
        <v>94</v>
      </c>
      <c r="AA1332" s="92">
        <f t="shared" si="95"/>
        <v>-4.6660237911607026E-2</v>
      </c>
      <c r="AB1332">
        <f>VLOOKUP($A1332,'STOCK PRICES'!$AC$2:$AD$532,2,1)</f>
        <v>414.21</v>
      </c>
      <c r="AC1332" s="92">
        <f t="shared" si="96"/>
        <v>-3.7853879964965316E-2</v>
      </c>
      <c r="AD1332">
        <f>VLOOKUP($A1332,'STOCK PRICES'!$AE$2:$AF$1525,2,1)</f>
        <v>855.01</v>
      </c>
      <c r="AE1332" s="92">
        <f t="shared" si="97"/>
        <v>-7.5993620193422326E-4</v>
      </c>
      <c r="AF1332">
        <f>VLOOKUP($A1332,'STOCK PRICES'!$AG$2:$AH$1526,2,1)</f>
        <v>52.56</v>
      </c>
      <c r="AG1332" s="92">
        <f t="shared" si="98"/>
        <v>-1.8847146646616658E-2</v>
      </c>
      <c r="AH1332">
        <f>VLOOKUP($A1332,'STOCK PRICES'!$AI$2:$AJ$1515,2,1)</f>
        <v>485.58</v>
      </c>
      <c r="AI1332" s="92">
        <f t="shared" si="99"/>
        <v>-6.5479784427928791E-3</v>
      </c>
      <c r="AJ1332">
        <f>VLOOKUP($A1332,'STOCK PRICES'!$AK$2:$AL$1492,2,1)</f>
        <v>175.16</v>
      </c>
      <c r="AK1332" s="92">
        <f t="shared" si="100"/>
        <v>-3.041867229459146E-2</v>
      </c>
    </row>
    <row r="1333" spans="1:37">
      <c r="A1333" s="87">
        <v>44970</v>
      </c>
      <c r="B1333">
        <f>VLOOKUP($A1333,'STOCK PRICES'!$C$2:$D$1994,2,1)</f>
        <v>94.43</v>
      </c>
      <c r="C1333" s="92">
        <f t="shared" si="101"/>
        <v>-5.5969310264345996E-3</v>
      </c>
      <c r="D1333">
        <f>VLOOKUP($A1333,'STOCK PRICES'!$E$2:$F$2018,2,1)</f>
        <v>103.32</v>
      </c>
      <c r="E1333" s="92">
        <f t="shared" si="101"/>
        <v>-2.0304575503820627E-3</v>
      </c>
      <c r="F1333">
        <f>VLOOKUP($A1333,'STOCK PRICES'!$G$2:$H$1679,2,1)</f>
        <v>22</v>
      </c>
      <c r="G1333" s="92">
        <f t="shared" si="85"/>
        <v>-4.9875415110390512E-3</v>
      </c>
      <c r="H1333">
        <f>VLOOKUP($A1333,'STOCK PRICES'!$I$2:$J$1976,2,1)</f>
        <v>32.9</v>
      </c>
      <c r="I1333" s="92">
        <f t="shared" si="86"/>
        <v>0</v>
      </c>
      <c r="J1333">
        <f>VLOOKUP($A1333,'STOCK PRICES'!$K$2:$L$2018,2,1)</f>
        <v>167.6</v>
      </c>
      <c r="K1333" s="92">
        <f t="shared" si="87"/>
        <v>-1.8444599505460586E-2</v>
      </c>
      <c r="L1333">
        <f>VLOOKUP($A1333,'STOCK PRICES'!$M$2:$N$2018,2,1)</f>
        <v>22.49</v>
      </c>
      <c r="M1333" s="92">
        <f t="shared" si="88"/>
        <v>1.4330742343004077E-2</v>
      </c>
      <c r="N1333">
        <f>VLOOKUP($A1333,'STOCK PRICES'!$O$2:$P$538,2,1)</f>
        <v>23.5</v>
      </c>
      <c r="O1333" s="92">
        <f t="shared" si="89"/>
        <v>2.1941082375023083E-2</v>
      </c>
      <c r="P1333">
        <f>VLOOKUP($A1333,'STOCK PRICES'!$Q$2:$R$2018,2,1)</f>
        <v>13.3</v>
      </c>
      <c r="Q1333" s="92">
        <f t="shared" si="90"/>
        <v>-3.7523496185503527E-3</v>
      </c>
      <c r="R1333">
        <f>VLOOKUP($A1333,'STOCK PRICES'!$S$2:$T$2018,2,1)</f>
        <v>6.83</v>
      </c>
      <c r="S1333" s="92">
        <f t="shared" si="91"/>
        <v>-1.0196738020515093E-2</v>
      </c>
      <c r="T1333">
        <f>VLOOKUP($A1333,'STOCK PRICES'!$U$2:$V$1210,2,1)</f>
        <v>112.42</v>
      </c>
      <c r="U1333" s="92">
        <f t="shared" si="92"/>
        <v>3.742986278834297E-3</v>
      </c>
      <c r="V1333">
        <f>VLOOKUP($A1333,'STOCK PRICES'!$W$2:$X$1879,2,1)</f>
        <v>47.22</v>
      </c>
      <c r="W1333" s="92">
        <f t="shared" si="93"/>
        <v>4.2363906585718615E-4</v>
      </c>
      <c r="X1333">
        <f>VLOOKUP($A1333,'STOCK PRICES'!$Y$2:$Z$1987,2,1)</f>
        <v>31.5</v>
      </c>
      <c r="Y1333" s="92">
        <f t="shared" si="94"/>
        <v>0</v>
      </c>
      <c r="Z1333">
        <f>VLOOKUP($A1333,'STOCK PRICES'!$AA$2:$AB$1885,2,1)</f>
        <v>97.7</v>
      </c>
      <c r="AA1333" s="92">
        <f t="shared" si="95"/>
        <v>3.8606776778733136E-2</v>
      </c>
      <c r="AB1333">
        <f>VLOOKUP($A1333,'STOCK PRICES'!$AC$2:$AD$532,2,1)</f>
        <v>415.92</v>
      </c>
      <c r="AC1333" s="92">
        <f t="shared" si="96"/>
        <v>4.1198424792896794E-3</v>
      </c>
      <c r="AD1333">
        <f>VLOOKUP($A1333,'STOCK PRICES'!$AE$2:$AF$1525,2,1)</f>
        <v>875.58</v>
      </c>
      <c r="AE1333" s="92">
        <f t="shared" si="97"/>
        <v>2.3773359132912959E-2</v>
      </c>
      <c r="AF1333">
        <f>VLOOKUP($A1333,'STOCK PRICES'!$AG$2:$AH$1526,2,1)</f>
        <v>52.2</v>
      </c>
      <c r="AG1333" s="92">
        <f t="shared" si="98"/>
        <v>-6.8728792877620643E-3</v>
      </c>
      <c r="AH1333">
        <f>VLOOKUP($A1333,'STOCK PRICES'!$AI$2:$AJ$1515,2,1)</f>
        <v>472.39</v>
      </c>
      <c r="AI1333" s="92">
        <f t="shared" si="99"/>
        <v>-2.753913713778432E-2</v>
      </c>
      <c r="AJ1333">
        <f>VLOOKUP($A1333,'STOCK PRICES'!$AK$2:$AL$1492,2,1)</f>
        <v>174.25</v>
      </c>
      <c r="AK1333" s="92">
        <f t="shared" si="100"/>
        <v>-5.2087922925643316E-3</v>
      </c>
    </row>
    <row r="1334" spans="1:37">
      <c r="A1334" s="87">
        <v>44971</v>
      </c>
      <c r="B1334">
        <f>VLOOKUP($A1334,'STOCK PRICES'!$C$2:$D$1994,2,1)</f>
        <v>94.45</v>
      </c>
      <c r="C1334" s="92">
        <f t="shared" si="101"/>
        <v>2.1177467254069501E-4</v>
      </c>
      <c r="D1334">
        <f>VLOOKUP($A1334,'STOCK PRICES'!$E$2:$F$2018,2,1)</f>
        <v>101.47</v>
      </c>
      <c r="E1334" s="92">
        <f t="shared" si="101"/>
        <v>-1.8067779936648206E-2</v>
      </c>
      <c r="F1334">
        <f>VLOOKUP($A1334,'STOCK PRICES'!$G$2:$H$1679,2,1)</f>
        <v>22.14</v>
      </c>
      <c r="G1334" s="92">
        <f t="shared" si="85"/>
        <v>6.3434739221749515E-3</v>
      </c>
      <c r="H1334">
        <f>VLOOKUP($A1334,'STOCK PRICES'!$I$2:$J$1976,2,1)</f>
        <v>32.26</v>
      </c>
      <c r="I1334" s="92">
        <f t="shared" si="86"/>
        <v>-1.9644585074263386E-2</v>
      </c>
      <c r="J1334">
        <f>VLOOKUP($A1334,'STOCK PRICES'!$K$2:$L$2018,2,1)</f>
        <v>162.44</v>
      </c>
      <c r="K1334" s="92">
        <f t="shared" si="87"/>
        <v>-3.1271485229885605E-2</v>
      </c>
      <c r="L1334">
        <f>VLOOKUP($A1334,'STOCK PRICES'!$M$2:$N$2018,2,1)</f>
        <v>21.69</v>
      </c>
      <c r="M1334" s="92">
        <f t="shared" si="88"/>
        <v>-3.6219441132441133E-2</v>
      </c>
      <c r="N1334">
        <f>VLOOKUP($A1334,'STOCK PRICES'!$O$2:$P$538,2,1)</f>
        <v>23.26</v>
      </c>
      <c r="O1334" s="92">
        <f t="shared" si="89"/>
        <v>-1.0265274059594792E-2</v>
      </c>
      <c r="P1334">
        <f>VLOOKUP($A1334,'STOCK PRICES'!$Q$2:$R$2018,2,1)</f>
        <v>13.07</v>
      </c>
      <c r="Q1334" s="92">
        <f t="shared" si="90"/>
        <v>-1.7444507591577538E-2</v>
      </c>
      <c r="R1334">
        <f>VLOOKUP($A1334,'STOCK PRICES'!$S$2:$T$2018,2,1)</f>
        <v>6.84</v>
      </c>
      <c r="S1334" s="92">
        <f t="shared" si="91"/>
        <v>1.4630580517603152E-3</v>
      </c>
      <c r="T1334">
        <f>VLOOKUP($A1334,'STOCK PRICES'!$U$2:$V$1210,2,1)</f>
        <v>112.42</v>
      </c>
      <c r="U1334" s="92">
        <f t="shared" si="92"/>
        <v>0</v>
      </c>
      <c r="V1334">
        <f>VLOOKUP($A1334,'STOCK PRICES'!$W$2:$X$1879,2,1)</f>
        <v>45.65</v>
      </c>
      <c r="W1334" s="92">
        <f t="shared" si="93"/>
        <v>-3.38139246163894E-2</v>
      </c>
      <c r="X1334">
        <f>VLOOKUP($A1334,'STOCK PRICES'!$Y$2:$Z$1987,2,1)</f>
        <v>30.16</v>
      </c>
      <c r="Y1334" s="92">
        <f t="shared" si="94"/>
        <v>-4.3471002691832059E-2</v>
      </c>
      <c r="Z1334">
        <f>VLOOKUP($A1334,'STOCK PRICES'!$AA$2:$AB$1885,2,1)</f>
        <v>96.99</v>
      </c>
      <c r="AA1334" s="92">
        <f t="shared" si="95"/>
        <v>-7.2936786432857706E-3</v>
      </c>
      <c r="AB1334">
        <f>VLOOKUP($A1334,'STOCK PRICES'!$AC$2:$AD$532,2,1)</f>
        <v>411.44</v>
      </c>
      <c r="AC1334" s="92">
        <f t="shared" si="96"/>
        <v>-1.0829732608799646E-2</v>
      </c>
      <c r="AD1334">
        <f>VLOOKUP($A1334,'STOCK PRICES'!$AE$2:$AF$1525,2,1)</f>
        <v>871.95</v>
      </c>
      <c r="AE1334" s="92">
        <f t="shared" si="97"/>
        <v>-4.1544410922401036E-3</v>
      </c>
      <c r="AF1334">
        <f>VLOOKUP($A1334,'STOCK PRICES'!$AG$2:$AH$1526,2,1)</f>
        <v>51.33</v>
      </c>
      <c r="AG1334" s="92">
        <f t="shared" si="98"/>
        <v>-1.6807118316381289E-2</v>
      </c>
      <c r="AH1334">
        <f>VLOOKUP($A1334,'STOCK PRICES'!$AI$2:$AJ$1515,2,1)</f>
        <v>461.55</v>
      </c>
      <c r="AI1334" s="92">
        <f t="shared" si="99"/>
        <v>-2.321452516172064E-2</v>
      </c>
      <c r="AJ1334">
        <f>VLOOKUP($A1334,'STOCK PRICES'!$AK$2:$AL$1492,2,1)</f>
        <v>172.76</v>
      </c>
      <c r="AK1334" s="92">
        <f t="shared" si="100"/>
        <v>-8.5877015481330022E-3</v>
      </c>
    </row>
    <row r="1335" spans="1:37">
      <c r="A1335" s="87">
        <v>44972</v>
      </c>
      <c r="B1335">
        <f>VLOOKUP($A1335,'STOCK PRICES'!$C$2:$D$1994,2,1)</f>
        <v>92.4</v>
      </c>
      <c r="C1335" s="92">
        <f t="shared" si="101"/>
        <v>-2.1943615299880075E-2</v>
      </c>
      <c r="D1335">
        <f>VLOOKUP($A1335,'STOCK PRICES'!$E$2:$F$2018,2,1)</f>
        <v>103.33</v>
      </c>
      <c r="E1335" s="92">
        <f t="shared" si="101"/>
        <v>1.8164561935272078E-2</v>
      </c>
      <c r="F1335">
        <f>VLOOKUP($A1335,'STOCK PRICES'!$G$2:$H$1679,2,1)</f>
        <v>22</v>
      </c>
      <c r="G1335" s="92">
        <f t="shared" si="85"/>
        <v>-6.3434739221750382E-3</v>
      </c>
      <c r="H1335">
        <f>VLOOKUP($A1335,'STOCK PRICES'!$I$2:$J$1976,2,1)</f>
        <v>32.340000000000003</v>
      </c>
      <c r="I1335" s="92">
        <f t="shared" si="86"/>
        <v>2.476781451898205E-3</v>
      </c>
      <c r="J1335">
        <f>VLOOKUP($A1335,'STOCK PRICES'!$K$2:$L$2018,2,1)</f>
        <v>162.97999999999999</v>
      </c>
      <c r="K1335" s="92">
        <f t="shared" si="87"/>
        <v>3.3187910739765716E-3</v>
      </c>
      <c r="L1335">
        <f>VLOOKUP($A1335,'STOCK PRICES'!$M$2:$N$2018,2,1)</f>
        <v>22.1</v>
      </c>
      <c r="M1335" s="92">
        <f t="shared" si="88"/>
        <v>1.8726283684924055E-2</v>
      </c>
      <c r="N1335">
        <f>VLOOKUP($A1335,'STOCK PRICES'!$O$2:$P$538,2,1)</f>
        <v>23.11</v>
      </c>
      <c r="O1335" s="92">
        <f t="shared" si="89"/>
        <v>-6.4697228042290764E-3</v>
      </c>
      <c r="P1335">
        <f>VLOOKUP($A1335,'STOCK PRICES'!$Q$2:$R$2018,2,1)</f>
        <v>13.19</v>
      </c>
      <c r="Q1335" s="92">
        <f t="shared" si="90"/>
        <v>9.139439093092493E-3</v>
      </c>
      <c r="R1335">
        <f>VLOOKUP($A1335,'STOCK PRICES'!$S$2:$T$2018,2,1)</f>
        <v>6.83</v>
      </c>
      <c r="S1335" s="92">
        <f t="shared" si="91"/>
        <v>-1.4630580517603286E-3</v>
      </c>
      <c r="T1335">
        <f>VLOOKUP($A1335,'STOCK PRICES'!$U$2:$V$1210,2,1)</f>
        <v>110</v>
      </c>
      <c r="U1335" s="92">
        <f t="shared" si="92"/>
        <v>-2.1761491781512748E-2</v>
      </c>
      <c r="V1335">
        <f>VLOOKUP($A1335,'STOCK PRICES'!$W$2:$X$1879,2,1)</f>
        <v>45.45</v>
      </c>
      <c r="W1335" s="92">
        <f t="shared" si="93"/>
        <v>-4.3907864174895462E-3</v>
      </c>
      <c r="X1335">
        <f>VLOOKUP($A1335,'STOCK PRICES'!$Y$2:$Z$1987,2,1)</f>
        <v>30.07</v>
      </c>
      <c r="Y1335" s="92">
        <f t="shared" si="94"/>
        <v>-2.9885461393176359E-3</v>
      </c>
      <c r="Z1335">
        <f>VLOOKUP($A1335,'STOCK PRICES'!$AA$2:$AB$1885,2,1)</f>
        <v>93.49</v>
      </c>
      <c r="AA1335" s="92">
        <f t="shared" si="95"/>
        <v>-3.6753401702227108E-2</v>
      </c>
      <c r="AB1335">
        <f>VLOOKUP($A1335,'STOCK PRICES'!$AC$2:$AD$532,2,1)</f>
        <v>416.32</v>
      </c>
      <c r="AC1335" s="92">
        <f t="shared" si="96"/>
        <v>1.1790993857479684E-2</v>
      </c>
      <c r="AD1335">
        <f>VLOOKUP($A1335,'STOCK PRICES'!$AE$2:$AF$1525,2,1)</f>
        <v>890.74</v>
      </c>
      <c r="AE1335" s="92">
        <f t="shared" si="97"/>
        <v>2.1320495112931569E-2</v>
      </c>
      <c r="AF1335">
        <f>VLOOKUP($A1335,'STOCK PRICES'!$AG$2:$AH$1526,2,1)</f>
        <v>51.73</v>
      </c>
      <c r="AG1335" s="92">
        <f t="shared" si="98"/>
        <v>7.7625074432119603E-3</v>
      </c>
      <c r="AH1335">
        <f>VLOOKUP($A1335,'STOCK PRICES'!$AI$2:$AJ$1515,2,1)</f>
        <v>473.22</v>
      </c>
      <c r="AI1335" s="92">
        <f t="shared" si="99"/>
        <v>2.4970006201794074E-2</v>
      </c>
      <c r="AJ1335">
        <f>VLOOKUP($A1335,'STOCK PRICES'!$AK$2:$AL$1492,2,1)</f>
        <v>177.13</v>
      </c>
      <c r="AK1335" s="92">
        <f t="shared" si="100"/>
        <v>2.4980578172005233E-2</v>
      </c>
    </row>
    <row r="1336" spans="1:37">
      <c r="A1336" s="87">
        <v>44973</v>
      </c>
      <c r="B1336">
        <f>VLOOKUP($A1336,'STOCK PRICES'!$C$2:$D$1994,2,1)</f>
        <v>96.63</v>
      </c>
      <c r="C1336" s="92">
        <f t="shared" si="101"/>
        <v>4.4762273363578596E-2</v>
      </c>
      <c r="D1336">
        <f>VLOOKUP($A1336,'STOCK PRICES'!$E$2:$F$2018,2,1)</f>
        <v>103.87</v>
      </c>
      <c r="E1336" s="92">
        <f t="shared" si="101"/>
        <v>5.2123670134565734E-3</v>
      </c>
      <c r="F1336">
        <f>VLOOKUP($A1336,'STOCK PRICES'!$G$2:$H$1679,2,1)</f>
        <v>21.91</v>
      </c>
      <c r="G1336" s="92">
        <f t="shared" si="85"/>
        <v>-4.0992997509406428E-3</v>
      </c>
      <c r="H1336">
        <f>VLOOKUP($A1336,'STOCK PRICES'!$I$2:$J$1976,2,1)</f>
        <v>32.5</v>
      </c>
      <c r="I1336" s="92">
        <f t="shared" si="86"/>
        <v>4.9352351867308786E-3</v>
      </c>
      <c r="J1336">
        <f>VLOOKUP($A1336,'STOCK PRICES'!$K$2:$L$2018,2,1)</f>
        <v>162.59</v>
      </c>
      <c r="K1336" s="92">
        <f t="shared" si="87"/>
        <v>-2.3957992846099303E-3</v>
      </c>
      <c r="L1336">
        <f>VLOOKUP($A1336,'STOCK PRICES'!$M$2:$N$2018,2,1)</f>
        <v>22.15</v>
      </c>
      <c r="M1336" s="92">
        <f t="shared" si="88"/>
        <v>2.259887967437283E-3</v>
      </c>
      <c r="N1336">
        <f>VLOOKUP($A1336,'STOCK PRICES'!$O$2:$P$538,2,1)</f>
        <v>23.48</v>
      </c>
      <c r="O1336" s="92">
        <f t="shared" si="89"/>
        <v>1.5883570673606486E-2</v>
      </c>
      <c r="P1336">
        <f>VLOOKUP($A1336,'STOCK PRICES'!$Q$2:$R$2018,2,1)</f>
        <v>13.2</v>
      </c>
      <c r="Q1336" s="92">
        <f t="shared" si="90"/>
        <v>7.5786286310202246E-4</v>
      </c>
      <c r="R1336">
        <f>VLOOKUP($A1336,'STOCK PRICES'!$S$2:$T$2018,2,1)</f>
        <v>6.67</v>
      </c>
      <c r="S1336" s="92">
        <f t="shared" si="91"/>
        <v>-2.3704813655166346E-2</v>
      </c>
      <c r="T1336">
        <f>VLOOKUP($A1336,'STOCK PRICES'!$U$2:$V$1210,2,1)</f>
        <v>108</v>
      </c>
      <c r="U1336" s="92">
        <f t="shared" si="92"/>
        <v>-1.8349138668196541E-2</v>
      </c>
      <c r="V1336">
        <f>VLOOKUP($A1336,'STOCK PRICES'!$W$2:$X$1879,2,1)</f>
        <v>42.96</v>
      </c>
      <c r="W1336" s="92">
        <f t="shared" si="93"/>
        <v>-5.634337042287868E-2</v>
      </c>
      <c r="X1336">
        <f>VLOOKUP($A1336,'STOCK PRICES'!$Y$2:$Z$1987,2,1)</f>
        <v>29.65</v>
      </c>
      <c r="Y1336" s="92">
        <f t="shared" si="94"/>
        <v>-1.4065871556703318E-2</v>
      </c>
      <c r="Z1336">
        <f>VLOOKUP($A1336,'STOCK PRICES'!$AA$2:$AB$1885,2,1)</f>
        <v>96.91</v>
      </c>
      <c r="AA1336" s="92">
        <f t="shared" si="95"/>
        <v>3.5928234043234433E-2</v>
      </c>
      <c r="AB1336">
        <f>VLOOKUP($A1336,'STOCK PRICES'!$AC$2:$AD$532,2,1)</f>
        <v>409.97</v>
      </c>
      <c r="AC1336" s="92">
        <f t="shared" si="96"/>
        <v>-1.5370209034602747E-2</v>
      </c>
      <c r="AD1336">
        <f>VLOOKUP($A1336,'STOCK PRICES'!$AE$2:$AF$1525,2,1)</f>
        <v>897.74</v>
      </c>
      <c r="AE1336" s="92">
        <f t="shared" si="97"/>
        <v>7.8279161572453286E-3</v>
      </c>
      <c r="AF1336">
        <f>VLOOKUP($A1336,'STOCK PRICES'!$AG$2:$AH$1526,2,1)</f>
        <v>50.55</v>
      </c>
      <c r="AG1336" s="92">
        <f t="shared" si="98"/>
        <v>-2.3074938548943231E-2</v>
      </c>
      <c r="AH1336">
        <f>VLOOKUP($A1336,'STOCK PRICES'!$AI$2:$AJ$1515,2,1)</f>
        <v>474.05</v>
      </c>
      <c r="AI1336" s="92">
        <f t="shared" si="99"/>
        <v>1.7524047260134795E-3</v>
      </c>
      <c r="AJ1336">
        <f>VLOOKUP($A1336,'STOCK PRICES'!$AK$2:$AL$1492,2,1)</f>
        <v>175.86</v>
      </c>
      <c r="AK1336" s="92">
        <f t="shared" si="100"/>
        <v>-7.195702313649307E-3</v>
      </c>
    </row>
    <row r="1337" spans="1:37">
      <c r="A1337" s="87">
        <v>44974</v>
      </c>
      <c r="B1337">
        <f>VLOOKUP($A1337,'STOCK PRICES'!$C$2:$D$1994,2,1)</f>
        <v>97.09</v>
      </c>
      <c r="C1337" s="92">
        <f t="shared" si="101"/>
        <v>4.7491313708365231E-3</v>
      </c>
      <c r="D1337">
        <f>VLOOKUP($A1337,'STOCK PRICES'!$E$2:$F$2018,2,1)</f>
        <v>103.01</v>
      </c>
      <c r="E1337" s="92">
        <f t="shared" si="101"/>
        <v>-8.3140463441180243E-3</v>
      </c>
      <c r="F1337">
        <f>VLOOKUP($A1337,'STOCK PRICES'!$G$2:$H$1679,2,1)</f>
        <v>22.12</v>
      </c>
      <c r="G1337" s="92">
        <f t="shared" si="85"/>
        <v>9.5390230467589099E-3</v>
      </c>
      <c r="H1337">
        <f>VLOOKUP($A1337,'STOCK PRICES'!$I$2:$J$1976,2,1)</f>
        <v>32.25</v>
      </c>
      <c r="I1337" s="92">
        <f t="shared" si="86"/>
        <v>-7.7220460939102778E-3</v>
      </c>
      <c r="J1337">
        <f>VLOOKUP($A1337,'STOCK PRICES'!$K$2:$L$2018,2,1)</f>
        <v>160.41999999999999</v>
      </c>
      <c r="K1337" s="92">
        <f t="shared" si="87"/>
        <v>-1.3436318668685313E-2</v>
      </c>
      <c r="L1337">
        <f>VLOOKUP($A1337,'STOCK PRICES'!$M$2:$N$2018,2,1)</f>
        <v>22.09</v>
      </c>
      <c r="M1337" s="92">
        <f t="shared" si="88"/>
        <v>-2.7124790591187766E-3</v>
      </c>
      <c r="N1337">
        <f>VLOOKUP($A1337,'STOCK PRICES'!$O$2:$P$538,2,1)</f>
        <v>23.21</v>
      </c>
      <c r="O1337" s="92">
        <f t="shared" si="89"/>
        <v>-1.1565774673550064E-2</v>
      </c>
      <c r="P1337">
        <f>VLOOKUP($A1337,'STOCK PRICES'!$Q$2:$R$2018,2,1)</f>
        <v>13.15</v>
      </c>
      <c r="Q1337" s="92">
        <f t="shared" si="90"/>
        <v>-3.7950709685514979E-3</v>
      </c>
      <c r="R1337">
        <f>VLOOKUP($A1337,'STOCK PRICES'!$S$2:$T$2018,2,1)</f>
        <v>6.61</v>
      </c>
      <c r="S1337" s="92">
        <f t="shared" si="91"/>
        <v>-9.0362060639373326E-3</v>
      </c>
      <c r="T1337">
        <f>VLOOKUP($A1337,'STOCK PRICES'!$U$2:$V$1210,2,1)</f>
        <v>108</v>
      </c>
      <c r="U1337" s="92">
        <f t="shared" si="92"/>
        <v>0</v>
      </c>
      <c r="V1337">
        <f>VLOOKUP($A1337,'STOCK PRICES'!$W$2:$X$1879,2,1)</f>
        <v>43.57</v>
      </c>
      <c r="W1337" s="92">
        <f t="shared" si="93"/>
        <v>1.4099389928741476E-2</v>
      </c>
      <c r="X1337">
        <f>VLOOKUP($A1337,'STOCK PRICES'!$Y$2:$Z$1987,2,1)</f>
        <v>29.97</v>
      </c>
      <c r="Y1337" s="92">
        <f t="shared" si="94"/>
        <v>1.0734755884837284E-2</v>
      </c>
      <c r="Z1337">
        <f>VLOOKUP($A1337,'STOCK PRICES'!$AA$2:$AB$1885,2,1)</f>
        <v>96.91</v>
      </c>
      <c r="AA1337" s="92">
        <f t="shared" si="95"/>
        <v>0</v>
      </c>
      <c r="AB1337">
        <f>VLOOKUP($A1337,'STOCK PRICES'!$AC$2:$AD$532,2,1)</f>
        <v>410.99</v>
      </c>
      <c r="AC1337" s="92">
        <f t="shared" si="96"/>
        <v>2.4848970104524161E-3</v>
      </c>
      <c r="AD1337">
        <f>VLOOKUP($A1337,'STOCK PRICES'!$AE$2:$AF$1525,2,1)</f>
        <v>887.03</v>
      </c>
      <c r="AE1337" s="92">
        <f t="shared" si="97"/>
        <v>-1.2001690476536498E-2</v>
      </c>
      <c r="AF1337">
        <f>VLOOKUP($A1337,'STOCK PRICES'!$AG$2:$AH$1526,2,1)</f>
        <v>51</v>
      </c>
      <c r="AG1337" s="92">
        <f t="shared" si="98"/>
        <v>8.8626872578453243E-3</v>
      </c>
      <c r="AH1337">
        <f>VLOOKUP($A1337,'STOCK PRICES'!$AI$2:$AJ$1515,2,1)</f>
        <v>479.88</v>
      </c>
      <c r="AI1337" s="92">
        <f t="shared" si="99"/>
        <v>1.2223271282759117E-2</v>
      </c>
      <c r="AJ1337">
        <f>VLOOKUP($A1337,'STOCK PRICES'!$AK$2:$AL$1492,2,1)</f>
        <v>172.82</v>
      </c>
      <c r="AK1337" s="92">
        <f t="shared" si="100"/>
        <v>-1.7437633537602963E-2</v>
      </c>
    </row>
    <row r="1338" spans="1:37">
      <c r="A1338" s="87">
        <v>44977</v>
      </c>
      <c r="B1338">
        <f>VLOOKUP($A1338,'STOCK PRICES'!$C$2:$D$1994,2,1)</f>
        <v>95.33</v>
      </c>
      <c r="C1338" s="92">
        <f t="shared" si="101"/>
        <v>-1.8293826876566745E-2</v>
      </c>
      <c r="D1338">
        <f>VLOOKUP($A1338,'STOCK PRICES'!$E$2:$F$2018,2,1)</f>
        <v>102.19</v>
      </c>
      <c r="E1338" s="92">
        <f t="shared" si="101"/>
        <v>-7.9922452714844116E-3</v>
      </c>
      <c r="F1338">
        <f>VLOOKUP($A1338,'STOCK PRICES'!$G$2:$H$1679,2,1)</f>
        <v>22.3</v>
      </c>
      <c r="G1338" s="92">
        <f t="shared" si="85"/>
        <v>8.1045018119390994E-3</v>
      </c>
      <c r="H1338">
        <f>VLOOKUP($A1338,'STOCK PRICES'!$I$2:$J$1976,2,1)</f>
        <v>32.5</v>
      </c>
      <c r="I1338" s="92">
        <f t="shared" si="86"/>
        <v>7.7220460939103185E-3</v>
      </c>
      <c r="J1338">
        <f>VLOOKUP($A1338,'STOCK PRICES'!$K$2:$L$2018,2,1)</f>
        <v>158.85</v>
      </c>
      <c r="K1338" s="92">
        <f t="shared" si="87"/>
        <v>-9.8350152232532569E-3</v>
      </c>
      <c r="L1338">
        <f>VLOOKUP($A1338,'STOCK PRICES'!$M$2:$N$2018,2,1)</f>
        <v>21.98</v>
      </c>
      <c r="M1338" s="92">
        <f t="shared" si="88"/>
        <v>-4.992068456550528E-3</v>
      </c>
      <c r="N1338">
        <f>VLOOKUP($A1338,'STOCK PRICES'!$O$2:$P$538,2,1)</f>
        <v>22.85</v>
      </c>
      <c r="O1338" s="92">
        <f t="shared" si="89"/>
        <v>-1.5632102946131984E-2</v>
      </c>
      <c r="P1338">
        <f>VLOOKUP($A1338,'STOCK PRICES'!$Q$2:$R$2018,2,1)</f>
        <v>12.99</v>
      </c>
      <c r="Q1338" s="92">
        <f t="shared" si="90"/>
        <v>-1.2241927941265425E-2</v>
      </c>
      <c r="R1338">
        <f>VLOOKUP($A1338,'STOCK PRICES'!$S$2:$T$2018,2,1)</f>
        <v>6.26</v>
      </c>
      <c r="S1338" s="92">
        <f t="shared" si="91"/>
        <v>-5.4403468751587837E-2</v>
      </c>
      <c r="T1338">
        <f>VLOOKUP($A1338,'STOCK PRICES'!$U$2:$V$1210,2,1)</f>
        <v>104.58</v>
      </c>
      <c r="U1338" s="92">
        <f t="shared" si="92"/>
        <v>-3.2178898364235209E-2</v>
      </c>
      <c r="V1338">
        <f>VLOOKUP($A1338,'STOCK PRICES'!$W$2:$X$1879,2,1)</f>
        <v>45.64</v>
      </c>
      <c r="W1338" s="92">
        <f t="shared" si="93"/>
        <v>4.6415684864524222E-2</v>
      </c>
      <c r="X1338">
        <f>VLOOKUP($A1338,'STOCK PRICES'!$Y$2:$Z$1987,2,1)</f>
        <v>30.25</v>
      </c>
      <c r="Y1338" s="92">
        <f t="shared" si="94"/>
        <v>9.2993031482786394E-3</v>
      </c>
      <c r="Z1338">
        <f>VLOOKUP($A1338,'STOCK PRICES'!$AA$2:$AB$1885,2,1)</f>
        <v>96.91</v>
      </c>
      <c r="AA1338" s="92">
        <f t="shared" si="95"/>
        <v>0</v>
      </c>
      <c r="AB1338">
        <f>VLOOKUP($A1338,'STOCK PRICES'!$AC$2:$AD$532,2,1)</f>
        <v>409.29</v>
      </c>
      <c r="AC1338" s="92">
        <f t="shared" si="96"/>
        <v>-4.1449320570977211E-3</v>
      </c>
      <c r="AD1338">
        <f>VLOOKUP($A1338,'STOCK PRICES'!$AE$2:$AF$1525,2,1)</f>
        <v>870.96</v>
      </c>
      <c r="AE1338" s="92">
        <f t="shared" si="97"/>
        <v>-1.8282752036185096E-2</v>
      </c>
      <c r="AF1338">
        <f>VLOOKUP($A1338,'STOCK PRICES'!$AG$2:$AH$1526,2,1)</f>
        <v>52.14</v>
      </c>
      <c r="AG1338" s="92">
        <f t="shared" si="98"/>
        <v>2.2106775781029996E-2</v>
      </c>
      <c r="AH1338">
        <f>VLOOKUP($A1338,'STOCK PRICES'!$AI$2:$AJ$1515,2,1)</f>
        <v>487.35</v>
      </c>
      <c r="AI1338" s="92">
        <f t="shared" si="99"/>
        <v>1.5446478136491852E-2</v>
      </c>
      <c r="AJ1338">
        <f>VLOOKUP($A1338,'STOCK PRICES'!$AK$2:$AL$1492,2,1)</f>
        <v>168.45</v>
      </c>
      <c r="AK1338" s="92">
        <f t="shared" si="100"/>
        <v>-2.5611620560691425E-2</v>
      </c>
    </row>
    <row r="1339" spans="1:37">
      <c r="A1339" s="87">
        <v>44978</v>
      </c>
      <c r="B1339">
        <f>VLOOKUP($A1339,'STOCK PRICES'!$C$2:$D$1994,2,1)</f>
        <v>95.96</v>
      </c>
      <c r="C1339" s="92">
        <f t="shared" si="101"/>
        <v>6.5868814660070526E-3</v>
      </c>
      <c r="D1339">
        <f>VLOOKUP($A1339,'STOCK PRICES'!$E$2:$F$2018,2,1)</f>
        <v>102.47</v>
      </c>
      <c r="E1339" s="92">
        <f t="shared" si="101"/>
        <v>2.7362471875087839E-3</v>
      </c>
      <c r="F1339">
        <f>VLOOKUP($A1339,'STOCK PRICES'!$G$2:$H$1679,2,1)</f>
        <v>22</v>
      </c>
      <c r="G1339" s="92">
        <f t="shared" si="85"/>
        <v>-1.354422510775726E-2</v>
      </c>
      <c r="H1339">
        <f>VLOOKUP($A1339,'STOCK PRICES'!$I$2:$J$1976,2,1)</f>
        <v>32.99</v>
      </c>
      <c r="I1339" s="92">
        <f t="shared" si="86"/>
        <v>1.4964395904798386E-2</v>
      </c>
      <c r="J1339">
        <f>VLOOKUP($A1339,'STOCK PRICES'!$K$2:$L$2018,2,1)</f>
        <v>163.84</v>
      </c>
      <c r="K1339" s="92">
        <f t="shared" si="87"/>
        <v>3.0929981135617884E-2</v>
      </c>
      <c r="L1339">
        <f>VLOOKUP($A1339,'STOCK PRICES'!$M$2:$N$2018,2,1)</f>
        <v>22.36</v>
      </c>
      <c r="M1339" s="92">
        <f t="shared" si="88"/>
        <v>1.7140699311422977E-2</v>
      </c>
      <c r="N1339">
        <f>VLOOKUP($A1339,'STOCK PRICES'!$O$2:$P$538,2,1)</f>
        <v>22.62</v>
      </c>
      <c r="O1339" s="92">
        <f t="shared" si="89"/>
        <v>-1.011664665223929E-2</v>
      </c>
      <c r="P1339">
        <f>VLOOKUP($A1339,'STOCK PRICES'!$Q$2:$R$2018,2,1)</f>
        <v>13.26</v>
      </c>
      <c r="Q1339" s="92">
        <f t="shared" si="90"/>
        <v>2.0572154075208317E-2</v>
      </c>
      <c r="R1339">
        <f>VLOOKUP($A1339,'STOCK PRICES'!$S$2:$T$2018,2,1)</f>
        <v>6.32</v>
      </c>
      <c r="S1339" s="92">
        <f t="shared" si="91"/>
        <v>9.5390230467589099E-3</v>
      </c>
      <c r="T1339">
        <f>VLOOKUP($A1339,'STOCK PRICES'!$U$2:$V$1210,2,1)</f>
        <v>104.58</v>
      </c>
      <c r="U1339" s="92">
        <f t="shared" si="92"/>
        <v>0</v>
      </c>
      <c r="V1339">
        <f>VLOOKUP($A1339,'STOCK PRICES'!$W$2:$X$1879,2,1)</f>
        <v>46.81</v>
      </c>
      <c r="W1339" s="92">
        <f t="shared" si="93"/>
        <v>2.5312330318104311E-2</v>
      </c>
      <c r="X1339">
        <f>VLOOKUP($A1339,'STOCK PRICES'!$Y$2:$Z$1987,2,1)</f>
        <v>30.29</v>
      </c>
      <c r="Y1339" s="92">
        <f t="shared" si="94"/>
        <v>1.3214405622955128E-3</v>
      </c>
      <c r="Z1339">
        <f>VLOOKUP($A1339,'STOCK PRICES'!$AA$2:$AB$1885,2,1)</f>
        <v>96.91</v>
      </c>
      <c r="AA1339" s="92">
        <f t="shared" si="95"/>
        <v>0</v>
      </c>
      <c r="AB1339">
        <f>VLOOKUP($A1339,'STOCK PRICES'!$AC$2:$AD$532,2,1)</f>
        <v>413.35</v>
      </c>
      <c r="AC1339" s="92">
        <f t="shared" si="96"/>
        <v>9.8707404557922592E-3</v>
      </c>
      <c r="AD1339">
        <f>VLOOKUP($A1339,'STOCK PRICES'!$AE$2:$AF$1525,2,1)</f>
        <v>860.02</v>
      </c>
      <c r="AE1339" s="92">
        <f t="shared" si="97"/>
        <v>-1.2640406781829976E-2</v>
      </c>
      <c r="AF1339">
        <f>VLOOKUP($A1339,'STOCK PRICES'!$AG$2:$AH$1526,2,1)</f>
        <v>53.71</v>
      </c>
      <c r="AG1339" s="92">
        <f t="shared" si="98"/>
        <v>2.9666795412012257E-2</v>
      </c>
      <c r="AH1339">
        <f>VLOOKUP($A1339,'STOCK PRICES'!$AI$2:$AJ$1515,2,1)</f>
        <v>496.3</v>
      </c>
      <c r="AI1339" s="92">
        <f t="shared" si="99"/>
        <v>1.8198031810176093E-2</v>
      </c>
      <c r="AJ1339">
        <f>VLOOKUP($A1339,'STOCK PRICES'!$AK$2:$AL$1492,2,1)</f>
        <v>170.19</v>
      </c>
      <c r="AK1339" s="92">
        <f t="shared" si="100"/>
        <v>1.0276490154023639E-2</v>
      </c>
    </row>
    <row r="1340" spans="1:37">
      <c r="A1340" s="87">
        <v>44979</v>
      </c>
      <c r="B1340">
        <f>VLOOKUP($A1340,'STOCK PRICES'!$C$2:$D$1994,2,1)</f>
        <v>95.78</v>
      </c>
      <c r="C1340" s="92">
        <f t="shared" si="101"/>
        <v>-1.8775430570304832E-3</v>
      </c>
      <c r="D1340">
        <f>VLOOKUP($A1340,'STOCK PRICES'!$E$2:$F$2018,2,1)</f>
        <v>110.15</v>
      </c>
      <c r="E1340" s="92">
        <f t="shared" si="101"/>
        <v>7.2273000436725673E-2</v>
      </c>
      <c r="F1340">
        <f>VLOOKUP($A1340,'STOCK PRICES'!$G$2:$H$1679,2,1)</f>
        <v>22</v>
      </c>
      <c r="G1340" s="92">
        <f t="shared" si="85"/>
        <v>0</v>
      </c>
      <c r="H1340">
        <f>VLOOKUP($A1340,'STOCK PRICES'!$I$2:$J$1976,2,1)</f>
        <v>33</v>
      </c>
      <c r="I1340" s="92">
        <f t="shared" si="86"/>
        <v>3.0307622599010987E-4</v>
      </c>
      <c r="J1340">
        <f>VLOOKUP($A1340,'STOCK PRICES'!$K$2:$L$2018,2,1)</f>
        <v>165.26</v>
      </c>
      <c r="K1340" s="92">
        <f t="shared" si="87"/>
        <v>8.6296494218953378E-3</v>
      </c>
      <c r="L1340">
        <f>VLOOKUP($A1340,'STOCK PRICES'!$M$2:$N$2018,2,1)</f>
        <v>24.03</v>
      </c>
      <c r="M1340" s="92">
        <f t="shared" si="88"/>
        <v>7.2029401461479306E-2</v>
      </c>
      <c r="N1340">
        <f>VLOOKUP($A1340,'STOCK PRICES'!$O$2:$P$538,2,1)</f>
        <v>22.71</v>
      </c>
      <c r="O1340" s="92">
        <f t="shared" si="89"/>
        <v>3.9708854294927204E-3</v>
      </c>
      <c r="P1340">
        <f>VLOOKUP($A1340,'STOCK PRICES'!$Q$2:$R$2018,2,1)</f>
        <v>13.23</v>
      </c>
      <c r="Q1340" s="92">
        <f t="shared" si="90"/>
        <v>-2.2650066308521248E-3</v>
      </c>
      <c r="R1340">
        <f>VLOOKUP($A1340,'STOCK PRICES'!$S$2:$T$2018,2,1)</f>
        <v>6.44</v>
      </c>
      <c r="S1340" s="92">
        <f t="shared" si="91"/>
        <v>1.8809331957496293E-2</v>
      </c>
      <c r="T1340">
        <f>VLOOKUP($A1340,'STOCK PRICES'!$U$2:$V$1210,2,1)</f>
        <v>104.85</v>
      </c>
      <c r="U1340" s="92">
        <f t="shared" si="92"/>
        <v>2.5784285879443072E-3</v>
      </c>
      <c r="V1340">
        <f>VLOOKUP($A1340,'STOCK PRICES'!$W$2:$X$1879,2,1)</f>
        <v>47.41</v>
      </c>
      <c r="W1340" s="92">
        <f t="shared" si="93"/>
        <v>1.2736321602047617E-2</v>
      </c>
      <c r="X1340">
        <f>VLOOKUP($A1340,'STOCK PRICES'!$Y$2:$Z$1987,2,1)</f>
        <v>30.29</v>
      </c>
      <c r="Y1340" s="92">
        <f t="shared" si="94"/>
        <v>0</v>
      </c>
      <c r="Z1340">
        <f>VLOOKUP($A1340,'STOCK PRICES'!$AA$2:$AB$1885,2,1)</f>
        <v>94.6</v>
      </c>
      <c r="AA1340" s="92">
        <f t="shared" si="95"/>
        <v>-2.4125236688626119E-2</v>
      </c>
      <c r="AB1340">
        <f>VLOOKUP($A1340,'STOCK PRICES'!$AC$2:$AD$532,2,1)</f>
        <v>415.61</v>
      </c>
      <c r="AC1340" s="92">
        <f t="shared" si="96"/>
        <v>5.4526288346021115E-3</v>
      </c>
      <c r="AD1340">
        <f>VLOOKUP($A1340,'STOCK PRICES'!$AE$2:$AF$1525,2,1)</f>
        <v>861.01</v>
      </c>
      <c r="AE1340" s="92">
        <f t="shared" si="97"/>
        <v>1.1504739710478959E-3</v>
      </c>
      <c r="AF1340">
        <f>VLOOKUP($A1340,'STOCK PRICES'!$AG$2:$AH$1526,2,1)</f>
        <v>54.25</v>
      </c>
      <c r="AG1340" s="92">
        <f t="shared" si="98"/>
        <v>1.0003788503200979E-2</v>
      </c>
      <c r="AH1340">
        <f>VLOOKUP($A1340,'STOCK PRICES'!$AI$2:$AJ$1515,2,1)</f>
        <v>497.6</v>
      </c>
      <c r="AI1340" s="92">
        <f t="shared" si="99"/>
        <v>2.615958831574595E-3</v>
      </c>
      <c r="AJ1340">
        <f>VLOOKUP($A1340,'STOCK PRICES'!$AK$2:$AL$1492,2,1)</f>
        <v>171.61</v>
      </c>
      <c r="AK1340" s="92">
        <f t="shared" si="100"/>
        <v>8.3090004076262752E-3</v>
      </c>
    </row>
    <row r="1341" spans="1:37">
      <c r="A1341" s="87">
        <v>44980</v>
      </c>
      <c r="B1341">
        <f>VLOOKUP($A1341,'STOCK PRICES'!$C$2:$D$1994,2,1)</f>
        <v>95.03</v>
      </c>
      <c r="C1341" s="92">
        <f t="shared" si="101"/>
        <v>-7.8612636912394063E-3</v>
      </c>
      <c r="D1341">
        <f>VLOOKUP($A1341,'STOCK PRICES'!$E$2:$F$2018,2,1)</f>
        <v>108.92</v>
      </c>
      <c r="E1341" s="92">
        <f t="shared" si="101"/>
        <v>-1.12294054427933E-2</v>
      </c>
      <c r="F1341">
        <f>VLOOKUP($A1341,'STOCK PRICES'!$G$2:$H$1679,2,1)</f>
        <v>21.86</v>
      </c>
      <c r="G1341" s="92">
        <f t="shared" si="85"/>
        <v>-6.3839706099233368E-3</v>
      </c>
      <c r="H1341">
        <f>VLOOKUP($A1341,'STOCK PRICES'!$I$2:$J$1976,2,1)</f>
        <v>32.950000000000003</v>
      </c>
      <c r="I1341" s="92">
        <f t="shared" si="86"/>
        <v>-1.5163005179639638E-3</v>
      </c>
      <c r="J1341">
        <f>VLOOKUP($A1341,'STOCK PRICES'!$K$2:$L$2018,2,1)</f>
        <v>163.12</v>
      </c>
      <c r="K1341" s="92">
        <f t="shared" si="87"/>
        <v>-1.3033865006838502E-2</v>
      </c>
      <c r="L1341">
        <f>VLOOKUP($A1341,'STOCK PRICES'!$M$2:$N$2018,2,1)</f>
        <v>23.78</v>
      </c>
      <c r="M1341" s="92">
        <f t="shared" si="88"/>
        <v>-1.0458158485741723E-2</v>
      </c>
      <c r="N1341">
        <f>VLOOKUP($A1341,'STOCK PRICES'!$O$2:$P$538,2,1)</f>
        <v>22.83</v>
      </c>
      <c r="O1341" s="92">
        <f t="shared" si="89"/>
        <v>5.2701044242370234E-3</v>
      </c>
      <c r="P1341">
        <f>VLOOKUP($A1341,'STOCK PRICES'!$Q$2:$R$2018,2,1)</f>
        <v>12.99</v>
      </c>
      <c r="Q1341" s="92">
        <f t="shared" si="90"/>
        <v>-1.8307147444356128E-2</v>
      </c>
      <c r="R1341">
        <f>VLOOKUP($A1341,'STOCK PRICES'!$S$2:$T$2018,2,1)</f>
        <v>6.3</v>
      </c>
      <c r="S1341" s="92">
        <f t="shared" si="91"/>
        <v>-2.1978906718775341E-2</v>
      </c>
      <c r="T1341">
        <f>VLOOKUP($A1341,'STOCK PRICES'!$U$2:$V$1210,2,1)</f>
        <v>111.64</v>
      </c>
      <c r="U1341" s="92">
        <f t="shared" si="92"/>
        <v>6.2748651320192514E-2</v>
      </c>
      <c r="V1341">
        <f>VLOOKUP($A1341,'STOCK PRICES'!$W$2:$X$1879,2,1)</f>
        <v>47.44</v>
      </c>
      <c r="W1341" s="92">
        <f t="shared" si="93"/>
        <v>6.3257777544303763E-4</v>
      </c>
      <c r="X1341">
        <f>VLOOKUP($A1341,'STOCK PRICES'!$Y$2:$Z$1987,2,1)</f>
        <v>30</v>
      </c>
      <c r="Y1341" s="92">
        <f t="shared" si="94"/>
        <v>-9.620243376990573E-3</v>
      </c>
      <c r="Z1341">
        <f>VLOOKUP($A1341,'STOCK PRICES'!$AA$2:$AB$1885,2,1)</f>
        <v>91.17</v>
      </c>
      <c r="AA1341" s="92">
        <f t="shared" si="95"/>
        <v>-3.6931580461021081E-2</v>
      </c>
      <c r="AB1341">
        <f>VLOOKUP($A1341,'STOCK PRICES'!$AC$2:$AD$532,2,1)</f>
        <v>413.99</v>
      </c>
      <c r="AC1341" s="92">
        <f t="shared" si="96"/>
        <v>-3.9055015890712597E-3</v>
      </c>
      <c r="AD1341">
        <f>VLOOKUP($A1341,'STOCK PRICES'!$AE$2:$AF$1525,2,1)</f>
        <v>870.15</v>
      </c>
      <c r="AE1341" s="92">
        <f t="shared" si="97"/>
        <v>1.0559491818040515E-2</v>
      </c>
      <c r="AF1341">
        <f>VLOOKUP($A1341,'STOCK PRICES'!$AG$2:$AH$1526,2,1)</f>
        <v>53.81</v>
      </c>
      <c r="AG1341" s="92">
        <f t="shared" si="98"/>
        <v>-8.1436689192406382E-3</v>
      </c>
      <c r="AH1341">
        <f>VLOOKUP($A1341,'STOCK PRICES'!$AI$2:$AJ$1515,2,1)</f>
        <v>493.25</v>
      </c>
      <c r="AI1341" s="92">
        <f t="shared" si="99"/>
        <v>-8.7803965222449636E-3</v>
      </c>
      <c r="AJ1341">
        <f>VLOOKUP($A1341,'STOCK PRICES'!$AK$2:$AL$1492,2,1)</f>
        <v>170</v>
      </c>
      <c r="AK1341" s="92">
        <f t="shared" si="100"/>
        <v>-9.4260233639499869E-3</v>
      </c>
    </row>
    <row r="1342" spans="1:37">
      <c r="A1342" s="87">
        <v>44981</v>
      </c>
      <c r="B1342">
        <f>VLOOKUP($A1342,'STOCK PRICES'!$C$2:$D$1994,2,1)</f>
        <v>94.57</v>
      </c>
      <c r="C1342" s="92">
        <f t="shared" si="101"/>
        <v>-4.852330195803123E-3</v>
      </c>
      <c r="D1342">
        <f>VLOOKUP($A1342,'STOCK PRICES'!$E$2:$F$2018,2,1)</f>
        <v>107.7</v>
      </c>
      <c r="E1342" s="92">
        <f t="shared" si="101"/>
        <v>-1.1264083643215976E-2</v>
      </c>
      <c r="F1342">
        <f>VLOOKUP($A1342,'STOCK PRICES'!$G$2:$H$1679,2,1)</f>
        <v>21.39</v>
      </c>
      <c r="G1342" s="92">
        <f t="shared" si="85"/>
        <v>-2.1734959654078224E-2</v>
      </c>
      <c r="H1342">
        <f>VLOOKUP($A1342,'STOCK PRICES'!$I$2:$J$1976,2,1)</f>
        <v>32.94</v>
      </c>
      <c r="I1342" s="92">
        <f t="shared" si="86"/>
        <v>-3.0353619902211658E-4</v>
      </c>
      <c r="J1342">
        <f>VLOOKUP($A1342,'STOCK PRICES'!$K$2:$L$2018,2,1)</f>
        <v>165.86</v>
      </c>
      <c r="K1342" s="92">
        <f t="shared" si="87"/>
        <v>1.6657932756858108E-2</v>
      </c>
      <c r="L1342">
        <f>VLOOKUP($A1342,'STOCK PRICES'!$M$2:$N$2018,2,1)</f>
        <v>24.72</v>
      </c>
      <c r="M1342" s="92">
        <f t="shared" si="88"/>
        <v>3.8767741326854233E-2</v>
      </c>
      <c r="N1342">
        <f>VLOOKUP($A1342,'STOCK PRICES'!$O$2:$P$538,2,1)</f>
        <v>22.36</v>
      </c>
      <c r="O1342" s="92">
        <f t="shared" si="89"/>
        <v>-2.0801812254805752E-2</v>
      </c>
      <c r="P1342">
        <f>VLOOKUP($A1342,'STOCK PRICES'!$Q$2:$R$2018,2,1)</f>
        <v>12.7</v>
      </c>
      <c r="Q1342" s="92">
        <f t="shared" si="90"/>
        <v>-2.2577837217962637E-2</v>
      </c>
      <c r="R1342">
        <f>VLOOKUP($A1342,'STOCK PRICES'!$S$2:$T$2018,2,1)</f>
        <v>6.26</v>
      </c>
      <c r="S1342" s="92">
        <f t="shared" si="91"/>
        <v>-6.3694482854798227E-3</v>
      </c>
      <c r="T1342">
        <f>VLOOKUP($A1342,'STOCK PRICES'!$U$2:$V$1210,2,1)</f>
        <v>120.01</v>
      </c>
      <c r="U1342" s="92">
        <f t="shared" si="92"/>
        <v>7.2295663975228575E-2</v>
      </c>
      <c r="V1342">
        <f>VLOOKUP($A1342,'STOCK PRICES'!$W$2:$X$1879,2,1)</f>
        <v>48.58</v>
      </c>
      <c r="W1342" s="92">
        <f t="shared" si="93"/>
        <v>2.3746168884556395E-2</v>
      </c>
      <c r="X1342">
        <f>VLOOKUP($A1342,'STOCK PRICES'!$Y$2:$Z$1987,2,1)</f>
        <v>29.79</v>
      </c>
      <c r="Y1342" s="92">
        <f t="shared" si="94"/>
        <v>-7.0246149369644663E-3</v>
      </c>
      <c r="Z1342">
        <f>VLOOKUP($A1342,'STOCK PRICES'!$AA$2:$AB$1885,2,1)</f>
        <v>90</v>
      </c>
      <c r="AA1342" s="92">
        <f t="shared" si="95"/>
        <v>-1.2916225266546401E-2</v>
      </c>
      <c r="AB1342">
        <f>VLOOKUP($A1342,'STOCK PRICES'!$AC$2:$AD$532,2,1)</f>
        <v>415.76</v>
      </c>
      <c r="AC1342" s="92">
        <f t="shared" si="96"/>
        <v>4.266351755970765E-3</v>
      </c>
      <c r="AD1342">
        <f>VLOOKUP($A1342,'STOCK PRICES'!$AE$2:$AF$1525,2,1)</f>
        <v>879.22</v>
      </c>
      <c r="AE1342" s="92">
        <f t="shared" si="97"/>
        <v>1.0369540203182112E-2</v>
      </c>
      <c r="AF1342">
        <f>VLOOKUP($A1342,'STOCK PRICES'!$AG$2:$AH$1526,2,1)</f>
        <v>53.01</v>
      </c>
      <c r="AG1342" s="92">
        <f t="shared" si="98"/>
        <v>-1.4978748501613588E-2</v>
      </c>
      <c r="AH1342">
        <f>VLOOKUP($A1342,'STOCK PRICES'!$AI$2:$AJ$1515,2,1)</f>
        <v>494.19</v>
      </c>
      <c r="AI1342" s="92">
        <f t="shared" si="99"/>
        <v>1.9039137242759518E-3</v>
      </c>
      <c r="AJ1342">
        <f>VLOOKUP($A1342,'STOCK PRICES'!$AK$2:$AL$1492,2,1)</f>
        <v>167.53</v>
      </c>
      <c r="AK1342" s="92">
        <f t="shared" si="100"/>
        <v>-1.4635997344820796E-2</v>
      </c>
    </row>
    <row r="1343" spans="1:37">
      <c r="A1343" s="87">
        <v>44984</v>
      </c>
      <c r="B1343">
        <f>VLOOKUP($A1343,'STOCK PRICES'!$C$2:$D$1994,2,1)</f>
        <v>94.04</v>
      </c>
      <c r="C1343" s="92">
        <f t="shared" si="101"/>
        <v>-5.620077355551859E-3</v>
      </c>
      <c r="D1343">
        <f>VLOOKUP($A1343,'STOCK PRICES'!$E$2:$F$2018,2,1)</f>
        <v>113.1</v>
      </c>
      <c r="E1343" s="92">
        <f t="shared" si="101"/>
        <v>4.8922798959731804E-2</v>
      </c>
      <c r="F1343">
        <f>VLOOKUP($A1343,'STOCK PRICES'!$G$2:$H$1679,2,1)</f>
        <v>21.41</v>
      </c>
      <c r="G1343" s="92">
        <f t="shared" si="85"/>
        <v>9.3457950727718689E-4</v>
      </c>
      <c r="H1343">
        <f>VLOOKUP($A1343,'STOCK PRICES'!$I$2:$J$1976,2,1)</f>
        <v>33</v>
      </c>
      <c r="I1343" s="92">
        <f t="shared" si="86"/>
        <v>1.8198367169861209E-3</v>
      </c>
      <c r="J1343">
        <f>VLOOKUP($A1343,'STOCK PRICES'!$K$2:$L$2018,2,1)</f>
        <v>167.76</v>
      </c>
      <c r="K1343" s="92">
        <f t="shared" si="87"/>
        <v>1.1390327570606795E-2</v>
      </c>
      <c r="L1343">
        <f>VLOOKUP($A1343,'STOCK PRICES'!$M$2:$N$2018,2,1)</f>
        <v>25.09</v>
      </c>
      <c r="M1343" s="92">
        <f t="shared" si="88"/>
        <v>1.4856727788840873E-2</v>
      </c>
      <c r="N1343">
        <f>VLOOKUP($A1343,'STOCK PRICES'!$O$2:$P$538,2,1)</f>
        <v>21.88</v>
      </c>
      <c r="O1343" s="92">
        <f t="shared" si="89"/>
        <v>-2.1700670733117985E-2</v>
      </c>
      <c r="P1343">
        <f>VLOOKUP($A1343,'STOCK PRICES'!$Q$2:$R$2018,2,1)</f>
        <v>12.73</v>
      </c>
      <c r="Q1343" s="92">
        <f t="shared" si="90"/>
        <v>2.3594191047697356E-3</v>
      </c>
      <c r="R1343">
        <f>VLOOKUP($A1343,'STOCK PRICES'!$S$2:$T$2018,2,1)</f>
        <v>6.51</v>
      </c>
      <c r="S1343" s="92">
        <f t="shared" si="91"/>
        <v>3.9159271108470735E-2</v>
      </c>
      <c r="T1343">
        <f>VLOOKUP($A1343,'STOCK PRICES'!$U$2:$V$1210,2,1)</f>
        <v>129.01</v>
      </c>
      <c r="U1343" s="92">
        <f t="shared" si="92"/>
        <v>7.2314848093695122E-2</v>
      </c>
      <c r="V1343">
        <f>VLOOKUP($A1343,'STOCK PRICES'!$W$2:$X$1879,2,1)</f>
        <v>49.16</v>
      </c>
      <c r="W1343" s="92">
        <f t="shared" si="93"/>
        <v>1.186836112380759E-2</v>
      </c>
      <c r="X1343">
        <f>VLOOKUP($A1343,'STOCK PRICES'!$Y$2:$Z$1987,2,1)</f>
        <v>30.25</v>
      </c>
      <c r="Y1343" s="92">
        <f t="shared" si="94"/>
        <v>1.5323417751659549E-2</v>
      </c>
      <c r="Z1343">
        <f>VLOOKUP($A1343,'STOCK PRICES'!$AA$2:$AB$1885,2,1)</f>
        <v>90.07</v>
      </c>
      <c r="AA1343" s="92">
        <f t="shared" si="95"/>
        <v>7.7747546538638114E-4</v>
      </c>
      <c r="AB1343">
        <f>VLOOKUP($A1343,'STOCK PRICES'!$AC$2:$AD$532,2,1)</f>
        <v>413.93</v>
      </c>
      <c r="AC1343" s="92">
        <f t="shared" si="96"/>
        <v>-4.4112932964699486E-3</v>
      </c>
      <c r="AD1343">
        <f>VLOOKUP($A1343,'STOCK PRICES'!$AE$2:$AF$1525,2,1)</f>
        <v>883.09</v>
      </c>
      <c r="AE1343" s="92">
        <f t="shared" si="97"/>
        <v>4.3919698813821373E-3</v>
      </c>
      <c r="AF1343">
        <f>VLOOKUP($A1343,'STOCK PRICES'!$AG$2:$AH$1526,2,1)</f>
        <v>52.03</v>
      </c>
      <c r="AG1343" s="92">
        <f t="shared" si="98"/>
        <v>-1.8660099697502527E-2</v>
      </c>
      <c r="AH1343">
        <f>VLOOKUP($A1343,'STOCK PRICES'!$AI$2:$AJ$1515,2,1)</f>
        <v>493.72</v>
      </c>
      <c r="AI1343" s="92">
        <f t="shared" si="99"/>
        <v>-9.5150375127263874E-4</v>
      </c>
      <c r="AJ1343">
        <f>VLOOKUP($A1343,'STOCK PRICES'!$AK$2:$AL$1492,2,1)</f>
        <v>164.59</v>
      </c>
      <c r="AK1343" s="92">
        <f t="shared" si="100"/>
        <v>-1.7704906649464315E-2</v>
      </c>
    </row>
    <row r="1344" spans="1:37">
      <c r="A1344" s="87">
        <v>44985</v>
      </c>
      <c r="B1344">
        <f>VLOOKUP($A1344,'STOCK PRICES'!$C$2:$D$1994,2,1)</f>
        <v>94.93</v>
      </c>
      <c r="C1344" s="92">
        <f t="shared" si="101"/>
        <v>9.4195542218382926E-3</v>
      </c>
      <c r="D1344">
        <f>VLOOKUP($A1344,'STOCK PRICES'!$E$2:$F$2018,2,1)</f>
        <v>113.02</v>
      </c>
      <c r="E1344" s="92">
        <f t="shared" si="101"/>
        <v>-7.0758892037751594E-4</v>
      </c>
      <c r="F1344">
        <f>VLOOKUP($A1344,'STOCK PRICES'!$G$2:$H$1679,2,1)</f>
        <v>21.99</v>
      </c>
      <c r="G1344" s="92">
        <f t="shared" si="85"/>
        <v>2.6729701965078401E-2</v>
      </c>
      <c r="H1344">
        <f>VLOOKUP($A1344,'STOCK PRICES'!$I$2:$J$1976,2,1)</f>
        <v>34.950000000000003</v>
      </c>
      <c r="I1344" s="92">
        <f t="shared" si="86"/>
        <v>5.7410907213339017E-2</v>
      </c>
      <c r="J1344">
        <f>VLOOKUP($A1344,'STOCK PRICES'!$K$2:$L$2018,2,1)</f>
        <v>161.19999999999999</v>
      </c>
      <c r="K1344" s="92">
        <f t="shared" si="87"/>
        <v>-3.9888556521136577E-2</v>
      </c>
      <c r="L1344">
        <f>VLOOKUP($A1344,'STOCK PRICES'!$M$2:$N$2018,2,1)</f>
        <v>24.85</v>
      </c>
      <c r="M1344" s="92">
        <f t="shared" si="88"/>
        <v>-9.6116078356931183E-3</v>
      </c>
      <c r="N1344">
        <f>VLOOKUP($A1344,'STOCK PRICES'!$O$2:$P$538,2,1)</f>
        <v>21.4</v>
      </c>
      <c r="O1344" s="92">
        <f t="shared" si="89"/>
        <v>-2.2182055525974641E-2</v>
      </c>
      <c r="P1344">
        <f>VLOOKUP($A1344,'STOCK PRICES'!$Q$2:$R$2018,2,1)</f>
        <v>12.48</v>
      </c>
      <c r="Q1344" s="92">
        <f t="shared" si="90"/>
        <v>-1.983404962803352E-2</v>
      </c>
      <c r="R1344">
        <f>VLOOKUP($A1344,'STOCK PRICES'!$S$2:$T$2018,2,1)</f>
        <v>6.24</v>
      </c>
      <c r="S1344" s="92">
        <f t="shared" si="91"/>
        <v>-4.2359273839141509E-2</v>
      </c>
      <c r="T1344">
        <f>VLOOKUP($A1344,'STOCK PRICES'!$U$2:$V$1210,2,1)</f>
        <v>138.68</v>
      </c>
      <c r="U1344" s="92">
        <f t="shared" si="92"/>
        <v>7.2279200079777547E-2</v>
      </c>
      <c r="V1344">
        <f>VLOOKUP($A1344,'STOCK PRICES'!$W$2:$X$1879,2,1)</f>
        <v>47.81</v>
      </c>
      <c r="W1344" s="92">
        <f t="shared" si="93"/>
        <v>-2.7845462059821899E-2</v>
      </c>
      <c r="X1344">
        <f>VLOOKUP($A1344,'STOCK PRICES'!$Y$2:$Z$1987,2,1)</f>
        <v>29.43</v>
      </c>
      <c r="Y1344" s="92">
        <f t="shared" si="94"/>
        <v>-2.7481622231469067E-2</v>
      </c>
      <c r="Z1344">
        <f>VLOOKUP($A1344,'STOCK PRICES'!$AA$2:$AB$1885,2,1)</f>
        <v>89.1</v>
      </c>
      <c r="AA1344" s="92">
        <f t="shared" si="95"/>
        <v>-1.0827811318887859E-2</v>
      </c>
      <c r="AB1344">
        <f>VLOOKUP($A1344,'STOCK PRICES'!$AC$2:$AD$532,2,1)</f>
        <v>413.66</v>
      </c>
      <c r="AC1344" s="92">
        <f t="shared" si="96"/>
        <v>-6.5249703253888818E-4</v>
      </c>
      <c r="AD1344">
        <f>VLOOKUP($A1344,'STOCK PRICES'!$AE$2:$AF$1525,2,1)</f>
        <v>885.38</v>
      </c>
      <c r="AE1344" s="92">
        <f t="shared" si="97"/>
        <v>2.5898107176731359E-3</v>
      </c>
      <c r="AF1344">
        <f>VLOOKUP($A1344,'STOCK PRICES'!$AG$2:$AH$1526,2,1)</f>
        <v>51.39</v>
      </c>
      <c r="AG1344" s="92">
        <f t="shared" si="98"/>
        <v>-1.2376874298073921E-2</v>
      </c>
      <c r="AH1344">
        <f>VLOOKUP($A1344,'STOCK PRICES'!$AI$2:$AJ$1515,2,1)</f>
        <v>479.48</v>
      </c>
      <c r="AI1344" s="92">
        <f t="shared" si="99"/>
        <v>-2.9266371536828852E-2</v>
      </c>
      <c r="AJ1344">
        <f>VLOOKUP($A1344,'STOCK PRICES'!$AK$2:$AL$1492,2,1)</f>
        <v>162.15</v>
      </c>
      <c r="AK1344" s="92">
        <f t="shared" si="100"/>
        <v>-1.4935700302649639E-2</v>
      </c>
    </row>
    <row r="1345" spans="1:37">
      <c r="A1345" s="87">
        <v>44986</v>
      </c>
      <c r="B1345">
        <f>VLOOKUP($A1345,'STOCK PRICES'!$C$2:$D$1994,2,1)</f>
        <v>95</v>
      </c>
      <c r="C1345" s="92">
        <f t="shared" si="101"/>
        <v>7.3711370683353329E-4</v>
      </c>
      <c r="D1345">
        <f>VLOOKUP($A1345,'STOCK PRICES'!$E$2:$F$2018,2,1)</f>
        <v>111.75</v>
      </c>
      <c r="E1345" s="92">
        <f t="shared" si="101"/>
        <v>-1.1300560708019011E-2</v>
      </c>
      <c r="F1345">
        <f>VLOOKUP($A1345,'STOCK PRICES'!$G$2:$H$1679,2,1)</f>
        <v>21.95</v>
      </c>
      <c r="G1345" s="92">
        <f t="shared" si="85"/>
        <v>-1.8206650454894709E-3</v>
      </c>
      <c r="H1345">
        <f>VLOOKUP($A1345,'STOCK PRICES'!$I$2:$J$1976,2,1)</f>
        <v>34</v>
      </c>
      <c r="I1345" s="92">
        <f t="shared" si="86"/>
        <v>-2.7557944063657906E-2</v>
      </c>
      <c r="J1345">
        <f>VLOOKUP($A1345,'STOCK PRICES'!$K$2:$L$2018,2,1)</f>
        <v>162.62</v>
      </c>
      <c r="K1345" s="92">
        <f t="shared" si="87"/>
        <v>8.7703607071635912E-3</v>
      </c>
      <c r="L1345">
        <f>VLOOKUP($A1345,'STOCK PRICES'!$M$2:$N$2018,2,1)</f>
        <v>24.22</v>
      </c>
      <c r="M1345" s="92">
        <f t="shared" si="88"/>
        <v>-2.5679014417691617E-2</v>
      </c>
      <c r="N1345">
        <f>VLOOKUP($A1345,'STOCK PRICES'!$O$2:$P$538,2,1)</f>
        <v>21.04</v>
      </c>
      <c r="O1345" s="92">
        <f t="shared" si="89"/>
        <v>-1.6965534158296668E-2</v>
      </c>
      <c r="P1345">
        <f>VLOOKUP($A1345,'STOCK PRICES'!$Q$2:$R$2018,2,1)</f>
        <v>12.41</v>
      </c>
      <c r="Q1345" s="92">
        <f t="shared" si="90"/>
        <v>-5.6247637247657453E-3</v>
      </c>
      <c r="R1345">
        <f>VLOOKUP($A1345,'STOCK PRICES'!$S$2:$T$2018,2,1)</f>
        <v>6.27</v>
      </c>
      <c r="S1345" s="92">
        <f t="shared" si="91"/>
        <v>4.7961722634930135E-3</v>
      </c>
      <c r="T1345">
        <f>VLOOKUP($A1345,'STOCK PRICES'!$U$2:$V$1210,2,1)</f>
        <v>144.63999999999999</v>
      </c>
      <c r="U1345" s="92">
        <f t="shared" si="92"/>
        <v>4.2078775827043537E-2</v>
      </c>
      <c r="V1345">
        <f>VLOOKUP($A1345,'STOCK PRICES'!$W$2:$X$1879,2,1)</f>
        <v>48.76</v>
      </c>
      <c r="W1345" s="92">
        <f t="shared" si="93"/>
        <v>1.9675481975058601E-2</v>
      </c>
      <c r="X1345">
        <f>VLOOKUP($A1345,'STOCK PRICES'!$Y$2:$Z$1987,2,1)</f>
        <v>29.43</v>
      </c>
      <c r="Y1345" s="92">
        <f t="shared" si="94"/>
        <v>0</v>
      </c>
      <c r="Z1345">
        <f>VLOOKUP($A1345,'STOCK PRICES'!$AA$2:$AB$1885,2,1)</f>
        <v>87.99</v>
      </c>
      <c r="AA1345" s="92">
        <f t="shared" si="95"/>
        <v>-1.2536162819294309E-2</v>
      </c>
      <c r="AB1345">
        <f>VLOOKUP($A1345,'STOCK PRICES'!$AC$2:$AD$532,2,1)</f>
        <v>407.92</v>
      </c>
      <c r="AC1345" s="92">
        <f t="shared" si="96"/>
        <v>-1.3973303624277277E-2</v>
      </c>
      <c r="AD1345">
        <f>VLOOKUP($A1345,'STOCK PRICES'!$AE$2:$AF$1525,2,1)</f>
        <v>883.81</v>
      </c>
      <c r="AE1345" s="92">
        <f t="shared" si="97"/>
        <v>-1.7748239726937667E-3</v>
      </c>
      <c r="AF1345">
        <f>VLOOKUP($A1345,'STOCK PRICES'!$AG$2:$AH$1526,2,1)</f>
        <v>51.09</v>
      </c>
      <c r="AG1345" s="92">
        <f t="shared" si="98"/>
        <v>-5.854817661431558E-3</v>
      </c>
      <c r="AH1345">
        <f>VLOOKUP($A1345,'STOCK PRICES'!$AI$2:$AJ$1515,2,1)</f>
        <v>476.91</v>
      </c>
      <c r="AI1345" s="92">
        <f t="shared" si="99"/>
        <v>-5.3743894980089304E-3</v>
      </c>
      <c r="AJ1345">
        <f>VLOOKUP($A1345,'STOCK PRICES'!$AK$2:$AL$1492,2,1)</f>
        <v>161.4</v>
      </c>
      <c r="AK1345" s="92">
        <f t="shared" si="100"/>
        <v>-4.6360769174785448E-3</v>
      </c>
    </row>
    <row r="1346" spans="1:37">
      <c r="A1346" s="87">
        <v>44987</v>
      </c>
      <c r="B1346">
        <f>VLOOKUP($A1346,'STOCK PRICES'!$C$2:$D$1994,2,1)</f>
        <v>97.1</v>
      </c>
      <c r="C1346" s="92">
        <f t="shared" si="101"/>
        <v>2.1864483696738286E-2</v>
      </c>
      <c r="D1346">
        <f>VLOOKUP($A1346,'STOCK PRICES'!$E$2:$F$2018,2,1)</f>
        <v>115.1</v>
      </c>
      <c r="E1346" s="92">
        <f t="shared" si="101"/>
        <v>2.9537082234158799E-2</v>
      </c>
      <c r="F1346">
        <f>VLOOKUP($A1346,'STOCK PRICES'!$G$2:$H$1679,2,1)</f>
        <v>21.92</v>
      </c>
      <c r="G1346" s="92">
        <f t="shared" si="85"/>
        <v>-1.3676774413654369E-3</v>
      </c>
      <c r="H1346">
        <f>VLOOKUP($A1346,'STOCK PRICES'!$I$2:$J$1976,2,1)</f>
        <v>34.17</v>
      </c>
      <c r="I1346" s="92">
        <f t="shared" si="86"/>
        <v>4.9875415110391882E-3</v>
      </c>
      <c r="J1346">
        <f>VLOOKUP($A1346,'STOCK PRICES'!$K$2:$L$2018,2,1)</f>
        <v>160.37</v>
      </c>
      <c r="K1346" s="92">
        <f t="shared" si="87"/>
        <v>-1.3932545258973977E-2</v>
      </c>
      <c r="L1346">
        <f>VLOOKUP($A1346,'STOCK PRICES'!$M$2:$N$2018,2,1)</f>
        <v>23.81</v>
      </c>
      <c r="M1346" s="92">
        <f t="shared" si="88"/>
        <v>-1.707307762617476E-2</v>
      </c>
      <c r="N1346">
        <f>VLOOKUP($A1346,'STOCK PRICES'!$O$2:$P$538,2,1)</f>
        <v>20.91</v>
      </c>
      <c r="O1346" s="92">
        <f t="shared" si="89"/>
        <v>-6.1978744289668593E-3</v>
      </c>
      <c r="P1346">
        <f>VLOOKUP($A1346,'STOCK PRICES'!$Q$2:$R$2018,2,1)</f>
        <v>12.21</v>
      </c>
      <c r="Q1346" s="92">
        <f t="shared" si="90"/>
        <v>-1.6247311093902483E-2</v>
      </c>
      <c r="R1346">
        <f>VLOOKUP($A1346,'STOCK PRICES'!$S$2:$T$2018,2,1)</f>
        <v>6.14</v>
      </c>
      <c r="S1346" s="92">
        <f t="shared" si="91"/>
        <v>-2.0951612485778266E-2</v>
      </c>
      <c r="T1346">
        <f>VLOOKUP($A1346,'STOCK PRICES'!$U$2:$V$1210,2,1)</f>
        <v>134.1</v>
      </c>
      <c r="U1346" s="92">
        <f t="shared" si="92"/>
        <v>-7.5662106356233438E-2</v>
      </c>
      <c r="V1346">
        <f>VLOOKUP($A1346,'STOCK PRICES'!$W$2:$X$1879,2,1)</f>
        <v>49.13</v>
      </c>
      <c r="W1346" s="92">
        <f t="shared" si="93"/>
        <v>7.559541567486251E-3</v>
      </c>
      <c r="X1346">
        <f>VLOOKUP($A1346,'STOCK PRICES'!$Y$2:$Z$1987,2,1)</f>
        <v>29.15</v>
      </c>
      <c r="Y1346" s="92">
        <f t="shared" si="94"/>
        <v>-9.5596494488800181E-3</v>
      </c>
      <c r="Z1346">
        <f>VLOOKUP($A1346,'STOCK PRICES'!$AA$2:$AB$1885,2,1)</f>
        <v>90</v>
      </c>
      <c r="AA1346" s="92">
        <f t="shared" si="95"/>
        <v>2.2586498672795753E-2</v>
      </c>
      <c r="AB1346">
        <f>VLOOKUP($A1346,'STOCK PRICES'!$AC$2:$AD$532,2,1)</f>
        <v>396.79</v>
      </c>
      <c r="AC1346" s="92">
        <f t="shared" si="96"/>
        <v>-2.7663903266651742E-2</v>
      </c>
      <c r="AD1346">
        <f>VLOOKUP($A1346,'STOCK PRICES'!$AE$2:$AF$1525,2,1)</f>
        <v>878.14</v>
      </c>
      <c r="AE1346" s="92">
        <f t="shared" si="97"/>
        <v>-6.4360731829755952E-3</v>
      </c>
      <c r="AF1346">
        <f>VLOOKUP($A1346,'STOCK PRICES'!$AG$2:$AH$1526,2,1)</f>
        <v>51.6</v>
      </c>
      <c r="AG1346" s="92">
        <f t="shared" si="98"/>
        <v>9.9328891448103012E-3</v>
      </c>
      <c r="AH1346">
        <f>VLOOKUP($A1346,'STOCK PRICES'!$AI$2:$AJ$1515,2,1)</f>
        <v>473.04</v>
      </c>
      <c r="AI1346" s="92">
        <f t="shared" si="99"/>
        <v>-8.1478423283156392E-3</v>
      </c>
      <c r="AJ1346">
        <f>VLOOKUP($A1346,'STOCK PRICES'!$AK$2:$AL$1492,2,1)</f>
        <v>160.06</v>
      </c>
      <c r="AK1346" s="92">
        <f t="shared" si="100"/>
        <v>-8.3370108969483721E-3</v>
      </c>
    </row>
    <row r="1347" spans="1:37">
      <c r="A1347" s="87">
        <v>44988</v>
      </c>
      <c r="B1347">
        <f>VLOOKUP($A1347,'STOCK PRICES'!$C$2:$D$1994,2,1)</f>
        <v>100.14</v>
      </c>
      <c r="C1347" s="92">
        <f t="shared" si="101"/>
        <v>3.0827831604519604E-2</v>
      </c>
      <c r="D1347">
        <f>VLOOKUP($A1347,'STOCK PRICES'!$E$2:$F$2018,2,1)</f>
        <v>116.69</v>
      </c>
      <c r="E1347" s="92">
        <f t="shared" si="101"/>
        <v>1.3719530090179099E-2</v>
      </c>
      <c r="F1347">
        <f>VLOOKUP($A1347,'STOCK PRICES'!$G$2:$H$1679,2,1)</f>
        <v>22.5</v>
      </c>
      <c r="G1347" s="92">
        <f t="shared" si="85"/>
        <v>2.6115847130559509E-2</v>
      </c>
      <c r="H1347">
        <f>VLOOKUP($A1347,'STOCK PRICES'!$I$2:$J$1976,2,1)</f>
        <v>33.9</v>
      </c>
      <c r="I1347" s="92">
        <f t="shared" si="86"/>
        <v>-7.9330517407959888E-3</v>
      </c>
      <c r="J1347">
        <f>VLOOKUP($A1347,'STOCK PRICES'!$K$2:$L$2018,2,1)</f>
        <v>168.32</v>
      </c>
      <c r="K1347" s="92">
        <f t="shared" si="87"/>
        <v>4.8383284028627509E-2</v>
      </c>
      <c r="L1347">
        <f>VLOOKUP($A1347,'STOCK PRICES'!$M$2:$N$2018,2,1)</f>
        <v>24.29</v>
      </c>
      <c r="M1347" s="92">
        <f t="shared" si="88"/>
        <v>1.9959082515309774E-2</v>
      </c>
      <c r="N1347">
        <f>VLOOKUP($A1347,'STOCK PRICES'!$O$2:$P$538,2,1)</f>
        <v>21.06</v>
      </c>
      <c r="O1347" s="92">
        <f t="shared" si="89"/>
        <v>7.1479932652871508E-3</v>
      </c>
      <c r="P1347">
        <f>VLOOKUP($A1347,'STOCK PRICES'!$Q$2:$R$2018,2,1)</f>
        <v>12.67</v>
      </c>
      <c r="Q1347" s="92">
        <f t="shared" si="90"/>
        <v>3.6981706210434354E-2</v>
      </c>
      <c r="R1347">
        <f>VLOOKUP($A1347,'STOCK PRICES'!$S$2:$T$2018,2,1)</f>
        <v>6.24</v>
      </c>
      <c r="S1347" s="92">
        <f t="shared" si="91"/>
        <v>1.6155440222285208E-2</v>
      </c>
      <c r="T1347">
        <f>VLOOKUP($A1347,'STOCK PRICES'!$U$2:$V$1210,2,1)</f>
        <v>134.59</v>
      </c>
      <c r="U1347" s="92">
        <f t="shared" si="92"/>
        <v>3.6473299579914283E-3</v>
      </c>
      <c r="V1347">
        <f>VLOOKUP($A1347,'STOCK PRICES'!$W$2:$X$1879,2,1)</f>
        <v>50.52</v>
      </c>
      <c r="W1347" s="92">
        <f t="shared" si="93"/>
        <v>2.7899451301733602E-2</v>
      </c>
      <c r="X1347">
        <f>VLOOKUP($A1347,'STOCK PRICES'!$Y$2:$Z$1987,2,1)</f>
        <v>29.2</v>
      </c>
      <c r="Y1347" s="92">
        <f t="shared" si="94"/>
        <v>1.713796477734598E-3</v>
      </c>
      <c r="Z1347">
        <f>VLOOKUP($A1347,'STOCK PRICES'!$AA$2:$AB$1885,2,1)</f>
        <v>89.4</v>
      </c>
      <c r="AA1347" s="92">
        <f t="shared" si="95"/>
        <v>-6.6889881507965401E-3</v>
      </c>
      <c r="AB1347">
        <f>VLOOKUP($A1347,'STOCK PRICES'!$AC$2:$AD$532,2,1)</f>
        <v>404.74</v>
      </c>
      <c r="AC1347" s="92">
        <f t="shared" si="96"/>
        <v>1.983771216326468E-2</v>
      </c>
      <c r="AD1347">
        <f>VLOOKUP($A1347,'STOCK PRICES'!$AE$2:$AF$1525,2,1)</f>
        <v>887.1</v>
      </c>
      <c r="AE1347" s="92">
        <f t="shared" si="97"/>
        <v>1.0151681299789998E-2</v>
      </c>
      <c r="AF1347">
        <f>VLOOKUP($A1347,'STOCK PRICES'!$AG$2:$AH$1526,2,1)</f>
        <v>53.92</v>
      </c>
      <c r="AG1347" s="92">
        <f t="shared" si="98"/>
        <v>4.3979794116534451E-2</v>
      </c>
      <c r="AH1347">
        <f>VLOOKUP($A1347,'STOCK PRICES'!$AI$2:$AJ$1515,2,1)</f>
        <v>483.06</v>
      </c>
      <c r="AI1347" s="92">
        <f t="shared" si="99"/>
        <v>2.0960918027369883E-2</v>
      </c>
      <c r="AJ1347">
        <f>VLOOKUP($A1347,'STOCK PRICES'!$AK$2:$AL$1492,2,1)</f>
        <v>167.2</v>
      </c>
      <c r="AK1347" s="92">
        <f t="shared" si="100"/>
        <v>4.3641955711700979E-2</v>
      </c>
    </row>
    <row r="1348" spans="1:37">
      <c r="A1348" s="87">
        <v>44991</v>
      </c>
      <c r="B1348">
        <f>VLOOKUP($A1348,'STOCK PRICES'!$C$2:$D$1994,2,1)</f>
        <v>99.54</v>
      </c>
      <c r="C1348" s="92">
        <f t="shared" si="101"/>
        <v>-6.0096334713905684E-3</v>
      </c>
      <c r="D1348">
        <f>VLOOKUP($A1348,'STOCK PRICES'!$E$2:$F$2018,2,1)</f>
        <v>115.85</v>
      </c>
      <c r="E1348" s="92">
        <f t="shared" si="101"/>
        <v>-7.2245949396307274E-3</v>
      </c>
      <c r="F1348">
        <f>VLOOKUP($A1348,'STOCK PRICES'!$G$2:$H$1679,2,1)</f>
        <v>22.49</v>
      </c>
      <c r="G1348" s="92">
        <f t="shared" si="85"/>
        <v>-4.4454323915015811E-4</v>
      </c>
      <c r="H1348">
        <f>VLOOKUP($A1348,'STOCK PRICES'!$I$2:$J$1976,2,1)</f>
        <v>34.49</v>
      </c>
      <c r="I1348" s="92">
        <f t="shared" si="86"/>
        <v>1.7254412562344997E-2</v>
      </c>
      <c r="J1348">
        <f>VLOOKUP($A1348,'STOCK PRICES'!$K$2:$L$2018,2,1)</f>
        <v>166.1</v>
      </c>
      <c r="K1348" s="92">
        <f t="shared" si="87"/>
        <v>-1.3276912930095836E-2</v>
      </c>
      <c r="L1348">
        <f>VLOOKUP($A1348,'STOCK PRICES'!$M$2:$N$2018,2,1)</f>
        <v>24.52</v>
      </c>
      <c r="M1348" s="92">
        <f t="shared" si="88"/>
        <v>9.4243680539296219E-3</v>
      </c>
      <c r="N1348">
        <f>VLOOKUP($A1348,'STOCK PRICES'!$O$2:$P$538,2,1)</f>
        <v>21.22</v>
      </c>
      <c r="O1348" s="92">
        <f t="shared" si="89"/>
        <v>7.5686264800075825E-3</v>
      </c>
      <c r="P1348">
        <f>VLOOKUP($A1348,'STOCK PRICES'!$Q$2:$R$2018,2,1)</f>
        <v>12.8</v>
      </c>
      <c r="Q1348" s="92">
        <f t="shared" si="90"/>
        <v>1.0208176592523851E-2</v>
      </c>
      <c r="R1348">
        <f>VLOOKUP($A1348,'STOCK PRICES'!$S$2:$T$2018,2,1)</f>
        <v>6.3</v>
      </c>
      <c r="S1348" s="92">
        <f t="shared" si="91"/>
        <v>9.5694510161506725E-3</v>
      </c>
      <c r="T1348">
        <f>VLOOKUP($A1348,'STOCK PRICES'!$U$2:$V$1210,2,1)</f>
        <v>144.68</v>
      </c>
      <c r="U1348" s="92">
        <f t="shared" si="92"/>
        <v>7.2291286838272947E-2</v>
      </c>
      <c r="V1348">
        <f>VLOOKUP($A1348,'STOCK PRICES'!$W$2:$X$1879,2,1)</f>
        <v>50.87</v>
      </c>
      <c r="W1348" s="92">
        <f t="shared" si="93"/>
        <v>6.9040613523832228E-3</v>
      </c>
      <c r="X1348">
        <f>VLOOKUP($A1348,'STOCK PRICES'!$Y$2:$Z$1987,2,1)</f>
        <v>28.37</v>
      </c>
      <c r="Y1348" s="92">
        <f t="shared" si="94"/>
        <v>-2.8836460453476005E-2</v>
      </c>
      <c r="Z1348">
        <f>VLOOKUP($A1348,'STOCK PRICES'!$AA$2:$AB$1885,2,1)</f>
        <v>90</v>
      </c>
      <c r="AA1348" s="92">
        <f t="shared" si="95"/>
        <v>6.6889881507964889E-3</v>
      </c>
      <c r="AB1348">
        <f>VLOOKUP($A1348,'STOCK PRICES'!$AC$2:$AD$532,2,1)</f>
        <v>410.23</v>
      </c>
      <c r="AC1348" s="92">
        <f t="shared" si="96"/>
        <v>1.3473092376599266E-2</v>
      </c>
      <c r="AD1348">
        <f>VLOOKUP($A1348,'STOCK PRICES'!$AE$2:$AF$1525,2,1)</f>
        <v>886.09</v>
      </c>
      <c r="AE1348" s="92">
        <f t="shared" si="97"/>
        <v>-1.1391899449326446E-3</v>
      </c>
      <c r="AF1348">
        <f>VLOOKUP($A1348,'STOCK PRICES'!$AG$2:$AH$1526,2,1)</f>
        <v>53.99</v>
      </c>
      <c r="AG1348" s="92">
        <f t="shared" si="98"/>
        <v>1.2973776261439452E-3</v>
      </c>
      <c r="AH1348">
        <f>VLOOKUP($A1348,'STOCK PRICES'!$AI$2:$AJ$1515,2,1)</f>
        <v>483.92</v>
      </c>
      <c r="AI1348" s="92">
        <f t="shared" si="99"/>
        <v>1.778734258714551E-3</v>
      </c>
      <c r="AJ1348">
        <f>VLOOKUP($A1348,'STOCK PRICES'!$AK$2:$AL$1492,2,1)</f>
        <v>170.38</v>
      </c>
      <c r="AK1348" s="92">
        <f t="shared" si="100"/>
        <v>1.8840535964093134E-2</v>
      </c>
    </row>
    <row r="1349" spans="1:37">
      <c r="A1349" s="87">
        <v>44992</v>
      </c>
      <c r="B1349">
        <f>VLOOKUP($A1349,'STOCK PRICES'!$C$2:$D$1994,2,1)</f>
        <v>98.19</v>
      </c>
      <c r="C1349" s="92">
        <f t="shared" si="101"/>
        <v>-1.365519624920938E-2</v>
      </c>
      <c r="D1349">
        <f>VLOOKUP($A1349,'STOCK PRICES'!$E$2:$F$2018,2,1)</f>
        <v>115.17</v>
      </c>
      <c r="E1349" s="92">
        <f t="shared" si="101"/>
        <v>-5.8869531975691298E-3</v>
      </c>
      <c r="F1349">
        <f>VLOOKUP($A1349,'STOCK PRICES'!$G$2:$H$1679,2,1)</f>
        <v>22.15</v>
      </c>
      <c r="G1349" s="92">
        <f t="shared" si="85"/>
        <v>-1.5233269480079636E-2</v>
      </c>
      <c r="H1349">
        <f>VLOOKUP($A1349,'STOCK PRICES'!$I$2:$J$1976,2,1)</f>
        <v>33.51</v>
      </c>
      <c r="I1349" s="92">
        <f t="shared" si="86"/>
        <v>-2.8825525199530661E-2</v>
      </c>
      <c r="J1349">
        <f>VLOOKUP($A1349,'STOCK PRICES'!$K$2:$L$2018,2,1)</f>
        <v>165.19</v>
      </c>
      <c r="K1349" s="92">
        <f t="shared" si="87"/>
        <v>-5.4936900521998545E-3</v>
      </c>
      <c r="L1349">
        <f>VLOOKUP($A1349,'STOCK PRICES'!$M$2:$N$2018,2,1)</f>
        <v>25.51</v>
      </c>
      <c r="M1349" s="92">
        <f t="shared" si="88"/>
        <v>3.9581421085709549E-2</v>
      </c>
      <c r="N1349">
        <f>VLOOKUP($A1349,'STOCK PRICES'!$O$2:$P$538,2,1)</f>
        <v>21</v>
      </c>
      <c r="O1349" s="92">
        <f t="shared" si="89"/>
        <v>-1.0421695462414072E-2</v>
      </c>
      <c r="P1349">
        <f>VLOOKUP($A1349,'STOCK PRICES'!$Q$2:$R$2018,2,1)</f>
        <v>12.66</v>
      </c>
      <c r="Q1349" s="92">
        <f t="shared" si="90"/>
        <v>-1.0997754209541398E-2</v>
      </c>
      <c r="R1349">
        <f>VLOOKUP($A1349,'STOCK PRICES'!$S$2:$T$2018,2,1)</f>
        <v>6.23</v>
      </c>
      <c r="S1349" s="92">
        <f t="shared" si="91"/>
        <v>-1.1173300598125076E-2</v>
      </c>
      <c r="T1349">
        <f>VLOOKUP($A1349,'STOCK PRICES'!$U$2:$V$1210,2,1)</f>
        <v>152.38999999999999</v>
      </c>
      <c r="U1349" s="92">
        <f t="shared" si="92"/>
        <v>5.191861721787195E-2</v>
      </c>
      <c r="V1349">
        <f>VLOOKUP($A1349,'STOCK PRICES'!$W$2:$X$1879,2,1)</f>
        <v>50.64</v>
      </c>
      <c r="W1349" s="92">
        <f t="shared" si="93"/>
        <v>-4.5315809987528143E-3</v>
      </c>
      <c r="X1349">
        <f>VLOOKUP($A1349,'STOCK PRICES'!$Y$2:$Z$1987,2,1)</f>
        <v>28.49</v>
      </c>
      <c r="Y1349" s="92">
        <f t="shared" si="94"/>
        <v>4.220899689056902E-3</v>
      </c>
      <c r="Z1349">
        <f>VLOOKUP($A1349,'STOCK PRICES'!$AA$2:$AB$1885,2,1)</f>
        <v>90</v>
      </c>
      <c r="AA1349" s="92">
        <f t="shared" si="95"/>
        <v>0</v>
      </c>
      <c r="AB1349">
        <f>VLOOKUP($A1349,'STOCK PRICES'!$AC$2:$AD$532,2,1)</f>
        <v>413.3</v>
      </c>
      <c r="AC1349" s="92">
        <f t="shared" si="96"/>
        <v>7.4557434975741303E-3</v>
      </c>
      <c r="AD1349">
        <f>VLOOKUP($A1349,'STOCK PRICES'!$AE$2:$AF$1525,2,1)</f>
        <v>889.84</v>
      </c>
      <c r="AE1349" s="92">
        <f t="shared" si="97"/>
        <v>4.2231457021652168E-3</v>
      </c>
      <c r="AF1349">
        <f>VLOOKUP($A1349,'STOCK PRICES'!$AG$2:$AH$1526,2,1)</f>
        <v>53.66</v>
      </c>
      <c r="AG1349" s="92">
        <f t="shared" si="98"/>
        <v>-6.1309992327176297E-3</v>
      </c>
      <c r="AH1349">
        <f>VLOOKUP($A1349,'STOCK PRICES'!$AI$2:$AJ$1515,2,1)</f>
        <v>485.68</v>
      </c>
      <c r="AI1349" s="92">
        <f t="shared" si="99"/>
        <v>3.6303670235198655E-3</v>
      </c>
      <c r="AJ1349">
        <f>VLOOKUP($A1349,'STOCK PRICES'!$AK$2:$AL$1492,2,1)</f>
        <v>170.28</v>
      </c>
      <c r="AK1349" s="92">
        <f t="shared" si="100"/>
        <v>-5.870956547427838E-4</v>
      </c>
    </row>
    <row r="1350" spans="1:37">
      <c r="A1350" s="87">
        <v>44993</v>
      </c>
      <c r="B1350">
        <f>VLOOKUP($A1350,'STOCK PRICES'!$C$2:$D$1994,2,1)</f>
        <v>97.77</v>
      </c>
      <c r="C1350" s="92">
        <f t="shared" si="101"/>
        <v>-4.2865956636189756E-3</v>
      </c>
      <c r="D1350">
        <f>VLOOKUP($A1350,'STOCK PRICES'!$E$2:$F$2018,2,1)</f>
        <v>115.42</v>
      </c>
      <c r="E1350" s="92">
        <f t="shared" si="101"/>
        <v>2.168351602004443E-3</v>
      </c>
      <c r="F1350">
        <f>VLOOKUP($A1350,'STOCK PRICES'!$G$2:$H$1679,2,1)</f>
        <v>22.45</v>
      </c>
      <c r="G1350" s="92">
        <f t="shared" si="85"/>
        <v>1.3453117697118676E-2</v>
      </c>
      <c r="H1350">
        <f>VLOOKUP($A1350,'STOCK PRICES'!$I$2:$J$1976,2,1)</f>
        <v>33.5</v>
      </c>
      <c r="I1350" s="92">
        <f t="shared" si="86"/>
        <v>-2.9846291819818935E-4</v>
      </c>
      <c r="J1350">
        <f>VLOOKUP($A1350,'STOCK PRICES'!$K$2:$L$2018,2,1)</f>
        <v>166.16</v>
      </c>
      <c r="K1350" s="92">
        <f t="shared" si="87"/>
        <v>5.8548530008074974E-3</v>
      </c>
      <c r="L1350">
        <f>VLOOKUP($A1350,'STOCK PRICES'!$M$2:$N$2018,2,1)</f>
        <v>25.06</v>
      </c>
      <c r="M1350" s="92">
        <f t="shared" si="88"/>
        <v>-1.7797582685797921E-2</v>
      </c>
      <c r="N1350">
        <f>VLOOKUP($A1350,'STOCK PRICES'!$O$2:$P$538,2,1)</f>
        <v>20.74</v>
      </c>
      <c r="O1350" s="92">
        <f t="shared" si="89"/>
        <v>-1.2458234922041839E-2</v>
      </c>
      <c r="P1350">
        <f>VLOOKUP($A1350,'STOCK PRICES'!$Q$2:$R$2018,2,1)</f>
        <v>12.67</v>
      </c>
      <c r="Q1350" s="92">
        <f t="shared" si="90"/>
        <v>7.8957761701758207E-4</v>
      </c>
      <c r="R1350">
        <f>VLOOKUP($A1350,'STOCK PRICES'!$S$2:$T$2018,2,1)</f>
        <v>6.14</v>
      </c>
      <c r="S1350" s="92">
        <f t="shared" si="91"/>
        <v>-1.4551590640310797E-2</v>
      </c>
      <c r="T1350">
        <f>VLOOKUP($A1350,'STOCK PRICES'!$U$2:$V$1210,2,1)</f>
        <v>163.81</v>
      </c>
      <c r="U1350" s="92">
        <f t="shared" si="92"/>
        <v>7.2264195314770727E-2</v>
      </c>
      <c r="V1350">
        <f>VLOOKUP($A1350,'STOCK PRICES'!$W$2:$X$1879,2,1)</f>
        <v>52.64</v>
      </c>
      <c r="W1350" s="92">
        <f t="shared" si="93"/>
        <v>3.8734509181141012E-2</v>
      </c>
      <c r="X1350">
        <f>VLOOKUP($A1350,'STOCK PRICES'!$Y$2:$Z$1987,2,1)</f>
        <v>28.3</v>
      </c>
      <c r="Y1350" s="92">
        <f t="shared" si="94"/>
        <v>-6.6913438606249209E-3</v>
      </c>
      <c r="Z1350">
        <f>VLOOKUP($A1350,'STOCK PRICES'!$AA$2:$AB$1885,2,1)</f>
        <v>89.33</v>
      </c>
      <c r="AA1350" s="92">
        <f t="shared" si="95"/>
        <v>-7.4722926165173851E-3</v>
      </c>
      <c r="AB1350">
        <f>VLOOKUP($A1350,'STOCK PRICES'!$AC$2:$AD$532,2,1)</f>
        <v>416.97</v>
      </c>
      <c r="AC1350" s="92">
        <f t="shared" si="96"/>
        <v>8.8405552470896577E-3</v>
      </c>
      <c r="AD1350">
        <f>VLOOKUP($A1350,'STOCK PRICES'!$AE$2:$AF$1525,2,1)</f>
        <v>889.91</v>
      </c>
      <c r="AE1350" s="92">
        <f t="shared" si="97"/>
        <v>7.8662733570485985E-5</v>
      </c>
      <c r="AF1350">
        <f>VLOOKUP($A1350,'STOCK PRICES'!$AG$2:$AH$1526,2,1)</f>
        <v>53.02</v>
      </c>
      <c r="AG1350" s="92">
        <f t="shared" si="98"/>
        <v>-1.1998644136598501E-2</v>
      </c>
      <c r="AH1350">
        <f>VLOOKUP($A1350,'STOCK PRICES'!$AI$2:$AJ$1515,2,1)</f>
        <v>487.29</v>
      </c>
      <c r="AI1350" s="92">
        <f t="shared" si="99"/>
        <v>3.3094575772356243E-3</v>
      </c>
      <c r="AJ1350">
        <f>VLOOKUP($A1350,'STOCK PRICES'!$AK$2:$AL$1492,2,1)</f>
        <v>169.86</v>
      </c>
      <c r="AK1350" s="92">
        <f t="shared" si="100"/>
        <v>-2.4695726080883212E-3</v>
      </c>
    </row>
    <row r="1351" spans="1:37">
      <c r="A1351" s="87">
        <v>44994</v>
      </c>
      <c r="B1351">
        <f>VLOOKUP($A1351,'STOCK PRICES'!$C$2:$D$1994,2,1)</f>
        <v>98.16</v>
      </c>
      <c r="C1351" s="92">
        <f t="shared" si="101"/>
        <v>3.9810188850761749E-3</v>
      </c>
      <c r="D1351">
        <f>VLOOKUP($A1351,'STOCK PRICES'!$E$2:$F$2018,2,1)</f>
        <v>115.6</v>
      </c>
      <c r="E1351" s="92">
        <f t="shared" si="101"/>
        <v>1.5583069554565585E-3</v>
      </c>
      <c r="F1351">
        <f>VLOOKUP($A1351,'STOCK PRICES'!$G$2:$H$1679,2,1)</f>
        <v>22.2</v>
      </c>
      <c r="G1351" s="92">
        <f t="shared" si="85"/>
        <v>-1.1198325310029563E-2</v>
      </c>
      <c r="H1351">
        <f>VLOOKUP($A1351,'STOCK PRICES'!$I$2:$J$1976,2,1)</f>
        <v>33.520000000000003</v>
      </c>
      <c r="I1351" s="92">
        <f t="shared" si="86"/>
        <v>5.9683678286152496E-4</v>
      </c>
      <c r="J1351">
        <f>VLOOKUP($A1351,'STOCK PRICES'!$K$2:$L$2018,2,1)</f>
        <v>172.78</v>
      </c>
      <c r="K1351" s="92">
        <f t="shared" si="87"/>
        <v>3.9067929362881358E-2</v>
      </c>
      <c r="L1351">
        <f>VLOOKUP($A1351,'STOCK PRICES'!$M$2:$N$2018,2,1)</f>
        <v>25.94</v>
      </c>
      <c r="M1351" s="92">
        <f t="shared" si="88"/>
        <v>3.4513229420375664E-2</v>
      </c>
      <c r="N1351">
        <f>VLOOKUP($A1351,'STOCK PRICES'!$O$2:$P$538,2,1)</f>
        <v>20.78</v>
      </c>
      <c r="O1351" s="92">
        <f t="shared" si="89"/>
        <v>1.9267828697001441E-3</v>
      </c>
      <c r="P1351">
        <f>VLOOKUP($A1351,'STOCK PRICES'!$Q$2:$R$2018,2,1)</f>
        <v>13.09</v>
      </c>
      <c r="Q1351" s="92">
        <f t="shared" si="90"/>
        <v>3.2611585588760796E-2</v>
      </c>
      <c r="R1351">
        <f>VLOOKUP($A1351,'STOCK PRICES'!$S$2:$T$2018,2,1)</f>
        <v>6.3</v>
      </c>
      <c r="S1351" s="92">
        <f t="shared" si="91"/>
        <v>2.572489123843592E-2</v>
      </c>
      <c r="T1351">
        <f>VLOOKUP($A1351,'STOCK PRICES'!$U$2:$V$1210,2,1)</f>
        <v>176.09</v>
      </c>
      <c r="U1351" s="92">
        <f t="shared" si="92"/>
        <v>7.2288008356146766E-2</v>
      </c>
      <c r="V1351">
        <f>VLOOKUP($A1351,'STOCK PRICES'!$W$2:$X$1879,2,1)</f>
        <v>54.87</v>
      </c>
      <c r="W1351" s="92">
        <f t="shared" si="93"/>
        <v>4.1490464053822257E-2</v>
      </c>
      <c r="X1351">
        <f>VLOOKUP($A1351,'STOCK PRICES'!$Y$2:$Z$1987,2,1)</f>
        <v>27.99</v>
      </c>
      <c r="Y1351" s="92">
        <f t="shared" si="94"/>
        <v>-1.1014501121829848E-2</v>
      </c>
      <c r="Z1351">
        <f>VLOOKUP($A1351,'STOCK PRICES'!$AA$2:$AB$1885,2,1)</f>
        <v>89.33</v>
      </c>
      <c r="AA1351" s="92">
        <f t="shared" si="95"/>
        <v>0</v>
      </c>
      <c r="AB1351">
        <f>VLOOKUP($A1351,'STOCK PRICES'!$AC$2:$AD$532,2,1)</f>
        <v>420.3</v>
      </c>
      <c r="AC1351" s="92">
        <f t="shared" si="96"/>
        <v>7.954465246294673E-3</v>
      </c>
      <c r="AD1351">
        <f>VLOOKUP($A1351,'STOCK PRICES'!$AE$2:$AF$1525,2,1)</f>
        <v>894.92</v>
      </c>
      <c r="AE1351" s="92">
        <f t="shared" si="97"/>
        <v>5.6139947875309083E-3</v>
      </c>
      <c r="AF1351">
        <f>VLOOKUP($A1351,'STOCK PRICES'!$AG$2:$AH$1526,2,1)</f>
        <v>53.47</v>
      </c>
      <c r="AG1351" s="92">
        <f t="shared" si="98"/>
        <v>8.4515480997605658E-3</v>
      </c>
      <c r="AH1351">
        <f>VLOOKUP($A1351,'STOCK PRICES'!$AI$2:$AJ$1515,2,1)</f>
        <v>487.03</v>
      </c>
      <c r="AI1351" s="92">
        <f t="shared" si="99"/>
        <v>-5.3370557141727199E-4</v>
      </c>
      <c r="AJ1351">
        <f>VLOOKUP($A1351,'STOCK PRICES'!$AK$2:$AL$1492,2,1)</f>
        <v>172.29</v>
      </c>
      <c r="AK1351" s="92">
        <f t="shared" si="100"/>
        <v>1.4204535192451465E-2</v>
      </c>
    </row>
    <row r="1352" spans="1:37">
      <c r="A1352" s="87">
        <v>44995</v>
      </c>
      <c r="B1352">
        <f>VLOOKUP($A1352,'STOCK PRICES'!$C$2:$D$1994,2,1)</f>
        <v>99.45</v>
      </c>
      <c r="C1352" s="92">
        <f t="shared" si="101"/>
        <v>1.3056204897325317E-2</v>
      </c>
      <c r="D1352">
        <f>VLOOKUP($A1352,'STOCK PRICES'!$E$2:$F$2018,2,1)</f>
        <v>115.62</v>
      </c>
      <c r="E1352" s="92">
        <f t="shared" si="101"/>
        <v>1.7299541605309731E-4</v>
      </c>
      <c r="F1352">
        <f>VLOOKUP($A1352,'STOCK PRICES'!$G$2:$H$1679,2,1)</f>
        <v>22.4</v>
      </c>
      <c r="G1352" s="92">
        <f t="shared" si="85"/>
        <v>8.9686699827603161E-3</v>
      </c>
      <c r="H1352">
        <f>VLOOKUP($A1352,'STOCK PRICES'!$I$2:$J$1976,2,1)</f>
        <v>34.67</v>
      </c>
      <c r="I1352" s="92">
        <f t="shared" si="86"/>
        <v>3.3732484083049671E-2</v>
      </c>
      <c r="J1352">
        <f>VLOOKUP($A1352,'STOCK PRICES'!$K$2:$L$2018,2,1)</f>
        <v>171.94</v>
      </c>
      <c r="K1352" s="92">
        <f t="shared" si="87"/>
        <v>-4.8735301844401628E-3</v>
      </c>
      <c r="L1352">
        <f>VLOOKUP($A1352,'STOCK PRICES'!$M$2:$N$2018,2,1)</f>
        <v>25.71</v>
      </c>
      <c r="M1352" s="92">
        <f t="shared" si="88"/>
        <v>-8.9061576104997771E-3</v>
      </c>
      <c r="N1352">
        <f>VLOOKUP($A1352,'STOCK PRICES'!$O$2:$P$538,2,1)</f>
        <v>21.05</v>
      </c>
      <c r="O1352" s="92">
        <f t="shared" si="89"/>
        <v>1.2909574457309099E-2</v>
      </c>
      <c r="P1352">
        <f>VLOOKUP($A1352,'STOCK PRICES'!$Q$2:$R$2018,2,1)</f>
        <v>13.28</v>
      </c>
      <c r="Q1352" s="92">
        <f t="shared" si="90"/>
        <v>1.44105641264791E-2</v>
      </c>
      <c r="R1352">
        <f>VLOOKUP($A1352,'STOCK PRICES'!$S$2:$T$2018,2,1)</f>
        <v>6.51</v>
      </c>
      <c r="S1352" s="92">
        <f t="shared" si="91"/>
        <v>3.278982282299097E-2</v>
      </c>
      <c r="T1352">
        <f>VLOOKUP($A1352,'STOCK PRICES'!$U$2:$V$1210,2,1)</f>
        <v>178.17</v>
      </c>
      <c r="U1352" s="92">
        <f t="shared" si="92"/>
        <v>1.1742922723191695E-2</v>
      </c>
      <c r="V1352">
        <f>VLOOKUP($A1352,'STOCK PRICES'!$W$2:$X$1879,2,1)</f>
        <v>58.96</v>
      </c>
      <c r="W1352" s="92">
        <f t="shared" si="93"/>
        <v>7.1892496810197271E-2</v>
      </c>
      <c r="X1352">
        <f>VLOOKUP($A1352,'STOCK PRICES'!$Y$2:$Z$1987,2,1)</f>
        <v>27.12</v>
      </c>
      <c r="Y1352" s="92">
        <f t="shared" si="94"/>
        <v>-3.1575840455167273E-2</v>
      </c>
      <c r="Z1352">
        <f>VLOOKUP($A1352,'STOCK PRICES'!$AA$2:$AB$1885,2,1)</f>
        <v>89.44</v>
      </c>
      <c r="AA1352" s="92">
        <f t="shared" si="95"/>
        <v>1.2306316930413223E-3</v>
      </c>
      <c r="AB1352">
        <f>VLOOKUP($A1352,'STOCK PRICES'!$AC$2:$AD$532,2,1)</f>
        <v>421.33</v>
      </c>
      <c r="AC1352" s="92">
        <f t="shared" si="96"/>
        <v>2.4476326039215832E-3</v>
      </c>
      <c r="AD1352">
        <f>VLOOKUP($A1352,'STOCK PRICES'!$AE$2:$AF$1525,2,1)</f>
        <v>914.47</v>
      </c>
      <c r="AE1352" s="92">
        <f t="shared" si="97"/>
        <v>2.1610333676583118E-2</v>
      </c>
      <c r="AF1352">
        <f>VLOOKUP($A1352,'STOCK PRICES'!$AG$2:$AH$1526,2,1)</f>
        <v>54.37</v>
      </c>
      <c r="AG1352" s="92">
        <f t="shared" si="98"/>
        <v>1.6691782197189021E-2</v>
      </c>
      <c r="AH1352">
        <f>VLOOKUP($A1352,'STOCK PRICES'!$AI$2:$AJ$1515,2,1)</f>
        <v>492.53</v>
      </c>
      <c r="AI1352" s="92">
        <f t="shared" si="99"/>
        <v>1.1229649634565865E-2</v>
      </c>
      <c r="AJ1352">
        <f>VLOOKUP($A1352,'STOCK PRICES'!$AK$2:$AL$1492,2,1)</f>
        <v>174.12</v>
      </c>
      <c r="AK1352" s="92">
        <f t="shared" si="100"/>
        <v>1.0565613139782123E-2</v>
      </c>
    </row>
    <row r="1353" spans="1:37">
      <c r="A1353" s="87">
        <v>44998</v>
      </c>
      <c r="B1353">
        <f>VLOOKUP($A1353,'STOCK PRICES'!$C$2:$D$1994,2,1)</f>
        <v>99.13</v>
      </c>
      <c r="C1353" s="92">
        <f t="shared" si="101"/>
        <v>-3.2228852551751952E-3</v>
      </c>
      <c r="D1353">
        <f>VLOOKUP($A1353,'STOCK PRICES'!$E$2:$F$2018,2,1)</f>
        <v>115.84</v>
      </c>
      <c r="E1353" s="92">
        <f t="shared" si="101"/>
        <v>1.9009769830761632E-3</v>
      </c>
      <c r="F1353">
        <f>VLOOKUP($A1353,'STOCK PRICES'!$G$2:$H$1679,2,1)</f>
        <v>22.25</v>
      </c>
      <c r="G1353" s="92">
        <f t="shared" si="85"/>
        <v>-6.7189502487448689E-3</v>
      </c>
      <c r="H1353">
        <f>VLOOKUP($A1353,'STOCK PRICES'!$I$2:$J$1976,2,1)</f>
        <v>34.520000000000003</v>
      </c>
      <c r="I1353" s="92">
        <f t="shared" si="86"/>
        <v>-4.3358934817048422E-3</v>
      </c>
      <c r="J1353">
        <f>VLOOKUP($A1353,'STOCK PRICES'!$K$2:$L$2018,2,1)</f>
        <v>168.54</v>
      </c>
      <c r="K1353" s="92">
        <f t="shared" si="87"/>
        <v>-1.9972468402090715E-2</v>
      </c>
      <c r="L1353">
        <f>VLOOKUP($A1353,'STOCK PRICES'!$M$2:$N$2018,2,1)</f>
        <v>25.82</v>
      </c>
      <c r="M1353" s="92">
        <f t="shared" si="88"/>
        <v>4.2693641406982667E-3</v>
      </c>
      <c r="N1353">
        <f>VLOOKUP($A1353,'STOCK PRICES'!$O$2:$P$538,2,1)</f>
        <v>21.38</v>
      </c>
      <c r="O1353" s="92">
        <f t="shared" si="89"/>
        <v>1.5555345468508662E-2</v>
      </c>
      <c r="P1353">
        <f>VLOOKUP($A1353,'STOCK PRICES'!$Q$2:$R$2018,2,1)</f>
        <v>13.07</v>
      </c>
      <c r="Q1353" s="92">
        <f t="shared" si="90"/>
        <v>-1.5939616412157187E-2</v>
      </c>
      <c r="R1353">
        <f>VLOOKUP($A1353,'STOCK PRICES'!$S$2:$T$2018,2,1)</f>
        <v>6.42</v>
      </c>
      <c r="S1353" s="92">
        <f t="shared" si="91"/>
        <v>-1.3921338518608007E-2</v>
      </c>
      <c r="T1353">
        <f>VLOOKUP($A1353,'STOCK PRICES'!$U$2:$V$1210,2,1)</f>
        <v>178.56</v>
      </c>
      <c r="U1353" s="92">
        <f t="shared" si="92"/>
        <v>2.186528497067674E-3</v>
      </c>
      <c r="V1353">
        <f>VLOOKUP($A1353,'STOCK PRICES'!$W$2:$X$1879,2,1)</f>
        <v>60.02</v>
      </c>
      <c r="W1353" s="92">
        <f t="shared" si="93"/>
        <v>1.7818592131139947E-2</v>
      </c>
      <c r="X1353">
        <f>VLOOKUP($A1353,'STOCK PRICES'!$Y$2:$Z$1987,2,1)</f>
        <v>27.23</v>
      </c>
      <c r="Y1353" s="92">
        <f t="shared" si="94"/>
        <v>4.0478436134733699E-3</v>
      </c>
      <c r="Z1353">
        <f>VLOOKUP($A1353,'STOCK PRICES'!$AA$2:$AB$1885,2,1)</f>
        <v>90.01</v>
      </c>
      <c r="AA1353" s="92">
        <f t="shared" si="95"/>
        <v>6.3527658622050242E-3</v>
      </c>
      <c r="AB1353">
        <f>VLOOKUP($A1353,'STOCK PRICES'!$AC$2:$AD$532,2,1)</f>
        <v>421.86</v>
      </c>
      <c r="AC1353" s="92">
        <f t="shared" si="96"/>
        <v>1.2571308241322461E-3</v>
      </c>
      <c r="AD1353">
        <f>VLOOKUP($A1353,'STOCK PRICES'!$AE$2:$AF$1525,2,1)</f>
        <v>900.95</v>
      </c>
      <c r="AE1353" s="92">
        <f t="shared" si="97"/>
        <v>-1.4894900308635231E-2</v>
      </c>
      <c r="AF1353">
        <f>VLOOKUP($A1353,'STOCK PRICES'!$AG$2:$AH$1526,2,1)</f>
        <v>54.26</v>
      </c>
      <c r="AG1353" s="92">
        <f t="shared" si="98"/>
        <v>-2.0252239270436155E-3</v>
      </c>
      <c r="AH1353">
        <f>VLOOKUP($A1353,'STOCK PRICES'!$AI$2:$AJ$1515,2,1)</f>
        <v>492.28</v>
      </c>
      <c r="AI1353" s="92">
        <f t="shared" si="99"/>
        <v>-5.0771215842695537E-4</v>
      </c>
      <c r="AJ1353">
        <f>VLOOKUP($A1353,'STOCK PRICES'!$AK$2:$AL$1492,2,1)</f>
        <v>175.01</v>
      </c>
      <c r="AK1353" s="92">
        <f t="shared" si="100"/>
        <v>5.0983984639690868E-3</v>
      </c>
    </row>
    <row r="1354" spans="1:37">
      <c r="A1354" s="87">
        <v>44999</v>
      </c>
      <c r="B1354">
        <f>VLOOKUP($A1354,'STOCK PRICES'!$C$2:$D$1994,2,1)</f>
        <v>98.62</v>
      </c>
      <c r="C1354" s="92">
        <f t="shared" si="101"/>
        <v>-5.1580392488260046E-3</v>
      </c>
      <c r="D1354">
        <f>VLOOKUP($A1354,'STOCK PRICES'!$E$2:$F$2018,2,1)</f>
        <v>116.56</v>
      </c>
      <c r="E1354" s="92">
        <f t="shared" si="101"/>
        <v>6.1962332495431836E-3</v>
      </c>
      <c r="F1354">
        <f>VLOOKUP($A1354,'STOCK PRICES'!$G$2:$H$1679,2,1)</f>
        <v>22.46</v>
      </c>
      <c r="G1354" s="92">
        <f t="shared" si="85"/>
        <v>9.3939406980479423E-3</v>
      </c>
      <c r="H1354">
        <f>VLOOKUP($A1354,'STOCK PRICES'!$I$2:$J$1976,2,1)</f>
        <v>34.630000000000003</v>
      </c>
      <c r="I1354" s="92">
        <f t="shared" si="86"/>
        <v>3.1814921991033729E-3</v>
      </c>
      <c r="J1354">
        <f>VLOOKUP($A1354,'STOCK PRICES'!$K$2:$L$2018,2,1)</f>
        <v>167.67</v>
      </c>
      <c r="K1354" s="92">
        <f t="shared" si="87"/>
        <v>-5.1753483944908625E-3</v>
      </c>
      <c r="L1354">
        <f>VLOOKUP($A1354,'STOCK PRICES'!$M$2:$N$2018,2,1)</f>
        <v>25.67</v>
      </c>
      <c r="M1354" s="92">
        <f t="shared" si="88"/>
        <v>-5.8263905354473018E-3</v>
      </c>
      <c r="N1354">
        <f>VLOOKUP($A1354,'STOCK PRICES'!$O$2:$P$538,2,1)</f>
        <v>21.17</v>
      </c>
      <c r="O1354" s="92">
        <f t="shared" si="89"/>
        <v>-9.8708204501251964E-3</v>
      </c>
      <c r="P1354">
        <f>VLOOKUP($A1354,'STOCK PRICES'!$Q$2:$R$2018,2,1)</f>
        <v>13.14</v>
      </c>
      <c r="Q1354" s="92">
        <f t="shared" si="90"/>
        <v>5.341485420334002E-3</v>
      </c>
      <c r="R1354">
        <f>VLOOKUP($A1354,'STOCK PRICES'!$S$2:$T$2018,2,1)</f>
        <v>6.47</v>
      </c>
      <c r="S1354" s="92">
        <f t="shared" si="91"/>
        <v>7.7579908109393367E-3</v>
      </c>
      <c r="T1354">
        <f>VLOOKUP($A1354,'STOCK PRICES'!$U$2:$V$1210,2,1)</f>
        <v>181.57</v>
      </c>
      <c r="U1354" s="92">
        <f t="shared" si="92"/>
        <v>1.6716575089629319E-2</v>
      </c>
      <c r="V1354">
        <f>VLOOKUP($A1354,'STOCK PRICES'!$W$2:$X$1879,2,1)</f>
        <v>58.55</v>
      </c>
      <c r="W1354" s="92">
        <f t="shared" si="93"/>
        <v>-2.4796749968494812E-2</v>
      </c>
      <c r="X1354">
        <f>VLOOKUP($A1354,'STOCK PRICES'!$Y$2:$Z$1987,2,1)</f>
        <v>27.49</v>
      </c>
      <c r="Y1354" s="92">
        <f t="shared" si="94"/>
        <v>9.5029954914861142E-3</v>
      </c>
      <c r="Z1354">
        <f>VLOOKUP($A1354,'STOCK PRICES'!$AA$2:$AB$1885,2,1)</f>
        <v>89.72</v>
      </c>
      <c r="AA1354" s="92">
        <f t="shared" si="95"/>
        <v>-3.2270656169864288E-3</v>
      </c>
      <c r="AB1354">
        <f>VLOOKUP($A1354,'STOCK PRICES'!$AC$2:$AD$532,2,1)</f>
        <v>415.11</v>
      </c>
      <c r="AC1354" s="92">
        <f t="shared" si="96"/>
        <v>-1.6129960089722225E-2</v>
      </c>
      <c r="AD1354">
        <f>VLOOKUP($A1354,'STOCK PRICES'!$AE$2:$AF$1525,2,1)</f>
        <v>900.43</v>
      </c>
      <c r="AE1354" s="92">
        <f t="shared" si="97"/>
        <v>-5.7733517019594631E-4</v>
      </c>
      <c r="AF1354">
        <f>VLOOKUP($A1354,'STOCK PRICES'!$AG$2:$AH$1526,2,1)</f>
        <v>53.95</v>
      </c>
      <c r="AG1354" s="92">
        <f t="shared" si="98"/>
        <v>-5.7296155266419856E-3</v>
      </c>
      <c r="AH1354">
        <f>VLOOKUP($A1354,'STOCK PRICES'!$AI$2:$AJ$1515,2,1)</f>
        <v>494.51</v>
      </c>
      <c r="AI1354" s="92">
        <f t="shared" si="99"/>
        <v>4.5197130010760063E-3</v>
      </c>
      <c r="AJ1354">
        <f>VLOOKUP($A1354,'STOCK PRICES'!$AK$2:$AL$1492,2,1)</f>
        <v>172.32</v>
      </c>
      <c r="AK1354" s="92">
        <f t="shared" si="100"/>
        <v>-1.5489901739987566E-2</v>
      </c>
    </row>
    <row r="1355" spans="1:37">
      <c r="A1355" s="87">
        <v>45000</v>
      </c>
      <c r="B1355">
        <f>VLOOKUP($A1355,'STOCK PRICES'!$C$2:$D$1994,2,1)</f>
        <v>100.47</v>
      </c>
      <c r="C1355" s="92">
        <f t="shared" si="101"/>
        <v>1.8585094678242899E-2</v>
      </c>
      <c r="D1355">
        <f>VLOOKUP($A1355,'STOCK PRICES'!$E$2:$F$2018,2,1)</f>
        <v>117.04</v>
      </c>
      <c r="E1355" s="92">
        <f t="shared" si="101"/>
        <v>4.1095948249194681E-3</v>
      </c>
      <c r="F1355">
        <f>VLOOKUP($A1355,'STOCK PRICES'!$G$2:$H$1679,2,1)</f>
        <v>22.5</v>
      </c>
      <c r="G1355" s="92">
        <f t="shared" si="85"/>
        <v>1.7793599000773578E-3</v>
      </c>
      <c r="H1355">
        <f>VLOOKUP($A1355,'STOCK PRICES'!$I$2:$J$1976,2,1)</f>
        <v>34.799999999999997</v>
      </c>
      <c r="I1355" s="92">
        <f t="shared" si="86"/>
        <v>4.8970283660979127E-3</v>
      </c>
      <c r="J1355">
        <f>VLOOKUP($A1355,'STOCK PRICES'!$K$2:$L$2018,2,1)</f>
        <v>168.2</v>
      </c>
      <c r="K1355" s="92">
        <f t="shared" si="87"/>
        <v>3.155985589131321E-3</v>
      </c>
      <c r="L1355">
        <f>VLOOKUP($A1355,'STOCK PRICES'!$M$2:$N$2018,2,1)</f>
        <v>27.41</v>
      </c>
      <c r="M1355" s="92">
        <f t="shared" si="88"/>
        <v>6.5584915431645407E-2</v>
      </c>
      <c r="N1355">
        <f>VLOOKUP($A1355,'STOCK PRICES'!$O$2:$P$538,2,1)</f>
        <v>21.41</v>
      </c>
      <c r="O1355" s="92">
        <f t="shared" si="89"/>
        <v>1.1273017454817489E-2</v>
      </c>
      <c r="P1355">
        <f>VLOOKUP($A1355,'STOCK PRICES'!$Q$2:$R$2018,2,1)</f>
        <v>13.28</v>
      </c>
      <c r="Q1355" s="92">
        <f t="shared" si="90"/>
        <v>1.0598130991823284E-2</v>
      </c>
      <c r="R1355">
        <f>VLOOKUP($A1355,'STOCK PRICES'!$S$2:$T$2018,2,1)</f>
        <v>6.32</v>
      </c>
      <c r="S1355" s="92">
        <f t="shared" si="91"/>
        <v>-2.3456900354043093E-2</v>
      </c>
      <c r="T1355">
        <f>VLOOKUP($A1355,'STOCK PRICES'!$U$2:$V$1210,2,1)</f>
        <v>183</v>
      </c>
      <c r="U1355" s="92">
        <f t="shared" si="92"/>
        <v>7.8448985588453115E-3</v>
      </c>
      <c r="V1355">
        <f>VLOOKUP($A1355,'STOCK PRICES'!$W$2:$X$1879,2,1)</f>
        <v>59.8</v>
      </c>
      <c r="W1355" s="92">
        <f t="shared" si="93"/>
        <v>2.112457091285963E-2</v>
      </c>
      <c r="X1355">
        <f>VLOOKUP($A1355,'STOCK PRICES'!$Y$2:$Z$1987,2,1)</f>
        <v>27.69</v>
      </c>
      <c r="Y1355" s="92">
        <f t="shared" si="94"/>
        <v>7.2490350057163103E-3</v>
      </c>
      <c r="Z1355">
        <f>VLOOKUP($A1355,'STOCK PRICES'!$AA$2:$AB$1885,2,1)</f>
        <v>89.72</v>
      </c>
      <c r="AA1355" s="92">
        <f t="shared" si="95"/>
        <v>0</v>
      </c>
      <c r="AB1355">
        <f>VLOOKUP($A1355,'STOCK PRICES'!$AC$2:$AD$532,2,1)</f>
        <v>424.5</v>
      </c>
      <c r="AC1355" s="92">
        <f t="shared" si="96"/>
        <v>2.2368460401999361E-2</v>
      </c>
      <c r="AD1355">
        <f>VLOOKUP($A1355,'STOCK PRICES'!$AE$2:$AF$1525,2,1)</f>
        <v>900</v>
      </c>
      <c r="AE1355" s="92">
        <f t="shared" si="97"/>
        <v>-4.7766367831655551E-4</v>
      </c>
      <c r="AF1355">
        <f>VLOOKUP($A1355,'STOCK PRICES'!$AG$2:$AH$1526,2,1)</f>
        <v>55.31</v>
      </c>
      <c r="AG1355" s="92">
        <f t="shared" si="98"/>
        <v>2.4896032302442993E-2</v>
      </c>
      <c r="AH1355">
        <f>VLOOKUP($A1355,'STOCK PRICES'!$AI$2:$AJ$1515,2,1)</f>
        <v>489.22</v>
      </c>
      <c r="AI1355" s="92">
        <f t="shared" si="99"/>
        <v>-1.0755087253477539E-2</v>
      </c>
      <c r="AJ1355">
        <f>VLOOKUP($A1355,'STOCK PRICES'!$AK$2:$AL$1492,2,1)</f>
        <v>169.66</v>
      </c>
      <c r="AK1355" s="92">
        <f t="shared" si="100"/>
        <v>-1.5556779028489698E-2</v>
      </c>
    </row>
    <row r="1356" spans="1:37">
      <c r="A1356" s="87">
        <v>45001</v>
      </c>
      <c r="B1356">
        <f>VLOOKUP($A1356,'STOCK PRICES'!$C$2:$D$1994,2,1)</f>
        <v>99.8</v>
      </c>
      <c r="C1356" s="92">
        <f t="shared" si="101"/>
        <v>-6.6909921568046636E-3</v>
      </c>
      <c r="D1356">
        <f>VLOOKUP($A1356,'STOCK PRICES'!$E$2:$F$2018,2,1)</f>
        <v>117.27</v>
      </c>
      <c r="E1356" s="92">
        <f t="shared" si="101"/>
        <v>1.9632117611041288E-3</v>
      </c>
      <c r="F1356">
        <f>VLOOKUP($A1356,'STOCK PRICES'!$G$2:$H$1679,2,1)</f>
        <v>19.88</v>
      </c>
      <c r="G1356" s="92">
        <f t="shared" si="85"/>
        <v>-0.12380110798194649</v>
      </c>
      <c r="H1356">
        <f>VLOOKUP($A1356,'STOCK PRICES'!$I$2:$J$1976,2,1)</f>
        <v>35.04</v>
      </c>
      <c r="I1356" s="92">
        <f t="shared" si="86"/>
        <v>6.8728792877620504E-3</v>
      </c>
      <c r="J1356">
        <f>VLOOKUP($A1356,'STOCK PRICES'!$K$2:$L$2018,2,1)</f>
        <v>169.7</v>
      </c>
      <c r="K1356" s="92">
        <f t="shared" si="87"/>
        <v>8.8784247013330344E-3</v>
      </c>
      <c r="L1356">
        <f>VLOOKUP($A1356,'STOCK PRICES'!$M$2:$N$2018,2,1)</f>
        <v>27.02</v>
      </c>
      <c r="M1356" s="92">
        <f t="shared" si="88"/>
        <v>-1.433057778264169E-2</v>
      </c>
      <c r="N1356">
        <f>VLOOKUP($A1356,'STOCK PRICES'!$O$2:$P$538,2,1)</f>
        <v>20.94</v>
      </c>
      <c r="O1356" s="92">
        <f t="shared" si="89"/>
        <v>-2.2196897159200615E-2</v>
      </c>
      <c r="P1356">
        <f>VLOOKUP($A1356,'STOCK PRICES'!$Q$2:$R$2018,2,1)</f>
        <v>13.28</v>
      </c>
      <c r="Q1356" s="92">
        <f t="shared" si="90"/>
        <v>0</v>
      </c>
      <c r="R1356">
        <f>VLOOKUP($A1356,'STOCK PRICES'!$S$2:$T$2018,2,1)</f>
        <v>6.43</v>
      </c>
      <c r="S1356" s="92">
        <f t="shared" si="91"/>
        <v>1.7255330090761838E-2</v>
      </c>
      <c r="T1356">
        <f>VLOOKUP($A1356,'STOCK PRICES'!$U$2:$V$1210,2,1)</f>
        <v>184.95</v>
      </c>
      <c r="U1356" s="92">
        <f t="shared" si="92"/>
        <v>1.0599365437041925E-2</v>
      </c>
      <c r="V1356">
        <f>VLOOKUP($A1356,'STOCK PRICES'!$W$2:$X$1879,2,1)</f>
        <v>58.63</v>
      </c>
      <c r="W1356" s="92">
        <f t="shared" si="93"/>
        <v>-1.9759149980462222E-2</v>
      </c>
      <c r="X1356">
        <f>VLOOKUP($A1356,'STOCK PRICES'!$Y$2:$Z$1987,2,1)</f>
        <v>27.09</v>
      </c>
      <c r="Y1356" s="92">
        <f t="shared" si="94"/>
        <v>-2.1906681085866769E-2</v>
      </c>
      <c r="Z1356">
        <f>VLOOKUP($A1356,'STOCK PRICES'!$AA$2:$AB$1885,2,1)</f>
        <v>89.72</v>
      </c>
      <c r="AA1356" s="92">
        <f t="shared" si="95"/>
        <v>0</v>
      </c>
      <c r="AB1356">
        <f>VLOOKUP($A1356,'STOCK PRICES'!$AC$2:$AD$532,2,1)</f>
        <v>426.27</v>
      </c>
      <c r="AC1356" s="92">
        <f t="shared" si="96"/>
        <v>4.1609425666916692E-3</v>
      </c>
      <c r="AD1356">
        <f>VLOOKUP($A1356,'STOCK PRICES'!$AE$2:$AF$1525,2,1)</f>
        <v>902.01</v>
      </c>
      <c r="AE1356" s="92">
        <f t="shared" si="97"/>
        <v>2.2308431513594872E-3</v>
      </c>
      <c r="AF1356">
        <f>VLOOKUP($A1356,'STOCK PRICES'!$AG$2:$AH$1526,2,1)</f>
        <v>55.47</v>
      </c>
      <c r="AG1356" s="92">
        <f t="shared" si="98"/>
        <v>2.8886100605564919E-3</v>
      </c>
      <c r="AH1356">
        <f>VLOOKUP($A1356,'STOCK PRICES'!$AI$2:$AJ$1515,2,1)</f>
        <v>484.63</v>
      </c>
      <c r="AI1356" s="92">
        <f t="shared" si="99"/>
        <v>-9.4265728582537556E-3</v>
      </c>
      <c r="AJ1356">
        <f>VLOOKUP($A1356,'STOCK PRICES'!$AK$2:$AL$1492,2,1)</f>
        <v>169.77</v>
      </c>
      <c r="AK1356" s="92">
        <f t="shared" si="100"/>
        <v>6.4814544295349271E-4</v>
      </c>
    </row>
    <row r="1357" spans="1:37">
      <c r="A1357" s="87">
        <v>45002</v>
      </c>
      <c r="B1357">
        <f>VLOOKUP($A1357,'STOCK PRICES'!$C$2:$D$1994,2,1)</f>
        <v>99.76</v>
      </c>
      <c r="C1357" s="92">
        <f t="shared" si="101"/>
        <v>-4.0088194563719134E-4</v>
      </c>
      <c r="D1357">
        <f>VLOOKUP($A1357,'STOCK PRICES'!$E$2:$F$2018,2,1)</f>
        <v>116.15</v>
      </c>
      <c r="E1357" s="92">
        <f t="shared" si="101"/>
        <v>-9.5965092565549366E-3</v>
      </c>
      <c r="F1357">
        <f>VLOOKUP($A1357,'STOCK PRICES'!$G$2:$H$1679,2,1)</f>
        <v>19.72</v>
      </c>
      <c r="G1357" s="92">
        <f t="shared" si="85"/>
        <v>-8.0808520539386725E-3</v>
      </c>
      <c r="H1357">
        <f>VLOOKUP($A1357,'STOCK PRICES'!$I$2:$J$1976,2,1)</f>
        <v>35.450000000000003</v>
      </c>
      <c r="I1357" s="92">
        <f t="shared" si="86"/>
        <v>1.1632986909945853E-2</v>
      </c>
      <c r="J1357">
        <f>VLOOKUP($A1357,'STOCK PRICES'!$K$2:$L$2018,2,1)</f>
        <v>169.39</v>
      </c>
      <c r="K1357" s="92">
        <f t="shared" si="87"/>
        <v>-1.8284236418901229E-3</v>
      </c>
      <c r="L1357">
        <f>VLOOKUP($A1357,'STOCK PRICES'!$M$2:$N$2018,2,1)</f>
        <v>26.66</v>
      </c>
      <c r="M1357" s="92">
        <f t="shared" si="88"/>
        <v>-1.3413017781490219E-2</v>
      </c>
      <c r="N1357">
        <f>VLOOKUP($A1357,'STOCK PRICES'!$O$2:$P$538,2,1)</f>
        <v>20.74</v>
      </c>
      <c r="O1357" s="92">
        <f t="shared" si="89"/>
        <v>-9.5970026410096554E-3</v>
      </c>
      <c r="P1357">
        <f>VLOOKUP($A1357,'STOCK PRICES'!$Q$2:$R$2018,2,1)</f>
        <v>13.27</v>
      </c>
      <c r="Q1357" s="92">
        <f t="shared" si="90"/>
        <v>-7.5329570417166116E-4</v>
      </c>
      <c r="R1357">
        <f>VLOOKUP($A1357,'STOCK PRICES'!$S$2:$T$2018,2,1)</f>
        <v>6.4</v>
      </c>
      <c r="S1357" s="92">
        <f t="shared" si="91"/>
        <v>-4.6765478839017934E-3</v>
      </c>
      <c r="T1357">
        <f>VLOOKUP($A1357,'STOCK PRICES'!$U$2:$V$1210,2,1)</f>
        <v>195.07</v>
      </c>
      <c r="U1357" s="92">
        <f t="shared" si="92"/>
        <v>5.3272950228378205E-2</v>
      </c>
      <c r="V1357">
        <f>VLOOKUP($A1357,'STOCK PRICES'!$W$2:$X$1879,2,1)</f>
        <v>57.81</v>
      </c>
      <c r="W1357" s="92">
        <f t="shared" si="93"/>
        <v>-1.4084739881738972E-2</v>
      </c>
      <c r="X1357">
        <f>VLOOKUP($A1357,'STOCK PRICES'!$Y$2:$Z$1987,2,1)</f>
        <v>26.75</v>
      </c>
      <c r="Y1357" s="92">
        <f t="shared" si="94"/>
        <v>-1.2630182754988221E-2</v>
      </c>
      <c r="Z1357">
        <f>VLOOKUP($A1357,'STOCK PRICES'!$AA$2:$AB$1885,2,1)</f>
        <v>89.72</v>
      </c>
      <c r="AA1357" s="92">
        <f t="shared" si="95"/>
        <v>0</v>
      </c>
      <c r="AB1357">
        <f>VLOOKUP($A1357,'STOCK PRICES'!$AC$2:$AD$532,2,1)</f>
        <v>420.02</v>
      </c>
      <c r="AC1357" s="92">
        <f t="shared" si="96"/>
        <v>-1.4770619126811413E-2</v>
      </c>
      <c r="AD1357">
        <f>VLOOKUP($A1357,'STOCK PRICES'!$AE$2:$AF$1525,2,1)</f>
        <v>896.3</v>
      </c>
      <c r="AE1357" s="92">
        <f t="shared" si="97"/>
        <v>-6.3504281123543385E-3</v>
      </c>
      <c r="AF1357">
        <f>VLOOKUP($A1357,'STOCK PRICES'!$AG$2:$AH$1526,2,1)</f>
        <v>55.81</v>
      </c>
      <c r="AG1357" s="92">
        <f t="shared" si="98"/>
        <v>6.1107307331992036E-3</v>
      </c>
      <c r="AH1357">
        <f>VLOOKUP($A1357,'STOCK PRICES'!$AI$2:$AJ$1515,2,1)</f>
        <v>466.25</v>
      </c>
      <c r="AI1357" s="92">
        <f t="shared" si="99"/>
        <v>-3.8663742235455337E-2</v>
      </c>
      <c r="AJ1357">
        <f>VLOOKUP($A1357,'STOCK PRICES'!$AK$2:$AL$1492,2,1)</f>
        <v>167.47</v>
      </c>
      <c r="AK1357" s="92">
        <f t="shared" si="100"/>
        <v>-1.3640349076155328E-2</v>
      </c>
    </row>
    <row r="1358" spans="1:37">
      <c r="A1358" s="87">
        <v>45005</v>
      </c>
      <c r="B1358">
        <f>VLOOKUP($A1358,'STOCK PRICES'!$C$2:$D$1994,2,1)</f>
        <v>95.2</v>
      </c>
      <c r="C1358" s="92">
        <f t="shared" si="101"/>
        <v>-4.6787359574461368E-2</v>
      </c>
      <c r="D1358">
        <f>VLOOKUP($A1358,'STOCK PRICES'!$E$2:$F$2018,2,1)</f>
        <v>106.53</v>
      </c>
      <c r="E1358" s="92">
        <f t="shared" si="101"/>
        <v>-8.6455823593311956E-2</v>
      </c>
      <c r="F1358">
        <f>VLOOKUP($A1358,'STOCK PRICES'!$G$2:$H$1679,2,1)</f>
        <v>20</v>
      </c>
      <c r="G1358" s="92">
        <f t="shared" si="85"/>
        <v>1.4098924379501675E-2</v>
      </c>
      <c r="H1358">
        <f>VLOOKUP($A1358,'STOCK PRICES'!$I$2:$J$1976,2,1)</f>
        <v>35.72</v>
      </c>
      <c r="I1358" s="92">
        <f t="shared" si="86"/>
        <v>7.5875030301616924E-3</v>
      </c>
      <c r="J1358">
        <f>VLOOKUP($A1358,'STOCK PRICES'!$K$2:$L$2018,2,1)</f>
        <v>169.03</v>
      </c>
      <c r="K1358" s="92">
        <f t="shared" si="87"/>
        <v>-2.1275346362040603E-3</v>
      </c>
      <c r="L1358">
        <f>VLOOKUP($A1358,'STOCK PRICES'!$M$2:$N$2018,2,1)</f>
        <v>25.52</v>
      </c>
      <c r="M1358" s="92">
        <f t="shared" si="88"/>
        <v>-4.370185627397348E-2</v>
      </c>
      <c r="N1358">
        <f>VLOOKUP($A1358,'STOCK PRICES'!$O$2:$P$538,2,1)</f>
        <v>20.87</v>
      </c>
      <c r="O1358" s="92">
        <f t="shared" si="89"/>
        <v>6.2485182877281501E-3</v>
      </c>
      <c r="P1358">
        <f>VLOOKUP($A1358,'STOCK PRICES'!$Q$2:$R$2018,2,1)</f>
        <v>13.11</v>
      </c>
      <c r="Q1358" s="92">
        <f t="shared" si="90"/>
        <v>-1.2130550568507632E-2</v>
      </c>
      <c r="R1358">
        <f>VLOOKUP($A1358,'STOCK PRICES'!$S$2:$T$2018,2,1)</f>
        <v>6.3</v>
      </c>
      <c r="S1358" s="92">
        <f t="shared" si="91"/>
        <v>-1.5748356968139282E-2</v>
      </c>
      <c r="T1358">
        <f>VLOOKUP($A1358,'STOCK PRICES'!$U$2:$V$1210,2,1)</f>
        <v>200.79</v>
      </c>
      <c r="U1358" s="92">
        <f t="shared" si="92"/>
        <v>2.8901117273819263E-2</v>
      </c>
      <c r="V1358">
        <f>VLOOKUP($A1358,'STOCK PRICES'!$W$2:$X$1879,2,1)</f>
        <v>56.56</v>
      </c>
      <c r="W1358" s="92">
        <f t="shared" si="93"/>
        <v>-2.1859749506067439E-2</v>
      </c>
      <c r="X1358">
        <f>VLOOKUP($A1358,'STOCK PRICES'!$Y$2:$Z$1987,2,1)</f>
        <v>27.01</v>
      </c>
      <c r="Y1358" s="92">
        <f t="shared" si="94"/>
        <v>9.6726944625087664E-3</v>
      </c>
      <c r="Z1358">
        <f>VLOOKUP($A1358,'STOCK PRICES'!$AA$2:$AB$1885,2,1)</f>
        <v>89.72</v>
      </c>
      <c r="AA1358" s="92">
        <f t="shared" si="95"/>
        <v>0</v>
      </c>
      <c r="AB1358">
        <f>VLOOKUP($A1358,'STOCK PRICES'!$AC$2:$AD$532,2,1)</f>
        <v>415.68</v>
      </c>
      <c r="AC1358" s="92">
        <f t="shared" si="96"/>
        <v>-1.0386595709047437E-2</v>
      </c>
      <c r="AD1358">
        <f>VLOOKUP($A1358,'STOCK PRICES'!$AE$2:$AF$1525,2,1)</f>
        <v>894.24</v>
      </c>
      <c r="AE1358" s="92">
        <f t="shared" si="97"/>
        <v>-2.3009828419278838E-3</v>
      </c>
      <c r="AF1358">
        <f>VLOOKUP($A1358,'STOCK PRICES'!$AG$2:$AH$1526,2,1)</f>
        <v>55.15</v>
      </c>
      <c r="AG1358" s="92">
        <f t="shared" si="98"/>
        <v>-1.1896319100830766E-2</v>
      </c>
      <c r="AH1358">
        <f>VLOOKUP($A1358,'STOCK PRICES'!$AI$2:$AJ$1515,2,1)</f>
        <v>470.87</v>
      </c>
      <c r="AI1358" s="92">
        <f t="shared" si="99"/>
        <v>9.8600764684692137E-3</v>
      </c>
      <c r="AJ1358">
        <f>VLOOKUP($A1358,'STOCK PRICES'!$AK$2:$AL$1492,2,1)</f>
        <v>166.24</v>
      </c>
      <c r="AK1358" s="92">
        <f t="shared" si="100"/>
        <v>-7.371703395469509E-3</v>
      </c>
    </row>
    <row r="1359" spans="1:37">
      <c r="A1359" s="87">
        <v>45006</v>
      </c>
      <c r="B1359">
        <f>VLOOKUP($A1359,'STOCK PRICES'!$C$2:$D$1994,2,1)</f>
        <v>94.05</v>
      </c>
      <c r="C1359" s="92">
        <f t="shared" si="101"/>
        <v>-1.2153386050280305E-2</v>
      </c>
      <c r="D1359">
        <f>VLOOKUP($A1359,'STOCK PRICES'!$E$2:$F$2018,2,1)</f>
        <v>106.37</v>
      </c>
      <c r="E1359" s="92">
        <f t="shared" si="101"/>
        <v>-1.5030533595326602E-3</v>
      </c>
      <c r="F1359">
        <f>VLOOKUP($A1359,'STOCK PRICES'!$G$2:$H$1679,2,1)</f>
        <v>20.100000000000001</v>
      </c>
      <c r="G1359" s="92">
        <f t="shared" si="85"/>
        <v>4.9875415110391882E-3</v>
      </c>
      <c r="H1359">
        <f>VLOOKUP($A1359,'STOCK PRICES'!$I$2:$J$1976,2,1)</f>
        <v>31.68</v>
      </c>
      <c r="I1359" s="92">
        <f t="shared" si="86"/>
        <v>-0.1200251890620732</v>
      </c>
      <c r="J1359">
        <f>VLOOKUP($A1359,'STOCK PRICES'!$K$2:$L$2018,2,1)</f>
        <v>170.18</v>
      </c>
      <c r="K1359" s="92">
        <f t="shared" si="87"/>
        <v>6.7804864593248798E-3</v>
      </c>
      <c r="L1359">
        <f>VLOOKUP($A1359,'STOCK PRICES'!$M$2:$N$2018,2,1)</f>
        <v>25.73</v>
      </c>
      <c r="M1359" s="92">
        <f t="shared" si="88"/>
        <v>8.1951678170636439E-3</v>
      </c>
      <c r="N1359">
        <f>VLOOKUP($A1359,'STOCK PRICES'!$O$2:$P$538,2,1)</f>
        <v>20.63</v>
      </c>
      <c r="O1359" s="92">
        <f t="shared" si="89"/>
        <v>-1.1566394005949056E-2</v>
      </c>
      <c r="P1359">
        <f>VLOOKUP($A1359,'STOCK PRICES'!$Q$2:$R$2018,2,1)</f>
        <v>13.22</v>
      </c>
      <c r="Q1359" s="92">
        <f t="shared" si="90"/>
        <v>8.3555366479318369E-3</v>
      </c>
      <c r="R1359">
        <f>VLOOKUP($A1359,'STOCK PRICES'!$S$2:$T$2018,2,1)</f>
        <v>6.4</v>
      </c>
      <c r="S1359" s="92">
        <f t="shared" si="91"/>
        <v>1.5748356968139331E-2</v>
      </c>
      <c r="T1359">
        <f>VLOOKUP($A1359,'STOCK PRICES'!$U$2:$V$1210,2,1)</f>
        <v>204.05</v>
      </c>
      <c r="U1359" s="92">
        <f t="shared" si="92"/>
        <v>1.6105476071154267E-2</v>
      </c>
      <c r="V1359">
        <f>VLOOKUP($A1359,'STOCK PRICES'!$W$2:$X$1879,2,1)</f>
        <v>56</v>
      </c>
      <c r="W1359" s="92">
        <f t="shared" si="93"/>
        <v>-9.950330853168092E-3</v>
      </c>
      <c r="X1359">
        <f>VLOOKUP($A1359,'STOCK PRICES'!$Y$2:$Z$1987,2,1)</f>
        <v>27.71</v>
      </c>
      <c r="Y1359" s="92">
        <f t="shared" si="94"/>
        <v>2.5586191070362745E-2</v>
      </c>
      <c r="Z1359">
        <f>VLOOKUP($A1359,'STOCK PRICES'!$AA$2:$AB$1885,2,1)</f>
        <v>91.8</v>
      </c>
      <c r="AA1359" s="92">
        <f t="shared" si="95"/>
        <v>2.2918587974437292E-2</v>
      </c>
      <c r="AB1359">
        <f>VLOOKUP($A1359,'STOCK PRICES'!$AC$2:$AD$532,2,1)</f>
        <v>413.52</v>
      </c>
      <c r="AC1359" s="92">
        <f t="shared" si="96"/>
        <v>-5.2098525944508541E-3</v>
      </c>
      <c r="AD1359">
        <f>VLOOKUP($A1359,'STOCK PRICES'!$AE$2:$AF$1525,2,1)</f>
        <v>899.99</v>
      </c>
      <c r="AE1359" s="92">
        <f t="shared" si="97"/>
        <v>6.4094566300827065E-3</v>
      </c>
      <c r="AF1359">
        <f>VLOOKUP($A1359,'STOCK PRICES'!$AG$2:$AH$1526,2,1)</f>
        <v>54.64</v>
      </c>
      <c r="AG1359" s="92">
        <f t="shared" si="98"/>
        <v>-9.290530436976762E-3</v>
      </c>
      <c r="AH1359">
        <f>VLOOKUP($A1359,'STOCK PRICES'!$AI$2:$AJ$1515,2,1)</f>
        <v>469.61</v>
      </c>
      <c r="AI1359" s="92">
        <f t="shared" si="99"/>
        <v>-2.679484420427319E-3</v>
      </c>
      <c r="AJ1359">
        <f>VLOOKUP($A1359,'STOCK PRICES'!$AK$2:$AL$1492,2,1)</f>
        <v>165.89</v>
      </c>
      <c r="AK1359" s="92">
        <f t="shared" si="100"/>
        <v>-2.1076092467336625E-3</v>
      </c>
    </row>
    <row r="1360" spans="1:37">
      <c r="A1360" s="87">
        <v>45007</v>
      </c>
      <c r="B1360">
        <f>VLOOKUP($A1360,'STOCK PRICES'!$C$2:$D$1994,2,1)</f>
        <v>92.92</v>
      </c>
      <c r="C1360" s="92">
        <f t="shared" si="101"/>
        <v>-1.2087647844830919E-2</v>
      </c>
      <c r="D1360">
        <f>VLOOKUP($A1360,'STOCK PRICES'!$E$2:$F$2018,2,1)</f>
        <v>106.72</v>
      </c>
      <c r="E1360" s="92">
        <f t="shared" si="101"/>
        <v>3.2849999037400501E-3</v>
      </c>
      <c r="F1360">
        <f>VLOOKUP($A1360,'STOCK PRICES'!$G$2:$H$1679,2,1)</f>
        <v>19.7</v>
      </c>
      <c r="G1360" s="92">
        <f t="shared" si="85"/>
        <v>-2.0101179321087379E-2</v>
      </c>
      <c r="H1360">
        <f>VLOOKUP($A1360,'STOCK PRICES'!$I$2:$J$1976,2,1)</f>
        <v>31.56</v>
      </c>
      <c r="I1360" s="92">
        <f t="shared" si="86"/>
        <v>-3.7950709685516094E-3</v>
      </c>
      <c r="J1360">
        <f>VLOOKUP($A1360,'STOCK PRICES'!$K$2:$L$2018,2,1)</f>
        <v>167.18</v>
      </c>
      <c r="K1360" s="92">
        <f t="shared" si="87"/>
        <v>-1.778562415040124E-2</v>
      </c>
      <c r="L1360">
        <f>VLOOKUP($A1360,'STOCK PRICES'!$M$2:$N$2018,2,1)</f>
        <v>24.91</v>
      </c>
      <c r="M1360" s="92">
        <f t="shared" si="88"/>
        <v>-3.2388297019563785E-2</v>
      </c>
      <c r="N1360">
        <f>VLOOKUP($A1360,'STOCK PRICES'!$O$2:$P$538,2,1)</f>
        <v>20.170000000000002</v>
      </c>
      <c r="O1360" s="92">
        <f t="shared" si="89"/>
        <v>-2.2549975117039888E-2</v>
      </c>
      <c r="P1360">
        <f>VLOOKUP($A1360,'STOCK PRICES'!$Q$2:$R$2018,2,1)</f>
        <v>12.92</v>
      </c>
      <c r="Q1360" s="92">
        <f t="shared" si="90"/>
        <v>-2.2954336069084435E-2</v>
      </c>
      <c r="R1360">
        <f>VLOOKUP($A1360,'STOCK PRICES'!$S$2:$T$2018,2,1)</f>
        <v>6.39</v>
      </c>
      <c r="S1360" s="92">
        <f t="shared" si="91"/>
        <v>-1.5637219761828699E-3</v>
      </c>
      <c r="T1360">
        <f>VLOOKUP($A1360,'STOCK PRICES'!$U$2:$V$1210,2,1)</f>
        <v>218.6</v>
      </c>
      <c r="U1360" s="92">
        <f t="shared" si="92"/>
        <v>6.8878513890623522E-2</v>
      </c>
      <c r="V1360">
        <f>VLOOKUP($A1360,'STOCK PRICES'!$W$2:$X$1879,2,1)</f>
        <v>56.01</v>
      </c>
      <c r="W1360" s="92">
        <f t="shared" si="93"/>
        <v>1.785554865916368E-4</v>
      </c>
      <c r="X1360">
        <f>VLOOKUP($A1360,'STOCK PRICES'!$Y$2:$Z$1987,2,1)</f>
        <v>26.61</v>
      </c>
      <c r="Y1360" s="92">
        <f t="shared" si="94"/>
        <v>-4.0506273885289337E-2</v>
      </c>
      <c r="Z1360">
        <f>VLOOKUP($A1360,'STOCK PRICES'!$AA$2:$AB$1885,2,1)</f>
        <v>89.9</v>
      </c>
      <c r="AA1360" s="92">
        <f t="shared" si="95"/>
        <v>-2.0914356148870078E-2</v>
      </c>
      <c r="AB1360">
        <f>VLOOKUP($A1360,'STOCK PRICES'!$AC$2:$AD$532,2,1)</f>
        <v>406.35</v>
      </c>
      <c r="AC1360" s="92">
        <f t="shared" si="96"/>
        <v>-1.7491023688570022E-2</v>
      </c>
      <c r="AD1360">
        <f>VLOOKUP($A1360,'STOCK PRICES'!$AE$2:$AF$1525,2,1)</f>
        <v>900</v>
      </c>
      <c r="AE1360" s="92">
        <f t="shared" si="97"/>
        <v>1.1111172840006939E-5</v>
      </c>
      <c r="AF1360">
        <f>VLOOKUP($A1360,'STOCK PRICES'!$AG$2:$AH$1526,2,1)</f>
        <v>53.19</v>
      </c>
      <c r="AG1360" s="92">
        <f t="shared" si="98"/>
        <v>-2.6895806508308459E-2</v>
      </c>
      <c r="AH1360">
        <f>VLOOKUP($A1360,'STOCK PRICES'!$AI$2:$AJ$1515,2,1)</f>
        <v>463.15</v>
      </c>
      <c r="AI1360" s="92">
        <f t="shared" si="99"/>
        <v>-1.3851587306030614E-2</v>
      </c>
      <c r="AJ1360">
        <f>VLOOKUP($A1360,'STOCK PRICES'!$AK$2:$AL$1492,2,1)</f>
        <v>164.56</v>
      </c>
      <c r="AK1360" s="92">
        <f t="shared" si="100"/>
        <v>-8.0496727594818272E-3</v>
      </c>
    </row>
    <row r="1361" spans="1:37">
      <c r="A1361" s="87">
        <v>45009</v>
      </c>
      <c r="B1361">
        <f>VLOOKUP($A1361,'STOCK PRICES'!$C$2:$D$1994,2,1)</f>
        <v>92.62</v>
      </c>
      <c r="C1361" s="92">
        <f t="shared" si="101"/>
        <v>-3.2338068496024731E-3</v>
      </c>
      <c r="D1361">
        <f>VLOOKUP($A1361,'STOCK PRICES'!$E$2:$F$2018,2,1)</f>
        <v>105.87</v>
      </c>
      <c r="E1361" s="92">
        <f t="shared" si="101"/>
        <v>-7.9966558120250966E-3</v>
      </c>
      <c r="F1361">
        <f>VLOOKUP($A1361,'STOCK PRICES'!$G$2:$H$1679,2,1)</f>
        <v>19.7</v>
      </c>
      <c r="G1361" s="92">
        <f t="shared" si="85"/>
        <v>0</v>
      </c>
      <c r="H1361">
        <f>VLOOKUP($A1361,'STOCK PRICES'!$I$2:$J$1976,2,1)</f>
        <v>31.01</v>
      </c>
      <c r="I1361" s="92">
        <f t="shared" si="86"/>
        <v>-1.7580762865315798E-2</v>
      </c>
      <c r="J1361">
        <f>VLOOKUP($A1361,'STOCK PRICES'!$K$2:$L$2018,2,1)</f>
        <v>166.35</v>
      </c>
      <c r="K1361" s="92">
        <f t="shared" si="87"/>
        <v>-4.9770738065244074E-3</v>
      </c>
      <c r="L1361">
        <f>VLOOKUP($A1361,'STOCK PRICES'!$M$2:$N$2018,2,1)</f>
        <v>24.58</v>
      </c>
      <c r="M1361" s="92">
        <f t="shared" si="88"/>
        <v>-1.3336225136200317E-2</v>
      </c>
      <c r="N1361">
        <f>VLOOKUP($A1361,'STOCK PRICES'!$O$2:$P$538,2,1)</f>
        <v>19.829999999999998</v>
      </c>
      <c r="O1361" s="92">
        <f t="shared" si="89"/>
        <v>-1.7000409434415921E-2</v>
      </c>
      <c r="P1361">
        <f>VLOOKUP($A1361,'STOCK PRICES'!$Q$2:$R$2018,2,1)</f>
        <v>12.74</v>
      </c>
      <c r="Q1361" s="92">
        <f t="shared" si="90"/>
        <v>-1.4029848210438442E-2</v>
      </c>
      <c r="R1361">
        <f>VLOOKUP($A1361,'STOCK PRICES'!$S$2:$T$2018,2,1)</f>
        <v>6.24</v>
      </c>
      <c r="S1361" s="92">
        <f t="shared" si="91"/>
        <v>-2.375408600810703E-2</v>
      </c>
      <c r="T1361">
        <f>VLOOKUP($A1361,'STOCK PRICES'!$U$2:$V$1210,2,1)</f>
        <v>220.01</v>
      </c>
      <c r="U1361" s="92">
        <f t="shared" si="92"/>
        <v>6.4294241223513881E-3</v>
      </c>
      <c r="V1361">
        <f>VLOOKUP($A1361,'STOCK PRICES'!$W$2:$X$1879,2,1)</f>
        <v>55.16</v>
      </c>
      <c r="W1361" s="92">
        <f t="shared" si="93"/>
        <v>-1.5292193296639923E-2</v>
      </c>
      <c r="X1361">
        <f>VLOOKUP($A1361,'STOCK PRICES'!$Y$2:$Z$1987,2,1)</f>
        <v>26.99</v>
      </c>
      <c r="Y1361" s="92">
        <f t="shared" si="94"/>
        <v>1.4179342040315328E-2</v>
      </c>
      <c r="Z1361">
        <f>VLOOKUP($A1361,'STOCK PRICES'!$AA$2:$AB$1885,2,1)</f>
        <v>89.9</v>
      </c>
      <c r="AA1361" s="92">
        <f t="shared" si="95"/>
        <v>0</v>
      </c>
      <c r="AB1361">
        <f>VLOOKUP($A1361,'STOCK PRICES'!$AC$2:$AD$532,2,1)</f>
        <v>402.9</v>
      </c>
      <c r="AC1361" s="92">
        <f t="shared" si="96"/>
        <v>-8.5264650019122954E-3</v>
      </c>
      <c r="AD1361">
        <f>VLOOKUP($A1361,'STOCK PRICES'!$AE$2:$AF$1525,2,1)</f>
        <v>900.01</v>
      </c>
      <c r="AE1361" s="92">
        <f t="shared" si="97"/>
        <v>1.1111049383246083E-5</v>
      </c>
      <c r="AF1361">
        <f>VLOOKUP($A1361,'STOCK PRICES'!$AG$2:$AH$1526,2,1)</f>
        <v>52.68</v>
      </c>
      <c r="AG1361" s="92">
        <f t="shared" si="98"/>
        <v>-9.634531879145888E-3</v>
      </c>
      <c r="AH1361">
        <f>VLOOKUP($A1361,'STOCK PRICES'!$AI$2:$AJ$1515,2,1)</f>
        <v>457.65</v>
      </c>
      <c r="AI1361" s="92">
        <f t="shared" si="99"/>
        <v>-1.1946275869248176E-2</v>
      </c>
      <c r="AJ1361">
        <f>VLOOKUP($A1361,'STOCK PRICES'!$AK$2:$AL$1492,2,1)</f>
        <v>160.94999999999999</v>
      </c>
      <c r="AK1361" s="92">
        <f t="shared" si="100"/>
        <v>-2.2181487599884624E-2</v>
      </c>
    </row>
    <row r="1362" spans="1:37">
      <c r="A1362" s="87">
        <v>45012</v>
      </c>
      <c r="B1362">
        <f>VLOOKUP($A1362,'STOCK PRICES'!$C$2:$D$1994,2,1)</f>
        <v>92.75</v>
      </c>
      <c r="C1362" s="92">
        <f t="shared" si="101"/>
        <v>1.4026004349385313E-3</v>
      </c>
      <c r="D1362">
        <f>VLOOKUP($A1362,'STOCK PRICES'!$E$2:$F$2018,2,1)</f>
        <v>106.8</v>
      </c>
      <c r="E1362" s="92">
        <f t="shared" si="101"/>
        <v>8.7460001708059981E-3</v>
      </c>
      <c r="F1362">
        <f>VLOOKUP($A1362,'STOCK PRICES'!$G$2:$H$1679,2,1)</f>
        <v>19.7</v>
      </c>
      <c r="G1362" s="92">
        <f t="shared" si="85"/>
        <v>0</v>
      </c>
      <c r="H1362">
        <f>VLOOKUP($A1362,'STOCK PRICES'!$I$2:$J$1976,2,1)</f>
        <v>30.72</v>
      </c>
      <c r="I1362" s="92">
        <f t="shared" si="86"/>
        <v>-9.3958248328862726E-3</v>
      </c>
      <c r="J1362">
        <f>VLOOKUP($A1362,'STOCK PRICES'!$K$2:$L$2018,2,1)</f>
        <v>165.74</v>
      </c>
      <c r="K1362" s="92">
        <f t="shared" si="87"/>
        <v>-3.6737070435892004E-3</v>
      </c>
      <c r="L1362">
        <f>VLOOKUP($A1362,'STOCK PRICES'!$M$2:$N$2018,2,1)</f>
        <v>24.89</v>
      </c>
      <c r="M1362" s="92">
        <f t="shared" si="88"/>
        <v>1.2533012241612006E-2</v>
      </c>
      <c r="N1362">
        <f>VLOOKUP($A1362,'STOCK PRICES'!$O$2:$P$538,2,1)</f>
        <v>19.72</v>
      </c>
      <c r="O1362" s="92">
        <f t="shared" si="89"/>
        <v>-5.5625933572151934E-3</v>
      </c>
      <c r="P1362">
        <f>VLOOKUP($A1362,'STOCK PRICES'!$Q$2:$R$2018,2,1)</f>
        <v>12.48</v>
      </c>
      <c r="Q1362" s="92">
        <f t="shared" si="90"/>
        <v>-2.0619287202735703E-2</v>
      </c>
      <c r="R1362">
        <f>VLOOKUP($A1362,'STOCK PRICES'!$S$2:$T$2018,2,1)</f>
        <v>6.25</v>
      </c>
      <c r="S1362" s="92">
        <f t="shared" si="91"/>
        <v>1.6012813669738276E-3</v>
      </c>
      <c r="T1362">
        <f>VLOOKUP($A1362,'STOCK PRICES'!$U$2:$V$1210,2,1)</f>
        <v>220.01</v>
      </c>
      <c r="U1362" s="92">
        <f t="shared" si="92"/>
        <v>0</v>
      </c>
      <c r="V1362">
        <f>VLOOKUP($A1362,'STOCK PRICES'!$W$2:$X$1879,2,1)</f>
        <v>55.51</v>
      </c>
      <c r="W1362" s="92">
        <f t="shared" si="93"/>
        <v>6.3251317769687952E-3</v>
      </c>
      <c r="X1362">
        <f>VLOOKUP($A1362,'STOCK PRICES'!$Y$2:$Z$1987,2,1)</f>
        <v>27.05</v>
      </c>
      <c r="Y1362" s="92">
        <f t="shared" si="94"/>
        <v>2.2205782625773635E-3</v>
      </c>
      <c r="Z1362">
        <f>VLOOKUP($A1362,'STOCK PRICES'!$AA$2:$AB$1885,2,1)</f>
        <v>89.9</v>
      </c>
      <c r="AA1362" s="92">
        <f t="shared" si="95"/>
        <v>0</v>
      </c>
      <c r="AB1362">
        <f>VLOOKUP($A1362,'STOCK PRICES'!$AC$2:$AD$532,2,1)</f>
        <v>403.86</v>
      </c>
      <c r="AC1362" s="92">
        <f t="shared" si="96"/>
        <v>2.379891053375301E-3</v>
      </c>
      <c r="AD1362">
        <f>VLOOKUP($A1362,'STOCK PRICES'!$AE$2:$AF$1525,2,1)</f>
        <v>899.89</v>
      </c>
      <c r="AE1362" s="92">
        <f t="shared" si="97"/>
        <v>-1.3334074134990539E-4</v>
      </c>
      <c r="AF1362">
        <f>VLOOKUP($A1362,'STOCK PRICES'!$AG$2:$AH$1526,2,1)</f>
        <v>53.1</v>
      </c>
      <c r="AG1362" s="92">
        <f t="shared" si="98"/>
        <v>7.9410513728129049E-3</v>
      </c>
      <c r="AH1362">
        <f>VLOOKUP($A1362,'STOCK PRICES'!$AI$2:$AJ$1515,2,1)</f>
        <v>467.17</v>
      </c>
      <c r="AI1362" s="92">
        <f t="shared" si="99"/>
        <v>2.0588517292762072E-2</v>
      </c>
      <c r="AJ1362">
        <f>VLOOKUP($A1362,'STOCK PRICES'!$AK$2:$AL$1492,2,1)</f>
        <v>160.34</v>
      </c>
      <c r="AK1362" s="92">
        <f t="shared" si="100"/>
        <v>-3.7971971300114942E-3</v>
      </c>
    </row>
    <row r="1363" spans="1:37">
      <c r="A1363" s="87">
        <v>45013</v>
      </c>
      <c r="B1363">
        <f>VLOOKUP($A1363,'STOCK PRICES'!$C$2:$D$1994,2,1)</f>
        <v>92.74</v>
      </c>
      <c r="C1363" s="92">
        <f t="shared" si="101"/>
        <v>-1.0782252422977763E-4</v>
      </c>
      <c r="D1363">
        <f>VLOOKUP($A1363,'STOCK PRICES'!$E$2:$F$2018,2,1)</f>
        <v>106.71</v>
      </c>
      <c r="E1363" s="92">
        <f t="shared" si="101"/>
        <v>-8.4305189762100556E-4</v>
      </c>
      <c r="F1363">
        <f>VLOOKUP($A1363,'STOCK PRICES'!$G$2:$H$1679,2,1)</f>
        <v>19.75</v>
      </c>
      <c r="G1363" s="92">
        <f t="shared" si="85"/>
        <v>2.5348556031881157E-3</v>
      </c>
      <c r="H1363">
        <f>VLOOKUP($A1363,'STOCK PRICES'!$I$2:$J$1976,2,1)</f>
        <v>29.57</v>
      </c>
      <c r="I1363" s="92">
        <f t="shared" si="86"/>
        <v>-3.8153574415085489E-2</v>
      </c>
      <c r="J1363">
        <f>VLOOKUP($A1363,'STOCK PRICES'!$K$2:$L$2018,2,1)</f>
        <v>168.01</v>
      </c>
      <c r="K1363" s="92">
        <f t="shared" si="87"/>
        <v>1.3603206020414545E-2</v>
      </c>
      <c r="L1363">
        <f>VLOOKUP($A1363,'STOCK PRICES'!$M$2:$N$2018,2,1)</f>
        <v>25.47</v>
      </c>
      <c r="M1363" s="92">
        <f t="shared" si="88"/>
        <v>2.3035172611864951E-2</v>
      </c>
      <c r="N1363">
        <f>VLOOKUP($A1363,'STOCK PRICES'!$O$2:$P$538,2,1)</f>
        <v>19.579999999999998</v>
      </c>
      <c r="O1363" s="92">
        <f t="shared" si="89"/>
        <v>-7.1247120721250551E-3</v>
      </c>
      <c r="P1363">
        <f>VLOOKUP($A1363,'STOCK PRICES'!$Q$2:$R$2018,2,1)</f>
        <v>12.63</v>
      </c>
      <c r="Q1363" s="92">
        <f t="shared" si="90"/>
        <v>1.1947573421118202E-2</v>
      </c>
      <c r="R1363">
        <f>VLOOKUP($A1363,'STOCK PRICES'!$S$2:$T$2018,2,1)</f>
        <v>6.26</v>
      </c>
      <c r="S1363" s="92">
        <f t="shared" si="91"/>
        <v>1.5987213636970735E-3</v>
      </c>
      <c r="T1363">
        <f>VLOOKUP($A1363,'STOCK PRICES'!$U$2:$V$1210,2,1)</f>
        <v>219.17</v>
      </c>
      <c r="U1363" s="92">
        <f t="shared" si="92"/>
        <v>-3.8253154711618814E-3</v>
      </c>
      <c r="V1363">
        <f>VLOOKUP($A1363,'STOCK PRICES'!$W$2:$X$1879,2,1)</f>
        <v>55.51</v>
      </c>
      <c r="W1363" s="92">
        <f t="shared" si="93"/>
        <v>0</v>
      </c>
      <c r="X1363">
        <f>VLOOKUP($A1363,'STOCK PRICES'!$Y$2:$Z$1987,2,1)</f>
        <v>27.19</v>
      </c>
      <c r="Y1363" s="92">
        <f t="shared" si="94"/>
        <v>5.1622533518887936E-3</v>
      </c>
      <c r="Z1363">
        <f>VLOOKUP($A1363,'STOCK PRICES'!$AA$2:$AB$1885,2,1)</f>
        <v>89.9</v>
      </c>
      <c r="AA1363" s="92">
        <f t="shared" si="95"/>
        <v>0</v>
      </c>
      <c r="AB1363">
        <f>VLOOKUP($A1363,'STOCK PRICES'!$AC$2:$AD$532,2,1)</f>
        <v>400.42</v>
      </c>
      <c r="AC1363" s="92">
        <f t="shared" si="96"/>
        <v>-8.5542870071233911E-3</v>
      </c>
      <c r="AD1363">
        <f>VLOOKUP($A1363,'STOCK PRICES'!$AE$2:$AF$1525,2,1)</f>
        <v>886.69</v>
      </c>
      <c r="AE1363" s="92">
        <f t="shared" si="97"/>
        <v>-1.4777105081489524E-2</v>
      </c>
      <c r="AF1363">
        <f>VLOOKUP($A1363,'STOCK PRICES'!$AG$2:$AH$1526,2,1)</f>
        <v>53.42</v>
      </c>
      <c r="AG1363" s="92">
        <f t="shared" si="98"/>
        <v>6.0082794339215905E-3</v>
      </c>
      <c r="AH1363">
        <f>VLOOKUP($A1363,'STOCK PRICES'!$AI$2:$AJ$1515,2,1)</f>
        <v>465.91</v>
      </c>
      <c r="AI1363" s="92">
        <f t="shared" si="99"/>
        <v>-2.7007346977033645E-3</v>
      </c>
      <c r="AJ1363">
        <f>VLOOKUP($A1363,'STOCK PRICES'!$AK$2:$AL$1492,2,1)</f>
        <v>161.18</v>
      </c>
      <c r="AK1363" s="92">
        <f t="shared" si="100"/>
        <v>5.2251922815597799E-3</v>
      </c>
    </row>
    <row r="1364" spans="1:37">
      <c r="A1364" s="87">
        <v>45014</v>
      </c>
      <c r="B1364">
        <f>VLOOKUP($A1364,'STOCK PRICES'!$C$2:$D$1994,2,1)</f>
        <v>92.96</v>
      </c>
      <c r="C1364" s="92">
        <f t="shared" si="101"/>
        <v>2.3694141402864242E-3</v>
      </c>
      <c r="D1364">
        <f>VLOOKUP($A1364,'STOCK PRICES'!$E$2:$F$2018,2,1)</f>
        <v>106.22</v>
      </c>
      <c r="E1364" s="92">
        <f t="shared" si="101"/>
        <v>-4.60245963422034E-3</v>
      </c>
      <c r="F1364">
        <f>VLOOKUP($A1364,'STOCK PRICES'!$G$2:$H$1679,2,1)</f>
        <v>19.760000000000002</v>
      </c>
      <c r="G1364" s="92">
        <f t="shared" si="85"/>
        <v>5.0620097259106123E-4</v>
      </c>
      <c r="H1364">
        <f>VLOOKUP($A1364,'STOCK PRICES'!$I$2:$J$1976,2,1)</f>
        <v>29.27</v>
      </c>
      <c r="I1364" s="92">
        <f t="shared" si="86"/>
        <v>-1.0197233160591441E-2</v>
      </c>
      <c r="J1364">
        <f>VLOOKUP($A1364,'STOCK PRICES'!$K$2:$L$2018,2,1)</f>
        <v>169.46</v>
      </c>
      <c r="K1364" s="92">
        <f t="shared" si="87"/>
        <v>8.5934093290071494E-3</v>
      </c>
      <c r="L1364">
        <f>VLOOKUP($A1364,'STOCK PRICES'!$M$2:$N$2018,2,1)</f>
        <v>25.41</v>
      </c>
      <c r="M1364" s="92">
        <f t="shared" si="88"/>
        <v>-2.3584916592928281E-3</v>
      </c>
      <c r="N1364">
        <f>VLOOKUP($A1364,'STOCK PRICES'!$O$2:$P$538,2,1)</f>
        <v>19.329999999999998</v>
      </c>
      <c r="O1364" s="92">
        <f t="shared" si="89"/>
        <v>-1.2850343882124816E-2</v>
      </c>
      <c r="P1364">
        <f>VLOOKUP($A1364,'STOCK PRICES'!$Q$2:$R$2018,2,1)</f>
        <v>12.46</v>
      </c>
      <c r="Q1364" s="92">
        <f t="shared" si="90"/>
        <v>-1.3551423003092663E-2</v>
      </c>
      <c r="R1364">
        <f>VLOOKUP($A1364,'STOCK PRICES'!$S$2:$T$2018,2,1)</f>
        <v>6.3</v>
      </c>
      <c r="S1364" s="92">
        <f t="shared" si="91"/>
        <v>6.3694482854799285E-3</v>
      </c>
      <c r="T1364">
        <f>VLOOKUP($A1364,'STOCK PRICES'!$U$2:$V$1210,2,1)</f>
        <v>217.6</v>
      </c>
      <c r="U1364" s="92">
        <f t="shared" si="92"/>
        <v>-7.1891694118399966E-3</v>
      </c>
      <c r="V1364">
        <f>VLOOKUP($A1364,'STOCK PRICES'!$W$2:$X$1879,2,1)</f>
        <v>54.99</v>
      </c>
      <c r="W1364" s="92">
        <f t="shared" si="93"/>
        <v>-9.4118341823464825E-3</v>
      </c>
      <c r="X1364">
        <f>VLOOKUP($A1364,'STOCK PRICES'!$Y$2:$Z$1987,2,1)</f>
        <v>27</v>
      </c>
      <c r="Y1364" s="92">
        <f t="shared" si="94"/>
        <v>-7.0123926400503462E-3</v>
      </c>
      <c r="Z1364">
        <f>VLOOKUP($A1364,'STOCK PRICES'!$AA$2:$AB$1885,2,1)</f>
        <v>89.9</v>
      </c>
      <c r="AA1364" s="92">
        <f t="shared" si="95"/>
        <v>0</v>
      </c>
      <c r="AB1364">
        <f>VLOOKUP($A1364,'STOCK PRICES'!$AC$2:$AD$532,2,1)</f>
        <v>396.1</v>
      </c>
      <c r="AC1364" s="92">
        <f t="shared" si="96"/>
        <v>-1.0847291615682354E-2</v>
      </c>
      <c r="AD1364">
        <f>VLOOKUP($A1364,'STOCK PRICES'!$AE$2:$AF$1525,2,1)</f>
        <v>894.86</v>
      </c>
      <c r="AE1364" s="92">
        <f t="shared" si="97"/>
        <v>9.1718529073945895E-3</v>
      </c>
      <c r="AF1364">
        <f>VLOOKUP($A1364,'STOCK PRICES'!$AG$2:$AH$1526,2,1)</f>
        <v>52.38</v>
      </c>
      <c r="AG1364" s="92">
        <f t="shared" si="98"/>
        <v>-1.9660368602249005E-2</v>
      </c>
      <c r="AH1364">
        <f>VLOOKUP($A1364,'STOCK PRICES'!$AI$2:$AJ$1515,2,1)</f>
        <v>463.23</v>
      </c>
      <c r="AI1364" s="92">
        <f t="shared" si="99"/>
        <v>-5.7687914249644288E-3</v>
      </c>
      <c r="AJ1364">
        <f>VLOOKUP($A1364,'STOCK PRICES'!$AK$2:$AL$1492,2,1)</f>
        <v>159.6</v>
      </c>
      <c r="AK1364" s="92">
        <f t="shared" si="100"/>
        <v>-9.8510678806569864E-3</v>
      </c>
    </row>
    <row r="1365" spans="1:37">
      <c r="A1365" s="87">
        <v>45015</v>
      </c>
      <c r="B1365">
        <f>VLOOKUP($A1365,'STOCK PRICES'!$C$2:$D$1994,2,1)</f>
        <v>93.93</v>
      </c>
      <c r="C1365" s="92">
        <f t="shared" si="101"/>
        <v>1.0380530902823129E-2</v>
      </c>
      <c r="D1365">
        <f>VLOOKUP($A1365,'STOCK PRICES'!$E$2:$F$2018,2,1)</f>
        <v>105.66</v>
      </c>
      <c r="E1365" s="92">
        <f t="shared" si="101"/>
        <v>-5.286023258083335E-3</v>
      </c>
      <c r="F1365">
        <f>VLOOKUP($A1365,'STOCK PRICES'!$G$2:$H$1679,2,1)</f>
        <v>20.84</v>
      </c>
      <c r="G1365" s="92">
        <f t="shared" si="85"/>
        <v>5.3214524565444427E-2</v>
      </c>
      <c r="H1365">
        <f>VLOOKUP($A1365,'STOCK PRICES'!$I$2:$J$1976,2,1)</f>
        <v>30.01</v>
      </c>
      <c r="I1365" s="92">
        <f t="shared" si="86"/>
        <v>2.4967558748481319E-2</v>
      </c>
      <c r="J1365">
        <f>VLOOKUP($A1365,'STOCK PRICES'!$K$2:$L$2018,2,1)</f>
        <v>169.07</v>
      </c>
      <c r="K1365" s="92">
        <f t="shared" si="87"/>
        <v>-2.3040804214430727E-3</v>
      </c>
      <c r="L1365">
        <f>VLOOKUP($A1365,'STOCK PRICES'!$M$2:$N$2018,2,1)</f>
        <v>25.85</v>
      </c>
      <c r="M1365" s="92">
        <f t="shared" si="88"/>
        <v>1.7167803622365498E-2</v>
      </c>
      <c r="N1365">
        <f>VLOOKUP($A1365,'STOCK PRICES'!$O$2:$P$538,2,1)</f>
        <v>19.940000000000001</v>
      </c>
      <c r="O1365" s="92">
        <f t="shared" si="89"/>
        <v>3.1069471313452959E-2</v>
      </c>
      <c r="P1365">
        <f>VLOOKUP($A1365,'STOCK PRICES'!$Q$2:$R$2018,2,1)</f>
        <v>12.26</v>
      </c>
      <c r="Q1365" s="92">
        <f t="shared" si="90"/>
        <v>-1.6181582851241848E-2</v>
      </c>
      <c r="R1365">
        <f>VLOOKUP($A1365,'STOCK PRICES'!$S$2:$T$2018,2,1)</f>
        <v>6.28</v>
      </c>
      <c r="S1365" s="92">
        <f t="shared" si="91"/>
        <v>-3.1796529173795732E-3</v>
      </c>
      <c r="T1365">
        <f>VLOOKUP($A1365,'STOCK PRICES'!$U$2:$V$1210,2,1)</f>
        <v>233.92</v>
      </c>
      <c r="U1365" s="92">
        <f t="shared" si="92"/>
        <v>7.2320661579626078E-2</v>
      </c>
      <c r="V1365">
        <f>VLOOKUP($A1365,'STOCK PRICES'!$W$2:$X$1879,2,1)</f>
        <v>53.5</v>
      </c>
      <c r="W1365" s="92">
        <f t="shared" si="93"/>
        <v>-2.7469696617762565E-2</v>
      </c>
      <c r="X1365">
        <f>VLOOKUP($A1365,'STOCK PRICES'!$Y$2:$Z$1987,2,1)</f>
        <v>27</v>
      </c>
      <c r="Y1365" s="92">
        <f t="shared" si="94"/>
        <v>0</v>
      </c>
      <c r="Z1365">
        <f>VLOOKUP($A1365,'STOCK PRICES'!$AA$2:$AB$1885,2,1)</f>
        <v>89.9</v>
      </c>
      <c r="AA1365" s="92">
        <f t="shared" si="95"/>
        <v>0</v>
      </c>
      <c r="AB1365">
        <f>VLOOKUP($A1365,'STOCK PRICES'!$AC$2:$AD$532,2,1)</f>
        <v>398.01</v>
      </c>
      <c r="AC1365" s="92">
        <f t="shared" si="96"/>
        <v>4.8104259690640427E-3</v>
      </c>
      <c r="AD1365">
        <f>VLOOKUP($A1365,'STOCK PRICES'!$AE$2:$AF$1525,2,1)</f>
        <v>899.43</v>
      </c>
      <c r="AE1365" s="92">
        <f t="shared" si="97"/>
        <v>5.093947892453465E-3</v>
      </c>
      <c r="AF1365">
        <f>VLOOKUP($A1365,'STOCK PRICES'!$AG$2:$AH$1526,2,1)</f>
        <v>52.84</v>
      </c>
      <c r="AG1365" s="92">
        <f t="shared" si="98"/>
        <v>8.7436405745588471E-3</v>
      </c>
      <c r="AH1365">
        <f>VLOOKUP($A1365,'STOCK PRICES'!$AI$2:$AJ$1515,2,1)</f>
        <v>462.22</v>
      </c>
      <c r="AI1365" s="92">
        <f t="shared" si="99"/>
        <v>-2.1827227856576195E-3</v>
      </c>
      <c r="AJ1365">
        <f>VLOOKUP($A1365,'STOCK PRICES'!$AK$2:$AL$1492,2,1)</f>
        <v>161.94</v>
      </c>
      <c r="AK1365" s="92">
        <f t="shared" si="100"/>
        <v>1.4555211242259926E-2</v>
      </c>
    </row>
    <row r="1366" spans="1:37">
      <c r="A1366" s="87">
        <v>45016</v>
      </c>
      <c r="B1366">
        <f>VLOOKUP($A1366,'STOCK PRICES'!$C$2:$D$1994,2,1)</f>
        <v>95.2</v>
      </c>
      <c r="C1366" s="92">
        <f t="shared" si="101"/>
        <v>1.3430117790895542E-2</v>
      </c>
      <c r="D1366">
        <f>VLOOKUP($A1366,'STOCK PRICES'!$E$2:$F$2018,2,1)</f>
        <v>106.56</v>
      </c>
      <c r="E1366" s="92">
        <f t="shared" si="101"/>
        <v>8.4818150559093503E-3</v>
      </c>
      <c r="F1366">
        <f>VLOOKUP($A1366,'STOCK PRICES'!$G$2:$H$1679,2,1)</f>
        <v>19.760000000000002</v>
      </c>
      <c r="G1366" s="92">
        <f t="shared" si="85"/>
        <v>-5.3214524565444288E-2</v>
      </c>
      <c r="H1366">
        <f>VLOOKUP($A1366,'STOCK PRICES'!$I$2:$J$1976,2,1)</f>
        <v>29.48</v>
      </c>
      <c r="I1366" s="92">
        <f t="shared" si="86"/>
        <v>-1.7818592131139985E-2</v>
      </c>
      <c r="J1366">
        <f>VLOOKUP($A1366,'STOCK PRICES'!$K$2:$L$2018,2,1)</f>
        <v>170.25</v>
      </c>
      <c r="K1366" s="92">
        <f t="shared" si="87"/>
        <v>6.9551146807468461E-3</v>
      </c>
      <c r="L1366">
        <f>VLOOKUP($A1366,'STOCK PRICES'!$M$2:$N$2018,2,1)</f>
        <v>25.98</v>
      </c>
      <c r="M1366" s="92">
        <f t="shared" si="88"/>
        <v>5.0164102880152989E-3</v>
      </c>
      <c r="N1366">
        <f>VLOOKUP($A1366,'STOCK PRICES'!$O$2:$P$538,2,1)</f>
        <v>20.23</v>
      </c>
      <c r="O1366" s="92">
        <f t="shared" si="89"/>
        <v>1.4438886645961864E-2</v>
      </c>
      <c r="P1366">
        <f>VLOOKUP($A1366,'STOCK PRICES'!$Q$2:$R$2018,2,1)</f>
        <v>12.14</v>
      </c>
      <c r="Q1366" s="92">
        <f t="shared" si="90"/>
        <v>-9.8361448767130179E-3</v>
      </c>
      <c r="R1366">
        <f>VLOOKUP($A1366,'STOCK PRICES'!$S$2:$T$2018,2,1)</f>
        <v>6.21</v>
      </c>
      <c r="S1366" s="92">
        <f t="shared" si="91"/>
        <v>-1.1209084534719966E-2</v>
      </c>
      <c r="T1366">
        <f>VLOOKUP($A1366,'STOCK PRICES'!$U$2:$V$1210,2,1)</f>
        <v>246.47</v>
      </c>
      <c r="U1366" s="92">
        <f t="shared" si="92"/>
        <v>5.2261105660860757E-2</v>
      </c>
      <c r="V1366">
        <f>VLOOKUP($A1366,'STOCK PRICES'!$W$2:$X$1879,2,1)</f>
        <v>52.41</v>
      </c>
      <c r="W1366" s="92">
        <f t="shared" si="93"/>
        <v>-2.0584241087885997E-2</v>
      </c>
      <c r="X1366">
        <f>VLOOKUP($A1366,'STOCK PRICES'!$Y$2:$Z$1987,2,1)</f>
        <v>26.46</v>
      </c>
      <c r="Y1366" s="92">
        <f t="shared" si="94"/>
        <v>-2.0202707317519466E-2</v>
      </c>
      <c r="Z1366">
        <f>VLOOKUP($A1366,'STOCK PRICES'!$AA$2:$AB$1885,2,1)</f>
        <v>89.9</v>
      </c>
      <c r="AA1366" s="92">
        <f t="shared" si="95"/>
        <v>0</v>
      </c>
      <c r="AB1366">
        <f>VLOOKUP($A1366,'STOCK PRICES'!$AC$2:$AD$532,2,1)</f>
        <v>402.44</v>
      </c>
      <c r="AC1366" s="92">
        <f t="shared" si="96"/>
        <v>1.1068886826914938E-2</v>
      </c>
      <c r="AD1366">
        <f>VLOOKUP($A1366,'STOCK PRICES'!$AE$2:$AF$1525,2,1)</f>
        <v>886.95</v>
      </c>
      <c r="AE1366" s="92">
        <f t="shared" si="97"/>
        <v>-1.3972618415753962E-2</v>
      </c>
      <c r="AF1366">
        <f>VLOOKUP($A1366,'STOCK PRICES'!$AG$2:$AH$1526,2,1)</f>
        <v>52.62</v>
      </c>
      <c r="AG1366" s="92">
        <f t="shared" si="98"/>
        <v>-4.1722040419780162E-3</v>
      </c>
      <c r="AH1366">
        <f>VLOOKUP($A1366,'STOCK PRICES'!$AI$2:$AJ$1515,2,1)</f>
        <v>462.06</v>
      </c>
      <c r="AI1366" s="92">
        <f t="shared" si="99"/>
        <v>-3.4621543601123832E-4</v>
      </c>
      <c r="AJ1366">
        <f>VLOOKUP($A1366,'STOCK PRICES'!$AK$2:$AL$1492,2,1)</f>
        <v>162.36000000000001</v>
      </c>
      <c r="AK1366" s="92">
        <f t="shared" si="100"/>
        <v>2.5901957127287992E-3</v>
      </c>
    </row>
    <row r="1367" spans="1:37">
      <c r="A1367" s="87">
        <v>45019</v>
      </c>
      <c r="B1367">
        <f>VLOOKUP($A1367,'STOCK PRICES'!$C$2:$D$1994,2,1)</f>
        <v>95.35</v>
      </c>
      <c r="C1367" s="92">
        <f t="shared" si="101"/>
        <v>1.5743902491084376E-3</v>
      </c>
      <c r="D1367">
        <f>VLOOKUP($A1367,'STOCK PRICES'!$E$2:$F$2018,2,1)</f>
        <v>105.99</v>
      </c>
      <c r="E1367" s="92">
        <f t="shared" si="101"/>
        <v>-5.3634567529155632E-3</v>
      </c>
      <c r="F1367">
        <f>VLOOKUP($A1367,'STOCK PRICES'!$G$2:$H$1679,2,1)</f>
        <v>19.489999999999998</v>
      </c>
      <c r="G1367" s="92">
        <f t="shared" si="85"/>
        <v>-1.375817880025243E-2</v>
      </c>
      <c r="H1367">
        <f>VLOOKUP($A1367,'STOCK PRICES'!$I$2:$J$1976,2,1)</f>
        <v>29.48</v>
      </c>
      <c r="I1367" s="92">
        <f t="shared" si="86"/>
        <v>0</v>
      </c>
      <c r="J1367">
        <f>VLOOKUP($A1367,'STOCK PRICES'!$K$2:$L$2018,2,1)</f>
        <v>169.89</v>
      </c>
      <c r="K1367" s="92">
        <f t="shared" si="87"/>
        <v>-2.1167762357984597E-3</v>
      </c>
      <c r="L1367">
        <f>VLOOKUP($A1367,'STOCK PRICES'!$M$2:$N$2018,2,1)</f>
        <v>25.3</v>
      </c>
      <c r="M1367" s="92">
        <f t="shared" si="88"/>
        <v>-2.6522615508978966E-2</v>
      </c>
      <c r="N1367">
        <f>VLOOKUP($A1367,'STOCK PRICES'!$O$2:$P$538,2,1)</f>
        <v>19.190000000000001</v>
      </c>
      <c r="O1367" s="92">
        <f t="shared" si="89"/>
        <v>-5.2777341160045468E-2</v>
      </c>
      <c r="P1367">
        <f>VLOOKUP($A1367,'STOCK PRICES'!$Q$2:$R$2018,2,1)</f>
        <v>12.23</v>
      </c>
      <c r="Q1367" s="92">
        <f t="shared" si="90"/>
        <v>7.3861640677287677E-3</v>
      </c>
      <c r="R1367">
        <f>VLOOKUP($A1367,'STOCK PRICES'!$S$2:$T$2018,2,1)</f>
        <v>6.21</v>
      </c>
      <c r="S1367" s="92">
        <f t="shared" si="91"/>
        <v>0</v>
      </c>
      <c r="T1367">
        <f>VLOOKUP($A1367,'STOCK PRICES'!$U$2:$V$1210,2,1)</f>
        <v>240.54</v>
      </c>
      <c r="U1367" s="92">
        <f t="shared" si="92"/>
        <v>-2.4353886339803916E-2</v>
      </c>
      <c r="V1367">
        <f>VLOOKUP($A1367,'STOCK PRICES'!$W$2:$X$1879,2,1)</f>
        <v>52</v>
      </c>
      <c r="W1367" s="92">
        <f t="shared" si="93"/>
        <v>-7.8536942326474443E-3</v>
      </c>
      <c r="X1367">
        <f>VLOOKUP($A1367,'STOCK PRICES'!$Y$2:$Z$1987,2,1)</f>
        <v>26.39</v>
      </c>
      <c r="Y1367" s="92">
        <f t="shared" si="94"/>
        <v>-2.6490081715769532E-3</v>
      </c>
      <c r="Z1367">
        <f>VLOOKUP($A1367,'STOCK PRICES'!$AA$2:$AB$1885,2,1)</f>
        <v>89.9</v>
      </c>
      <c r="AA1367" s="92">
        <f t="shared" si="95"/>
        <v>0</v>
      </c>
      <c r="AB1367">
        <f>VLOOKUP($A1367,'STOCK PRICES'!$AC$2:$AD$532,2,1)</f>
        <v>400.01</v>
      </c>
      <c r="AC1367" s="92">
        <f t="shared" si="96"/>
        <v>-6.0564706283627572E-3</v>
      </c>
      <c r="AD1367">
        <f>VLOOKUP($A1367,'STOCK PRICES'!$AE$2:$AF$1525,2,1)</f>
        <v>890</v>
      </c>
      <c r="AE1367" s="92">
        <f t="shared" si="97"/>
        <v>3.4328517912368003E-3</v>
      </c>
      <c r="AF1367">
        <f>VLOOKUP($A1367,'STOCK PRICES'!$AG$2:$AH$1526,2,1)</f>
        <v>52.98</v>
      </c>
      <c r="AG1367" s="92">
        <f t="shared" si="98"/>
        <v>6.818208231776925E-3</v>
      </c>
      <c r="AH1367">
        <f>VLOOKUP($A1367,'STOCK PRICES'!$AI$2:$AJ$1515,2,1)</f>
        <v>466.72</v>
      </c>
      <c r="AI1367" s="92">
        <f t="shared" si="99"/>
        <v>1.003475334019765E-2</v>
      </c>
      <c r="AJ1367">
        <f>VLOOKUP($A1367,'STOCK PRICES'!$AK$2:$AL$1492,2,1)</f>
        <v>162</v>
      </c>
      <c r="AK1367" s="92">
        <f t="shared" si="100"/>
        <v>-2.2197567383129995E-3</v>
      </c>
    </row>
    <row r="1368" spans="1:37">
      <c r="A1368" s="87">
        <v>45020</v>
      </c>
      <c r="B1368">
        <f>VLOOKUP($A1368,'STOCK PRICES'!$C$2:$D$1994,2,1)</f>
        <v>94.98</v>
      </c>
      <c r="C1368" s="92">
        <f t="shared" si="101"/>
        <v>-3.8879889254522289E-3</v>
      </c>
      <c r="D1368">
        <f>VLOOKUP($A1368,'STOCK PRICES'!$E$2:$F$2018,2,1)</f>
        <v>106.14</v>
      </c>
      <c r="E1368" s="92">
        <f t="shared" si="101"/>
        <v>1.4142273605853774E-3</v>
      </c>
      <c r="F1368">
        <f>VLOOKUP($A1368,'STOCK PRICES'!$G$2:$H$1679,2,1)</f>
        <v>19.45</v>
      </c>
      <c r="G1368" s="92">
        <f t="shared" si="85"/>
        <v>-2.054443455014111E-3</v>
      </c>
      <c r="H1368">
        <f>VLOOKUP($A1368,'STOCK PRICES'!$I$2:$J$1976,2,1)</f>
        <v>29.01</v>
      </c>
      <c r="I1368" s="92">
        <f t="shared" si="86"/>
        <v>-1.6071469187823217E-2</v>
      </c>
      <c r="J1368">
        <f>VLOOKUP($A1368,'STOCK PRICES'!$K$2:$L$2018,2,1)</f>
        <v>170.12</v>
      </c>
      <c r="K1368" s="92">
        <f t="shared" si="87"/>
        <v>1.3529015916096581E-3</v>
      </c>
      <c r="L1368">
        <f>VLOOKUP($A1368,'STOCK PRICES'!$M$2:$N$2018,2,1)</f>
        <v>25.45</v>
      </c>
      <c r="M1368" s="92">
        <f t="shared" si="88"/>
        <v>5.9113472630571645E-3</v>
      </c>
      <c r="N1368">
        <f>VLOOKUP($A1368,'STOCK PRICES'!$O$2:$P$538,2,1)</f>
        <v>18.920000000000002</v>
      </c>
      <c r="O1368" s="92">
        <f t="shared" si="89"/>
        <v>-1.4169746395876308E-2</v>
      </c>
      <c r="P1368">
        <f>VLOOKUP($A1368,'STOCK PRICES'!$Q$2:$R$2018,2,1)</f>
        <v>12.23</v>
      </c>
      <c r="Q1368" s="92">
        <f t="shared" si="90"/>
        <v>0</v>
      </c>
      <c r="R1368">
        <f>VLOOKUP($A1368,'STOCK PRICES'!$S$2:$T$2018,2,1)</f>
        <v>6.23</v>
      </c>
      <c r="S1368" s="92">
        <f t="shared" si="91"/>
        <v>3.2154368539743928E-3</v>
      </c>
      <c r="T1368">
        <f>VLOOKUP($A1368,'STOCK PRICES'!$U$2:$V$1210,2,1)</f>
        <v>240.98</v>
      </c>
      <c r="U1368" s="92">
        <f t="shared" si="92"/>
        <v>1.8275466126597044E-3</v>
      </c>
      <c r="V1368">
        <f>VLOOKUP($A1368,'STOCK PRICES'!$W$2:$X$1879,2,1)</f>
        <v>51.63</v>
      </c>
      <c r="W1368" s="92">
        <f t="shared" si="93"/>
        <v>-7.1408196898695205E-3</v>
      </c>
      <c r="X1368">
        <f>VLOOKUP($A1368,'STOCK PRICES'!$Y$2:$Z$1987,2,1)</f>
        <v>26.46</v>
      </c>
      <c r="Y1368" s="92">
        <f t="shared" si="94"/>
        <v>2.6490081715768625E-3</v>
      </c>
      <c r="Z1368">
        <f>VLOOKUP($A1368,'STOCK PRICES'!$AA$2:$AB$1885,2,1)</f>
        <v>89.9</v>
      </c>
      <c r="AA1368" s="92">
        <f t="shared" si="95"/>
        <v>0</v>
      </c>
      <c r="AB1368">
        <f>VLOOKUP($A1368,'STOCK PRICES'!$AC$2:$AD$532,2,1)</f>
        <v>401.92</v>
      </c>
      <c r="AC1368" s="92">
        <f t="shared" si="96"/>
        <v>4.7635170442920372E-3</v>
      </c>
      <c r="AD1368">
        <f>VLOOKUP($A1368,'STOCK PRICES'!$AE$2:$AF$1525,2,1)</f>
        <v>883.01</v>
      </c>
      <c r="AE1368" s="92">
        <f t="shared" si="97"/>
        <v>-7.8849371580406204E-3</v>
      </c>
      <c r="AF1368">
        <f>VLOOKUP($A1368,'STOCK PRICES'!$AG$2:$AH$1526,2,1)</f>
        <v>52.56</v>
      </c>
      <c r="AG1368" s="92">
        <f t="shared" si="98"/>
        <v>-7.9591096675684925E-3</v>
      </c>
      <c r="AH1368">
        <f>VLOOKUP($A1368,'STOCK PRICES'!$AI$2:$AJ$1515,2,1)</f>
        <v>465.65</v>
      </c>
      <c r="AI1368" s="92">
        <f t="shared" si="99"/>
        <v>-2.2952271517445362E-3</v>
      </c>
      <c r="AJ1368">
        <f>VLOOKUP($A1368,'STOCK PRICES'!$AK$2:$AL$1492,2,1)</f>
        <v>161.19999999999999</v>
      </c>
      <c r="AK1368" s="92">
        <f t="shared" si="100"/>
        <v>-4.9505051598562029E-3</v>
      </c>
    </row>
    <row r="1369" spans="1:37">
      <c r="A1369" s="87">
        <v>45021</v>
      </c>
      <c r="B1369">
        <f>VLOOKUP($A1369,'STOCK PRICES'!$C$2:$D$1994,2,1)</f>
        <v>95.28</v>
      </c>
      <c r="C1369" s="92">
        <f t="shared" si="101"/>
        <v>3.153581926068866E-3</v>
      </c>
      <c r="D1369">
        <f>VLOOKUP($A1369,'STOCK PRICES'!$E$2:$F$2018,2,1)</f>
        <v>105.99</v>
      </c>
      <c r="E1369" s="92">
        <f t="shared" si="101"/>
        <v>-1.4142273605854687E-3</v>
      </c>
      <c r="F1369">
        <f>VLOOKUP($A1369,'STOCK PRICES'!$G$2:$H$1679,2,1)</f>
        <v>19.149999999999999</v>
      </c>
      <c r="G1369" s="92">
        <f t="shared" si="85"/>
        <v>-1.5544354437800344E-2</v>
      </c>
      <c r="H1369">
        <f>VLOOKUP($A1369,'STOCK PRICES'!$I$2:$J$1976,2,1)</f>
        <v>28.22</v>
      </c>
      <c r="I1369" s="92">
        <f t="shared" si="86"/>
        <v>-2.7609651708644781E-2</v>
      </c>
      <c r="J1369">
        <f>VLOOKUP($A1369,'STOCK PRICES'!$K$2:$L$2018,2,1)</f>
        <v>171.02</v>
      </c>
      <c r="K1369" s="92">
        <f t="shared" si="87"/>
        <v>5.2764383423765616E-3</v>
      </c>
      <c r="L1369">
        <f>VLOOKUP($A1369,'STOCK PRICES'!$M$2:$N$2018,2,1)</f>
        <v>25.53</v>
      </c>
      <c r="M1369" s="92">
        <f t="shared" si="88"/>
        <v>3.1384882568608035E-3</v>
      </c>
      <c r="N1369">
        <f>VLOOKUP($A1369,'STOCK PRICES'!$O$2:$P$538,2,1)</f>
        <v>18.579999999999998</v>
      </c>
      <c r="O1369" s="92">
        <f t="shared" si="89"/>
        <v>-1.8133830238039966E-2</v>
      </c>
      <c r="P1369">
        <f>VLOOKUP($A1369,'STOCK PRICES'!$Q$2:$R$2018,2,1)</f>
        <v>12.26</v>
      </c>
      <c r="Q1369" s="92">
        <f t="shared" si="90"/>
        <v>2.4499808089842798E-3</v>
      </c>
      <c r="R1369">
        <f>VLOOKUP($A1369,'STOCK PRICES'!$S$2:$T$2018,2,1)</f>
        <v>6.3</v>
      </c>
      <c r="S1369" s="92">
        <f t="shared" si="91"/>
        <v>1.1173300598125036E-2</v>
      </c>
      <c r="T1369">
        <f>VLOOKUP($A1369,'STOCK PRICES'!$U$2:$V$1210,2,1)</f>
        <v>259.05</v>
      </c>
      <c r="U1369" s="92">
        <f t="shared" si="92"/>
        <v>7.2307150765667016E-2</v>
      </c>
      <c r="V1369">
        <f>VLOOKUP($A1369,'STOCK PRICES'!$W$2:$X$1879,2,1)</f>
        <v>52</v>
      </c>
      <c r="W1369" s="92">
        <f t="shared" si="93"/>
        <v>7.1408196898694572E-3</v>
      </c>
      <c r="X1369">
        <f>VLOOKUP($A1369,'STOCK PRICES'!$Y$2:$Z$1987,2,1)</f>
        <v>26.97</v>
      </c>
      <c r="Y1369" s="92">
        <f t="shared" si="94"/>
        <v>1.9090978464828809E-2</v>
      </c>
      <c r="Z1369">
        <f>VLOOKUP($A1369,'STOCK PRICES'!$AA$2:$AB$1885,2,1)</f>
        <v>87.67</v>
      </c>
      <c r="AA1369" s="92">
        <f t="shared" si="95"/>
        <v>-2.5118175877080363E-2</v>
      </c>
      <c r="AB1369">
        <f>VLOOKUP($A1369,'STOCK PRICES'!$AC$2:$AD$532,2,1)</f>
        <v>402.91</v>
      </c>
      <c r="AC1369" s="92">
        <f t="shared" si="96"/>
        <v>2.4601481041140773E-3</v>
      </c>
      <c r="AD1369">
        <f>VLOOKUP($A1369,'STOCK PRICES'!$AE$2:$AF$1525,2,1)</f>
        <v>894.3</v>
      </c>
      <c r="AE1369" s="92">
        <f t="shared" si="97"/>
        <v>1.2704763783990452E-2</v>
      </c>
      <c r="AF1369">
        <f>VLOOKUP($A1369,'STOCK PRICES'!$AG$2:$AH$1526,2,1)</f>
        <v>52.49</v>
      </c>
      <c r="AG1369" s="92">
        <f t="shared" si="98"/>
        <v>-1.3326989121467147E-3</v>
      </c>
      <c r="AH1369">
        <f>VLOOKUP($A1369,'STOCK PRICES'!$AI$2:$AJ$1515,2,1)</f>
        <v>467.08</v>
      </c>
      <c r="AI1369" s="92">
        <f t="shared" si="99"/>
        <v>3.0662702398473766E-3</v>
      </c>
      <c r="AJ1369">
        <f>VLOOKUP($A1369,'STOCK PRICES'!$AK$2:$AL$1492,2,1)</f>
        <v>160.94</v>
      </c>
      <c r="AK1369" s="92">
        <f t="shared" si="100"/>
        <v>-1.6142053545411135E-3</v>
      </c>
    </row>
    <row r="1370" spans="1:37">
      <c r="A1370" s="87">
        <v>45022</v>
      </c>
      <c r="B1370">
        <f>VLOOKUP($A1370,'STOCK PRICES'!$C$2:$D$1994,2,1)</f>
        <v>96.55</v>
      </c>
      <c r="C1370" s="92">
        <f t="shared" si="101"/>
        <v>1.3241083827478694E-2</v>
      </c>
      <c r="D1370">
        <f>VLOOKUP($A1370,'STOCK PRICES'!$E$2:$F$2018,2,1)</f>
        <v>106.08</v>
      </c>
      <c r="E1370" s="92">
        <f t="shared" si="101"/>
        <v>8.4877639838897522E-4</v>
      </c>
      <c r="F1370">
        <f>VLOOKUP($A1370,'STOCK PRICES'!$G$2:$H$1679,2,1)</f>
        <v>19.3</v>
      </c>
      <c r="G1370" s="92">
        <f t="shared" si="85"/>
        <v>7.8023802841850204E-3</v>
      </c>
      <c r="H1370">
        <f>VLOOKUP($A1370,'STOCK PRICES'!$I$2:$J$1976,2,1)</f>
        <v>28.96</v>
      </c>
      <c r="I1370" s="92">
        <f t="shared" si="86"/>
        <v>2.5884621092847847E-2</v>
      </c>
      <c r="J1370">
        <f>VLOOKUP($A1370,'STOCK PRICES'!$K$2:$L$2018,2,1)</f>
        <v>172.14</v>
      </c>
      <c r="K1370" s="92">
        <f t="shared" si="87"/>
        <v>6.5275904935189651E-3</v>
      </c>
      <c r="L1370">
        <f>VLOOKUP($A1370,'STOCK PRICES'!$M$2:$N$2018,2,1)</f>
        <v>26.66</v>
      </c>
      <c r="M1370" s="92">
        <f t="shared" si="88"/>
        <v>4.3310083497170027E-2</v>
      </c>
      <c r="N1370">
        <f>VLOOKUP($A1370,'STOCK PRICES'!$O$2:$P$538,2,1)</f>
        <v>18.88</v>
      </c>
      <c r="O1370" s="92">
        <f t="shared" si="89"/>
        <v>1.6017427331662261E-2</v>
      </c>
      <c r="P1370">
        <f>VLOOKUP($A1370,'STOCK PRICES'!$Q$2:$R$2018,2,1)</f>
        <v>12.48</v>
      </c>
      <c r="Q1370" s="92">
        <f t="shared" si="90"/>
        <v>1.7785432433216342E-2</v>
      </c>
      <c r="R1370">
        <f>VLOOKUP($A1370,'STOCK PRICES'!$S$2:$T$2018,2,1)</f>
        <v>6.43</v>
      </c>
      <c r="S1370" s="92">
        <f t="shared" si="91"/>
        <v>2.0424904852040942E-2</v>
      </c>
      <c r="T1370">
        <f>VLOOKUP($A1370,'STOCK PRICES'!$U$2:$V$1210,2,1)</f>
        <v>278.45</v>
      </c>
      <c r="U1370" s="92">
        <f t="shared" si="92"/>
        <v>7.2217416774880278E-2</v>
      </c>
      <c r="V1370">
        <f>VLOOKUP($A1370,'STOCK PRICES'!$W$2:$X$1879,2,1)</f>
        <v>52.96</v>
      </c>
      <c r="W1370" s="92">
        <f t="shared" si="93"/>
        <v>1.8293193047325483E-2</v>
      </c>
      <c r="X1370">
        <f>VLOOKUP($A1370,'STOCK PRICES'!$Y$2:$Z$1987,2,1)</f>
        <v>27.01</v>
      </c>
      <c r="Y1370" s="92">
        <f t="shared" si="94"/>
        <v>1.4820306528856E-3</v>
      </c>
      <c r="Z1370">
        <f>VLOOKUP($A1370,'STOCK PRICES'!$AA$2:$AB$1885,2,1)</f>
        <v>87.67</v>
      </c>
      <c r="AA1370" s="92">
        <f t="shared" si="95"/>
        <v>0</v>
      </c>
      <c r="AB1370">
        <f>VLOOKUP($A1370,'STOCK PRICES'!$AC$2:$AD$532,2,1)</f>
        <v>409.86</v>
      </c>
      <c r="AC1370" s="92">
        <f t="shared" si="96"/>
        <v>1.7102426027919601E-2</v>
      </c>
      <c r="AD1370">
        <f>VLOOKUP($A1370,'STOCK PRICES'!$AE$2:$AF$1525,2,1)</f>
        <v>897.81</v>
      </c>
      <c r="AE1370" s="92">
        <f t="shared" si="97"/>
        <v>3.9171752718254295E-3</v>
      </c>
      <c r="AF1370">
        <f>VLOOKUP($A1370,'STOCK PRICES'!$AG$2:$AH$1526,2,1)</f>
        <v>53.34</v>
      </c>
      <c r="AG1370" s="92">
        <f t="shared" si="98"/>
        <v>1.6063843489659797E-2</v>
      </c>
      <c r="AH1370">
        <f>VLOOKUP($A1370,'STOCK PRICES'!$AI$2:$AJ$1515,2,1)</f>
        <v>472.06</v>
      </c>
      <c r="AI1370" s="92">
        <f t="shared" si="99"/>
        <v>1.0605546943218924E-2</v>
      </c>
      <c r="AJ1370">
        <f>VLOOKUP($A1370,'STOCK PRICES'!$AK$2:$AL$1492,2,1)</f>
        <v>167.62</v>
      </c>
      <c r="AK1370" s="92">
        <f t="shared" si="100"/>
        <v>4.0667887952773318E-2</v>
      </c>
    </row>
    <row r="1371" spans="1:37">
      <c r="A1371" s="87">
        <v>45023</v>
      </c>
      <c r="B1371">
        <f>VLOOKUP($A1371,'STOCK PRICES'!$C$2:$D$1994,2,1)</f>
        <v>96.73</v>
      </c>
      <c r="C1371" s="92">
        <f t="shared" si="101"/>
        <v>1.8625833199322674E-3</v>
      </c>
      <c r="D1371">
        <f>VLOOKUP($A1371,'STOCK PRICES'!$E$2:$F$2018,2,1)</f>
        <v>105.94</v>
      </c>
      <c r="E1371" s="92">
        <f t="shared" si="101"/>
        <v>-1.3206303211717521E-3</v>
      </c>
      <c r="F1371">
        <f>VLOOKUP($A1371,'STOCK PRICES'!$G$2:$H$1679,2,1)</f>
        <v>19.32</v>
      </c>
      <c r="G1371" s="92">
        <f t="shared" si="85"/>
        <v>1.0357328735321183E-3</v>
      </c>
      <c r="H1371">
        <f>VLOOKUP($A1371,'STOCK PRICES'!$I$2:$J$1976,2,1)</f>
        <v>28.6</v>
      </c>
      <c r="I1371" s="92">
        <f t="shared" si="86"/>
        <v>-1.2508849691708651E-2</v>
      </c>
      <c r="J1371">
        <f>VLOOKUP($A1371,'STOCK PRICES'!$K$2:$L$2018,2,1)</f>
        <v>170.93</v>
      </c>
      <c r="K1371" s="92">
        <f t="shared" si="87"/>
        <v>-7.0539832531516487E-3</v>
      </c>
      <c r="L1371">
        <f>VLOOKUP($A1371,'STOCK PRICES'!$M$2:$N$2018,2,1)</f>
        <v>26.46</v>
      </c>
      <c r="M1371" s="92">
        <f t="shared" si="88"/>
        <v>-7.5301560637529262E-3</v>
      </c>
      <c r="N1371">
        <f>VLOOKUP($A1371,'STOCK PRICES'!$O$2:$P$538,2,1)</f>
        <v>18.899999999999999</v>
      </c>
      <c r="O1371" s="92">
        <f t="shared" si="89"/>
        <v>1.0587613482421182E-3</v>
      </c>
      <c r="P1371">
        <f>VLOOKUP($A1371,'STOCK PRICES'!$Q$2:$R$2018,2,1)</f>
        <v>12.35</v>
      </c>
      <c r="Q1371" s="92">
        <f t="shared" si="90"/>
        <v>-1.0471299867295478E-2</v>
      </c>
      <c r="R1371">
        <f>VLOOKUP($A1371,'STOCK PRICES'!$S$2:$T$2018,2,1)</f>
        <v>6.25</v>
      </c>
      <c r="S1371" s="92">
        <f t="shared" si="91"/>
        <v>-2.8393074501217787E-2</v>
      </c>
      <c r="T1371">
        <f>VLOOKUP($A1371,'STOCK PRICES'!$U$2:$V$1210,2,1)</f>
        <v>282.72000000000003</v>
      </c>
      <c r="U1371" s="92">
        <f t="shared" si="92"/>
        <v>1.5218498535708769E-2</v>
      </c>
      <c r="V1371">
        <f>VLOOKUP($A1371,'STOCK PRICES'!$W$2:$X$1879,2,1)</f>
        <v>53.15</v>
      </c>
      <c r="W1371" s="92">
        <f t="shared" si="93"/>
        <v>3.5811931592040448E-3</v>
      </c>
      <c r="X1371">
        <f>VLOOKUP($A1371,'STOCK PRICES'!$Y$2:$Z$1987,2,1)</f>
        <v>26.64</v>
      </c>
      <c r="Y1371" s="92">
        <f t="shared" si="94"/>
        <v>-1.3793322132335873E-2</v>
      </c>
      <c r="Z1371">
        <f>VLOOKUP($A1371,'STOCK PRICES'!$AA$2:$AB$1885,2,1)</f>
        <v>89.05</v>
      </c>
      <c r="AA1371" s="92">
        <f t="shared" si="95"/>
        <v>1.5618244135176438E-2</v>
      </c>
      <c r="AB1371">
        <f>VLOOKUP($A1371,'STOCK PRICES'!$AC$2:$AD$532,2,1)</f>
        <v>404.38</v>
      </c>
      <c r="AC1371" s="92">
        <f t="shared" si="96"/>
        <v>-1.3460608032658255E-2</v>
      </c>
      <c r="AD1371">
        <f>VLOOKUP($A1371,'STOCK PRICES'!$AE$2:$AF$1525,2,1)</f>
        <v>891.3</v>
      </c>
      <c r="AE1371" s="92">
        <f t="shared" si="97"/>
        <v>-7.2773934872892203E-3</v>
      </c>
      <c r="AF1371">
        <f>VLOOKUP($A1371,'STOCK PRICES'!$AG$2:$AH$1526,2,1)</f>
        <v>54.25</v>
      </c>
      <c r="AG1371" s="92">
        <f t="shared" si="98"/>
        <v>1.691647366670062E-2</v>
      </c>
      <c r="AH1371">
        <f>VLOOKUP($A1371,'STOCK PRICES'!$AI$2:$AJ$1515,2,1)</f>
        <v>469.17</v>
      </c>
      <c r="AI1371" s="92">
        <f t="shared" si="99"/>
        <v>-6.1409200344990193E-3</v>
      </c>
      <c r="AJ1371">
        <f>VLOOKUP($A1371,'STOCK PRICES'!$AK$2:$AL$1492,2,1)</f>
        <v>165.95</v>
      </c>
      <c r="AK1371" s="92">
        <f t="shared" si="100"/>
        <v>-1.001297450477661E-2</v>
      </c>
    </row>
    <row r="1372" spans="1:37">
      <c r="A1372" s="87">
        <v>45026</v>
      </c>
      <c r="B1372">
        <f>VLOOKUP($A1372,'STOCK PRICES'!$C$2:$D$1994,2,1)</f>
        <v>96.46</v>
      </c>
      <c r="C1372" s="92">
        <f t="shared" si="101"/>
        <v>-2.7951775536299273E-3</v>
      </c>
      <c r="D1372">
        <f>VLOOKUP($A1372,'STOCK PRICES'!$E$2:$F$2018,2,1)</f>
        <v>105.24</v>
      </c>
      <c r="E1372" s="92">
        <f t="shared" si="101"/>
        <v>-6.6294399442886395E-3</v>
      </c>
      <c r="F1372">
        <f>VLOOKUP($A1372,'STOCK PRICES'!$G$2:$H$1679,2,1)</f>
        <v>19.25</v>
      </c>
      <c r="G1372" s="92">
        <f t="shared" si="85"/>
        <v>-3.6297680505787237E-3</v>
      </c>
      <c r="H1372">
        <f>VLOOKUP($A1372,'STOCK PRICES'!$I$2:$J$1976,2,1)</f>
        <v>28.78</v>
      </c>
      <c r="I1372" s="92">
        <f t="shared" si="86"/>
        <v>6.2739836334148504E-3</v>
      </c>
      <c r="J1372">
        <f>VLOOKUP($A1372,'STOCK PRICES'!$K$2:$L$2018,2,1)</f>
        <v>170.98</v>
      </c>
      <c r="K1372" s="92">
        <f t="shared" si="87"/>
        <v>2.9247462991076193E-4</v>
      </c>
      <c r="L1372">
        <f>VLOOKUP($A1372,'STOCK PRICES'!$M$2:$N$2018,2,1)</f>
        <v>26.04</v>
      </c>
      <c r="M1372" s="92">
        <f t="shared" si="88"/>
        <v>-1.6000341346441189E-2</v>
      </c>
      <c r="N1372">
        <f>VLOOKUP($A1372,'STOCK PRICES'!$O$2:$P$538,2,1)</f>
        <v>18.57</v>
      </c>
      <c r="O1372" s="92">
        <f t="shared" si="89"/>
        <v>-1.7614546700982208E-2</v>
      </c>
      <c r="P1372">
        <f>VLOOKUP($A1372,'STOCK PRICES'!$Q$2:$R$2018,2,1)</f>
        <v>12.19</v>
      </c>
      <c r="Q1372" s="92">
        <f t="shared" si="90"/>
        <v>-1.3040119580806035E-2</v>
      </c>
      <c r="R1372">
        <f>VLOOKUP($A1372,'STOCK PRICES'!$S$2:$T$2018,2,1)</f>
        <v>6.24</v>
      </c>
      <c r="S1372" s="92">
        <f t="shared" si="91"/>
        <v>-1.601281366973768E-3</v>
      </c>
      <c r="T1372">
        <f>VLOOKUP($A1372,'STOCK PRICES'!$U$2:$V$1210,2,1)</f>
        <v>286.64</v>
      </c>
      <c r="U1372" s="92">
        <f t="shared" si="92"/>
        <v>1.3770064425312071E-2</v>
      </c>
      <c r="V1372">
        <f>VLOOKUP($A1372,'STOCK PRICES'!$W$2:$X$1879,2,1)</f>
        <v>53</v>
      </c>
      <c r="W1372" s="92">
        <f t="shared" si="93"/>
        <v>-2.8261912358350815E-3</v>
      </c>
      <c r="X1372">
        <f>VLOOKUP($A1372,'STOCK PRICES'!$Y$2:$Z$1987,2,1)</f>
        <v>26.64</v>
      </c>
      <c r="Y1372" s="92">
        <f t="shared" si="94"/>
        <v>0</v>
      </c>
      <c r="Z1372">
        <f>VLOOKUP($A1372,'STOCK PRICES'!$AA$2:$AB$1885,2,1)</f>
        <v>86.96</v>
      </c>
      <c r="AA1372" s="92">
        <f t="shared" si="95"/>
        <v>-2.3749766922716666E-2</v>
      </c>
      <c r="AB1372">
        <f>VLOOKUP($A1372,'STOCK PRICES'!$AC$2:$AD$532,2,1)</f>
        <v>399.95</v>
      </c>
      <c r="AC1372" s="92">
        <f t="shared" si="96"/>
        <v>-1.1015490644323934E-2</v>
      </c>
      <c r="AD1372">
        <f>VLOOKUP($A1372,'STOCK PRICES'!$AE$2:$AF$1525,2,1)</f>
        <v>900.01</v>
      </c>
      <c r="AE1372" s="92">
        <f t="shared" si="97"/>
        <v>9.7248032370222115E-3</v>
      </c>
      <c r="AF1372">
        <f>VLOOKUP($A1372,'STOCK PRICES'!$AG$2:$AH$1526,2,1)</f>
        <v>54</v>
      </c>
      <c r="AG1372" s="92">
        <f t="shared" si="98"/>
        <v>-4.6189458562945285E-3</v>
      </c>
      <c r="AH1372">
        <f>VLOOKUP($A1372,'STOCK PRICES'!$AI$2:$AJ$1515,2,1)</f>
        <v>463.78</v>
      </c>
      <c r="AI1372" s="92">
        <f t="shared" si="99"/>
        <v>-1.1554874259944472E-2</v>
      </c>
      <c r="AJ1372">
        <f>VLOOKUP($A1372,'STOCK PRICES'!$AK$2:$AL$1492,2,1)</f>
        <v>168.57</v>
      </c>
      <c r="AK1372" s="92">
        <f t="shared" si="100"/>
        <v>1.5664555626232833E-2</v>
      </c>
    </row>
    <row r="1373" spans="1:37">
      <c r="A1373" s="87">
        <v>45027</v>
      </c>
      <c r="B1373">
        <f>VLOOKUP($A1373,'STOCK PRICES'!$C$2:$D$1994,2,1)</f>
        <v>96.13</v>
      </c>
      <c r="C1373" s="92">
        <f t="shared" si="101"/>
        <v>-3.4269725631010514E-3</v>
      </c>
      <c r="D1373">
        <f>VLOOKUP($A1373,'STOCK PRICES'!$E$2:$F$2018,2,1)</f>
        <v>104.62</v>
      </c>
      <c r="E1373" s="92">
        <f t="shared" si="101"/>
        <v>-5.9087182296268491E-3</v>
      </c>
      <c r="F1373">
        <f>VLOOKUP($A1373,'STOCK PRICES'!$G$2:$H$1679,2,1)</f>
        <v>19.25</v>
      </c>
      <c r="G1373" s="92">
        <f t="shared" si="85"/>
        <v>0</v>
      </c>
      <c r="H1373">
        <f>VLOOKUP($A1373,'STOCK PRICES'!$I$2:$J$1976,2,1)</f>
        <v>28.72</v>
      </c>
      <c r="I1373" s="92">
        <f t="shared" si="86"/>
        <v>-2.086957279198436E-3</v>
      </c>
      <c r="J1373">
        <f>VLOOKUP($A1373,'STOCK PRICES'!$K$2:$L$2018,2,1)</f>
        <v>171.23</v>
      </c>
      <c r="K1373" s="92">
        <f t="shared" si="87"/>
        <v>1.4610914027920765E-3</v>
      </c>
      <c r="L1373">
        <f>VLOOKUP($A1373,'STOCK PRICES'!$M$2:$N$2018,2,1)</f>
        <v>26.5</v>
      </c>
      <c r="M1373" s="92">
        <f t="shared" si="88"/>
        <v>1.7510915651808047E-2</v>
      </c>
      <c r="N1373">
        <f>VLOOKUP($A1373,'STOCK PRICES'!$O$2:$P$538,2,1)</f>
        <v>18.149999999999999</v>
      </c>
      <c r="O1373" s="92">
        <f t="shared" si="89"/>
        <v>-2.2876814653754757E-2</v>
      </c>
      <c r="P1373">
        <f>VLOOKUP($A1373,'STOCK PRICES'!$Q$2:$R$2018,2,1)</f>
        <v>12.3</v>
      </c>
      <c r="Q1373" s="92">
        <f t="shared" si="90"/>
        <v>8.9833188851917486E-3</v>
      </c>
      <c r="R1373">
        <f>VLOOKUP($A1373,'STOCK PRICES'!$S$2:$T$2018,2,1)</f>
        <v>6.25</v>
      </c>
      <c r="S1373" s="92">
        <f t="shared" si="91"/>
        <v>1.6012813669738276E-3</v>
      </c>
      <c r="T1373">
        <f>VLOOKUP($A1373,'STOCK PRICES'!$U$2:$V$1210,2,1)</f>
        <v>292.8</v>
      </c>
      <c r="U1373" s="92">
        <f t="shared" si="92"/>
        <v>2.1262709090458107E-2</v>
      </c>
      <c r="V1373">
        <f>VLOOKUP($A1373,'STOCK PRICES'!$W$2:$X$1879,2,1)</f>
        <v>52.99</v>
      </c>
      <c r="W1373" s="92">
        <f t="shared" si="93"/>
        <v>-1.8869704745108742E-4</v>
      </c>
      <c r="X1373">
        <f>VLOOKUP($A1373,'STOCK PRICES'!$Y$2:$Z$1987,2,1)</f>
        <v>26.8</v>
      </c>
      <c r="Y1373" s="92">
        <f t="shared" si="94"/>
        <v>5.9880418446226933E-3</v>
      </c>
      <c r="Z1373">
        <f>VLOOKUP($A1373,'STOCK PRICES'!$AA$2:$AB$1885,2,1)</f>
        <v>87.23</v>
      </c>
      <c r="AA1373" s="92">
        <f t="shared" si="95"/>
        <v>3.100065632173233E-3</v>
      </c>
      <c r="AB1373">
        <f>VLOOKUP($A1373,'STOCK PRICES'!$AC$2:$AD$532,2,1)</f>
        <v>399.1</v>
      </c>
      <c r="AC1373" s="92">
        <f t="shared" si="96"/>
        <v>-2.1275272401425449E-3</v>
      </c>
      <c r="AD1373">
        <f>VLOOKUP($A1373,'STOCK PRICES'!$AE$2:$AF$1525,2,1)</f>
        <v>902.18</v>
      </c>
      <c r="AE1373" s="92">
        <f t="shared" si="97"/>
        <v>2.4081823211916376E-3</v>
      </c>
      <c r="AF1373">
        <f>VLOOKUP($A1373,'STOCK PRICES'!$AG$2:$AH$1526,2,1)</f>
        <v>53.82</v>
      </c>
      <c r="AG1373" s="92">
        <f t="shared" si="98"/>
        <v>-3.3389012655145986E-3</v>
      </c>
      <c r="AH1373">
        <f>VLOOKUP($A1373,'STOCK PRICES'!$AI$2:$AJ$1515,2,1)</f>
        <v>465.95</v>
      </c>
      <c r="AI1373" s="92">
        <f t="shared" si="99"/>
        <v>4.6680303753750523E-3</v>
      </c>
      <c r="AJ1373">
        <f>VLOOKUP($A1373,'STOCK PRICES'!$AK$2:$AL$1492,2,1)</f>
        <v>170.3</v>
      </c>
      <c r="AK1373" s="92">
        <f t="shared" si="100"/>
        <v>1.0210493876426105E-2</v>
      </c>
    </row>
    <row r="1374" spans="1:37">
      <c r="A1374" s="87">
        <v>45028</v>
      </c>
      <c r="B1374">
        <f>VLOOKUP($A1374,'STOCK PRICES'!$C$2:$D$1994,2,1)</f>
        <v>97.47</v>
      </c>
      <c r="C1374" s="92">
        <f t="shared" si="101"/>
        <v>1.3843196271393856E-2</v>
      </c>
      <c r="D1374">
        <f>VLOOKUP($A1374,'STOCK PRICES'!$E$2:$F$2018,2,1)</f>
        <v>106</v>
      </c>
      <c r="E1374" s="92">
        <f t="shared" si="101"/>
        <v>1.3104356169602063E-2</v>
      </c>
      <c r="F1374">
        <f>VLOOKUP($A1374,'STOCK PRICES'!$G$2:$H$1679,2,1)</f>
        <v>19.7</v>
      </c>
      <c r="G1374" s="92">
        <f t="shared" si="85"/>
        <v>2.3107575010149491E-2</v>
      </c>
      <c r="H1374">
        <f>VLOOKUP($A1374,'STOCK PRICES'!$I$2:$J$1976,2,1)</f>
        <v>28.11</v>
      </c>
      <c r="I1374" s="92">
        <f t="shared" si="86"/>
        <v>-2.1468359261582935E-2</v>
      </c>
      <c r="J1374">
        <f>VLOOKUP($A1374,'STOCK PRICES'!$K$2:$L$2018,2,1)</f>
        <v>171.43</v>
      </c>
      <c r="K1374" s="92">
        <f t="shared" si="87"/>
        <v>1.1673380185099544E-3</v>
      </c>
      <c r="L1374">
        <f>VLOOKUP($A1374,'STOCK PRICES'!$M$2:$N$2018,2,1)</f>
        <v>26.62</v>
      </c>
      <c r="M1374" s="92">
        <f t="shared" si="88"/>
        <v>4.5180799747891361E-3</v>
      </c>
      <c r="N1374">
        <f>VLOOKUP($A1374,'STOCK PRICES'!$O$2:$P$538,2,1)</f>
        <v>18.14</v>
      </c>
      <c r="O1374" s="92">
        <f t="shared" si="89"/>
        <v>-5.5111602386911408E-4</v>
      </c>
      <c r="P1374">
        <f>VLOOKUP($A1374,'STOCK PRICES'!$Q$2:$R$2018,2,1)</f>
        <v>12.4</v>
      </c>
      <c r="Q1374" s="92">
        <f t="shared" si="90"/>
        <v>8.0972102326193028E-3</v>
      </c>
      <c r="R1374">
        <f>VLOOKUP($A1374,'STOCK PRICES'!$S$2:$T$2018,2,1)</f>
        <v>6.25</v>
      </c>
      <c r="S1374" s="92">
        <f t="shared" si="91"/>
        <v>0</v>
      </c>
      <c r="T1374">
        <f>VLOOKUP($A1374,'STOCK PRICES'!$U$2:$V$1210,2,1)</f>
        <v>314.76</v>
      </c>
      <c r="U1374" s="92">
        <f t="shared" si="92"/>
        <v>7.2320661579626078E-2</v>
      </c>
      <c r="V1374">
        <f>VLOOKUP($A1374,'STOCK PRICES'!$W$2:$X$1879,2,1)</f>
        <v>52.99</v>
      </c>
      <c r="W1374" s="92">
        <f t="shared" si="93"/>
        <v>0</v>
      </c>
      <c r="X1374">
        <f>VLOOKUP($A1374,'STOCK PRICES'!$Y$2:$Z$1987,2,1)</f>
        <v>26.63</v>
      </c>
      <c r="Y1374" s="92">
        <f t="shared" si="94"/>
        <v>-6.3634876909701554E-3</v>
      </c>
      <c r="Z1374">
        <f>VLOOKUP($A1374,'STOCK PRICES'!$AA$2:$AB$1885,2,1)</f>
        <v>85.94</v>
      </c>
      <c r="AA1374" s="92">
        <f t="shared" si="95"/>
        <v>-1.4898930098278135E-2</v>
      </c>
      <c r="AB1374">
        <f>VLOOKUP($A1374,'STOCK PRICES'!$AC$2:$AD$532,2,1)</f>
        <v>398.37</v>
      </c>
      <c r="AC1374" s="92">
        <f t="shared" si="96"/>
        <v>-1.8307903843423864E-3</v>
      </c>
      <c r="AD1374">
        <f>VLOOKUP($A1374,'STOCK PRICES'!$AE$2:$AF$1525,2,1)</f>
        <v>900.05</v>
      </c>
      <c r="AE1374" s="92">
        <f t="shared" si="97"/>
        <v>-2.3637393581720993E-3</v>
      </c>
      <c r="AF1374">
        <f>VLOOKUP($A1374,'STOCK PRICES'!$AG$2:$AH$1526,2,1)</f>
        <v>53.85</v>
      </c>
      <c r="AG1374" s="92">
        <f t="shared" si="98"/>
        <v>5.5725830363785654E-4</v>
      </c>
      <c r="AH1374">
        <f>VLOOKUP($A1374,'STOCK PRICES'!$AI$2:$AJ$1515,2,1)</f>
        <v>483.04</v>
      </c>
      <c r="AI1374" s="92">
        <f t="shared" si="99"/>
        <v>3.6021133726864177E-2</v>
      </c>
      <c r="AJ1374">
        <f>VLOOKUP($A1374,'STOCK PRICES'!$AK$2:$AL$1492,2,1)</f>
        <v>170.6</v>
      </c>
      <c r="AK1374" s="92">
        <f t="shared" si="100"/>
        <v>1.7600473889360564E-3</v>
      </c>
    </row>
    <row r="1375" spans="1:37">
      <c r="A1375" s="87">
        <v>45029</v>
      </c>
      <c r="B1375">
        <f>VLOOKUP($A1375,'STOCK PRICES'!$C$2:$D$1994,2,1)</f>
        <v>99.01</v>
      </c>
      <c r="C1375" s="92">
        <f t="shared" si="101"/>
        <v>1.5676216785304804E-2</v>
      </c>
      <c r="D1375">
        <f>VLOOKUP($A1375,'STOCK PRICES'!$E$2:$F$2018,2,1)</f>
        <v>106.44</v>
      </c>
      <c r="E1375" s="92">
        <f t="shared" si="101"/>
        <v>4.1423519974212219E-3</v>
      </c>
      <c r="F1375">
        <f>VLOOKUP($A1375,'STOCK PRICES'!$G$2:$H$1679,2,1)</f>
        <v>19.98</v>
      </c>
      <c r="G1375" s="92">
        <f t="shared" ref="G1375:G1438" si="102">LN(F1375/F1374)</f>
        <v>1.4113137476464723E-2</v>
      </c>
      <c r="H1375">
        <f>VLOOKUP($A1375,'STOCK PRICES'!$I$2:$J$1976,2,1)</f>
        <v>28.05</v>
      </c>
      <c r="I1375" s="92">
        <f t="shared" ref="I1375:I1438" si="103">LN(H1375/H1374)</f>
        <v>-2.1367529497351087E-3</v>
      </c>
      <c r="J1375">
        <f>VLOOKUP($A1375,'STOCK PRICES'!$K$2:$L$2018,2,1)</f>
        <v>172.37</v>
      </c>
      <c r="K1375" s="92">
        <f t="shared" ref="K1375:K1438" si="104">LN(J1375/J1374)</f>
        <v>5.4683091469102949E-3</v>
      </c>
      <c r="L1375">
        <f>VLOOKUP($A1375,'STOCK PRICES'!$M$2:$N$2018,2,1)</f>
        <v>26.52</v>
      </c>
      <c r="M1375" s="92">
        <f t="shared" ref="M1375:M1438" si="105">LN(L1375/L1374)</f>
        <v>-3.7636476493038331E-3</v>
      </c>
      <c r="N1375">
        <f>VLOOKUP($A1375,'STOCK PRICES'!$O$2:$P$538,2,1)</f>
        <v>18.100000000000001</v>
      </c>
      <c r="O1375" s="92">
        <f t="shared" ref="O1375:O1438" si="106">LN(N1375/N1374)</f>
        <v>-2.2075064152104582E-3</v>
      </c>
      <c r="P1375">
        <f>VLOOKUP($A1375,'STOCK PRICES'!$Q$2:$R$2018,2,1)</f>
        <v>12.34</v>
      </c>
      <c r="Q1375" s="92">
        <f t="shared" ref="Q1375:Q1438" si="107">LN(P1375/P1374)</f>
        <v>-4.8504541337494661E-3</v>
      </c>
      <c r="R1375">
        <f>VLOOKUP($A1375,'STOCK PRICES'!$S$2:$T$2018,2,1)</f>
        <v>6.25</v>
      </c>
      <c r="S1375" s="92">
        <f t="shared" ref="S1375:S1438" si="108">LN(R1375/R1374)</f>
        <v>0</v>
      </c>
      <c r="T1375">
        <f>VLOOKUP($A1375,'STOCK PRICES'!$U$2:$V$1210,2,1)</f>
        <v>291.16000000000003</v>
      </c>
      <c r="U1375" s="92">
        <f t="shared" ref="U1375:U1438" si="109">LN(T1375/T1374)</f>
        <v>-7.7937499416725342E-2</v>
      </c>
      <c r="V1375">
        <f>VLOOKUP($A1375,'STOCK PRICES'!$W$2:$X$1879,2,1)</f>
        <v>53.23</v>
      </c>
      <c r="W1375" s="92">
        <f t="shared" ref="W1375:W1438" si="110">LN(V1375/V1374)</f>
        <v>4.5189306799952762E-3</v>
      </c>
      <c r="X1375">
        <f>VLOOKUP($A1375,'STOCK PRICES'!$Y$2:$Z$1987,2,1)</f>
        <v>26.6</v>
      </c>
      <c r="Y1375" s="92">
        <f t="shared" ref="Y1375:Y1438" si="111">LN(X1375/X1374)</f>
        <v>-1.1271840381873871E-3</v>
      </c>
      <c r="Z1375">
        <f>VLOOKUP($A1375,'STOCK PRICES'!$AA$2:$AB$1885,2,1)</f>
        <v>85.87</v>
      </c>
      <c r="AA1375" s="92">
        <f t="shared" ref="AA1375:AA1438" si="112">LN(Z1375/Z1374)</f>
        <v>-8.1485366245558674E-4</v>
      </c>
      <c r="AB1375">
        <f>VLOOKUP($A1375,'STOCK PRICES'!$AC$2:$AD$532,2,1)</f>
        <v>402.21</v>
      </c>
      <c r="AC1375" s="92">
        <f t="shared" ref="AC1375:AC1438" si="113">LN(AB1375/AB1374)</f>
        <v>9.5931186112335424E-3</v>
      </c>
      <c r="AD1375">
        <f>VLOOKUP($A1375,'STOCK PRICES'!$AE$2:$AF$1525,2,1)</f>
        <v>914.74</v>
      </c>
      <c r="AE1375" s="92">
        <f t="shared" ref="AE1375:AE1438" si="114">LN(AD1375/AD1374)</f>
        <v>1.6189554554228668E-2</v>
      </c>
      <c r="AF1375">
        <f>VLOOKUP($A1375,'STOCK PRICES'!$AG$2:$AH$1526,2,1)</f>
        <v>53.9</v>
      </c>
      <c r="AG1375" s="92">
        <f t="shared" ref="AG1375:AG1438" si="115">LN(AF1375/AF1374)</f>
        <v>9.2807431255381126E-4</v>
      </c>
      <c r="AH1375">
        <f>VLOOKUP($A1375,'STOCK PRICES'!$AI$2:$AJ$1515,2,1)</f>
        <v>482.89</v>
      </c>
      <c r="AI1375" s="92">
        <f t="shared" ref="AI1375:AI1438" si="116">LN(AH1375/AH1374)</f>
        <v>-3.1058151461447212E-4</v>
      </c>
      <c r="AJ1375">
        <f>VLOOKUP($A1375,'STOCK PRICES'!$AK$2:$AL$1492,2,1)</f>
        <v>171.42</v>
      </c>
      <c r="AK1375" s="92">
        <f t="shared" ref="AK1375:AK1438" si="117">LN(AJ1375/AJ1374)</f>
        <v>4.7950504131578356E-3</v>
      </c>
    </row>
    <row r="1376" spans="1:37">
      <c r="A1376" s="87">
        <v>45033</v>
      </c>
      <c r="B1376">
        <f>VLOOKUP($A1376,'STOCK PRICES'!$C$2:$D$1994,2,1)</f>
        <v>98.27</v>
      </c>
      <c r="C1376" s="92">
        <f t="shared" ref="C1376:E1439" si="118">LN(B1376/B1375)</f>
        <v>-7.5020627600878758E-3</v>
      </c>
      <c r="D1376">
        <f>VLOOKUP($A1376,'STOCK PRICES'!$E$2:$F$2018,2,1)</f>
        <v>106.31</v>
      </c>
      <c r="E1376" s="92">
        <f t="shared" si="118"/>
        <v>-1.2220918089745974E-3</v>
      </c>
      <c r="F1376">
        <f>VLOOKUP($A1376,'STOCK PRICES'!$G$2:$H$1679,2,1)</f>
        <v>19.649999999999999</v>
      </c>
      <c r="G1376" s="92">
        <f t="shared" si="102"/>
        <v>-1.6654434905137346E-2</v>
      </c>
      <c r="H1376">
        <f>VLOOKUP($A1376,'STOCK PRICES'!$I$2:$J$1976,2,1)</f>
        <v>28.28</v>
      </c>
      <c r="I1376" s="92">
        <f t="shared" si="103"/>
        <v>8.1662090596667757E-3</v>
      </c>
      <c r="J1376">
        <f>VLOOKUP($A1376,'STOCK PRICES'!$K$2:$L$2018,2,1)</f>
        <v>171.92</v>
      </c>
      <c r="K1376" s="92">
        <f t="shared" si="104"/>
        <v>-2.614076832045056E-3</v>
      </c>
      <c r="L1376">
        <f>VLOOKUP($A1376,'STOCK PRICES'!$M$2:$N$2018,2,1)</f>
        <v>26.3</v>
      </c>
      <c r="M1376" s="92">
        <f t="shared" si="105"/>
        <v>-8.3302261339428616E-3</v>
      </c>
      <c r="N1376">
        <f>VLOOKUP($A1376,'STOCK PRICES'!$O$2:$P$538,2,1)</f>
        <v>18.21</v>
      </c>
      <c r="O1376" s="92">
        <f t="shared" si="106"/>
        <v>6.0589554677365183E-3</v>
      </c>
      <c r="P1376">
        <f>VLOOKUP($A1376,'STOCK PRICES'!$Q$2:$R$2018,2,1)</f>
        <v>12.3</v>
      </c>
      <c r="Q1376" s="92">
        <f t="shared" si="107"/>
        <v>-3.2467560988698697E-3</v>
      </c>
      <c r="R1376">
        <f>VLOOKUP($A1376,'STOCK PRICES'!$S$2:$T$2018,2,1)</f>
        <v>6.25</v>
      </c>
      <c r="S1376" s="92">
        <f t="shared" si="108"/>
        <v>0</v>
      </c>
      <c r="T1376">
        <f>VLOOKUP($A1376,'STOCK PRICES'!$U$2:$V$1210,2,1)</f>
        <v>269.33</v>
      </c>
      <c r="U1376" s="92">
        <f t="shared" si="109"/>
        <v>-7.7935550711281623E-2</v>
      </c>
      <c r="V1376">
        <f>VLOOKUP($A1376,'STOCK PRICES'!$W$2:$X$1879,2,1)</f>
        <v>53.3</v>
      </c>
      <c r="W1376" s="92">
        <f t="shared" si="110"/>
        <v>1.3141839871328412E-3</v>
      </c>
      <c r="X1376">
        <f>VLOOKUP($A1376,'STOCK PRICES'!$Y$2:$Z$1987,2,1)</f>
        <v>26.01</v>
      </c>
      <c r="Y1376" s="92">
        <f t="shared" si="111"/>
        <v>-2.2430136327093189E-2</v>
      </c>
      <c r="Z1376">
        <f>VLOOKUP($A1376,'STOCK PRICES'!$AA$2:$AB$1885,2,1)</f>
        <v>85.95</v>
      </c>
      <c r="AA1376" s="92">
        <f t="shared" si="112"/>
        <v>9.3120714446484761E-4</v>
      </c>
      <c r="AB1376">
        <f>VLOOKUP($A1376,'STOCK PRICES'!$AC$2:$AD$532,2,1)</f>
        <v>396.95</v>
      </c>
      <c r="AC1376" s="92">
        <f t="shared" si="113"/>
        <v>-1.3164012110457125E-2</v>
      </c>
      <c r="AD1376">
        <f>VLOOKUP($A1376,'STOCK PRICES'!$AE$2:$AF$1525,2,1)</f>
        <v>918.87</v>
      </c>
      <c r="AE1376" s="92">
        <f t="shared" si="114"/>
        <v>4.5047823519656994E-3</v>
      </c>
      <c r="AF1376">
        <f>VLOOKUP($A1376,'STOCK PRICES'!$AG$2:$AH$1526,2,1)</f>
        <v>53.59</v>
      </c>
      <c r="AG1376" s="92">
        <f t="shared" si="115"/>
        <v>-5.7679944081924488E-3</v>
      </c>
      <c r="AH1376">
        <f>VLOOKUP($A1376,'STOCK PRICES'!$AI$2:$AJ$1515,2,1)</f>
        <v>478.33</v>
      </c>
      <c r="AI1376" s="92">
        <f t="shared" si="116"/>
        <v>-9.4880135836985166E-3</v>
      </c>
      <c r="AJ1376">
        <f>VLOOKUP($A1376,'STOCK PRICES'!$AK$2:$AL$1492,2,1)</f>
        <v>174.68</v>
      </c>
      <c r="AK1376" s="92">
        <f t="shared" si="117"/>
        <v>1.8839043146623512E-2</v>
      </c>
    </row>
    <row r="1377" spans="1:37">
      <c r="A1377" s="87">
        <v>45034</v>
      </c>
      <c r="B1377">
        <f>VLOOKUP($A1377,'STOCK PRICES'!$C$2:$D$1994,2,1)</f>
        <v>98.92</v>
      </c>
      <c r="C1377" s="92">
        <f t="shared" si="118"/>
        <v>6.5926502788801224E-3</v>
      </c>
      <c r="D1377">
        <f>VLOOKUP($A1377,'STOCK PRICES'!$E$2:$F$2018,2,1)</f>
        <v>108.02</v>
      </c>
      <c r="E1377" s="92">
        <f t="shared" si="118"/>
        <v>1.5957040864231217E-2</v>
      </c>
      <c r="F1377">
        <f>VLOOKUP($A1377,'STOCK PRICES'!$G$2:$H$1679,2,1)</f>
        <v>19.66</v>
      </c>
      <c r="G1377" s="92">
        <f t="shared" si="102"/>
        <v>5.0877640375042237E-4</v>
      </c>
      <c r="H1377">
        <f>VLOOKUP($A1377,'STOCK PRICES'!$I$2:$J$1976,2,1)</f>
        <v>28.45</v>
      </c>
      <c r="I1377" s="92">
        <f t="shared" si="103"/>
        <v>5.9933195439677688E-3</v>
      </c>
      <c r="J1377">
        <f>VLOOKUP($A1377,'STOCK PRICES'!$K$2:$L$2018,2,1)</f>
        <v>171.8</v>
      </c>
      <c r="K1377" s="92">
        <f t="shared" si="104"/>
        <v>-6.9824278409987971E-4</v>
      </c>
      <c r="L1377">
        <f>VLOOKUP($A1377,'STOCK PRICES'!$M$2:$N$2018,2,1)</f>
        <v>26.26</v>
      </c>
      <c r="M1377" s="92">
        <f t="shared" si="105"/>
        <v>-1.5220703090687295E-3</v>
      </c>
      <c r="N1377">
        <f>VLOOKUP($A1377,'STOCK PRICES'!$O$2:$P$538,2,1)</f>
        <v>18.25</v>
      </c>
      <c r="O1377" s="92">
        <f t="shared" si="106"/>
        <v>2.1941862889839612E-3</v>
      </c>
      <c r="P1377">
        <f>VLOOKUP($A1377,'STOCK PRICES'!$Q$2:$R$2018,2,1)</f>
        <v>12.27</v>
      </c>
      <c r="Q1377" s="92">
        <f t="shared" si="107"/>
        <v>-2.4420036555518557E-3</v>
      </c>
      <c r="R1377">
        <f>VLOOKUP($A1377,'STOCK PRICES'!$S$2:$T$2018,2,1)</f>
        <v>6.25</v>
      </c>
      <c r="S1377" s="92">
        <f t="shared" si="108"/>
        <v>0</v>
      </c>
      <c r="T1377">
        <f>VLOOKUP($A1377,'STOCK PRICES'!$U$2:$V$1210,2,1)</f>
        <v>249.14</v>
      </c>
      <c r="U1377" s="92">
        <f t="shared" si="109"/>
        <v>-7.7922406080828982E-2</v>
      </c>
      <c r="V1377">
        <f>VLOOKUP($A1377,'STOCK PRICES'!$W$2:$X$1879,2,1)</f>
        <v>53.94</v>
      </c>
      <c r="W1377" s="92">
        <f t="shared" si="110"/>
        <v>1.1935986539785077E-2</v>
      </c>
      <c r="X1377">
        <f>VLOOKUP($A1377,'STOCK PRICES'!$Y$2:$Z$1987,2,1)</f>
        <v>23.95</v>
      </c>
      <c r="Y1377" s="92">
        <f t="shared" si="111"/>
        <v>-8.2512755603636037E-2</v>
      </c>
      <c r="Z1377">
        <f>VLOOKUP($A1377,'STOCK PRICES'!$AA$2:$AB$1885,2,1)</f>
        <v>85.99</v>
      </c>
      <c r="AA1377" s="92">
        <f t="shared" si="112"/>
        <v>4.6527859394674965E-4</v>
      </c>
      <c r="AB1377">
        <f>VLOOKUP($A1377,'STOCK PRICES'!$AC$2:$AD$532,2,1)</f>
        <v>392.97</v>
      </c>
      <c r="AC1377" s="92">
        <f t="shared" si="113"/>
        <v>-1.007705509345507E-2</v>
      </c>
      <c r="AD1377">
        <f>VLOOKUP($A1377,'STOCK PRICES'!$AE$2:$AF$1525,2,1)</f>
        <v>924.9</v>
      </c>
      <c r="AE1377" s="92">
        <f t="shared" si="114"/>
        <v>6.540969317306496E-3</v>
      </c>
      <c r="AF1377">
        <f>VLOOKUP($A1377,'STOCK PRICES'!$AG$2:$AH$1526,2,1)</f>
        <v>54.1</v>
      </c>
      <c r="AG1377" s="92">
        <f t="shared" si="115"/>
        <v>9.4717023456768155E-3</v>
      </c>
      <c r="AH1377">
        <f>VLOOKUP($A1377,'STOCK PRICES'!$AI$2:$AJ$1515,2,1)</f>
        <v>480.35</v>
      </c>
      <c r="AI1377" s="92">
        <f t="shared" si="116"/>
        <v>4.2141339955319322E-3</v>
      </c>
      <c r="AJ1377">
        <f>VLOOKUP($A1377,'STOCK PRICES'!$AK$2:$AL$1492,2,1)</f>
        <v>177.61</v>
      </c>
      <c r="AK1377" s="92">
        <f t="shared" si="117"/>
        <v>1.6634406661875181E-2</v>
      </c>
    </row>
    <row r="1378" spans="1:37">
      <c r="A1378" s="87">
        <v>45035</v>
      </c>
      <c r="B1378">
        <f>VLOOKUP($A1378,'STOCK PRICES'!$C$2:$D$1994,2,1)</f>
        <v>98.1</v>
      </c>
      <c r="C1378" s="92">
        <f t="shared" si="118"/>
        <v>-8.3240760818981806E-3</v>
      </c>
      <c r="D1378">
        <f>VLOOKUP($A1378,'STOCK PRICES'!$E$2:$F$2018,2,1)</f>
        <v>107.96</v>
      </c>
      <c r="E1378" s="92">
        <f t="shared" si="118"/>
        <v>-5.5560701494122844E-4</v>
      </c>
      <c r="F1378">
        <f>VLOOKUP($A1378,'STOCK PRICES'!$G$2:$H$1679,2,1)</f>
        <v>19.989999999999998</v>
      </c>
      <c r="G1378" s="92">
        <f t="shared" si="102"/>
        <v>1.6646033793288207E-2</v>
      </c>
      <c r="H1378">
        <f>VLOOKUP($A1378,'STOCK PRICES'!$I$2:$J$1976,2,1)</f>
        <v>28.5</v>
      </c>
      <c r="I1378" s="92">
        <f t="shared" si="103"/>
        <v>1.7559267022650125E-3</v>
      </c>
      <c r="J1378">
        <f>VLOOKUP($A1378,'STOCK PRICES'!$K$2:$L$2018,2,1)</f>
        <v>171.92</v>
      </c>
      <c r="K1378" s="92">
        <f t="shared" si="104"/>
        <v>6.9824278409993576E-4</v>
      </c>
      <c r="L1378">
        <f>VLOOKUP($A1378,'STOCK PRICES'!$M$2:$N$2018,2,1)</f>
        <v>26.32</v>
      </c>
      <c r="M1378" s="92">
        <f t="shared" si="105"/>
        <v>2.2822375824662236E-3</v>
      </c>
      <c r="N1378">
        <f>VLOOKUP($A1378,'STOCK PRICES'!$O$2:$P$538,2,1)</f>
        <v>18.29</v>
      </c>
      <c r="O1378" s="92">
        <f t="shared" si="106"/>
        <v>2.1893823742738538E-3</v>
      </c>
      <c r="P1378">
        <f>VLOOKUP($A1378,'STOCK PRICES'!$Q$2:$R$2018,2,1)</f>
        <v>12.55</v>
      </c>
      <c r="Q1378" s="92">
        <f t="shared" si="107"/>
        <v>2.2563406854972927E-2</v>
      </c>
      <c r="R1378">
        <f>VLOOKUP($A1378,'STOCK PRICES'!$S$2:$T$2018,2,1)</f>
        <v>6.25</v>
      </c>
      <c r="S1378" s="92">
        <f t="shared" si="108"/>
        <v>0</v>
      </c>
      <c r="T1378">
        <f>VLOOKUP($A1378,'STOCK PRICES'!$U$2:$V$1210,2,1)</f>
        <v>230.46</v>
      </c>
      <c r="U1378" s="92">
        <f t="shared" si="109"/>
        <v>-7.793767587207806E-2</v>
      </c>
      <c r="V1378">
        <f>VLOOKUP($A1378,'STOCK PRICES'!$W$2:$X$1879,2,1)</f>
        <v>53.5</v>
      </c>
      <c r="W1378" s="92">
        <f t="shared" si="110"/>
        <v>-8.1906638096229927E-3</v>
      </c>
      <c r="X1378">
        <f>VLOOKUP($A1378,'STOCK PRICES'!$Y$2:$Z$1987,2,1)</f>
        <v>22.26</v>
      </c>
      <c r="Y1378" s="92">
        <f t="shared" si="111"/>
        <v>-7.3176978009525342E-2</v>
      </c>
      <c r="Z1378">
        <f>VLOOKUP($A1378,'STOCK PRICES'!$AA$2:$AB$1885,2,1)</f>
        <v>82.17</v>
      </c>
      <c r="AA1378" s="92">
        <f t="shared" si="112"/>
        <v>-4.5440738479708538E-2</v>
      </c>
      <c r="AB1378">
        <f>VLOOKUP($A1378,'STOCK PRICES'!$AC$2:$AD$532,2,1)</f>
        <v>394.74</v>
      </c>
      <c r="AC1378" s="92">
        <f t="shared" si="113"/>
        <v>4.494047248294308E-3</v>
      </c>
      <c r="AD1378">
        <f>VLOOKUP($A1378,'STOCK PRICES'!$AE$2:$AF$1525,2,1)</f>
        <v>920.71</v>
      </c>
      <c r="AE1378" s="92">
        <f t="shared" si="114"/>
        <v>-4.5405120242137621E-3</v>
      </c>
      <c r="AF1378">
        <f>VLOOKUP($A1378,'STOCK PRICES'!$AG$2:$AH$1526,2,1)</f>
        <v>53.69</v>
      </c>
      <c r="AG1378" s="92">
        <f t="shared" si="115"/>
        <v>-7.6074214179577436E-3</v>
      </c>
      <c r="AH1378">
        <f>VLOOKUP($A1378,'STOCK PRICES'!$AI$2:$AJ$1515,2,1)</f>
        <v>463.42</v>
      </c>
      <c r="AI1378" s="92">
        <f t="shared" si="116"/>
        <v>-3.5881234531144945E-2</v>
      </c>
      <c r="AJ1378">
        <f>VLOOKUP($A1378,'STOCK PRICES'!$AK$2:$AL$1492,2,1)</f>
        <v>182.21</v>
      </c>
      <c r="AK1378" s="92">
        <f t="shared" si="117"/>
        <v>2.5569732782551834E-2</v>
      </c>
    </row>
    <row r="1379" spans="1:37">
      <c r="A1379" s="87">
        <v>45036</v>
      </c>
      <c r="B1379">
        <f>VLOOKUP($A1379,'STOCK PRICES'!$C$2:$D$1994,2,1)</f>
        <v>99.22</v>
      </c>
      <c r="C1379" s="92">
        <f t="shared" si="118"/>
        <v>1.1352240301585386E-2</v>
      </c>
      <c r="D1379">
        <f>VLOOKUP($A1379,'STOCK PRICES'!$E$2:$F$2018,2,1)</f>
        <v>110.29</v>
      </c>
      <c r="E1379" s="92">
        <f t="shared" si="118"/>
        <v>2.1352472168251826E-2</v>
      </c>
      <c r="F1379">
        <f>VLOOKUP($A1379,'STOCK PRICES'!$G$2:$H$1679,2,1)</f>
        <v>20.07</v>
      </c>
      <c r="G1379" s="92">
        <f t="shared" si="102"/>
        <v>3.9940142959382372E-3</v>
      </c>
      <c r="H1379">
        <f>VLOOKUP($A1379,'STOCK PRICES'!$I$2:$J$1976,2,1)</f>
        <v>29.63</v>
      </c>
      <c r="I1379" s="92">
        <f t="shared" si="103"/>
        <v>3.8883274310868979E-2</v>
      </c>
      <c r="J1379">
        <f>VLOOKUP($A1379,'STOCK PRICES'!$K$2:$L$2018,2,1)</f>
        <v>174.17</v>
      </c>
      <c r="K1379" s="92">
        <f t="shared" si="104"/>
        <v>1.3002581409438644E-2</v>
      </c>
      <c r="L1379">
        <f>VLOOKUP($A1379,'STOCK PRICES'!$M$2:$N$2018,2,1)</f>
        <v>26.79</v>
      </c>
      <c r="M1379" s="92">
        <f t="shared" si="105"/>
        <v>1.7699577099400857E-2</v>
      </c>
      <c r="N1379">
        <f>VLOOKUP($A1379,'STOCK PRICES'!$O$2:$P$538,2,1)</f>
        <v>18.13</v>
      </c>
      <c r="O1379" s="92">
        <f t="shared" si="106"/>
        <v>-8.786437636014683E-3</v>
      </c>
      <c r="P1379">
        <f>VLOOKUP($A1379,'STOCK PRICES'!$Q$2:$R$2018,2,1)</f>
        <v>13.52</v>
      </c>
      <c r="Q1379" s="92">
        <f t="shared" si="107"/>
        <v>7.4449405037025115E-2</v>
      </c>
      <c r="R1379">
        <f>VLOOKUP($A1379,'STOCK PRICES'!$S$2:$T$2018,2,1)</f>
        <v>6.35</v>
      </c>
      <c r="S1379" s="92">
        <f t="shared" si="108"/>
        <v>1.5873349156290163E-2</v>
      </c>
      <c r="T1379">
        <f>VLOOKUP($A1379,'STOCK PRICES'!$U$2:$V$1210,2,1)</f>
        <v>223.1</v>
      </c>
      <c r="U1379" s="92">
        <f t="shared" si="109"/>
        <v>-3.245721014738167E-2</v>
      </c>
      <c r="V1379">
        <f>VLOOKUP($A1379,'STOCK PRICES'!$W$2:$X$1879,2,1)</f>
        <v>53.59</v>
      </c>
      <c r="W1379" s="92">
        <f t="shared" si="110"/>
        <v>1.6808296047980443E-3</v>
      </c>
      <c r="X1379">
        <f>VLOOKUP($A1379,'STOCK PRICES'!$Y$2:$Z$1987,2,1)</f>
        <v>22.48</v>
      </c>
      <c r="Y1379" s="92">
        <f t="shared" si="111"/>
        <v>9.8346791780913947E-3</v>
      </c>
      <c r="Z1379">
        <f>VLOOKUP($A1379,'STOCK PRICES'!$AA$2:$AB$1885,2,1)</f>
        <v>85.5</v>
      </c>
      <c r="AA1379" s="92">
        <f t="shared" si="112"/>
        <v>3.972610399961797E-2</v>
      </c>
      <c r="AB1379">
        <f>VLOOKUP($A1379,'STOCK PRICES'!$AC$2:$AD$532,2,1)</f>
        <v>400.66</v>
      </c>
      <c r="AC1379" s="92">
        <f t="shared" si="113"/>
        <v>1.4885867027544847E-2</v>
      </c>
      <c r="AD1379">
        <f>VLOOKUP($A1379,'STOCK PRICES'!$AE$2:$AF$1525,2,1)</f>
        <v>925.75</v>
      </c>
      <c r="AE1379" s="92">
        <f t="shared" si="114"/>
        <v>5.4591082577215714E-3</v>
      </c>
      <c r="AF1379">
        <f>VLOOKUP($A1379,'STOCK PRICES'!$AG$2:$AH$1526,2,1)</f>
        <v>54.25</v>
      </c>
      <c r="AG1379" s="92">
        <f t="shared" si="115"/>
        <v>1.0376227986090798E-2</v>
      </c>
      <c r="AH1379">
        <f>VLOOKUP($A1379,'STOCK PRICES'!$AI$2:$AJ$1515,2,1)</f>
        <v>462.46</v>
      </c>
      <c r="AI1379" s="92">
        <f t="shared" si="116"/>
        <v>-2.073703598781194E-3</v>
      </c>
      <c r="AJ1379">
        <f>VLOOKUP($A1379,'STOCK PRICES'!$AK$2:$AL$1492,2,1)</f>
        <v>183.24</v>
      </c>
      <c r="AK1379" s="92">
        <f t="shared" si="117"/>
        <v>5.6369009567540746E-3</v>
      </c>
    </row>
    <row r="1380" spans="1:37">
      <c r="A1380" s="87">
        <v>45042</v>
      </c>
      <c r="B1380">
        <f>VLOOKUP($A1380,'STOCK PRICES'!$C$2:$D$1994,2,1)</f>
        <v>98.78</v>
      </c>
      <c r="C1380" s="92">
        <f t="shared" si="118"/>
        <v>-4.4444517604240183E-3</v>
      </c>
      <c r="D1380">
        <f>VLOOKUP($A1380,'STOCK PRICES'!$E$2:$F$2018,2,1)</f>
        <v>113.56</v>
      </c>
      <c r="E1380" s="92">
        <f t="shared" si="118"/>
        <v>2.9218071286714858E-2</v>
      </c>
      <c r="F1380">
        <f>VLOOKUP($A1380,'STOCK PRICES'!$G$2:$H$1679,2,1)</f>
        <v>20.170000000000002</v>
      </c>
      <c r="G1380" s="92">
        <f t="shared" si="102"/>
        <v>4.9701891578736697E-3</v>
      </c>
      <c r="H1380">
        <f>VLOOKUP($A1380,'STOCK PRICES'!$I$2:$J$1976,2,1)</f>
        <v>29.81</v>
      </c>
      <c r="I1380" s="92">
        <f t="shared" si="103"/>
        <v>6.0565461045062234E-3</v>
      </c>
      <c r="J1380">
        <f>VLOOKUP($A1380,'STOCK PRICES'!$K$2:$L$2018,2,1)</f>
        <v>177.28</v>
      </c>
      <c r="K1380" s="92">
        <f t="shared" si="104"/>
        <v>1.7698569815225482E-2</v>
      </c>
      <c r="L1380">
        <f>VLOOKUP($A1380,'STOCK PRICES'!$M$2:$N$2018,2,1)</f>
        <v>26.97</v>
      </c>
      <c r="M1380" s="92">
        <f t="shared" si="105"/>
        <v>6.696453595121294E-3</v>
      </c>
      <c r="N1380">
        <f>VLOOKUP($A1380,'STOCK PRICES'!$O$2:$P$538,2,1)</f>
        <v>18.420000000000002</v>
      </c>
      <c r="O1380" s="92">
        <f t="shared" si="106"/>
        <v>1.5869006060401317E-2</v>
      </c>
      <c r="P1380">
        <f>VLOOKUP($A1380,'STOCK PRICES'!$Q$2:$R$2018,2,1)</f>
        <v>14.22</v>
      </c>
      <c r="Q1380" s="92">
        <f t="shared" si="107"/>
        <v>5.0479353760276777E-2</v>
      </c>
      <c r="R1380">
        <f>VLOOKUP($A1380,'STOCK PRICES'!$S$2:$T$2018,2,1)</f>
        <v>6.3</v>
      </c>
      <c r="S1380" s="92">
        <f t="shared" si="108"/>
        <v>-7.9051795071132611E-3</v>
      </c>
      <c r="T1380">
        <f>VLOOKUP($A1380,'STOCK PRICES'!$U$2:$V$1210,2,1)</f>
        <v>223.41</v>
      </c>
      <c r="U1380" s="92">
        <f t="shared" si="109"/>
        <v>1.3885469521770558E-3</v>
      </c>
      <c r="V1380">
        <f>VLOOKUP($A1380,'STOCK PRICES'!$W$2:$X$1879,2,1)</f>
        <v>53.29</v>
      </c>
      <c r="W1380" s="92">
        <f t="shared" si="110"/>
        <v>-5.6137871980680293E-3</v>
      </c>
      <c r="X1380">
        <f>VLOOKUP($A1380,'STOCK PRICES'!$Y$2:$Z$1987,2,1)</f>
        <v>22.25</v>
      </c>
      <c r="Y1380" s="92">
        <f t="shared" si="111"/>
        <v>-1.0284016413241115E-2</v>
      </c>
      <c r="Z1380">
        <f>VLOOKUP($A1380,'STOCK PRICES'!$AA$2:$AB$1885,2,1)</f>
        <v>86</v>
      </c>
      <c r="AA1380" s="92">
        <f t="shared" si="112"/>
        <v>5.8309203107931437E-3</v>
      </c>
      <c r="AB1380">
        <f>VLOOKUP($A1380,'STOCK PRICES'!$AC$2:$AD$532,2,1)</f>
        <v>396.96</v>
      </c>
      <c r="AC1380" s="92">
        <f t="shared" si="113"/>
        <v>-9.2776674100156203E-3</v>
      </c>
      <c r="AD1380">
        <f>VLOOKUP($A1380,'STOCK PRICES'!$AE$2:$AF$1525,2,1)</f>
        <v>950.1</v>
      </c>
      <c r="AE1380" s="92">
        <f t="shared" si="114"/>
        <v>2.5963022418981657E-2</v>
      </c>
      <c r="AF1380">
        <f>VLOOKUP($A1380,'STOCK PRICES'!$AG$2:$AH$1526,2,1)</f>
        <v>54.58</v>
      </c>
      <c r="AG1380" s="92">
        <f t="shared" si="115"/>
        <v>6.064522859623468E-3</v>
      </c>
      <c r="AH1380">
        <f>VLOOKUP($A1380,'STOCK PRICES'!$AI$2:$AJ$1515,2,1)</f>
        <v>461.82</v>
      </c>
      <c r="AI1380" s="92">
        <f t="shared" si="116"/>
        <v>-1.3848619515405064E-3</v>
      </c>
      <c r="AJ1380">
        <f>VLOOKUP($A1380,'STOCK PRICES'!$AK$2:$AL$1492,2,1)</f>
        <v>196.98</v>
      </c>
      <c r="AK1380" s="92">
        <f t="shared" si="117"/>
        <v>7.2305431723014804E-2</v>
      </c>
    </row>
    <row r="1381" spans="1:37">
      <c r="A1381" s="87">
        <v>45043</v>
      </c>
      <c r="B1381">
        <f>VLOOKUP($A1381,'STOCK PRICES'!$C$2:$D$1994,2,1)</f>
        <v>97.62</v>
      </c>
      <c r="C1381" s="92">
        <f t="shared" si="118"/>
        <v>-1.1812764653477279E-2</v>
      </c>
      <c r="D1381">
        <f>VLOOKUP($A1381,'STOCK PRICES'!$E$2:$F$2018,2,1)</f>
        <v>115.94</v>
      </c>
      <c r="E1381" s="92">
        <f t="shared" si="118"/>
        <v>2.0741484306816372E-2</v>
      </c>
      <c r="F1381">
        <f>VLOOKUP($A1381,'STOCK PRICES'!$G$2:$H$1679,2,1)</f>
        <v>20.95</v>
      </c>
      <c r="G1381" s="92">
        <f t="shared" si="102"/>
        <v>3.7942294402026219E-2</v>
      </c>
      <c r="H1381">
        <f>VLOOKUP($A1381,'STOCK PRICES'!$I$2:$J$1976,2,1)</f>
        <v>29.6</v>
      </c>
      <c r="I1381" s="92">
        <f t="shared" si="103"/>
        <v>-7.0695463599653018E-3</v>
      </c>
      <c r="J1381">
        <f>VLOOKUP($A1381,'STOCK PRICES'!$K$2:$L$2018,2,1)</f>
        <v>174.01</v>
      </c>
      <c r="K1381" s="92">
        <f t="shared" si="104"/>
        <v>-1.8617634731432027E-2</v>
      </c>
      <c r="L1381">
        <f>VLOOKUP($A1381,'STOCK PRICES'!$M$2:$N$2018,2,1)</f>
        <v>27.61</v>
      </c>
      <c r="M1381" s="92">
        <f t="shared" si="105"/>
        <v>2.3452888790424543E-2</v>
      </c>
      <c r="N1381">
        <f>VLOOKUP($A1381,'STOCK PRICES'!$O$2:$P$538,2,1)</f>
        <v>19.239999999999998</v>
      </c>
      <c r="O1381" s="92">
        <f t="shared" si="106"/>
        <v>4.355441441039945E-2</v>
      </c>
      <c r="P1381">
        <f>VLOOKUP($A1381,'STOCK PRICES'!$Q$2:$R$2018,2,1)</f>
        <v>13.91</v>
      </c>
      <c r="Q1381" s="92">
        <f t="shared" si="107"/>
        <v>-2.204141843974327E-2</v>
      </c>
      <c r="R1381">
        <f>VLOOKUP($A1381,'STOCK PRICES'!$S$2:$T$2018,2,1)</f>
        <v>6.3</v>
      </c>
      <c r="S1381" s="92">
        <f t="shared" si="108"/>
        <v>0</v>
      </c>
      <c r="T1381">
        <f>VLOOKUP($A1381,'STOCK PRICES'!$U$2:$V$1210,2,1)</f>
        <v>206.66</v>
      </c>
      <c r="U1381" s="92">
        <f t="shared" si="109"/>
        <v>-7.7933717604454944E-2</v>
      </c>
      <c r="V1381">
        <f>VLOOKUP($A1381,'STOCK PRICES'!$W$2:$X$1879,2,1)</f>
        <v>53.25</v>
      </c>
      <c r="W1381" s="92">
        <f t="shared" si="110"/>
        <v>-7.5089171915637947E-4</v>
      </c>
      <c r="X1381">
        <f>VLOOKUP($A1381,'STOCK PRICES'!$Y$2:$Z$1987,2,1)</f>
        <v>22.27</v>
      </c>
      <c r="Y1381" s="92">
        <f t="shared" si="111"/>
        <v>8.9847265702703021E-4</v>
      </c>
      <c r="Z1381">
        <f>VLOOKUP($A1381,'STOCK PRICES'!$AA$2:$AB$1885,2,1)</f>
        <v>84.23</v>
      </c>
      <c r="AA1381" s="92">
        <f t="shared" si="112"/>
        <v>-2.0796143926235373E-2</v>
      </c>
      <c r="AB1381">
        <f>VLOOKUP($A1381,'STOCK PRICES'!$AC$2:$AD$532,2,1)</f>
        <v>402.03</v>
      </c>
      <c r="AC1381" s="92">
        <f t="shared" si="113"/>
        <v>1.269119275675586E-2</v>
      </c>
      <c r="AD1381">
        <f>VLOOKUP($A1381,'STOCK PRICES'!$AE$2:$AF$1525,2,1)</f>
        <v>953.75</v>
      </c>
      <c r="AE1381" s="92">
        <f t="shared" si="114"/>
        <v>3.834340385962962E-3</v>
      </c>
      <c r="AF1381">
        <f>VLOOKUP($A1381,'STOCK PRICES'!$AG$2:$AH$1526,2,1)</f>
        <v>55.17</v>
      </c>
      <c r="AG1381" s="92">
        <f t="shared" si="115"/>
        <v>1.0751812004147165E-2</v>
      </c>
      <c r="AH1381">
        <f>VLOOKUP($A1381,'STOCK PRICES'!$AI$2:$AJ$1515,2,1)</f>
        <v>465.65</v>
      </c>
      <c r="AI1381" s="92">
        <f t="shared" si="116"/>
        <v>8.2590741933857761E-3</v>
      </c>
      <c r="AJ1381">
        <f>VLOOKUP($A1381,'STOCK PRICES'!$AK$2:$AL$1492,2,1)</f>
        <v>211.75</v>
      </c>
      <c r="AK1381" s="92">
        <f t="shared" si="117"/>
        <v>7.2304132790607559E-2</v>
      </c>
    </row>
    <row r="1382" spans="1:37">
      <c r="A1382" s="87">
        <v>45044</v>
      </c>
      <c r="B1382">
        <f>VLOOKUP($A1382,'STOCK PRICES'!$C$2:$D$1994,2,1)</f>
        <v>99.31</v>
      </c>
      <c r="C1382" s="92">
        <f t="shared" si="118"/>
        <v>1.7163880456265771E-2</v>
      </c>
      <c r="D1382">
        <f>VLOOKUP($A1382,'STOCK PRICES'!$E$2:$F$2018,2,1)</f>
        <v>122.72</v>
      </c>
      <c r="E1382" s="92">
        <f t="shared" si="118"/>
        <v>5.6832521707359342E-2</v>
      </c>
      <c r="F1382">
        <f>VLOOKUP($A1382,'STOCK PRICES'!$G$2:$H$1679,2,1)</f>
        <v>21.35</v>
      </c>
      <c r="G1382" s="92">
        <f t="shared" si="102"/>
        <v>1.8913093306486994E-2</v>
      </c>
      <c r="H1382">
        <f>VLOOKUP($A1382,'STOCK PRICES'!$I$2:$J$1976,2,1)</f>
        <v>29.71</v>
      </c>
      <c r="I1382" s="92">
        <f t="shared" si="103"/>
        <v>3.7093281445014646E-3</v>
      </c>
      <c r="J1382">
        <f>VLOOKUP($A1382,'STOCK PRICES'!$K$2:$L$2018,2,1)</f>
        <v>176.79</v>
      </c>
      <c r="K1382" s="92">
        <f t="shared" si="104"/>
        <v>1.5849818690444575E-2</v>
      </c>
      <c r="L1382">
        <f>VLOOKUP($A1382,'STOCK PRICES'!$M$2:$N$2018,2,1)</f>
        <v>27.7</v>
      </c>
      <c r="M1382" s="92">
        <f t="shared" si="105"/>
        <v>3.2543872512297506E-3</v>
      </c>
      <c r="N1382">
        <f>VLOOKUP($A1382,'STOCK PRICES'!$O$2:$P$538,2,1)</f>
        <v>18.989999999999998</v>
      </c>
      <c r="O1382" s="92">
        <f t="shared" si="106"/>
        <v>-1.3078920413365907E-2</v>
      </c>
      <c r="P1382">
        <f>VLOOKUP($A1382,'STOCK PRICES'!$Q$2:$R$2018,2,1)</f>
        <v>14.68</v>
      </c>
      <c r="Q1382" s="92">
        <f t="shared" si="107"/>
        <v>5.3878017251017866E-2</v>
      </c>
      <c r="R1382">
        <f>VLOOKUP($A1382,'STOCK PRICES'!$S$2:$T$2018,2,1)</f>
        <v>6.22</v>
      </c>
      <c r="S1382" s="92">
        <f t="shared" si="108"/>
        <v>-1.2779726646398995E-2</v>
      </c>
      <c r="T1382">
        <f>VLOOKUP($A1382,'STOCK PRICES'!$U$2:$V$1210,2,1)</f>
        <v>191.17</v>
      </c>
      <c r="U1382" s="92">
        <f t="shared" si="109"/>
        <v>-7.7911846245281996E-2</v>
      </c>
      <c r="V1382">
        <f>VLOOKUP($A1382,'STOCK PRICES'!$W$2:$X$1879,2,1)</f>
        <v>53.18</v>
      </c>
      <c r="W1382" s="92">
        <f t="shared" si="110"/>
        <v>-1.3154187746607232E-3</v>
      </c>
      <c r="X1382">
        <f>VLOOKUP($A1382,'STOCK PRICES'!$Y$2:$Z$1987,2,1)</f>
        <v>22.37</v>
      </c>
      <c r="Y1382" s="92">
        <f t="shared" si="111"/>
        <v>4.4802942327619392E-3</v>
      </c>
      <c r="Z1382">
        <f>VLOOKUP($A1382,'STOCK PRICES'!$AA$2:$AB$1885,2,1)</f>
        <v>82</v>
      </c>
      <c r="AA1382" s="92">
        <f t="shared" si="112"/>
        <v>-2.6831905063019218E-2</v>
      </c>
      <c r="AB1382">
        <f>VLOOKUP($A1382,'STOCK PRICES'!$AC$2:$AD$532,2,1)</f>
        <v>401.17</v>
      </c>
      <c r="AC1382" s="92">
        <f t="shared" si="113"/>
        <v>-2.1414350812871898E-3</v>
      </c>
      <c r="AD1382">
        <f>VLOOKUP($A1382,'STOCK PRICES'!$AE$2:$AF$1525,2,1)</f>
        <v>969.78</v>
      </c>
      <c r="AE1382" s="92">
        <f t="shared" si="114"/>
        <v>1.6667659051105409E-2</v>
      </c>
      <c r="AF1382">
        <f>VLOOKUP($A1382,'STOCK PRICES'!$AG$2:$AH$1526,2,1)</f>
        <v>54.94</v>
      </c>
      <c r="AG1382" s="92">
        <f t="shared" si="115"/>
        <v>-4.1776466172117029E-3</v>
      </c>
      <c r="AH1382">
        <f>VLOOKUP($A1382,'STOCK PRICES'!$AI$2:$AJ$1515,2,1)</f>
        <v>454.92</v>
      </c>
      <c r="AI1382" s="92">
        <f t="shared" si="116"/>
        <v>-2.3312699651423012E-2</v>
      </c>
      <c r="AJ1382">
        <f>VLOOKUP($A1382,'STOCK PRICES'!$AK$2:$AL$1492,2,1)</f>
        <v>211.06</v>
      </c>
      <c r="AK1382" s="92">
        <f t="shared" si="117"/>
        <v>-3.2638802892196628E-3</v>
      </c>
    </row>
    <row r="1383" spans="1:37">
      <c r="A1383" s="87">
        <v>45048</v>
      </c>
      <c r="B1383">
        <f>VLOOKUP($A1383,'STOCK PRICES'!$C$2:$D$1994,2,1)</f>
        <v>98.5</v>
      </c>
      <c r="C1383" s="92">
        <f t="shared" si="118"/>
        <v>-8.189722737224037E-3</v>
      </c>
      <c r="D1383">
        <f>VLOOKUP($A1383,'STOCK PRICES'!$E$2:$F$2018,2,1)</f>
        <v>128.46</v>
      </c>
      <c r="E1383" s="92">
        <f t="shared" si="118"/>
        <v>4.5712234210700343E-2</v>
      </c>
      <c r="F1383">
        <f>VLOOKUP($A1383,'STOCK PRICES'!$G$2:$H$1679,2,1)</f>
        <v>22.01</v>
      </c>
      <c r="G1383" s="92">
        <f t="shared" si="102"/>
        <v>3.0445155863736643E-2</v>
      </c>
      <c r="H1383">
        <f>VLOOKUP($A1383,'STOCK PRICES'!$I$2:$J$1976,2,1)</f>
        <v>29.52</v>
      </c>
      <c r="I1383" s="92">
        <f t="shared" si="103"/>
        <v>-6.4156897422446109E-3</v>
      </c>
      <c r="J1383">
        <f>VLOOKUP($A1383,'STOCK PRICES'!$K$2:$L$2018,2,1)</f>
        <v>171.59</v>
      </c>
      <c r="K1383" s="92">
        <f t="shared" si="104"/>
        <v>-2.985467722040188E-2</v>
      </c>
      <c r="L1383">
        <f>VLOOKUP($A1383,'STOCK PRICES'!$M$2:$N$2018,2,1)</f>
        <v>28.41</v>
      </c>
      <c r="M1383" s="92">
        <f t="shared" si="105"/>
        <v>2.5308782672803891E-2</v>
      </c>
      <c r="N1383">
        <f>VLOOKUP($A1383,'STOCK PRICES'!$O$2:$P$538,2,1)</f>
        <v>18.72</v>
      </c>
      <c r="O1383" s="92">
        <f t="shared" si="106"/>
        <v>-1.4320053774748445E-2</v>
      </c>
      <c r="P1383">
        <f>VLOOKUP($A1383,'STOCK PRICES'!$Q$2:$R$2018,2,1)</f>
        <v>14.26</v>
      </c>
      <c r="Q1383" s="92">
        <f t="shared" si="107"/>
        <v>-2.9027608200219678E-2</v>
      </c>
      <c r="R1383">
        <f>VLOOKUP($A1383,'STOCK PRICES'!$S$2:$T$2018,2,1)</f>
        <v>6.25</v>
      </c>
      <c r="S1383" s="92">
        <f t="shared" si="108"/>
        <v>4.8115569972221172E-3</v>
      </c>
      <c r="T1383">
        <f>VLOOKUP($A1383,'STOCK PRICES'!$U$2:$V$1210,2,1)</f>
        <v>176.84</v>
      </c>
      <c r="U1383" s="92">
        <f t="shared" si="109"/>
        <v>-7.791771558288442E-2</v>
      </c>
      <c r="V1383">
        <f>VLOOKUP($A1383,'STOCK PRICES'!$W$2:$X$1879,2,1)</f>
        <v>52.61</v>
      </c>
      <c r="W1383" s="92">
        <f t="shared" si="110"/>
        <v>-1.0776170072157872E-2</v>
      </c>
      <c r="X1383">
        <f>VLOOKUP($A1383,'STOCK PRICES'!$Y$2:$Z$1987,2,1)</f>
        <v>22.23</v>
      </c>
      <c r="Y1383" s="92">
        <f t="shared" si="111"/>
        <v>-6.2780475259330481E-3</v>
      </c>
      <c r="Z1383">
        <f>VLOOKUP($A1383,'STOCK PRICES'!$AA$2:$AB$1885,2,1)</f>
        <v>82</v>
      </c>
      <c r="AA1383" s="92">
        <f t="shared" si="112"/>
        <v>0</v>
      </c>
      <c r="AB1383">
        <f>VLOOKUP($A1383,'STOCK PRICES'!$AC$2:$AD$532,2,1)</f>
        <v>431.25</v>
      </c>
      <c r="AC1383" s="92">
        <f t="shared" si="113"/>
        <v>7.2302690726610108E-2</v>
      </c>
      <c r="AD1383">
        <f>VLOOKUP($A1383,'STOCK PRICES'!$AE$2:$AF$1525,2,1)</f>
        <v>940.8</v>
      </c>
      <c r="AE1383" s="92">
        <f t="shared" si="114"/>
        <v>-3.033866450540984E-2</v>
      </c>
      <c r="AF1383">
        <f>VLOOKUP($A1383,'STOCK PRICES'!$AG$2:$AH$1526,2,1)</f>
        <v>55.17</v>
      </c>
      <c r="AG1383" s="92">
        <f t="shared" si="115"/>
        <v>4.1776466172117914E-3</v>
      </c>
      <c r="AH1383">
        <f>VLOOKUP($A1383,'STOCK PRICES'!$AI$2:$AJ$1515,2,1)</f>
        <v>449.87</v>
      </c>
      <c r="AI1383" s="92">
        <f t="shared" si="116"/>
        <v>-1.1162927177200658E-2</v>
      </c>
      <c r="AJ1383">
        <f>VLOOKUP($A1383,'STOCK PRICES'!$AK$2:$AL$1492,2,1)</f>
        <v>219.59</v>
      </c>
      <c r="AK1383" s="92">
        <f t="shared" si="117"/>
        <v>3.9619718014955931E-2</v>
      </c>
    </row>
    <row r="1384" spans="1:37">
      <c r="A1384" s="87">
        <v>45049</v>
      </c>
      <c r="B1384">
        <f>VLOOKUP($A1384,'STOCK PRICES'!$C$2:$D$1994,2,1)</f>
        <v>98.01</v>
      </c>
      <c r="C1384" s="92">
        <f t="shared" si="118"/>
        <v>-4.9870338969546756E-3</v>
      </c>
      <c r="D1384">
        <f>VLOOKUP($A1384,'STOCK PRICES'!$E$2:$F$2018,2,1)</f>
        <v>129.26</v>
      </c>
      <c r="E1384" s="92">
        <f t="shared" si="118"/>
        <v>6.208308005102834E-3</v>
      </c>
      <c r="F1384">
        <f>VLOOKUP($A1384,'STOCK PRICES'!$G$2:$H$1679,2,1)</f>
        <v>21.25</v>
      </c>
      <c r="G1384" s="92">
        <f t="shared" si="102"/>
        <v>-3.5140000167944489E-2</v>
      </c>
      <c r="H1384">
        <f>VLOOKUP($A1384,'STOCK PRICES'!$I$2:$J$1976,2,1)</f>
        <v>29.45</v>
      </c>
      <c r="I1384" s="92">
        <f t="shared" si="103"/>
        <v>-2.3740896346760611E-3</v>
      </c>
      <c r="J1384">
        <f>VLOOKUP($A1384,'STOCK PRICES'!$K$2:$L$2018,2,1)</f>
        <v>169.4</v>
      </c>
      <c r="K1384" s="92">
        <f t="shared" si="104"/>
        <v>-1.284512807957568E-2</v>
      </c>
      <c r="L1384">
        <f>VLOOKUP($A1384,'STOCK PRICES'!$M$2:$N$2018,2,1)</f>
        <v>28.77</v>
      </c>
      <c r="M1384" s="92">
        <f t="shared" si="105"/>
        <v>1.2591981697359967E-2</v>
      </c>
      <c r="N1384">
        <f>VLOOKUP($A1384,'STOCK PRICES'!$O$2:$P$538,2,1)</f>
        <v>18.28</v>
      </c>
      <c r="O1384" s="92">
        <f t="shared" si="106"/>
        <v>-2.3784905023441952E-2</v>
      </c>
      <c r="P1384">
        <f>VLOOKUP($A1384,'STOCK PRICES'!$Q$2:$R$2018,2,1)</f>
        <v>13.91</v>
      </c>
      <c r="Q1384" s="92">
        <f t="shared" si="107"/>
        <v>-2.4850409050798265E-2</v>
      </c>
      <c r="R1384">
        <f>VLOOKUP($A1384,'STOCK PRICES'!$S$2:$T$2018,2,1)</f>
        <v>6.38</v>
      </c>
      <c r="S1384" s="92">
        <f t="shared" si="108"/>
        <v>2.0586633608388312E-2</v>
      </c>
      <c r="T1384">
        <f>VLOOKUP($A1384,'STOCK PRICES'!$U$2:$V$1210,2,1)</f>
        <v>163.58000000000001</v>
      </c>
      <c r="U1384" s="92">
        <f t="shared" si="109"/>
        <v>-7.7943201651214308E-2</v>
      </c>
      <c r="V1384">
        <f>VLOOKUP($A1384,'STOCK PRICES'!$W$2:$X$1879,2,1)</f>
        <v>53.94</v>
      </c>
      <c r="W1384" s="92">
        <f t="shared" si="110"/>
        <v>2.4966101968868074E-2</v>
      </c>
      <c r="X1384">
        <f>VLOOKUP($A1384,'STOCK PRICES'!$Y$2:$Z$1987,2,1)</f>
        <v>22.46</v>
      </c>
      <c r="Y1384" s="92">
        <f t="shared" si="111"/>
        <v>1.0293221334191898E-2</v>
      </c>
      <c r="Z1384">
        <f>VLOOKUP($A1384,'STOCK PRICES'!$AA$2:$AB$1885,2,1)</f>
        <v>88.11</v>
      </c>
      <c r="AA1384" s="92">
        <f t="shared" si="112"/>
        <v>7.1866786614385239E-2</v>
      </c>
      <c r="AB1384">
        <f>VLOOKUP($A1384,'STOCK PRICES'!$AC$2:$AD$532,2,1)</f>
        <v>458.3</v>
      </c>
      <c r="AC1384" s="92">
        <f t="shared" si="113"/>
        <v>6.0836023169508875E-2</v>
      </c>
      <c r="AD1384">
        <f>VLOOKUP($A1384,'STOCK PRICES'!$AE$2:$AF$1525,2,1)</f>
        <v>941.06</v>
      </c>
      <c r="AE1384" s="92">
        <f t="shared" si="114"/>
        <v>2.7632236367679204E-4</v>
      </c>
      <c r="AF1384">
        <f>VLOOKUP($A1384,'STOCK PRICES'!$AG$2:$AH$1526,2,1)</f>
        <v>55.77</v>
      </c>
      <c r="AG1384" s="92">
        <f t="shared" si="115"/>
        <v>1.0816763117122966E-2</v>
      </c>
      <c r="AH1384">
        <f>VLOOKUP($A1384,'STOCK PRICES'!$AI$2:$AJ$1515,2,1)</f>
        <v>440.42</v>
      </c>
      <c r="AI1384" s="92">
        <f t="shared" si="116"/>
        <v>-2.1229835060997061E-2</v>
      </c>
      <c r="AJ1384">
        <f>VLOOKUP($A1384,'STOCK PRICES'!$AK$2:$AL$1492,2,1)</f>
        <v>218.07</v>
      </c>
      <c r="AK1384" s="92">
        <f t="shared" si="117"/>
        <v>-6.9460590932463968E-3</v>
      </c>
    </row>
    <row r="1385" spans="1:37">
      <c r="A1385" s="87">
        <v>45050</v>
      </c>
      <c r="B1385">
        <f>VLOOKUP($A1385,'STOCK PRICES'!$C$2:$D$1994,2,1)</f>
        <v>98.44</v>
      </c>
      <c r="C1385" s="92">
        <f t="shared" si="118"/>
        <v>4.3777112417665793E-3</v>
      </c>
      <c r="D1385">
        <f>VLOOKUP($A1385,'STOCK PRICES'!$E$2:$F$2018,2,1)</f>
        <v>129.63999999999999</v>
      </c>
      <c r="E1385" s="92">
        <f t="shared" si="118"/>
        <v>2.9354984385971125E-3</v>
      </c>
      <c r="F1385">
        <f>VLOOKUP($A1385,'STOCK PRICES'!$G$2:$H$1679,2,1)</f>
        <v>21.75</v>
      </c>
      <c r="G1385" s="92">
        <f t="shared" si="102"/>
        <v>2.3256862164267183E-2</v>
      </c>
      <c r="H1385">
        <f>VLOOKUP($A1385,'STOCK PRICES'!$I$2:$J$1976,2,1)</f>
        <v>29.73</v>
      </c>
      <c r="I1385" s="92">
        <f t="shared" si="103"/>
        <v>9.4627269124106014E-3</v>
      </c>
      <c r="J1385">
        <f>VLOOKUP($A1385,'STOCK PRICES'!$K$2:$L$2018,2,1)</f>
        <v>168.85</v>
      </c>
      <c r="K1385" s="92">
        <f t="shared" si="104"/>
        <v>-3.2520353863773432E-3</v>
      </c>
      <c r="L1385">
        <f>VLOOKUP($A1385,'STOCK PRICES'!$M$2:$N$2018,2,1)</f>
        <v>28.66</v>
      </c>
      <c r="M1385" s="92">
        <f t="shared" si="105"/>
        <v>-3.8307551634307476E-3</v>
      </c>
      <c r="N1385">
        <f>VLOOKUP($A1385,'STOCK PRICES'!$O$2:$P$538,2,1)</f>
        <v>19.45</v>
      </c>
      <c r="O1385" s="92">
        <f t="shared" si="106"/>
        <v>6.2039504038451279E-2</v>
      </c>
      <c r="P1385">
        <f>VLOOKUP($A1385,'STOCK PRICES'!$Q$2:$R$2018,2,1)</f>
        <v>14</v>
      </c>
      <c r="Q1385" s="92">
        <f t="shared" si="107"/>
        <v>6.4493236799071166E-3</v>
      </c>
      <c r="R1385">
        <f>VLOOKUP($A1385,'STOCK PRICES'!$S$2:$T$2018,2,1)</f>
        <v>6.24</v>
      </c>
      <c r="S1385" s="92">
        <f t="shared" si="108"/>
        <v>-2.2187914975362218E-2</v>
      </c>
      <c r="T1385">
        <f>VLOOKUP($A1385,'STOCK PRICES'!$U$2:$V$1210,2,1)</f>
        <v>153.34</v>
      </c>
      <c r="U1385" s="92">
        <f t="shared" si="109"/>
        <v>-6.4644489176079692E-2</v>
      </c>
      <c r="V1385">
        <f>VLOOKUP($A1385,'STOCK PRICES'!$W$2:$X$1879,2,1)</f>
        <v>53.84</v>
      </c>
      <c r="W1385" s="92">
        <f t="shared" si="110"/>
        <v>-1.8556323751114743E-3</v>
      </c>
      <c r="X1385">
        <f>VLOOKUP($A1385,'STOCK PRICES'!$Y$2:$Z$1987,2,1)</f>
        <v>22.44</v>
      </c>
      <c r="Y1385" s="92">
        <f t="shared" si="111"/>
        <v>-8.9086865580157131E-4</v>
      </c>
      <c r="Z1385">
        <f>VLOOKUP($A1385,'STOCK PRICES'!$AA$2:$AB$1885,2,1)</f>
        <v>92.21</v>
      </c>
      <c r="AA1385" s="92">
        <f t="shared" si="112"/>
        <v>4.5482550672411484E-2</v>
      </c>
      <c r="AB1385">
        <f>VLOOKUP($A1385,'STOCK PRICES'!$AC$2:$AD$532,2,1)</f>
        <v>456.38</v>
      </c>
      <c r="AC1385" s="92">
        <f t="shared" si="113"/>
        <v>-4.1981956968004299E-3</v>
      </c>
      <c r="AD1385">
        <f>VLOOKUP($A1385,'STOCK PRICES'!$AE$2:$AF$1525,2,1)</f>
        <v>886.41</v>
      </c>
      <c r="AE1385" s="92">
        <f t="shared" si="114"/>
        <v>-5.9827301990208831E-2</v>
      </c>
      <c r="AF1385">
        <f>VLOOKUP($A1385,'STOCK PRICES'!$AG$2:$AH$1526,2,1)</f>
        <v>57.09</v>
      </c>
      <c r="AG1385" s="92">
        <f t="shared" si="115"/>
        <v>2.3392879574705375E-2</v>
      </c>
      <c r="AH1385">
        <f>VLOOKUP($A1385,'STOCK PRICES'!$AI$2:$AJ$1515,2,1)</f>
        <v>448.34</v>
      </c>
      <c r="AI1385" s="92">
        <f t="shared" si="116"/>
        <v>1.7823056067703711E-2</v>
      </c>
      <c r="AJ1385">
        <f>VLOOKUP($A1385,'STOCK PRICES'!$AK$2:$AL$1492,2,1)</f>
        <v>189.95</v>
      </c>
      <c r="AK1385" s="92">
        <f t="shared" si="117"/>
        <v>-0.13805523253101926</v>
      </c>
    </row>
    <row r="1386" spans="1:37">
      <c r="A1386" s="87">
        <v>45051</v>
      </c>
      <c r="B1386">
        <f>VLOOKUP($A1386,'STOCK PRICES'!$C$2:$D$1994,2,1)</f>
        <v>98.33</v>
      </c>
      <c r="C1386" s="92">
        <f t="shared" si="118"/>
        <v>-1.1180567307902008E-3</v>
      </c>
      <c r="D1386">
        <f>VLOOKUP($A1386,'STOCK PRICES'!$E$2:$F$2018,2,1)</f>
        <v>129.72</v>
      </c>
      <c r="E1386" s="92">
        <f t="shared" si="118"/>
        <v>6.1690316577078363E-4</v>
      </c>
      <c r="F1386">
        <f>VLOOKUP($A1386,'STOCK PRICES'!$G$2:$H$1679,2,1)</f>
        <v>20.53</v>
      </c>
      <c r="G1386" s="92">
        <f t="shared" si="102"/>
        <v>-5.7726526503850892E-2</v>
      </c>
      <c r="H1386">
        <f>VLOOKUP($A1386,'STOCK PRICES'!$I$2:$J$1976,2,1)</f>
        <v>30.43</v>
      </c>
      <c r="I1386" s="92">
        <f t="shared" si="103"/>
        <v>2.3272326898873333E-2</v>
      </c>
      <c r="J1386">
        <f>VLOOKUP($A1386,'STOCK PRICES'!$K$2:$L$2018,2,1)</f>
        <v>170</v>
      </c>
      <c r="K1386" s="92">
        <f t="shared" si="104"/>
        <v>6.7876902186851835E-3</v>
      </c>
      <c r="L1386">
        <f>VLOOKUP($A1386,'STOCK PRICES'!$M$2:$N$2018,2,1)</f>
        <v>28.62</v>
      </c>
      <c r="M1386" s="92">
        <f t="shared" si="105"/>
        <v>-1.3966482717208647E-3</v>
      </c>
      <c r="N1386">
        <f>VLOOKUP($A1386,'STOCK PRICES'!$O$2:$P$538,2,1)</f>
        <v>19.489999999999998</v>
      </c>
      <c r="O1386" s="92">
        <f t="shared" si="106"/>
        <v>2.0544434550140308E-3</v>
      </c>
      <c r="P1386">
        <f>VLOOKUP($A1386,'STOCK PRICES'!$Q$2:$R$2018,2,1)</f>
        <v>14</v>
      </c>
      <c r="Q1386" s="92">
        <f t="shared" si="107"/>
        <v>0</v>
      </c>
      <c r="R1386">
        <f>VLOOKUP($A1386,'STOCK PRICES'!$S$2:$T$2018,2,1)</f>
        <v>6.1</v>
      </c>
      <c r="S1386" s="92">
        <f t="shared" si="108"/>
        <v>-2.2691411202070879E-2</v>
      </c>
      <c r="T1386">
        <f>VLOOKUP($A1386,'STOCK PRICES'!$U$2:$V$1210,2,1)</f>
        <v>150.85</v>
      </c>
      <c r="U1386" s="92">
        <f t="shared" si="109"/>
        <v>-1.6371712525678379E-2</v>
      </c>
      <c r="V1386">
        <f>VLOOKUP($A1386,'STOCK PRICES'!$W$2:$X$1879,2,1)</f>
        <v>54.03</v>
      </c>
      <c r="W1386" s="92">
        <f t="shared" si="110"/>
        <v>3.5227625195020243E-3</v>
      </c>
      <c r="X1386">
        <f>VLOOKUP($A1386,'STOCK PRICES'!$Y$2:$Z$1987,2,1)</f>
        <v>22.48</v>
      </c>
      <c r="Y1386" s="92">
        <f t="shared" si="111"/>
        <v>1.780944370994692E-3</v>
      </c>
      <c r="Z1386">
        <f>VLOOKUP($A1386,'STOCK PRICES'!$AA$2:$AB$1885,2,1)</f>
        <v>92.87</v>
      </c>
      <c r="AA1386" s="92">
        <f t="shared" si="112"/>
        <v>7.1320812368671519E-3</v>
      </c>
      <c r="AB1386">
        <f>VLOOKUP($A1386,'STOCK PRICES'!$AC$2:$AD$532,2,1)</f>
        <v>455.4</v>
      </c>
      <c r="AC1386" s="92">
        <f t="shared" si="113"/>
        <v>-2.1496421886387442E-3</v>
      </c>
      <c r="AD1386">
        <f>VLOOKUP($A1386,'STOCK PRICES'!$AE$2:$AF$1525,2,1)</f>
        <v>902.29</v>
      </c>
      <c r="AE1386" s="92">
        <f t="shared" si="114"/>
        <v>1.7756378632780408E-2</v>
      </c>
      <c r="AF1386">
        <f>VLOOKUP($A1386,'STOCK PRICES'!$AG$2:$AH$1526,2,1)</f>
        <v>56.53</v>
      </c>
      <c r="AG1386" s="92">
        <f t="shared" si="115"/>
        <v>-9.8574992889684607E-3</v>
      </c>
      <c r="AH1386">
        <f>VLOOKUP($A1386,'STOCK PRICES'!$AI$2:$AJ$1515,2,1)</f>
        <v>442.26</v>
      </c>
      <c r="AI1386" s="92">
        <f t="shared" si="116"/>
        <v>-1.3653928716497418E-2</v>
      </c>
      <c r="AJ1386">
        <f>VLOOKUP($A1386,'STOCK PRICES'!$AK$2:$AL$1492,2,1)</f>
        <v>187.95</v>
      </c>
      <c r="AK1386" s="92">
        <f t="shared" si="117"/>
        <v>-1.0584909623447627E-2</v>
      </c>
    </row>
    <row r="1387" spans="1:37">
      <c r="A1387" s="87">
        <v>45054</v>
      </c>
      <c r="B1387">
        <f>VLOOKUP($A1387,'STOCK PRICES'!$C$2:$D$1994,2,1)</f>
        <v>97.95</v>
      </c>
      <c r="C1387" s="92">
        <f t="shared" si="118"/>
        <v>-3.8720244015150191E-3</v>
      </c>
      <c r="D1387">
        <f>VLOOKUP($A1387,'STOCK PRICES'!$E$2:$F$2018,2,1)</f>
        <v>128.44</v>
      </c>
      <c r="E1387" s="92">
        <f t="shared" si="118"/>
        <v>-9.9164122178039982E-3</v>
      </c>
      <c r="F1387">
        <f>VLOOKUP($A1387,'STOCK PRICES'!$G$2:$H$1679,2,1)</f>
        <v>20.7</v>
      </c>
      <c r="G1387" s="92">
        <f t="shared" si="102"/>
        <v>8.2464692404809904E-3</v>
      </c>
      <c r="H1387">
        <f>VLOOKUP($A1387,'STOCK PRICES'!$I$2:$J$1976,2,1)</f>
        <v>31.56</v>
      </c>
      <c r="I1387" s="92">
        <f t="shared" si="103"/>
        <v>3.6461532068793788E-2</v>
      </c>
      <c r="J1387">
        <f>VLOOKUP($A1387,'STOCK PRICES'!$K$2:$L$2018,2,1)</f>
        <v>170.19</v>
      </c>
      <c r="K1387" s="92">
        <f t="shared" si="104"/>
        <v>1.1170229563236614E-3</v>
      </c>
      <c r="L1387">
        <f>VLOOKUP($A1387,'STOCK PRICES'!$M$2:$N$2018,2,1)</f>
        <v>27.9</v>
      </c>
      <c r="M1387" s="92">
        <f t="shared" si="105"/>
        <v>-2.5479085300985013E-2</v>
      </c>
      <c r="N1387">
        <f>VLOOKUP($A1387,'STOCK PRICES'!$O$2:$P$538,2,1)</f>
        <v>19.079999999999998</v>
      </c>
      <c r="O1387" s="92">
        <f t="shared" si="106"/>
        <v>-2.1260847499329001E-2</v>
      </c>
      <c r="P1387">
        <f>VLOOKUP($A1387,'STOCK PRICES'!$Q$2:$R$2018,2,1)</f>
        <v>14.16</v>
      </c>
      <c r="Q1387" s="92">
        <f t="shared" si="107"/>
        <v>1.1363758650315003E-2</v>
      </c>
      <c r="R1387">
        <f>VLOOKUP($A1387,'STOCK PRICES'!$S$2:$T$2018,2,1)</f>
        <v>5.81</v>
      </c>
      <c r="S1387" s="92">
        <f t="shared" si="108"/>
        <v>-4.870820031544567E-2</v>
      </c>
      <c r="T1387">
        <f>VLOOKUP($A1387,'STOCK PRICES'!$U$2:$V$1210,2,1)</f>
        <v>151.01</v>
      </c>
      <c r="U1387" s="92">
        <f t="shared" si="109"/>
        <v>1.0600941826277538E-3</v>
      </c>
      <c r="V1387">
        <f>VLOOKUP($A1387,'STOCK PRICES'!$W$2:$X$1879,2,1)</f>
        <v>53.02</v>
      </c>
      <c r="W1387" s="92">
        <f t="shared" si="110"/>
        <v>-1.8870246995094903E-2</v>
      </c>
      <c r="X1387">
        <f>VLOOKUP($A1387,'STOCK PRICES'!$Y$2:$Z$1987,2,1)</f>
        <v>22.45</v>
      </c>
      <c r="Y1387" s="92">
        <f t="shared" si="111"/>
        <v>-1.3354108372271186E-3</v>
      </c>
      <c r="Z1387">
        <f>VLOOKUP($A1387,'STOCK PRICES'!$AA$2:$AB$1885,2,1)</f>
        <v>92</v>
      </c>
      <c r="AA1387" s="92">
        <f t="shared" si="112"/>
        <v>-9.4120887388766655E-3</v>
      </c>
      <c r="AB1387">
        <f>VLOOKUP($A1387,'STOCK PRICES'!$AC$2:$AD$532,2,1)</f>
        <v>447.06</v>
      </c>
      <c r="AC1387" s="92">
        <f t="shared" si="113"/>
        <v>-1.8483339835948073E-2</v>
      </c>
      <c r="AD1387">
        <f>VLOOKUP($A1387,'STOCK PRICES'!$AE$2:$AF$1525,2,1)</f>
        <v>901.03</v>
      </c>
      <c r="AE1387" s="92">
        <f t="shared" si="114"/>
        <v>-1.3974227591808666E-3</v>
      </c>
      <c r="AF1387">
        <f>VLOOKUP($A1387,'STOCK PRICES'!$AG$2:$AH$1526,2,1)</f>
        <v>55.57</v>
      </c>
      <c r="AG1387" s="92">
        <f t="shared" si="115"/>
        <v>-1.7127983395369539E-2</v>
      </c>
      <c r="AH1387">
        <f>VLOOKUP($A1387,'STOCK PRICES'!$AI$2:$AJ$1515,2,1)</f>
        <v>431.73</v>
      </c>
      <c r="AI1387" s="92">
        <f t="shared" si="116"/>
        <v>-2.4097551579060416E-2</v>
      </c>
      <c r="AJ1387">
        <f>VLOOKUP($A1387,'STOCK PRICES'!$AK$2:$AL$1492,2,1)</f>
        <v>185.21</v>
      </c>
      <c r="AK1387" s="92">
        <f t="shared" si="117"/>
        <v>-1.4685653575476628E-2</v>
      </c>
    </row>
    <row r="1388" spans="1:37">
      <c r="A1388" s="87">
        <v>45055</v>
      </c>
      <c r="B1388">
        <f>VLOOKUP($A1388,'STOCK PRICES'!$C$2:$D$1994,2,1)</f>
        <v>95.99</v>
      </c>
      <c r="C1388" s="92">
        <f t="shared" si="118"/>
        <v>-2.021312501510427E-2</v>
      </c>
      <c r="D1388">
        <f>VLOOKUP($A1388,'STOCK PRICES'!$E$2:$F$2018,2,1)</f>
        <v>130.25</v>
      </c>
      <c r="E1388" s="92">
        <f t="shared" si="118"/>
        <v>1.3993811412163097E-2</v>
      </c>
      <c r="F1388">
        <f>VLOOKUP($A1388,'STOCK PRICES'!$G$2:$H$1679,2,1)</f>
        <v>20.45</v>
      </c>
      <c r="G1388" s="92">
        <f t="shared" si="102"/>
        <v>-1.2150817782512691E-2</v>
      </c>
      <c r="H1388">
        <f>VLOOKUP($A1388,'STOCK PRICES'!$I$2:$J$1976,2,1)</f>
        <v>31.8</v>
      </c>
      <c r="I1388" s="92">
        <f t="shared" si="103"/>
        <v>7.5757938084577226E-3</v>
      </c>
      <c r="J1388">
        <f>VLOOKUP($A1388,'STOCK PRICES'!$K$2:$L$2018,2,1)</f>
        <v>168.46</v>
      </c>
      <c r="K1388" s="92">
        <f t="shared" si="104"/>
        <v>-1.0217127119367859E-2</v>
      </c>
      <c r="L1388">
        <f>VLOOKUP($A1388,'STOCK PRICES'!$M$2:$N$2018,2,1)</f>
        <v>27.9</v>
      </c>
      <c r="M1388" s="92">
        <f t="shared" si="105"/>
        <v>0</v>
      </c>
      <c r="N1388">
        <f>VLOOKUP($A1388,'STOCK PRICES'!$O$2:$P$538,2,1)</f>
        <v>18.88</v>
      </c>
      <c r="O1388" s="92">
        <f t="shared" si="106"/>
        <v>-1.0537505302785799E-2</v>
      </c>
      <c r="P1388">
        <f>VLOOKUP($A1388,'STOCK PRICES'!$Q$2:$R$2018,2,1)</f>
        <v>13.87</v>
      </c>
      <c r="Q1388" s="92">
        <f t="shared" si="107"/>
        <v>-2.0692853938833501E-2</v>
      </c>
      <c r="R1388">
        <f>VLOOKUP($A1388,'STOCK PRICES'!$S$2:$T$2018,2,1)</f>
        <v>5.8</v>
      </c>
      <c r="S1388" s="92">
        <f t="shared" si="108"/>
        <v>-1.7226533114461818E-3</v>
      </c>
      <c r="T1388">
        <f>VLOOKUP($A1388,'STOCK PRICES'!$U$2:$V$1210,2,1)</f>
        <v>153.03</v>
      </c>
      <c r="U1388" s="92">
        <f t="shared" si="109"/>
        <v>1.3287920815247243E-2</v>
      </c>
      <c r="V1388">
        <f>VLOOKUP($A1388,'STOCK PRICES'!$W$2:$X$1879,2,1)</f>
        <v>52.99</v>
      </c>
      <c r="W1388" s="92">
        <f t="shared" si="110"/>
        <v>-5.659843562087352E-4</v>
      </c>
      <c r="X1388">
        <f>VLOOKUP($A1388,'STOCK PRICES'!$Y$2:$Z$1987,2,1)</f>
        <v>22.11</v>
      </c>
      <c r="Y1388" s="92">
        <f t="shared" si="111"/>
        <v>-1.5260619318908392E-2</v>
      </c>
      <c r="Z1388">
        <f>VLOOKUP($A1388,'STOCK PRICES'!$AA$2:$AB$1885,2,1)</f>
        <v>92</v>
      </c>
      <c r="AA1388" s="92">
        <f t="shared" si="112"/>
        <v>0</v>
      </c>
      <c r="AB1388">
        <f>VLOOKUP($A1388,'STOCK PRICES'!$AC$2:$AD$532,2,1)</f>
        <v>443.2</v>
      </c>
      <c r="AC1388" s="92">
        <f t="shared" si="113"/>
        <v>-8.671678360617139E-3</v>
      </c>
      <c r="AD1388">
        <f>VLOOKUP($A1388,'STOCK PRICES'!$AE$2:$AF$1525,2,1)</f>
        <v>905.4</v>
      </c>
      <c r="AE1388" s="92">
        <f t="shared" si="114"/>
        <v>4.838281610428174E-3</v>
      </c>
      <c r="AF1388">
        <f>VLOOKUP($A1388,'STOCK PRICES'!$AG$2:$AH$1526,2,1)</f>
        <v>54.73</v>
      </c>
      <c r="AG1388" s="92">
        <f t="shared" si="115"/>
        <v>-1.5231482136003215E-2</v>
      </c>
      <c r="AH1388">
        <f>VLOOKUP($A1388,'STOCK PRICES'!$AI$2:$AJ$1515,2,1)</f>
        <v>426.92</v>
      </c>
      <c r="AI1388" s="92">
        <f t="shared" si="116"/>
        <v>-1.1203750804427766E-2</v>
      </c>
      <c r="AJ1388">
        <f>VLOOKUP($A1388,'STOCK PRICES'!$AK$2:$AL$1492,2,1)</f>
        <v>183.15</v>
      </c>
      <c r="AK1388" s="92">
        <f t="shared" si="117"/>
        <v>-1.118482720988689E-2</v>
      </c>
    </row>
    <row r="1389" spans="1:37">
      <c r="A1389" s="87">
        <v>45056</v>
      </c>
      <c r="B1389">
        <f>VLOOKUP($A1389,'STOCK PRICES'!$C$2:$D$1994,2,1)</f>
        <v>94.79</v>
      </c>
      <c r="C1389" s="92">
        <f t="shared" si="118"/>
        <v>-1.2580100910495225E-2</v>
      </c>
      <c r="D1389">
        <f>VLOOKUP($A1389,'STOCK PRICES'!$E$2:$F$2018,2,1)</f>
        <v>118.5</v>
      </c>
      <c r="E1389" s="92">
        <f t="shared" si="118"/>
        <v>-9.4542720058290369E-2</v>
      </c>
      <c r="F1389">
        <f>VLOOKUP($A1389,'STOCK PRICES'!$G$2:$H$1679,2,1)</f>
        <v>20.88</v>
      </c>
      <c r="G1389" s="92">
        <f t="shared" si="102"/>
        <v>2.0808880525627214E-2</v>
      </c>
      <c r="H1389">
        <f>VLOOKUP($A1389,'STOCK PRICES'!$I$2:$J$1976,2,1)</f>
        <v>31.73</v>
      </c>
      <c r="I1389" s="92">
        <f t="shared" si="103"/>
        <v>-2.2036841910270067E-3</v>
      </c>
      <c r="J1389">
        <f>VLOOKUP($A1389,'STOCK PRICES'!$K$2:$L$2018,2,1)</f>
        <v>167.81</v>
      </c>
      <c r="K1389" s="92">
        <f t="shared" si="104"/>
        <v>-3.8659458741472368E-3</v>
      </c>
      <c r="L1389">
        <f>VLOOKUP($A1389,'STOCK PRICES'!$M$2:$N$2018,2,1)</f>
        <v>27.89</v>
      </c>
      <c r="M1389" s="92">
        <f t="shared" si="105"/>
        <v>-3.5848718792232961E-4</v>
      </c>
      <c r="N1389">
        <f>VLOOKUP($A1389,'STOCK PRICES'!$O$2:$P$538,2,1)</f>
        <v>19.05</v>
      </c>
      <c r="O1389" s="92">
        <f t="shared" si="106"/>
        <v>8.9639408553553457E-3</v>
      </c>
      <c r="P1389">
        <f>VLOOKUP($A1389,'STOCK PRICES'!$Q$2:$R$2018,2,1)</f>
        <v>13.63</v>
      </c>
      <c r="Q1389" s="92">
        <f t="shared" si="107"/>
        <v>-1.7454988618298861E-2</v>
      </c>
      <c r="R1389">
        <f>VLOOKUP($A1389,'STOCK PRICES'!$S$2:$T$2018,2,1)</f>
        <v>5.82</v>
      </c>
      <c r="S1389" s="92">
        <f t="shared" si="108"/>
        <v>3.4423441909729197E-3</v>
      </c>
      <c r="T1389">
        <f>VLOOKUP($A1389,'STOCK PRICES'!$U$2:$V$1210,2,1)</f>
        <v>159.57</v>
      </c>
      <c r="U1389" s="92">
        <f t="shared" si="109"/>
        <v>4.1848716819390924E-2</v>
      </c>
      <c r="V1389">
        <f>VLOOKUP($A1389,'STOCK PRICES'!$W$2:$X$1879,2,1)</f>
        <v>52.55</v>
      </c>
      <c r="W1389" s="92">
        <f t="shared" si="110"/>
        <v>-8.3381191817106341E-3</v>
      </c>
      <c r="X1389">
        <f>VLOOKUP($A1389,'STOCK PRICES'!$Y$2:$Z$1987,2,1)</f>
        <v>22.2</v>
      </c>
      <c r="Y1389" s="92">
        <f t="shared" si="111"/>
        <v>4.0622940088789264E-3</v>
      </c>
      <c r="Z1389">
        <f>VLOOKUP($A1389,'STOCK PRICES'!$AA$2:$AB$1885,2,1)</f>
        <v>88.86</v>
      </c>
      <c r="AA1389" s="92">
        <f t="shared" si="112"/>
        <v>-3.4726479541277888E-2</v>
      </c>
      <c r="AB1389">
        <f>VLOOKUP($A1389,'STOCK PRICES'!$AC$2:$AD$532,2,1)</f>
        <v>444.35</v>
      </c>
      <c r="AC1389" s="92">
        <f t="shared" si="113"/>
        <v>2.5914047514101939E-3</v>
      </c>
      <c r="AD1389">
        <f>VLOOKUP($A1389,'STOCK PRICES'!$AE$2:$AF$1525,2,1)</f>
        <v>908.29</v>
      </c>
      <c r="AE1389" s="92">
        <f t="shared" si="114"/>
        <v>3.1868758673706051E-3</v>
      </c>
      <c r="AF1389">
        <f>VLOOKUP($A1389,'STOCK PRICES'!$AG$2:$AH$1526,2,1)</f>
        <v>54.63</v>
      </c>
      <c r="AG1389" s="92">
        <f t="shared" si="115"/>
        <v>-1.8288227482004548E-3</v>
      </c>
      <c r="AH1389">
        <f>VLOOKUP($A1389,'STOCK PRICES'!$AI$2:$AJ$1515,2,1)</f>
        <v>421.35</v>
      </c>
      <c r="AI1389" s="92">
        <f t="shared" si="116"/>
        <v>-1.3132799827401825E-2</v>
      </c>
      <c r="AJ1389">
        <f>VLOOKUP($A1389,'STOCK PRICES'!$AK$2:$AL$1492,2,1)</f>
        <v>181.05</v>
      </c>
      <c r="AK1389" s="92">
        <f t="shared" si="117"/>
        <v>-1.1532253013173161E-2</v>
      </c>
    </row>
    <row r="1390" spans="1:37">
      <c r="A1390" s="87">
        <v>45057</v>
      </c>
      <c r="B1390">
        <f>VLOOKUP($A1390,'STOCK PRICES'!$C$2:$D$1994,2,1)</f>
        <v>94.11</v>
      </c>
      <c r="C1390" s="92">
        <f t="shared" si="118"/>
        <v>-7.1996075942538512E-3</v>
      </c>
      <c r="D1390">
        <f>VLOOKUP($A1390,'STOCK PRICES'!$E$2:$F$2018,2,1)</f>
        <v>119.71</v>
      </c>
      <c r="E1390" s="92">
        <f t="shared" si="118"/>
        <v>1.0159190688092486E-2</v>
      </c>
      <c r="F1390">
        <f>VLOOKUP($A1390,'STOCK PRICES'!$G$2:$H$1679,2,1)</f>
        <v>21.49</v>
      </c>
      <c r="G1390" s="92">
        <f t="shared" si="102"/>
        <v>2.8795947639981199E-2</v>
      </c>
      <c r="H1390">
        <f>VLOOKUP($A1390,'STOCK PRICES'!$I$2:$J$1976,2,1)</f>
        <v>31.14</v>
      </c>
      <c r="I1390" s="92">
        <f t="shared" si="103"/>
        <v>-1.8769439189251922E-2</v>
      </c>
      <c r="J1390">
        <f>VLOOKUP($A1390,'STOCK PRICES'!$K$2:$L$2018,2,1)</f>
        <v>168.7</v>
      </c>
      <c r="K1390" s="92">
        <f t="shared" si="104"/>
        <v>5.2896025388520567E-3</v>
      </c>
      <c r="L1390">
        <f>VLOOKUP($A1390,'STOCK PRICES'!$M$2:$N$2018,2,1)</f>
        <v>28</v>
      </c>
      <c r="M1390" s="92">
        <f t="shared" si="105"/>
        <v>3.9363085358062279E-3</v>
      </c>
      <c r="N1390">
        <f>VLOOKUP($A1390,'STOCK PRICES'!$O$2:$P$538,2,1)</f>
        <v>19.34</v>
      </c>
      <c r="O1390" s="92">
        <f t="shared" si="106"/>
        <v>1.5108388452438256E-2</v>
      </c>
      <c r="P1390">
        <f>VLOOKUP($A1390,'STOCK PRICES'!$Q$2:$R$2018,2,1)</f>
        <v>13.86</v>
      </c>
      <c r="Q1390" s="92">
        <f t="shared" si="107"/>
        <v>1.6733748053315872E-2</v>
      </c>
      <c r="R1390">
        <f>VLOOKUP($A1390,'STOCK PRICES'!$S$2:$T$2018,2,1)</f>
        <v>5.68</v>
      </c>
      <c r="S1390" s="92">
        <f t="shared" si="108"/>
        <v>-2.4349029010286613E-2</v>
      </c>
      <c r="T1390">
        <f>VLOOKUP($A1390,'STOCK PRICES'!$U$2:$V$1210,2,1)</f>
        <v>164.37</v>
      </c>
      <c r="U1390" s="92">
        <f t="shared" si="109"/>
        <v>2.9637286796098193E-2</v>
      </c>
      <c r="V1390">
        <f>VLOOKUP($A1390,'STOCK PRICES'!$W$2:$X$1879,2,1)</f>
        <v>53</v>
      </c>
      <c r="W1390" s="92">
        <f t="shared" si="110"/>
        <v>8.5268162291617985E-3</v>
      </c>
      <c r="X1390">
        <f>VLOOKUP($A1390,'STOCK PRICES'!$Y$2:$Z$1987,2,1)</f>
        <v>22.42</v>
      </c>
      <c r="Y1390" s="92">
        <f t="shared" si="111"/>
        <v>9.8611287657802103E-3</v>
      </c>
      <c r="Z1390">
        <f>VLOOKUP($A1390,'STOCK PRICES'!$AA$2:$AB$1885,2,1)</f>
        <v>86.37</v>
      </c>
      <c r="AA1390" s="92">
        <f t="shared" si="112"/>
        <v>-2.8421704215568156E-2</v>
      </c>
      <c r="AB1390">
        <f>VLOOKUP($A1390,'STOCK PRICES'!$AC$2:$AD$532,2,1)</f>
        <v>457.49</v>
      </c>
      <c r="AC1390" s="92">
        <f t="shared" si="113"/>
        <v>2.9142486368706502E-2</v>
      </c>
      <c r="AD1390">
        <f>VLOOKUP($A1390,'STOCK PRICES'!$AE$2:$AF$1525,2,1)</f>
        <v>914</v>
      </c>
      <c r="AE1390" s="92">
        <f t="shared" si="114"/>
        <v>6.266860584921265E-3</v>
      </c>
      <c r="AF1390">
        <f>VLOOKUP($A1390,'STOCK PRICES'!$AG$2:$AH$1526,2,1)</f>
        <v>54.7</v>
      </c>
      <c r="AG1390" s="92">
        <f t="shared" si="115"/>
        <v>1.2805270203092474E-3</v>
      </c>
      <c r="AH1390">
        <f>VLOOKUP($A1390,'STOCK PRICES'!$AI$2:$AJ$1515,2,1)</f>
        <v>422.5</v>
      </c>
      <c r="AI1390" s="92">
        <f t="shared" si="116"/>
        <v>2.7256045788661243E-3</v>
      </c>
      <c r="AJ1390">
        <f>VLOOKUP($A1390,'STOCK PRICES'!$AK$2:$AL$1492,2,1)</f>
        <v>182.52</v>
      </c>
      <c r="AK1390" s="92">
        <f t="shared" si="117"/>
        <v>8.0865198475516768E-3</v>
      </c>
    </row>
    <row r="1391" spans="1:37">
      <c r="A1391" s="87">
        <v>45058</v>
      </c>
      <c r="B1391">
        <f>VLOOKUP($A1391,'STOCK PRICES'!$C$2:$D$1994,2,1)</f>
        <v>94.09</v>
      </c>
      <c r="C1391" s="92">
        <f t="shared" si="118"/>
        <v>-2.1253985202211744E-4</v>
      </c>
      <c r="D1391">
        <f>VLOOKUP($A1391,'STOCK PRICES'!$E$2:$F$2018,2,1)</f>
        <v>119.2</v>
      </c>
      <c r="E1391" s="92">
        <f t="shared" si="118"/>
        <v>-4.2693966320289821E-3</v>
      </c>
      <c r="F1391">
        <f>VLOOKUP($A1391,'STOCK PRICES'!$G$2:$H$1679,2,1)</f>
        <v>21.75</v>
      </c>
      <c r="G1391" s="92">
        <f t="shared" si="102"/>
        <v>1.2026046880273982E-2</v>
      </c>
      <c r="H1391">
        <f>VLOOKUP($A1391,'STOCK PRICES'!$I$2:$J$1976,2,1)</f>
        <v>31.01</v>
      </c>
      <c r="I1391" s="92">
        <f t="shared" si="103"/>
        <v>-4.1834332934946594E-3</v>
      </c>
      <c r="J1391">
        <f>VLOOKUP($A1391,'STOCK PRICES'!$K$2:$L$2018,2,1)</f>
        <v>169.24</v>
      </c>
      <c r="K1391" s="92">
        <f t="shared" si="104"/>
        <v>3.1958362999443203E-3</v>
      </c>
      <c r="L1391">
        <f>VLOOKUP($A1391,'STOCK PRICES'!$M$2:$N$2018,2,1)</f>
        <v>28.11</v>
      </c>
      <c r="M1391" s="92">
        <f t="shared" si="105"/>
        <v>3.9208747432366619E-3</v>
      </c>
      <c r="N1391">
        <f>VLOOKUP($A1391,'STOCK PRICES'!$O$2:$P$538,2,1)</f>
        <v>18.93</v>
      </c>
      <c r="O1391" s="92">
        <f t="shared" si="106"/>
        <v>-2.1427524803916815E-2</v>
      </c>
      <c r="P1391">
        <f>VLOOKUP($A1391,'STOCK PRICES'!$Q$2:$R$2018,2,1)</f>
        <v>13.88</v>
      </c>
      <c r="Q1391" s="92">
        <f t="shared" si="107"/>
        <v>1.4419613169014058E-3</v>
      </c>
      <c r="R1391">
        <f>VLOOKUP($A1391,'STOCK PRICES'!$S$2:$T$2018,2,1)</f>
        <v>5.69</v>
      </c>
      <c r="S1391" s="92">
        <f t="shared" si="108"/>
        <v>1.7590154051796245E-3</v>
      </c>
      <c r="T1391">
        <f>VLOOKUP($A1391,'STOCK PRICES'!$U$2:$V$1210,2,1)</f>
        <v>168.43</v>
      </c>
      <c r="U1391" s="92">
        <f t="shared" si="109"/>
        <v>2.4400248991860517E-2</v>
      </c>
      <c r="V1391">
        <f>VLOOKUP($A1391,'STOCK PRICES'!$W$2:$X$1879,2,1)</f>
        <v>53</v>
      </c>
      <c r="W1391" s="92">
        <f t="shared" si="110"/>
        <v>0</v>
      </c>
      <c r="X1391">
        <f>VLOOKUP($A1391,'STOCK PRICES'!$Y$2:$Z$1987,2,1)</f>
        <v>22.75</v>
      </c>
      <c r="Y1391" s="92">
        <f t="shared" si="111"/>
        <v>1.4611727752945485E-2</v>
      </c>
      <c r="Z1391">
        <f>VLOOKUP($A1391,'STOCK PRICES'!$AA$2:$AB$1885,2,1)</f>
        <v>85.85</v>
      </c>
      <c r="AA1391" s="92">
        <f t="shared" si="112"/>
        <v>-6.0388059487098064E-3</v>
      </c>
      <c r="AB1391">
        <f>VLOOKUP($A1391,'STOCK PRICES'!$AC$2:$AD$532,2,1)</f>
        <v>464.9</v>
      </c>
      <c r="AC1391" s="92">
        <f t="shared" si="113"/>
        <v>1.6067302143348092E-2</v>
      </c>
      <c r="AD1391">
        <f>VLOOKUP($A1391,'STOCK PRICES'!$AE$2:$AF$1525,2,1)</f>
        <v>909.79</v>
      </c>
      <c r="AE1391" s="92">
        <f t="shared" si="114"/>
        <v>-4.6167678053397132E-3</v>
      </c>
      <c r="AF1391">
        <f>VLOOKUP($A1391,'STOCK PRICES'!$AG$2:$AH$1526,2,1)</f>
        <v>55.58</v>
      </c>
      <c r="AG1391" s="92">
        <f t="shared" si="115"/>
        <v>1.5959714886422033E-2</v>
      </c>
      <c r="AH1391">
        <f>VLOOKUP($A1391,'STOCK PRICES'!$AI$2:$AJ$1515,2,1)</f>
        <v>424.99</v>
      </c>
      <c r="AI1391" s="92">
        <f t="shared" si="116"/>
        <v>5.8761924386025776E-3</v>
      </c>
      <c r="AJ1391">
        <f>VLOOKUP($A1391,'STOCK PRICES'!$AK$2:$AL$1492,2,1)</f>
        <v>183.83</v>
      </c>
      <c r="AK1391" s="92">
        <f t="shared" si="117"/>
        <v>7.1516614355785022E-3</v>
      </c>
    </row>
    <row r="1392" spans="1:37">
      <c r="A1392" s="87">
        <v>45061</v>
      </c>
      <c r="B1392">
        <f>VLOOKUP($A1392,'STOCK PRICES'!$C$2:$D$1994,2,1)</f>
        <v>93.73</v>
      </c>
      <c r="C1392" s="92">
        <f t="shared" si="118"/>
        <v>-3.8334622602798772E-3</v>
      </c>
      <c r="D1392">
        <f>VLOOKUP($A1392,'STOCK PRICES'!$E$2:$F$2018,2,1)</f>
        <v>121.08</v>
      </c>
      <c r="E1392" s="92">
        <f t="shared" si="118"/>
        <v>1.5648729522268399E-2</v>
      </c>
      <c r="F1392">
        <f>VLOOKUP($A1392,'STOCK PRICES'!$G$2:$H$1679,2,1)</f>
        <v>21.85</v>
      </c>
      <c r="G1392" s="92">
        <f t="shared" si="102"/>
        <v>4.5871640069061401E-3</v>
      </c>
      <c r="H1392">
        <f>VLOOKUP($A1392,'STOCK PRICES'!$I$2:$J$1976,2,1)</f>
        <v>31.5</v>
      </c>
      <c r="I1392" s="92">
        <f t="shared" si="103"/>
        <v>1.567781271922979E-2</v>
      </c>
      <c r="J1392">
        <f>VLOOKUP($A1392,'STOCK PRICES'!$K$2:$L$2018,2,1)</f>
        <v>167.93</v>
      </c>
      <c r="K1392" s="92">
        <f t="shared" si="104"/>
        <v>-7.77059994495024E-3</v>
      </c>
      <c r="L1392">
        <f>VLOOKUP($A1392,'STOCK PRICES'!$M$2:$N$2018,2,1)</f>
        <v>28.4</v>
      </c>
      <c r="M1392" s="92">
        <f t="shared" si="105"/>
        <v>1.0263760248719901E-2</v>
      </c>
      <c r="N1392">
        <f>VLOOKUP($A1392,'STOCK PRICES'!$O$2:$P$538,2,1)</f>
        <v>19.350000000000001</v>
      </c>
      <c r="O1392" s="92">
        <f t="shared" si="106"/>
        <v>2.1944454254559365E-2</v>
      </c>
      <c r="P1392">
        <f>VLOOKUP($A1392,'STOCK PRICES'!$Q$2:$R$2018,2,1)</f>
        <v>13.69</v>
      </c>
      <c r="Q1392" s="92">
        <f t="shared" si="107"/>
        <v>-1.3783315778300997E-2</v>
      </c>
      <c r="R1392">
        <f>VLOOKUP($A1392,'STOCK PRICES'!$S$2:$T$2018,2,1)</f>
        <v>5.55</v>
      </c>
      <c r="S1392" s="92">
        <f t="shared" si="108"/>
        <v>-2.4912320379896456E-2</v>
      </c>
      <c r="T1392">
        <f>VLOOKUP($A1392,'STOCK PRICES'!$U$2:$V$1210,2,1)</f>
        <v>181.03</v>
      </c>
      <c r="U1392" s="92">
        <f t="shared" si="109"/>
        <v>7.2142530177557812E-2</v>
      </c>
      <c r="V1392">
        <f>VLOOKUP($A1392,'STOCK PRICES'!$W$2:$X$1879,2,1)</f>
        <v>53</v>
      </c>
      <c r="W1392" s="92">
        <f t="shared" si="110"/>
        <v>0</v>
      </c>
      <c r="X1392">
        <f>VLOOKUP($A1392,'STOCK PRICES'!$Y$2:$Z$1987,2,1)</f>
        <v>22.41</v>
      </c>
      <c r="Y1392" s="92">
        <f t="shared" si="111"/>
        <v>-1.5057857584123783E-2</v>
      </c>
      <c r="Z1392">
        <f>VLOOKUP($A1392,'STOCK PRICES'!$AA$2:$AB$1885,2,1)</f>
        <v>86.93</v>
      </c>
      <c r="AA1392" s="92">
        <f t="shared" si="112"/>
        <v>1.2501609747488528E-2</v>
      </c>
      <c r="AB1392">
        <f>VLOOKUP($A1392,'STOCK PRICES'!$AC$2:$AD$532,2,1)</f>
        <v>466.92</v>
      </c>
      <c r="AC1392" s="92">
        <f t="shared" si="113"/>
        <v>4.3356080879235507E-3</v>
      </c>
      <c r="AD1392">
        <f>VLOOKUP($A1392,'STOCK PRICES'!$AE$2:$AF$1525,2,1)</f>
        <v>916.02</v>
      </c>
      <c r="AE1392" s="92">
        <f t="shared" si="114"/>
        <v>6.8243948480956086E-3</v>
      </c>
      <c r="AF1392">
        <f>VLOOKUP($A1392,'STOCK PRICES'!$AG$2:$AH$1526,2,1)</f>
        <v>56.15</v>
      </c>
      <c r="AG1392" s="92">
        <f t="shared" si="115"/>
        <v>1.0203256870094485E-2</v>
      </c>
      <c r="AH1392">
        <f>VLOOKUP($A1392,'STOCK PRICES'!$AI$2:$AJ$1515,2,1)</f>
        <v>424.04</v>
      </c>
      <c r="AI1392" s="92">
        <f t="shared" si="116"/>
        <v>-2.2378488309342708E-3</v>
      </c>
      <c r="AJ1392">
        <f>VLOOKUP($A1392,'STOCK PRICES'!$AK$2:$AL$1492,2,1)</f>
        <v>185</v>
      </c>
      <c r="AK1392" s="92">
        <f t="shared" si="117"/>
        <v>6.3444075835444912E-3</v>
      </c>
    </row>
    <row r="1393" spans="1:37">
      <c r="A1393" s="87">
        <v>45062</v>
      </c>
      <c r="B1393">
        <f>VLOOKUP($A1393,'STOCK PRICES'!$C$2:$D$1994,2,1)</f>
        <v>93.6</v>
      </c>
      <c r="C1393" s="92">
        <f t="shared" si="118"/>
        <v>-1.3879252748481914E-3</v>
      </c>
      <c r="D1393">
        <f>VLOOKUP($A1393,'STOCK PRICES'!$E$2:$F$2018,2,1)</f>
        <v>125.11</v>
      </c>
      <c r="E1393" s="92">
        <f t="shared" si="118"/>
        <v>3.2741866175790779E-2</v>
      </c>
      <c r="F1393">
        <f>VLOOKUP($A1393,'STOCK PRICES'!$G$2:$H$1679,2,1)</f>
        <v>21.5</v>
      </c>
      <c r="G1393" s="92">
        <f t="shared" si="102"/>
        <v>-1.6147986407982103E-2</v>
      </c>
      <c r="H1393">
        <f>VLOOKUP($A1393,'STOCK PRICES'!$I$2:$J$1976,2,1)</f>
        <v>31.5</v>
      </c>
      <c r="I1393" s="92">
        <f t="shared" si="103"/>
        <v>0</v>
      </c>
      <c r="J1393">
        <f>VLOOKUP($A1393,'STOCK PRICES'!$K$2:$L$2018,2,1)</f>
        <v>168.89</v>
      </c>
      <c r="K1393" s="92">
        <f t="shared" si="104"/>
        <v>5.7003895229133118E-3</v>
      </c>
      <c r="L1393">
        <f>VLOOKUP($A1393,'STOCK PRICES'!$M$2:$N$2018,2,1)</f>
        <v>27.97</v>
      </c>
      <c r="M1393" s="92">
        <f t="shared" si="105"/>
        <v>-1.5256637953292034E-2</v>
      </c>
      <c r="N1393">
        <f>VLOOKUP($A1393,'STOCK PRICES'!$O$2:$P$538,2,1)</f>
        <v>19.88</v>
      </c>
      <c r="O1393" s="92">
        <f t="shared" si="106"/>
        <v>2.7021781752637024E-2</v>
      </c>
      <c r="P1393">
        <f>VLOOKUP($A1393,'STOCK PRICES'!$Q$2:$R$2018,2,1)</f>
        <v>13.83</v>
      </c>
      <c r="Q1393" s="92">
        <f t="shared" si="107"/>
        <v>1.0174506376309407E-2</v>
      </c>
      <c r="R1393">
        <f>VLOOKUP($A1393,'STOCK PRICES'!$S$2:$T$2018,2,1)</f>
        <v>5.62</v>
      </c>
      <c r="S1393" s="92">
        <f t="shared" si="108"/>
        <v>1.2533736147256657E-2</v>
      </c>
      <c r="T1393">
        <f>VLOOKUP($A1393,'STOCK PRICES'!$U$2:$V$1210,2,1)</f>
        <v>176.07</v>
      </c>
      <c r="U1393" s="92">
        <f t="shared" si="109"/>
        <v>-2.7781120149499711E-2</v>
      </c>
      <c r="V1393">
        <f>VLOOKUP($A1393,'STOCK PRICES'!$W$2:$X$1879,2,1)</f>
        <v>52.93</v>
      </c>
      <c r="W1393" s="92">
        <f t="shared" si="110"/>
        <v>-1.321627682225637E-3</v>
      </c>
      <c r="X1393">
        <f>VLOOKUP($A1393,'STOCK PRICES'!$Y$2:$Z$1987,2,1)</f>
        <v>22.8</v>
      </c>
      <c r="Y1393" s="92">
        <f t="shared" si="111"/>
        <v>1.725324814755945E-2</v>
      </c>
      <c r="Z1393">
        <f>VLOOKUP($A1393,'STOCK PRICES'!$AA$2:$AB$1885,2,1)</f>
        <v>90</v>
      </c>
      <c r="AA1393" s="92">
        <f t="shared" si="112"/>
        <v>3.4706473239292129E-2</v>
      </c>
      <c r="AB1393">
        <f>VLOOKUP($A1393,'STOCK PRICES'!$AC$2:$AD$532,2,1)</f>
        <v>467.38</v>
      </c>
      <c r="AC1393" s="92">
        <f t="shared" si="113"/>
        <v>9.8469450319773038E-4</v>
      </c>
      <c r="AD1393">
        <f>VLOOKUP($A1393,'STOCK PRICES'!$AE$2:$AF$1525,2,1)</f>
        <v>932.67</v>
      </c>
      <c r="AE1393" s="92">
        <f t="shared" si="114"/>
        <v>1.8013242035439383E-2</v>
      </c>
      <c r="AF1393">
        <f>VLOOKUP($A1393,'STOCK PRICES'!$AG$2:$AH$1526,2,1)</f>
        <v>55.86</v>
      </c>
      <c r="AG1393" s="92">
        <f t="shared" si="115"/>
        <v>-5.1781206674214875E-3</v>
      </c>
      <c r="AH1393">
        <f>VLOOKUP($A1393,'STOCK PRICES'!$AI$2:$AJ$1515,2,1)</f>
        <v>423.06</v>
      </c>
      <c r="AI1393" s="92">
        <f t="shared" si="116"/>
        <v>-2.3137774458927753E-3</v>
      </c>
      <c r="AJ1393">
        <f>VLOOKUP($A1393,'STOCK PRICES'!$AK$2:$AL$1492,2,1)</f>
        <v>187.65</v>
      </c>
      <c r="AK1393" s="92">
        <f t="shared" si="117"/>
        <v>1.4222700502704985E-2</v>
      </c>
    </row>
    <row r="1394" spans="1:37">
      <c r="A1394" s="87">
        <v>45063</v>
      </c>
      <c r="B1394">
        <f>VLOOKUP($A1394,'STOCK PRICES'!$C$2:$D$1994,2,1)</f>
        <v>93.07</v>
      </c>
      <c r="C1394" s="92">
        <f t="shared" si="118"/>
        <v>-5.678485285927232E-3</v>
      </c>
      <c r="D1394">
        <f>VLOOKUP($A1394,'STOCK PRICES'!$E$2:$F$2018,2,1)</f>
        <v>124</v>
      </c>
      <c r="E1394" s="92">
        <f t="shared" si="118"/>
        <v>-8.9117847242717978E-3</v>
      </c>
      <c r="F1394">
        <f>VLOOKUP($A1394,'STOCK PRICES'!$G$2:$H$1679,2,1)</f>
        <v>21.01</v>
      </c>
      <c r="G1394" s="92">
        <f t="shared" si="102"/>
        <v>-2.3054420276708006E-2</v>
      </c>
      <c r="H1394">
        <f>VLOOKUP($A1394,'STOCK PRICES'!$I$2:$J$1976,2,1)</f>
        <v>31.49</v>
      </c>
      <c r="I1394" s="92">
        <f t="shared" si="103"/>
        <v>-3.1751071865416554E-4</v>
      </c>
      <c r="J1394">
        <f>VLOOKUP($A1394,'STOCK PRICES'!$K$2:$L$2018,2,1)</f>
        <v>168.91</v>
      </c>
      <c r="K1394" s="92">
        <f t="shared" si="104"/>
        <v>1.184132624238191E-4</v>
      </c>
      <c r="L1394">
        <f>VLOOKUP($A1394,'STOCK PRICES'!$M$2:$N$2018,2,1)</f>
        <v>27.53</v>
      </c>
      <c r="M1394" s="92">
        <f t="shared" si="105"/>
        <v>-1.5856188059352364E-2</v>
      </c>
      <c r="N1394">
        <f>VLOOKUP($A1394,'STOCK PRICES'!$O$2:$P$538,2,1)</f>
        <v>19.87</v>
      </c>
      <c r="O1394" s="92">
        <f t="shared" si="106"/>
        <v>-5.0314466470241699E-4</v>
      </c>
      <c r="P1394">
        <f>VLOOKUP($A1394,'STOCK PRICES'!$Q$2:$R$2018,2,1)</f>
        <v>13.79</v>
      </c>
      <c r="Q1394" s="92">
        <f t="shared" si="107"/>
        <v>-2.8964538714564949E-3</v>
      </c>
      <c r="R1394">
        <f>VLOOKUP($A1394,'STOCK PRICES'!$S$2:$T$2018,2,1)</f>
        <v>5.57</v>
      </c>
      <c r="S1394" s="92">
        <f t="shared" si="108"/>
        <v>-8.9366099664069682E-3</v>
      </c>
      <c r="T1394">
        <f>VLOOKUP($A1394,'STOCK PRICES'!$U$2:$V$1210,2,1)</f>
        <v>170.99</v>
      </c>
      <c r="U1394" s="92">
        <f t="shared" si="109"/>
        <v>-2.9276567977851147E-2</v>
      </c>
      <c r="V1394">
        <f>VLOOKUP($A1394,'STOCK PRICES'!$W$2:$X$1879,2,1)</f>
        <v>52.68</v>
      </c>
      <c r="W1394" s="92">
        <f t="shared" si="110"/>
        <v>-4.7344089948159352E-3</v>
      </c>
      <c r="X1394">
        <f>VLOOKUP($A1394,'STOCK PRICES'!$Y$2:$Z$1987,2,1)</f>
        <v>22.49</v>
      </c>
      <c r="Y1394" s="92">
        <f t="shared" si="111"/>
        <v>-1.3689769989170871E-2</v>
      </c>
      <c r="Z1394">
        <f>VLOOKUP($A1394,'STOCK PRICES'!$AA$2:$AB$1885,2,1)</f>
        <v>91.05</v>
      </c>
      <c r="AA1394" s="92">
        <f t="shared" si="112"/>
        <v>1.159913584335194E-2</v>
      </c>
      <c r="AB1394">
        <f>VLOOKUP($A1394,'STOCK PRICES'!$AC$2:$AD$532,2,1)</f>
        <v>465.79</v>
      </c>
      <c r="AC1394" s="92">
        <f t="shared" si="113"/>
        <v>-3.4077425092611442E-3</v>
      </c>
      <c r="AD1394">
        <f>VLOOKUP($A1394,'STOCK PRICES'!$AE$2:$AF$1525,2,1)</f>
        <v>943.86</v>
      </c>
      <c r="AE1394" s="92">
        <f t="shared" si="114"/>
        <v>1.192640953012295E-2</v>
      </c>
      <c r="AF1394">
        <f>VLOOKUP($A1394,'STOCK PRICES'!$AG$2:$AH$1526,2,1)</f>
        <v>57.22</v>
      </c>
      <c r="AG1394" s="92">
        <f t="shared" si="115"/>
        <v>2.4054927104933559E-2</v>
      </c>
      <c r="AH1394">
        <f>VLOOKUP($A1394,'STOCK PRICES'!$AI$2:$AJ$1515,2,1)</f>
        <v>417.97</v>
      </c>
      <c r="AI1394" s="92">
        <f t="shared" si="116"/>
        <v>-1.2104353344789801E-2</v>
      </c>
      <c r="AJ1394">
        <f>VLOOKUP($A1394,'STOCK PRICES'!$AK$2:$AL$1492,2,1)</f>
        <v>186.23</v>
      </c>
      <c r="AK1394" s="92">
        <f t="shared" si="117"/>
        <v>-7.5960566376154833E-3</v>
      </c>
    </row>
    <row r="1395" spans="1:37">
      <c r="A1395" s="87">
        <v>45064</v>
      </c>
      <c r="B1395">
        <f>VLOOKUP($A1395,'STOCK PRICES'!$C$2:$D$1994,2,1)</f>
        <v>92.52</v>
      </c>
      <c r="C1395" s="92">
        <f t="shared" si="118"/>
        <v>-5.927060834380638E-3</v>
      </c>
      <c r="D1395">
        <f>VLOOKUP($A1395,'STOCK PRICES'!$E$2:$F$2018,2,1)</f>
        <v>120.04</v>
      </c>
      <c r="E1395" s="92">
        <f t="shared" si="118"/>
        <v>-3.2456545032870432E-2</v>
      </c>
      <c r="F1395">
        <f>VLOOKUP($A1395,'STOCK PRICES'!$G$2:$H$1679,2,1)</f>
        <v>21.5</v>
      </c>
      <c r="G1395" s="92">
        <f t="shared" si="102"/>
        <v>2.3054420276707888E-2</v>
      </c>
      <c r="H1395">
        <f>VLOOKUP($A1395,'STOCK PRICES'!$I$2:$J$1976,2,1)</f>
        <v>30.66</v>
      </c>
      <c r="I1395" s="92">
        <f t="shared" si="103"/>
        <v>-2.671116166926514E-2</v>
      </c>
      <c r="J1395">
        <f>VLOOKUP($A1395,'STOCK PRICES'!$K$2:$L$2018,2,1)</f>
        <v>168.88</v>
      </c>
      <c r="K1395" s="92">
        <f t="shared" si="104"/>
        <v>-1.7762515218846563E-4</v>
      </c>
      <c r="L1395">
        <f>VLOOKUP($A1395,'STOCK PRICES'!$M$2:$N$2018,2,1)</f>
        <v>27</v>
      </c>
      <c r="M1395" s="92">
        <f t="shared" si="105"/>
        <v>-1.9439453150186907E-2</v>
      </c>
      <c r="N1395">
        <f>VLOOKUP($A1395,'STOCK PRICES'!$O$2:$P$538,2,1)</f>
        <v>20.440000000000001</v>
      </c>
      <c r="O1395" s="92">
        <f t="shared" si="106"/>
        <v>2.8282708771778187E-2</v>
      </c>
      <c r="P1395">
        <f>VLOOKUP($A1395,'STOCK PRICES'!$Q$2:$R$2018,2,1)</f>
        <v>13.96</v>
      </c>
      <c r="Q1395" s="92">
        <f t="shared" si="107"/>
        <v>1.2252405529016085E-2</v>
      </c>
      <c r="R1395">
        <f>VLOOKUP($A1395,'STOCK PRICES'!$S$2:$T$2018,2,1)</f>
        <v>5.57</v>
      </c>
      <c r="S1395" s="92">
        <f t="shared" si="108"/>
        <v>0</v>
      </c>
      <c r="T1395">
        <f>VLOOKUP($A1395,'STOCK PRICES'!$U$2:$V$1210,2,1)</f>
        <v>173.05</v>
      </c>
      <c r="U1395" s="92">
        <f t="shared" si="109"/>
        <v>1.1975494820851628E-2</v>
      </c>
      <c r="V1395">
        <f>VLOOKUP($A1395,'STOCK PRICES'!$W$2:$X$1879,2,1)</f>
        <v>52.5</v>
      </c>
      <c r="W1395" s="92">
        <f t="shared" si="110"/>
        <v>-3.4227072775021715E-3</v>
      </c>
      <c r="X1395">
        <f>VLOOKUP($A1395,'STOCK PRICES'!$Y$2:$Z$1987,2,1)</f>
        <v>22.33</v>
      </c>
      <c r="Y1395" s="92">
        <f t="shared" si="111"/>
        <v>-7.139700119157863E-3</v>
      </c>
      <c r="Z1395">
        <f>VLOOKUP($A1395,'STOCK PRICES'!$AA$2:$AB$1885,2,1)</f>
        <v>92.19</v>
      </c>
      <c r="AA1395" s="92">
        <f t="shared" si="112"/>
        <v>1.2442858636885983E-2</v>
      </c>
      <c r="AB1395">
        <f>VLOOKUP($A1395,'STOCK PRICES'!$AC$2:$AD$532,2,1)</f>
        <v>468.62</v>
      </c>
      <c r="AC1395" s="92">
        <f t="shared" si="113"/>
        <v>6.0573167088873257E-3</v>
      </c>
      <c r="AD1395">
        <f>VLOOKUP($A1395,'STOCK PRICES'!$AE$2:$AF$1525,2,1)</f>
        <v>930.11</v>
      </c>
      <c r="AE1395" s="92">
        <f t="shared" si="114"/>
        <v>-1.4674991339751167E-2</v>
      </c>
      <c r="AF1395">
        <f>VLOOKUP($A1395,'STOCK PRICES'!$AG$2:$AH$1526,2,1)</f>
        <v>57.86</v>
      </c>
      <c r="AG1395" s="92">
        <f t="shared" si="115"/>
        <v>1.1122811926024939E-2</v>
      </c>
      <c r="AH1395">
        <f>VLOOKUP($A1395,'STOCK PRICES'!$AI$2:$AJ$1515,2,1)</f>
        <v>407.18</v>
      </c>
      <c r="AI1395" s="92">
        <f t="shared" si="116"/>
        <v>-2.6154311497683356E-2</v>
      </c>
      <c r="AJ1395">
        <f>VLOOKUP($A1395,'STOCK PRICES'!$AK$2:$AL$1492,2,1)</f>
        <v>186.75</v>
      </c>
      <c r="AK1395" s="92">
        <f t="shared" si="117"/>
        <v>2.7883550695122954E-3</v>
      </c>
    </row>
    <row r="1396" spans="1:37">
      <c r="A1396" s="87">
        <v>45065</v>
      </c>
      <c r="B1396">
        <f>VLOOKUP($A1396,'STOCK PRICES'!$C$2:$D$1994,2,1)</f>
        <v>92.97</v>
      </c>
      <c r="C1396" s="92">
        <f t="shared" si="118"/>
        <v>4.8520231045281123E-3</v>
      </c>
      <c r="D1396">
        <f>VLOOKUP($A1396,'STOCK PRICES'!$E$2:$F$2018,2,1)</f>
        <v>118.41</v>
      </c>
      <c r="E1396" s="92">
        <f t="shared" si="118"/>
        <v>-1.3671842229301061E-2</v>
      </c>
      <c r="F1396">
        <f>VLOOKUP($A1396,'STOCK PRICES'!$G$2:$H$1679,2,1)</f>
        <v>21.87</v>
      </c>
      <c r="G1396" s="92">
        <f t="shared" si="102"/>
        <v>1.7062899555059449E-2</v>
      </c>
      <c r="H1396">
        <f>VLOOKUP($A1396,'STOCK PRICES'!$I$2:$J$1976,2,1)</f>
        <v>30.22</v>
      </c>
      <c r="I1396" s="92">
        <f t="shared" si="103"/>
        <v>-1.4454916599074556E-2</v>
      </c>
      <c r="J1396">
        <f>VLOOKUP($A1396,'STOCK PRICES'!$K$2:$L$2018,2,1)</f>
        <v>169.67</v>
      </c>
      <c r="K1396" s="92">
        <f t="shared" si="104"/>
        <v>4.6669705147829406E-3</v>
      </c>
      <c r="L1396">
        <f>VLOOKUP($A1396,'STOCK PRICES'!$M$2:$N$2018,2,1)</f>
        <v>27.19</v>
      </c>
      <c r="M1396" s="92">
        <f t="shared" si="105"/>
        <v>7.0123926400504077E-3</v>
      </c>
      <c r="N1396">
        <f>VLOOKUP($A1396,'STOCK PRICES'!$O$2:$P$538,2,1)</f>
        <v>21.97</v>
      </c>
      <c r="O1396" s="92">
        <f t="shared" si="106"/>
        <v>7.218412106101503E-2</v>
      </c>
      <c r="P1396">
        <f>VLOOKUP($A1396,'STOCK PRICES'!$Q$2:$R$2018,2,1)</f>
        <v>13.83</v>
      </c>
      <c r="Q1396" s="92">
        <f t="shared" si="107"/>
        <v>-9.3559516575596087E-3</v>
      </c>
      <c r="R1396">
        <f>VLOOKUP($A1396,'STOCK PRICES'!$S$2:$T$2018,2,1)</f>
        <v>5.63</v>
      </c>
      <c r="S1396" s="92">
        <f t="shared" si="108"/>
        <v>1.0714388212406268E-2</v>
      </c>
      <c r="T1396">
        <f>VLOOKUP($A1396,'STOCK PRICES'!$U$2:$V$1210,2,1)</f>
        <v>168.79</v>
      </c>
      <c r="U1396" s="92">
        <f t="shared" si="109"/>
        <v>-2.4925231380516995E-2</v>
      </c>
      <c r="V1396">
        <f>VLOOKUP($A1396,'STOCK PRICES'!$W$2:$X$1879,2,1)</f>
        <v>52.2</v>
      </c>
      <c r="W1396" s="92">
        <f t="shared" si="110"/>
        <v>-5.7306747089849834E-3</v>
      </c>
      <c r="X1396">
        <f>VLOOKUP($A1396,'STOCK PRICES'!$Y$2:$Z$1987,2,1)</f>
        <v>22.5</v>
      </c>
      <c r="Y1396" s="92">
        <f t="shared" si="111"/>
        <v>7.5842433583081211E-3</v>
      </c>
      <c r="Z1396">
        <f>VLOOKUP($A1396,'STOCK PRICES'!$AA$2:$AB$1885,2,1)</f>
        <v>93.62</v>
      </c>
      <c r="AA1396" s="92">
        <f t="shared" si="112"/>
        <v>1.5392371061421611E-2</v>
      </c>
      <c r="AB1396">
        <f>VLOOKUP($A1396,'STOCK PRICES'!$AC$2:$AD$532,2,1)</f>
        <v>471.74</v>
      </c>
      <c r="AC1396" s="92">
        <f t="shared" si="113"/>
        <v>6.6357808684426502E-3</v>
      </c>
      <c r="AD1396">
        <f>VLOOKUP($A1396,'STOCK PRICES'!$AE$2:$AF$1525,2,1)</f>
        <v>940</v>
      </c>
      <c r="AE1396" s="92">
        <f t="shared" si="114"/>
        <v>1.0577016541332277E-2</v>
      </c>
      <c r="AF1396">
        <f>VLOOKUP($A1396,'STOCK PRICES'!$AG$2:$AH$1526,2,1)</f>
        <v>58.19</v>
      </c>
      <c r="AG1396" s="92">
        <f t="shared" si="115"/>
        <v>5.6872191205895144E-3</v>
      </c>
      <c r="AH1396">
        <f>VLOOKUP($A1396,'STOCK PRICES'!$AI$2:$AJ$1515,2,1)</f>
        <v>405.72</v>
      </c>
      <c r="AI1396" s="92">
        <f t="shared" si="116"/>
        <v>-3.5920816087360585E-3</v>
      </c>
      <c r="AJ1396">
        <f>VLOOKUP($A1396,'STOCK PRICES'!$AK$2:$AL$1492,2,1)</f>
        <v>188.59</v>
      </c>
      <c r="AK1396" s="92">
        <f t="shared" si="117"/>
        <v>9.8045225113470441E-3</v>
      </c>
    </row>
    <row r="1397" spans="1:37">
      <c r="A1397" s="87">
        <v>45068</v>
      </c>
      <c r="B1397">
        <f>VLOOKUP($A1397,'STOCK PRICES'!$C$2:$D$1994,2,1)</f>
        <v>91.53</v>
      </c>
      <c r="C1397" s="92">
        <f t="shared" si="118"/>
        <v>-1.5610073071078574E-2</v>
      </c>
      <c r="D1397">
        <f>VLOOKUP($A1397,'STOCK PRICES'!$E$2:$F$2018,2,1)</f>
        <v>115.02</v>
      </c>
      <c r="E1397" s="92">
        <f t="shared" si="118"/>
        <v>-2.9047152057257285E-2</v>
      </c>
      <c r="F1397">
        <f>VLOOKUP($A1397,'STOCK PRICES'!$G$2:$H$1679,2,1)</f>
        <v>21.5</v>
      </c>
      <c r="G1397" s="92">
        <f t="shared" si="102"/>
        <v>-1.7062899555059418E-2</v>
      </c>
      <c r="H1397">
        <f>VLOOKUP($A1397,'STOCK PRICES'!$I$2:$J$1976,2,1)</f>
        <v>30.5</v>
      </c>
      <c r="I1397" s="92">
        <f t="shared" si="103"/>
        <v>9.2227267687723727E-3</v>
      </c>
      <c r="J1397">
        <f>VLOOKUP($A1397,'STOCK PRICES'!$K$2:$L$2018,2,1)</f>
        <v>168.11</v>
      </c>
      <c r="K1397" s="92">
        <f t="shared" si="104"/>
        <v>-9.2368470098807502E-3</v>
      </c>
      <c r="L1397">
        <f>VLOOKUP($A1397,'STOCK PRICES'!$M$2:$N$2018,2,1)</f>
        <v>26.99</v>
      </c>
      <c r="M1397" s="92">
        <f t="shared" si="105"/>
        <v>-7.3828316144661562E-3</v>
      </c>
      <c r="N1397">
        <f>VLOOKUP($A1397,'STOCK PRICES'!$O$2:$P$538,2,1)</f>
        <v>22.3</v>
      </c>
      <c r="O1397" s="92">
        <f t="shared" si="106"/>
        <v>1.4908792069554226E-2</v>
      </c>
      <c r="P1397">
        <f>VLOOKUP($A1397,'STOCK PRICES'!$Q$2:$R$2018,2,1)</f>
        <v>13.69</v>
      </c>
      <c r="Q1397" s="92">
        <f t="shared" si="107"/>
        <v>-1.0174506376309326E-2</v>
      </c>
      <c r="R1397">
        <f>VLOOKUP($A1397,'STOCK PRICES'!$S$2:$T$2018,2,1)</f>
        <v>5.55</v>
      </c>
      <c r="S1397" s="92">
        <f t="shared" si="108"/>
        <v>-1.4311514393255922E-2</v>
      </c>
      <c r="T1397">
        <f>VLOOKUP($A1397,'STOCK PRICES'!$U$2:$V$1210,2,1)</f>
        <v>172.49</v>
      </c>
      <c r="U1397" s="92">
        <f t="shared" si="109"/>
        <v>2.1683925075701219E-2</v>
      </c>
      <c r="V1397">
        <f>VLOOKUP($A1397,'STOCK PRICES'!$W$2:$X$1879,2,1)</f>
        <v>51.99</v>
      </c>
      <c r="W1397" s="92">
        <f t="shared" si="110"/>
        <v>-4.0311024929686216E-3</v>
      </c>
      <c r="X1397">
        <f>VLOOKUP($A1397,'STOCK PRICES'!$Y$2:$Z$1987,2,1)</f>
        <v>22.38</v>
      </c>
      <c r="Y1397" s="92">
        <f t="shared" si="111"/>
        <v>-5.3476063265953527E-3</v>
      </c>
      <c r="Z1397">
        <f>VLOOKUP($A1397,'STOCK PRICES'!$AA$2:$AB$1885,2,1)</f>
        <v>100.54</v>
      </c>
      <c r="AA1397" s="92">
        <f t="shared" si="112"/>
        <v>7.1311622392504784E-2</v>
      </c>
      <c r="AB1397">
        <f>VLOOKUP($A1397,'STOCK PRICES'!$AC$2:$AD$532,2,1)</f>
        <v>471.24</v>
      </c>
      <c r="AC1397" s="92">
        <f t="shared" si="113"/>
        <v>-1.0604679778108432E-3</v>
      </c>
      <c r="AD1397">
        <f>VLOOKUP($A1397,'STOCK PRICES'!$AE$2:$AF$1525,2,1)</f>
        <v>944.62</v>
      </c>
      <c r="AE1397" s="92">
        <f t="shared" si="114"/>
        <v>4.9028549570961323E-3</v>
      </c>
      <c r="AF1397">
        <f>VLOOKUP($A1397,'STOCK PRICES'!$AG$2:$AH$1526,2,1)</f>
        <v>56.69</v>
      </c>
      <c r="AG1397" s="92">
        <f t="shared" si="115"/>
        <v>-2.6115690332366274E-2</v>
      </c>
      <c r="AH1397">
        <f>VLOOKUP($A1397,'STOCK PRICES'!$AI$2:$AJ$1515,2,1)</f>
        <v>400.98</v>
      </c>
      <c r="AI1397" s="92">
        <f t="shared" si="116"/>
        <v>-1.1751715756761221E-2</v>
      </c>
      <c r="AJ1397">
        <f>VLOOKUP($A1397,'STOCK PRICES'!$AK$2:$AL$1492,2,1)</f>
        <v>187</v>
      </c>
      <c r="AK1397" s="92">
        <f t="shared" si="117"/>
        <v>-8.4667296696871609E-3</v>
      </c>
    </row>
    <row r="1398" spans="1:37">
      <c r="A1398" s="87">
        <v>45069</v>
      </c>
      <c r="B1398">
        <f>VLOOKUP($A1398,'STOCK PRICES'!$C$2:$D$1994,2,1)</f>
        <v>91.04</v>
      </c>
      <c r="C1398" s="92">
        <f t="shared" si="118"/>
        <v>-5.3678170186671481E-3</v>
      </c>
      <c r="D1398">
        <f>VLOOKUP($A1398,'STOCK PRICES'!$E$2:$F$2018,2,1)</f>
        <v>115.06</v>
      </c>
      <c r="E1398" s="92">
        <f t="shared" si="118"/>
        <v>3.4770514953928766E-4</v>
      </c>
      <c r="F1398">
        <f>VLOOKUP($A1398,'STOCK PRICES'!$G$2:$H$1679,2,1)</f>
        <v>21.5</v>
      </c>
      <c r="G1398" s="92">
        <f t="shared" si="102"/>
        <v>0</v>
      </c>
      <c r="H1398">
        <f>VLOOKUP($A1398,'STOCK PRICES'!$I$2:$J$1976,2,1)</f>
        <v>30.68</v>
      </c>
      <c r="I1398" s="92">
        <f t="shared" si="103"/>
        <v>5.8842928856895575E-3</v>
      </c>
      <c r="J1398">
        <f>VLOOKUP($A1398,'STOCK PRICES'!$K$2:$L$2018,2,1)</f>
        <v>168.33</v>
      </c>
      <c r="K1398" s="92">
        <f t="shared" si="104"/>
        <v>1.3078113860229142E-3</v>
      </c>
      <c r="L1398">
        <f>VLOOKUP($A1398,'STOCK PRICES'!$M$2:$N$2018,2,1)</f>
        <v>26.93</v>
      </c>
      <c r="M1398" s="92">
        <f t="shared" si="105"/>
        <v>-2.2255202064056451E-3</v>
      </c>
      <c r="N1398">
        <f>VLOOKUP($A1398,'STOCK PRICES'!$O$2:$P$538,2,1)</f>
        <v>21.6</v>
      </c>
      <c r="O1398" s="92">
        <f t="shared" si="106"/>
        <v>-3.1893363775953733E-2</v>
      </c>
      <c r="P1398">
        <f>VLOOKUP($A1398,'STOCK PRICES'!$Q$2:$R$2018,2,1)</f>
        <v>13.69</v>
      </c>
      <c r="Q1398" s="92">
        <f t="shared" si="107"/>
        <v>0</v>
      </c>
      <c r="R1398">
        <f>VLOOKUP($A1398,'STOCK PRICES'!$S$2:$T$2018,2,1)</f>
        <v>5.55</v>
      </c>
      <c r="S1398" s="92">
        <f t="shared" si="108"/>
        <v>0</v>
      </c>
      <c r="T1398">
        <f>VLOOKUP($A1398,'STOCK PRICES'!$U$2:$V$1210,2,1)</f>
        <v>172.98</v>
      </c>
      <c r="U1398" s="92">
        <f t="shared" si="109"/>
        <v>2.8367171018281721E-3</v>
      </c>
      <c r="V1398">
        <f>VLOOKUP($A1398,'STOCK PRICES'!$W$2:$X$1879,2,1)</f>
        <v>51.25</v>
      </c>
      <c r="W1398" s="92">
        <f t="shared" si="110"/>
        <v>-1.4335774377106937E-2</v>
      </c>
      <c r="X1398">
        <f>VLOOKUP($A1398,'STOCK PRICES'!$Y$2:$Z$1987,2,1)</f>
        <v>22.33</v>
      </c>
      <c r="Y1398" s="92">
        <f t="shared" si="111"/>
        <v>-2.2366370317127042E-3</v>
      </c>
      <c r="Z1398">
        <f>VLOOKUP($A1398,'STOCK PRICES'!$AA$2:$AB$1885,2,1)</f>
        <v>98.68</v>
      </c>
      <c r="AA1398" s="92">
        <f t="shared" si="112"/>
        <v>-1.8673366603273216E-2</v>
      </c>
      <c r="AB1398">
        <f>VLOOKUP($A1398,'STOCK PRICES'!$AC$2:$AD$532,2,1)</f>
        <v>469.79</v>
      </c>
      <c r="AC1398" s="92">
        <f t="shared" si="113"/>
        <v>-3.0817320331184622E-3</v>
      </c>
      <c r="AD1398">
        <f>VLOOKUP($A1398,'STOCK PRICES'!$AE$2:$AF$1525,2,1)</f>
        <v>947.95</v>
      </c>
      <c r="AE1398" s="92">
        <f t="shared" si="114"/>
        <v>3.5190280269017772E-3</v>
      </c>
      <c r="AF1398">
        <f>VLOOKUP($A1398,'STOCK PRICES'!$AG$2:$AH$1526,2,1)</f>
        <v>57.21</v>
      </c>
      <c r="AG1398" s="92">
        <f t="shared" si="115"/>
        <v>9.1308799442252151E-3</v>
      </c>
      <c r="AH1398">
        <f>VLOOKUP($A1398,'STOCK PRICES'!$AI$2:$AJ$1515,2,1)</f>
        <v>402.77</v>
      </c>
      <c r="AI1398" s="92">
        <f t="shared" si="116"/>
        <v>4.4541286702472404E-3</v>
      </c>
      <c r="AJ1398">
        <f>VLOOKUP($A1398,'STOCK PRICES'!$AK$2:$AL$1492,2,1)</f>
        <v>188.04</v>
      </c>
      <c r="AK1398" s="92">
        <f t="shared" si="117"/>
        <v>5.5460893013431949E-3</v>
      </c>
    </row>
    <row r="1399" spans="1:37">
      <c r="A1399" s="87">
        <v>45070</v>
      </c>
      <c r="B1399">
        <f>VLOOKUP($A1399,'STOCK PRICES'!$C$2:$D$1994,2,1)</f>
        <v>91.37</v>
      </c>
      <c r="C1399" s="92">
        <f t="shared" si="118"/>
        <v>3.6182266325084562E-3</v>
      </c>
      <c r="D1399">
        <f>VLOOKUP($A1399,'STOCK PRICES'!$E$2:$F$2018,2,1)</f>
        <v>115.56</v>
      </c>
      <c r="E1399" s="92">
        <f t="shared" si="118"/>
        <v>4.3361441628872142E-3</v>
      </c>
      <c r="F1399">
        <f>VLOOKUP($A1399,'STOCK PRICES'!$G$2:$H$1679,2,1)</f>
        <v>21.9</v>
      </c>
      <c r="G1399" s="92">
        <f t="shared" si="102"/>
        <v>1.8433701688837966E-2</v>
      </c>
      <c r="H1399">
        <f>VLOOKUP($A1399,'STOCK PRICES'!$I$2:$J$1976,2,1)</f>
        <v>30.04</v>
      </c>
      <c r="I1399" s="92">
        <f t="shared" si="103"/>
        <v>-2.1081149603121421E-2</v>
      </c>
      <c r="J1399">
        <f>VLOOKUP($A1399,'STOCK PRICES'!$K$2:$L$2018,2,1)</f>
        <v>168.16</v>
      </c>
      <c r="K1399" s="92">
        <f t="shared" si="104"/>
        <v>-1.0104313023493684E-3</v>
      </c>
      <c r="L1399">
        <f>VLOOKUP($A1399,'STOCK PRICES'!$M$2:$N$2018,2,1)</f>
        <v>26.58</v>
      </c>
      <c r="M1399" s="92">
        <f t="shared" si="105"/>
        <v>-1.3081853538408317E-2</v>
      </c>
      <c r="N1399">
        <f>VLOOKUP($A1399,'STOCK PRICES'!$O$2:$P$538,2,1)</f>
        <v>21.24</v>
      </c>
      <c r="O1399" s="92">
        <f t="shared" si="106"/>
        <v>-1.68071183163814E-2</v>
      </c>
      <c r="P1399">
        <f>VLOOKUP($A1399,'STOCK PRICES'!$Q$2:$R$2018,2,1)</f>
        <v>13.77</v>
      </c>
      <c r="Q1399" s="92">
        <f t="shared" si="107"/>
        <v>5.8266734402059751E-3</v>
      </c>
      <c r="R1399">
        <f>VLOOKUP($A1399,'STOCK PRICES'!$S$2:$T$2018,2,1)</f>
        <v>5.53</v>
      </c>
      <c r="S1399" s="92">
        <f t="shared" si="108"/>
        <v>-3.6101122240996741E-3</v>
      </c>
      <c r="T1399">
        <f>VLOOKUP($A1399,'STOCK PRICES'!$U$2:$V$1210,2,1)</f>
        <v>179.82</v>
      </c>
      <c r="U1399" s="92">
        <f t="shared" si="109"/>
        <v>3.8780369678260984E-2</v>
      </c>
      <c r="V1399">
        <f>VLOOKUP($A1399,'STOCK PRICES'!$W$2:$X$1879,2,1)</f>
        <v>51.98</v>
      </c>
      <c r="W1399" s="92">
        <f t="shared" si="110"/>
        <v>1.4143411194826653E-2</v>
      </c>
      <c r="X1399">
        <f>VLOOKUP($A1399,'STOCK PRICES'!$Y$2:$Z$1987,2,1)</f>
        <v>22.43</v>
      </c>
      <c r="Y1399" s="92">
        <f t="shared" si="111"/>
        <v>4.4682826800504965E-3</v>
      </c>
      <c r="Z1399">
        <f>VLOOKUP($A1399,'STOCK PRICES'!$AA$2:$AB$1885,2,1)</f>
        <v>102.73</v>
      </c>
      <c r="AA1399" s="92">
        <f t="shared" si="112"/>
        <v>4.0221895567016226E-2</v>
      </c>
      <c r="AB1399">
        <f>VLOOKUP($A1399,'STOCK PRICES'!$AC$2:$AD$532,2,1)</f>
        <v>469.12</v>
      </c>
      <c r="AC1399" s="92">
        <f t="shared" si="113"/>
        <v>-1.4271870865681718E-3</v>
      </c>
      <c r="AD1399">
        <f>VLOOKUP($A1399,'STOCK PRICES'!$AE$2:$AF$1525,2,1)</f>
        <v>942.75</v>
      </c>
      <c r="AE1399" s="92">
        <f t="shared" si="114"/>
        <v>-5.5006221095809729E-3</v>
      </c>
      <c r="AF1399">
        <f>VLOOKUP($A1399,'STOCK PRICES'!$AG$2:$AH$1526,2,1)</f>
        <v>60.45</v>
      </c>
      <c r="AG1399" s="92">
        <f t="shared" si="115"/>
        <v>5.5087868780364424E-2</v>
      </c>
      <c r="AH1399">
        <f>VLOOKUP($A1399,'STOCK PRICES'!$AI$2:$AJ$1515,2,1)</f>
        <v>400.4</v>
      </c>
      <c r="AI1399" s="92">
        <f t="shared" si="116"/>
        <v>-5.9016319802155624E-3</v>
      </c>
      <c r="AJ1399">
        <f>VLOOKUP($A1399,'STOCK PRICES'!$AK$2:$AL$1492,2,1)</f>
        <v>188.37</v>
      </c>
      <c r="AK1399" s="92">
        <f t="shared" si="117"/>
        <v>1.7534076381979333E-3</v>
      </c>
    </row>
    <row r="1400" spans="1:37">
      <c r="A1400" s="87">
        <v>45071</v>
      </c>
      <c r="B1400">
        <f>VLOOKUP($A1400,'STOCK PRICES'!$C$2:$D$1994,2,1)</f>
        <v>91.05</v>
      </c>
      <c r="C1400" s="92">
        <f t="shared" si="118"/>
        <v>-3.5083908369123091E-3</v>
      </c>
      <c r="D1400">
        <f>VLOOKUP($A1400,'STOCK PRICES'!$E$2:$F$2018,2,1)</f>
        <v>116.08</v>
      </c>
      <c r="E1400" s="92">
        <f t="shared" si="118"/>
        <v>4.4897329778978232E-3</v>
      </c>
      <c r="F1400">
        <f>VLOOKUP($A1400,'STOCK PRICES'!$G$2:$H$1679,2,1)</f>
        <v>21.51</v>
      </c>
      <c r="G1400" s="92">
        <f t="shared" si="102"/>
        <v>-1.7968693542816324E-2</v>
      </c>
      <c r="H1400">
        <f>VLOOKUP($A1400,'STOCK PRICES'!$I$2:$J$1976,2,1)</f>
        <v>30.65</v>
      </c>
      <c r="I1400" s="92">
        <f t="shared" si="103"/>
        <v>2.0102835486286483E-2</v>
      </c>
      <c r="J1400">
        <f>VLOOKUP($A1400,'STOCK PRICES'!$K$2:$L$2018,2,1)</f>
        <v>168.49</v>
      </c>
      <c r="K1400" s="92">
        <f t="shared" si="104"/>
        <v>1.9604937216528683E-3</v>
      </c>
      <c r="L1400">
        <f>VLOOKUP($A1400,'STOCK PRICES'!$M$2:$N$2018,2,1)</f>
        <v>26.49</v>
      </c>
      <c r="M1400" s="92">
        <f t="shared" si="105"/>
        <v>-3.3917500011208836E-3</v>
      </c>
      <c r="N1400">
        <f>VLOOKUP($A1400,'STOCK PRICES'!$O$2:$P$538,2,1)</f>
        <v>20.61</v>
      </c>
      <c r="O1400" s="92">
        <f t="shared" si="106"/>
        <v>-3.0109801471370341E-2</v>
      </c>
      <c r="P1400">
        <f>VLOOKUP($A1400,'STOCK PRICES'!$Q$2:$R$2018,2,1)</f>
        <v>14.1</v>
      </c>
      <c r="Q1400" s="92">
        <f t="shared" si="107"/>
        <v>2.3682484643559105E-2</v>
      </c>
      <c r="R1400">
        <f>VLOOKUP($A1400,'STOCK PRICES'!$S$2:$T$2018,2,1)</f>
        <v>5.49</v>
      </c>
      <c r="S1400" s="92">
        <f t="shared" si="108"/>
        <v>-7.2595600128042229E-3</v>
      </c>
      <c r="T1400">
        <f>VLOOKUP($A1400,'STOCK PRICES'!$U$2:$V$1210,2,1)</f>
        <v>173.88</v>
      </c>
      <c r="U1400" s="92">
        <f t="shared" si="109"/>
        <v>-3.3590944436035552E-2</v>
      </c>
      <c r="V1400">
        <f>VLOOKUP($A1400,'STOCK PRICES'!$W$2:$X$1879,2,1)</f>
        <v>51.5</v>
      </c>
      <c r="W1400" s="92">
        <f t="shared" si="110"/>
        <v>-9.2772215436536902E-3</v>
      </c>
      <c r="X1400">
        <f>VLOOKUP($A1400,'STOCK PRICES'!$Y$2:$Z$1987,2,1)</f>
        <v>22.24</v>
      </c>
      <c r="Y1400" s="92">
        <f t="shared" si="111"/>
        <v>-8.5068791497354256E-3</v>
      </c>
      <c r="Z1400">
        <f>VLOOKUP($A1400,'STOCK PRICES'!$AA$2:$AB$1885,2,1)</f>
        <v>99.02</v>
      </c>
      <c r="AA1400" s="92">
        <f t="shared" si="112"/>
        <v>-3.6782337294895454E-2</v>
      </c>
      <c r="AB1400">
        <f>VLOOKUP($A1400,'STOCK PRICES'!$AC$2:$AD$532,2,1)</f>
        <v>477.86</v>
      </c>
      <c r="AC1400" s="92">
        <f t="shared" si="113"/>
        <v>1.8459203304152537E-2</v>
      </c>
      <c r="AD1400">
        <f>VLOOKUP($A1400,'STOCK PRICES'!$AE$2:$AF$1525,2,1)</f>
        <v>938.01</v>
      </c>
      <c r="AE1400" s="92">
        <f t="shared" si="114"/>
        <v>-5.0405262082594271E-3</v>
      </c>
      <c r="AF1400">
        <f>VLOOKUP($A1400,'STOCK PRICES'!$AG$2:$AH$1526,2,1)</f>
        <v>57.85</v>
      </c>
      <c r="AG1400" s="92">
        <f t="shared" si="115"/>
        <v>-4.3963123421116176E-2</v>
      </c>
      <c r="AH1400">
        <f>VLOOKUP($A1400,'STOCK PRICES'!$AI$2:$AJ$1515,2,1)</f>
        <v>399.42</v>
      </c>
      <c r="AI1400" s="92">
        <f t="shared" si="116"/>
        <v>-2.4505526003981769E-3</v>
      </c>
      <c r="AJ1400">
        <f>VLOOKUP($A1400,'STOCK PRICES'!$AK$2:$AL$1492,2,1)</f>
        <v>186.4</v>
      </c>
      <c r="AK1400" s="92">
        <f t="shared" si="117"/>
        <v>-1.0513211542636952E-2</v>
      </c>
    </row>
    <row r="1401" spans="1:37">
      <c r="A1401" s="87">
        <v>45072</v>
      </c>
      <c r="B1401">
        <f>VLOOKUP($A1401,'STOCK PRICES'!$C$2:$D$1994,2,1)</f>
        <v>90.01</v>
      </c>
      <c r="C1401" s="92">
        <f t="shared" si="118"/>
        <v>-1.1488030904623024E-2</v>
      </c>
      <c r="D1401">
        <f>VLOOKUP($A1401,'STOCK PRICES'!$E$2:$F$2018,2,1)</f>
        <v>115.5</v>
      </c>
      <c r="E1401" s="92">
        <f t="shared" si="118"/>
        <v>-5.0090786140841899E-3</v>
      </c>
      <c r="F1401">
        <f>VLOOKUP($A1401,'STOCK PRICES'!$G$2:$H$1679,2,1)</f>
        <v>21.95</v>
      </c>
      <c r="G1401" s="92">
        <f t="shared" si="102"/>
        <v>2.0249196241541655E-2</v>
      </c>
      <c r="H1401">
        <f>VLOOKUP($A1401,'STOCK PRICES'!$I$2:$J$1976,2,1)</f>
        <v>30.69</v>
      </c>
      <c r="I1401" s="92">
        <f t="shared" si="103"/>
        <v>1.3042062494245013E-3</v>
      </c>
      <c r="J1401">
        <f>VLOOKUP($A1401,'STOCK PRICES'!$K$2:$L$2018,2,1)</f>
        <v>162.88999999999999</v>
      </c>
      <c r="K1401" s="92">
        <f t="shared" si="104"/>
        <v>-3.3801274480780394E-2</v>
      </c>
      <c r="L1401">
        <f>VLOOKUP($A1401,'STOCK PRICES'!$M$2:$N$2018,2,1)</f>
        <v>27.84</v>
      </c>
      <c r="M1401" s="92">
        <f t="shared" si="105"/>
        <v>4.9706532182240686E-2</v>
      </c>
      <c r="N1401">
        <f>VLOOKUP($A1401,'STOCK PRICES'!$O$2:$P$538,2,1)</f>
        <v>20.149999999999999</v>
      </c>
      <c r="O1401" s="92">
        <f t="shared" si="106"/>
        <v>-2.2572106509675702E-2</v>
      </c>
      <c r="P1401">
        <f>VLOOKUP($A1401,'STOCK PRICES'!$Q$2:$R$2018,2,1)</f>
        <v>13.96</v>
      </c>
      <c r="Q1401" s="92">
        <f t="shared" si="107"/>
        <v>-9.9787000498960821E-3</v>
      </c>
      <c r="R1401">
        <f>VLOOKUP($A1401,'STOCK PRICES'!$S$2:$T$2018,2,1)</f>
        <v>5.27</v>
      </c>
      <c r="S1401" s="92">
        <f t="shared" si="108"/>
        <v>-4.0897892968168391E-2</v>
      </c>
      <c r="T1401">
        <f>VLOOKUP($A1401,'STOCK PRICES'!$U$2:$V$1210,2,1)</f>
        <v>174.05</v>
      </c>
      <c r="U1401" s="92">
        <f t="shared" si="109"/>
        <v>9.7720813685668638E-4</v>
      </c>
      <c r="V1401">
        <f>VLOOKUP($A1401,'STOCK PRICES'!$W$2:$X$1879,2,1)</f>
        <v>52.67</v>
      </c>
      <c r="W1401" s="92">
        <f t="shared" si="110"/>
        <v>2.2464225825607649E-2</v>
      </c>
      <c r="X1401">
        <f>VLOOKUP($A1401,'STOCK PRICES'!$Y$2:$Z$1987,2,1)</f>
        <v>22.85</v>
      </c>
      <c r="Y1401" s="92">
        <f t="shared" si="111"/>
        <v>2.7058647957832183E-2</v>
      </c>
      <c r="Z1401">
        <f>VLOOKUP($A1401,'STOCK PRICES'!$AA$2:$AB$1885,2,1)</f>
        <v>97.98</v>
      </c>
      <c r="AA1401" s="92">
        <f t="shared" si="112"/>
        <v>-1.0558473722848119E-2</v>
      </c>
      <c r="AB1401">
        <f>VLOOKUP($A1401,'STOCK PRICES'!$AC$2:$AD$532,2,1)</f>
        <v>507.3</v>
      </c>
      <c r="AC1401" s="92">
        <f t="shared" si="113"/>
        <v>5.9784742010259642E-2</v>
      </c>
      <c r="AD1401">
        <f>VLOOKUP($A1401,'STOCK PRICES'!$AE$2:$AF$1525,2,1)</f>
        <v>921.92</v>
      </c>
      <c r="AE1401" s="92">
        <f t="shared" si="114"/>
        <v>-1.7302158034043433E-2</v>
      </c>
      <c r="AF1401">
        <f>VLOOKUP($A1401,'STOCK PRICES'!$AG$2:$AH$1526,2,1)</f>
        <v>59.17</v>
      </c>
      <c r="AG1401" s="92">
        <f t="shared" si="115"/>
        <v>2.2561203048917223E-2</v>
      </c>
      <c r="AH1401">
        <f>VLOOKUP($A1401,'STOCK PRICES'!$AI$2:$AJ$1515,2,1)</f>
        <v>393.06</v>
      </c>
      <c r="AI1401" s="92">
        <f t="shared" si="116"/>
        <v>-1.6051222868827337E-2</v>
      </c>
      <c r="AJ1401">
        <f>VLOOKUP($A1401,'STOCK PRICES'!$AK$2:$AL$1492,2,1)</f>
        <v>185.61</v>
      </c>
      <c r="AK1401" s="92">
        <f t="shared" si="117"/>
        <v>-4.2472040404836053E-3</v>
      </c>
    </row>
    <row r="1402" spans="1:37">
      <c r="A1402" s="87">
        <v>45075</v>
      </c>
      <c r="B1402">
        <f>VLOOKUP($A1402,'STOCK PRICES'!$C$2:$D$1994,2,1)</f>
        <v>89.97</v>
      </c>
      <c r="C1402" s="92">
        <f t="shared" si="118"/>
        <v>-4.4449383996654658E-4</v>
      </c>
      <c r="D1402">
        <f>VLOOKUP($A1402,'STOCK PRICES'!$E$2:$F$2018,2,1)</f>
        <v>115.51</v>
      </c>
      <c r="E1402" s="92">
        <f t="shared" si="118"/>
        <v>8.6576338740762551E-5</v>
      </c>
      <c r="F1402">
        <f>VLOOKUP($A1402,'STOCK PRICES'!$G$2:$H$1679,2,1)</f>
        <v>21.86</v>
      </c>
      <c r="G1402" s="92">
        <f t="shared" si="102"/>
        <v>-4.1086567727878949E-3</v>
      </c>
      <c r="H1402">
        <f>VLOOKUP($A1402,'STOCK PRICES'!$I$2:$J$1976,2,1)</f>
        <v>30.48</v>
      </c>
      <c r="I1402" s="92">
        <f t="shared" si="103"/>
        <v>-6.866137813199274E-3</v>
      </c>
      <c r="J1402">
        <f>VLOOKUP($A1402,'STOCK PRICES'!$K$2:$L$2018,2,1)</f>
        <v>162.97</v>
      </c>
      <c r="K1402" s="92">
        <f t="shared" si="104"/>
        <v>4.9100841838380658E-4</v>
      </c>
      <c r="L1402">
        <f>VLOOKUP($A1402,'STOCK PRICES'!$M$2:$N$2018,2,1)</f>
        <v>27.62</v>
      </c>
      <c r="M1402" s="92">
        <f t="shared" si="105"/>
        <v>-7.9336874850728205E-3</v>
      </c>
      <c r="N1402">
        <f>VLOOKUP($A1402,'STOCK PRICES'!$O$2:$P$538,2,1)</f>
        <v>20.010000000000002</v>
      </c>
      <c r="O1402" s="92">
        <f t="shared" si="106"/>
        <v>-6.9721397970497669E-3</v>
      </c>
      <c r="P1402">
        <f>VLOOKUP($A1402,'STOCK PRICES'!$Q$2:$R$2018,2,1)</f>
        <v>13.9</v>
      </c>
      <c r="Q1402" s="92">
        <f t="shared" si="107"/>
        <v>-4.3072571975803324E-3</v>
      </c>
      <c r="R1402">
        <f>VLOOKUP($A1402,'STOCK PRICES'!$S$2:$T$2018,2,1)</f>
        <v>5.23</v>
      </c>
      <c r="S1402" s="92">
        <f t="shared" si="108"/>
        <v>-7.6190844764392933E-3</v>
      </c>
      <c r="T1402">
        <f>VLOOKUP($A1402,'STOCK PRICES'!$U$2:$V$1210,2,1)</f>
        <v>169.99</v>
      </c>
      <c r="U1402" s="92">
        <f t="shared" si="109"/>
        <v>-2.3603002466769565E-2</v>
      </c>
      <c r="V1402">
        <f>VLOOKUP($A1402,'STOCK PRICES'!$W$2:$X$1879,2,1)</f>
        <v>52.39</v>
      </c>
      <c r="W1402" s="92">
        <f t="shared" si="110"/>
        <v>-5.3303000751696193E-3</v>
      </c>
      <c r="X1402">
        <f>VLOOKUP($A1402,'STOCK PRICES'!$Y$2:$Z$1987,2,1)</f>
        <v>22.8</v>
      </c>
      <c r="Y1402" s="92">
        <f t="shared" si="111"/>
        <v>-2.1905813798186978E-3</v>
      </c>
      <c r="Z1402">
        <f>VLOOKUP($A1402,'STOCK PRICES'!$AA$2:$AB$1885,2,1)</f>
        <v>100.81</v>
      </c>
      <c r="AA1402" s="92">
        <f t="shared" si="112"/>
        <v>2.8474180855421416E-2</v>
      </c>
      <c r="AB1402">
        <f>VLOOKUP($A1402,'STOCK PRICES'!$AC$2:$AD$532,2,1)</f>
        <v>513.4</v>
      </c>
      <c r="AC1402" s="92">
        <f t="shared" si="113"/>
        <v>1.1952723864395677E-2</v>
      </c>
      <c r="AD1402">
        <f>VLOOKUP($A1402,'STOCK PRICES'!$AE$2:$AF$1525,2,1)</f>
        <v>926.21</v>
      </c>
      <c r="AE1402" s="92">
        <f t="shared" si="114"/>
        <v>4.6425388963489585E-3</v>
      </c>
      <c r="AF1402">
        <f>VLOOKUP($A1402,'STOCK PRICES'!$AG$2:$AH$1526,2,1)</f>
        <v>60.78</v>
      </c>
      <c r="AG1402" s="92">
        <f t="shared" si="115"/>
        <v>2.684613080004435E-2</v>
      </c>
      <c r="AH1402">
        <f>VLOOKUP($A1402,'STOCK PRICES'!$AI$2:$AJ$1515,2,1)</f>
        <v>405.77</v>
      </c>
      <c r="AI1402" s="92">
        <f t="shared" si="116"/>
        <v>3.1824224643690835E-2</v>
      </c>
      <c r="AJ1402">
        <f>VLOOKUP($A1402,'STOCK PRICES'!$AK$2:$AL$1492,2,1)</f>
        <v>199.53</v>
      </c>
      <c r="AK1402" s="92">
        <f t="shared" si="117"/>
        <v>7.2316902753432263E-2</v>
      </c>
    </row>
    <row r="1403" spans="1:37">
      <c r="A1403" s="87">
        <v>45076</v>
      </c>
      <c r="B1403">
        <f>VLOOKUP($A1403,'STOCK PRICES'!$C$2:$D$1994,2,1)</f>
        <v>90.16</v>
      </c>
      <c r="C1403" s="92">
        <f t="shared" si="118"/>
        <v>2.1095883024935258E-3</v>
      </c>
      <c r="D1403">
        <f>VLOOKUP($A1403,'STOCK PRICES'!$E$2:$F$2018,2,1)</f>
        <v>114.63</v>
      </c>
      <c r="E1403" s="92">
        <f t="shared" si="118"/>
        <v>-7.6475561736707443E-3</v>
      </c>
      <c r="F1403">
        <f>VLOOKUP($A1403,'STOCK PRICES'!$G$2:$H$1679,2,1)</f>
        <v>21.2</v>
      </c>
      <c r="G1403" s="92">
        <f t="shared" si="102"/>
        <v>-3.0657301070425774E-2</v>
      </c>
      <c r="H1403">
        <f>VLOOKUP($A1403,'STOCK PRICES'!$I$2:$J$1976,2,1)</f>
        <v>28.96</v>
      </c>
      <c r="I1403" s="92">
        <f t="shared" si="103"/>
        <v>-5.1155163300929896E-2</v>
      </c>
      <c r="J1403">
        <f>VLOOKUP($A1403,'STOCK PRICES'!$K$2:$L$2018,2,1)</f>
        <v>165.99</v>
      </c>
      <c r="K1403" s="92">
        <f t="shared" si="104"/>
        <v>1.8361410790230785E-2</v>
      </c>
      <c r="L1403">
        <f>VLOOKUP($A1403,'STOCK PRICES'!$M$2:$N$2018,2,1)</f>
        <v>28.04</v>
      </c>
      <c r="M1403" s="92">
        <f t="shared" si="105"/>
        <v>1.5091914185243298E-2</v>
      </c>
      <c r="N1403">
        <f>VLOOKUP($A1403,'STOCK PRICES'!$O$2:$P$538,2,1)</f>
        <v>21.26</v>
      </c>
      <c r="O1403" s="92">
        <f t="shared" si="106"/>
        <v>6.0595224318159814E-2</v>
      </c>
      <c r="P1403">
        <f>VLOOKUP($A1403,'STOCK PRICES'!$Q$2:$R$2018,2,1)</f>
        <v>14.15</v>
      </c>
      <c r="Q1403" s="92">
        <f t="shared" si="107"/>
        <v>1.7825783952600666E-2</v>
      </c>
      <c r="R1403">
        <f>VLOOKUP($A1403,'STOCK PRICES'!$S$2:$T$2018,2,1)</f>
        <v>5.45</v>
      </c>
      <c r="S1403" s="92">
        <f t="shared" si="108"/>
        <v>4.1204330598321029E-2</v>
      </c>
      <c r="T1403">
        <f>VLOOKUP($A1403,'STOCK PRICES'!$U$2:$V$1210,2,1)</f>
        <v>174.01</v>
      </c>
      <c r="U1403" s="92">
        <f t="shared" si="109"/>
        <v>2.3373157036808586E-2</v>
      </c>
      <c r="V1403">
        <f>VLOOKUP($A1403,'STOCK PRICES'!$W$2:$X$1879,2,1)</f>
        <v>52.39</v>
      </c>
      <c r="W1403" s="92">
        <f t="shared" si="110"/>
        <v>0</v>
      </c>
      <c r="X1403">
        <f>VLOOKUP($A1403,'STOCK PRICES'!$Y$2:$Z$1987,2,1)</f>
        <v>22.96</v>
      </c>
      <c r="Y1403" s="92">
        <f t="shared" si="111"/>
        <v>6.9930354909706043E-3</v>
      </c>
      <c r="Z1403">
        <f>VLOOKUP($A1403,'STOCK PRICES'!$AA$2:$AB$1885,2,1)</f>
        <v>97.72</v>
      </c>
      <c r="AA1403" s="92">
        <f t="shared" si="112"/>
        <v>-3.1131310676310451E-2</v>
      </c>
      <c r="AB1403">
        <f>VLOOKUP($A1403,'STOCK PRICES'!$AC$2:$AD$532,2,1)</f>
        <v>537.02</v>
      </c>
      <c r="AC1403" s="92">
        <f t="shared" si="113"/>
        <v>4.4980069326144623E-2</v>
      </c>
      <c r="AD1403">
        <f>VLOOKUP($A1403,'STOCK PRICES'!$AE$2:$AF$1525,2,1)</f>
        <v>939.9</v>
      </c>
      <c r="AE1403" s="92">
        <f t="shared" si="114"/>
        <v>1.4672495833743283E-2</v>
      </c>
      <c r="AF1403">
        <f>VLOOKUP($A1403,'STOCK PRICES'!$AG$2:$AH$1526,2,1)</f>
        <v>59.58</v>
      </c>
      <c r="AG1403" s="92">
        <f t="shared" si="115"/>
        <v>-1.9940840203510848E-2</v>
      </c>
      <c r="AH1403">
        <f>VLOOKUP($A1403,'STOCK PRICES'!$AI$2:$AJ$1515,2,1)</f>
        <v>414.36</v>
      </c>
      <c r="AI1403" s="92">
        <f t="shared" si="116"/>
        <v>2.0948664574370553E-2</v>
      </c>
      <c r="AJ1403">
        <f>VLOOKUP($A1403,'STOCK PRICES'!$AK$2:$AL$1492,2,1)</f>
        <v>209.04</v>
      </c>
      <c r="AK1403" s="92">
        <f t="shared" si="117"/>
        <v>4.6561020247917508E-2</v>
      </c>
    </row>
    <row r="1404" spans="1:37">
      <c r="A1404" s="87">
        <v>45077</v>
      </c>
      <c r="B1404">
        <f>VLOOKUP($A1404,'STOCK PRICES'!$C$2:$D$1994,2,1)</f>
        <v>88.91</v>
      </c>
      <c r="C1404" s="92">
        <f t="shared" si="118"/>
        <v>-1.3961247598473297E-2</v>
      </c>
      <c r="D1404">
        <f>VLOOKUP($A1404,'STOCK PRICES'!$E$2:$F$2018,2,1)</f>
        <v>116.29</v>
      </c>
      <c r="E1404" s="92">
        <f t="shared" si="118"/>
        <v>1.4377521178033764E-2</v>
      </c>
      <c r="F1404">
        <f>VLOOKUP($A1404,'STOCK PRICES'!$G$2:$H$1679,2,1)</f>
        <v>21.03</v>
      </c>
      <c r="G1404" s="92">
        <f t="shared" si="102"/>
        <v>-8.0511919633582691E-3</v>
      </c>
      <c r="H1404">
        <f>VLOOKUP($A1404,'STOCK PRICES'!$I$2:$J$1976,2,1)</f>
        <v>28.84</v>
      </c>
      <c r="I1404" s="92">
        <f t="shared" si="103"/>
        <v>-4.1522551007673074E-3</v>
      </c>
      <c r="J1404">
        <f>VLOOKUP($A1404,'STOCK PRICES'!$K$2:$L$2018,2,1)</f>
        <v>165.1</v>
      </c>
      <c r="K1404" s="92">
        <f t="shared" si="104"/>
        <v>-5.376194652045807E-3</v>
      </c>
      <c r="L1404">
        <f>VLOOKUP($A1404,'STOCK PRICES'!$M$2:$N$2018,2,1)</f>
        <v>28.17</v>
      </c>
      <c r="M1404" s="92">
        <f t="shared" si="105"/>
        <v>4.6255197218920659E-3</v>
      </c>
      <c r="N1404">
        <f>VLOOKUP($A1404,'STOCK PRICES'!$O$2:$P$538,2,1)</f>
        <v>21.13</v>
      </c>
      <c r="O1404" s="92">
        <f t="shared" si="106"/>
        <v>-6.1335412858367008E-3</v>
      </c>
      <c r="P1404">
        <f>VLOOKUP($A1404,'STOCK PRICES'!$Q$2:$R$2018,2,1)</f>
        <v>14.01</v>
      </c>
      <c r="Q1404" s="92">
        <f t="shared" si="107"/>
        <v>-9.9432637403310004E-3</v>
      </c>
      <c r="R1404">
        <f>VLOOKUP($A1404,'STOCK PRICES'!$S$2:$T$2018,2,1)</f>
        <v>5.28</v>
      </c>
      <c r="S1404" s="92">
        <f t="shared" si="108"/>
        <v>-3.1689510956982546E-2</v>
      </c>
      <c r="T1404">
        <f>VLOOKUP($A1404,'STOCK PRICES'!$U$2:$V$1210,2,1)</f>
        <v>172.46</v>
      </c>
      <c r="U1404" s="92">
        <f t="shared" si="109"/>
        <v>-8.9474433033085443E-3</v>
      </c>
      <c r="V1404">
        <f>VLOOKUP($A1404,'STOCK PRICES'!$W$2:$X$1879,2,1)</f>
        <v>52.25</v>
      </c>
      <c r="W1404" s="92">
        <f t="shared" si="110"/>
        <v>-2.675842575208007E-3</v>
      </c>
      <c r="X1404">
        <f>VLOOKUP($A1404,'STOCK PRICES'!$Y$2:$Z$1987,2,1)</f>
        <v>22.44</v>
      </c>
      <c r="Y1404" s="92">
        <f t="shared" si="111"/>
        <v>-2.2908490796870139E-2</v>
      </c>
      <c r="Z1404">
        <f>VLOOKUP($A1404,'STOCK PRICES'!$AA$2:$AB$1885,2,1)</f>
        <v>91.01</v>
      </c>
      <c r="AA1404" s="92">
        <f t="shared" si="112"/>
        <v>-7.1136855800275303E-2</v>
      </c>
      <c r="AB1404">
        <f>VLOOKUP($A1404,'STOCK PRICES'!$AC$2:$AD$532,2,1)</f>
        <v>515.85</v>
      </c>
      <c r="AC1404" s="92">
        <f t="shared" si="113"/>
        <v>-4.0219312216799558E-2</v>
      </c>
      <c r="AD1404">
        <f>VLOOKUP($A1404,'STOCK PRICES'!$AE$2:$AF$1525,2,1)</f>
        <v>924.94</v>
      </c>
      <c r="AE1404" s="92">
        <f t="shared" si="114"/>
        <v>-1.6044616082511676E-2</v>
      </c>
      <c r="AF1404">
        <f>VLOOKUP($A1404,'STOCK PRICES'!$AG$2:$AH$1526,2,1)</f>
        <v>59.53</v>
      </c>
      <c r="AG1404" s="92">
        <f t="shared" si="115"/>
        <v>-8.3956011983740101E-4</v>
      </c>
      <c r="AH1404">
        <f>VLOOKUP($A1404,'STOCK PRICES'!$AI$2:$AJ$1515,2,1)</f>
        <v>402.96</v>
      </c>
      <c r="AI1404" s="92">
        <f t="shared" si="116"/>
        <v>-2.789785975250628E-2</v>
      </c>
      <c r="AJ1404">
        <f>VLOOKUP($A1404,'STOCK PRICES'!$AK$2:$AL$1492,2,1)</f>
        <v>201.46</v>
      </c>
      <c r="AK1404" s="92">
        <f t="shared" si="117"/>
        <v>-3.6934770697821938E-2</v>
      </c>
    </row>
    <row r="1405" spans="1:37">
      <c r="A1405" s="87">
        <v>45078</v>
      </c>
      <c r="B1405">
        <f>VLOOKUP($A1405,'STOCK PRICES'!$C$2:$D$1994,2,1)</f>
        <v>88</v>
      </c>
      <c r="C1405" s="92">
        <f t="shared" si="118"/>
        <v>-1.0287807654841134E-2</v>
      </c>
      <c r="D1405">
        <f>VLOOKUP($A1405,'STOCK PRICES'!$E$2:$F$2018,2,1)</f>
        <v>114.8</v>
      </c>
      <c r="E1405" s="92">
        <f t="shared" si="118"/>
        <v>-1.2895587419485873E-2</v>
      </c>
      <c r="F1405">
        <f>VLOOKUP($A1405,'STOCK PRICES'!$G$2:$H$1679,2,1)</f>
        <v>21.89</v>
      </c>
      <c r="G1405" s="92">
        <f t="shared" si="102"/>
        <v>4.0079921820163095E-2</v>
      </c>
      <c r="H1405">
        <f>VLOOKUP($A1405,'STOCK PRICES'!$I$2:$J$1976,2,1)</f>
        <v>29</v>
      </c>
      <c r="I1405" s="92">
        <f t="shared" si="103"/>
        <v>5.5325175697256979E-3</v>
      </c>
      <c r="J1405">
        <f>VLOOKUP($A1405,'STOCK PRICES'!$K$2:$L$2018,2,1)</f>
        <v>165.79</v>
      </c>
      <c r="K1405" s="92">
        <f t="shared" si="104"/>
        <v>4.1705763252916066E-3</v>
      </c>
      <c r="L1405">
        <f>VLOOKUP($A1405,'STOCK PRICES'!$M$2:$N$2018,2,1)</f>
        <v>27.86</v>
      </c>
      <c r="M1405" s="92">
        <f t="shared" si="105"/>
        <v>-1.1065613536621634E-2</v>
      </c>
      <c r="N1405">
        <f>VLOOKUP($A1405,'STOCK PRICES'!$O$2:$P$538,2,1)</f>
        <v>21.1</v>
      </c>
      <c r="O1405" s="92">
        <f t="shared" si="106"/>
        <v>-1.4207911459444389E-3</v>
      </c>
      <c r="P1405">
        <f>VLOOKUP($A1405,'STOCK PRICES'!$Q$2:$R$2018,2,1)</f>
        <v>14.22</v>
      </c>
      <c r="Q1405" s="92">
        <f t="shared" si="107"/>
        <v>1.4878064026179295E-2</v>
      </c>
      <c r="R1405">
        <f>VLOOKUP($A1405,'STOCK PRICES'!$S$2:$T$2018,2,1)</f>
        <v>5.3</v>
      </c>
      <c r="S1405" s="92">
        <f t="shared" si="108"/>
        <v>3.7807228399059311E-3</v>
      </c>
      <c r="T1405">
        <f>VLOOKUP($A1405,'STOCK PRICES'!$U$2:$V$1210,2,1)</f>
        <v>174</v>
      </c>
      <c r="U1405" s="92">
        <f t="shared" si="109"/>
        <v>8.8899736903504875E-3</v>
      </c>
      <c r="V1405">
        <f>VLOOKUP($A1405,'STOCK PRICES'!$W$2:$X$1879,2,1)</f>
        <v>51.57</v>
      </c>
      <c r="W1405" s="92">
        <f t="shared" si="110"/>
        <v>-1.309978278205275E-2</v>
      </c>
      <c r="X1405">
        <f>VLOOKUP($A1405,'STOCK PRICES'!$Y$2:$Z$1987,2,1)</f>
        <v>22.61</v>
      </c>
      <c r="Y1405" s="92">
        <f t="shared" si="111"/>
        <v>7.5472056353829038E-3</v>
      </c>
      <c r="Z1405">
        <f>VLOOKUP($A1405,'STOCK PRICES'!$AA$2:$AB$1885,2,1)</f>
        <v>91.53</v>
      </c>
      <c r="AA1405" s="92">
        <f t="shared" si="112"/>
        <v>5.6973968074236405E-3</v>
      </c>
      <c r="AB1405">
        <f>VLOOKUP($A1405,'STOCK PRICES'!$AC$2:$AD$532,2,1)</f>
        <v>516.62</v>
      </c>
      <c r="AC1405" s="92">
        <f t="shared" si="113"/>
        <v>1.491569038822546E-3</v>
      </c>
      <c r="AD1405">
        <f>VLOOKUP($A1405,'STOCK PRICES'!$AE$2:$AF$1525,2,1)</f>
        <v>937.05</v>
      </c>
      <c r="AE1405" s="92">
        <f t="shared" si="114"/>
        <v>1.300777206394455E-2</v>
      </c>
      <c r="AF1405">
        <f>VLOOKUP($A1405,'STOCK PRICES'!$AG$2:$AH$1526,2,1)</f>
        <v>59.34</v>
      </c>
      <c r="AG1405" s="92">
        <f t="shared" si="115"/>
        <v>-3.196772302622955E-3</v>
      </c>
      <c r="AH1405">
        <f>VLOOKUP($A1405,'STOCK PRICES'!$AI$2:$AJ$1515,2,1)</f>
        <v>407.04</v>
      </c>
      <c r="AI1405" s="92">
        <f t="shared" si="116"/>
        <v>1.0074159274307572E-2</v>
      </c>
      <c r="AJ1405">
        <f>VLOOKUP($A1405,'STOCK PRICES'!$AK$2:$AL$1492,2,1)</f>
        <v>199.25</v>
      </c>
      <c r="AK1405" s="92">
        <f t="shared" si="117"/>
        <v>-1.1030532844210728E-2</v>
      </c>
    </row>
    <row r="1406" spans="1:37">
      <c r="A1406" s="87">
        <v>45079</v>
      </c>
      <c r="B1406">
        <f>VLOOKUP($A1406,'STOCK PRICES'!$C$2:$D$1994,2,1)</f>
        <v>87.44</v>
      </c>
      <c r="C1406" s="92">
        <f t="shared" si="118"/>
        <v>-6.3839706099233368E-3</v>
      </c>
      <c r="D1406">
        <f>VLOOKUP($A1406,'STOCK PRICES'!$E$2:$F$2018,2,1)</f>
        <v>119.84</v>
      </c>
      <c r="E1406" s="92">
        <f t="shared" si="118"/>
        <v>4.2966035883443339E-2</v>
      </c>
      <c r="F1406">
        <f>VLOOKUP($A1406,'STOCK PRICES'!$G$2:$H$1679,2,1)</f>
        <v>21.89</v>
      </c>
      <c r="G1406" s="92">
        <f t="shared" si="102"/>
        <v>0</v>
      </c>
      <c r="H1406">
        <f>VLOOKUP($A1406,'STOCK PRICES'!$I$2:$J$1976,2,1)</f>
        <v>29.14</v>
      </c>
      <c r="I1406" s="92">
        <f t="shared" si="103"/>
        <v>4.8159707805846899E-3</v>
      </c>
      <c r="J1406">
        <f>VLOOKUP($A1406,'STOCK PRICES'!$K$2:$L$2018,2,1)</f>
        <v>164.85</v>
      </c>
      <c r="K1406" s="92">
        <f t="shared" si="104"/>
        <v>-5.6859577336338014E-3</v>
      </c>
      <c r="L1406">
        <f>VLOOKUP($A1406,'STOCK PRICES'!$M$2:$N$2018,2,1)</f>
        <v>28.39</v>
      </c>
      <c r="M1406" s="92">
        <f t="shared" si="105"/>
        <v>1.8845002133220157E-2</v>
      </c>
      <c r="N1406">
        <f>VLOOKUP($A1406,'STOCK PRICES'!$O$2:$P$538,2,1)</f>
        <v>21.9</v>
      </c>
      <c r="O1406" s="92">
        <f t="shared" si="106"/>
        <v>3.7213596340434273E-2</v>
      </c>
      <c r="P1406">
        <f>VLOOKUP($A1406,'STOCK PRICES'!$Q$2:$R$2018,2,1)</f>
        <v>14.06</v>
      </c>
      <c r="Q1406" s="92">
        <f t="shared" si="107"/>
        <v>-1.1315537992575984E-2</v>
      </c>
      <c r="R1406">
        <f>VLOOKUP($A1406,'STOCK PRICES'!$S$2:$T$2018,2,1)</f>
        <v>5.24</v>
      </c>
      <c r="S1406" s="92">
        <f t="shared" si="108"/>
        <v>-1.1385322225125241E-2</v>
      </c>
      <c r="T1406">
        <f>VLOOKUP($A1406,'STOCK PRICES'!$U$2:$V$1210,2,1)</f>
        <v>170.03</v>
      </c>
      <c r="U1406" s="92">
        <f t="shared" si="109"/>
        <v>-2.3080407145134617E-2</v>
      </c>
      <c r="V1406">
        <f>VLOOKUP($A1406,'STOCK PRICES'!$W$2:$X$1879,2,1)</f>
        <v>52</v>
      </c>
      <c r="W1406" s="92">
        <f t="shared" si="110"/>
        <v>8.3036105185598438E-3</v>
      </c>
      <c r="X1406">
        <f>VLOOKUP($A1406,'STOCK PRICES'!$Y$2:$Z$1987,2,1)</f>
        <v>22.7</v>
      </c>
      <c r="Y1406" s="92">
        <f t="shared" si="111"/>
        <v>3.9726381974784647E-3</v>
      </c>
      <c r="Z1406">
        <f>VLOOKUP($A1406,'STOCK PRICES'!$AA$2:$AB$1885,2,1)</f>
        <v>90.35</v>
      </c>
      <c r="AA1406" s="92">
        <f t="shared" si="112"/>
        <v>-1.2975770358450522E-2</v>
      </c>
      <c r="AB1406">
        <f>VLOOKUP($A1406,'STOCK PRICES'!$AC$2:$AD$532,2,1)</f>
        <v>515.6</v>
      </c>
      <c r="AC1406" s="92">
        <f t="shared" si="113"/>
        <v>-1.9763235201751342E-3</v>
      </c>
      <c r="AD1406">
        <f>VLOOKUP($A1406,'STOCK PRICES'!$AE$2:$AF$1525,2,1)</f>
        <v>940.71</v>
      </c>
      <c r="AE1406" s="92">
        <f t="shared" si="114"/>
        <v>3.8982666953458517E-3</v>
      </c>
      <c r="AF1406">
        <f>VLOOKUP($A1406,'STOCK PRICES'!$AG$2:$AH$1526,2,1)</f>
        <v>59.69</v>
      </c>
      <c r="AG1406" s="92">
        <f t="shared" si="115"/>
        <v>5.8808873178826781E-3</v>
      </c>
      <c r="AH1406">
        <f>VLOOKUP($A1406,'STOCK PRICES'!$AI$2:$AJ$1515,2,1)</f>
        <v>406.92</v>
      </c>
      <c r="AI1406" s="92">
        <f t="shared" si="116"/>
        <v>-2.9485478615506704E-4</v>
      </c>
      <c r="AJ1406">
        <f>VLOOKUP($A1406,'STOCK PRICES'!$AK$2:$AL$1492,2,1)</f>
        <v>208.52</v>
      </c>
      <c r="AK1406" s="92">
        <f t="shared" si="117"/>
        <v>4.5474642229580815E-2</v>
      </c>
    </row>
    <row r="1407" spans="1:37">
      <c r="A1407" s="87">
        <v>45082</v>
      </c>
      <c r="B1407">
        <f>VLOOKUP($A1407,'STOCK PRICES'!$C$2:$D$1994,2,1)</f>
        <v>88.83</v>
      </c>
      <c r="C1407" s="92">
        <f t="shared" si="118"/>
        <v>1.5771586913326519E-2</v>
      </c>
      <c r="D1407">
        <f>VLOOKUP($A1407,'STOCK PRICES'!$E$2:$F$2018,2,1)</f>
        <v>117.39</v>
      </c>
      <c r="E1407" s="92">
        <f t="shared" si="118"/>
        <v>-2.0655794878478611E-2</v>
      </c>
      <c r="F1407">
        <f>VLOOKUP($A1407,'STOCK PRICES'!$G$2:$H$1679,2,1)</f>
        <v>21.89</v>
      </c>
      <c r="G1407" s="92">
        <f t="shared" si="102"/>
        <v>0</v>
      </c>
      <c r="H1407">
        <f>VLOOKUP($A1407,'STOCK PRICES'!$I$2:$J$1976,2,1)</f>
        <v>29.33</v>
      </c>
      <c r="I1407" s="92">
        <f t="shared" si="103"/>
        <v>6.4990822223007522E-3</v>
      </c>
      <c r="J1407">
        <f>VLOOKUP($A1407,'STOCK PRICES'!$K$2:$L$2018,2,1)</f>
        <v>167.84</v>
      </c>
      <c r="K1407" s="92">
        <f t="shared" si="104"/>
        <v>1.7975175130247073E-2</v>
      </c>
      <c r="L1407">
        <f>VLOOKUP($A1407,'STOCK PRICES'!$M$2:$N$2018,2,1)</f>
        <v>28.69</v>
      </c>
      <c r="M1407" s="92">
        <f t="shared" si="105"/>
        <v>1.0511659508393528E-2</v>
      </c>
      <c r="N1407">
        <f>VLOOKUP($A1407,'STOCK PRICES'!$O$2:$P$538,2,1)</f>
        <v>21.9</v>
      </c>
      <c r="O1407" s="92">
        <f t="shared" si="106"/>
        <v>0</v>
      </c>
      <c r="P1407">
        <f>VLOOKUP($A1407,'STOCK PRICES'!$Q$2:$R$2018,2,1)</f>
        <v>14.36</v>
      </c>
      <c r="Q1407" s="92">
        <f t="shared" si="107"/>
        <v>2.1112677237559201E-2</v>
      </c>
      <c r="R1407">
        <f>VLOOKUP($A1407,'STOCK PRICES'!$S$2:$T$2018,2,1)</f>
        <v>5.2</v>
      </c>
      <c r="S1407" s="92">
        <f t="shared" si="108"/>
        <v>-7.6628727455691371E-3</v>
      </c>
      <c r="T1407">
        <f>VLOOKUP($A1407,'STOCK PRICES'!$U$2:$V$1210,2,1)</f>
        <v>170.77</v>
      </c>
      <c r="U1407" s="92">
        <f t="shared" si="109"/>
        <v>4.3427298297533026E-3</v>
      </c>
      <c r="V1407">
        <f>VLOOKUP($A1407,'STOCK PRICES'!$W$2:$X$1879,2,1)</f>
        <v>52.32</v>
      </c>
      <c r="W1407" s="92">
        <f t="shared" si="110"/>
        <v>6.1349885675159293E-3</v>
      </c>
      <c r="X1407">
        <f>VLOOKUP($A1407,'STOCK PRICES'!$Y$2:$Z$1987,2,1)</f>
        <v>23.23</v>
      </c>
      <c r="Y1407" s="92">
        <f t="shared" si="111"/>
        <v>2.3079622294960765E-2</v>
      </c>
      <c r="Z1407">
        <f>VLOOKUP($A1407,'STOCK PRICES'!$AA$2:$AB$1885,2,1)</f>
        <v>91</v>
      </c>
      <c r="AA1407" s="92">
        <f t="shared" si="112"/>
        <v>7.168489478612497E-3</v>
      </c>
      <c r="AB1407">
        <f>VLOOKUP($A1407,'STOCK PRICES'!$AC$2:$AD$532,2,1)</f>
        <v>511.99</v>
      </c>
      <c r="AC1407" s="92">
        <f t="shared" si="113"/>
        <v>-7.026177466261929E-3</v>
      </c>
      <c r="AD1407">
        <f>VLOOKUP($A1407,'STOCK PRICES'!$AE$2:$AF$1525,2,1)</f>
        <v>948.18</v>
      </c>
      <c r="AE1407" s="92">
        <f t="shared" si="114"/>
        <v>7.9094483460328685E-3</v>
      </c>
      <c r="AF1407">
        <f>VLOOKUP($A1407,'STOCK PRICES'!$AG$2:$AH$1526,2,1)</f>
        <v>60.64</v>
      </c>
      <c r="AG1407" s="92">
        <f t="shared" si="115"/>
        <v>1.5790239153557716E-2</v>
      </c>
      <c r="AH1407">
        <f>VLOOKUP($A1407,'STOCK PRICES'!$AI$2:$AJ$1515,2,1)</f>
        <v>406.53</v>
      </c>
      <c r="AI1407" s="92">
        <f t="shared" si="116"/>
        <v>-9.5887892281543955E-4</v>
      </c>
      <c r="AJ1407">
        <f>VLOOKUP($A1407,'STOCK PRICES'!$AK$2:$AL$1492,2,1)</f>
        <v>224.16</v>
      </c>
      <c r="AK1407" s="92">
        <f t="shared" si="117"/>
        <v>7.2325122688791599E-2</v>
      </c>
    </row>
    <row r="1408" spans="1:37">
      <c r="A1408" s="87">
        <v>45083</v>
      </c>
      <c r="B1408">
        <f>VLOOKUP($A1408,'STOCK PRICES'!$C$2:$D$1994,2,1)</f>
        <v>88.51</v>
      </c>
      <c r="C1408" s="92">
        <f t="shared" si="118"/>
        <v>-3.6088908008239345E-3</v>
      </c>
      <c r="D1408">
        <f>VLOOKUP($A1408,'STOCK PRICES'!$E$2:$F$2018,2,1)</f>
        <v>117.06</v>
      </c>
      <c r="E1408" s="92">
        <f t="shared" si="118"/>
        <v>-2.8151010273559625E-3</v>
      </c>
      <c r="F1408">
        <f>VLOOKUP($A1408,'STOCK PRICES'!$G$2:$H$1679,2,1)</f>
        <v>21.68</v>
      </c>
      <c r="G1408" s="92">
        <f t="shared" si="102"/>
        <v>-9.6397349633261832E-3</v>
      </c>
      <c r="H1408">
        <f>VLOOKUP($A1408,'STOCK PRICES'!$I$2:$J$1976,2,1)</f>
        <v>29.6</v>
      </c>
      <c r="I1408" s="92">
        <f t="shared" si="103"/>
        <v>9.1634783406550676E-3</v>
      </c>
      <c r="J1408">
        <f>VLOOKUP($A1408,'STOCK PRICES'!$K$2:$L$2018,2,1)</f>
        <v>175.78</v>
      </c>
      <c r="K1408" s="92">
        <f t="shared" si="104"/>
        <v>4.6222068488512021E-2</v>
      </c>
      <c r="L1408">
        <f>VLOOKUP($A1408,'STOCK PRICES'!$M$2:$N$2018,2,1)</f>
        <v>28.7</v>
      </c>
      <c r="M1408" s="92">
        <f t="shared" si="105"/>
        <v>3.4849277230188916E-4</v>
      </c>
      <c r="N1408">
        <f>VLOOKUP($A1408,'STOCK PRICES'!$O$2:$P$538,2,1)</f>
        <v>21.63</v>
      </c>
      <c r="O1408" s="92">
        <f t="shared" si="106"/>
        <v>-1.2405396857487741E-2</v>
      </c>
      <c r="P1408">
        <f>VLOOKUP($A1408,'STOCK PRICES'!$Q$2:$R$2018,2,1)</f>
        <v>15.06</v>
      </c>
      <c r="Q1408" s="92">
        <f t="shared" si="107"/>
        <v>4.7595658751669538E-2</v>
      </c>
      <c r="R1408">
        <f>VLOOKUP($A1408,'STOCK PRICES'!$S$2:$T$2018,2,1)</f>
        <v>5.24</v>
      </c>
      <c r="S1408" s="92">
        <f t="shared" si="108"/>
        <v>7.6628727455690972E-3</v>
      </c>
      <c r="T1408">
        <f>VLOOKUP($A1408,'STOCK PRICES'!$U$2:$V$1210,2,1)</f>
        <v>169.84</v>
      </c>
      <c r="U1408" s="92">
        <f t="shared" si="109"/>
        <v>-5.4608045041469964E-3</v>
      </c>
      <c r="V1408">
        <f>VLOOKUP($A1408,'STOCK PRICES'!$W$2:$X$1879,2,1)</f>
        <v>52</v>
      </c>
      <c r="W1408" s="92">
        <f t="shared" si="110"/>
        <v>-6.134988567515944E-3</v>
      </c>
      <c r="X1408">
        <f>VLOOKUP($A1408,'STOCK PRICES'!$Y$2:$Z$1987,2,1)</f>
        <v>23.12</v>
      </c>
      <c r="Y1408" s="92">
        <f t="shared" si="111"/>
        <v>-4.7465029781409993E-3</v>
      </c>
      <c r="Z1408">
        <f>VLOOKUP($A1408,'STOCK PRICES'!$AA$2:$AB$1885,2,1)</f>
        <v>92.32</v>
      </c>
      <c r="AA1408" s="92">
        <f t="shared" si="112"/>
        <v>1.4401296242939208E-2</v>
      </c>
      <c r="AB1408">
        <f>VLOOKUP($A1408,'STOCK PRICES'!$AC$2:$AD$532,2,1)</f>
        <v>514.96</v>
      </c>
      <c r="AC1408" s="92">
        <f t="shared" si="113"/>
        <v>5.7841341455901196E-3</v>
      </c>
      <c r="AD1408">
        <f>VLOOKUP($A1408,'STOCK PRICES'!$AE$2:$AF$1525,2,1)</f>
        <v>938.88</v>
      </c>
      <c r="AE1408" s="92">
        <f t="shared" si="114"/>
        <v>-9.85668213450514E-3</v>
      </c>
      <c r="AF1408">
        <f>VLOOKUP($A1408,'STOCK PRICES'!$AG$2:$AH$1526,2,1)</f>
        <v>61.59</v>
      </c>
      <c r="AG1408" s="92">
        <f t="shared" si="115"/>
        <v>1.5544778364835764E-2</v>
      </c>
      <c r="AH1408">
        <f>VLOOKUP($A1408,'STOCK PRICES'!$AI$2:$AJ$1515,2,1)</f>
        <v>404.53</v>
      </c>
      <c r="AI1408" s="92">
        <f t="shared" si="116"/>
        <v>-4.9318276177322462E-3</v>
      </c>
      <c r="AJ1408">
        <f>VLOOKUP($A1408,'STOCK PRICES'!$AK$2:$AL$1492,2,1)</f>
        <v>220.92</v>
      </c>
      <c r="AK1408" s="92">
        <f t="shared" si="117"/>
        <v>-1.4559437555710071E-2</v>
      </c>
    </row>
    <row r="1409" spans="1:37">
      <c r="A1409" s="87">
        <v>45084</v>
      </c>
      <c r="B1409">
        <f>VLOOKUP($A1409,'STOCK PRICES'!$C$2:$D$1994,2,1)</f>
        <v>87.49</v>
      </c>
      <c r="C1409" s="92">
        <f t="shared" si="118"/>
        <v>-1.1591038862612514E-2</v>
      </c>
      <c r="D1409">
        <f>VLOOKUP($A1409,'STOCK PRICES'!$E$2:$F$2018,2,1)</f>
        <v>116.57</v>
      </c>
      <c r="E1409" s="92">
        <f t="shared" si="118"/>
        <v>-4.1946729313339301E-3</v>
      </c>
      <c r="F1409">
        <f>VLOOKUP($A1409,'STOCK PRICES'!$G$2:$H$1679,2,1)</f>
        <v>21.94</v>
      </c>
      <c r="G1409" s="92">
        <f t="shared" si="102"/>
        <v>1.1921278275638731E-2</v>
      </c>
      <c r="H1409">
        <f>VLOOKUP($A1409,'STOCK PRICES'!$I$2:$J$1976,2,1)</f>
        <v>29.25</v>
      </c>
      <c r="I1409" s="92">
        <f t="shared" si="103"/>
        <v>-1.1894787652149207E-2</v>
      </c>
      <c r="J1409">
        <f>VLOOKUP($A1409,'STOCK PRICES'!$K$2:$L$2018,2,1)</f>
        <v>172.02</v>
      </c>
      <c r="K1409" s="92">
        <f t="shared" si="104"/>
        <v>-2.1622464013165657E-2</v>
      </c>
      <c r="L1409">
        <f>VLOOKUP($A1409,'STOCK PRICES'!$M$2:$N$2018,2,1)</f>
        <v>29.08</v>
      </c>
      <c r="M1409" s="92">
        <f t="shared" si="105"/>
        <v>1.3153529899743171E-2</v>
      </c>
      <c r="N1409">
        <f>VLOOKUP($A1409,'STOCK PRICES'!$O$2:$P$538,2,1)</f>
        <v>21.92</v>
      </c>
      <c r="O1409" s="92">
        <f t="shared" si="106"/>
        <v>1.3318222114847527E-2</v>
      </c>
      <c r="P1409">
        <f>VLOOKUP($A1409,'STOCK PRICES'!$Q$2:$R$2018,2,1)</f>
        <v>14.79</v>
      </c>
      <c r="Q1409" s="92">
        <f t="shared" si="107"/>
        <v>-1.8090945649039184E-2</v>
      </c>
      <c r="R1409">
        <f>VLOOKUP($A1409,'STOCK PRICES'!$S$2:$T$2018,2,1)</f>
        <v>6.2</v>
      </c>
      <c r="S1409" s="92">
        <f t="shared" si="108"/>
        <v>0.16822779371809515</v>
      </c>
      <c r="T1409">
        <f>VLOOKUP($A1409,'STOCK PRICES'!$U$2:$V$1210,2,1)</f>
        <v>168.21</v>
      </c>
      <c r="U1409" s="92">
        <f t="shared" si="109"/>
        <v>-9.6436185913098202E-3</v>
      </c>
      <c r="V1409">
        <f>VLOOKUP($A1409,'STOCK PRICES'!$W$2:$X$1879,2,1)</f>
        <v>52.95</v>
      </c>
      <c r="W1409" s="92">
        <f t="shared" si="110"/>
        <v>1.8104353465988265E-2</v>
      </c>
      <c r="X1409">
        <f>VLOOKUP($A1409,'STOCK PRICES'!$Y$2:$Z$1987,2,1)</f>
        <v>23.37</v>
      </c>
      <c r="Y1409" s="92">
        <f t="shared" si="111"/>
        <v>1.0755104746589894E-2</v>
      </c>
      <c r="Z1409">
        <f>VLOOKUP($A1409,'STOCK PRICES'!$AA$2:$AB$1885,2,1)</f>
        <v>92.75</v>
      </c>
      <c r="AA1409" s="92">
        <f t="shared" si="112"/>
        <v>4.6468987277550776E-3</v>
      </c>
      <c r="AB1409">
        <f>VLOOKUP($A1409,'STOCK PRICES'!$AC$2:$AD$532,2,1)</f>
        <v>514.62</v>
      </c>
      <c r="AC1409" s="92">
        <f t="shared" si="113"/>
        <v>-6.6046351397532467E-4</v>
      </c>
      <c r="AD1409">
        <f>VLOOKUP($A1409,'STOCK PRICES'!$AE$2:$AF$1525,2,1)</f>
        <v>945.07</v>
      </c>
      <c r="AE1409" s="92">
        <f t="shared" si="114"/>
        <v>6.5713233099059841E-3</v>
      </c>
      <c r="AF1409">
        <f>VLOOKUP($A1409,'STOCK PRICES'!$AG$2:$AH$1526,2,1)</f>
        <v>62.19</v>
      </c>
      <c r="AG1409" s="92">
        <f t="shared" si="115"/>
        <v>9.6946954168458631E-3</v>
      </c>
      <c r="AH1409">
        <f>VLOOKUP($A1409,'STOCK PRICES'!$AI$2:$AJ$1515,2,1)</f>
        <v>414.54</v>
      </c>
      <c r="AI1409" s="92">
        <f t="shared" si="116"/>
        <v>2.4443572343758779E-2</v>
      </c>
      <c r="AJ1409">
        <f>VLOOKUP($A1409,'STOCK PRICES'!$AK$2:$AL$1492,2,1)</f>
        <v>226.96</v>
      </c>
      <c r="AK1409" s="92">
        <f t="shared" si="117"/>
        <v>2.6973145467609282E-2</v>
      </c>
    </row>
    <row r="1410" spans="1:37">
      <c r="A1410" s="87">
        <v>45085</v>
      </c>
      <c r="B1410">
        <f>VLOOKUP($A1410,'STOCK PRICES'!$C$2:$D$1994,2,1)</f>
        <v>86.29</v>
      </c>
      <c r="C1410" s="92">
        <f t="shared" si="118"/>
        <v>-1.3810784597956871E-2</v>
      </c>
      <c r="D1410">
        <f>VLOOKUP($A1410,'STOCK PRICES'!$E$2:$F$2018,2,1)</f>
        <v>115.69</v>
      </c>
      <c r="E1410" s="92">
        <f t="shared" si="118"/>
        <v>-7.5777508909434122E-3</v>
      </c>
      <c r="F1410">
        <f>VLOOKUP($A1410,'STOCK PRICES'!$G$2:$H$1679,2,1)</f>
        <v>21.51</v>
      </c>
      <c r="G1410" s="92">
        <f t="shared" si="102"/>
        <v>-1.979351156744551E-2</v>
      </c>
      <c r="H1410">
        <f>VLOOKUP($A1410,'STOCK PRICES'!$I$2:$J$1976,2,1)</f>
        <v>28.86</v>
      </c>
      <c r="I1410" s="92">
        <f t="shared" si="103"/>
        <v>-1.3423020332140661E-2</v>
      </c>
      <c r="J1410">
        <f>VLOOKUP($A1410,'STOCK PRICES'!$K$2:$L$2018,2,1)</f>
        <v>169.34</v>
      </c>
      <c r="K1410" s="92">
        <f t="shared" si="104"/>
        <v>-1.5702220909202393E-2</v>
      </c>
      <c r="L1410">
        <f>VLOOKUP($A1410,'STOCK PRICES'!$M$2:$N$2018,2,1)</f>
        <v>28.57</v>
      </c>
      <c r="M1410" s="92">
        <f t="shared" si="105"/>
        <v>-1.7693436422636842E-2</v>
      </c>
      <c r="N1410">
        <f>VLOOKUP($A1410,'STOCK PRICES'!$O$2:$P$538,2,1)</f>
        <v>21.61</v>
      </c>
      <c r="O1410" s="92">
        <f t="shared" si="106"/>
        <v>-1.4243291561020253E-2</v>
      </c>
      <c r="P1410">
        <f>VLOOKUP($A1410,'STOCK PRICES'!$Q$2:$R$2018,2,1)</f>
        <v>14.47</v>
      </c>
      <c r="Q1410" s="92">
        <f t="shared" si="107"/>
        <v>-2.1873736079315823E-2</v>
      </c>
      <c r="R1410">
        <f>VLOOKUP($A1410,'STOCK PRICES'!$S$2:$T$2018,2,1)</f>
        <v>5.69</v>
      </c>
      <c r="S1410" s="92">
        <f t="shared" si="108"/>
        <v>-8.5839043912806334E-2</v>
      </c>
      <c r="T1410">
        <f>VLOOKUP($A1410,'STOCK PRICES'!$U$2:$V$1210,2,1)</f>
        <v>170.5</v>
      </c>
      <c r="U1410" s="92">
        <f t="shared" si="109"/>
        <v>1.3522097919880559E-2</v>
      </c>
      <c r="V1410">
        <f>VLOOKUP($A1410,'STOCK PRICES'!$W$2:$X$1879,2,1)</f>
        <v>52.84</v>
      </c>
      <c r="W1410" s="92">
        <f t="shared" si="110"/>
        <v>-2.0795923932909175E-3</v>
      </c>
      <c r="X1410">
        <f>VLOOKUP($A1410,'STOCK PRICES'!$Y$2:$Z$1987,2,1)</f>
        <v>23</v>
      </c>
      <c r="Y1410" s="92">
        <f t="shared" si="111"/>
        <v>-1.5958932621616961E-2</v>
      </c>
      <c r="Z1410">
        <f>VLOOKUP($A1410,'STOCK PRICES'!$AA$2:$AB$1885,2,1)</f>
        <v>95.17</v>
      </c>
      <c r="AA1410" s="92">
        <f t="shared" si="112"/>
        <v>2.575706459670753E-2</v>
      </c>
      <c r="AB1410">
        <f>VLOOKUP($A1410,'STOCK PRICES'!$AC$2:$AD$532,2,1)</f>
        <v>507.96</v>
      </c>
      <c r="AC1410" s="92">
        <f t="shared" si="113"/>
        <v>-1.3026059909552542E-2</v>
      </c>
      <c r="AD1410">
        <f>VLOOKUP($A1410,'STOCK PRICES'!$AE$2:$AF$1525,2,1)</f>
        <v>946.52</v>
      </c>
      <c r="AE1410" s="92">
        <f t="shared" si="114"/>
        <v>1.53310208238236E-3</v>
      </c>
      <c r="AF1410">
        <f>VLOOKUP($A1410,'STOCK PRICES'!$AG$2:$AH$1526,2,1)</f>
        <v>61.95</v>
      </c>
      <c r="AG1410" s="92">
        <f t="shared" si="115"/>
        <v>-3.8666070406464278E-3</v>
      </c>
      <c r="AH1410">
        <f>VLOOKUP($A1410,'STOCK PRICES'!$AI$2:$AJ$1515,2,1)</f>
        <v>407.45</v>
      </c>
      <c r="AI1410" s="92">
        <f t="shared" si="116"/>
        <v>-1.7251245962529818E-2</v>
      </c>
      <c r="AJ1410">
        <f>VLOOKUP($A1410,'STOCK PRICES'!$AK$2:$AL$1492,2,1)</f>
        <v>229.88</v>
      </c>
      <c r="AK1410" s="92">
        <f t="shared" si="117"/>
        <v>1.2783643138944792E-2</v>
      </c>
    </row>
    <row r="1411" spans="1:37">
      <c r="A1411" s="87">
        <v>45086</v>
      </c>
      <c r="B1411">
        <f>VLOOKUP($A1411,'STOCK PRICES'!$C$2:$D$1994,2,1)</f>
        <v>86.09</v>
      </c>
      <c r="C1411" s="92">
        <f t="shared" si="118"/>
        <v>-2.320455850352923E-3</v>
      </c>
      <c r="D1411">
        <f>VLOOKUP($A1411,'STOCK PRICES'!$E$2:$F$2018,2,1)</f>
        <v>115.84</v>
      </c>
      <c r="E1411" s="92">
        <f t="shared" si="118"/>
        <v>1.2957285966087564E-3</v>
      </c>
      <c r="F1411">
        <f>VLOOKUP($A1411,'STOCK PRICES'!$G$2:$H$1679,2,1)</f>
        <v>21.25</v>
      </c>
      <c r="G1411" s="92">
        <f t="shared" si="102"/>
        <v>-1.2161047909212915E-2</v>
      </c>
      <c r="H1411">
        <f>VLOOKUP($A1411,'STOCK PRICES'!$I$2:$J$1976,2,1)</f>
        <v>28.99</v>
      </c>
      <c r="I1411" s="92">
        <f t="shared" si="103"/>
        <v>4.4943895878392674E-3</v>
      </c>
      <c r="J1411">
        <f>VLOOKUP($A1411,'STOCK PRICES'!$K$2:$L$2018,2,1)</f>
        <v>170.15</v>
      </c>
      <c r="K1411" s="92">
        <f t="shared" si="104"/>
        <v>4.771872732783582E-3</v>
      </c>
      <c r="L1411">
        <f>VLOOKUP($A1411,'STOCK PRICES'!$M$2:$N$2018,2,1)</f>
        <v>28.57</v>
      </c>
      <c r="M1411" s="92">
        <f t="shared" si="105"/>
        <v>0</v>
      </c>
      <c r="N1411">
        <f>VLOOKUP($A1411,'STOCK PRICES'!$O$2:$P$538,2,1)</f>
        <v>21.7</v>
      </c>
      <c r="O1411" s="92">
        <f t="shared" si="106"/>
        <v>4.1560900276192362E-3</v>
      </c>
      <c r="P1411">
        <f>VLOOKUP($A1411,'STOCK PRICES'!$Q$2:$R$2018,2,1)</f>
        <v>14.45</v>
      </c>
      <c r="Q1411" s="92">
        <f t="shared" si="107"/>
        <v>-1.383126084951464E-3</v>
      </c>
      <c r="R1411">
        <f>VLOOKUP($A1411,'STOCK PRICES'!$S$2:$T$2018,2,1)</f>
        <v>5.94</v>
      </c>
      <c r="S1411" s="92">
        <f t="shared" si="108"/>
        <v>4.2998885236314024E-2</v>
      </c>
      <c r="T1411">
        <f>VLOOKUP($A1411,'STOCK PRICES'!$U$2:$V$1210,2,1)</f>
        <v>169.81</v>
      </c>
      <c r="U1411" s="92">
        <f t="shared" si="109"/>
        <v>-4.0551317653617107E-3</v>
      </c>
      <c r="V1411">
        <f>VLOOKUP($A1411,'STOCK PRICES'!$W$2:$X$1879,2,1)</f>
        <v>53.09</v>
      </c>
      <c r="W1411" s="92">
        <f t="shared" si="110"/>
        <v>4.7201069414556261E-3</v>
      </c>
      <c r="X1411">
        <f>VLOOKUP($A1411,'STOCK PRICES'!$Y$2:$Z$1987,2,1)</f>
        <v>23.44</v>
      </c>
      <c r="Y1411" s="92">
        <f t="shared" si="111"/>
        <v>1.8949748779662153E-2</v>
      </c>
      <c r="Z1411">
        <f>VLOOKUP($A1411,'STOCK PRICES'!$AA$2:$AB$1885,2,1)</f>
        <v>94.91</v>
      </c>
      <c r="AA1411" s="92">
        <f t="shared" si="112"/>
        <v>-2.7356919418512452E-3</v>
      </c>
      <c r="AB1411">
        <f>VLOOKUP($A1411,'STOCK PRICES'!$AC$2:$AD$532,2,1)</f>
        <v>508.2</v>
      </c>
      <c r="AC1411" s="92">
        <f t="shared" si="113"/>
        <v>4.7236656523116997E-4</v>
      </c>
      <c r="AD1411">
        <f>VLOOKUP($A1411,'STOCK PRICES'!$AE$2:$AF$1525,2,1)</f>
        <v>953.15</v>
      </c>
      <c r="AE1411" s="92">
        <f t="shared" si="114"/>
        <v>6.9801880531350849E-3</v>
      </c>
      <c r="AF1411">
        <f>VLOOKUP($A1411,'STOCK PRICES'!$AG$2:$AH$1526,2,1)</f>
        <v>63.87</v>
      </c>
      <c r="AG1411" s="92">
        <f t="shared" si="115"/>
        <v>3.0522159498346267E-2</v>
      </c>
      <c r="AH1411">
        <f>VLOOKUP($A1411,'STOCK PRICES'!$AI$2:$AJ$1515,2,1)</f>
        <v>415.48</v>
      </c>
      <c r="AI1411" s="92">
        <f t="shared" si="116"/>
        <v>1.9516252593381959E-2</v>
      </c>
      <c r="AJ1411">
        <f>VLOOKUP($A1411,'STOCK PRICES'!$AK$2:$AL$1492,2,1)</f>
        <v>227.99</v>
      </c>
      <c r="AK1411" s="92">
        <f t="shared" si="117"/>
        <v>-8.2556652960853322E-3</v>
      </c>
    </row>
    <row r="1412" spans="1:37">
      <c r="A1412" s="87">
        <v>45089</v>
      </c>
      <c r="B1412">
        <f>VLOOKUP($A1412,'STOCK PRICES'!$C$2:$D$1994,2,1)</f>
        <v>85.01</v>
      </c>
      <c r="C1412" s="92">
        <f t="shared" si="118"/>
        <v>-1.2624364040595779E-2</v>
      </c>
      <c r="D1412">
        <f>VLOOKUP($A1412,'STOCK PRICES'!$E$2:$F$2018,2,1)</f>
        <v>115.35</v>
      </c>
      <c r="E1412" s="92">
        <f t="shared" si="118"/>
        <v>-4.2389440176436267E-3</v>
      </c>
      <c r="F1412">
        <f>VLOOKUP($A1412,'STOCK PRICES'!$G$2:$H$1679,2,1)</f>
        <v>21.25</v>
      </c>
      <c r="G1412" s="92">
        <f t="shared" si="102"/>
        <v>0</v>
      </c>
      <c r="H1412">
        <f>VLOOKUP($A1412,'STOCK PRICES'!$I$2:$J$1976,2,1)</f>
        <v>29</v>
      </c>
      <c r="I1412" s="92">
        <f t="shared" si="103"/>
        <v>3.4488705290998688E-4</v>
      </c>
      <c r="J1412">
        <f>VLOOKUP($A1412,'STOCK PRICES'!$K$2:$L$2018,2,1)</f>
        <v>172.26</v>
      </c>
      <c r="K1412" s="92">
        <f t="shared" si="104"/>
        <v>1.2324562414112804E-2</v>
      </c>
      <c r="L1412">
        <f>VLOOKUP($A1412,'STOCK PRICES'!$M$2:$N$2018,2,1)</f>
        <v>28.58</v>
      </c>
      <c r="M1412" s="92">
        <f t="shared" si="105"/>
        <v>3.4995625903964386E-4</v>
      </c>
      <c r="N1412">
        <f>VLOOKUP($A1412,'STOCK PRICES'!$O$2:$P$538,2,1)</f>
        <v>21.41</v>
      </c>
      <c r="O1412" s="92">
        <f t="shared" si="106"/>
        <v>-1.3454157944822369E-2</v>
      </c>
      <c r="P1412">
        <f>VLOOKUP($A1412,'STOCK PRICES'!$Q$2:$R$2018,2,1)</f>
        <v>14.67</v>
      </c>
      <c r="Q1412" s="92">
        <f t="shared" si="107"/>
        <v>1.5110177596449193E-2</v>
      </c>
      <c r="R1412">
        <f>VLOOKUP($A1412,'STOCK PRICES'!$S$2:$T$2018,2,1)</f>
        <v>5.93</v>
      </c>
      <c r="S1412" s="92">
        <f t="shared" si="108"/>
        <v>-1.6849203649196343E-3</v>
      </c>
      <c r="T1412">
        <f>VLOOKUP($A1412,'STOCK PRICES'!$U$2:$V$1210,2,1)</f>
        <v>168.34</v>
      </c>
      <c r="U1412" s="92">
        <f t="shared" si="109"/>
        <v>-8.6944211747797245E-3</v>
      </c>
      <c r="V1412">
        <f>VLOOKUP($A1412,'STOCK PRICES'!$W$2:$X$1879,2,1)</f>
        <v>52</v>
      </c>
      <c r="W1412" s="92">
        <f t="shared" si="110"/>
        <v>-2.0744868014152856E-2</v>
      </c>
      <c r="X1412">
        <f>VLOOKUP($A1412,'STOCK PRICES'!$Y$2:$Z$1987,2,1)</f>
        <v>23.15</v>
      </c>
      <c r="Y1412" s="92">
        <f t="shared" si="111"/>
        <v>-1.2449184176568888E-2</v>
      </c>
      <c r="Z1412">
        <f>VLOOKUP($A1412,'STOCK PRICES'!$AA$2:$AB$1885,2,1)</f>
        <v>93.83</v>
      </c>
      <c r="AA1412" s="92">
        <f t="shared" si="112"/>
        <v>-1.1444439840442565E-2</v>
      </c>
      <c r="AB1412">
        <f>VLOOKUP($A1412,'STOCK PRICES'!$AC$2:$AD$532,2,1)</f>
        <v>526.21</v>
      </c>
      <c r="AC1412" s="92">
        <f t="shared" si="113"/>
        <v>3.4825301720471394E-2</v>
      </c>
      <c r="AD1412">
        <f>VLOOKUP($A1412,'STOCK PRICES'!$AE$2:$AF$1525,2,1)</f>
        <v>947.17</v>
      </c>
      <c r="AE1412" s="92">
        <f t="shared" si="114"/>
        <v>-6.2936976291194996E-3</v>
      </c>
      <c r="AF1412">
        <f>VLOOKUP($A1412,'STOCK PRICES'!$AG$2:$AH$1526,2,1)</f>
        <v>59.48</v>
      </c>
      <c r="AG1412" s="92">
        <f t="shared" si="115"/>
        <v>-7.1209645981543515E-2</v>
      </c>
      <c r="AH1412">
        <f>VLOOKUP($A1412,'STOCK PRICES'!$AI$2:$AJ$1515,2,1)</f>
        <v>418.76</v>
      </c>
      <c r="AI1412" s="92">
        <f t="shared" si="116"/>
        <v>7.8634850915434186E-3</v>
      </c>
      <c r="AJ1412">
        <f>VLOOKUP($A1412,'STOCK PRICES'!$AK$2:$AL$1492,2,1)</f>
        <v>225.44</v>
      </c>
      <c r="AK1412" s="92">
        <f t="shared" si="117"/>
        <v>-1.1247720193085368E-2</v>
      </c>
    </row>
    <row r="1413" spans="1:37">
      <c r="A1413" s="87">
        <v>45090</v>
      </c>
      <c r="B1413">
        <f>VLOOKUP($A1413,'STOCK PRICES'!$C$2:$D$1994,2,1)</f>
        <v>86.07</v>
      </c>
      <c r="C1413" s="92">
        <f t="shared" si="118"/>
        <v>1.2392022032115533E-2</v>
      </c>
      <c r="D1413">
        <f>VLOOKUP($A1413,'STOCK PRICES'!$E$2:$F$2018,2,1)</f>
        <v>114.93</v>
      </c>
      <c r="E1413" s="92">
        <f t="shared" si="118"/>
        <v>-3.6477372390952153E-3</v>
      </c>
      <c r="F1413">
        <f>VLOOKUP($A1413,'STOCK PRICES'!$G$2:$H$1679,2,1)</f>
        <v>21</v>
      </c>
      <c r="G1413" s="92">
        <f t="shared" si="102"/>
        <v>-1.1834457647002796E-2</v>
      </c>
      <c r="H1413">
        <f>VLOOKUP($A1413,'STOCK PRICES'!$I$2:$J$1976,2,1)</f>
        <v>29</v>
      </c>
      <c r="I1413" s="92">
        <f t="shared" si="103"/>
        <v>0</v>
      </c>
      <c r="J1413">
        <f>VLOOKUP($A1413,'STOCK PRICES'!$K$2:$L$2018,2,1)</f>
        <v>169.93</v>
      </c>
      <c r="K1413" s="92">
        <f t="shared" si="104"/>
        <v>-1.3618375815013337E-2</v>
      </c>
      <c r="L1413">
        <f>VLOOKUP($A1413,'STOCK PRICES'!$M$2:$N$2018,2,1)</f>
        <v>28.31</v>
      </c>
      <c r="M1413" s="92">
        <f t="shared" si="105"/>
        <v>-9.4920733779131541E-3</v>
      </c>
      <c r="N1413">
        <f>VLOOKUP($A1413,'STOCK PRICES'!$O$2:$P$538,2,1)</f>
        <v>20.74</v>
      </c>
      <c r="O1413" s="92">
        <f t="shared" si="106"/>
        <v>-3.1793899800210274E-2</v>
      </c>
      <c r="P1413">
        <f>VLOOKUP($A1413,'STOCK PRICES'!$Q$2:$R$2018,2,1)</f>
        <v>14.51</v>
      </c>
      <c r="Q1413" s="92">
        <f t="shared" si="107"/>
        <v>-1.096652525879387E-2</v>
      </c>
      <c r="R1413">
        <f>VLOOKUP($A1413,'STOCK PRICES'!$S$2:$T$2018,2,1)</f>
        <v>5.98</v>
      </c>
      <c r="S1413" s="92">
        <f t="shared" si="108"/>
        <v>8.396354952906358E-3</v>
      </c>
      <c r="T1413">
        <f>VLOOKUP($A1413,'STOCK PRICES'!$U$2:$V$1210,2,1)</f>
        <v>164.62</v>
      </c>
      <c r="U1413" s="92">
        <f t="shared" si="109"/>
        <v>-2.2345956238932159E-2</v>
      </c>
      <c r="V1413">
        <f>VLOOKUP($A1413,'STOCK PRICES'!$W$2:$X$1879,2,1)</f>
        <v>52</v>
      </c>
      <c r="W1413" s="92">
        <f t="shared" si="110"/>
        <v>0</v>
      </c>
      <c r="X1413">
        <f>VLOOKUP($A1413,'STOCK PRICES'!$Y$2:$Z$1987,2,1)</f>
        <v>22.5</v>
      </c>
      <c r="Y1413" s="92">
        <f t="shared" si="111"/>
        <v>-2.8479471321868573E-2</v>
      </c>
      <c r="Z1413">
        <f>VLOOKUP($A1413,'STOCK PRICES'!$AA$2:$AB$1885,2,1)</f>
        <v>93.83</v>
      </c>
      <c r="AA1413" s="92">
        <f t="shared" si="112"/>
        <v>0</v>
      </c>
      <c r="AB1413">
        <f>VLOOKUP($A1413,'STOCK PRICES'!$AC$2:$AD$532,2,1)</f>
        <v>511.26</v>
      </c>
      <c r="AC1413" s="92">
        <f t="shared" si="113"/>
        <v>-2.8822105538615472E-2</v>
      </c>
      <c r="AD1413">
        <f>VLOOKUP($A1413,'STOCK PRICES'!$AE$2:$AF$1525,2,1)</f>
        <v>940.65</v>
      </c>
      <c r="AE1413" s="92">
        <f t="shared" si="114"/>
        <v>-6.9074656737265899E-3</v>
      </c>
      <c r="AF1413">
        <f>VLOOKUP($A1413,'STOCK PRICES'!$AG$2:$AH$1526,2,1)</f>
        <v>58.61</v>
      </c>
      <c r="AG1413" s="92">
        <f t="shared" si="115"/>
        <v>-1.4734791103616422E-2</v>
      </c>
      <c r="AH1413">
        <f>VLOOKUP($A1413,'STOCK PRICES'!$AI$2:$AJ$1515,2,1)</f>
        <v>410.52</v>
      </c>
      <c r="AI1413" s="92">
        <f t="shared" si="116"/>
        <v>-1.9873314673640594E-2</v>
      </c>
      <c r="AJ1413">
        <f>VLOOKUP($A1413,'STOCK PRICES'!$AK$2:$AL$1492,2,1)</f>
        <v>218.26</v>
      </c>
      <c r="AK1413" s="92">
        <f t="shared" si="117"/>
        <v>-3.2367035465426366E-2</v>
      </c>
    </row>
    <row r="1414" spans="1:37">
      <c r="A1414" s="87">
        <v>45091</v>
      </c>
      <c r="B1414">
        <f>VLOOKUP($A1414,'STOCK PRICES'!$C$2:$D$1994,2,1)</f>
        <v>87.56</v>
      </c>
      <c r="C1414" s="92">
        <f t="shared" si="118"/>
        <v>1.7163353993279281E-2</v>
      </c>
      <c r="D1414">
        <f>VLOOKUP($A1414,'STOCK PRICES'!$E$2:$F$2018,2,1)</f>
        <v>114.53</v>
      </c>
      <c r="E1414" s="92">
        <f t="shared" si="118"/>
        <v>-3.4864499710425254E-3</v>
      </c>
      <c r="F1414">
        <f>VLOOKUP($A1414,'STOCK PRICES'!$G$2:$H$1679,2,1)</f>
        <v>21</v>
      </c>
      <c r="G1414" s="92">
        <f t="shared" si="102"/>
        <v>0</v>
      </c>
      <c r="H1414">
        <f>VLOOKUP($A1414,'STOCK PRICES'!$I$2:$J$1976,2,1)</f>
        <v>29</v>
      </c>
      <c r="I1414" s="92">
        <f t="shared" si="103"/>
        <v>0</v>
      </c>
      <c r="J1414">
        <f>VLOOKUP($A1414,'STOCK PRICES'!$K$2:$L$2018,2,1)</f>
        <v>170.58</v>
      </c>
      <c r="K1414" s="92">
        <f t="shared" si="104"/>
        <v>3.8178073449492583E-3</v>
      </c>
      <c r="L1414">
        <f>VLOOKUP($A1414,'STOCK PRICES'!$M$2:$N$2018,2,1)</f>
        <v>28.41</v>
      </c>
      <c r="M1414" s="92">
        <f t="shared" si="105"/>
        <v>3.5260967422884922E-3</v>
      </c>
      <c r="N1414">
        <f>VLOOKUP($A1414,'STOCK PRICES'!$O$2:$P$538,2,1)</f>
        <v>20.79</v>
      </c>
      <c r="O1414" s="92">
        <f t="shared" si="106"/>
        <v>2.4078990685403854E-3</v>
      </c>
      <c r="P1414">
        <f>VLOOKUP($A1414,'STOCK PRICES'!$Q$2:$R$2018,2,1)</f>
        <v>14.22</v>
      </c>
      <c r="Q1414" s="92">
        <f t="shared" si="107"/>
        <v>-2.0188642521001606E-2</v>
      </c>
      <c r="R1414">
        <f>VLOOKUP($A1414,'STOCK PRICES'!$S$2:$T$2018,2,1)</f>
        <v>6.33</v>
      </c>
      <c r="S1414" s="92">
        <f t="shared" si="108"/>
        <v>5.6879668193544307E-2</v>
      </c>
      <c r="T1414">
        <f>VLOOKUP($A1414,'STOCK PRICES'!$U$2:$V$1210,2,1)</f>
        <v>168.43</v>
      </c>
      <c r="U1414" s="92">
        <f t="shared" si="109"/>
        <v>2.2880445665796639E-2</v>
      </c>
      <c r="V1414">
        <f>VLOOKUP($A1414,'STOCK PRICES'!$W$2:$X$1879,2,1)</f>
        <v>52.49</v>
      </c>
      <c r="W1414" s="92">
        <f t="shared" si="110"/>
        <v>9.3789566827811068E-3</v>
      </c>
      <c r="X1414">
        <f>VLOOKUP($A1414,'STOCK PRICES'!$Y$2:$Z$1987,2,1)</f>
        <v>22.87</v>
      </c>
      <c r="Y1414" s="92">
        <f t="shared" si="111"/>
        <v>1.6310698824315361E-2</v>
      </c>
      <c r="Z1414">
        <f>VLOOKUP($A1414,'STOCK PRICES'!$AA$2:$AB$1885,2,1)</f>
        <v>91.5</v>
      </c>
      <c r="AA1414" s="92">
        <f t="shared" si="112"/>
        <v>-2.5145662020482615E-2</v>
      </c>
      <c r="AB1414">
        <f>VLOOKUP($A1414,'STOCK PRICES'!$AC$2:$AD$532,2,1)</f>
        <v>512.15</v>
      </c>
      <c r="AC1414" s="92">
        <f t="shared" si="113"/>
        <v>1.7392838146240933E-3</v>
      </c>
      <c r="AD1414">
        <f>VLOOKUP($A1414,'STOCK PRICES'!$AE$2:$AF$1525,2,1)</f>
        <v>964.6</v>
      </c>
      <c r="AE1414" s="92">
        <f t="shared" si="114"/>
        <v>2.5142381977732081E-2</v>
      </c>
      <c r="AF1414">
        <f>VLOOKUP($A1414,'STOCK PRICES'!$AG$2:$AH$1526,2,1)</f>
        <v>59.42</v>
      </c>
      <c r="AG1414" s="92">
        <f t="shared" si="115"/>
        <v>1.3725539546123783E-2</v>
      </c>
      <c r="AH1414">
        <f>VLOOKUP($A1414,'STOCK PRICES'!$AI$2:$AJ$1515,2,1)</f>
        <v>406.96</v>
      </c>
      <c r="AI1414" s="92">
        <f t="shared" si="116"/>
        <v>-8.7097482630040593E-3</v>
      </c>
      <c r="AJ1414">
        <f>VLOOKUP($A1414,'STOCK PRICES'!$AK$2:$AL$1492,2,1)</f>
        <v>214.54</v>
      </c>
      <c r="AK1414" s="92">
        <f t="shared" si="117"/>
        <v>-1.7190811515660591E-2</v>
      </c>
    </row>
    <row r="1415" spans="1:37">
      <c r="A1415" s="87">
        <v>45092</v>
      </c>
      <c r="B1415">
        <f>VLOOKUP($A1415,'STOCK PRICES'!$C$2:$D$1994,2,1)</f>
        <v>87.03</v>
      </c>
      <c r="C1415" s="92">
        <f t="shared" si="118"/>
        <v>-6.0713858532398636E-3</v>
      </c>
      <c r="D1415">
        <f>VLOOKUP($A1415,'STOCK PRICES'!$E$2:$F$2018,2,1)</f>
        <v>114.55</v>
      </c>
      <c r="E1415" s="92">
        <f t="shared" si="118"/>
        <v>1.7461148987953627E-4</v>
      </c>
      <c r="F1415">
        <f>VLOOKUP($A1415,'STOCK PRICES'!$G$2:$H$1679,2,1)</f>
        <v>21</v>
      </c>
      <c r="G1415" s="92">
        <f t="shared" si="102"/>
        <v>0</v>
      </c>
      <c r="H1415">
        <f>VLOOKUP($A1415,'STOCK PRICES'!$I$2:$J$1976,2,1)</f>
        <v>28.95</v>
      </c>
      <c r="I1415" s="92">
        <f t="shared" si="103"/>
        <v>-1.7256259674698364E-3</v>
      </c>
      <c r="J1415">
        <f>VLOOKUP($A1415,'STOCK PRICES'!$K$2:$L$2018,2,1)</f>
        <v>170.22</v>
      </c>
      <c r="K1415" s="92">
        <f t="shared" si="104"/>
        <v>-2.1126768421485189E-3</v>
      </c>
      <c r="L1415">
        <f>VLOOKUP($A1415,'STOCK PRICES'!$M$2:$N$2018,2,1)</f>
        <v>27.84</v>
      </c>
      <c r="M1415" s="92">
        <f t="shared" si="105"/>
        <v>-2.0267360399877674E-2</v>
      </c>
      <c r="N1415">
        <f>VLOOKUP($A1415,'STOCK PRICES'!$O$2:$P$538,2,1)</f>
        <v>20.05</v>
      </c>
      <c r="O1415" s="92">
        <f t="shared" si="106"/>
        <v>-3.6242948117343278E-2</v>
      </c>
      <c r="P1415">
        <f>VLOOKUP($A1415,'STOCK PRICES'!$Q$2:$R$2018,2,1)</f>
        <v>14.25</v>
      </c>
      <c r="Q1415" s="92">
        <f t="shared" si="107"/>
        <v>2.1074823395645778E-3</v>
      </c>
      <c r="R1415">
        <f>VLOOKUP($A1415,'STOCK PRICES'!$S$2:$T$2018,2,1)</f>
        <v>5.99</v>
      </c>
      <c r="S1415" s="92">
        <f t="shared" si="108"/>
        <v>-5.5208824028726761E-2</v>
      </c>
      <c r="T1415">
        <f>VLOOKUP($A1415,'STOCK PRICES'!$U$2:$V$1210,2,1)</f>
        <v>163.19</v>
      </c>
      <c r="U1415" s="92">
        <f t="shared" si="109"/>
        <v>-3.1605067067451378E-2</v>
      </c>
      <c r="V1415">
        <f>VLOOKUP($A1415,'STOCK PRICES'!$W$2:$X$1879,2,1)</f>
        <v>52.98</v>
      </c>
      <c r="W1415" s="92">
        <f t="shared" si="110"/>
        <v>9.291808579715205E-3</v>
      </c>
      <c r="X1415">
        <f>VLOOKUP($A1415,'STOCK PRICES'!$Y$2:$Z$1987,2,1)</f>
        <v>22.4</v>
      </c>
      <c r="Y1415" s="92">
        <f t="shared" si="111"/>
        <v>-2.0765049173695673E-2</v>
      </c>
      <c r="Z1415">
        <f>VLOOKUP($A1415,'STOCK PRICES'!$AA$2:$AB$1885,2,1)</f>
        <v>90</v>
      </c>
      <c r="AA1415" s="92">
        <f t="shared" si="112"/>
        <v>-1.6529301951210582E-2</v>
      </c>
      <c r="AB1415">
        <f>VLOOKUP($A1415,'STOCK PRICES'!$AC$2:$AD$532,2,1)</f>
        <v>511.5</v>
      </c>
      <c r="AC1415" s="92">
        <f t="shared" si="113"/>
        <v>-1.2699654908624139E-3</v>
      </c>
      <c r="AD1415">
        <f>VLOOKUP($A1415,'STOCK PRICES'!$AE$2:$AF$1525,2,1)</f>
        <v>960.41</v>
      </c>
      <c r="AE1415" s="92">
        <f t="shared" si="114"/>
        <v>-4.3532310137847146E-3</v>
      </c>
      <c r="AF1415">
        <f>VLOOKUP($A1415,'STOCK PRICES'!$AG$2:$AH$1526,2,1)</f>
        <v>58.5</v>
      </c>
      <c r="AG1415" s="92">
        <f t="shared" si="115"/>
        <v>-1.560411579665083E-2</v>
      </c>
      <c r="AH1415">
        <f>VLOOKUP($A1415,'STOCK PRICES'!$AI$2:$AJ$1515,2,1)</f>
        <v>407.8</v>
      </c>
      <c r="AI1415" s="92">
        <f t="shared" si="116"/>
        <v>2.0619576258453474E-3</v>
      </c>
      <c r="AJ1415">
        <f>VLOOKUP($A1415,'STOCK PRICES'!$AK$2:$AL$1492,2,1)</f>
        <v>214.82</v>
      </c>
      <c r="AK1415" s="92">
        <f t="shared" si="117"/>
        <v>1.3042670006177539E-3</v>
      </c>
    </row>
    <row r="1416" spans="1:37">
      <c r="A1416" s="87">
        <v>45093</v>
      </c>
      <c r="B1416">
        <f>VLOOKUP($A1416,'STOCK PRICES'!$C$2:$D$1994,2,1)</f>
        <v>85.72</v>
      </c>
      <c r="C1416" s="92">
        <f t="shared" si="118"/>
        <v>-1.5166716196046079E-2</v>
      </c>
      <c r="D1416">
        <f>VLOOKUP($A1416,'STOCK PRICES'!$E$2:$F$2018,2,1)</f>
        <v>114.52</v>
      </c>
      <c r="E1416" s="92">
        <f t="shared" si="118"/>
        <v>-2.6192866959020856E-4</v>
      </c>
      <c r="F1416">
        <f>VLOOKUP($A1416,'STOCK PRICES'!$G$2:$H$1679,2,1)</f>
        <v>21</v>
      </c>
      <c r="G1416" s="92">
        <f t="shared" si="102"/>
        <v>0</v>
      </c>
      <c r="H1416">
        <f>VLOOKUP($A1416,'STOCK PRICES'!$I$2:$J$1976,2,1)</f>
        <v>28.95</v>
      </c>
      <c r="I1416" s="92">
        <f t="shared" si="103"/>
        <v>0</v>
      </c>
      <c r="J1416">
        <f>VLOOKUP($A1416,'STOCK PRICES'!$K$2:$L$2018,2,1)</f>
        <v>171.61</v>
      </c>
      <c r="K1416" s="92">
        <f t="shared" si="104"/>
        <v>8.132742365396857E-3</v>
      </c>
      <c r="L1416">
        <f>VLOOKUP($A1416,'STOCK PRICES'!$M$2:$N$2018,2,1)</f>
        <v>28.27</v>
      </c>
      <c r="M1416" s="92">
        <f t="shared" si="105"/>
        <v>1.532733623928011E-2</v>
      </c>
      <c r="N1416">
        <f>VLOOKUP($A1416,'STOCK PRICES'!$O$2:$P$538,2,1)</f>
        <v>20.16</v>
      </c>
      <c r="O1416" s="92">
        <f t="shared" si="106"/>
        <v>5.4712894505897546E-3</v>
      </c>
      <c r="P1416">
        <f>VLOOKUP($A1416,'STOCK PRICES'!$Q$2:$R$2018,2,1)</f>
        <v>14.14</v>
      </c>
      <c r="Q1416" s="92">
        <f t="shared" si="107"/>
        <v>-7.749246246232815E-3</v>
      </c>
      <c r="R1416">
        <f>VLOOKUP($A1416,'STOCK PRICES'!$S$2:$T$2018,2,1)</f>
        <v>5.93</v>
      </c>
      <c r="S1416" s="92">
        <f t="shared" si="108"/>
        <v>-1.0067199117723968E-2</v>
      </c>
      <c r="T1416">
        <f>VLOOKUP($A1416,'STOCK PRICES'!$U$2:$V$1210,2,1)</f>
        <v>164.19</v>
      </c>
      <c r="U1416" s="92">
        <f t="shared" si="109"/>
        <v>6.109127681093264E-3</v>
      </c>
      <c r="V1416">
        <f>VLOOKUP($A1416,'STOCK PRICES'!$W$2:$X$1879,2,1)</f>
        <v>53.71</v>
      </c>
      <c r="W1416" s="92">
        <f t="shared" si="110"/>
        <v>1.3684720073444449E-2</v>
      </c>
      <c r="X1416">
        <f>VLOOKUP($A1416,'STOCK PRICES'!$Y$2:$Z$1987,2,1)</f>
        <v>22.24</v>
      </c>
      <c r="Y1416" s="92">
        <f t="shared" si="111"/>
        <v>-7.168489478612516E-3</v>
      </c>
      <c r="Z1416">
        <f>VLOOKUP($A1416,'STOCK PRICES'!$AA$2:$AB$1885,2,1)</f>
        <v>88.16</v>
      </c>
      <c r="AA1416" s="92">
        <f t="shared" si="112"/>
        <v>-2.0656324925660753E-2</v>
      </c>
      <c r="AB1416">
        <f>VLOOKUP($A1416,'STOCK PRICES'!$AC$2:$AD$532,2,1)</f>
        <v>511.26</v>
      </c>
      <c r="AC1416" s="92">
        <f t="shared" si="113"/>
        <v>-4.6931832376159147E-4</v>
      </c>
      <c r="AD1416">
        <f>VLOOKUP($A1416,'STOCK PRICES'!$AE$2:$AF$1525,2,1)</f>
        <v>954.13</v>
      </c>
      <c r="AE1416" s="92">
        <f t="shared" si="114"/>
        <v>-6.5603461126721302E-3</v>
      </c>
      <c r="AF1416">
        <f>VLOOKUP($A1416,'STOCK PRICES'!$AG$2:$AH$1526,2,1)</f>
        <v>59.06</v>
      </c>
      <c r="AG1416" s="92">
        <f t="shared" si="115"/>
        <v>9.5271220779658116E-3</v>
      </c>
      <c r="AH1416">
        <f>VLOOKUP($A1416,'STOCK PRICES'!$AI$2:$AJ$1515,2,1)</f>
        <v>412.4</v>
      </c>
      <c r="AI1416" s="92">
        <f t="shared" si="116"/>
        <v>1.121689400245003E-2</v>
      </c>
      <c r="AJ1416">
        <f>VLOOKUP($A1416,'STOCK PRICES'!$AK$2:$AL$1492,2,1)</f>
        <v>217.56</v>
      </c>
      <c r="AK1416" s="92">
        <f t="shared" si="117"/>
        <v>1.2674206384859167E-2</v>
      </c>
    </row>
    <row r="1417" spans="1:37">
      <c r="A1417" s="87">
        <v>45096</v>
      </c>
      <c r="B1417">
        <f>VLOOKUP($A1417,'STOCK PRICES'!$C$2:$D$1994,2,1)</f>
        <v>82.96</v>
      </c>
      <c r="C1417" s="92">
        <f t="shared" si="118"/>
        <v>-3.2727606684104481E-2</v>
      </c>
      <c r="D1417">
        <f>VLOOKUP($A1417,'STOCK PRICES'!$E$2:$F$2018,2,1)</f>
        <v>111.72</v>
      </c>
      <c r="E1417" s="92">
        <f t="shared" si="118"/>
        <v>-2.4753739152938291E-2</v>
      </c>
      <c r="F1417">
        <f>VLOOKUP($A1417,'STOCK PRICES'!$G$2:$H$1679,2,1)</f>
        <v>21</v>
      </c>
      <c r="G1417" s="92">
        <f t="shared" si="102"/>
        <v>0</v>
      </c>
      <c r="H1417">
        <f>VLOOKUP($A1417,'STOCK PRICES'!$I$2:$J$1976,2,1)</f>
        <v>28.47</v>
      </c>
      <c r="I1417" s="92">
        <f t="shared" si="103"/>
        <v>-1.6719302729058052E-2</v>
      </c>
      <c r="J1417">
        <f>VLOOKUP($A1417,'STOCK PRICES'!$K$2:$L$2018,2,1)</f>
        <v>167.78</v>
      </c>
      <c r="K1417" s="92">
        <f t="shared" si="104"/>
        <v>-2.2570862996063253E-2</v>
      </c>
      <c r="L1417">
        <f>VLOOKUP($A1417,'STOCK PRICES'!$M$2:$N$2018,2,1)</f>
        <v>27.51</v>
      </c>
      <c r="M1417" s="92">
        <f t="shared" si="105"/>
        <v>-2.7251596769015757E-2</v>
      </c>
      <c r="N1417">
        <f>VLOOKUP($A1417,'STOCK PRICES'!$O$2:$P$538,2,1)</f>
        <v>19.600000000000001</v>
      </c>
      <c r="O1417" s="92">
        <f t="shared" si="106"/>
        <v>-2.8170876966696221E-2</v>
      </c>
      <c r="P1417">
        <f>VLOOKUP($A1417,'STOCK PRICES'!$Q$2:$R$2018,2,1)</f>
        <v>13.93</v>
      </c>
      <c r="Q1417" s="92">
        <f t="shared" si="107"/>
        <v>-1.4962872676712377E-2</v>
      </c>
      <c r="R1417">
        <f>VLOOKUP($A1417,'STOCK PRICES'!$S$2:$T$2018,2,1)</f>
        <v>5.75</v>
      </c>
      <c r="S1417" s="92">
        <f t="shared" si="108"/>
        <v>-3.0824358200374921E-2</v>
      </c>
      <c r="T1417">
        <f>VLOOKUP($A1417,'STOCK PRICES'!$U$2:$V$1210,2,1)</f>
        <v>157.58000000000001</v>
      </c>
      <c r="U1417" s="92">
        <f t="shared" si="109"/>
        <v>-4.1091028006394366E-2</v>
      </c>
      <c r="V1417">
        <f>VLOOKUP($A1417,'STOCK PRICES'!$W$2:$X$1879,2,1)</f>
        <v>52</v>
      </c>
      <c r="W1417" s="92">
        <f t="shared" si="110"/>
        <v>-3.2355485335940674E-2</v>
      </c>
      <c r="X1417">
        <f>VLOOKUP($A1417,'STOCK PRICES'!$Y$2:$Z$1987,2,1)</f>
        <v>21.7</v>
      </c>
      <c r="Y1417" s="92">
        <f t="shared" si="111"/>
        <v>-2.4580208835967718E-2</v>
      </c>
      <c r="Z1417">
        <f>VLOOKUP($A1417,'STOCK PRICES'!$AA$2:$AB$1885,2,1)</f>
        <v>88.16</v>
      </c>
      <c r="AA1417" s="92">
        <f t="shared" si="112"/>
        <v>0</v>
      </c>
      <c r="AB1417">
        <f>VLOOKUP($A1417,'STOCK PRICES'!$AC$2:$AD$532,2,1)</f>
        <v>511.65</v>
      </c>
      <c r="AC1417" s="92">
        <f t="shared" si="113"/>
        <v>7.6253046484472747E-4</v>
      </c>
      <c r="AD1417">
        <f>VLOOKUP($A1417,'STOCK PRICES'!$AE$2:$AF$1525,2,1)</f>
        <v>941.39</v>
      </c>
      <c r="AE1417" s="92">
        <f t="shared" si="114"/>
        <v>-1.3442424074953352E-2</v>
      </c>
      <c r="AF1417">
        <f>VLOOKUP($A1417,'STOCK PRICES'!$AG$2:$AH$1526,2,1)</f>
        <v>57.18</v>
      </c>
      <c r="AG1417" s="92">
        <f t="shared" si="115"/>
        <v>-3.2349689421610962E-2</v>
      </c>
      <c r="AH1417">
        <f>VLOOKUP($A1417,'STOCK PRICES'!$AI$2:$AJ$1515,2,1)</f>
        <v>398.93</v>
      </c>
      <c r="AI1417" s="92">
        <f t="shared" si="116"/>
        <v>-3.3207789240583277E-2</v>
      </c>
      <c r="AJ1417">
        <f>VLOOKUP($A1417,'STOCK PRICES'!$AK$2:$AL$1492,2,1)</f>
        <v>210.95</v>
      </c>
      <c r="AK1417" s="92">
        <f t="shared" si="117"/>
        <v>-3.0853535984412418E-2</v>
      </c>
    </row>
    <row r="1418" spans="1:37">
      <c r="A1418" s="87">
        <v>45097</v>
      </c>
      <c r="B1418">
        <f>VLOOKUP($A1418,'STOCK PRICES'!$C$2:$D$1994,2,1)</f>
        <v>83.72</v>
      </c>
      <c r="C1418" s="92">
        <f t="shared" si="118"/>
        <v>9.119333656527253E-3</v>
      </c>
      <c r="D1418">
        <f>VLOOKUP($A1418,'STOCK PRICES'!$E$2:$F$2018,2,1)</f>
        <v>110.74</v>
      </c>
      <c r="E1418" s="92">
        <f t="shared" si="118"/>
        <v>-8.8106296821549197E-3</v>
      </c>
      <c r="F1418">
        <f>VLOOKUP($A1418,'STOCK PRICES'!$G$2:$H$1679,2,1)</f>
        <v>20.75</v>
      </c>
      <c r="G1418" s="92">
        <f t="shared" si="102"/>
        <v>-1.1976191046715649E-2</v>
      </c>
      <c r="H1418">
        <f>VLOOKUP($A1418,'STOCK PRICES'!$I$2:$J$1976,2,1)</f>
        <v>28.31</v>
      </c>
      <c r="I1418" s="92">
        <f t="shared" si="103"/>
        <v>-5.635802166137998E-3</v>
      </c>
      <c r="J1418">
        <f>VLOOKUP($A1418,'STOCK PRICES'!$K$2:$L$2018,2,1)</f>
        <v>165.64</v>
      </c>
      <c r="K1418" s="92">
        <f t="shared" si="104"/>
        <v>-1.283683874078214E-2</v>
      </c>
      <c r="L1418">
        <f>VLOOKUP($A1418,'STOCK PRICES'!$M$2:$N$2018,2,1)</f>
        <v>27.31</v>
      </c>
      <c r="M1418" s="92">
        <f t="shared" si="105"/>
        <v>-7.2966394508696616E-3</v>
      </c>
      <c r="N1418">
        <f>VLOOKUP($A1418,'STOCK PRICES'!$O$2:$P$538,2,1)</f>
        <v>19.149999999999999</v>
      </c>
      <c r="O1418" s="92">
        <f t="shared" si="106"/>
        <v>-2.3226850609816659E-2</v>
      </c>
      <c r="P1418">
        <f>VLOOKUP($A1418,'STOCK PRICES'!$Q$2:$R$2018,2,1)</f>
        <v>13.72</v>
      </c>
      <c r="Q1418" s="92">
        <f t="shared" si="107"/>
        <v>-1.519016549397512E-2</v>
      </c>
      <c r="R1418">
        <f>VLOOKUP($A1418,'STOCK PRICES'!$S$2:$T$2018,2,1)</f>
        <v>5.66</v>
      </c>
      <c r="S1418" s="92">
        <f t="shared" si="108"/>
        <v>-1.5775962594167435E-2</v>
      </c>
      <c r="T1418">
        <f>VLOOKUP($A1418,'STOCK PRICES'!$U$2:$V$1210,2,1)</f>
        <v>154.38999999999999</v>
      </c>
      <c r="U1418" s="92">
        <f t="shared" si="109"/>
        <v>-2.0451397163706957E-2</v>
      </c>
      <c r="V1418">
        <f>VLOOKUP($A1418,'STOCK PRICES'!$W$2:$X$1879,2,1)</f>
        <v>51.77</v>
      </c>
      <c r="W1418" s="92">
        <f t="shared" si="110"/>
        <v>-4.4328876676173095E-3</v>
      </c>
      <c r="X1418">
        <f>VLOOKUP($A1418,'STOCK PRICES'!$Y$2:$Z$1987,2,1)</f>
        <v>22.01</v>
      </c>
      <c r="Y1418" s="92">
        <f t="shared" si="111"/>
        <v>1.4184634991956602E-2</v>
      </c>
      <c r="Z1418">
        <f>VLOOKUP($A1418,'STOCK PRICES'!$AA$2:$AB$1885,2,1)</f>
        <v>87.3</v>
      </c>
      <c r="AA1418" s="92">
        <f t="shared" si="112"/>
        <v>-9.8028825590478451E-3</v>
      </c>
      <c r="AB1418">
        <f>VLOOKUP($A1418,'STOCK PRICES'!$AC$2:$AD$532,2,1)</f>
        <v>512.69000000000005</v>
      </c>
      <c r="AC1418" s="92">
        <f t="shared" si="113"/>
        <v>2.0305764830966457E-3</v>
      </c>
      <c r="AD1418">
        <f>VLOOKUP($A1418,'STOCK PRICES'!$AE$2:$AF$1525,2,1)</f>
        <v>932.08</v>
      </c>
      <c r="AE1418" s="92">
        <f t="shared" si="114"/>
        <v>-9.9388585217755968E-3</v>
      </c>
      <c r="AF1418">
        <f>VLOOKUP($A1418,'STOCK PRICES'!$AG$2:$AH$1526,2,1)</f>
        <v>56.76</v>
      </c>
      <c r="AG1418" s="92">
        <f t="shared" si="115"/>
        <v>-7.372334602323837E-3</v>
      </c>
      <c r="AH1418">
        <f>VLOOKUP($A1418,'STOCK PRICES'!$AI$2:$AJ$1515,2,1)</f>
        <v>402.43</v>
      </c>
      <c r="AI1418" s="92">
        <f t="shared" si="116"/>
        <v>8.7352057882913933E-3</v>
      </c>
      <c r="AJ1418">
        <f>VLOOKUP($A1418,'STOCK PRICES'!$AK$2:$AL$1492,2,1)</f>
        <v>204.81</v>
      </c>
      <c r="AK1418" s="92">
        <f t="shared" si="117"/>
        <v>-2.9538418472048945E-2</v>
      </c>
    </row>
    <row r="1419" spans="1:37">
      <c r="A1419" s="87">
        <v>45098</v>
      </c>
      <c r="B1419">
        <f>VLOOKUP($A1419,'STOCK PRICES'!$C$2:$D$1994,2,1)</f>
        <v>83.27</v>
      </c>
      <c r="C1419" s="92">
        <f t="shared" si="118"/>
        <v>-5.3895573300710986E-3</v>
      </c>
      <c r="D1419">
        <f>VLOOKUP($A1419,'STOCK PRICES'!$E$2:$F$2018,2,1)</f>
        <v>110.15</v>
      </c>
      <c r="E1419" s="92">
        <f t="shared" si="118"/>
        <v>-5.3420381464689207E-3</v>
      </c>
      <c r="F1419">
        <f>VLOOKUP($A1419,'STOCK PRICES'!$G$2:$H$1679,2,1)</f>
        <v>21</v>
      </c>
      <c r="G1419" s="92">
        <f t="shared" si="102"/>
        <v>1.197619104671562E-2</v>
      </c>
      <c r="H1419">
        <f>VLOOKUP($A1419,'STOCK PRICES'!$I$2:$J$1976,2,1)</f>
        <v>27.52</v>
      </c>
      <c r="I1419" s="92">
        <f t="shared" si="103"/>
        <v>-2.8302086058665261E-2</v>
      </c>
      <c r="J1419">
        <f>VLOOKUP($A1419,'STOCK PRICES'!$K$2:$L$2018,2,1)</f>
        <v>162.79</v>
      </c>
      <c r="K1419" s="92">
        <f t="shared" si="104"/>
        <v>-1.7355732056948001E-2</v>
      </c>
      <c r="L1419">
        <f>VLOOKUP($A1419,'STOCK PRICES'!$M$2:$N$2018,2,1)</f>
        <v>27.17</v>
      </c>
      <c r="M1419" s="92">
        <f t="shared" si="105"/>
        <v>-5.1395120473571552E-3</v>
      </c>
      <c r="N1419">
        <f>VLOOKUP($A1419,'STOCK PRICES'!$O$2:$P$538,2,1)</f>
        <v>18.93</v>
      </c>
      <c r="O1419" s="92">
        <f t="shared" si="106"/>
        <v>-1.1554750405423506E-2</v>
      </c>
      <c r="P1419">
        <f>VLOOKUP($A1419,'STOCK PRICES'!$Q$2:$R$2018,2,1)</f>
        <v>13.39</v>
      </c>
      <c r="Q1419" s="92">
        <f t="shared" si="107"/>
        <v>-2.4346462594658062E-2</v>
      </c>
      <c r="R1419">
        <f>VLOOKUP($A1419,'STOCK PRICES'!$S$2:$T$2018,2,1)</f>
        <v>5.65</v>
      </c>
      <c r="S1419" s="92">
        <f t="shared" si="108"/>
        <v>-1.7683470567420034E-3</v>
      </c>
      <c r="T1419">
        <f>VLOOKUP($A1419,'STOCK PRICES'!$U$2:$V$1210,2,1)</f>
        <v>154.03</v>
      </c>
      <c r="U1419" s="92">
        <f t="shared" si="109"/>
        <v>-2.3344800174689359E-3</v>
      </c>
      <c r="V1419">
        <f>VLOOKUP($A1419,'STOCK PRICES'!$W$2:$X$1879,2,1)</f>
        <v>50.31</v>
      </c>
      <c r="W1419" s="92">
        <f t="shared" si="110"/>
        <v>-2.8606966410582829E-2</v>
      </c>
      <c r="X1419">
        <f>VLOOKUP($A1419,'STOCK PRICES'!$Y$2:$Z$1987,2,1)</f>
        <v>21.95</v>
      </c>
      <c r="Y1419" s="92">
        <f t="shared" si="111"/>
        <v>-2.7297560171900969E-3</v>
      </c>
      <c r="Z1419">
        <f>VLOOKUP($A1419,'STOCK PRICES'!$AA$2:$AB$1885,2,1)</f>
        <v>82.03</v>
      </c>
      <c r="AA1419" s="92">
        <f t="shared" si="112"/>
        <v>-6.2265428830898001E-2</v>
      </c>
      <c r="AB1419">
        <f>VLOOKUP($A1419,'STOCK PRICES'!$AC$2:$AD$532,2,1)</f>
        <v>512.76</v>
      </c>
      <c r="AC1419" s="92">
        <f t="shared" si="113"/>
        <v>1.3652542807288513E-4</v>
      </c>
      <c r="AD1419">
        <f>VLOOKUP($A1419,'STOCK PRICES'!$AE$2:$AF$1525,2,1)</f>
        <v>930.53</v>
      </c>
      <c r="AE1419" s="92">
        <f t="shared" si="114"/>
        <v>-1.6643316183116285E-3</v>
      </c>
      <c r="AF1419">
        <f>VLOOKUP($A1419,'STOCK PRICES'!$AG$2:$AH$1526,2,1)</f>
        <v>56.24</v>
      </c>
      <c r="AG1419" s="92">
        <f t="shared" si="115"/>
        <v>-9.2036047894324003E-3</v>
      </c>
      <c r="AH1419">
        <f>VLOOKUP($A1419,'STOCK PRICES'!$AI$2:$AJ$1515,2,1)</f>
        <v>397.68</v>
      </c>
      <c r="AI1419" s="92">
        <f t="shared" si="116"/>
        <v>-1.1873506904095664E-2</v>
      </c>
      <c r="AJ1419">
        <f>VLOOKUP($A1419,'STOCK PRICES'!$AK$2:$AL$1492,2,1)</f>
        <v>199.97</v>
      </c>
      <c r="AK1419" s="92">
        <f t="shared" si="117"/>
        <v>-2.3915364801387045E-2</v>
      </c>
    </row>
    <row r="1420" spans="1:37">
      <c r="A1420" s="87">
        <v>45099</v>
      </c>
      <c r="B1420">
        <f>VLOOKUP($A1420,'STOCK PRICES'!$C$2:$D$1994,2,1)</f>
        <v>83.33</v>
      </c>
      <c r="C1420" s="92">
        <f t="shared" si="118"/>
        <v>7.2028814638737989E-4</v>
      </c>
      <c r="D1420">
        <f>VLOOKUP($A1420,'STOCK PRICES'!$E$2:$F$2018,2,1)</f>
        <v>110.54</v>
      </c>
      <c r="E1420" s="92">
        <f t="shared" si="118"/>
        <v>3.5343731567648289E-3</v>
      </c>
      <c r="F1420">
        <f>VLOOKUP($A1420,'STOCK PRICES'!$G$2:$H$1679,2,1)</f>
        <v>20.52</v>
      </c>
      <c r="G1420" s="92">
        <f t="shared" si="102"/>
        <v>-2.3122417420854264E-2</v>
      </c>
      <c r="H1420">
        <f>VLOOKUP($A1420,'STOCK PRICES'!$I$2:$J$1976,2,1)</f>
        <v>27.4</v>
      </c>
      <c r="I1420" s="92">
        <f t="shared" si="103"/>
        <v>-4.369999671118379E-3</v>
      </c>
      <c r="J1420">
        <f>VLOOKUP($A1420,'STOCK PRICES'!$K$2:$L$2018,2,1)</f>
        <v>163.41</v>
      </c>
      <c r="K1420" s="92">
        <f t="shared" si="104"/>
        <v>3.8013534432744058E-3</v>
      </c>
      <c r="L1420">
        <f>VLOOKUP($A1420,'STOCK PRICES'!$M$2:$N$2018,2,1)</f>
        <v>27.05</v>
      </c>
      <c r="M1420" s="92">
        <f t="shared" si="105"/>
        <v>-4.4264181457658756E-3</v>
      </c>
      <c r="N1420">
        <f>VLOOKUP($A1420,'STOCK PRICES'!$O$2:$P$538,2,1)</f>
        <v>18.28</v>
      </c>
      <c r="O1420" s="92">
        <f t="shared" si="106"/>
        <v>-3.4940399195227477E-2</v>
      </c>
      <c r="P1420">
        <f>VLOOKUP($A1420,'STOCK PRICES'!$Q$2:$R$2018,2,1)</f>
        <v>13.36</v>
      </c>
      <c r="Q1420" s="92">
        <f t="shared" si="107"/>
        <v>-2.2429915945815218E-3</v>
      </c>
      <c r="R1420">
        <f>VLOOKUP($A1420,'STOCK PRICES'!$S$2:$T$2018,2,1)</f>
        <v>5.66</v>
      </c>
      <c r="S1420" s="92">
        <f t="shared" si="108"/>
        <v>1.7683470567419492E-3</v>
      </c>
      <c r="T1420">
        <f>VLOOKUP($A1420,'STOCK PRICES'!$U$2:$V$1210,2,1)</f>
        <v>156.71</v>
      </c>
      <c r="U1420" s="92">
        <f t="shared" si="109"/>
        <v>1.7249574898758425E-2</v>
      </c>
      <c r="V1420">
        <f>VLOOKUP($A1420,'STOCK PRICES'!$W$2:$X$1879,2,1)</f>
        <v>51.17</v>
      </c>
      <c r="W1420" s="92">
        <f t="shared" si="110"/>
        <v>1.6949558313773205E-2</v>
      </c>
      <c r="X1420">
        <f>VLOOKUP($A1420,'STOCK PRICES'!$Y$2:$Z$1987,2,1)</f>
        <v>22.09</v>
      </c>
      <c r="Y1420" s="92">
        <f t="shared" si="111"/>
        <v>6.3578779108454872E-3</v>
      </c>
      <c r="Z1420">
        <f>VLOOKUP($A1420,'STOCK PRICES'!$AA$2:$AB$1885,2,1)</f>
        <v>83.53</v>
      </c>
      <c r="AA1420" s="92">
        <f t="shared" si="112"/>
        <v>1.8120814753156446E-2</v>
      </c>
      <c r="AB1420">
        <f>VLOOKUP($A1420,'STOCK PRICES'!$AC$2:$AD$532,2,1)</f>
        <v>513.16</v>
      </c>
      <c r="AC1420" s="92">
        <f t="shared" si="113"/>
        <v>7.7978793720562452E-4</v>
      </c>
      <c r="AD1420">
        <f>VLOOKUP($A1420,'STOCK PRICES'!$AE$2:$AF$1525,2,1)</f>
        <v>930</v>
      </c>
      <c r="AE1420" s="92">
        <f t="shared" si="114"/>
        <v>-5.6973014607246387E-4</v>
      </c>
      <c r="AF1420">
        <f>VLOOKUP($A1420,'STOCK PRICES'!$AG$2:$AH$1526,2,1)</f>
        <v>55.45</v>
      </c>
      <c r="AG1420" s="92">
        <f t="shared" si="115"/>
        <v>-1.4146533706033405E-2</v>
      </c>
      <c r="AH1420">
        <f>VLOOKUP($A1420,'STOCK PRICES'!$AI$2:$AJ$1515,2,1)</f>
        <v>400.55</v>
      </c>
      <c r="AI1420" s="92">
        <f t="shared" si="116"/>
        <v>7.1909408747086023E-3</v>
      </c>
      <c r="AJ1420">
        <f>VLOOKUP($A1420,'STOCK PRICES'!$AK$2:$AL$1492,2,1)</f>
        <v>197.68</v>
      </c>
      <c r="AK1420" s="92">
        <f t="shared" si="117"/>
        <v>-1.1517793616556894E-2</v>
      </c>
    </row>
    <row r="1421" spans="1:37">
      <c r="A1421" s="87">
        <v>45100</v>
      </c>
      <c r="B1421">
        <f>VLOOKUP($A1421,'STOCK PRICES'!$C$2:$D$1994,2,1)</f>
        <v>82.99</v>
      </c>
      <c r="C1421" s="92">
        <f t="shared" si="118"/>
        <v>-4.0885097837588041E-3</v>
      </c>
      <c r="D1421">
        <f>VLOOKUP($A1421,'STOCK PRICES'!$E$2:$F$2018,2,1)</f>
        <v>109.74</v>
      </c>
      <c r="E1421" s="92">
        <f t="shared" si="118"/>
        <v>-7.2635147742876735E-3</v>
      </c>
      <c r="F1421">
        <f>VLOOKUP($A1421,'STOCK PRICES'!$G$2:$H$1679,2,1)</f>
        <v>20.52</v>
      </c>
      <c r="G1421" s="92">
        <f t="shared" si="102"/>
        <v>0</v>
      </c>
      <c r="H1421">
        <f>VLOOKUP($A1421,'STOCK PRICES'!$I$2:$J$1976,2,1)</f>
        <v>28.8</v>
      </c>
      <c r="I1421" s="92">
        <f t="shared" si="103"/>
        <v>4.9832373747875754E-2</v>
      </c>
      <c r="J1421">
        <f>VLOOKUP($A1421,'STOCK PRICES'!$K$2:$L$2018,2,1)</f>
        <v>165.34</v>
      </c>
      <c r="K1421" s="92">
        <f t="shared" si="104"/>
        <v>1.1741579760836793E-2</v>
      </c>
      <c r="L1421">
        <f>VLOOKUP($A1421,'STOCK PRICES'!$M$2:$N$2018,2,1)</f>
        <v>27.13</v>
      </c>
      <c r="M1421" s="92">
        <f t="shared" si="105"/>
        <v>2.9531213783497083E-3</v>
      </c>
      <c r="N1421">
        <f>VLOOKUP($A1421,'STOCK PRICES'!$O$2:$P$538,2,1)</f>
        <v>18.09</v>
      </c>
      <c r="O1421" s="92">
        <f t="shared" si="106"/>
        <v>-1.044826661880025E-2</v>
      </c>
      <c r="P1421">
        <f>VLOOKUP($A1421,'STOCK PRICES'!$Q$2:$R$2018,2,1)</f>
        <v>13.16</v>
      </c>
      <c r="Q1421" s="92">
        <f t="shared" si="107"/>
        <v>-1.5083242211328476E-2</v>
      </c>
      <c r="R1421">
        <f>VLOOKUP($A1421,'STOCK PRICES'!$S$2:$T$2018,2,1)</f>
        <v>5.24</v>
      </c>
      <c r="S1421" s="92">
        <f t="shared" si="108"/>
        <v>-7.7102393882140741E-2</v>
      </c>
      <c r="T1421">
        <f>VLOOKUP($A1421,'STOCK PRICES'!$U$2:$V$1210,2,1)</f>
        <v>157.75</v>
      </c>
      <c r="U1421" s="92">
        <f t="shared" si="109"/>
        <v>6.6145378861978974E-3</v>
      </c>
      <c r="V1421">
        <f>VLOOKUP($A1421,'STOCK PRICES'!$W$2:$X$1879,2,1)</f>
        <v>52.76</v>
      </c>
      <c r="W1421" s="92">
        <f t="shared" si="110"/>
        <v>3.0599905032113371E-2</v>
      </c>
      <c r="X1421">
        <f>VLOOKUP($A1421,'STOCK PRICES'!$Y$2:$Z$1987,2,1)</f>
        <v>22.07</v>
      </c>
      <c r="Y1421" s="92">
        <f t="shared" si="111"/>
        <v>-9.0579716338079865E-4</v>
      </c>
      <c r="Z1421">
        <f>VLOOKUP($A1421,'STOCK PRICES'!$AA$2:$AB$1885,2,1)</f>
        <v>84.7</v>
      </c>
      <c r="AA1421" s="92">
        <f t="shared" si="112"/>
        <v>1.3909752890193848E-2</v>
      </c>
      <c r="AB1421">
        <f>VLOOKUP($A1421,'STOCK PRICES'!$AC$2:$AD$532,2,1)</f>
        <v>512.74</v>
      </c>
      <c r="AC1421" s="92">
        <f t="shared" si="113"/>
        <v>-8.1879330044785004E-4</v>
      </c>
      <c r="AD1421">
        <f>VLOOKUP($A1421,'STOCK PRICES'!$AE$2:$AF$1525,2,1)</f>
        <v>910.21</v>
      </c>
      <c r="AE1421" s="92">
        <f t="shared" si="114"/>
        <v>-2.1509244028759731E-2</v>
      </c>
      <c r="AF1421">
        <f>VLOOKUP($A1421,'STOCK PRICES'!$AG$2:$AH$1526,2,1)</f>
        <v>54.98</v>
      </c>
      <c r="AG1421" s="92">
        <f t="shared" si="115"/>
        <v>-8.5122310592764972E-3</v>
      </c>
      <c r="AH1421">
        <f>VLOOKUP($A1421,'STOCK PRICES'!$AI$2:$AJ$1515,2,1)</f>
        <v>397.41</v>
      </c>
      <c r="AI1421" s="92">
        <f t="shared" si="116"/>
        <v>-7.8701092968459039E-3</v>
      </c>
      <c r="AJ1421">
        <f>VLOOKUP($A1421,'STOCK PRICES'!$AK$2:$AL$1492,2,1)</f>
        <v>194.75</v>
      </c>
      <c r="AK1421" s="92">
        <f t="shared" si="117"/>
        <v>-1.4932876929497007E-2</v>
      </c>
    </row>
    <row r="1422" spans="1:37">
      <c r="A1422" s="87">
        <v>45103</v>
      </c>
      <c r="B1422">
        <f>VLOOKUP($A1422,'STOCK PRICES'!$C$2:$D$1994,2,1)</f>
        <v>86.87</v>
      </c>
      <c r="C1422" s="92">
        <f t="shared" si="118"/>
        <v>4.5692629661472563E-2</v>
      </c>
      <c r="D1422">
        <f>VLOOKUP($A1422,'STOCK PRICES'!$E$2:$F$2018,2,1)</f>
        <v>117.06</v>
      </c>
      <c r="E1422" s="92">
        <f t="shared" si="118"/>
        <v>6.4572692232245529E-2</v>
      </c>
      <c r="F1422">
        <f>VLOOKUP($A1422,'STOCK PRICES'!$G$2:$H$1679,2,1)</f>
        <v>20.52</v>
      </c>
      <c r="G1422" s="92">
        <f t="shared" si="102"/>
        <v>0</v>
      </c>
      <c r="H1422">
        <f>VLOOKUP($A1422,'STOCK PRICES'!$I$2:$J$1976,2,1)</f>
        <v>29.45</v>
      </c>
      <c r="I1422" s="92">
        <f t="shared" si="103"/>
        <v>2.2318522955695443E-2</v>
      </c>
      <c r="J1422">
        <f>VLOOKUP($A1422,'STOCK PRICES'!$K$2:$L$2018,2,1)</f>
        <v>173.05</v>
      </c>
      <c r="K1422" s="92">
        <f t="shared" si="104"/>
        <v>4.557661025682385E-2</v>
      </c>
      <c r="L1422">
        <f>VLOOKUP($A1422,'STOCK PRICES'!$M$2:$N$2018,2,1)</f>
        <v>28.66</v>
      </c>
      <c r="M1422" s="92">
        <f t="shared" si="105"/>
        <v>5.4862295729185467E-2</v>
      </c>
      <c r="N1422">
        <f>VLOOKUP($A1422,'STOCK PRICES'!$O$2:$P$538,2,1)</f>
        <v>19.37</v>
      </c>
      <c r="O1422" s="92">
        <f t="shared" si="106"/>
        <v>6.8366178011700862E-2</v>
      </c>
      <c r="P1422">
        <f>VLOOKUP($A1422,'STOCK PRICES'!$Q$2:$R$2018,2,1)</f>
        <v>13.69</v>
      </c>
      <c r="Q1422" s="92">
        <f t="shared" si="107"/>
        <v>3.9483713403186377E-2</v>
      </c>
      <c r="R1422">
        <f>VLOOKUP($A1422,'STOCK PRICES'!$S$2:$T$2018,2,1)</f>
        <v>5.86</v>
      </c>
      <c r="S1422" s="92">
        <f t="shared" si="108"/>
        <v>0.11182810525597048</v>
      </c>
      <c r="T1422">
        <f>VLOOKUP($A1422,'STOCK PRICES'!$U$2:$V$1210,2,1)</f>
        <v>157.51</v>
      </c>
      <c r="U1422" s="92">
        <f t="shared" si="109"/>
        <v>-1.5225531076785664E-3</v>
      </c>
      <c r="V1422">
        <f>VLOOKUP($A1422,'STOCK PRICES'!$W$2:$X$1879,2,1)</f>
        <v>53.29</v>
      </c>
      <c r="W1422" s="92">
        <f t="shared" si="110"/>
        <v>9.9953684595770285E-3</v>
      </c>
      <c r="X1422">
        <f>VLOOKUP($A1422,'STOCK PRICES'!$Y$2:$Z$1987,2,1)</f>
        <v>22.37</v>
      </c>
      <c r="Y1422" s="92">
        <f t="shared" si="111"/>
        <v>1.3501555233393152E-2</v>
      </c>
      <c r="Z1422">
        <f>VLOOKUP($A1422,'STOCK PRICES'!$AA$2:$AB$1885,2,1)</f>
        <v>86.05</v>
      </c>
      <c r="AA1422" s="92">
        <f t="shared" si="112"/>
        <v>1.5812920999539615E-2</v>
      </c>
      <c r="AB1422">
        <f>VLOOKUP($A1422,'STOCK PRICES'!$AC$2:$AD$532,2,1)</f>
        <v>525.32000000000005</v>
      </c>
      <c r="AC1422" s="92">
        <f t="shared" si="113"/>
        <v>2.4238706636267728E-2</v>
      </c>
      <c r="AD1422">
        <f>VLOOKUP($A1422,'STOCK PRICES'!$AE$2:$AF$1525,2,1)</f>
        <v>939.34</v>
      </c>
      <c r="AE1422" s="92">
        <f t="shared" si="114"/>
        <v>3.1502158878868355E-2</v>
      </c>
      <c r="AF1422">
        <f>VLOOKUP($A1422,'STOCK PRICES'!$AG$2:$AH$1526,2,1)</f>
        <v>57.33</v>
      </c>
      <c r="AG1422" s="92">
        <f t="shared" si="115"/>
        <v>4.1854564183191709E-2</v>
      </c>
      <c r="AH1422">
        <f>VLOOKUP($A1422,'STOCK PRICES'!$AI$2:$AJ$1515,2,1)</f>
        <v>407.89</v>
      </c>
      <c r="AI1422" s="92">
        <f t="shared" si="116"/>
        <v>2.6029036846016099E-2</v>
      </c>
      <c r="AJ1422">
        <f>VLOOKUP($A1422,'STOCK PRICES'!$AK$2:$AL$1492,2,1)</f>
        <v>208.63</v>
      </c>
      <c r="AK1422" s="92">
        <f t="shared" si="117"/>
        <v>6.8845663390924988E-2</v>
      </c>
    </row>
    <row r="1423" spans="1:37">
      <c r="A1423" s="87">
        <v>45104</v>
      </c>
      <c r="B1423">
        <f>VLOOKUP($A1423,'STOCK PRICES'!$C$2:$D$1994,2,1)</f>
        <v>86.37</v>
      </c>
      <c r="C1423" s="92">
        <f t="shared" si="118"/>
        <v>-5.7723549796349898E-3</v>
      </c>
      <c r="D1423">
        <f>VLOOKUP($A1423,'STOCK PRICES'!$E$2:$F$2018,2,1)</f>
        <v>117.54</v>
      </c>
      <c r="E1423" s="92">
        <f t="shared" si="118"/>
        <v>4.0920773214295301E-3</v>
      </c>
      <c r="F1423">
        <f>VLOOKUP($A1423,'STOCK PRICES'!$G$2:$H$1679,2,1)</f>
        <v>21.75</v>
      </c>
      <c r="G1423" s="92">
        <f t="shared" si="102"/>
        <v>5.8213737232124245E-2</v>
      </c>
      <c r="H1423">
        <f>VLOOKUP($A1423,'STOCK PRICES'!$I$2:$J$1976,2,1)</f>
        <v>30.22</v>
      </c>
      <c r="I1423" s="92">
        <f t="shared" si="103"/>
        <v>2.58100467469978E-2</v>
      </c>
      <c r="J1423">
        <f>VLOOKUP($A1423,'STOCK PRICES'!$K$2:$L$2018,2,1)</f>
        <v>171.63</v>
      </c>
      <c r="K1423" s="92">
        <f t="shared" si="104"/>
        <v>-8.2395731328063042E-3</v>
      </c>
      <c r="L1423">
        <f>VLOOKUP($A1423,'STOCK PRICES'!$M$2:$N$2018,2,1)</f>
        <v>28.33</v>
      </c>
      <c r="M1423" s="92">
        <f t="shared" si="105"/>
        <v>-1.1581108557600641E-2</v>
      </c>
      <c r="N1423">
        <f>VLOOKUP($A1423,'STOCK PRICES'!$O$2:$P$538,2,1)</f>
        <v>19.829999999999998</v>
      </c>
      <c r="O1423" s="92">
        <f t="shared" si="106"/>
        <v>2.3470465112799901E-2</v>
      </c>
      <c r="P1423">
        <f>VLOOKUP($A1423,'STOCK PRICES'!$Q$2:$R$2018,2,1)</f>
        <v>13.56</v>
      </c>
      <c r="Q1423" s="92">
        <f t="shared" si="107"/>
        <v>-9.5413567881078992E-3</v>
      </c>
      <c r="R1423">
        <f>VLOOKUP($A1423,'STOCK PRICES'!$S$2:$T$2018,2,1)</f>
        <v>6.01</v>
      </c>
      <c r="S1423" s="92">
        <f t="shared" si="108"/>
        <v>2.5275144958194794E-2</v>
      </c>
      <c r="T1423">
        <f>VLOOKUP($A1423,'STOCK PRICES'!$U$2:$V$1210,2,1)</f>
        <v>160.22999999999999</v>
      </c>
      <c r="U1423" s="92">
        <f t="shared" si="109"/>
        <v>1.7121334706144558E-2</v>
      </c>
      <c r="V1423">
        <f>VLOOKUP($A1423,'STOCK PRICES'!$W$2:$X$1879,2,1)</f>
        <v>50.91</v>
      </c>
      <c r="W1423" s="92">
        <f t="shared" si="110"/>
        <v>-4.568932839444631E-2</v>
      </c>
      <c r="X1423">
        <f>VLOOKUP($A1423,'STOCK PRICES'!$Y$2:$Z$1987,2,1)</f>
        <v>22.63</v>
      </c>
      <c r="Y1423" s="92">
        <f t="shared" si="111"/>
        <v>1.1555684143407755E-2</v>
      </c>
      <c r="Z1423">
        <f>VLOOKUP($A1423,'STOCK PRICES'!$AA$2:$AB$1885,2,1)</f>
        <v>84.02</v>
      </c>
      <c r="AA1423" s="92">
        <f t="shared" si="112"/>
        <v>-2.3873656916312484E-2</v>
      </c>
      <c r="AB1423">
        <f>VLOOKUP($A1423,'STOCK PRICES'!$AC$2:$AD$532,2,1)</f>
        <v>522.09</v>
      </c>
      <c r="AC1423" s="92">
        <f t="shared" si="113"/>
        <v>-6.167613902766874E-3</v>
      </c>
      <c r="AD1423">
        <f>VLOOKUP($A1423,'STOCK PRICES'!$AE$2:$AF$1525,2,1)</f>
        <v>943.24</v>
      </c>
      <c r="AE1423" s="92">
        <f t="shared" si="114"/>
        <v>4.1432561475572491E-3</v>
      </c>
      <c r="AF1423">
        <f>VLOOKUP($A1423,'STOCK PRICES'!$AG$2:$AH$1526,2,1)</f>
        <v>56.77</v>
      </c>
      <c r="AG1423" s="92">
        <f t="shared" si="115"/>
        <v>-9.8160297376564676E-3</v>
      </c>
      <c r="AH1423">
        <f>VLOOKUP($A1423,'STOCK PRICES'!$AI$2:$AJ$1515,2,1)</f>
        <v>403.33</v>
      </c>
      <c r="AI1423" s="92">
        <f t="shared" si="116"/>
        <v>-1.1242444784579819E-2</v>
      </c>
      <c r="AJ1423">
        <f>VLOOKUP($A1423,'STOCK PRICES'!$AK$2:$AL$1492,2,1)</f>
        <v>204.39</v>
      </c>
      <c r="AK1423" s="92">
        <f t="shared" si="117"/>
        <v>-2.0532414688096263E-2</v>
      </c>
    </row>
    <row r="1424" spans="1:37">
      <c r="A1424" s="87">
        <v>45110</v>
      </c>
      <c r="B1424">
        <f>VLOOKUP($A1424,'STOCK PRICES'!$C$2:$D$1994,2,1)</f>
        <v>92.85</v>
      </c>
      <c r="C1424" s="92">
        <f t="shared" si="118"/>
        <v>7.2344894506520416E-2</v>
      </c>
      <c r="D1424">
        <f>VLOOKUP($A1424,'STOCK PRICES'!$E$2:$F$2018,2,1)</f>
        <v>126.36</v>
      </c>
      <c r="E1424" s="92">
        <f t="shared" si="118"/>
        <v>7.2356274749380098E-2</v>
      </c>
      <c r="F1424">
        <f>VLOOKUP($A1424,'STOCK PRICES'!$G$2:$H$1679,2,1)</f>
        <v>21.85</v>
      </c>
      <c r="G1424" s="92">
        <f t="shared" si="102"/>
        <v>4.5871640069061401E-3</v>
      </c>
      <c r="H1424">
        <f>VLOOKUP($A1424,'STOCK PRICES'!$I$2:$J$1976,2,1)</f>
        <v>31.5</v>
      </c>
      <c r="I1424" s="92">
        <f t="shared" si="103"/>
        <v>4.1483588986993926E-2</v>
      </c>
      <c r="J1424">
        <f>VLOOKUP($A1424,'STOCK PRICES'!$K$2:$L$2018,2,1)</f>
        <v>184.5</v>
      </c>
      <c r="K1424" s="92">
        <f t="shared" si="104"/>
        <v>7.2308466532034821E-2</v>
      </c>
      <c r="L1424">
        <f>VLOOKUP($A1424,'STOCK PRICES'!$M$2:$N$2018,2,1)</f>
        <v>30.45</v>
      </c>
      <c r="M1424" s="92">
        <f t="shared" si="105"/>
        <v>7.216468031348082E-2</v>
      </c>
      <c r="N1424">
        <f>VLOOKUP($A1424,'STOCK PRICES'!$O$2:$P$538,2,1)</f>
        <v>21.32</v>
      </c>
      <c r="O1424" s="92">
        <f t="shared" si="106"/>
        <v>7.2449656765939244E-2</v>
      </c>
      <c r="P1424">
        <f>VLOOKUP($A1424,'STOCK PRICES'!$Q$2:$R$2018,2,1)</f>
        <v>14.58</v>
      </c>
      <c r="Q1424" s="92">
        <f t="shared" si="107"/>
        <v>7.2526444068262585E-2</v>
      </c>
      <c r="R1424">
        <f>VLOOKUP($A1424,'STOCK PRICES'!$S$2:$T$2018,2,1)</f>
        <v>6.87</v>
      </c>
      <c r="S1424" s="92">
        <f t="shared" si="108"/>
        <v>0.13373935768714185</v>
      </c>
      <c r="T1424">
        <f>VLOOKUP($A1424,'STOCK PRICES'!$U$2:$V$1210,2,1)</f>
        <v>162.04</v>
      </c>
      <c r="U1424" s="92">
        <f t="shared" si="109"/>
        <v>1.1232935314701169E-2</v>
      </c>
      <c r="V1424">
        <f>VLOOKUP($A1424,'STOCK PRICES'!$W$2:$X$1879,2,1)</f>
        <v>54.39</v>
      </c>
      <c r="W1424" s="92">
        <f t="shared" si="110"/>
        <v>6.6120945520624891E-2</v>
      </c>
      <c r="X1424">
        <f>VLOOKUP($A1424,'STOCK PRICES'!$Y$2:$Z$1987,2,1)</f>
        <v>24.02</v>
      </c>
      <c r="Y1424" s="92">
        <f t="shared" si="111"/>
        <v>5.9610357006391501E-2</v>
      </c>
      <c r="Z1424">
        <f>VLOOKUP($A1424,'STOCK PRICES'!$AA$2:$AB$1885,2,1)</f>
        <v>88.01</v>
      </c>
      <c r="AA1424" s="92">
        <f t="shared" si="112"/>
        <v>4.6395578644484493E-2</v>
      </c>
      <c r="AB1424">
        <f>VLOOKUP($A1424,'STOCK PRICES'!$AC$2:$AD$532,2,1)</f>
        <v>561.25</v>
      </c>
      <c r="AC1424" s="92">
        <f t="shared" si="113"/>
        <v>7.2326452242271688E-2</v>
      </c>
      <c r="AD1424">
        <f>VLOOKUP($A1424,'STOCK PRICES'!$AE$2:$AF$1525,2,1)</f>
        <v>984.71</v>
      </c>
      <c r="AE1424" s="92">
        <f t="shared" si="114"/>
        <v>4.3026424434495815E-2</v>
      </c>
      <c r="AF1424">
        <f>VLOOKUP($A1424,'STOCK PRICES'!$AG$2:$AH$1526,2,1)</f>
        <v>61.03</v>
      </c>
      <c r="AG1424" s="92">
        <f t="shared" si="115"/>
        <v>7.23575293737687E-2</v>
      </c>
      <c r="AH1424">
        <f>VLOOKUP($A1424,'STOCK PRICES'!$AI$2:$AJ$1515,2,1)</f>
        <v>433.28</v>
      </c>
      <c r="AI1424" s="92">
        <f t="shared" si="116"/>
        <v>7.1629084858139125E-2</v>
      </c>
      <c r="AJ1424">
        <f>VLOOKUP($A1424,'STOCK PRICES'!$AK$2:$AL$1492,2,1)</f>
        <v>217.16</v>
      </c>
      <c r="AK1424" s="92">
        <f t="shared" si="117"/>
        <v>6.060447558356398E-2</v>
      </c>
    </row>
    <row r="1425" spans="1:37">
      <c r="A1425" s="87">
        <v>45111</v>
      </c>
      <c r="B1425">
        <f>VLOOKUP($A1425,'STOCK PRICES'!$C$2:$D$1994,2,1)</f>
        <v>96.43</v>
      </c>
      <c r="C1425" s="92">
        <f t="shared" si="118"/>
        <v>3.7832068723578319E-2</v>
      </c>
      <c r="D1425">
        <f>VLOOKUP($A1425,'STOCK PRICES'!$E$2:$F$2018,2,1)</f>
        <v>128.31</v>
      </c>
      <c r="E1425" s="92">
        <f t="shared" si="118"/>
        <v>1.5314234973042575E-2</v>
      </c>
      <c r="F1425">
        <f>VLOOKUP($A1425,'STOCK PRICES'!$G$2:$H$1679,2,1)</f>
        <v>21.11</v>
      </c>
      <c r="G1425" s="92">
        <f t="shared" si="102"/>
        <v>-3.4454059681370011E-2</v>
      </c>
      <c r="H1425">
        <f>VLOOKUP($A1425,'STOCK PRICES'!$I$2:$J$1976,2,1)</f>
        <v>30.51</v>
      </c>
      <c r="I1425" s="92">
        <f t="shared" si="103"/>
        <v>-3.1933047103009031E-2</v>
      </c>
      <c r="J1425">
        <f>VLOOKUP($A1425,'STOCK PRICES'!$K$2:$L$2018,2,1)</f>
        <v>198.34</v>
      </c>
      <c r="K1425" s="92">
        <f t="shared" si="104"/>
        <v>7.2333266277397168E-2</v>
      </c>
      <c r="L1425">
        <f>VLOOKUP($A1425,'STOCK PRICES'!$M$2:$N$2018,2,1)</f>
        <v>30.12</v>
      </c>
      <c r="M1425" s="92">
        <f t="shared" si="105"/>
        <v>-1.0896591224213143E-2</v>
      </c>
      <c r="N1425">
        <f>VLOOKUP($A1425,'STOCK PRICES'!$O$2:$P$538,2,1)</f>
        <v>22.16</v>
      </c>
      <c r="O1425" s="92">
        <f t="shared" si="106"/>
        <v>3.8643262581439269E-2</v>
      </c>
      <c r="P1425">
        <f>VLOOKUP($A1425,'STOCK PRICES'!$Q$2:$R$2018,2,1)</f>
        <v>15.31</v>
      </c>
      <c r="Q1425" s="92">
        <f t="shared" si="107"/>
        <v>4.8855483089080276E-2</v>
      </c>
      <c r="R1425">
        <f>VLOOKUP($A1425,'STOCK PRICES'!$S$2:$T$2018,2,1)</f>
        <v>6.5</v>
      </c>
      <c r="S1425" s="92">
        <f t="shared" si="108"/>
        <v>-5.53619293326666E-2</v>
      </c>
      <c r="T1425">
        <f>VLOOKUP($A1425,'STOCK PRICES'!$U$2:$V$1210,2,1)</f>
        <v>158.38</v>
      </c>
      <c r="U1425" s="92">
        <f t="shared" si="109"/>
        <v>-2.2846009552223361E-2</v>
      </c>
      <c r="V1425">
        <f>VLOOKUP($A1425,'STOCK PRICES'!$W$2:$X$1879,2,1)</f>
        <v>54</v>
      </c>
      <c r="W1425" s="92">
        <f t="shared" si="110"/>
        <v>-7.1962668705950594E-3</v>
      </c>
      <c r="X1425">
        <f>VLOOKUP($A1425,'STOCK PRICES'!$Y$2:$Z$1987,2,1)</f>
        <v>24.02</v>
      </c>
      <c r="Y1425" s="92">
        <f t="shared" si="111"/>
        <v>0</v>
      </c>
      <c r="Z1425">
        <f>VLOOKUP($A1425,'STOCK PRICES'!$AA$2:$AB$1885,2,1)</f>
        <v>86.25</v>
      </c>
      <c r="AA1425" s="92">
        <f t="shared" si="112"/>
        <v>-2.0200388474251239E-2</v>
      </c>
      <c r="AB1425">
        <f>VLOOKUP($A1425,'STOCK PRICES'!$AC$2:$AD$532,2,1)</f>
        <v>546.9</v>
      </c>
      <c r="AC1425" s="92">
        <f t="shared" si="113"/>
        <v>-2.5900468703737033E-2</v>
      </c>
      <c r="AD1425">
        <f>VLOOKUP($A1425,'STOCK PRICES'!$AE$2:$AF$1525,2,1)</f>
        <v>959.49</v>
      </c>
      <c r="AE1425" s="92">
        <f t="shared" si="114"/>
        <v>-2.5945288280860006E-2</v>
      </c>
      <c r="AF1425">
        <f>VLOOKUP($A1425,'STOCK PRICES'!$AG$2:$AH$1526,2,1)</f>
        <v>59.21</v>
      </c>
      <c r="AG1425" s="92">
        <f t="shared" si="115"/>
        <v>-3.0275100012718794E-2</v>
      </c>
      <c r="AH1425">
        <f>VLOOKUP($A1425,'STOCK PRICES'!$AI$2:$AJ$1515,2,1)</f>
        <v>443.97</v>
      </c>
      <c r="AI1425" s="92">
        <f t="shared" si="116"/>
        <v>2.4372822298010993E-2</v>
      </c>
      <c r="AJ1425">
        <f>VLOOKUP($A1425,'STOCK PRICES'!$AK$2:$AL$1492,2,1)</f>
        <v>221.54</v>
      </c>
      <c r="AK1425" s="92">
        <f t="shared" si="117"/>
        <v>1.996875105153649E-2</v>
      </c>
    </row>
    <row r="1426" spans="1:37">
      <c r="A1426" s="87">
        <v>45112</v>
      </c>
      <c r="B1426">
        <f>VLOOKUP($A1426,'STOCK PRICES'!$C$2:$D$1994,2,1)</f>
        <v>97.19</v>
      </c>
      <c r="C1426" s="92">
        <f t="shared" si="118"/>
        <v>7.8504689930860034E-3</v>
      </c>
      <c r="D1426">
        <f>VLOOKUP($A1426,'STOCK PRICES'!$E$2:$F$2018,2,1)</f>
        <v>128.46</v>
      </c>
      <c r="E1426" s="92">
        <f t="shared" si="118"/>
        <v>1.1683609227196297E-3</v>
      </c>
      <c r="F1426">
        <f>VLOOKUP($A1426,'STOCK PRICES'!$G$2:$H$1679,2,1)</f>
        <v>21.78</v>
      </c>
      <c r="G1426" s="92">
        <f t="shared" si="102"/>
        <v>3.124525564458519E-2</v>
      </c>
      <c r="H1426">
        <f>VLOOKUP($A1426,'STOCK PRICES'!$I$2:$J$1976,2,1)</f>
        <v>29.66</v>
      </c>
      <c r="I1426" s="92">
        <f t="shared" si="103"/>
        <v>-2.8255162018792326E-2</v>
      </c>
      <c r="J1426">
        <f>VLOOKUP($A1426,'STOCK PRICES'!$K$2:$L$2018,2,1)</f>
        <v>205.73</v>
      </c>
      <c r="K1426" s="92">
        <f t="shared" si="104"/>
        <v>3.6581899728160248E-2</v>
      </c>
      <c r="L1426">
        <f>VLOOKUP($A1426,'STOCK PRICES'!$M$2:$N$2018,2,1)</f>
        <v>30.85</v>
      </c>
      <c r="M1426" s="92">
        <f t="shared" si="105"/>
        <v>2.394734741970397E-2</v>
      </c>
      <c r="N1426">
        <f>VLOOKUP($A1426,'STOCK PRICES'!$O$2:$P$538,2,1)</f>
        <v>22.25</v>
      </c>
      <c r="O1426" s="92">
        <f t="shared" si="106"/>
        <v>4.0531467331662166E-3</v>
      </c>
      <c r="P1426">
        <f>VLOOKUP($A1426,'STOCK PRICES'!$Q$2:$R$2018,2,1)</f>
        <v>15.75</v>
      </c>
      <c r="Q1426" s="92">
        <f t="shared" si="107"/>
        <v>2.833415560204958E-2</v>
      </c>
      <c r="R1426">
        <f>VLOOKUP($A1426,'STOCK PRICES'!$S$2:$T$2018,2,1)</f>
        <v>6.42</v>
      </c>
      <c r="S1426" s="92">
        <f t="shared" si="108"/>
        <v>-1.2384059199721666E-2</v>
      </c>
      <c r="T1426">
        <f>VLOOKUP($A1426,'STOCK PRICES'!$U$2:$V$1210,2,1)</f>
        <v>159.93</v>
      </c>
      <c r="U1426" s="92">
        <f t="shared" si="109"/>
        <v>9.73901072051306E-3</v>
      </c>
      <c r="V1426">
        <f>VLOOKUP($A1426,'STOCK PRICES'!$W$2:$X$1879,2,1)</f>
        <v>55.25</v>
      </c>
      <c r="W1426" s="92">
        <f t="shared" si="110"/>
        <v>2.2884293833587806E-2</v>
      </c>
      <c r="X1426">
        <f>VLOOKUP($A1426,'STOCK PRICES'!$Y$2:$Z$1987,2,1)</f>
        <v>23.19</v>
      </c>
      <c r="Y1426" s="92">
        <f t="shared" si="111"/>
        <v>-3.5165665384397103E-2</v>
      </c>
      <c r="Z1426">
        <f>VLOOKUP($A1426,'STOCK PRICES'!$AA$2:$AB$1885,2,1)</f>
        <v>86.25</v>
      </c>
      <c r="AA1426" s="92">
        <f t="shared" si="112"/>
        <v>0</v>
      </c>
      <c r="AB1426">
        <f>VLOOKUP($A1426,'STOCK PRICES'!$AC$2:$AD$532,2,1)</f>
        <v>542.83000000000004</v>
      </c>
      <c r="AC1426" s="92">
        <f t="shared" si="113"/>
        <v>-7.4697749436047822E-3</v>
      </c>
      <c r="AD1426">
        <f>VLOOKUP($A1426,'STOCK PRICES'!$AE$2:$AF$1525,2,1)</f>
        <v>961.68</v>
      </c>
      <c r="AE1426" s="92">
        <f t="shared" si="114"/>
        <v>2.2798616973956696E-3</v>
      </c>
      <c r="AF1426">
        <f>VLOOKUP($A1426,'STOCK PRICES'!$AG$2:$AH$1526,2,1)</f>
        <v>58.37</v>
      </c>
      <c r="AG1426" s="92">
        <f t="shared" si="115"/>
        <v>-1.4288387327985163E-2</v>
      </c>
      <c r="AH1426">
        <f>VLOOKUP($A1426,'STOCK PRICES'!$AI$2:$AJ$1515,2,1)</f>
        <v>456.13</v>
      </c>
      <c r="AI1426" s="92">
        <f t="shared" si="116"/>
        <v>2.7020864022035931E-2</v>
      </c>
      <c r="AJ1426">
        <f>VLOOKUP($A1426,'STOCK PRICES'!$AK$2:$AL$1492,2,1)</f>
        <v>218.67</v>
      </c>
      <c r="AK1426" s="92">
        <f t="shared" si="117"/>
        <v>-1.3039416026555523E-2</v>
      </c>
    </row>
    <row r="1427" spans="1:37">
      <c r="A1427" s="87">
        <v>45113</v>
      </c>
      <c r="B1427">
        <f>VLOOKUP($A1427,'STOCK PRICES'!$C$2:$D$1994,2,1)</f>
        <v>98.99</v>
      </c>
      <c r="C1427" s="92">
        <f t="shared" si="118"/>
        <v>1.8351009416336671E-2</v>
      </c>
      <c r="D1427">
        <f>VLOOKUP($A1427,'STOCK PRICES'!$E$2:$F$2018,2,1)</f>
        <v>131.41999999999999</v>
      </c>
      <c r="E1427" s="92">
        <f t="shared" si="118"/>
        <v>2.2780729640075197E-2</v>
      </c>
      <c r="F1427">
        <f>VLOOKUP($A1427,'STOCK PRICES'!$G$2:$H$1679,2,1)</f>
        <v>21.95</v>
      </c>
      <c r="G1427" s="92">
        <f t="shared" si="102"/>
        <v>7.7750220163657841E-3</v>
      </c>
      <c r="H1427">
        <f>VLOOKUP($A1427,'STOCK PRICES'!$I$2:$J$1976,2,1)</f>
        <v>30</v>
      </c>
      <c r="I1427" s="92">
        <f t="shared" si="103"/>
        <v>1.1398044952369318E-2</v>
      </c>
      <c r="J1427">
        <f>VLOOKUP($A1427,'STOCK PRICES'!$K$2:$L$2018,2,1)</f>
        <v>199.4</v>
      </c>
      <c r="K1427" s="92">
        <f t="shared" si="104"/>
        <v>-3.1251771958401203E-2</v>
      </c>
      <c r="L1427">
        <f>VLOOKUP($A1427,'STOCK PRICES'!$M$2:$N$2018,2,1)</f>
        <v>31.07</v>
      </c>
      <c r="M1427" s="92">
        <f t="shared" si="105"/>
        <v>7.1059730535592064E-3</v>
      </c>
      <c r="N1427">
        <f>VLOOKUP($A1427,'STOCK PRICES'!$O$2:$P$538,2,1)</f>
        <v>22.9</v>
      </c>
      <c r="O1427" s="92">
        <f t="shared" si="106"/>
        <v>2.8794901947944641E-2</v>
      </c>
      <c r="P1427">
        <f>VLOOKUP($A1427,'STOCK PRICES'!$Q$2:$R$2018,2,1)</f>
        <v>15.63</v>
      </c>
      <c r="Q1427" s="92">
        <f t="shared" si="107"/>
        <v>-7.648220838256733E-3</v>
      </c>
      <c r="R1427">
        <f>VLOOKUP($A1427,'STOCK PRICES'!$S$2:$T$2018,2,1)</f>
        <v>6.48</v>
      </c>
      <c r="S1427" s="92">
        <f t="shared" si="108"/>
        <v>9.3023926623136306E-3</v>
      </c>
      <c r="T1427">
        <f>VLOOKUP($A1427,'STOCK PRICES'!$U$2:$V$1210,2,1)</f>
        <v>156.27000000000001</v>
      </c>
      <c r="U1427" s="92">
        <f t="shared" si="109"/>
        <v>-2.315093907756946E-2</v>
      </c>
      <c r="V1427">
        <f>VLOOKUP($A1427,'STOCK PRICES'!$W$2:$X$1879,2,1)</f>
        <v>55.47</v>
      </c>
      <c r="W1427" s="92">
        <f t="shared" si="110"/>
        <v>3.9739936692808706E-3</v>
      </c>
      <c r="X1427">
        <f>VLOOKUP($A1427,'STOCK PRICES'!$Y$2:$Z$1987,2,1)</f>
        <v>23.39</v>
      </c>
      <c r="Y1427" s="92">
        <f t="shared" si="111"/>
        <v>8.5874293286474137E-3</v>
      </c>
      <c r="Z1427">
        <f>VLOOKUP($A1427,'STOCK PRICES'!$AA$2:$AB$1885,2,1)</f>
        <v>86</v>
      </c>
      <c r="AA1427" s="92">
        <f t="shared" si="112"/>
        <v>-2.9027596579613512E-3</v>
      </c>
      <c r="AB1427">
        <f>VLOOKUP($A1427,'STOCK PRICES'!$AC$2:$AD$532,2,1)</f>
        <v>558.48</v>
      </c>
      <c r="AC1427" s="92">
        <f t="shared" si="113"/>
        <v>2.8422612253023751E-2</v>
      </c>
      <c r="AD1427">
        <f>VLOOKUP($A1427,'STOCK PRICES'!$AE$2:$AF$1525,2,1)</f>
        <v>971.15</v>
      </c>
      <c r="AE1427" s="92">
        <f t="shared" si="114"/>
        <v>9.799181282143174E-3</v>
      </c>
      <c r="AF1427">
        <f>VLOOKUP($A1427,'STOCK PRICES'!$AG$2:$AH$1526,2,1)</f>
        <v>60.4</v>
      </c>
      <c r="AG1427" s="92">
        <f t="shared" si="115"/>
        <v>3.4187045725069601E-2</v>
      </c>
      <c r="AH1427">
        <f>VLOOKUP($A1427,'STOCK PRICES'!$AI$2:$AJ$1515,2,1)</f>
        <v>453.73</v>
      </c>
      <c r="AI1427" s="92">
        <f t="shared" si="116"/>
        <v>-5.2755491312534144E-3</v>
      </c>
      <c r="AJ1427">
        <f>VLOOKUP($A1427,'STOCK PRICES'!$AK$2:$AL$1492,2,1)</f>
        <v>218.39</v>
      </c>
      <c r="AK1427" s="92">
        <f t="shared" si="117"/>
        <v>-1.2812887855504899E-3</v>
      </c>
    </row>
    <row r="1428" spans="1:37">
      <c r="A1428" s="87">
        <v>45114</v>
      </c>
      <c r="B1428">
        <f>VLOOKUP($A1428,'STOCK PRICES'!$C$2:$D$1994,2,1)</f>
        <v>98.43</v>
      </c>
      <c r="C1428" s="92">
        <f t="shared" si="118"/>
        <v>-5.6731992905959009E-3</v>
      </c>
      <c r="D1428">
        <f>VLOOKUP($A1428,'STOCK PRICES'!$E$2:$F$2018,2,1)</f>
        <v>132.38</v>
      </c>
      <c r="E1428" s="92">
        <f t="shared" si="118"/>
        <v>7.2782732210548897E-3</v>
      </c>
      <c r="F1428">
        <f>VLOOKUP($A1428,'STOCK PRICES'!$G$2:$H$1679,2,1)</f>
        <v>21.95</v>
      </c>
      <c r="G1428" s="92">
        <f t="shared" si="102"/>
        <v>0</v>
      </c>
      <c r="H1428">
        <f>VLOOKUP($A1428,'STOCK PRICES'!$I$2:$J$1976,2,1)</f>
        <v>30</v>
      </c>
      <c r="I1428" s="92">
        <f t="shared" si="103"/>
        <v>0</v>
      </c>
      <c r="J1428">
        <f>VLOOKUP($A1428,'STOCK PRICES'!$K$2:$L$2018,2,1)</f>
        <v>202.2</v>
      </c>
      <c r="K1428" s="92">
        <f t="shared" si="104"/>
        <v>1.394444905863294E-2</v>
      </c>
      <c r="L1428">
        <f>VLOOKUP($A1428,'STOCK PRICES'!$M$2:$N$2018,2,1)</f>
        <v>31.03</v>
      </c>
      <c r="M1428" s="92">
        <f t="shared" si="105"/>
        <v>-1.2882449446671375E-3</v>
      </c>
      <c r="N1428">
        <f>VLOOKUP($A1428,'STOCK PRICES'!$O$2:$P$538,2,1)</f>
        <v>24.42</v>
      </c>
      <c r="O1428" s="92">
        <f t="shared" si="106"/>
        <v>6.4265558122364758E-2</v>
      </c>
      <c r="P1428">
        <f>VLOOKUP($A1428,'STOCK PRICES'!$Q$2:$R$2018,2,1)</f>
        <v>15.88</v>
      </c>
      <c r="Q1428" s="92">
        <f t="shared" si="107"/>
        <v>1.5868311385604423E-2</v>
      </c>
      <c r="R1428">
        <f>VLOOKUP($A1428,'STOCK PRICES'!$S$2:$T$2018,2,1)</f>
        <v>6.49</v>
      </c>
      <c r="S1428" s="92">
        <f t="shared" si="108"/>
        <v>1.5420203518151968E-3</v>
      </c>
      <c r="T1428">
        <f>VLOOKUP($A1428,'STOCK PRICES'!$U$2:$V$1210,2,1)</f>
        <v>153.22</v>
      </c>
      <c r="U1428" s="92">
        <f t="shared" si="109"/>
        <v>-1.9710483336535099E-2</v>
      </c>
      <c r="V1428">
        <f>VLOOKUP($A1428,'STOCK PRICES'!$W$2:$X$1879,2,1)</f>
        <v>54.09</v>
      </c>
      <c r="W1428" s="92">
        <f t="shared" si="110"/>
        <v>-2.5193008183807458E-2</v>
      </c>
      <c r="X1428">
        <f>VLOOKUP($A1428,'STOCK PRICES'!$Y$2:$Z$1987,2,1)</f>
        <v>23.47</v>
      </c>
      <c r="Y1428" s="92">
        <f t="shared" si="111"/>
        <v>3.4144292668443488E-3</v>
      </c>
      <c r="Z1428">
        <f>VLOOKUP($A1428,'STOCK PRICES'!$AA$2:$AB$1885,2,1)</f>
        <v>87.25</v>
      </c>
      <c r="AA1428" s="92">
        <f t="shared" si="112"/>
        <v>1.4430264829028837E-2</v>
      </c>
      <c r="AB1428">
        <f>VLOOKUP($A1428,'STOCK PRICES'!$AC$2:$AD$532,2,1)</f>
        <v>556.11</v>
      </c>
      <c r="AC1428" s="92">
        <f t="shared" si="113"/>
        <v>-4.2526912530384212E-3</v>
      </c>
      <c r="AD1428">
        <f>VLOOKUP($A1428,'STOCK PRICES'!$AE$2:$AF$1525,2,1)</f>
        <v>965</v>
      </c>
      <c r="AE1428" s="92">
        <f t="shared" si="114"/>
        <v>-6.35283493915593E-3</v>
      </c>
      <c r="AF1428">
        <f>VLOOKUP($A1428,'STOCK PRICES'!$AG$2:$AH$1526,2,1)</f>
        <v>60.28</v>
      </c>
      <c r="AG1428" s="92">
        <f t="shared" si="115"/>
        <v>-1.9887311824745191E-3</v>
      </c>
      <c r="AH1428">
        <f>VLOOKUP($A1428,'STOCK PRICES'!$AI$2:$AJ$1515,2,1)</f>
        <v>457.69</v>
      </c>
      <c r="AI1428" s="92">
        <f t="shared" si="116"/>
        <v>8.6897915759721837E-3</v>
      </c>
      <c r="AJ1428">
        <f>VLOOKUP($A1428,'STOCK PRICES'!$AK$2:$AL$1492,2,1)</f>
        <v>219</v>
      </c>
      <c r="AK1428" s="92">
        <f t="shared" si="117"/>
        <v>2.7892745398201664E-3</v>
      </c>
    </row>
    <row r="1429" spans="1:37">
      <c r="A1429" s="87">
        <v>45117</v>
      </c>
      <c r="B1429">
        <f>VLOOKUP($A1429,'STOCK PRICES'!$C$2:$D$1994,2,1)</f>
        <v>98.5</v>
      </c>
      <c r="C1429" s="92">
        <f t="shared" si="118"/>
        <v>7.1091253692313135E-4</v>
      </c>
      <c r="D1429">
        <f>VLOOKUP($A1429,'STOCK PRICES'!$E$2:$F$2018,2,1)</f>
        <v>134.12</v>
      </c>
      <c r="E1429" s="92">
        <f t="shared" si="118"/>
        <v>1.3058346907251113E-2</v>
      </c>
      <c r="F1429">
        <f>VLOOKUP($A1429,'STOCK PRICES'!$G$2:$H$1679,2,1)</f>
        <v>22</v>
      </c>
      <c r="G1429" s="92">
        <f t="shared" si="102"/>
        <v>2.2753138371356054E-3</v>
      </c>
      <c r="H1429">
        <f>VLOOKUP($A1429,'STOCK PRICES'!$I$2:$J$1976,2,1)</f>
        <v>31.84</v>
      </c>
      <c r="I1429" s="92">
        <f t="shared" si="103"/>
        <v>5.9525979314026804E-2</v>
      </c>
      <c r="J1429">
        <f>VLOOKUP($A1429,'STOCK PRICES'!$K$2:$L$2018,2,1)</f>
        <v>213.45</v>
      </c>
      <c r="K1429" s="92">
        <f t="shared" si="104"/>
        <v>5.4145306617600031E-2</v>
      </c>
      <c r="L1429">
        <f>VLOOKUP($A1429,'STOCK PRICES'!$M$2:$N$2018,2,1)</f>
        <v>31.06</v>
      </c>
      <c r="M1429" s="92">
        <f t="shared" si="105"/>
        <v>9.6633926025208288E-4</v>
      </c>
      <c r="N1429">
        <f>VLOOKUP($A1429,'STOCK PRICES'!$O$2:$P$538,2,1)</f>
        <v>26.25</v>
      </c>
      <c r="O1429" s="92">
        <f t="shared" si="106"/>
        <v>7.2263520355074121E-2</v>
      </c>
      <c r="P1429">
        <f>VLOOKUP($A1429,'STOCK PRICES'!$Q$2:$R$2018,2,1)</f>
        <v>16.28</v>
      </c>
      <c r="Q1429" s="92">
        <f t="shared" si="107"/>
        <v>2.4876904755404695E-2</v>
      </c>
      <c r="R1429">
        <f>VLOOKUP($A1429,'STOCK PRICES'!$S$2:$T$2018,2,1)</f>
        <v>6.68</v>
      </c>
      <c r="S1429" s="92">
        <f t="shared" si="108"/>
        <v>2.8855456832555755E-2</v>
      </c>
      <c r="T1429">
        <f>VLOOKUP($A1429,'STOCK PRICES'!$U$2:$V$1210,2,1)</f>
        <v>154.11000000000001</v>
      </c>
      <c r="U1429" s="92">
        <f t="shared" si="109"/>
        <v>5.7918360586113535E-3</v>
      </c>
      <c r="V1429">
        <f>VLOOKUP($A1429,'STOCK PRICES'!$W$2:$X$1879,2,1)</f>
        <v>54.99</v>
      </c>
      <c r="W1429" s="92">
        <f t="shared" si="110"/>
        <v>1.6502024636387728E-2</v>
      </c>
      <c r="X1429">
        <f>VLOOKUP($A1429,'STOCK PRICES'!$Y$2:$Z$1987,2,1)</f>
        <v>23.32</v>
      </c>
      <c r="Y1429" s="92">
        <f t="shared" si="111"/>
        <v>-6.411648380640479E-3</v>
      </c>
      <c r="Z1429">
        <f>VLOOKUP($A1429,'STOCK PRICES'!$AA$2:$AB$1885,2,1)</f>
        <v>90.19</v>
      </c>
      <c r="AA1429" s="92">
        <f t="shared" si="112"/>
        <v>3.3140995095080207E-2</v>
      </c>
      <c r="AB1429">
        <f>VLOOKUP($A1429,'STOCK PRICES'!$AC$2:$AD$532,2,1)</f>
        <v>557.29</v>
      </c>
      <c r="AC1429" s="92">
        <f t="shared" si="113"/>
        <v>2.1196343484764847E-3</v>
      </c>
      <c r="AD1429">
        <f>VLOOKUP($A1429,'STOCK PRICES'!$AE$2:$AF$1525,2,1)</f>
        <v>985.04</v>
      </c>
      <c r="AE1429" s="92">
        <f t="shared" si="114"/>
        <v>2.0554148145630079E-2</v>
      </c>
      <c r="AF1429">
        <f>VLOOKUP($A1429,'STOCK PRICES'!$AG$2:$AH$1526,2,1)</f>
        <v>60.18</v>
      </c>
      <c r="AG1429" s="92">
        <f t="shared" si="115"/>
        <v>-1.6603025563955596E-3</v>
      </c>
      <c r="AH1429">
        <f>VLOOKUP($A1429,'STOCK PRICES'!$AI$2:$AJ$1515,2,1)</f>
        <v>457.17</v>
      </c>
      <c r="AI1429" s="92">
        <f t="shared" si="116"/>
        <v>-1.1367860787419159E-3</v>
      </c>
      <c r="AJ1429">
        <f>VLOOKUP($A1429,'STOCK PRICES'!$AK$2:$AL$1492,2,1)</f>
        <v>228.97</v>
      </c>
      <c r="AK1429" s="92">
        <f t="shared" si="117"/>
        <v>4.4519260789104953E-2</v>
      </c>
    </row>
    <row r="1430" spans="1:37">
      <c r="A1430" s="87">
        <v>45118</v>
      </c>
      <c r="B1430">
        <f>VLOOKUP($A1430,'STOCK PRICES'!$C$2:$D$1994,2,1)</f>
        <v>103.6</v>
      </c>
      <c r="C1430" s="92">
        <f t="shared" si="118"/>
        <v>5.048078164733949E-2</v>
      </c>
      <c r="D1430">
        <f>VLOOKUP($A1430,'STOCK PRICES'!$E$2:$F$2018,2,1)</f>
        <v>134.41</v>
      </c>
      <c r="E1430" s="92">
        <f t="shared" si="118"/>
        <v>2.1599084850290264E-3</v>
      </c>
      <c r="F1430">
        <f>VLOOKUP($A1430,'STOCK PRICES'!$G$2:$H$1679,2,1)</f>
        <v>21.85</v>
      </c>
      <c r="G1430" s="92">
        <f t="shared" si="102"/>
        <v>-6.8415318167166003E-3</v>
      </c>
      <c r="H1430">
        <f>VLOOKUP($A1430,'STOCK PRICES'!$I$2:$J$1976,2,1)</f>
        <v>32.29</v>
      </c>
      <c r="I1430" s="92">
        <f t="shared" si="103"/>
        <v>1.4034223794001554E-2</v>
      </c>
      <c r="J1430">
        <f>VLOOKUP($A1430,'STOCK PRICES'!$K$2:$L$2018,2,1)</f>
        <v>212.21</v>
      </c>
      <c r="K1430" s="92">
        <f t="shared" si="104"/>
        <v>-5.8262627810127003E-3</v>
      </c>
      <c r="L1430">
        <f>VLOOKUP($A1430,'STOCK PRICES'!$M$2:$N$2018,2,1)</f>
        <v>31.92</v>
      </c>
      <c r="M1430" s="92">
        <f t="shared" si="105"/>
        <v>2.731195486106704E-2</v>
      </c>
      <c r="N1430">
        <f>VLOOKUP($A1430,'STOCK PRICES'!$O$2:$P$538,2,1)</f>
        <v>28.21</v>
      </c>
      <c r="O1430" s="92">
        <f t="shared" si="106"/>
        <v>7.2010535976272161E-2</v>
      </c>
      <c r="P1430">
        <f>VLOOKUP($A1430,'STOCK PRICES'!$Q$2:$R$2018,2,1)</f>
        <v>16.95</v>
      </c>
      <c r="Q1430" s="92">
        <f t="shared" si="107"/>
        <v>4.033047325206502E-2</v>
      </c>
      <c r="R1430">
        <f>VLOOKUP($A1430,'STOCK PRICES'!$S$2:$T$2018,2,1)</f>
        <v>6.65</v>
      </c>
      <c r="S1430" s="92">
        <f t="shared" si="108"/>
        <v>-4.5011328807915384E-3</v>
      </c>
      <c r="T1430">
        <f>VLOOKUP($A1430,'STOCK PRICES'!$U$2:$V$1210,2,1)</f>
        <v>152.46</v>
      </c>
      <c r="U1430" s="92">
        <f t="shared" si="109"/>
        <v>-1.0764366587158543E-2</v>
      </c>
      <c r="V1430">
        <f>VLOOKUP($A1430,'STOCK PRICES'!$W$2:$X$1879,2,1)</f>
        <v>54.44</v>
      </c>
      <c r="W1430" s="92">
        <f t="shared" si="110"/>
        <v>-1.0052172736458056E-2</v>
      </c>
      <c r="X1430">
        <f>VLOOKUP($A1430,'STOCK PRICES'!$Y$2:$Z$1987,2,1)</f>
        <v>23.53</v>
      </c>
      <c r="Y1430" s="92">
        <f t="shared" si="111"/>
        <v>8.9648412569794493E-3</v>
      </c>
      <c r="Z1430">
        <f>VLOOKUP($A1430,'STOCK PRICES'!$AA$2:$AB$1885,2,1)</f>
        <v>91.5</v>
      </c>
      <c r="AA1430" s="92">
        <f t="shared" si="112"/>
        <v>1.4420416103858861E-2</v>
      </c>
      <c r="AB1430">
        <f>VLOOKUP($A1430,'STOCK PRICES'!$AC$2:$AD$532,2,1)</f>
        <v>567.5</v>
      </c>
      <c r="AC1430" s="92">
        <f t="shared" si="113"/>
        <v>1.81549985979737E-2</v>
      </c>
      <c r="AD1430">
        <f>VLOOKUP($A1430,'STOCK PRICES'!$AE$2:$AF$1525,2,1)</f>
        <v>981.06</v>
      </c>
      <c r="AE1430" s="92">
        <f t="shared" si="114"/>
        <v>-4.0486297100660396E-3</v>
      </c>
      <c r="AF1430">
        <f>VLOOKUP($A1430,'STOCK PRICES'!$AG$2:$AH$1526,2,1)</f>
        <v>62.45</v>
      </c>
      <c r="AG1430" s="92">
        <f t="shared" si="115"/>
        <v>3.7026165369687662E-2</v>
      </c>
      <c r="AH1430">
        <f>VLOOKUP($A1430,'STOCK PRICES'!$AI$2:$AJ$1515,2,1)</f>
        <v>456.52</v>
      </c>
      <c r="AI1430" s="92">
        <f t="shared" si="116"/>
        <v>-1.4228022844798567E-3</v>
      </c>
      <c r="AJ1430">
        <f>VLOOKUP($A1430,'STOCK PRICES'!$AK$2:$AL$1492,2,1)</f>
        <v>228.07</v>
      </c>
      <c r="AK1430" s="92">
        <f t="shared" si="117"/>
        <v>-3.9383912275473502E-3</v>
      </c>
    </row>
    <row r="1431" spans="1:37">
      <c r="A1431" s="87">
        <v>45119</v>
      </c>
      <c r="B1431">
        <f>VLOOKUP($A1431,'STOCK PRICES'!$C$2:$D$1994,2,1)</f>
        <v>110.47</v>
      </c>
      <c r="C1431" s="92">
        <f t="shared" si="118"/>
        <v>6.4206661058801087E-2</v>
      </c>
      <c r="D1431">
        <f>VLOOKUP($A1431,'STOCK PRICES'!$E$2:$F$2018,2,1)</f>
        <v>134.96</v>
      </c>
      <c r="E1431" s="92">
        <f t="shared" si="118"/>
        <v>4.0836081546560023E-3</v>
      </c>
      <c r="F1431">
        <f>VLOOKUP($A1431,'STOCK PRICES'!$G$2:$H$1679,2,1)</f>
        <v>21.9</v>
      </c>
      <c r="G1431" s="92">
        <f t="shared" si="102"/>
        <v>2.2857152808558609E-3</v>
      </c>
      <c r="H1431">
        <f>VLOOKUP($A1431,'STOCK PRICES'!$I$2:$J$1976,2,1)</f>
        <v>32.75</v>
      </c>
      <c r="I1431" s="92">
        <f t="shared" si="103"/>
        <v>1.4145377311077127E-2</v>
      </c>
      <c r="J1431">
        <f>VLOOKUP($A1431,'STOCK PRICES'!$K$2:$L$2018,2,1)</f>
        <v>210.41</v>
      </c>
      <c r="K1431" s="92">
        <f t="shared" si="104"/>
        <v>-8.5183421717374697E-3</v>
      </c>
      <c r="L1431">
        <f>VLOOKUP($A1431,'STOCK PRICES'!$M$2:$N$2018,2,1)</f>
        <v>32.119999999999997</v>
      </c>
      <c r="M1431" s="92">
        <f t="shared" si="105"/>
        <v>6.2461164969527692E-3</v>
      </c>
      <c r="N1431">
        <f>VLOOKUP($A1431,'STOCK PRICES'!$O$2:$P$538,2,1)</f>
        <v>27.86</v>
      </c>
      <c r="O1431" s="92">
        <f t="shared" si="106"/>
        <v>-1.2484556662245284E-2</v>
      </c>
      <c r="P1431">
        <f>VLOOKUP($A1431,'STOCK PRICES'!$Q$2:$R$2018,2,1)</f>
        <v>17.149999999999999</v>
      </c>
      <c r="Q1431" s="92">
        <f t="shared" si="107"/>
        <v>1.17303397854896E-2</v>
      </c>
      <c r="R1431">
        <f>VLOOKUP($A1431,'STOCK PRICES'!$S$2:$T$2018,2,1)</f>
        <v>6.73</v>
      </c>
      <c r="S1431" s="92">
        <f t="shared" si="108"/>
        <v>1.1958288988873576E-2</v>
      </c>
      <c r="T1431">
        <f>VLOOKUP($A1431,'STOCK PRICES'!$U$2:$V$1210,2,1)</f>
        <v>150.63999999999999</v>
      </c>
      <c r="U1431" s="92">
        <f t="shared" si="109"/>
        <v>-1.2009382211230905E-2</v>
      </c>
      <c r="V1431">
        <f>VLOOKUP($A1431,'STOCK PRICES'!$W$2:$X$1879,2,1)</f>
        <v>54.69</v>
      </c>
      <c r="W1431" s="92">
        <f t="shared" si="110"/>
        <v>4.5816995754161425E-3</v>
      </c>
      <c r="X1431">
        <f>VLOOKUP($A1431,'STOCK PRICES'!$Y$2:$Z$1987,2,1)</f>
        <v>23.74</v>
      </c>
      <c r="Y1431" s="92">
        <f t="shared" si="111"/>
        <v>8.8851864422506803E-3</v>
      </c>
      <c r="Z1431">
        <f>VLOOKUP($A1431,'STOCK PRICES'!$AA$2:$AB$1885,2,1)</f>
        <v>89.62</v>
      </c>
      <c r="AA1431" s="92">
        <f t="shared" si="112"/>
        <v>-2.0760462923478638E-2</v>
      </c>
      <c r="AB1431">
        <f>VLOOKUP($A1431,'STOCK PRICES'!$AC$2:$AD$532,2,1)</f>
        <v>578.65</v>
      </c>
      <c r="AC1431" s="92">
        <f t="shared" si="113"/>
        <v>1.9457054938529089E-2</v>
      </c>
      <c r="AD1431">
        <f>VLOOKUP($A1431,'STOCK PRICES'!$AE$2:$AF$1525,2,1)</f>
        <v>979.78</v>
      </c>
      <c r="AE1431" s="92">
        <f t="shared" si="114"/>
        <v>-1.3055631074567933E-3</v>
      </c>
      <c r="AF1431">
        <f>VLOOKUP($A1431,'STOCK PRICES'!$AG$2:$AH$1526,2,1)</f>
        <v>63.13</v>
      </c>
      <c r="AG1431" s="92">
        <f t="shared" si="115"/>
        <v>1.0829855807947528E-2</v>
      </c>
      <c r="AH1431">
        <f>VLOOKUP($A1431,'STOCK PRICES'!$AI$2:$AJ$1515,2,1)</f>
        <v>457.2</v>
      </c>
      <c r="AI1431" s="92">
        <f t="shared" si="116"/>
        <v>1.4884212352563688E-3</v>
      </c>
      <c r="AJ1431">
        <f>VLOOKUP($A1431,'STOCK PRICES'!$AK$2:$AL$1492,2,1)</f>
        <v>224.37</v>
      </c>
      <c r="AK1431" s="92">
        <f t="shared" si="117"/>
        <v>-1.6356124506372565E-2</v>
      </c>
    </row>
    <row r="1432" spans="1:37">
      <c r="A1432" s="87">
        <v>45120</v>
      </c>
      <c r="B1432">
        <f>VLOOKUP($A1432,'STOCK PRICES'!$C$2:$D$1994,2,1)</f>
        <v>109.42</v>
      </c>
      <c r="C1432" s="92">
        <f t="shared" si="118"/>
        <v>-9.5503022485038547E-3</v>
      </c>
      <c r="D1432">
        <f>VLOOKUP($A1432,'STOCK PRICES'!$E$2:$F$2018,2,1)</f>
        <v>131.31</v>
      </c>
      <c r="E1432" s="92">
        <f t="shared" si="118"/>
        <v>-2.7417498366799214E-2</v>
      </c>
      <c r="F1432">
        <f>VLOOKUP($A1432,'STOCK PRICES'!$G$2:$H$1679,2,1)</f>
        <v>21.9</v>
      </c>
      <c r="G1432" s="92">
        <f t="shared" si="102"/>
        <v>0</v>
      </c>
      <c r="H1432">
        <f>VLOOKUP($A1432,'STOCK PRICES'!$I$2:$J$1976,2,1)</f>
        <v>32.79</v>
      </c>
      <c r="I1432" s="92">
        <f t="shared" si="103"/>
        <v>1.2206287752960139E-3</v>
      </c>
      <c r="J1432">
        <f>VLOOKUP($A1432,'STOCK PRICES'!$K$2:$L$2018,2,1)</f>
        <v>210.45</v>
      </c>
      <c r="K1432" s="92">
        <f t="shared" si="104"/>
        <v>1.900869653586386E-4</v>
      </c>
      <c r="L1432">
        <f>VLOOKUP($A1432,'STOCK PRICES'!$M$2:$N$2018,2,1)</f>
        <v>31.38</v>
      </c>
      <c r="M1432" s="92">
        <f t="shared" si="105"/>
        <v>-2.3308141773674372E-2</v>
      </c>
      <c r="N1432">
        <f>VLOOKUP($A1432,'STOCK PRICES'!$O$2:$P$538,2,1)</f>
        <v>27.53</v>
      </c>
      <c r="O1432" s="92">
        <f t="shared" si="106"/>
        <v>-1.1915649197143659E-2</v>
      </c>
      <c r="P1432">
        <f>VLOOKUP($A1432,'STOCK PRICES'!$Q$2:$R$2018,2,1)</f>
        <v>17.21</v>
      </c>
      <c r="Q1432" s="92">
        <f t="shared" si="107"/>
        <v>3.4924366114992022E-3</v>
      </c>
      <c r="R1432">
        <f>VLOOKUP($A1432,'STOCK PRICES'!$S$2:$T$2018,2,1)</f>
        <v>6.88</v>
      </c>
      <c r="S1432" s="92">
        <f t="shared" si="108"/>
        <v>2.204350828861578E-2</v>
      </c>
      <c r="T1432">
        <f>VLOOKUP($A1432,'STOCK PRICES'!$U$2:$V$1210,2,1)</f>
        <v>148.27000000000001</v>
      </c>
      <c r="U1432" s="92">
        <f t="shared" si="109"/>
        <v>-1.58579483189621E-2</v>
      </c>
      <c r="V1432">
        <f>VLOOKUP($A1432,'STOCK PRICES'!$W$2:$X$1879,2,1)</f>
        <v>52.65</v>
      </c>
      <c r="W1432" s="92">
        <f t="shared" si="110"/>
        <v>-3.8014638778696819E-2</v>
      </c>
      <c r="X1432">
        <f>VLOOKUP($A1432,'STOCK PRICES'!$Y$2:$Z$1987,2,1)</f>
        <v>23.78</v>
      </c>
      <c r="Y1432" s="92">
        <f t="shared" si="111"/>
        <v>1.6835020811140162E-3</v>
      </c>
      <c r="Z1432">
        <f>VLOOKUP($A1432,'STOCK PRICES'!$AA$2:$AB$1885,2,1)</f>
        <v>91</v>
      </c>
      <c r="AA1432" s="92">
        <f t="shared" si="112"/>
        <v>1.5280997158852927E-2</v>
      </c>
      <c r="AB1432">
        <f>VLOOKUP($A1432,'STOCK PRICES'!$AC$2:$AD$532,2,1)</f>
        <v>581.87</v>
      </c>
      <c r="AC1432" s="92">
        <f t="shared" si="113"/>
        <v>5.549250789476946E-3</v>
      </c>
      <c r="AD1432">
        <f>VLOOKUP($A1432,'STOCK PRICES'!$AE$2:$AF$1525,2,1)</f>
        <v>980.38</v>
      </c>
      <c r="AE1432" s="92">
        <f t="shared" si="114"/>
        <v>6.1219494198356671E-4</v>
      </c>
      <c r="AF1432">
        <f>VLOOKUP($A1432,'STOCK PRICES'!$AG$2:$AH$1526,2,1)</f>
        <v>61.15</v>
      </c>
      <c r="AG1432" s="92">
        <f t="shared" si="115"/>
        <v>-3.1866230246352968E-2</v>
      </c>
      <c r="AH1432">
        <f>VLOOKUP($A1432,'STOCK PRICES'!$AI$2:$AJ$1515,2,1)</f>
        <v>445.38</v>
      </c>
      <c r="AI1432" s="92">
        <f t="shared" si="116"/>
        <v>-2.6193081563144965E-2</v>
      </c>
      <c r="AJ1432">
        <f>VLOOKUP($A1432,'STOCK PRICES'!$AK$2:$AL$1492,2,1)</f>
        <v>224.98</v>
      </c>
      <c r="AK1432" s="92">
        <f t="shared" si="117"/>
        <v>2.7150344929939276E-3</v>
      </c>
    </row>
    <row r="1433" spans="1:37">
      <c r="A1433" s="87">
        <v>45121</v>
      </c>
      <c r="B1433">
        <f>VLOOKUP($A1433,'STOCK PRICES'!$C$2:$D$1994,2,1)</f>
        <v>111.59</v>
      </c>
      <c r="C1433" s="92">
        <f t="shared" si="118"/>
        <v>1.9637751561929997E-2</v>
      </c>
      <c r="D1433">
        <f>VLOOKUP($A1433,'STOCK PRICES'!$E$2:$F$2018,2,1)</f>
        <v>130.94999999999999</v>
      </c>
      <c r="E1433" s="92">
        <f t="shared" si="118"/>
        <v>-2.7453689171928948E-3</v>
      </c>
      <c r="F1433">
        <f>VLOOKUP($A1433,'STOCK PRICES'!$G$2:$H$1679,2,1)</f>
        <v>21.11</v>
      </c>
      <c r="G1433" s="92">
        <f t="shared" si="102"/>
        <v>-3.6739774962225878E-2</v>
      </c>
      <c r="H1433">
        <f>VLOOKUP($A1433,'STOCK PRICES'!$I$2:$J$1976,2,1)</f>
        <v>32.25</v>
      </c>
      <c r="I1433" s="92">
        <f t="shared" si="103"/>
        <v>-1.6605547614775399E-2</v>
      </c>
      <c r="J1433">
        <f>VLOOKUP($A1433,'STOCK PRICES'!$K$2:$L$2018,2,1)</f>
        <v>207.83</v>
      </c>
      <c r="K1433" s="92">
        <f t="shared" si="104"/>
        <v>-1.2527657385597737E-2</v>
      </c>
      <c r="L1433">
        <f>VLOOKUP($A1433,'STOCK PRICES'!$M$2:$N$2018,2,1)</f>
        <v>31.18</v>
      </c>
      <c r="M1433" s="92">
        <f t="shared" si="105"/>
        <v>-6.3938836752560155E-3</v>
      </c>
      <c r="N1433">
        <f>VLOOKUP($A1433,'STOCK PRICES'!$O$2:$P$538,2,1)</f>
        <v>27.9</v>
      </c>
      <c r="O1433" s="92">
        <f t="shared" si="106"/>
        <v>1.335036967280384E-2</v>
      </c>
      <c r="P1433">
        <f>VLOOKUP($A1433,'STOCK PRICES'!$Q$2:$R$2018,2,1)</f>
        <v>16.920000000000002</v>
      </c>
      <c r="Q1433" s="92">
        <f t="shared" si="107"/>
        <v>-1.6994256045370762E-2</v>
      </c>
      <c r="R1433">
        <f>VLOOKUP($A1433,'STOCK PRICES'!$S$2:$T$2018,2,1)</f>
        <v>6.65</v>
      </c>
      <c r="S1433" s="92">
        <f t="shared" si="108"/>
        <v>-3.4001797277489469E-2</v>
      </c>
      <c r="T1433">
        <f>VLOOKUP($A1433,'STOCK PRICES'!$U$2:$V$1210,2,1)</f>
        <v>150</v>
      </c>
      <c r="U1433" s="92">
        <f t="shared" si="109"/>
        <v>1.1600358066321001E-2</v>
      </c>
      <c r="V1433">
        <f>VLOOKUP($A1433,'STOCK PRICES'!$W$2:$X$1879,2,1)</f>
        <v>52.6</v>
      </c>
      <c r="W1433" s="92">
        <f t="shared" si="110"/>
        <v>-9.5011883632024191E-4</v>
      </c>
      <c r="X1433">
        <f>VLOOKUP($A1433,'STOCK PRICES'!$Y$2:$Z$1987,2,1)</f>
        <v>23.71</v>
      </c>
      <c r="Y1433" s="92">
        <f t="shared" si="111"/>
        <v>-2.9479911853217207E-3</v>
      </c>
      <c r="Z1433">
        <f>VLOOKUP($A1433,'STOCK PRICES'!$AA$2:$AB$1885,2,1)</f>
        <v>91</v>
      </c>
      <c r="AA1433" s="92">
        <f t="shared" si="112"/>
        <v>0</v>
      </c>
      <c r="AB1433">
        <f>VLOOKUP($A1433,'STOCK PRICES'!$AC$2:$AD$532,2,1)</f>
        <v>579.72</v>
      </c>
      <c r="AC1433" s="92">
        <f t="shared" si="113"/>
        <v>-3.7018267292480652E-3</v>
      </c>
      <c r="AD1433">
        <f>VLOOKUP($A1433,'STOCK PRICES'!$AE$2:$AF$1525,2,1)</f>
        <v>983.23</v>
      </c>
      <c r="AE1433" s="92">
        <f t="shared" si="114"/>
        <v>2.9028187891276384E-3</v>
      </c>
      <c r="AF1433">
        <f>VLOOKUP($A1433,'STOCK PRICES'!$AG$2:$AH$1526,2,1)</f>
        <v>60.43</v>
      </c>
      <c r="AG1433" s="92">
        <f t="shared" si="115"/>
        <v>-1.1844191759714184E-2</v>
      </c>
      <c r="AH1433">
        <f>VLOOKUP($A1433,'STOCK PRICES'!$AI$2:$AJ$1515,2,1)</f>
        <v>442.1</v>
      </c>
      <c r="AI1433" s="92">
        <f t="shared" si="116"/>
        <v>-7.3917495253130452E-3</v>
      </c>
      <c r="AJ1433">
        <f>VLOOKUP($A1433,'STOCK PRICES'!$AK$2:$AL$1492,2,1)</f>
        <v>224.65</v>
      </c>
      <c r="AK1433" s="92">
        <f t="shared" si="117"/>
        <v>-1.4678738485108438E-3</v>
      </c>
    </row>
    <row r="1434" spans="1:37">
      <c r="A1434" s="87">
        <v>45124</v>
      </c>
      <c r="B1434">
        <f>VLOOKUP($A1434,'STOCK PRICES'!$C$2:$D$1994,2,1)</f>
        <v>110.65</v>
      </c>
      <c r="C1434" s="92">
        <f t="shared" si="118"/>
        <v>-8.4593737005511128E-3</v>
      </c>
      <c r="D1434">
        <f>VLOOKUP($A1434,'STOCK PRICES'!$E$2:$F$2018,2,1)</f>
        <v>132.9</v>
      </c>
      <c r="E1434" s="92">
        <f t="shared" si="118"/>
        <v>1.4781394765478909E-2</v>
      </c>
      <c r="F1434">
        <f>VLOOKUP($A1434,'STOCK PRICES'!$G$2:$H$1679,2,1)</f>
        <v>21.95</v>
      </c>
      <c r="G1434" s="92">
        <f t="shared" si="102"/>
        <v>3.9020277660951175E-2</v>
      </c>
      <c r="H1434">
        <f>VLOOKUP($A1434,'STOCK PRICES'!$I$2:$J$1976,2,1)</f>
        <v>32.5</v>
      </c>
      <c r="I1434" s="92">
        <f t="shared" si="103"/>
        <v>7.7220460939103185E-3</v>
      </c>
      <c r="J1434">
        <f>VLOOKUP($A1434,'STOCK PRICES'!$K$2:$L$2018,2,1)</f>
        <v>206.94</v>
      </c>
      <c r="K1434" s="92">
        <f t="shared" si="104"/>
        <v>-4.2915416541772907E-3</v>
      </c>
      <c r="L1434">
        <f>VLOOKUP($A1434,'STOCK PRICES'!$M$2:$N$2018,2,1)</f>
        <v>31.23</v>
      </c>
      <c r="M1434" s="92">
        <f t="shared" si="105"/>
        <v>1.6023076653567283E-3</v>
      </c>
      <c r="N1434">
        <f>VLOOKUP($A1434,'STOCK PRICES'!$O$2:$P$538,2,1)</f>
        <v>27.73</v>
      </c>
      <c r="O1434" s="92">
        <f t="shared" si="106"/>
        <v>-6.1118291996332102E-3</v>
      </c>
      <c r="P1434">
        <f>VLOOKUP($A1434,'STOCK PRICES'!$Q$2:$R$2018,2,1)</f>
        <v>17.03</v>
      </c>
      <c r="Q1434" s="92">
        <f t="shared" si="107"/>
        <v>6.4801404965196732E-3</v>
      </c>
      <c r="R1434">
        <f>VLOOKUP($A1434,'STOCK PRICES'!$S$2:$T$2018,2,1)</f>
        <v>6.55</v>
      </c>
      <c r="S1434" s="92">
        <f t="shared" si="108"/>
        <v>-1.5151805020602333E-2</v>
      </c>
      <c r="T1434">
        <f>VLOOKUP($A1434,'STOCK PRICES'!$U$2:$V$1210,2,1)</f>
        <v>150.54</v>
      </c>
      <c r="U1434" s="92">
        <f t="shared" si="109"/>
        <v>3.5935355101302181E-3</v>
      </c>
      <c r="V1434">
        <f>VLOOKUP($A1434,'STOCK PRICES'!$W$2:$X$1879,2,1)</f>
        <v>52.44</v>
      </c>
      <c r="W1434" s="92">
        <f t="shared" si="110"/>
        <v>-3.0464608481651765E-3</v>
      </c>
      <c r="X1434">
        <f>VLOOKUP($A1434,'STOCK PRICES'!$Y$2:$Z$1987,2,1)</f>
        <v>23.78</v>
      </c>
      <c r="Y1434" s="92">
        <f t="shared" si="111"/>
        <v>2.9479911853216834E-3</v>
      </c>
      <c r="Z1434">
        <f>VLOOKUP($A1434,'STOCK PRICES'!$AA$2:$AB$1885,2,1)</f>
        <v>91</v>
      </c>
      <c r="AA1434" s="92">
        <f t="shared" si="112"/>
        <v>0</v>
      </c>
      <c r="AB1434">
        <f>VLOOKUP($A1434,'STOCK PRICES'!$AC$2:$AD$532,2,1)</f>
        <v>581.33000000000004</v>
      </c>
      <c r="AC1434" s="92">
        <f t="shared" si="113"/>
        <v>2.7733534851063285E-3</v>
      </c>
      <c r="AD1434">
        <f>VLOOKUP($A1434,'STOCK PRICES'!$AE$2:$AF$1525,2,1)</f>
        <v>976.76</v>
      </c>
      <c r="AE1434" s="92">
        <f t="shared" si="114"/>
        <v>-6.6020984811353631E-3</v>
      </c>
      <c r="AF1434">
        <f>VLOOKUP($A1434,'STOCK PRICES'!$AG$2:$AH$1526,2,1)</f>
        <v>60.42</v>
      </c>
      <c r="AG1434" s="92">
        <f t="shared" si="115"/>
        <v>-1.654944149411959E-4</v>
      </c>
      <c r="AH1434">
        <f>VLOOKUP($A1434,'STOCK PRICES'!$AI$2:$AJ$1515,2,1)</f>
        <v>432.79</v>
      </c>
      <c r="AI1434" s="92">
        <f t="shared" si="116"/>
        <v>-2.1283478927302389E-2</v>
      </c>
      <c r="AJ1434">
        <f>VLOOKUP($A1434,'STOCK PRICES'!$AK$2:$AL$1492,2,1)</f>
        <v>225.94</v>
      </c>
      <c r="AK1434" s="92">
        <f t="shared" si="117"/>
        <v>5.7258417826136351E-3</v>
      </c>
    </row>
    <row r="1435" spans="1:37">
      <c r="A1435" s="87">
        <v>45125</v>
      </c>
      <c r="B1435">
        <f>VLOOKUP($A1435,'STOCK PRICES'!$C$2:$D$1994,2,1)</f>
        <v>112.72</v>
      </c>
      <c r="C1435" s="92">
        <f t="shared" si="118"/>
        <v>1.8534801093366114E-2</v>
      </c>
      <c r="D1435">
        <f>VLOOKUP($A1435,'STOCK PRICES'!$E$2:$F$2018,2,1)</f>
        <v>135.02000000000001</v>
      </c>
      <c r="E1435" s="92">
        <f t="shared" si="118"/>
        <v>1.5825949894524717E-2</v>
      </c>
      <c r="F1435">
        <f>VLOOKUP($A1435,'STOCK PRICES'!$G$2:$H$1679,2,1)</f>
        <v>21.55</v>
      </c>
      <c r="G1435" s="92">
        <f t="shared" si="102"/>
        <v>-1.8391322971423544E-2</v>
      </c>
      <c r="H1435">
        <f>VLOOKUP($A1435,'STOCK PRICES'!$I$2:$J$1976,2,1)</f>
        <v>32.340000000000003</v>
      </c>
      <c r="I1435" s="92">
        <f t="shared" si="103"/>
        <v>-4.9352351867308986E-3</v>
      </c>
      <c r="J1435">
        <f>VLOOKUP($A1435,'STOCK PRICES'!$K$2:$L$2018,2,1)</f>
        <v>204.51</v>
      </c>
      <c r="K1435" s="92">
        <f t="shared" si="104"/>
        <v>-1.1812022134000953E-2</v>
      </c>
      <c r="L1435">
        <f>VLOOKUP($A1435,'STOCK PRICES'!$M$2:$N$2018,2,1)</f>
        <v>30.74</v>
      </c>
      <c r="M1435" s="92">
        <f t="shared" si="105"/>
        <v>-1.5814433184537471E-2</v>
      </c>
      <c r="N1435">
        <f>VLOOKUP($A1435,'STOCK PRICES'!$O$2:$P$538,2,1)</f>
        <v>26.15</v>
      </c>
      <c r="O1435" s="92">
        <f t="shared" si="106"/>
        <v>-5.8665669116754783E-2</v>
      </c>
      <c r="P1435">
        <f>VLOOKUP($A1435,'STOCK PRICES'!$Q$2:$R$2018,2,1)</f>
        <v>16.64</v>
      </c>
      <c r="Q1435" s="92">
        <f t="shared" si="107"/>
        <v>-2.3167059281534418E-2</v>
      </c>
      <c r="R1435">
        <f>VLOOKUP($A1435,'STOCK PRICES'!$S$2:$T$2018,2,1)</f>
        <v>6.32</v>
      </c>
      <c r="S1435" s="92">
        <f t="shared" si="108"/>
        <v>-3.5745841488394416E-2</v>
      </c>
      <c r="T1435">
        <f>VLOOKUP($A1435,'STOCK PRICES'!$U$2:$V$1210,2,1)</f>
        <v>147.88999999999999</v>
      </c>
      <c r="U1435" s="92">
        <f t="shared" si="109"/>
        <v>-1.7760075427708244E-2</v>
      </c>
      <c r="V1435">
        <f>VLOOKUP($A1435,'STOCK PRICES'!$W$2:$X$1879,2,1)</f>
        <v>52.05</v>
      </c>
      <c r="W1435" s="92">
        <f t="shared" si="110"/>
        <v>-7.4648638345212069E-3</v>
      </c>
      <c r="X1435">
        <f>VLOOKUP($A1435,'STOCK PRICES'!$Y$2:$Z$1987,2,1)</f>
        <v>23.65</v>
      </c>
      <c r="Y1435" s="92">
        <f t="shared" si="111"/>
        <v>-5.4817763246939261E-3</v>
      </c>
      <c r="Z1435">
        <f>VLOOKUP($A1435,'STOCK PRICES'!$AA$2:$AB$1885,2,1)</f>
        <v>87.35</v>
      </c>
      <c r="AA1435" s="92">
        <f t="shared" si="112"/>
        <v>-4.0936469936784556E-2</v>
      </c>
      <c r="AB1435">
        <f>VLOOKUP($A1435,'STOCK PRICES'!$AC$2:$AD$532,2,1)</f>
        <v>582.44000000000005</v>
      </c>
      <c r="AC1435" s="92">
        <f t="shared" si="113"/>
        <v>1.907594003281715E-3</v>
      </c>
      <c r="AD1435">
        <f>VLOOKUP($A1435,'STOCK PRICES'!$AE$2:$AF$1525,2,1)</f>
        <v>971.17</v>
      </c>
      <c r="AE1435" s="92">
        <f t="shared" si="114"/>
        <v>-5.7394417100167863E-3</v>
      </c>
      <c r="AF1435">
        <f>VLOOKUP($A1435,'STOCK PRICES'!$AG$2:$AH$1526,2,1)</f>
        <v>60.66</v>
      </c>
      <c r="AG1435" s="92">
        <f t="shared" si="115"/>
        <v>3.9643263019089464E-3</v>
      </c>
      <c r="AH1435">
        <f>VLOOKUP($A1435,'STOCK PRICES'!$AI$2:$AJ$1515,2,1)</f>
        <v>430.52</v>
      </c>
      <c r="AI1435" s="92">
        <f t="shared" si="116"/>
        <v>-5.2588415087978495E-3</v>
      </c>
      <c r="AJ1435">
        <f>VLOOKUP($A1435,'STOCK PRICES'!$AK$2:$AL$1492,2,1)</f>
        <v>226.73</v>
      </c>
      <c r="AK1435" s="92">
        <f t="shared" si="117"/>
        <v>3.4904049397685676E-3</v>
      </c>
    </row>
    <row r="1436" spans="1:37">
      <c r="A1436" s="87">
        <v>45126</v>
      </c>
      <c r="B1436">
        <f>VLOOKUP($A1436,'STOCK PRICES'!$C$2:$D$1994,2,1)</f>
        <v>113.21</v>
      </c>
      <c r="C1436" s="92">
        <f t="shared" si="118"/>
        <v>4.3376334995932743E-3</v>
      </c>
      <c r="D1436">
        <f>VLOOKUP($A1436,'STOCK PRICES'!$E$2:$F$2018,2,1)</f>
        <v>142.81</v>
      </c>
      <c r="E1436" s="92">
        <f t="shared" si="118"/>
        <v>5.6092159851117339E-2</v>
      </c>
      <c r="F1436">
        <f>VLOOKUP($A1436,'STOCK PRICES'!$G$2:$H$1679,2,1)</f>
        <v>21.78</v>
      </c>
      <c r="G1436" s="92">
        <f t="shared" si="102"/>
        <v>1.0616300955057648E-2</v>
      </c>
      <c r="H1436">
        <f>VLOOKUP($A1436,'STOCK PRICES'!$I$2:$J$1976,2,1)</f>
        <v>33.46</v>
      </c>
      <c r="I1436" s="92">
        <f t="shared" si="103"/>
        <v>3.4045841409717066E-2</v>
      </c>
      <c r="J1436">
        <f>VLOOKUP($A1436,'STOCK PRICES'!$K$2:$L$2018,2,1)</f>
        <v>202.38</v>
      </c>
      <c r="K1436" s="92">
        <f t="shared" si="104"/>
        <v>-1.0469755741189645E-2</v>
      </c>
      <c r="L1436">
        <f>VLOOKUP($A1436,'STOCK PRICES'!$M$2:$N$2018,2,1)</f>
        <v>30.09</v>
      </c>
      <c r="M1436" s="92">
        <f t="shared" si="105"/>
        <v>-2.1371847468495887E-2</v>
      </c>
      <c r="N1436">
        <f>VLOOKUP($A1436,'STOCK PRICES'!$O$2:$P$538,2,1)</f>
        <v>24.86</v>
      </c>
      <c r="O1436" s="92">
        <f t="shared" si="106"/>
        <v>-5.0589104428366838E-2</v>
      </c>
      <c r="P1436">
        <f>VLOOKUP($A1436,'STOCK PRICES'!$Q$2:$R$2018,2,1)</f>
        <v>16.260000000000002</v>
      </c>
      <c r="Q1436" s="92">
        <f t="shared" si="107"/>
        <v>-2.3101331273397974E-2</v>
      </c>
      <c r="R1436">
        <f>VLOOKUP($A1436,'STOCK PRICES'!$S$2:$T$2018,2,1)</f>
        <v>6.18</v>
      </c>
      <c r="S1436" s="92">
        <f t="shared" si="108"/>
        <v>-2.2400936689166772E-2</v>
      </c>
      <c r="T1436">
        <f>VLOOKUP($A1436,'STOCK PRICES'!$U$2:$V$1210,2,1)</f>
        <v>149.65</v>
      </c>
      <c r="U1436" s="92">
        <f t="shared" si="109"/>
        <v>1.1830480120030285E-2</v>
      </c>
      <c r="V1436">
        <f>VLOOKUP($A1436,'STOCK PRICES'!$W$2:$X$1879,2,1)</f>
        <v>52.99</v>
      </c>
      <c r="W1436" s="92">
        <f t="shared" si="110"/>
        <v>1.789842144369299E-2</v>
      </c>
      <c r="X1436">
        <f>VLOOKUP($A1436,'STOCK PRICES'!$Y$2:$Z$1987,2,1)</f>
        <v>23.46</v>
      </c>
      <c r="Y1436" s="92">
        <f t="shared" si="111"/>
        <v>-8.0662717126125053E-3</v>
      </c>
      <c r="Z1436">
        <f>VLOOKUP($A1436,'STOCK PRICES'!$AA$2:$AB$1885,2,1)</f>
        <v>85</v>
      </c>
      <c r="AA1436" s="92">
        <f t="shared" si="112"/>
        <v>-2.7271780089749037E-2</v>
      </c>
      <c r="AB1436">
        <f>VLOOKUP($A1436,'STOCK PRICES'!$AC$2:$AD$532,2,1)</f>
        <v>581.64</v>
      </c>
      <c r="AC1436" s="92">
        <f t="shared" si="113"/>
        <v>-1.3744761974189492E-3</v>
      </c>
      <c r="AD1436">
        <f>VLOOKUP($A1436,'STOCK PRICES'!$AE$2:$AF$1525,2,1)</f>
        <v>970</v>
      </c>
      <c r="AE1436" s="92">
        <f t="shared" si="114"/>
        <v>-1.2054587096238154E-3</v>
      </c>
      <c r="AF1436">
        <f>VLOOKUP($A1436,'STOCK PRICES'!$AG$2:$AH$1526,2,1)</f>
        <v>60.98</v>
      </c>
      <c r="AG1436" s="92">
        <f t="shared" si="115"/>
        <v>5.2614392996735851E-3</v>
      </c>
      <c r="AH1436">
        <f>VLOOKUP($A1436,'STOCK PRICES'!$AI$2:$AJ$1515,2,1)</f>
        <v>428.71</v>
      </c>
      <c r="AI1436" s="92">
        <f t="shared" si="116"/>
        <v>-4.2130807287880951E-3</v>
      </c>
      <c r="AJ1436">
        <f>VLOOKUP($A1436,'STOCK PRICES'!$AK$2:$AL$1492,2,1)</f>
        <v>227.84</v>
      </c>
      <c r="AK1436" s="92">
        <f t="shared" si="117"/>
        <v>4.8837459850598324E-3</v>
      </c>
    </row>
    <row r="1437" spans="1:37">
      <c r="A1437" s="87">
        <v>45127</v>
      </c>
      <c r="B1437">
        <f>VLOOKUP($A1437,'STOCK PRICES'!$C$2:$D$1994,2,1)</f>
        <v>113.81</v>
      </c>
      <c r="C1437" s="92">
        <f t="shared" si="118"/>
        <v>5.2858902037805234E-3</v>
      </c>
      <c r="D1437">
        <f>VLOOKUP($A1437,'STOCK PRICES'!$E$2:$F$2018,2,1)</f>
        <v>146.79</v>
      </c>
      <c r="E1437" s="92">
        <f t="shared" si="118"/>
        <v>2.7487918504299942E-2</v>
      </c>
      <c r="F1437">
        <f>VLOOKUP($A1437,'STOCK PRICES'!$G$2:$H$1679,2,1)</f>
        <v>21.97</v>
      </c>
      <c r="G1437" s="92">
        <f t="shared" si="102"/>
        <v>8.6857688917043128E-3</v>
      </c>
      <c r="H1437">
        <f>VLOOKUP($A1437,'STOCK PRICES'!$I$2:$J$1976,2,1)</f>
        <v>33.78</v>
      </c>
      <c r="I1437" s="92">
        <f t="shared" si="103"/>
        <v>9.518215820976032E-3</v>
      </c>
      <c r="J1437">
        <f>VLOOKUP($A1437,'STOCK PRICES'!$K$2:$L$2018,2,1)</f>
        <v>207.12</v>
      </c>
      <c r="K1437" s="92">
        <f t="shared" si="104"/>
        <v>2.3151217141668411E-2</v>
      </c>
      <c r="L1437">
        <f>VLOOKUP($A1437,'STOCK PRICES'!$M$2:$N$2018,2,1)</f>
        <v>30.57</v>
      </c>
      <c r="M1437" s="92">
        <f t="shared" si="105"/>
        <v>1.5826245260789358E-2</v>
      </c>
      <c r="N1437">
        <f>VLOOKUP($A1437,'STOCK PRICES'!$O$2:$P$538,2,1)</f>
        <v>25.53</v>
      </c>
      <c r="O1437" s="92">
        <f t="shared" si="106"/>
        <v>2.6594145170827553E-2</v>
      </c>
      <c r="P1437">
        <f>VLOOKUP($A1437,'STOCK PRICES'!$Q$2:$R$2018,2,1)</f>
        <v>16.440000000000001</v>
      </c>
      <c r="Q1437" s="92">
        <f t="shared" si="107"/>
        <v>1.1009285508369396E-2</v>
      </c>
      <c r="R1437">
        <f>VLOOKUP($A1437,'STOCK PRICES'!$S$2:$T$2018,2,1)</f>
        <v>6.16</v>
      </c>
      <c r="S1437" s="92">
        <f t="shared" si="108"/>
        <v>-3.2414939241709557E-3</v>
      </c>
      <c r="T1437">
        <f>VLOOKUP($A1437,'STOCK PRICES'!$U$2:$V$1210,2,1)</f>
        <v>149.28</v>
      </c>
      <c r="U1437" s="92">
        <f t="shared" si="109"/>
        <v>-2.4754971996742451E-3</v>
      </c>
      <c r="V1437">
        <f>VLOOKUP($A1437,'STOCK PRICES'!$W$2:$X$1879,2,1)</f>
        <v>53</v>
      </c>
      <c r="W1437" s="92">
        <f t="shared" si="110"/>
        <v>1.8869704745117497E-4</v>
      </c>
      <c r="X1437">
        <f>VLOOKUP($A1437,'STOCK PRICES'!$Y$2:$Z$1987,2,1)</f>
        <v>24.46</v>
      </c>
      <c r="Y1437" s="92">
        <f t="shared" si="111"/>
        <v>4.1742287033696888E-2</v>
      </c>
      <c r="Z1437">
        <f>VLOOKUP($A1437,'STOCK PRICES'!$AA$2:$AB$1885,2,1)</f>
        <v>86.34</v>
      </c>
      <c r="AA1437" s="92">
        <f t="shared" si="112"/>
        <v>1.5641733637014956E-2</v>
      </c>
      <c r="AB1437">
        <f>VLOOKUP($A1437,'STOCK PRICES'!$AC$2:$AD$532,2,1)</f>
        <v>583.29</v>
      </c>
      <c r="AC1437" s="92">
        <f t="shared" si="113"/>
        <v>2.8327901305591438E-3</v>
      </c>
      <c r="AD1437">
        <f>VLOOKUP($A1437,'STOCK PRICES'!$AE$2:$AF$1525,2,1)</f>
        <v>964.1</v>
      </c>
      <c r="AE1437" s="92">
        <f t="shared" si="114"/>
        <v>-6.1010478270937659E-3</v>
      </c>
      <c r="AF1437">
        <f>VLOOKUP($A1437,'STOCK PRICES'!$AG$2:$AH$1526,2,1)</f>
        <v>61.58</v>
      </c>
      <c r="AG1437" s="92">
        <f t="shared" si="115"/>
        <v>9.7912009362455307E-3</v>
      </c>
      <c r="AH1437">
        <f>VLOOKUP($A1437,'STOCK PRICES'!$AI$2:$AJ$1515,2,1)</f>
        <v>432.86</v>
      </c>
      <c r="AI1437" s="92">
        <f t="shared" si="116"/>
        <v>9.6336504190739827E-3</v>
      </c>
      <c r="AJ1437">
        <f>VLOOKUP($A1437,'STOCK PRICES'!$AK$2:$AL$1492,2,1)</f>
        <v>229.62</v>
      </c>
      <c r="AK1437" s="92">
        <f t="shared" si="117"/>
        <v>7.782140442054949E-3</v>
      </c>
    </row>
    <row r="1438" spans="1:37">
      <c r="A1438" s="87">
        <v>45128</v>
      </c>
      <c r="B1438">
        <f>VLOOKUP($A1438,'STOCK PRICES'!$C$2:$D$1994,2,1)</f>
        <v>118.34</v>
      </c>
      <c r="C1438" s="92">
        <f t="shared" si="118"/>
        <v>3.9031445954749611E-2</v>
      </c>
      <c r="D1438">
        <f>VLOOKUP($A1438,'STOCK PRICES'!$E$2:$F$2018,2,1)</f>
        <v>153.32</v>
      </c>
      <c r="E1438" s="92">
        <f t="shared" si="118"/>
        <v>4.3524246543212387E-2</v>
      </c>
      <c r="F1438">
        <f>VLOOKUP($A1438,'STOCK PRICES'!$G$2:$H$1679,2,1)</f>
        <v>22.96</v>
      </c>
      <c r="G1438" s="92">
        <f t="shared" si="102"/>
        <v>4.4075685054847019E-2</v>
      </c>
      <c r="H1438">
        <f>VLOOKUP($A1438,'STOCK PRICES'!$I$2:$J$1976,2,1)</f>
        <v>34.65</v>
      </c>
      <c r="I1438" s="92">
        <f t="shared" si="103"/>
        <v>2.5428814256258155E-2</v>
      </c>
      <c r="J1438">
        <f>VLOOKUP($A1438,'STOCK PRICES'!$K$2:$L$2018,2,1)</f>
        <v>206.46</v>
      </c>
      <c r="K1438" s="92">
        <f t="shared" si="104"/>
        <v>-3.191646405838158E-3</v>
      </c>
      <c r="L1438">
        <f>VLOOKUP($A1438,'STOCK PRICES'!$M$2:$N$2018,2,1)</f>
        <v>31.22</v>
      </c>
      <c r="M1438" s="92">
        <f t="shared" si="105"/>
        <v>2.1039779184542771E-2</v>
      </c>
      <c r="N1438">
        <f>VLOOKUP($A1438,'STOCK PRICES'!$O$2:$P$538,2,1)</f>
        <v>25.31</v>
      </c>
      <c r="O1438" s="92">
        <f t="shared" si="106"/>
        <v>-8.6546566963598449E-3</v>
      </c>
      <c r="P1438">
        <f>VLOOKUP($A1438,'STOCK PRICES'!$Q$2:$R$2018,2,1)</f>
        <v>16.5</v>
      </c>
      <c r="Q1438" s="92">
        <f t="shared" si="107"/>
        <v>3.6429912785010087E-3</v>
      </c>
      <c r="R1438">
        <f>VLOOKUP($A1438,'STOCK PRICES'!$S$2:$T$2018,2,1)</f>
        <v>6.26</v>
      </c>
      <c r="S1438" s="92">
        <f t="shared" si="108"/>
        <v>1.6103407566578673E-2</v>
      </c>
      <c r="T1438">
        <f>VLOOKUP($A1438,'STOCK PRICES'!$U$2:$V$1210,2,1)</f>
        <v>148.68</v>
      </c>
      <c r="U1438" s="92">
        <f t="shared" si="109"/>
        <v>-4.0273916699823213E-3</v>
      </c>
      <c r="V1438">
        <f>VLOOKUP($A1438,'STOCK PRICES'!$W$2:$X$1879,2,1)</f>
        <v>52.19</v>
      </c>
      <c r="W1438" s="92">
        <f t="shared" si="110"/>
        <v>-1.5401007896800043E-2</v>
      </c>
      <c r="X1438">
        <f>VLOOKUP($A1438,'STOCK PRICES'!$Y$2:$Z$1987,2,1)</f>
        <v>25.47</v>
      </c>
      <c r="Y1438" s="92">
        <f t="shared" si="111"/>
        <v>4.0462158732339208E-2</v>
      </c>
      <c r="Z1438">
        <f>VLOOKUP($A1438,'STOCK PRICES'!$AA$2:$AB$1885,2,1)</f>
        <v>86.9</v>
      </c>
      <c r="AA1438" s="92">
        <f t="shared" si="112"/>
        <v>6.4650421440149534E-3</v>
      </c>
      <c r="AB1438">
        <f>VLOOKUP($A1438,'STOCK PRICES'!$AC$2:$AD$532,2,1)</f>
        <v>583.02</v>
      </c>
      <c r="AC1438" s="92">
        <f t="shared" si="113"/>
        <v>-4.6299869644132963E-4</v>
      </c>
      <c r="AD1438">
        <f>VLOOKUP($A1438,'STOCK PRICES'!$AE$2:$AF$1525,2,1)</f>
        <v>969.91</v>
      </c>
      <c r="AE1438" s="92">
        <f t="shared" si="114"/>
        <v>6.008260017283348E-3</v>
      </c>
      <c r="AF1438">
        <f>VLOOKUP($A1438,'STOCK PRICES'!$AG$2:$AH$1526,2,1)</f>
        <v>61.69</v>
      </c>
      <c r="AG1438" s="92">
        <f t="shared" si="115"/>
        <v>1.7847007251928565E-3</v>
      </c>
      <c r="AH1438">
        <f>VLOOKUP($A1438,'STOCK PRICES'!$AI$2:$AJ$1515,2,1)</f>
        <v>439.72</v>
      </c>
      <c r="AI1438" s="92">
        <f t="shared" si="116"/>
        <v>1.5723810624279806E-2</v>
      </c>
      <c r="AJ1438">
        <f>VLOOKUP($A1438,'STOCK PRICES'!$AK$2:$AL$1492,2,1)</f>
        <v>228.42</v>
      </c>
      <c r="AK1438" s="92">
        <f t="shared" si="117"/>
        <v>-5.2397290432049303E-3</v>
      </c>
    </row>
    <row r="1439" spans="1:37">
      <c r="A1439" s="87">
        <v>45131</v>
      </c>
      <c r="B1439">
        <f>VLOOKUP($A1439,'STOCK PRICES'!$C$2:$D$1994,2,1)</f>
        <v>120.67</v>
      </c>
      <c r="C1439" s="92">
        <f t="shared" si="118"/>
        <v>1.9497709836961485E-2</v>
      </c>
      <c r="D1439">
        <f>VLOOKUP($A1439,'STOCK PRICES'!$E$2:$F$2018,2,1)</f>
        <v>155.91</v>
      </c>
      <c r="E1439" s="92">
        <f t="shared" si="118"/>
        <v>1.6751677176105959E-2</v>
      </c>
      <c r="F1439">
        <f>VLOOKUP($A1439,'STOCK PRICES'!$G$2:$H$1679,2,1)</f>
        <v>22.32</v>
      </c>
      <c r="G1439" s="92">
        <f t="shared" ref="G1439:G1502" si="119">LN(F1439/F1438)</f>
        <v>-2.8270433938255474E-2</v>
      </c>
      <c r="H1439">
        <f>VLOOKUP($A1439,'STOCK PRICES'!$I$2:$J$1976,2,1)</f>
        <v>33.81</v>
      </c>
      <c r="I1439" s="92">
        <f t="shared" ref="I1439:I1502" si="120">LN(H1439/H1438)</f>
        <v>-2.4541108916117545E-2</v>
      </c>
      <c r="J1439">
        <f>VLOOKUP($A1439,'STOCK PRICES'!$K$2:$L$2018,2,1)</f>
        <v>212.08</v>
      </c>
      <c r="K1439" s="92">
        <f t="shared" ref="K1439:K1502" si="121">LN(J1439/J1438)</f>
        <v>2.6856872943326209E-2</v>
      </c>
      <c r="L1439">
        <f>VLOOKUP($A1439,'STOCK PRICES'!$M$2:$N$2018,2,1)</f>
        <v>31</v>
      </c>
      <c r="M1439" s="92">
        <f t="shared" ref="M1439:M1502" si="122">LN(L1439/L1438)</f>
        <v>-7.0717106021396837E-3</v>
      </c>
      <c r="N1439">
        <f>VLOOKUP($A1439,'STOCK PRICES'!$O$2:$P$538,2,1)</f>
        <v>24.75</v>
      </c>
      <c r="O1439" s="92">
        <f t="shared" ref="O1439:O1502" si="123">LN(N1439/N1438)</f>
        <v>-2.2374085542333309E-2</v>
      </c>
      <c r="P1439">
        <f>VLOOKUP($A1439,'STOCK PRICES'!$Q$2:$R$2018,2,1)</f>
        <v>16.600000000000001</v>
      </c>
      <c r="Q1439" s="92">
        <f t="shared" ref="Q1439:Q1502" si="124">LN(P1439/P1438)</f>
        <v>6.0423144559626617E-3</v>
      </c>
      <c r="R1439">
        <f>VLOOKUP($A1439,'STOCK PRICES'!$S$2:$T$2018,2,1)</f>
        <v>6.1</v>
      </c>
      <c r="S1439" s="92">
        <f t="shared" ref="S1439:S1502" si="125">LN(R1439/R1438)</f>
        <v>-2.5891413932741591E-2</v>
      </c>
      <c r="T1439">
        <f>VLOOKUP($A1439,'STOCK PRICES'!$U$2:$V$1210,2,1)</f>
        <v>149.4</v>
      </c>
      <c r="U1439" s="92">
        <f t="shared" ref="U1439:U1502" si="126">LN(T1439/T1438)</f>
        <v>4.8309272696655924E-3</v>
      </c>
      <c r="V1439">
        <f>VLOOKUP($A1439,'STOCK PRICES'!$W$2:$X$1879,2,1)</f>
        <v>52.05</v>
      </c>
      <c r="W1439" s="92">
        <f t="shared" ref="W1439:W1502" si="127">LN(V1439/V1438)</f>
        <v>-2.6861105943440161E-3</v>
      </c>
      <c r="X1439">
        <f>VLOOKUP($A1439,'STOCK PRICES'!$Y$2:$Z$1987,2,1)</f>
        <v>26.08</v>
      </c>
      <c r="Y1439" s="92">
        <f t="shared" ref="Y1439:Y1502" si="128">LN(X1439/X1438)</f>
        <v>2.3667448067086441E-2</v>
      </c>
      <c r="Z1439">
        <f>VLOOKUP($A1439,'STOCK PRICES'!$AA$2:$AB$1885,2,1)</f>
        <v>87.74</v>
      </c>
      <c r="AA1439" s="92">
        <f t="shared" ref="AA1439:AA1502" si="129">LN(Z1439/Z1438)</f>
        <v>9.6198634667213762E-3</v>
      </c>
      <c r="AB1439">
        <f>VLOOKUP($A1439,'STOCK PRICES'!$AC$2:$AD$532,2,1)</f>
        <v>582.95000000000005</v>
      </c>
      <c r="AC1439" s="92">
        <f t="shared" ref="AC1439:AC1502" si="130">LN(AB1439/AB1438)</f>
        <v>-1.2007170010210804E-4</v>
      </c>
      <c r="AD1439">
        <f>VLOOKUP($A1439,'STOCK PRICES'!$AE$2:$AF$1525,2,1)</f>
        <v>968.25</v>
      </c>
      <c r="AE1439" s="92">
        <f t="shared" ref="AE1439:AE1502" si="131">LN(AD1439/AD1438)</f>
        <v>-1.7129652927565747E-3</v>
      </c>
      <c r="AF1439">
        <f>VLOOKUP($A1439,'STOCK PRICES'!$AG$2:$AH$1526,2,1)</f>
        <v>61.15</v>
      </c>
      <c r="AG1439" s="92">
        <f t="shared" ref="AG1439:AG1502" si="132">LN(AF1439/AF1438)</f>
        <v>-8.7919810883658987E-3</v>
      </c>
      <c r="AH1439">
        <f>VLOOKUP($A1439,'STOCK PRICES'!$AI$2:$AJ$1515,2,1)</f>
        <v>438.1</v>
      </c>
      <c r="AI1439" s="92">
        <f t="shared" ref="AI1439:AI1502" si="133">LN(AH1439/AH1438)</f>
        <v>-3.690965890810252E-3</v>
      </c>
      <c r="AJ1439">
        <f>VLOOKUP($A1439,'STOCK PRICES'!$AK$2:$AL$1492,2,1)</f>
        <v>225.48</v>
      </c>
      <c r="AK1439" s="92">
        <f t="shared" ref="AK1439:AK1502" si="134">LN(AJ1439/AJ1438)</f>
        <v>-1.295457640908671E-2</v>
      </c>
    </row>
    <row r="1440" spans="1:37">
      <c r="A1440" s="87">
        <v>45132</v>
      </c>
      <c r="B1440">
        <f>VLOOKUP($A1440,'STOCK PRICES'!$C$2:$D$1994,2,1)</f>
        <v>121.17</v>
      </c>
      <c r="C1440" s="92">
        <f t="shared" ref="C1440:E1503" si="135">LN(B1440/B1439)</f>
        <v>4.1349711579218773E-3</v>
      </c>
      <c r="D1440">
        <f>VLOOKUP($A1440,'STOCK PRICES'!$E$2:$F$2018,2,1)</f>
        <v>156.54</v>
      </c>
      <c r="E1440" s="92">
        <f t="shared" si="135"/>
        <v>4.0326506882318765E-3</v>
      </c>
      <c r="F1440">
        <f>VLOOKUP($A1440,'STOCK PRICES'!$G$2:$H$1679,2,1)</f>
        <v>22.16</v>
      </c>
      <c r="G1440" s="92">
        <f t="shared" si="119"/>
        <v>-7.1942756340270851E-3</v>
      </c>
      <c r="H1440">
        <f>VLOOKUP($A1440,'STOCK PRICES'!$I$2:$J$1976,2,1)</f>
        <v>34.979999999999997</v>
      </c>
      <c r="I1440" s="92">
        <f t="shared" si="120"/>
        <v>3.401985287066131E-2</v>
      </c>
      <c r="J1440">
        <f>VLOOKUP($A1440,'STOCK PRICES'!$K$2:$L$2018,2,1)</f>
        <v>213.18</v>
      </c>
      <c r="K1440" s="92">
        <f t="shared" si="121"/>
        <v>5.1733172802205987E-3</v>
      </c>
      <c r="L1440">
        <f>VLOOKUP($A1440,'STOCK PRICES'!$M$2:$N$2018,2,1)</f>
        <v>30.92</v>
      </c>
      <c r="M1440" s="92">
        <f t="shared" si="122"/>
        <v>-2.5839807659250179E-3</v>
      </c>
      <c r="N1440">
        <f>VLOOKUP($A1440,'STOCK PRICES'!$O$2:$P$538,2,1)</f>
        <v>24.86</v>
      </c>
      <c r="O1440" s="92">
        <f t="shared" si="123"/>
        <v>4.4345970678657748E-3</v>
      </c>
      <c r="P1440">
        <f>VLOOKUP($A1440,'STOCK PRICES'!$Q$2:$R$2018,2,1)</f>
        <v>16.63</v>
      </c>
      <c r="Q1440" s="92">
        <f t="shared" si="124"/>
        <v>1.8055978423386482E-3</v>
      </c>
      <c r="R1440">
        <f>VLOOKUP($A1440,'STOCK PRICES'!$S$2:$T$2018,2,1)</f>
        <v>6.25</v>
      </c>
      <c r="S1440" s="92">
        <f t="shared" si="125"/>
        <v>2.4292692569044701E-2</v>
      </c>
      <c r="T1440">
        <f>VLOOKUP($A1440,'STOCK PRICES'!$U$2:$V$1210,2,1)</f>
        <v>148.16999999999999</v>
      </c>
      <c r="U1440" s="92">
        <f t="shared" si="126"/>
        <v>-8.267009478073897E-3</v>
      </c>
      <c r="V1440">
        <f>VLOOKUP($A1440,'STOCK PRICES'!$W$2:$X$1879,2,1)</f>
        <v>52.06</v>
      </c>
      <c r="W1440" s="92">
        <f t="shared" si="127"/>
        <v>1.9210450544150377E-4</v>
      </c>
      <c r="X1440">
        <f>VLOOKUP($A1440,'STOCK PRICES'!$Y$2:$Z$1987,2,1)</f>
        <v>26.41</v>
      </c>
      <c r="Y1440" s="92">
        <f t="shared" si="128"/>
        <v>1.2573989250588766E-2</v>
      </c>
      <c r="Z1440">
        <f>VLOOKUP($A1440,'STOCK PRICES'!$AA$2:$AB$1885,2,1)</f>
        <v>88</v>
      </c>
      <c r="AA1440" s="92">
        <f t="shared" si="129"/>
        <v>2.95891874013867E-3</v>
      </c>
      <c r="AB1440">
        <f>VLOOKUP($A1440,'STOCK PRICES'!$AC$2:$AD$532,2,1)</f>
        <v>582.91</v>
      </c>
      <c r="AC1440" s="92">
        <f t="shared" si="130"/>
        <v>-6.8618873648195833E-5</v>
      </c>
      <c r="AD1440">
        <f>VLOOKUP($A1440,'STOCK PRICES'!$AE$2:$AF$1525,2,1)</f>
        <v>962.98</v>
      </c>
      <c r="AE1440" s="92">
        <f t="shared" si="131"/>
        <v>-5.457675244386246E-3</v>
      </c>
      <c r="AF1440">
        <f>VLOOKUP($A1440,'STOCK PRICES'!$AG$2:$AH$1526,2,1)</f>
        <v>62.01</v>
      </c>
      <c r="AG1440" s="92">
        <f t="shared" si="132"/>
        <v>1.3965800228605243E-2</v>
      </c>
      <c r="AH1440">
        <f>VLOOKUP($A1440,'STOCK PRICES'!$AI$2:$AJ$1515,2,1)</f>
        <v>441.22</v>
      </c>
      <c r="AI1440" s="92">
        <f t="shared" si="133"/>
        <v>7.0964224477642838E-3</v>
      </c>
      <c r="AJ1440">
        <f>VLOOKUP($A1440,'STOCK PRICES'!$AK$2:$AL$1492,2,1)</f>
        <v>228.03</v>
      </c>
      <c r="AK1440" s="92">
        <f t="shared" si="134"/>
        <v>1.124573603268457E-2</v>
      </c>
    </row>
    <row r="1441" spans="1:37">
      <c r="A1441" s="87">
        <v>45133</v>
      </c>
      <c r="B1441">
        <f>VLOOKUP($A1441,'STOCK PRICES'!$C$2:$D$1994,2,1)</f>
        <v>123.25</v>
      </c>
      <c r="C1441" s="92">
        <f t="shared" si="135"/>
        <v>1.7020294679368199E-2</v>
      </c>
      <c r="D1441">
        <f>VLOOKUP($A1441,'STOCK PRICES'!$E$2:$F$2018,2,1)</f>
        <v>158.09</v>
      </c>
      <c r="E1441" s="92">
        <f t="shared" si="135"/>
        <v>9.8529227314043157E-3</v>
      </c>
      <c r="F1441">
        <f>VLOOKUP($A1441,'STOCK PRICES'!$G$2:$H$1679,2,1)</f>
        <v>22</v>
      </c>
      <c r="G1441" s="92">
        <f t="shared" si="119"/>
        <v>-7.2464085207671978E-3</v>
      </c>
      <c r="H1441">
        <f>VLOOKUP($A1441,'STOCK PRICES'!$I$2:$J$1976,2,1)</f>
        <v>35.01</v>
      </c>
      <c r="I1441" s="92">
        <f t="shared" si="120"/>
        <v>8.5726537611836699E-4</v>
      </c>
      <c r="J1441">
        <f>VLOOKUP($A1441,'STOCK PRICES'!$K$2:$L$2018,2,1)</f>
        <v>225.45</v>
      </c>
      <c r="K1441" s="92">
        <f t="shared" si="121"/>
        <v>5.5961525606102409E-2</v>
      </c>
      <c r="L1441">
        <f>VLOOKUP($A1441,'STOCK PRICES'!$M$2:$N$2018,2,1)</f>
        <v>31.11</v>
      </c>
      <c r="M1441" s="92">
        <f t="shared" si="122"/>
        <v>6.1260871903243003E-3</v>
      </c>
      <c r="N1441">
        <f>VLOOKUP($A1441,'STOCK PRICES'!$O$2:$P$538,2,1)</f>
        <v>25.31</v>
      </c>
      <c r="O1441" s="92">
        <f t="shared" si="123"/>
        <v>1.7939488474467549E-2</v>
      </c>
      <c r="P1441">
        <f>VLOOKUP($A1441,'STOCK PRICES'!$Q$2:$R$2018,2,1)</f>
        <v>16.93</v>
      </c>
      <c r="Q1441" s="92">
        <f t="shared" si="124"/>
        <v>1.7878902940207764E-2</v>
      </c>
      <c r="R1441">
        <f>VLOOKUP($A1441,'STOCK PRICES'!$S$2:$T$2018,2,1)</f>
        <v>6.3</v>
      </c>
      <c r="S1441" s="92">
        <f t="shared" si="125"/>
        <v>7.9681696491768813E-3</v>
      </c>
      <c r="T1441">
        <f>VLOOKUP($A1441,'STOCK PRICES'!$U$2:$V$1210,2,1)</f>
        <v>144.63</v>
      </c>
      <c r="U1441" s="92">
        <f t="shared" si="126"/>
        <v>-2.4181506135002549E-2</v>
      </c>
      <c r="V1441">
        <f>VLOOKUP($A1441,'STOCK PRICES'!$W$2:$X$1879,2,1)</f>
        <v>54.03</v>
      </c>
      <c r="W1441" s="92">
        <f t="shared" si="127"/>
        <v>3.7142548289555141E-2</v>
      </c>
      <c r="X1441">
        <f>VLOOKUP($A1441,'STOCK PRICES'!$Y$2:$Z$1987,2,1)</f>
        <v>28.05</v>
      </c>
      <c r="Y1441" s="92">
        <f t="shared" si="128"/>
        <v>6.0245905659664409E-2</v>
      </c>
      <c r="Z1441">
        <f>VLOOKUP($A1441,'STOCK PRICES'!$AA$2:$AB$1885,2,1)</f>
        <v>90</v>
      </c>
      <c r="AA1441" s="92">
        <f t="shared" si="129"/>
        <v>2.2472855852058576E-2</v>
      </c>
      <c r="AB1441">
        <f>VLOOKUP($A1441,'STOCK PRICES'!$AC$2:$AD$532,2,1)</f>
        <v>584.04</v>
      </c>
      <c r="AC1441" s="92">
        <f t="shared" si="130"/>
        <v>1.9366731277110532E-3</v>
      </c>
      <c r="AD1441">
        <f>VLOOKUP($A1441,'STOCK PRICES'!$AE$2:$AF$1525,2,1)</f>
        <v>959.18</v>
      </c>
      <c r="AE1441" s="92">
        <f t="shared" si="131"/>
        <v>-3.9538903634740606E-3</v>
      </c>
      <c r="AF1441">
        <f>VLOOKUP($A1441,'STOCK PRICES'!$AG$2:$AH$1526,2,1)</f>
        <v>66.66</v>
      </c>
      <c r="AG1441" s="92">
        <f t="shared" si="132"/>
        <v>7.2309410517807107E-2</v>
      </c>
      <c r="AH1441">
        <f>VLOOKUP($A1441,'STOCK PRICES'!$AI$2:$AJ$1515,2,1)</f>
        <v>442.98</v>
      </c>
      <c r="AI1441" s="92">
        <f t="shared" si="133"/>
        <v>3.9810050315121012E-3</v>
      </c>
      <c r="AJ1441">
        <f>VLOOKUP($A1441,'STOCK PRICES'!$AK$2:$AL$1492,2,1)</f>
        <v>229.09</v>
      </c>
      <c r="AK1441" s="92">
        <f t="shared" si="134"/>
        <v>4.6377401991978219E-3</v>
      </c>
    </row>
    <row r="1442" spans="1:37">
      <c r="A1442" s="87">
        <v>45134</v>
      </c>
      <c r="B1442">
        <f>VLOOKUP($A1442,'STOCK PRICES'!$C$2:$D$1994,2,1)</f>
        <v>124.97</v>
      </c>
      <c r="C1442" s="92">
        <f t="shared" si="135"/>
        <v>1.3858895574892838E-2</v>
      </c>
      <c r="D1442">
        <f>VLOOKUP($A1442,'STOCK PRICES'!$E$2:$F$2018,2,1)</f>
        <v>149.63</v>
      </c>
      <c r="E1442" s="92">
        <f t="shared" si="135"/>
        <v>-5.4998910912768421E-2</v>
      </c>
      <c r="F1442">
        <f>VLOOKUP($A1442,'STOCK PRICES'!$G$2:$H$1679,2,1)</f>
        <v>22.16</v>
      </c>
      <c r="G1442" s="92">
        <f t="shared" si="119"/>
        <v>7.2464085207672533E-3</v>
      </c>
      <c r="H1442">
        <f>VLOOKUP($A1442,'STOCK PRICES'!$I$2:$J$1976,2,1)</f>
        <v>35.5</v>
      </c>
      <c r="I1442" s="92">
        <f t="shared" si="120"/>
        <v>1.3898961514795952E-2</v>
      </c>
      <c r="J1442">
        <f>VLOOKUP($A1442,'STOCK PRICES'!$K$2:$L$2018,2,1)</f>
        <v>228.51</v>
      </c>
      <c r="K1442" s="92">
        <f t="shared" si="121"/>
        <v>1.3481568185713177E-2</v>
      </c>
      <c r="L1442">
        <f>VLOOKUP($A1442,'STOCK PRICES'!$M$2:$N$2018,2,1)</f>
        <v>31.12</v>
      </c>
      <c r="M1442" s="92">
        <f t="shared" si="122"/>
        <v>3.2138840064521414E-4</v>
      </c>
      <c r="N1442">
        <f>VLOOKUP($A1442,'STOCK PRICES'!$O$2:$P$538,2,1)</f>
        <v>25.08</v>
      </c>
      <c r="O1442" s="92">
        <f t="shared" si="123"/>
        <v>-9.1288587923127728E-3</v>
      </c>
      <c r="P1442">
        <f>VLOOKUP($A1442,'STOCK PRICES'!$Q$2:$R$2018,2,1)</f>
        <v>16.920000000000002</v>
      </c>
      <c r="Q1442" s="92">
        <f t="shared" si="124"/>
        <v>-5.9084196696665859E-4</v>
      </c>
      <c r="R1442">
        <f>VLOOKUP($A1442,'STOCK PRICES'!$S$2:$T$2018,2,1)</f>
        <v>6.16</v>
      </c>
      <c r="S1442" s="92">
        <f t="shared" si="125"/>
        <v>-2.2472855852058514E-2</v>
      </c>
      <c r="T1442">
        <f>VLOOKUP($A1442,'STOCK PRICES'!$U$2:$V$1210,2,1)</f>
        <v>133.97999999999999</v>
      </c>
      <c r="U1442" s="92">
        <f t="shared" si="126"/>
        <v>-7.6488222005519191E-2</v>
      </c>
      <c r="V1442">
        <f>VLOOKUP($A1442,'STOCK PRICES'!$W$2:$X$1879,2,1)</f>
        <v>52.3</v>
      </c>
      <c r="W1442" s="92">
        <f t="shared" si="127"/>
        <v>-3.2543076785097269E-2</v>
      </c>
      <c r="X1442">
        <f>VLOOKUP($A1442,'STOCK PRICES'!$Y$2:$Z$1987,2,1)</f>
        <v>28.89</v>
      </c>
      <c r="Y1442" s="92">
        <f t="shared" si="128"/>
        <v>2.9506882509438632E-2</v>
      </c>
      <c r="Z1442">
        <f>VLOOKUP($A1442,'STOCK PRICES'!$AA$2:$AB$1885,2,1)</f>
        <v>90.9</v>
      </c>
      <c r="AA1442" s="92">
        <f t="shared" si="129"/>
        <v>9.950330853168092E-3</v>
      </c>
      <c r="AB1442">
        <f>VLOOKUP($A1442,'STOCK PRICES'!$AC$2:$AD$532,2,1)</f>
        <v>587</v>
      </c>
      <c r="AC1442" s="92">
        <f t="shared" si="130"/>
        <v>5.0553461947331589E-3</v>
      </c>
      <c r="AD1442">
        <f>VLOOKUP($A1442,'STOCK PRICES'!$AE$2:$AF$1525,2,1)</f>
        <v>958.51</v>
      </c>
      <c r="AE1442" s="92">
        <f t="shared" si="131"/>
        <v>-6.9875738754565241E-4</v>
      </c>
      <c r="AF1442">
        <f>VLOOKUP($A1442,'STOCK PRICES'!$AG$2:$AH$1526,2,1)</f>
        <v>66.599999999999994</v>
      </c>
      <c r="AG1442" s="92">
        <f t="shared" si="132"/>
        <v>-9.0049533325020626E-4</v>
      </c>
      <c r="AH1442">
        <f>VLOOKUP($A1442,'STOCK PRICES'!$AI$2:$AJ$1515,2,1)</f>
        <v>437.52</v>
      </c>
      <c r="AI1442" s="92">
        <f t="shared" si="133"/>
        <v>-1.2402203260611979E-2</v>
      </c>
      <c r="AJ1442">
        <f>VLOOKUP($A1442,'STOCK PRICES'!$AK$2:$AL$1492,2,1)</f>
        <v>233.46</v>
      </c>
      <c r="AK1442" s="92">
        <f t="shared" si="134"/>
        <v>1.8895816779260572E-2</v>
      </c>
    </row>
    <row r="1443" spans="1:37">
      <c r="A1443" s="87">
        <v>45138</v>
      </c>
      <c r="B1443">
        <f>VLOOKUP($A1443,'STOCK PRICES'!$C$2:$D$1994,2,1)</f>
        <v>131.87</v>
      </c>
      <c r="C1443" s="92">
        <f t="shared" si="135"/>
        <v>5.3742880321915563E-2</v>
      </c>
      <c r="D1443">
        <f>VLOOKUP($A1443,'STOCK PRICES'!$E$2:$F$2018,2,1)</f>
        <v>151.86000000000001</v>
      </c>
      <c r="E1443" s="92">
        <f t="shared" si="135"/>
        <v>1.4793463589759741E-2</v>
      </c>
      <c r="F1443">
        <f>VLOOKUP($A1443,'STOCK PRICES'!$G$2:$H$1679,2,1)</f>
        <v>22.59</v>
      </c>
      <c r="G1443" s="92">
        <f t="shared" si="119"/>
        <v>1.9218468600828893E-2</v>
      </c>
      <c r="H1443">
        <f>VLOOKUP($A1443,'STOCK PRICES'!$I$2:$J$1976,2,1)</f>
        <v>36.19</v>
      </c>
      <c r="I1443" s="92">
        <f t="shared" si="120"/>
        <v>1.9250141094280887E-2</v>
      </c>
      <c r="J1443">
        <f>VLOOKUP($A1443,'STOCK PRICES'!$K$2:$L$2018,2,1)</f>
        <v>234.81</v>
      </c>
      <c r="K1443" s="92">
        <f t="shared" si="121"/>
        <v>2.7196703432049951E-2</v>
      </c>
      <c r="L1443">
        <f>VLOOKUP($A1443,'STOCK PRICES'!$M$2:$N$2018,2,1)</f>
        <v>32.61</v>
      </c>
      <c r="M1443" s="92">
        <f t="shared" si="122"/>
        <v>4.6768290491036819E-2</v>
      </c>
      <c r="N1443">
        <f>VLOOKUP($A1443,'STOCK PRICES'!$O$2:$P$538,2,1)</f>
        <v>25.12</v>
      </c>
      <c r="O1443" s="92">
        <f t="shared" si="123"/>
        <v>1.593625835278026E-3</v>
      </c>
      <c r="P1443">
        <f>VLOOKUP($A1443,'STOCK PRICES'!$Q$2:$R$2018,2,1)</f>
        <v>17.22</v>
      </c>
      <c r="Q1443" s="92">
        <f t="shared" si="124"/>
        <v>1.7575144821507273E-2</v>
      </c>
      <c r="R1443">
        <f>VLOOKUP($A1443,'STOCK PRICES'!$S$2:$T$2018,2,1)</f>
        <v>6.17</v>
      </c>
      <c r="S1443" s="92">
        <f t="shared" si="125"/>
        <v>1.6220603718680509E-3</v>
      </c>
      <c r="T1443">
        <f>VLOOKUP($A1443,'STOCK PRICES'!$U$2:$V$1210,2,1)</f>
        <v>132.88</v>
      </c>
      <c r="U1443" s="92">
        <f t="shared" si="126"/>
        <v>-8.2440697750820659E-3</v>
      </c>
      <c r="V1443">
        <f>VLOOKUP($A1443,'STOCK PRICES'!$W$2:$X$1879,2,1)</f>
        <v>52.98</v>
      </c>
      <c r="W1443" s="92">
        <f t="shared" si="127"/>
        <v>1.2918112773046404E-2</v>
      </c>
      <c r="X1443">
        <f>VLOOKUP($A1443,'STOCK PRICES'!$Y$2:$Z$1987,2,1)</f>
        <v>29.23</v>
      </c>
      <c r="Y1443" s="92">
        <f t="shared" si="128"/>
        <v>1.1700064645010789E-2</v>
      </c>
      <c r="Z1443">
        <f>VLOOKUP($A1443,'STOCK PRICES'!$AA$2:$AB$1885,2,1)</f>
        <v>92.88</v>
      </c>
      <c r="AA1443" s="92">
        <f t="shared" si="129"/>
        <v>2.1548336206202709E-2</v>
      </c>
      <c r="AB1443">
        <f>VLOOKUP($A1443,'STOCK PRICES'!$AC$2:$AD$532,2,1)</f>
        <v>588.54</v>
      </c>
      <c r="AC1443" s="92">
        <f t="shared" si="130"/>
        <v>2.6200739761827641E-3</v>
      </c>
      <c r="AD1443">
        <f>VLOOKUP($A1443,'STOCK PRICES'!$AE$2:$AF$1525,2,1)</f>
        <v>960.28</v>
      </c>
      <c r="AE1443" s="92">
        <f t="shared" si="131"/>
        <v>1.8449132026396528E-3</v>
      </c>
      <c r="AF1443">
        <f>VLOOKUP($A1443,'STOCK PRICES'!$AG$2:$AH$1526,2,1)</f>
        <v>67.78</v>
      </c>
      <c r="AG1443" s="92">
        <f t="shared" si="132"/>
        <v>1.756258863256201E-2</v>
      </c>
      <c r="AH1443">
        <f>VLOOKUP($A1443,'STOCK PRICES'!$AI$2:$AJ$1515,2,1)</f>
        <v>444.42</v>
      </c>
      <c r="AI1443" s="92">
        <f t="shared" si="133"/>
        <v>1.5647642214735618E-2</v>
      </c>
      <c r="AJ1443">
        <f>VLOOKUP($A1443,'STOCK PRICES'!$AK$2:$AL$1492,2,1)</f>
        <v>234.87</v>
      </c>
      <c r="AK1443" s="92">
        <f t="shared" si="134"/>
        <v>6.0214133634152577E-3</v>
      </c>
    </row>
    <row r="1444" spans="1:37">
      <c r="A1444" s="87">
        <v>45139</v>
      </c>
      <c r="B1444">
        <f>VLOOKUP($A1444,'STOCK PRICES'!$C$2:$D$1994,2,1)</f>
        <v>131.30000000000001</v>
      </c>
      <c r="C1444" s="92">
        <f t="shared" si="135"/>
        <v>-4.3318075108571856E-3</v>
      </c>
      <c r="D1444">
        <f>VLOOKUP($A1444,'STOCK PRICES'!$E$2:$F$2018,2,1)</f>
        <v>153.37</v>
      </c>
      <c r="E1444" s="92">
        <f t="shared" si="135"/>
        <v>9.8942588776007607E-3</v>
      </c>
      <c r="F1444">
        <f>VLOOKUP($A1444,'STOCK PRICES'!$G$2:$H$1679,2,1)</f>
        <v>22.94</v>
      </c>
      <c r="G1444" s="92">
        <f t="shared" si="119"/>
        <v>1.5374781221312863E-2</v>
      </c>
      <c r="H1444">
        <f>VLOOKUP($A1444,'STOCK PRICES'!$I$2:$J$1976,2,1)</f>
        <v>35.5</v>
      </c>
      <c r="I1444" s="92">
        <f t="shared" si="120"/>
        <v>-1.9250141094280904E-2</v>
      </c>
      <c r="J1444">
        <f>VLOOKUP($A1444,'STOCK PRICES'!$K$2:$L$2018,2,1)</f>
        <v>242.46</v>
      </c>
      <c r="K1444" s="92">
        <f t="shared" si="121"/>
        <v>3.2060071833580915E-2</v>
      </c>
      <c r="L1444">
        <f>VLOOKUP($A1444,'STOCK PRICES'!$M$2:$N$2018,2,1)</f>
        <v>32.99</v>
      </c>
      <c r="M1444" s="92">
        <f t="shared" si="122"/>
        <v>1.1585495439262369E-2</v>
      </c>
      <c r="N1444">
        <f>VLOOKUP($A1444,'STOCK PRICES'!$O$2:$P$538,2,1)</f>
        <v>26.67</v>
      </c>
      <c r="O1444" s="92">
        <f t="shared" si="123"/>
        <v>5.9874996593925055E-2</v>
      </c>
      <c r="P1444">
        <f>VLOOKUP($A1444,'STOCK PRICES'!$Q$2:$R$2018,2,1)</f>
        <v>17.760000000000002</v>
      </c>
      <c r="Q1444" s="92">
        <f t="shared" si="124"/>
        <v>3.0877238564439444E-2</v>
      </c>
      <c r="R1444">
        <f>VLOOKUP($A1444,'STOCK PRICES'!$S$2:$T$2018,2,1)</f>
        <v>6.31</v>
      </c>
      <c r="S1444" s="92">
        <f t="shared" si="125"/>
        <v>2.2436838635825379E-2</v>
      </c>
      <c r="T1444">
        <f>VLOOKUP($A1444,'STOCK PRICES'!$U$2:$V$1210,2,1)</f>
        <v>139.63999999999999</v>
      </c>
      <c r="U1444" s="92">
        <f t="shared" si="126"/>
        <v>4.9621216931795706E-2</v>
      </c>
      <c r="V1444">
        <f>VLOOKUP($A1444,'STOCK PRICES'!$W$2:$X$1879,2,1)</f>
        <v>53.31</v>
      </c>
      <c r="W1444" s="92">
        <f t="shared" si="127"/>
        <v>6.2094469907460655E-3</v>
      </c>
      <c r="X1444">
        <f>VLOOKUP($A1444,'STOCK PRICES'!$Y$2:$Z$1987,2,1)</f>
        <v>29.31</v>
      </c>
      <c r="Y1444" s="92">
        <f t="shared" si="128"/>
        <v>2.7331755996465017E-3</v>
      </c>
      <c r="Z1444">
        <f>VLOOKUP($A1444,'STOCK PRICES'!$AA$2:$AB$1885,2,1)</f>
        <v>93</v>
      </c>
      <c r="AA1444" s="92">
        <f t="shared" si="129"/>
        <v>1.2911557636200296E-3</v>
      </c>
      <c r="AB1444">
        <f>VLOOKUP($A1444,'STOCK PRICES'!$AC$2:$AD$532,2,1)</f>
        <v>592.36</v>
      </c>
      <c r="AC1444" s="92">
        <f t="shared" si="130"/>
        <v>6.4696643650233197E-3</v>
      </c>
      <c r="AD1444">
        <f>VLOOKUP($A1444,'STOCK PRICES'!$AE$2:$AF$1525,2,1)</f>
        <v>968.1</v>
      </c>
      <c r="AE1444" s="92">
        <f t="shared" si="131"/>
        <v>8.1104791239306907E-3</v>
      </c>
      <c r="AF1444">
        <f>VLOOKUP($A1444,'STOCK PRICES'!$AG$2:$AH$1526,2,1)</f>
        <v>69.510000000000005</v>
      </c>
      <c r="AG1444" s="92">
        <f t="shared" si="132"/>
        <v>2.5203460933489314E-2</v>
      </c>
      <c r="AH1444">
        <f>VLOOKUP($A1444,'STOCK PRICES'!$AI$2:$AJ$1515,2,1)</f>
        <v>446.92</v>
      </c>
      <c r="AI1444" s="92">
        <f t="shared" si="133"/>
        <v>5.6095464258844457E-3</v>
      </c>
      <c r="AJ1444">
        <f>VLOOKUP($A1444,'STOCK PRICES'!$AK$2:$AL$1492,2,1)</f>
        <v>236.68</v>
      </c>
      <c r="AK1444" s="92">
        <f t="shared" si="134"/>
        <v>7.6768482205607814E-3</v>
      </c>
    </row>
    <row r="1445" spans="1:37">
      <c r="A1445" s="87">
        <v>45140</v>
      </c>
      <c r="B1445">
        <f>VLOOKUP($A1445,'STOCK PRICES'!$C$2:$D$1994,2,1)</f>
        <v>132.31</v>
      </c>
      <c r="C1445" s="92">
        <f t="shared" si="135"/>
        <v>7.6628727455690972E-3</v>
      </c>
      <c r="D1445">
        <f>VLOOKUP($A1445,'STOCK PRICES'!$E$2:$F$2018,2,1)</f>
        <v>151.72999999999999</v>
      </c>
      <c r="E1445" s="92">
        <f t="shared" si="135"/>
        <v>-1.0750677125538715E-2</v>
      </c>
      <c r="F1445">
        <f>VLOOKUP($A1445,'STOCK PRICES'!$G$2:$H$1679,2,1)</f>
        <v>22.85</v>
      </c>
      <c r="G1445" s="92">
        <f t="shared" si="119"/>
        <v>-3.9309943610108889E-3</v>
      </c>
      <c r="H1445">
        <f>VLOOKUP($A1445,'STOCK PRICES'!$I$2:$J$1976,2,1)</f>
        <v>35.99</v>
      </c>
      <c r="I1445" s="92">
        <f t="shared" si="120"/>
        <v>1.3708425609569376E-2</v>
      </c>
      <c r="J1445">
        <f>VLOOKUP($A1445,'STOCK PRICES'!$K$2:$L$2018,2,1)</f>
        <v>255.12</v>
      </c>
      <c r="K1445" s="92">
        <f t="shared" si="121"/>
        <v>5.089727438336495E-2</v>
      </c>
      <c r="L1445">
        <f>VLOOKUP($A1445,'STOCK PRICES'!$M$2:$N$2018,2,1)</f>
        <v>33.39</v>
      </c>
      <c r="M1445" s="92">
        <f t="shared" si="122"/>
        <v>1.2051968715072947E-2</v>
      </c>
      <c r="N1445">
        <f>VLOOKUP($A1445,'STOCK PRICES'!$O$2:$P$538,2,1)</f>
        <v>26.48</v>
      </c>
      <c r="O1445" s="92">
        <f t="shared" si="123"/>
        <v>-7.1496071251154862E-3</v>
      </c>
      <c r="P1445">
        <f>VLOOKUP($A1445,'STOCK PRICES'!$Q$2:$R$2018,2,1)</f>
        <v>18.399999999999999</v>
      </c>
      <c r="Q1445" s="92">
        <f t="shared" si="124"/>
        <v>3.5401927050915792E-2</v>
      </c>
      <c r="R1445">
        <f>VLOOKUP($A1445,'STOCK PRICES'!$S$2:$T$2018,2,1)</f>
        <v>6.3</v>
      </c>
      <c r="S1445" s="92">
        <f t="shared" si="125"/>
        <v>-1.5860431556347402E-3</v>
      </c>
      <c r="T1445">
        <f>VLOOKUP($A1445,'STOCK PRICES'!$U$2:$V$1210,2,1)</f>
        <v>141.11000000000001</v>
      </c>
      <c r="U1445" s="92">
        <f t="shared" si="126"/>
        <v>1.0472045832834283E-2</v>
      </c>
      <c r="V1445">
        <f>VLOOKUP($A1445,'STOCK PRICES'!$W$2:$X$1879,2,1)</f>
        <v>53.1</v>
      </c>
      <c r="W1445" s="92">
        <f t="shared" si="127"/>
        <v>-3.9470025867765247E-3</v>
      </c>
      <c r="X1445">
        <f>VLOOKUP($A1445,'STOCK PRICES'!$Y$2:$Z$1987,2,1)</f>
        <v>29.04</v>
      </c>
      <c r="Y1445" s="92">
        <f t="shared" si="128"/>
        <v>-9.2545647662057497E-3</v>
      </c>
      <c r="Z1445">
        <f>VLOOKUP($A1445,'STOCK PRICES'!$AA$2:$AB$1885,2,1)</f>
        <v>94</v>
      </c>
      <c r="AA1445" s="92">
        <f t="shared" si="129"/>
        <v>1.069528911674795E-2</v>
      </c>
      <c r="AB1445">
        <f>VLOOKUP($A1445,'STOCK PRICES'!$AC$2:$AD$532,2,1)</f>
        <v>592.53</v>
      </c>
      <c r="AC1445" s="92">
        <f t="shared" si="130"/>
        <v>2.8694646957340956E-4</v>
      </c>
      <c r="AD1445">
        <f>VLOOKUP($A1445,'STOCK PRICES'!$AE$2:$AF$1525,2,1)</f>
        <v>968.57</v>
      </c>
      <c r="AE1445" s="92">
        <f t="shared" si="131"/>
        <v>4.85369225760778E-4</v>
      </c>
      <c r="AF1445">
        <f>VLOOKUP($A1445,'STOCK PRICES'!$AG$2:$AH$1526,2,1)</f>
        <v>69.09</v>
      </c>
      <c r="AG1445" s="92">
        <f t="shared" si="132"/>
        <v>-6.0606246116910699E-3</v>
      </c>
      <c r="AH1445">
        <f>VLOOKUP($A1445,'STOCK PRICES'!$AI$2:$AJ$1515,2,1)</f>
        <v>453.09</v>
      </c>
      <c r="AI1445" s="92">
        <f t="shared" si="133"/>
        <v>1.3711173567222698E-2</v>
      </c>
      <c r="AJ1445">
        <f>VLOOKUP($A1445,'STOCK PRICES'!$AK$2:$AL$1492,2,1)</f>
        <v>239.1</v>
      </c>
      <c r="AK1445" s="92">
        <f t="shared" si="134"/>
        <v>1.0172856655785642E-2</v>
      </c>
    </row>
    <row r="1446" spans="1:37">
      <c r="A1446" s="87">
        <v>45141</v>
      </c>
      <c r="B1446">
        <f>VLOOKUP($A1446,'STOCK PRICES'!$C$2:$D$1994,2,1)</f>
        <v>128.1</v>
      </c>
      <c r="C1446" s="92">
        <f t="shared" si="135"/>
        <v>-3.2336445151631074E-2</v>
      </c>
      <c r="D1446">
        <f>VLOOKUP($A1446,'STOCK PRICES'!$E$2:$F$2018,2,1)</f>
        <v>145.83000000000001</v>
      </c>
      <c r="E1446" s="92">
        <f t="shared" si="135"/>
        <v>-3.9661065811675826E-2</v>
      </c>
      <c r="F1446">
        <f>VLOOKUP($A1446,'STOCK PRICES'!$G$2:$H$1679,2,1)</f>
        <v>22.38</v>
      </c>
      <c r="G1446" s="92">
        <f t="shared" si="119"/>
        <v>-2.0783414456434644E-2</v>
      </c>
      <c r="H1446">
        <f>VLOOKUP($A1446,'STOCK PRICES'!$I$2:$J$1976,2,1)</f>
        <v>36.11</v>
      </c>
      <c r="I1446" s="92">
        <f t="shared" si="120"/>
        <v>3.3287131984268913E-3</v>
      </c>
      <c r="J1446">
        <f>VLOOKUP($A1446,'STOCK PRICES'!$K$2:$L$2018,2,1)</f>
        <v>253.74</v>
      </c>
      <c r="K1446" s="92">
        <f t="shared" si="121"/>
        <v>-5.4239019893499388E-3</v>
      </c>
      <c r="L1446">
        <f>VLOOKUP($A1446,'STOCK PRICES'!$M$2:$N$2018,2,1)</f>
        <v>33.380000000000003</v>
      </c>
      <c r="M1446" s="92">
        <f t="shared" si="122"/>
        <v>-2.9953572187403047E-4</v>
      </c>
      <c r="N1446">
        <f>VLOOKUP($A1446,'STOCK PRICES'!$O$2:$P$538,2,1)</f>
        <v>25.87</v>
      </c>
      <c r="O1446" s="92">
        <f t="shared" si="123"/>
        <v>-2.3305734870869687E-2</v>
      </c>
      <c r="P1446">
        <f>VLOOKUP($A1446,'STOCK PRICES'!$Q$2:$R$2018,2,1)</f>
        <v>17.760000000000002</v>
      </c>
      <c r="Q1446" s="92">
        <f t="shared" si="124"/>
        <v>-3.5401927050915723E-2</v>
      </c>
      <c r="R1446">
        <f>VLOOKUP($A1446,'STOCK PRICES'!$S$2:$T$2018,2,1)</f>
        <v>6.22</v>
      </c>
      <c r="S1446" s="92">
        <f t="shared" si="125"/>
        <v>-1.2779726646398995E-2</v>
      </c>
      <c r="T1446">
        <f>VLOOKUP($A1446,'STOCK PRICES'!$U$2:$V$1210,2,1)</f>
        <v>139.63</v>
      </c>
      <c r="U1446" s="92">
        <f t="shared" si="126"/>
        <v>-1.0543661115566051E-2</v>
      </c>
      <c r="V1446">
        <f>VLOOKUP($A1446,'STOCK PRICES'!$W$2:$X$1879,2,1)</f>
        <v>54.41</v>
      </c>
      <c r="W1446" s="92">
        <f t="shared" si="127"/>
        <v>2.4371032249940791E-2</v>
      </c>
      <c r="X1446">
        <f>VLOOKUP($A1446,'STOCK PRICES'!$Y$2:$Z$1987,2,1)</f>
        <v>28.88</v>
      </c>
      <c r="Y1446" s="92">
        <f t="shared" si="128"/>
        <v>-5.5248759319699156E-3</v>
      </c>
      <c r="Z1446">
        <f>VLOOKUP($A1446,'STOCK PRICES'!$AA$2:$AB$1885,2,1)</f>
        <v>95</v>
      </c>
      <c r="AA1446" s="92">
        <f t="shared" si="129"/>
        <v>1.0582109330537008E-2</v>
      </c>
      <c r="AB1446">
        <f>VLOOKUP($A1446,'STOCK PRICES'!$AC$2:$AD$532,2,1)</f>
        <v>599.33000000000004</v>
      </c>
      <c r="AC1446" s="92">
        <f t="shared" si="130"/>
        <v>1.1410859973851958E-2</v>
      </c>
      <c r="AD1446">
        <f>VLOOKUP($A1446,'STOCK PRICES'!$AE$2:$AF$1525,2,1)</f>
        <v>974.78</v>
      </c>
      <c r="AE1446" s="92">
        <f t="shared" si="131"/>
        <v>6.3910475596531905E-3</v>
      </c>
      <c r="AF1446">
        <f>VLOOKUP($A1446,'STOCK PRICES'!$AG$2:$AH$1526,2,1)</f>
        <v>68.31</v>
      </c>
      <c r="AG1446" s="92">
        <f t="shared" si="132"/>
        <v>-1.1353833756945573E-2</v>
      </c>
      <c r="AH1446">
        <f>VLOOKUP($A1446,'STOCK PRICES'!$AI$2:$AJ$1515,2,1)</f>
        <v>449.23</v>
      </c>
      <c r="AI1446" s="92">
        <f t="shared" si="133"/>
        <v>-8.5557752158569866E-3</v>
      </c>
      <c r="AJ1446">
        <f>VLOOKUP($A1446,'STOCK PRICES'!$AK$2:$AL$1492,2,1)</f>
        <v>241.75</v>
      </c>
      <c r="AK1446" s="92">
        <f t="shared" si="134"/>
        <v>1.1022259869124593E-2</v>
      </c>
    </row>
    <row r="1447" spans="1:37">
      <c r="A1447" s="87">
        <v>45142</v>
      </c>
      <c r="B1447">
        <f>VLOOKUP($A1447,'STOCK PRICES'!$C$2:$D$1994,2,1)</f>
        <v>129.5</v>
      </c>
      <c r="C1447" s="92">
        <f t="shared" si="135"/>
        <v>1.0869672236903891E-2</v>
      </c>
      <c r="D1447">
        <f>VLOOKUP($A1447,'STOCK PRICES'!$E$2:$F$2018,2,1)</f>
        <v>143.38</v>
      </c>
      <c r="E1447" s="92">
        <f t="shared" si="135"/>
        <v>-1.6943111300747781E-2</v>
      </c>
      <c r="F1447">
        <f>VLOOKUP($A1447,'STOCK PRICES'!$G$2:$H$1679,2,1)</f>
        <v>22.5</v>
      </c>
      <c r="G1447" s="92">
        <f t="shared" si="119"/>
        <v>5.3476063265952773E-3</v>
      </c>
      <c r="H1447">
        <f>VLOOKUP($A1447,'STOCK PRICES'!$I$2:$J$1976,2,1)</f>
        <v>36</v>
      </c>
      <c r="I1447" s="92">
        <f t="shared" si="120"/>
        <v>-3.0508968332563198E-3</v>
      </c>
      <c r="J1447">
        <f>VLOOKUP($A1447,'STOCK PRICES'!$K$2:$L$2018,2,1)</f>
        <v>262.51</v>
      </c>
      <c r="K1447" s="92">
        <f t="shared" si="121"/>
        <v>3.3979055831716148E-2</v>
      </c>
      <c r="L1447">
        <f>VLOOKUP($A1447,'STOCK PRICES'!$M$2:$N$2018,2,1)</f>
        <v>32.869999999999997</v>
      </c>
      <c r="M1447" s="92">
        <f t="shared" si="122"/>
        <v>-1.5396530557561149E-2</v>
      </c>
      <c r="N1447">
        <f>VLOOKUP($A1447,'STOCK PRICES'!$O$2:$P$538,2,1)</f>
        <v>25.35</v>
      </c>
      <c r="O1447" s="92">
        <f t="shared" si="123"/>
        <v>-2.0305266160745569E-2</v>
      </c>
      <c r="P1447">
        <f>VLOOKUP($A1447,'STOCK PRICES'!$Q$2:$R$2018,2,1)</f>
        <v>18.579999999999998</v>
      </c>
      <c r="Q1447" s="92">
        <f t="shared" si="124"/>
        <v>4.5136995821668267E-2</v>
      </c>
      <c r="R1447">
        <f>VLOOKUP($A1447,'STOCK PRICES'!$S$2:$T$2018,2,1)</f>
        <v>6.15</v>
      </c>
      <c r="S1447" s="92">
        <f t="shared" si="125"/>
        <v>-1.1317824932661461E-2</v>
      </c>
      <c r="T1447">
        <f>VLOOKUP($A1447,'STOCK PRICES'!$U$2:$V$1210,2,1)</f>
        <v>142.51</v>
      </c>
      <c r="U1447" s="92">
        <f t="shared" si="126"/>
        <v>2.0416105731017497E-2</v>
      </c>
      <c r="V1447">
        <f>VLOOKUP($A1447,'STOCK PRICES'!$W$2:$X$1879,2,1)</f>
        <v>54.11</v>
      </c>
      <c r="W1447" s="92">
        <f t="shared" si="127"/>
        <v>-5.5289488431899663E-3</v>
      </c>
      <c r="X1447">
        <f>VLOOKUP($A1447,'STOCK PRICES'!$Y$2:$Z$1987,2,1)</f>
        <v>29.42</v>
      </c>
      <c r="Y1447" s="92">
        <f t="shared" si="128"/>
        <v>1.8525401148666076E-2</v>
      </c>
      <c r="Z1447">
        <f>VLOOKUP($A1447,'STOCK PRICES'!$AA$2:$AB$1885,2,1)</f>
        <v>95.08</v>
      </c>
      <c r="AA1447" s="92">
        <f t="shared" si="129"/>
        <v>8.4175089145242224E-4</v>
      </c>
      <c r="AB1447">
        <f>VLOOKUP($A1447,'STOCK PRICES'!$AC$2:$AD$532,2,1)</f>
        <v>603.47</v>
      </c>
      <c r="AC1447" s="92">
        <f t="shared" si="130"/>
        <v>6.8839646644189983E-3</v>
      </c>
      <c r="AD1447">
        <f>VLOOKUP($A1447,'STOCK PRICES'!$AE$2:$AF$1525,2,1)</f>
        <v>972.31</v>
      </c>
      <c r="AE1447" s="92">
        <f t="shared" si="131"/>
        <v>-2.5371208572232662E-3</v>
      </c>
      <c r="AF1447">
        <f>VLOOKUP($A1447,'STOCK PRICES'!$AG$2:$AH$1526,2,1)</f>
        <v>67.73</v>
      </c>
      <c r="AG1447" s="92">
        <f t="shared" si="132"/>
        <v>-8.5269555169456019E-3</v>
      </c>
      <c r="AH1447">
        <f>VLOOKUP($A1447,'STOCK PRICES'!$AI$2:$AJ$1515,2,1)</f>
        <v>444.25</v>
      </c>
      <c r="AI1447" s="92">
        <f t="shared" si="133"/>
        <v>-1.1147538995742121E-2</v>
      </c>
      <c r="AJ1447">
        <f>VLOOKUP($A1447,'STOCK PRICES'!$AK$2:$AL$1492,2,1)</f>
        <v>250.31</v>
      </c>
      <c r="AK1447" s="92">
        <f t="shared" si="134"/>
        <v>3.4796015363793543E-2</v>
      </c>
    </row>
    <row r="1448" spans="1:37">
      <c r="A1448" s="87">
        <v>45145</v>
      </c>
      <c r="B1448">
        <f>VLOOKUP($A1448,'STOCK PRICES'!$C$2:$D$1994,2,1)</f>
        <v>134.22999999999999</v>
      </c>
      <c r="C1448" s="92">
        <f t="shared" si="135"/>
        <v>3.587386535995226E-2</v>
      </c>
      <c r="D1448">
        <f>VLOOKUP($A1448,'STOCK PRICES'!$E$2:$F$2018,2,1)</f>
        <v>140.32</v>
      </c>
      <c r="E1448" s="92">
        <f t="shared" si="135"/>
        <v>-2.1572919800853331E-2</v>
      </c>
      <c r="F1448">
        <f>VLOOKUP($A1448,'STOCK PRICES'!$G$2:$H$1679,2,1)</f>
        <v>22.25</v>
      </c>
      <c r="G1448" s="92">
        <f t="shared" si="119"/>
        <v>-1.1173300598125189E-2</v>
      </c>
      <c r="H1448">
        <f>VLOOKUP($A1448,'STOCK PRICES'!$I$2:$J$1976,2,1)</f>
        <v>36</v>
      </c>
      <c r="I1448" s="92">
        <f t="shared" si="120"/>
        <v>0</v>
      </c>
      <c r="J1448">
        <f>VLOOKUP($A1448,'STOCK PRICES'!$K$2:$L$2018,2,1)</f>
        <v>261.3</v>
      </c>
      <c r="K1448" s="92">
        <f t="shared" si="121"/>
        <v>-4.6200040176016411E-3</v>
      </c>
      <c r="L1448">
        <f>VLOOKUP($A1448,'STOCK PRICES'!$M$2:$N$2018,2,1)</f>
        <v>32.57</v>
      </c>
      <c r="M1448" s="92">
        <f t="shared" si="122"/>
        <v>-9.1687683879858178E-3</v>
      </c>
      <c r="N1448">
        <f>VLOOKUP($A1448,'STOCK PRICES'!$O$2:$P$538,2,1)</f>
        <v>24.64</v>
      </c>
      <c r="O1448" s="92">
        <f t="shared" si="123"/>
        <v>-2.8407591371873198E-2</v>
      </c>
      <c r="P1448">
        <f>VLOOKUP($A1448,'STOCK PRICES'!$Q$2:$R$2018,2,1)</f>
        <v>18.010000000000002</v>
      </c>
      <c r="Q1448" s="92">
        <f t="shared" si="124"/>
        <v>-3.1158574197827579E-2</v>
      </c>
      <c r="R1448">
        <f>VLOOKUP($A1448,'STOCK PRICES'!$S$2:$T$2018,2,1)</f>
        <v>6.11</v>
      </c>
      <c r="S1448" s="92">
        <f t="shared" si="125"/>
        <v>-6.5253086349225152E-3</v>
      </c>
      <c r="T1448">
        <f>VLOOKUP($A1448,'STOCK PRICES'!$U$2:$V$1210,2,1)</f>
        <v>140.38</v>
      </c>
      <c r="U1448" s="92">
        <f t="shared" si="126"/>
        <v>-1.5059141382845403E-2</v>
      </c>
      <c r="V1448">
        <f>VLOOKUP($A1448,'STOCK PRICES'!$W$2:$X$1879,2,1)</f>
        <v>53.51</v>
      </c>
      <c r="W1448" s="92">
        <f t="shared" si="127"/>
        <v>-1.1150459331430648E-2</v>
      </c>
      <c r="X1448">
        <f>VLOOKUP($A1448,'STOCK PRICES'!$Y$2:$Z$1987,2,1)</f>
        <v>30.36</v>
      </c>
      <c r="Y1448" s="92">
        <f t="shared" si="128"/>
        <v>3.145123735413765E-2</v>
      </c>
      <c r="Z1448">
        <f>VLOOKUP($A1448,'STOCK PRICES'!$AA$2:$AB$1885,2,1)</f>
        <v>95.08</v>
      </c>
      <c r="AA1448" s="92">
        <f t="shared" si="129"/>
        <v>0</v>
      </c>
      <c r="AB1448">
        <f>VLOOKUP($A1448,'STOCK PRICES'!$AC$2:$AD$532,2,1)</f>
        <v>607.59</v>
      </c>
      <c r="AC1448" s="92">
        <f t="shared" si="130"/>
        <v>6.8039831128516269E-3</v>
      </c>
      <c r="AD1448">
        <f>VLOOKUP($A1448,'STOCK PRICES'!$AE$2:$AF$1525,2,1)</f>
        <v>960.02</v>
      </c>
      <c r="AE1448" s="92">
        <f t="shared" si="131"/>
        <v>-1.272056607601222E-2</v>
      </c>
      <c r="AF1448">
        <f>VLOOKUP($A1448,'STOCK PRICES'!$AG$2:$AH$1526,2,1)</f>
        <v>65.650000000000006</v>
      </c>
      <c r="AG1448" s="92">
        <f t="shared" si="132"/>
        <v>-3.1191612478007055E-2</v>
      </c>
      <c r="AH1448">
        <f>VLOOKUP($A1448,'STOCK PRICES'!$AI$2:$AJ$1515,2,1)</f>
        <v>441.75</v>
      </c>
      <c r="AI1448" s="92">
        <f t="shared" si="133"/>
        <v>-5.6433558349549134E-3</v>
      </c>
      <c r="AJ1448">
        <f>VLOOKUP($A1448,'STOCK PRICES'!$AK$2:$AL$1492,2,1)</f>
        <v>269.08</v>
      </c>
      <c r="AK1448" s="92">
        <f t="shared" si="134"/>
        <v>7.2308583460207687E-2</v>
      </c>
    </row>
    <row r="1449" spans="1:37">
      <c r="A1449" s="87">
        <v>45146</v>
      </c>
      <c r="B1449">
        <f>VLOOKUP($A1449,'STOCK PRICES'!$C$2:$D$1994,2,1)</f>
        <v>132.53</v>
      </c>
      <c r="C1449" s="92">
        <f t="shared" si="135"/>
        <v>-1.2745711606957233E-2</v>
      </c>
      <c r="D1449">
        <f>VLOOKUP($A1449,'STOCK PRICES'!$E$2:$F$2018,2,1)</f>
        <v>141.58000000000001</v>
      </c>
      <c r="E1449" s="92">
        <f t="shared" si="135"/>
        <v>8.9393997221703103E-3</v>
      </c>
      <c r="F1449">
        <f>VLOOKUP($A1449,'STOCK PRICES'!$G$2:$H$1679,2,1)</f>
        <v>22</v>
      </c>
      <c r="G1449" s="92">
        <f t="shared" si="119"/>
        <v>-1.1299555253933394E-2</v>
      </c>
      <c r="H1449">
        <f>VLOOKUP($A1449,'STOCK PRICES'!$I$2:$J$1976,2,1)</f>
        <v>35.01</v>
      </c>
      <c r="I1449" s="92">
        <f t="shared" si="120"/>
        <v>-2.7885203489535777E-2</v>
      </c>
      <c r="J1449">
        <f>VLOOKUP($A1449,'STOCK PRICES'!$K$2:$L$2018,2,1)</f>
        <v>243.27</v>
      </c>
      <c r="K1449" s="92">
        <f t="shared" si="121"/>
        <v>-7.1497234901991211E-2</v>
      </c>
      <c r="L1449">
        <f>VLOOKUP($A1449,'STOCK PRICES'!$M$2:$N$2018,2,1)</f>
        <v>30.68</v>
      </c>
      <c r="M1449" s="92">
        <f t="shared" si="122"/>
        <v>-5.978064278908668E-2</v>
      </c>
      <c r="N1449">
        <f>VLOOKUP($A1449,'STOCK PRICES'!$O$2:$P$538,2,1)</f>
        <v>23.3</v>
      </c>
      <c r="O1449" s="92">
        <f t="shared" si="123"/>
        <v>-5.5917778093664189E-2</v>
      </c>
      <c r="P1449">
        <f>VLOOKUP($A1449,'STOCK PRICES'!$Q$2:$R$2018,2,1)</f>
        <v>16.77</v>
      </c>
      <c r="Q1449" s="92">
        <f t="shared" si="124"/>
        <v>-7.1335583352747284E-2</v>
      </c>
      <c r="R1449">
        <f>VLOOKUP($A1449,'STOCK PRICES'!$S$2:$T$2018,2,1)</f>
        <v>6.02</v>
      </c>
      <c r="S1449" s="92">
        <f t="shared" si="125"/>
        <v>-1.4839513862774446E-2</v>
      </c>
      <c r="T1449">
        <f>VLOOKUP($A1449,'STOCK PRICES'!$U$2:$V$1210,2,1)</f>
        <v>136.28</v>
      </c>
      <c r="U1449" s="92">
        <f t="shared" si="126"/>
        <v>-2.9641438509509514E-2</v>
      </c>
      <c r="V1449">
        <f>VLOOKUP($A1449,'STOCK PRICES'!$W$2:$X$1879,2,1)</f>
        <v>52.66</v>
      </c>
      <c r="W1449" s="92">
        <f t="shared" si="127"/>
        <v>-1.6012398255049902E-2</v>
      </c>
      <c r="X1449">
        <f>VLOOKUP($A1449,'STOCK PRICES'!$Y$2:$Z$1987,2,1)</f>
        <v>29.5</v>
      </c>
      <c r="Y1449" s="92">
        <f t="shared" si="128"/>
        <v>-2.8735689181655019E-2</v>
      </c>
      <c r="Z1449">
        <f>VLOOKUP($A1449,'STOCK PRICES'!$AA$2:$AB$1885,2,1)</f>
        <v>90.5</v>
      </c>
      <c r="AA1449" s="92">
        <f t="shared" si="129"/>
        <v>-4.9368791786112705E-2</v>
      </c>
      <c r="AB1449">
        <f>VLOOKUP($A1449,'STOCK PRICES'!$AC$2:$AD$532,2,1)</f>
        <v>602.32000000000005</v>
      </c>
      <c r="AC1449" s="92">
        <f t="shared" si="130"/>
        <v>-8.7114468481315956E-3</v>
      </c>
      <c r="AD1449">
        <f>VLOOKUP($A1449,'STOCK PRICES'!$AE$2:$AF$1525,2,1)</f>
        <v>960</v>
      </c>
      <c r="AE1449" s="92">
        <f t="shared" si="131"/>
        <v>-2.0833116322398777E-5</v>
      </c>
      <c r="AF1449">
        <f>VLOOKUP($A1449,'STOCK PRICES'!$AG$2:$AH$1526,2,1)</f>
        <v>63.88</v>
      </c>
      <c r="AG1449" s="92">
        <f t="shared" si="132"/>
        <v>-2.7331277401993568E-2</v>
      </c>
      <c r="AH1449">
        <f>VLOOKUP($A1449,'STOCK PRICES'!$AI$2:$AJ$1515,2,1)</f>
        <v>431.58</v>
      </c>
      <c r="AI1449" s="92">
        <f t="shared" si="133"/>
        <v>-2.3291218092485914E-2</v>
      </c>
      <c r="AJ1449">
        <f>VLOOKUP($A1449,'STOCK PRICES'!$AK$2:$AL$1492,2,1)</f>
        <v>250.09</v>
      </c>
      <c r="AK1449" s="92">
        <f t="shared" si="134"/>
        <v>-7.3187880079610704E-2</v>
      </c>
    </row>
    <row r="1450" spans="1:37">
      <c r="A1450" s="87">
        <v>45147</v>
      </c>
      <c r="B1450">
        <f>VLOOKUP($A1450,'STOCK PRICES'!$C$2:$D$1994,2,1)</f>
        <v>133.91</v>
      </c>
      <c r="C1450" s="92">
        <f t="shared" si="135"/>
        <v>1.0358897614887442E-2</v>
      </c>
      <c r="D1450">
        <f>VLOOKUP($A1450,'STOCK PRICES'!$E$2:$F$2018,2,1)</f>
        <v>146.43</v>
      </c>
      <c r="E1450" s="92">
        <f t="shared" si="135"/>
        <v>3.3682570221122532E-2</v>
      </c>
      <c r="F1450">
        <f>VLOOKUP($A1450,'STOCK PRICES'!$G$2:$H$1679,2,1)</f>
        <v>22</v>
      </c>
      <c r="G1450" s="92">
        <f t="shared" si="119"/>
        <v>0</v>
      </c>
      <c r="H1450">
        <f>VLOOKUP($A1450,'STOCK PRICES'!$I$2:$J$1976,2,1)</f>
        <v>36</v>
      </c>
      <c r="I1450" s="92">
        <f t="shared" si="120"/>
        <v>2.7885203489535857E-2</v>
      </c>
      <c r="J1450">
        <f>VLOOKUP($A1450,'STOCK PRICES'!$K$2:$L$2018,2,1)</f>
        <v>244.46</v>
      </c>
      <c r="K1450" s="92">
        <f t="shared" si="121"/>
        <v>4.8797587245409902E-3</v>
      </c>
      <c r="L1450">
        <f>VLOOKUP($A1450,'STOCK PRICES'!$M$2:$N$2018,2,1)</f>
        <v>31.8</v>
      </c>
      <c r="M1450" s="92">
        <f t="shared" si="122"/>
        <v>3.5855313287075787E-2</v>
      </c>
      <c r="N1450">
        <f>VLOOKUP($A1450,'STOCK PRICES'!$O$2:$P$538,2,1)</f>
        <v>23.81</v>
      </c>
      <c r="O1450" s="92">
        <f t="shared" si="123"/>
        <v>2.165229992711655E-2</v>
      </c>
      <c r="P1450">
        <f>VLOOKUP($A1450,'STOCK PRICES'!$Q$2:$R$2018,2,1)</f>
        <v>17.079999999999998</v>
      </c>
      <c r="Q1450" s="92">
        <f t="shared" si="124"/>
        <v>1.8316612525306187E-2</v>
      </c>
      <c r="R1450">
        <f>VLOOKUP($A1450,'STOCK PRICES'!$S$2:$T$2018,2,1)</f>
        <v>5.99</v>
      </c>
      <c r="S1450" s="92">
        <f t="shared" si="125"/>
        <v>-4.9958471933715543E-3</v>
      </c>
      <c r="T1450">
        <f>VLOOKUP($A1450,'STOCK PRICES'!$U$2:$V$1210,2,1)</f>
        <v>145.78</v>
      </c>
      <c r="U1450" s="92">
        <f t="shared" si="126"/>
        <v>6.7387043161301036E-2</v>
      </c>
      <c r="V1450">
        <f>VLOOKUP($A1450,'STOCK PRICES'!$W$2:$X$1879,2,1)</f>
        <v>53.05</v>
      </c>
      <c r="W1450" s="92">
        <f t="shared" si="127"/>
        <v>7.3787109918287252E-3</v>
      </c>
      <c r="X1450">
        <f>VLOOKUP($A1450,'STOCK PRICES'!$Y$2:$Z$1987,2,1)</f>
        <v>31.49</v>
      </c>
      <c r="Y1450" s="92">
        <f t="shared" si="128"/>
        <v>6.5279771767159073E-2</v>
      </c>
      <c r="Z1450">
        <f>VLOOKUP($A1450,'STOCK PRICES'!$AA$2:$AB$1885,2,1)</f>
        <v>93</v>
      </c>
      <c r="AA1450" s="92">
        <f t="shared" si="129"/>
        <v>2.724964244737554E-2</v>
      </c>
      <c r="AB1450">
        <f>VLOOKUP($A1450,'STOCK PRICES'!$AC$2:$AD$532,2,1)</f>
        <v>608.04</v>
      </c>
      <c r="AC1450" s="92">
        <f t="shared" si="130"/>
        <v>9.4518037339517309E-3</v>
      </c>
      <c r="AD1450">
        <f>VLOOKUP($A1450,'STOCK PRICES'!$AE$2:$AF$1525,2,1)</f>
        <v>962.85</v>
      </c>
      <c r="AE1450" s="92">
        <f t="shared" si="131"/>
        <v>2.9643519640148944E-3</v>
      </c>
      <c r="AF1450">
        <f>VLOOKUP($A1450,'STOCK PRICES'!$AG$2:$AH$1526,2,1)</f>
        <v>67.42</v>
      </c>
      <c r="AG1450" s="92">
        <f t="shared" si="132"/>
        <v>5.3935386459103014E-2</v>
      </c>
      <c r="AH1450">
        <f>VLOOKUP($A1450,'STOCK PRICES'!$AI$2:$AJ$1515,2,1)</f>
        <v>431.46</v>
      </c>
      <c r="AI1450" s="92">
        <f t="shared" si="133"/>
        <v>-2.7808676486214761E-4</v>
      </c>
      <c r="AJ1450">
        <f>VLOOKUP($A1450,'STOCK PRICES'!$AK$2:$AL$1492,2,1)</f>
        <v>243.96</v>
      </c>
      <c r="AK1450" s="92">
        <f t="shared" si="134"/>
        <v>-2.481657564953868E-2</v>
      </c>
    </row>
    <row r="1451" spans="1:37">
      <c r="A1451" s="87">
        <v>45148</v>
      </c>
      <c r="B1451">
        <f>VLOOKUP($A1451,'STOCK PRICES'!$C$2:$D$1994,2,1)</f>
        <v>130.71</v>
      </c>
      <c r="C1451" s="92">
        <f t="shared" si="135"/>
        <v>-2.4186803710014252E-2</v>
      </c>
      <c r="D1451">
        <f>VLOOKUP($A1451,'STOCK PRICES'!$E$2:$F$2018,2,1)</f>
        <v>149.04</v>
      </c>
      <c r="E1451" s="92">
        <f t="shared" si="135"/>
        <v>1.7667227726167106E-2</v>
      </c>
      <c r="F1451">
        <f>VLOOKUP($A1451,'STOCK PRICES'!$G$2:$H$1679,2,1)</f>
        <v>22.01</v>
      </c>
      <c r="G1451" s="92">
        <f t="shared" si="119"/>
        <v>4.5444218005447643E-4</v>
      </c>
      <c r="H1451">
        <f>VLOOKUP($A1451,'STOCK PRICES'!$I$2:$J$1976,2,1)</f>
        <v>34.85</v>
      </c>
      <c r="I1451" s="92">
        <f t="shared" si="120"/>
        <v>-3.2465801249577111E-2</v>
      </c>
      <c r="J1451">
        <f>VLOOKUP($A1451,'STOCK PRICES'!$K$2:$L$2018,2,1)</f>
        <v>243.54</v>
      </c>
      <c r="K1451" s="92">
        <f t="shared" si="121"/>
        <v>-3.7704962702553749E-3</v>
      </c>
      <c r="L1451">
        <f>VLOOKUP($A1451,'STOCK PRICES'!$M$2:$N$2018,2,1)</f>
        <v>32.130000000000003</v>
      </c>
      <c r="M1451" s="92">
        <f t="shared" si="122"/>
        <v>1.0323883341636104E-2</v>
      </c>
      <c r="N1451">
        <f>VLOOKUP($A1451,'STOCK PRICES'!$O$2:$P$538,2,1)</f>
        <v>23.15</v>
      </c>
      <c r="O1451" s="92">
        <f t="shared" si="123"/>
        <v>-2.8110879966528297E-2</v>
      </c>
      <c r="P1451">
        <f>VLOOKUP($A1451,'STOCK PRICES'!$Q$2:$R$2018,2,1)</f>
        <v>16.63</v>
      </c>
      <c r="Q1451" s="92">
        <f t="shared" si="124"/>
        <v>-2.6699895155587471E-2</v>
      </c>
      <c r="R1451">
        <f>VLOOKUP($A1451,'STOCK PRICES'!$S$2:$T$2018,2,1)</f>
        <v>5.86</v>
      </c>
      <c r="S1451" s="92">
        <f t="shared" si="125"/>
        <v>-2.1941808538436757E-2</v>
      </c>
      <c r="T1451">
        <f>VLOOKUP($A1451,'STOCK PRICES'!$U$2:$V$1210,2,1)</f>
        <v>141.78</v>
      </c>
      <c r="U1451" s="92">
        <f t="shared" si="126"/>
        <v>-2.7822075527195476E-2</v>
      </c>
      <c r="V1451">
        <f>VLOOKUP($A1451,'STOCK PRICES'!$W$2:$X$1879,2,1)</f>
        <v>55.03</v>
      </c>
      <c r="W1451" s="92">
        <f t="shared" si="127"/>
        <v>3.6643626011675347E-2</v>
      </c>
      <c r="X1451">
        <f>VLOOKUP($A1451,'STOCK PRICES'!$Y$2:$Z$1987,2,1)</f>
        <v>30.88</v>
      </c>
      <c r="Y1451" s="92">
        <f t="shared" si="128"/>
        <v>-1.9561309956357811E-2</v>
      </c>
      <c r="Z1451">
        <f>VLOOKUP($A1451,'STOCK PRICES'!$AA$2:$AB$1885,2,1)</f>
        <v>93</v>
      </c>
      <c r="AA1451" s="92">
        <f t="shared" si="129"/>
        <v>0</v>
      </c>
      <c r="AB1451">
        <f>VLOOKUP($A1451,'STOCK PRICES'!$AC$2:$AD$532,2,1)</f>
        <v>611.15</v>
      </c>
      <c r="AC1451" s="92">
        <f t="shared" si="130"/>
        <v>5.1017589474531182E-3</v>
      </c>
      <c r="AD1451">
        <f>VLOOKUP($A1451,'STOCK PRICES'!$AE$2:$AF$1525,2,1)</f>
        <v>964.65</v>
      </c>
      <c r="AE1451" s="92">
        <f t="shared" si="131"/>
        <v>1.8677048230850359E-3</v>
      </c>
      <c r="AF1451">
        <f>VLOOKUP($A1451,'STOCK PRICES'!$AG$2:$AH$1526,2,1)</f>
        <v>66.069999999999993</v>
      </c>
      <c r="AG1451" s="92">
        <f t="shared" si="132"/>
        <v>-2.0226923764120511E-2</v>
      </c>
      <c r="AH1451">
        <f>VLOOKUP($A1451,'STOCK PRICES'!$AI$2:$AJ$1515,2,1)</f>
        <v>424.83</v>
      </c>
      <c r="AI1451" s="92">
        <f t="shared" si="133"/>
        <v>-1.5485717439380554E-2</v>
      </c>
      <c r="AJ1451">
        <f>VLOOKUP($A1451,'STOCK PRICES'!$AK$2:$AL$1492,2,1)</f>
        <v>245.36</v>
      </c>
      <c r="AK1451" s="92">
        <f t="shared" si="134"/>
        <v>5.7222423777404784E-3</v>
      </c>
    </row>
    <row r="1452" spans="1:37">
      <c r="A1452" s="87">
        <v>45149</v>
      </c>
      <c r="B1452">
        <f>VLOOKUP($A1452,'STOCK PRICES'!$C$2:$D$1994,2,1)</f>
        <v>132.37</v>
      </c>
      <c r="C1452" s="92">
        <f t="shared" si="135"/>
        <v>1.2619902928218988E-2</v>
      </c>
      <c r="D1452">
        <f>VLOOKUP($A1452,'STOCK PRICES'!$E$2:$F$2018,2,1)</f>
        <v>150.30000000000001</v>
      </c>
      <c r="E1452" s="92">
        <f t="shared" si="135"/>
        <v>8.418570465595826E-3</v>
      </c>
      <c r="F1452">
        <f>VLOOKUP($A1452,'STOCK PRICES'!$G$2:$H$1679,2,1)</f>
        <v>22.49</v>
      </c>
      <c r="G1452" s="92">
        <f t="shared" si="119"/>
        <v>2.1573870432853918E-2</v>
      </c>
      <c r="H1452">
        <f>VLOOKUP($A1452,'STOCK PRICES'!$I$2:$J$1976,2,1)</f>
        <v>35.799999999999997</v>
      </c>
      <c r="I1452" s="92">
        <f t="shared" si="120"/>
        <v>2.6894756200121588E-2</v>
      </c>
      <c r="J1452">
        <f>VLOOKUP($A1452,'STOCK PRICES'!$K$2:$L$2018,2,1)</f>
        <v>242.94</v>
      </c>
      <c r="K1452" s="92">
        <f t="shared" si="121"/>
        <v>-2.4667008067365509E-3</v>
      </c>
      <c r="L1452">
        <f>VLOOKUP($A1452,'STOCK PRICES'!$M$2:$N$2018,2,1)</f>
        <v>31.95</v>
      </c>
      <c r="M1452" s="92">
        <f t="shared" si="122"/>
        <v>-5.6179923042233727E-3</v>
      </c>
      <c r="N1452">
        <f>VLOOKUP($A1452,'STOCK PRICES'!$O$2:$P$538,2,1)</f>
        <v>23.32</v>
      </c>
      <c r="O1452" s="92">
        <f t="shared" si="123"/>
        <v>7.3165809500487016E-3</v>
      </c>
      <c r="P1452">
        <f>VLOOKUP($A1452,'STOCK PRICES'!$Q$2:$R$2018,2,1)</f>
        <v>16.670000000000002</v>
      </c>
      <c r="Q1452" s="92">
        <f t="shared" si="124"/>
        <v>2.4024035578665203E-3</v>
      </c>
      <c r="R1452">
        <f>VLOOKUP($A1452,'STOCK PRICES'!$S$2:$T$2018,2,1)</f>
        <v>5.85</v>
      </c>
      <c r="S1452" s="92">
        <f t="shared" si="125"/>
        <v>-1.7079423451562587E-3</v>
      </c>
      <c r="T1452">
        <f>VLOOKUP($A1452,'STOCK PRICES'!$U$2:$V$1210,2,1)</f>
        <v>140.6</v>
      </c>
      <c r="U1452" s="92">
        <f t="shared" si="126"/>
        <v>-8.3575810503069541E-3</v>
      </c>
      <c r="V1452">
        <f>VLOOKUP($A1452,'STOCK PRICES'!$W$2:$X$1879,2,1)</f>
        <v>56.49</v>
      </c>
      <c r="W1452" s="92">
        <f t="shared" si="127"/>
        <v>2.6185140265503348E-2</v>
      </c>
      <c r="X1452">
        <f>VLOOKUP($A1452,'STOCK PRICES'!$Y$2:$Z$1987,2,1)</f>
        <v>31.9</v>
      </c>
      <c r="Y1452" s="92">
        <f t="shared" si="128"/>
        <v>3.2497284634223363E-2</v>
      </c>
      <c r="Z1452">
        <f>VLOOKUP($A1452,'STOCK PRICES'!$AA$2:$AB$1885,2,1)</f>
        <v>91.5</v>
      </c>
      <c r="AA1452" s="92">
        <f t="shared" si="129"/>
        <v>-1.6260520871780291E-2</v>
      </c>
      <c r="AB1452">
        <f>VLOOKUP($A1452,'STOCK PRICES'!$AC$2:$AD$532,2,1)</f>
        <v>615.66</v>
      </c>
      <c r="AC1452" s="92">
        <f t="shared" si="130"/>
        <v>7.3524348789010532E-3</v>
      </c>
      <c r="AD1452">
        <f>VLOOKUP($A1452,'STOCK PRICES'!$AE$2:$AF$1525,2,1)</f>
        <v>985.02</v>
      </c>
      <c r="AE1452" s="92">
        <f t="shared" si="131"/>
        <v>2.0896604285500005E-2</v>
      </c>
      <c r="AF1452">
        <f>VLOOKUP($A1452,'STOCK PRICES'!$AG$2:$AH$1526,2,1)</f>
        <v>68.709999999999994</v>
      </c>
      <c r="AG1452" s="92">
        <f t="shared" si="132"/>
        <v>3.9179963001190227E-2</v>
      </c>
      <c r="AH1452">
        <f>VLOOKUP($A1452,'STOCK PRICES'!$AI$2:$AJ$1515,2,1)</f>
        <v>425.6</v>
      </c>
      <c r="AI1452" s="92">
        <f t="shared" si="133"/>
        <v>1.8108491243575408E-3</v>
      </c>
      <c r="AJ1452">
        <f>VLOOKUP($A1452,'STOCK PRICES'!$AK$2:$AL$1492,2,1)</f>
        <v>245.35</v>
      </c>
      <c r="AK1452" s="92">
        <f t="shared" si="134"/>
        <v>-4.0757270083757059E-5</v>
      </c>
    </row>
    <row r="1453" spans="1:37">
      <c r="A1453" s="87">
        <v>45153</v>
      </c>
      <c r="B1453">
        <f>VLOOKUP($A1453,'STOCK PRICES'!$C$2:$D$1994,2,1)</f>
        <v>132.47999999999999</v>
      </c>
      <c r="C1453" s="92">
        <f t="shared" si="135"/>
        <v>8.3065891127007401E-4</v>
      </c>
      <c r="D1453">
        <f>VLOOKUP($A1453,'STOCK PRICES'!$E$2:$F$2018,2,1)</f>
        <v>150.12</v>
      </c>
      <c r="E1453" s="92">
        <f t="shared" si="135"/>
        <v>-1.1983224921087556E-3</v>
      </c>
      <c r="F1453">
        <f>VLOOKUP($A1453,'STOCK PRICES'!$G$2:$H$1679,2,1)</f>
        <v>22.5</v>
      </c>
      <c r="G1453" s="92">
        <f t="shared" si="119"/>
        <v>4.4454323915017123E-4</v>
      </c>
      <c r="H1453">
        <f>VLOOKUP($A1453,'STOCK PRICES'!$I$2:$J$1976,2,1)</f>
        <v>35.82</v>
      </c>
      <c r="I1453" s="92">
        <f t="shared" si="120"/>
        <v>5.5850322591123613E-4</v>
      </c>
      <c r="J1453">
        <f>VLOOKUP($A1453,'STOCK PRICES'!$K$2:$L$2018,2,1)</f>
        <v>241.58</v>
      </c>
      <c r="K1453" s="92">
        <f t="shared" si="121"/>
        <v>-5.6138180949923617E-3</v>
      </c>
      <c r="L1453">
        <f>VLOOKUP($A1453,'STOCK PRICES'!$M$2:$N$2018,2,1)</f>
        <v>31.39</v>
      </c>
      <c r="M1453" s="92">
        <f t="shared" si="122"/>
        <v>-1.7682809969681589E-2</v>
      </c>
      <c r="N1453">
        <f>VLOOKUP($A1453,'STOCK PRICES'!$O$2:$P$538,2,1)</f>
        <v>25.07</v>
      </c>
      <c r="O1453" s="92">
        <f t="shared" si="123"/>
        <v>7.2360550687910447E-2</v>
      </c>
      <c r="P1453">
        <f>VLOOKUP($A1453,'STOCK PRICES'!$Q$2:$R$2018,2,1)</f>
        <v>16.62</v>
      </c>
      <c r="Q1453" s="92">
        <f t="shared" si="124"/>
        <v>-3.0039073354005109E-3</v>
      </c>
      <c r="R1453">
        <f>VLOOKUP($A1453,'STOCK PRICES'!$S$2:$T$2018,2,1)</f>
        <v>5.87</v>
      </c>
      <c r="S1453" s="92">
        <f t="shared" si="125"/>
        <v>3.4129725962399426E-3</v>
      </c>
      <c r="T1453">
        <f>VLOOKUP($A1453,'STOCK PRICES'!$U$2:$V$1210,2,1)</f>
        <v>140.88999999999999</v>
      </c>
      <c r="U1453" s="92">
        <f t="shared" si="126"/>
        <v>2.0604646886207448E-3</v>
      </c>
      <c r="V1453">
        <f>VLOOKUP($A1453,'STOCK PRICES'!$W$2:$X$1879,2,1)</f>
        <v>56.01</v>
      </c>
      <c r="W1453" s="92">
        <f t="shared" si="127"/>
        <v>-8.5333851154299201E-3</v>
      </c>
      <c r="X1453">
        <f>VLOOKUP($A1453,'STOCK PRICES'!$Y$2:$Z$1987,2,1)</f>
        <v>32.380000000000003</v>
      </c>
      <c r="Y1453" s="92">
        <f t="shared" si="128"/>
        <v>1.4934938458690393E-2</v>
      </c>
      <c r="Z1453">
        <f>VLOOKUP($A1453,'STOCK PRICES'!$AA$2:$AB$1885,2,1)</f>
        <v>94.36</v>
      </c>
      <c r="AA1453" s="92">
        <f t="shared" si="129"/>
        <v>3.0778282257998717E-2</v>
      </c>
      <c r="AB1453">
        <f>VLOOKUP($A1453,'STOCK PRICES'!$AC$2:$AD$532,2,1)</f>
        <v>623.09</v>
      </c>
      <c r="AC1453" s="92">
        <f t="shared" si="130"/>
        <v>1.1996107530904018E-2</v>
      </c>
      <c r="AD1453">
        <f>VLOOKUP($A1453,'STOCK PRICES'!$AE$2:$AF$1525,2,1)</f>
        <v>987.91</v>
      </c>
      <c r="AE1453" s="92">
        <f t="shared" si="131"/>
        <v>2.9296549467471172E-3</v>
      </c>
      <c r="AF1453">
        <f>VLOOKUP($A1453,'STOCK PRICES'!$AG$2:$AH$1526,2,1)</f>
        <v>68.459999999999994</v>
      </c>
      <c r="AG1453" s="92">
        <f t="shared" si="132"/>
        <v>-3.6451159409453169E-3</v>
      </c>
      <c r="AH1453">
        <f>VLOOKUP($A1453,'STOCK PRICES'!$AI$2:$AJ$1515,2,1)</f>
        <v>446.33</v>
      </c>
      <c r="AI1453" s="92">
        <f t="shared" si="133"/>
        <v>4.7558650707845131E-2</v>
      </c>
      <c r="AJ1453">
        <f>VLOOKUP($A1453,'STOCK PRICES'!$AK$2:$AL$1492,2,1)</f>
        <v>247.34</v>
      </c>
      <c r="AK1453" s="92">
        <f t="shared" si="134"/>
        <v>8.0781457779986483E-3</v>
      </c>
    </row>
    <row r="1454" spans="1:37">
      <c r="A1454" s="87">
        <v>45154</v>
      </c>
      <c r="B1454">
        <f>VLOOKUP($A1454,'STOCK PRICES'!$C$2:$D$1994,2,1)</f>
        <v>132.16999999999999</v>
      </c>
      <c r="C1454" s="92">
        <f t="shared" si="135"/>
        <v>-2.3427178672342712E-3</v>
      </c>
      <c r="D1454">
        <f>VLOOKUP($A1454,'STOCK PRICES'!$E$2:$F$2018,2,1)</f>
        <v>149.83000000000001</v>
      </c>
      <c r="E1454" s="92">
        <f t="shared" si="135"/>
        <v>-1.9336562117672055E-3</v>
      </c>
      <c r="F1454">
        <f>VLOOKUP($A1454,'STOCK PRICES'!$G$2:$H$1679,2,1)</f>
        <v>22.5</v>
      </c>
      <c r="G1454" s="92">
        <f t="shared" si="119"/>
        <v>0</v>
      </c>
      <c r="H1454">
        <f>VLOOKUP($A1454,'STOCK PRICES'!$I$2:$J$1976,2,1)</f>
        <v>36.08</v>
      </c>
      <c r="I1454" s="92">
        <f t="shared" si="120"/>
        <v>7.2322985618571587E-3</v>
      </c>
      <c r="J1454">
        <f>VLOOKUP($A1454,'STOCK PRICES'!$K$2:$L$2018,2,1)</f>
        <v>239.28</v>
      </c>
      <c r="K1454" s="92">
        <f t="shared" si="121"/>
        <v>-9.5662668554397767E-3</v>
      </c>
      <c r="L1454">
        <f>VLOOKUP($A1454,'STOCK PRICES'!$M$2:$N$2018,2,1)</f>
        <v>30.8</v>
      </c>
      <c r="M1454" s="92">
        <f t="shared" si="122"/>
        <v>-1.8974680874333412E-2</v>
      </c>
      <c r="N1454">
        <f>VLOOKUP($A1454,'STOCK PRICES'!$O$2:$P$538,2,1)</f>
        <v>25.38</v>
      </c>
      <c r="O1454" s="92">
        <f t="shared" si="123"/>
        <v>1.2289550116039421E-2</v>
      </c>
      <c r="P1454">
        <f>VLOOKUP($A1454,'STOCK PRICES'!$Q$2:$R$2018,2,1)</f>
        <v>16.170000000000002</v>
      </c>
      <c r="Q1454" s="92">
        <f t="shared" si="124"/>
        <v>-2.7449115838286593E-2</v>
      </c>
      <c r="R1454">
        <f>VLOOKUP($A1454,'STOCK PRICES'!$S$2:$T$2018,2,1)</f>
        <v>5.79</v>
      </c>
      <c r="S1454" s="92">
        <f t="shared" si="125"/>
        <v>-1.3722342255101216E-2</v>
      </c>
      <c r="T1454">
        <f>VLOOKUP($A1454,'STOCK PRICES'!$U$2:$V$1210,2,1)</f>
        <v>140.88999999999999</v>
      </c>
      <c r="U1454" s="92">
        <f t="shared" si="126"/>
        <v>0</v>
      </c>
      <c r="V1454">
        <f>VLOOKUP($A1454,'STOCK PRICES'!$W$2:$X$1879,2,1)</f>
        <v>55.51</v>
      </c>
      <c r="W1454" s="92">
        <f t="shared" si="127"/>
        <v>-8.9670615196710702E-3</v>
      </c>
      <c r="X1454">
        <f>VLOOKUP($A1454,'STOCK PRICES'!$Y$2:$Z$1987,2,1)</f>
        <v>31.09</v>
      </c>
      <c r="Y1454" s="92">
        <f t="shared" si="128"/>
        <v>-4.0654724178826727E-2</v>
      </c>
      <c r="Z1454">
        <f>VLOOKUP($A1454,'STOCK PRICES'!$AA$2:$AB$1885,2,1)</f>
        <v>93.98</v>
      </c>
      <c r="AA1454" s="92">
        <f t="shared" si="129"/>
        <v>-4.035260864804594E-3</v>
      </c>
      <c r="AB1454">
        <f>VLOOKUP($A1454,'STOCK PRICES'!$AC$2:$AD$532,2,1)</f>
        <v>626.57000000000005</v>
      </c>
      <c r="AC1454" s="92">
        <f t="shared" si="130"/>
        <v>5.5695293050843329E-3</v>
      </c>
      <c r="AD1454">
        <f>VLOOKUP($A1454,'STOCK PRICES'!$AE$2:$AF$1525,2,1)</f>
        <v>985.06</v>
      </c>
      <c r="AE1454" s="92">
        <f t="shared" si="131"/>
        <v>-2.8890474587206878E-3</v>
      </c>
      <c r="AF1454">
        <f>VLOOKUP($A1454,'STOCK PRICES'!$AG$2:$AH$1526,2,1)</f>
        <v>67.069999999999993</v>
      </c>
      <c r="AG1454" s="92">
        <f t="shared" si="132"/>
        <v>-2.0512782990393379E-2</v>
      </c>
      <c r="AH1454">
        <f>VLOOKUP($A1454,'STOCK PRICES'!$AI$2:$AJ$1515,2,1)</f>
        <v>450.07</v>
      </c>
      <c r="AI1454" s="92">
        <f t="shared" si="133"/>
        <v>8.3445374871304514E-3</v>
      </c>
      <c r="AJ1454">
        <f>VLOOKUP($A1454,'STOCK PRICES'!$AK$2:$AL$1492,2,1)</f>
        <v>265.89</v>
      </c>
      <c r="AK1454" s="92">
        <f t="shared" si="134"/>
        <v>7.2318781104505139E-2</v>
      </c>
    </row>
    <row r="1455" spans="1:37">
      <c r="A1455" s="87">
        <v>45155</v>
      </c>
      <c r="B1455">
        <f>VLOOKUP($A1455,'STOCK PRICES'!$C$2:$D$1994,2,1)</f>
        <v>130.91999999999999</v>
      </c>
      <c r="C1455" s="92">
        <f t="shared" si="135"/>
        <v>-9.5025231367356269E-3</v>
      </c>
      <c r="D1455">
        <f>VLOOKUP($A1455,'STOCK PRICES'!$E$2:$F$2018,2,1)</f>
        <v>150.87</v>
      </c>
      <c r="E1455" s="92">
        <f t="shared" si="135"/>
        <v>6.9172207969302058E-3</v>
      </c>
      <c r="F1455">
        <f>VLOOKUP($A1455,'STOCK PRICES'!$G$2:$H$1679,2,1)</f>
        <v>22.49</v>
      </c>
      <c r="G1455" s="92">
        <f t="shared" si="119"/>
        <v>-4.4454323915015811E-4</v>
      </c>
      <c r="H1455">
        <f>VLOOKUP($A1455,'STOCK PRICES'!$I$2:$J$1976,2,1)</f>
        <v>36.32</v>
      </c>
      <c r="I1455" s="92">
        <f t="shared" si="120"/>
        <v>6.6298585386695818E-3</v>
      </c>
      <c r="J1455">
        <f>VLOOKUP($A1455,'STOCK PRICES'!$K$2:$L$2018,2,1)</f>
        <v>253.73</v>
      </c>
      <c r="K1455" s="92">
        <f t="shared" si="121"/>
        <v>5.8636295194033496E-2</v>
      </c>
      <c r="L1455">
        <f>VLOOKUP($A1455,'STOCK PRICES'!$M$2:$N$2018,2,1)</f>
        <v>30.93</v>
      </c>
      <c r="M1455" s="92">
        <f t="shared" si="122"/>
        <v>4.2118967174493696E-3</v>
      </c>
      <c r="N1455">
        <f>VLOOKUP($A1455,'STOCK PRICES'!$O$2:$P$538,2,1)</f>
        <v>25.22</v>
      </c>
      <c r="O1455" s="92">
        <f t="shared" si="123"/>
        <v>-6.3241317494681119E-3</v>
      </c>
      <c r="P1455">
        <f>VLOOKUP($A1455,'STOCK PRICES'!$Q$2:$R$2018,2,1)</f>
        <v>16.71</v>
      </c>
      <c r="Q1455" s="92">
        <f t="shared" si="124"/>
        <v>3.2849669018286787E-2</v>
      </c>
      <c r="R1455">
        <f>VLOOKUP($A1455,'STOCK PRICES'!$S$2:$T$2018,2,1)</f>
        <v>5.82</v>
      </c>
      <c r="S1455" s="92">
        <f t="shared" si="125"/>
        <v>5.1679701584425976E-3</v>
      </c>
      <c r="T1455">
        <f>VLOOKUP($A1455,'STOCK PRICES'!$U$2:$V$1210,2,1)</f>
        <v>139.80000000000001</v>
      </c>
      <c r="U1455" s="92">
        <f t="shared" si="126"/>
        <v>-7.7666142654753039E-3</v>
      </c>
      <c r="V1455">
        <f>VLOOKUP($A1455,'STOCK PRICES'!$W$2:$X$1879,2,1)</f>
        <v>59.65</v>
      </c>
      <c r="W1455" s="92">
        <f t="shared" si="127"/>
        <v>7.1930963841855142E-2</v>
      </c>
      <c r="X1455">
        <f>VLOOKUP($A1455,'STOCK PRICES'!$Y$2:$Z$1987,2,1)</f>
        <v>31.73</v>
      </c>
      <c r="Y1455" s="92">
        <f t="shared" si="128"/>
        <v>2.0376381524441742E-2</v>
      </c>
      <c r="Z1455">
        <f>VLOOKUP($A1455,'STOCK PRICES'!$AA$2:$AB$1885,2,1)</f>
        <v>94</v>
      </c>
      <c r="AA1455" s="92">
        <f t="shared" si="129"/>
        <v>2.1278859533419505E-4</v>
      </c>
      <c r="AB1455">
        <f>VLOOKUP($A1455,'STOCK PRICES'!$AC$2:$AD$532,2,1)</f>
        <v>623.72</v>
      </c>
      <c r="AC1455" s="92">
        <f t="shared" si="130"/>
        <v>-4.5589502214762783E-3</v>
      </c>
      <c r="AD1455">
        <f>VLOOKUP($A1455,'STOCK PRICES'!$AE$2:$AF$1525,2,1)</f>
        <v>985.09</v>
      </c>
      <c r="AE1455" s="92">
        <f t="shared" si="131"/>
        <v>3.0454533921270931E-5</v>
      </c>
      <c r="AF1455">
        <f>VLOOKUP($A1455,'STOCK PRICES'!$AG$2:$AH$1526,2,1)</f>
        <v>68.25</v>
      </c>
      <c r="AG1455" s="92">
        <f t="shared" si="132"/>
        <v>1.7440583953423443E-2</v>
      </c>
      <c r="AH1455">
        <f>VLOOKUP($A1455,'STOCK PRICES'!$AI$2:$AJ$1515,2,1)</f>
        <v>466.04</v>
      </c>
      <c r="AI1455" s="92">
        <f t="shared" si="133"/>
        <v>3.4868341129330405E-2</v>
      </c>
      <c r="AJ1455">
        <f>VLOOKUP($A1455,'STOCK PRICES'!$AK$2:$AL$1492,2,1)</f>
        <v>272.08</v>
      </c>
      <c r="AK1455" s="92">
        <f t="shared" si="134"/>
        <v>2.3013451280523782E-2</v>
      </c>
    </row>
    <row r="1456" spans="1:37">
      <c r="A1456" s="87">
        <v>45156</v>
      </c>
      <c r="B1456">
        <f>VLOOKUP($A1456,'STOCK PRICES'!$C$2:$D$1994,2,1)</f>
        <v>130.03</v>
      </c>
      <c r="C1456" s="92">
        <f t="shared" si="135"/>
        <v>-6.8212565697511789E-3</v>
      </c>
      <c r="D1456">
        <f>VLOOKUP($A1456,'STOCK PRICES'!$E$2:$F$2018,2,1)</f>
        <v>149.09</v>
      </c>
      <c r="E1456" s="92">
        <f t="shared" si="135"/>
        <v>-1.1868388411675368E-2</v>
      </c>
      <c r="F1456">
        <f>VLOOKUP($A1456,'STOCK PRICES'!$G$2:$H$1679,2,1)</f>
        <v>22.64</v>
      </c>
      <c r="G1456" s="92">
        <f t="shared" si="119"/>
        <v>6.6474873637579982E-3</v>
      </c>
      <c r="H1456">
        <f>VLOOKUP($A1456,'STOCK PRICES'!$I$2:$J$1976,2,1)</f>
        <v>36.200000000000003</v>
      </c>
      <c r="I1456" s="92">
        <f t="shared" si="120"/>
        <v>-3.3094349013671424E-3</v>
      </c>
      <c r="J1456">
        <f>VLOOKUP($A1456,'STOCK PRICES'!$K$2:$L$2018,2,1)</f>
        <v>249.62</v>
      </c>
      <c r="K1456" s="92">
        <f t="shared" si="121"/>
        <v>-1.6330948025418401E-2</v>
      </c>
      <c r="L1456">
        <f>VLOOKUP($A1456,'STOCK PRICES'!$M$2:$N$2018,2,1)</f>
        <v>30.38</v>
      </c>
      <c r="M1456" s="92">
        <f t="shared" si="122"/>
        <v>-1.7942089529351477E-2</v>
      </c>
      <c r="N1456">
        <f>VLOOKUP($A1456,'STOCK PRICES'!$O$2:$P$538,2,1)</f>
        <v>24.72</v>
      </c>
      <c r="O1456" s="92">
        <f t="shared" si="123"/>
        <v>-2.002469794728352E-2</v>
      </c>
      <c r="P1456">
        <f>VLOOKUP($A1456,'STOCK PRICES'!$Q$2:$R$2018,2,1)</f>
        <v>16.21</v>
      </c>
      <c r="Q1456" s="92">
        <f t="shared" si="124"/>
        <v>-3.037900685971761E-2</v>
      </c>
      <c r="R1456">
        <f>VLOOKUP($A1456,'STOCK PRICES'!$S$2:$T$2018,2,1)</f>
        <v>5.67</v>
      </c>
      <c r="S1456" s="92">
        <f t="shared" si="125"/>
        <v>-2.6111144003685773E-2</v>
      </c>
      <c r="T1456">
        <f>VLOOKUP($A1456,'STOCK PRICES'!$U$2:$V$1210,2,1)</f>
        <v>143.68</v>
      </c>
      <c r="U1456" s="92">
        <f t="shared" si="126"/>
        <v>2.7375774754179516E-2</v>
      </c>
      <c r="V1456">
        <f>VLOOKUP($A1456,'STOCK PRICES'!$W$2:$X$1879,2,1)</f>
        <v>59.57</v>
      </c>
      <c r="W1456" s="92">
        <f t="shared" si="127"/>
        <v>-1.3420569033290211E-3</v>
      </c>
      <c r="X1456">
        <f>VLOOKUP($A1456,'STOCK PRICES'!$Y$2:$Z$1987,2,1)</f>
        <v>31.85</v>
      </c>
      <c r="Y1456" s="92">
        <f t="shared" si="128"/>
        <v>3.77477642306816E-3</v>
      </c>
      <c r="Z1456">
        <f>VLOOKUP($A1456,'STOCK PRICES'!$AA$2:$AB$1885,2,1)</f>
        <v>92.02</v>
      </c>
      <c r="AA1456" s="92">
        <f t="shared" si="129"/>
        <v>-2.1288837542681405E-2</v>
      </c>
      <c r="AB1456">
        <f>VLOOKUP($A1456,'STOCK PRICES'!$AC$2:$AD$532,2,1)</f>
        <v>613.96</v>
      </c>
      <c r="AC1456" s="92">
        <f t="shared" si="130"/>
        <v>-1.5771770271477355E-2</v>
      </c>
      <c r="AD1456">
        <f>VLOOKUP($A1456,'STOCK PRICES'!$AE$2:$AF$1525,2,1)</f>
        <v>976.32</v>
      </c>
      <c r="AE1456" s="92">
        <f t="shared" si="131"/>
        <v>-8.9426060281244321E-3</v>
      </c>
      <c r="AF1456">
        <f>VLOOKUP($A1456,'STOCK PRICES'!$AG$2:$AH$1526,2,1)</f>
        <v>68.38</v>
      </c>
      <c r="AG1456" s="92">
        <f t="shared" si="132"/>
        <v>1.9029501460860636E-3</v>
      </c>
      <c r="AH1456">
        <f>VLOOKUP($A1456,'STOCK PRICES'!$AI$2:$AJ$1515,2,1)</f>
        <v>464.7</v>
      </c>
      <c r="AI1456" s="92">
        <f t="shared" si="133"/>
        <v>-2.8794312608077721E-3</v>
      </c>
      <c r="AJ1456">
        <f>VLOOKUP($A1456,'STOCK PRICES'!$AK$2:$AL$1492,2,1)</f>
        <v>272.41000000000003</v>
      </c>
      <c r="AK1456" s="92">
        <f t="shared" si="134"/>
        <v>1.2121436221254835E-3</v>
      </c>
    </row>
    <row r="1457" spans="1:37">
      <c r="A1457" s="87">
        <v>45159</v>
      </c>
      <c r="B1457">
        <f>VLOOKUP($A1457,'STOCK PRICES'!$C$2:$D$1994,2,1)</f>
        <v>128.75</v>
      </c>
      <c r="C1457" s="92">
        <f t="shared" si="135"/>
        <v>-9.8926535193829875E-3</v>
      </c>
      <c r="D1457">
        <f>VLOOKUP($A1457,'STOCK PRICES'!$E$2:$F$2018,2,1)</f>
        <v>143.77000000000001</v>
      </c>
      <c r="E1457" s="92">
        <f t="shared" si="135"/>
        <v>-3.6335350005806608E-2</v>
      </c>
      <c r="F1457">
        <f>VLOOKUP($A1457,'STOCK PRICES'!$G$2:$H$1679,2,1)</f>
        <v>22.17</v>
      </c>
      <c r="G1457" s="92">
        <f t="shared" si="119"/>
        <v>-2.0978229706762011E-2</v>
      </c>
      <c r="H1457">
        <f>VLOOKUP($A1457,'STOCK PRICES'!$I$2:$J$1976,2,1)</f>
        <v>36.32</v>
      </c>
      <c r="I1457" s="92">
        <f t="shared" si="120"/>
        <v>3.3094349013670092E-3</v>
      </c>
      <c r="J1457">
        <f>VLOOKUP($A1457,'STOCK PRICES'!$K$2:$L$2018,2,1)</f>
        <v>244.13</v>
      </c>
      <c r="K1457" s="92">
        <f t="shared" si="121"/>
        <v>-2.2238891192399989E-2</v>
      </c>
      <c r="L1457">
        <f>VLOOKUP($A1457,'STOCK PRICES'!$M$2:$N$2018,2,1)</f>
        <v>30.15</v>
      </c>
      <c r="M1457" s="92">
        <f t="shared" si="122"/>
        <v>-7.5995739944323716E-3</v>
      </c>
      <c r="N1457">
        <f>VLOOKUP($A1457,'STOCK PRICES'!$O$2:$P$538,2,1)</f>
        <v>23.9</v>
      </c>
      <c r="O1457" s="92">
        <f t="shared" si="123"/>
        <v>-3.3734173652025065E-2</v>
      </c>
      <c r="P1457">
        <f>VLOOKUP($A1457,'STOCK PRICES'!$Q$2:$R$2018,2,1)</f>
        <v>15.64</v>
      </c>
      <c r="Q1457" s="92">
        <f t="shared" si="124"/>
        <v>-3.5796600630419756E-2</v>
      </c>
      <c r="R1457">
        <f>VLOOKUP($A1457,'STOCK PRICES'!$S$2:$T$2018,2,1)</f>
        <v>5.61</v>
      </c>
      <c r="S1457" s="92">
        <f t="shared" si="125"/>
        <v>-1.0638398205055643E-2</v>
      </c>
      <c r="T1457">
        <f>VLOOKUP($A1457,'STOCK PRICES'!$U$2:$V$1210,2,1)</f>
        <v>154.46</v>
      </c>
      <c r="U1457" s="92">
        <f t="shared" si="126"/>
        <v>7.2346558587228341E-2</v>
      </c>
      <c r="V1457">
        <f>VLOOKUP($A1457,'STOCK PRICES'!$W$2:$X$1879,2,1)</f>
        <v>59.02</v>
      </c>
      <c r="W1457" s="92">
        <f t="shared" si="127"/>
        <v>-9.2757221258026774E-3</v>
      </c>
      <c r="X1457">
        <f>VLOOKUP($A1457,'STOCK PRICES'!$Y$2:$Z$1987,2,1)</f>
        <v>31</v>
      </c>
      <c r="Y1457" s="92">
        <f t="shared" si="128"/>
        <v>-2.7050177533026173E-2</v>
      </c>
      <c r="Z1457">
        <f>VLOOKUP($A1457,'STOCK PRICES'!$AA$2:$AB$1885,2,1)</f>
        <v>90.09</v>
      </c>
      <c r="AA1457" s="92">
        <f t="shared" si="129"/>
        <v>-2.1196774063973849E-2</v>
      </c>
      <c r="AB1457">
        <f>VLOOKUP($A1457,'STOCK PRICES'!$AC$2:$AD$532,2,1)</f>
        <v>605.73</v>
      </c>
      <c r="AC1457" s="92">
        <f t="shared" si="130"/>
        <v>-1.3495437214814868E-2</v>
      </c>
      <c r="AD1457">
        <f>VLOOKUP($A1457,'STOCK PRICES'!$AE$2:$AF$1525,2,1)</f>
        <v>965</v>
      </c>
      <c r="AE1457" s="92">
        <f t="shared" si="131"/>
        <v>-1.1662300189318938E-2</v>
      </c>
      <c r="AF1457">
        <f>VLOOKUP($A1457,'STOCK PRICES'!$AG$2:$AH$1526,2,1)</f>
        <v>66.88</v>
      </c>
      <c r="AG1457" s="92">
        <f t="shared" si="132"/>
        <v>-2.2180415434709055E-2</v>
      </c>
      <c r="AH1457">
        <f>VLOOKUP($A1457,'STOCK PRICES'!$AI$2:$AJ$1515,2,1)</f>
        <v>464.45</v>
      </c>
      <c r="AI1457" s="92">
        <f t="shared" si="133"/>
        <v>-5.3812625740283721E-4</v>
      </c>
      <c r="AJ1457">
        <f>VLOOKUP($A1457,'STOCK PRICES'!$AK$2:$AL$1492,2,1)</f>
        <v>276.2</v>
      </c>
      <c r="AK1457" s="92">
        <f t="shared" si="134"/>
        <v>1.3816956654126121E-2</v>
      </c>
    </row>
    <row r="1458" spans="1:37">
      <c r="A1458" s="87">
        <v>45160</v>
      </c>
      <c r="B1458">
        <f>VLOOKUP($A1458,'STOCK PRICES'!$C$2:$D$1994,2,1)</f>
        <v>124.03</v>
      </c>
      <c r="C1458" s="92">
        <f t="shared" si="135"/>
        <v>-3.7349067716607363E-2</v>
      </c>
      <c r="D1458">
        <f>VLOOKUP($A1458,'STOCK PRICES'!$E$2:$F$2018,2,1)</f>
        <v>143.58000000000001</v>
      </c>
      <c r="E1458" s="92">
        <f t="shared" si="135"/>
        <v>-1.322429286164165E-3</v>
      </c>
      <c r="F1458">
        <f>VLOOKUP($A1458,'STOCK PRICES'!$G$2:$H$1679,2,1)</f>
        <v>22.96</v>
      </c>
      <c r="G1458" s="92">
        <f t="shared" si="119"/>
        <v>3.5013547823145523E-2</v>
      </c>
      <c r="H1458">
        <f>VLOOKUP($A1458,'STOCK PRICES'!$I$2:$J$1976,2,1)</f>
        <v>36.25</v>
      </c>
      <c r="I1458" s="92">
        <f t="shared" si="120"/>
        <v>-1.9291724324087907E-3</v>
      </c>
      <c r="J1458">
        <f>VLOOKUP($A1458,'STOCK PRICES'!$K$2:$L$2018,2,1)</f>
        <v>243.64</v>
      </c>
      <c r="K1458" s="92">
        <f t="shared" si="121"/>
        <v>-2.0091443296238309E-3</v>
      </c>
      <c r="L1458">
        <f>VLOOKUP($A1458,'STOCK PRICES'!$M$2:$N$2018,2,1)</f>
        <v>30.09</v>
      </c>
      <c r="M1458" s="92">
        <f t="shared" si="122"/>
        <v>-1.9920325312405411E-3</v>
      </c>
      <c r="N1458">
        <f>VLOOKUP($A1458,'STOCK PRICES'!$O$2:$P$538,2,1)</f>
        <v>23.86</v>
      </c>
      <c r="O1458" s="92">
        <f t="shared" si="123"/>
        <v>-1.6750422676948438E-3</v>
      </c>
      <c r="P1458">
        <f>VLOOKUP($A1458,'STOCK PRICES'!$Q$2:$R$2018,2,1)</f>
        <v>15.62</v>
      </c>
      <c r="Q1458" s="92">
        <f t="shared" si="124"/>
        <v>-1.2795907056251928E-3</v>
      </c>
      <c r="R1458">
        <f>VLOOKUP($A1458,'STOCK PRICES'!$S$2:$T$2018,2,1)</f>
        <v>5.59</v>
      </c>
      <c r="S1458" s="92">
        <f t="shared" si="125"/>
        <v>-3.5714323675972446E-3</v>
      </c>
      <c r="T1458">
        <f>VLOOKUP($A1458,'STOCK PRICES'!$U$2:$V$1210,2,1)</f>
        <v>166.04</v>
      </c>
      <c r="U1458" s="92">
        <f t="shared" si="126"/>
        <v>7.2293560043720159E-2</v>
      </c>
      <c r="V1458">
        <f>VLOOKUP($A1458,'STOCK PRICES'!$W$2:$X$1879,2,1)</f>
        <v>59.28</v>
      </c>
      <c r="W1458" s="92">
        <f t="shared" si="127"/>
        <v>4.3956114730381293E-3</v>
      </c>
      <c r="X1458">
        <f>VLOOKUP($A1458,'STOCK PRICES'!$Y$2:$Z$1987,2,1)</f>
        <v>30.46</v>
      </c>
      <c r="Y1458" s="92">
        <f t="shared" si="128"/>
        <v>-1.7572857018130415E-2</v>
      </c>
      <c r="Z1458">
        <f>VLOOKUP($A1458,'STOCK PRICES'!$AA$2:$AB$1885,2,1)</f>
        <v>88.78</v>
      </c>
      <c r="AA1458" s="92">
        <f t="shared" si="129"/>
        <v>-1.4647771257459405E-2</v>
      </c>
      <c r="AB1458">
        <f>VLOOKUP($A1458,'STOCK PRICES'!$AC$2:$AD$532,2,1)</f>
        <v>602.62</v>
      </c>
      <c r="AC1458" s="92">
        <f t="shared" si="130"/>
        <v>-5.1475265728370863E-3</v>
      </c>
      <c r="AD1458">
        <f>VLOOKUP($A1458,'STOCK PRICES'!$AE$2:$AF$1525,2,1)</f>
        <v>965.27</v>
      </c>
      <c r="AE1458" s="92">
        <f t="shared" si="131"/>
        <v>2.7975361142318074E-4</v>
      </c>
      <c r="AF1458">
        <f>VLOOKUP($A1458,'STOCK PRICES'!$AG$2:$AH$1526,2,1)</f>
        <v>67.319999999999993</v>
      </c>
      <c r="AG1458" s="92">
        <f t="shared" si="132"/>
        <v>6.5574005461590396E-3</v>
      </c>
      <c r="AH1458">
        <f>VLOOKUP($A1458,'STOCK PRICES'!$AI$2:$AJ$1515,2,1)</f>
        <v>463.39</v>
      </c>
      <c r="AI1458" s="92">
        <f t="shared" si="133"/>
        <v>-2.2848776969279071E-3</v>
      </c>
      <c r="AJ1458">
        <f>VLOOKUP($A1458,'STOCK PRICES'!$AK$2:$AL$1492,2,1)</f>
        <v>272.89</v>
      </c>
      <c r="AK1458" s="92">
        <f t="shared" si="134"/>
        <v>-1.2056457391429454E-2</v>
      </c>
    </row>
    <row r="1459" spans="1:37">
      <c r="A1459" s="87">
        <v>45161</v>
      </c>
      <c r="B1459">
        <f>VLOOKUP($A1459,'STOCK PRICES'!$C$2:$D$1994,2,1)</f>
        <v>124.08</v>
      </c>
      <c r="C1459" s="92">
        <f t="shared" si="135"/>
        <v>4.030470410450696E-4</v>
      </c>
      <c r="D1459">
        <f>VLOOKUP($A1459,'STOCK PRICES'!$E$2:$F$2018,2,1)</f>
        <v>143.57</v>
      </c>
      <c r="E1459" s="92">
        <f t="shared" si="135"/>
        <v>-6.9650008734572526E-5</v>
      </c>
      <c r="F1459">
        <f>VLOOKUP($A1459,'STOCK PRICES'!$G$2:$H$1679,2,1)</f>
        <v>23.42</v>
      </c>
      <c r="G1459" s="92">
        <f t="shared" si="119"/>
        <v>1.9836786718205726E-2</v>
      </c>
      <c r="H1459">
        <f>VLOOKUP($A1459,'STOCK PRICES'!$I$2:$J$1976,2,1)</f>
        <v>37.130000000000003</v>
      </c>
      <c r="I1459" s="92">
        <f t="shared" si="120"/>
        <v>2.3985886888305004E-2</v>
      </c>
      <c r="J1459">
        <f>VLOOKUP($A1459,'STOCK PRICES'!$K$2:$L$2018,2,1)</f>
        <v>244.76</v>
      </c>
      <c r="K1459" s="92">
        <f t="shared" si="121"/>
        <v>4.5864126260559135E-3</v>
      </c>
      <c r="L1459">
        <f>VLOOKUP($A1459,'STOCK PRICES'!$M$2:$N$2018,2,1)</f>
        <v>29.52</v>
      </c>
      <c r="M1459" s="92">
        <f t="shared" si="122"/>
        <v>-1.9124890909682155E-2</v>
      </c>
      <c r="N1459">
        <f>VLOOKUP($A1459,'STOCK PRICES'!$O$2:$P$538,2,1)</f>
        <v>24</v>
      </c>
      <c r="O1459" s="92">
        <f t="shared" si="123"/>
        <v>5.8504136781755605E-3</v>
      </c>
      <c r="P1459">
        <f>VLOOKUP($A1459,'STOCK PRICES'!$Q$2:$R$2018,2,1)</f>
        <v>15.7</v>
      </c>
      <c r="Q1459" s="92">
        <f t="shared" si="124"/>
        <v>5.1085679427225802E-3</v>
      </c>
      <c r="R1459">
        <f>VLOOKUP($A1459,'STOCK PRICES'!$S$2:$T$2018,2,1)</f>
        <v>5.46</v>
      </c>
      <c r="S1459" s="92">
        <f t="shared" si="125"/>
        <v>-2.3530497410194046E-2</v>
      </c>
      <c r="T1459">
        <f>VLOOKUP($A1459,'STOCK PRICES'!$U$2:$V$1210,2,1)</f>
        <v>163.54</v>
      </c>
      <c r="U1459" s="92">
        <f t="shared" si="126"/>
        <v>-1.5171114451006764E-2</v>
      </c>
      <c r="V1459">
        <f>VLOOKUP($A1459,'STOCK PRICES'!$W$2:$X$1879,2,1)</f>
        <v>59.85</v>
      </c>
      <c r="W1459" s="92">
        <f t="shared" si="127"/>
        <v>9.5694510161506725E-3</v>
      </c>
      <c r="X1459">
        <f>VLOOKUP($A1459,'STOCK PRICES'!$Y$2:$Z$1987,2,1)</f>
        <v>29.63</v>
      </c>
      <c r="Y1459" s="92">
        <f t="shared" si="128"/>
        <v>-2.7626985881541898E-2</v>
      </c>
      <c r="Z1459">
        <f>VLOOKUP($A1459,'STOCK PRICES'!$AA$2:$AB$1885,2,1)</f>
        <v>89</v>
      </c>
      <c r="AA1459" s="92">
        <f t="shared" si="129"/>
        <v>2.4749703262505378E-3</v>
      </c>
      <c r="AB1459">
        <f>VLOOKUP($A1459,'STOCK PRICES'!$AC$2:$AD$532,2,1)</f>
        <v>600.86</v>
      </c>
      <c r="AC1459" s="92">
        <f t="shared" si="130"/>
        <v>-2.9248533497839963E-3</v>
      </c>
      <c r="AD1459">
        <f>VLOOKUP($A1459,'STOCK PRICES'!$AE$2:$AF$1525,2,1)</f>
        <v>953.5</v>
      </c>
      <c r="AE1459" s="92">
        <f t="shared" si="131"/>
        <v>-1.226842990993534E-2</v>
      </c>
      <c r="AF1459">
        <f>VLOOKUP($A1459,'STOCK PRICES'!$AG$2:$AH$1526,2,1)</f>
        <v>66.75</v>
      </c>
      <c r="AG1459" s="92">
        <f t="shared" si="132"/>
        <v>-8.5030720422461948E-3</v>
      </c>
      <c r="AH1459">
        <f>VLOOKUP($A1459,'STOCK PRICES'!$AI$2:$AJ$1515,2,1)</f>
        <v>459.55</v>
      </c>
      <c r="AI1459" s="92">
        <f t="shared" si="133"/>
        <v>-8.3212823324833457E-3</v>
      </c>
      <c r="AJ1459">
        <f>VLOOKUP($A1459,'STOCK PRICES'!$AK$2:$AL$1492,2,1)</f>
        <v>268.73</v>
      </c>
      <c r="AK1459" s="92">
        <f t="shared" si="134"/>
        <v>-1.5361625515742586E-2</v>
      </c>
    </row>
    <row r="1460" spans="1:37">
      <c r="A1460" s="87">
        <v>45162</v>
      </c>
      <c r="B1460">
        <f>VLOOKUP($A1460,'STOCK PRICES'!$C$2:$D$1994,2,1)</f>
        <v>126.07</v>
      </c>
      <c r="C1460" s="92">
        <f t="shared" si="135"/>
        <v>1.5910789374894607E-2</v>
      </c>
      <c r="D1460">
        <f>VLOOKUP($A1460,'STOCK PRICES'!$E$2:$F$2018,2,1)</f>
        <v>146.34</v>
      </c>
      <c r="E1460" s="92">
        <f t="shared" si="135"/>
        <v>1.9109960316281538E-2</v>
      </c>
      <c r="F1460">
        <f>VLOOKUP($A1460,'STOCK PRICES'!$G$2:$H$1679,2,1)</f>
        <v>25.18</v>
      </c>
      <c r="G1460" s="92">
        <f t="shared" si="119"/>
        <v>7.2459670446629834E-2</v>
      </c>
      <c r="H1460">
        <f>VLOOKUP($A1460,'STOCK PRICES'!$I$2:$J$1976,2,1)</f>
        <v>38.19</v>
      </c>
      <c r="I1460" s="92">
        <f t="shared" si="120"/>
        <v>2.8148433048435912E-2</v>
      </c>
      <c r="J1460">
        <f>VLOOKUP($A1460,'STOCK PRICES'!$K$2:$L$2018,2,1)</f>
        <v>244.96</v>
      </c>
      <c r="K1460" s="92">
        <f t="shared" si="121"/>
        <v>8.1679331503383172E-4</v>
      </c>
      <c r="L1460">
        <f>VLOOKUP($A1460,'STOCK PRICES'!$M$2:$N$2018,2,1)</f>
        <v>29.57</v>
      </c>
      <c r="M1460" s="92">
        <f t="shared" si="122"/>
        <v>1.6923341321140423E-3</v>
      </c>
      <c r="N1460">
        <f>VLOOKUP($A1460,'STOCK PRICES'!$O$2:$P$538,2,1)</f>
        <v>23.98</v>
      </c>
      <c r="O1460" s="92">
        <f t="shared" si="123"/>
        <v>-8.3368074857745312E-4</v>
      </c>
      <c r="P1460">
        <f>VLOOKUP($A1460,'STOCK PRICES'!$Q$2:$R$2018,2,1)</f>
        <v>15.6</v>
      </c>
      <c r="Q1460" s="92">
        <f t="shared" si="124"/>
        <v>-6.38979809877101E-3</v>
      </c>
      <c r="R1460">
        <f>VLOOKUP($A1460,'STOCK PRICES'!$S$2:$T$2018,2,1)</f>
        <v>5.44</v>
      </c>
      <c r="S1460" s="92">
        <f t="shared" si="125"/>
        <v>-3.6697288889622902E-3</v>
      </c>
      <c r="T1460">
        <f>VLOOKUP($A1460,'STOCK PRICES'!$U$2:$V$1210,2,1)</f>
        <v>165.57</v>
      </c>
      <c r="U1460" s="92">
        <f t="shared" si="126"/>
        <v>1.2336457385688426E-2</v>
      </c>
      <c r="V1460">
        <f>VLOOKUP($A1460,'STOCK PRICES'!$W$2:$X$1879,2,1)</f>
        <v>60.5</v>
      </c>
      <c r="W1460" s="92">
        <f t="shared" si="127"/>
        <v>1.0801933032813679E-2</v>
      </c>
      <c r="X1460">
        <f>VLOOKUP($A1460,'STOCK PRICES'!$Y$2:$Z$1987,2,1)</f>
        <v>29.96</v>
      </c>
      <c r="Y1460" s="92">
        <f t="shared" si="128"/>
        <v>1.1075797063544966E-2</v>
      </c>
      <c r="Z1460">
        <f>VLOOKUP($A1460,'STOCK PRICES'!$AA$2:$AB$1885,2,1)</f>
        <v>87</v>
      </c>
      <c r="AA1460" s="92">
        <f t="shared" si="129"/>
        <v>-2.2728251077556175E-2</v>
      </c>
      <c r="AB1460">
        <f>VLOOKUP($A1460,'STOCK PRICES'!$AC$2:$AD$532,2,1)</f>
        <v>600.66999999999996</v>
      </c>
      <c r="AC1460" s="92">
        <f t="shared" si="130"/>
        <v>-3.1626343342866314E-4</v>
      </c>
      <c r="AD1460">
        <f>VLOOKUP($A1460,'STOCK PRICES'!$AE$2:$AF$1525,2,1)</f>
        <v>964.15</v>
      </c>
      <c r="AE1460" s="92">
        <f t="shared" si="131"/>
        <v>1.110745912514023E-2</v>
      </c>
      <c r="AF1460">
        <f>VLOOKUP($A1460,'STOCK PRICES'!$AG$2:$AH$1526,2,1)</f>
        <v>68.349999999999994</v>
      </c>
      <c r="AG1460" s="92">
        <f t="shared" si="132"/>
        <v>2.3687265889599626E-2</v>
      </c>
      <c r="AH1460">
        <f>VLOOKUP($A1460,'STOCK PRICES'!$AI$2:$AJ$1515,2,1)</f>
        <v>467.19</v>
      </c>
      <c r="AI1460" s="92">
        <f t="shared" si="133"/>
        <v>1.6488277371238608E-2</v>
      </c>
      <c r="AJ1460">
        <f>VLOOKUP($A1460,'STOCK PRICES'!$AK$2:$AL$1492,2,1)</f>
        <v>273.93</v>
      </c>
      <c r="AK1460" s="92">
        <f t="shared" si="134"/>
        <v>1.9165441228338825E-2</v>
      </c>
    </row>
    <row r="1461" spans="1:37">
      <c r="A1461" s="87">
        <v>45163</v>
      </c>
      <c r="B1461">
        <f>VLOOKUP($A1461,'STOCK PRICES'!$C$2:$D$1994,2,1)</f>
        <v>126.95</v>
      </c>
      <c r="C1461" s="92">
        <f t="shared" si="135"/>
        <v>6.9559999075095458E-3</v>
      </c>
      <c r="D1461">
        <f>VLOOKUP($A1461,'STOCK PRICES'!$E$2:$F$2018,2,1)</f>
        <v>146.86000000000001</v>
      </c>
      <c r="E1461" s="92">
        <f t="shared" si="135"/>
        <v>3.5470705675806793E-3</v>
      </c>
      <c r="F1461">
        <f>VLOOKUP($A1461,'STOCK PRICES'!$G$2:$H$1679,2,1)</f>
        <v>27.07</v>
      </c>
      <c r="G1461" s="92">
        <f t="shared" si="119"/>
        <v>7.2376075010008686E-2</v>
      </c>
      <c r="H1461">
        <f>VLOOKUP($A1461,'STOCK PRICES'!$I$2:$J$1976,2,1)</f>
        <v>41.05</v>
      </c>
      <c r="I1461" s="92">
        <f t="shared" si="120"/>
        <v>7.2217134661012317E-2</v>
      </c>
      <c r="J1461">
        <f>VLOOKUP($A1461,'STOCK PRICES'!$K$2:$L$2018,2,1)</f>
        <v>238.55</v>
      </c>
      <c r="K1461" s="92">
        <f t="shared" si="121"/>
        <v>-2.6515999947257597E-2</v>
      </c>
      <c r="L1461">
        <f>VLOOKUP($A1461,'STOCK PRICES'!$M$2:$N$2018,2,1)</f>
        <v>29.89</v>
      </c>
      <c r="M1461" s="92">
        <f t="shared" si="122"/>
        <v>1.0763642431460689E-2</v>
      </c>
      <c r="N1461">
        <f>VLOOKUP($A1461,'STOCK PRICES'!$O$2:$P$538,2,1)</f>
        <v>24.1</v>
      </c>
      <c r="O1461" s="92">
        <f t="shared" si="123"/>
        <v>4.9916908972411963E-3</v>
      </c>
      <c r="P1461">
        <f>VLOOKUP($A1461,'STOCK PRICES'!$Q$2:$R$2018,2,1)</f>
        <v>15.41</v>
      </c>
      <c r="Q1461" s="92">
        <f t="shared" si="124"/>
        <v>-1.2254264923466936E-2</v>
      </c>
      <c r="R1461">
        <f>VLOOKUP($A1461,'STOCK PRICES'!$S$2:$T$2018,2,1)</f>
        <v>5.29</v>
      </c>
      <c r="S1461" s="92">
        <f t="shared" si="125"/>
        <v>-2.796081499764326E-2</v>
      </c>
      <c r="T1461">
        <f>VLOOKUP($A1461,'STOCK PRICES'!$U$2:$V$1210,2,1)</f>
        <v>160.16</v>
      </c>
      <c r="U1461" s="92">
        <f t="shared" si="126"/>
        <v>-3.3220750552609188E-2</v>
      </c>
      <c r="V1461">
        <f>VLOOKUP($A1461,'STOCK PRICES'!$W$2:$X$1879,2,1)</f>
        <v>61.01</v>
      </c>
      <c r="W1461" s="92">
        <f t="shared" si="127"/>
        <v>8.394420126965221E-3</v>
      </c>
      <c r="X1461">
        <f>VLOOKUP($A1461,'STOCK PRICES'!$Y$2:$Z$1987,2,1)</f>
        <v>29.82</v>
      </c>
      <c r="Y1461" s="92">
        <f t="shared" si="128"/>
        <v>-4.6838493124264262E-3</v>
      </c>
      <c r="Z1461">
        <f>VLOOKUP($A1461,'STOCK PRICES'!$AA$2:$AB$1885,2,1)</f>
        <v>87</v>
      </c>
      <c r="AA1461" s="92">
        <f t="shared" si="129"/>
        <v>0</v>
      </c>
      <c r="AB1461">
        <f>VLOOKUP($A1461,'STOCK PRICES'!$AC$2:$AD$532,2,1)</f>
        <v>600.17999999999995</v>
      </c>
      <c r="AC1461" s="92">
        <f t="shared" si="130"/>
        <v>-8.1608864919849398E-4</v>
      </c>
      <c r="AD1461">
        <f>VLOOKUP($A1461,'STOCK PRICES'!$AE$2:$AF$1525,2,1)</f>
        <v>950</v>
      </c>
      <c r="AE1461" s="92">
        <f t="shared" si="131"/>
        <v>-1.478489957102753E-2</v>
      </c>
      <c r="AF1461">
        <f>VLOOKUP($A1461,'STOCK PRICES'!$AG$2:$AH$1526,2,1)</f>
        <v>67.5</v>
      </c>
      <c r="AG1461" s="92">
        <f t="shared" si="132"/>
        <v>-1.2513965291474347E-2</v>
      </c>
      <c r="AH1461">
        <f>VLOOKUP($A1461,'STOCK PRICES'!$AI$2:$AJ$1515,2,1)</f>
        <v>467.28</v>
      </c>
      <c r="AI1461" s="92">
        <f t="shared" si="133"/>
        <v>1.9262255669680941E-4</v>
      </c>
      <c r="AJ1461">
        <f>VLOOKUP($A1461,'STOCK PRICES'!$AK$2:$AL$1492,2,1)</f>
        <v>294.47000000000003</v>
      </c>
      <c r="AK1461" s="92">
        <f t="shared" si="134"/>
        <v>7.2304531034273423E-2</v>
      </c>
    </row>
    <row r="1462" spans="1:37">
      <c r="A1462" s="87">
        <v>45166</v>
      </c>
      <c r="B1462">
        <f>VLOOKUP($A1462,'STOCK PRICES'!$C$2:$D$1994,2,1)</f>
        <v>125.69</v>
      </c>
      <c r="C1462" s="92">
        <f t="shared" si="135"/>
        <v>-9.9747502139413257E-3</v>
      </c>
      <c r="D1462">
        <f>VLOOKUP($A1462,'STOCK PRICES'!$E$2:$F$2018,2,1)</f>
        <v>146.44999999999999</v>
      </c>
      <c r="E1462" s="92">
        <f t="shared" si="135"/>
        <v>-2.7956787497221544E-3</v>
      </c>
      <c r="F1462">
        <f>VLOOKUP($A1462,'STOCK PRICES'!$G$2:$H$1679,2,1)</f>
        <v>29.1</v>
      </c>
      <c r="G1462" s="92">
        <f t="shared" si="119"/>
        <v>7.2312070551237145E-2</v>
      </c>
      <c r="H1462">
        <f>VLOOKUP($A1462,'STOCK PRICES'!$I$2:$J$1976,2,1)</f>
        <v>43.7</v>
      </c>
      <c r="I1462" s="92">
        <f t="shared" si="120"/>
        <v>6.2557266203107281E-2</v>
      </c>
      <c r="J1462">
        <f>VLOOKUP($A1462,'STOCK PRICES'!$K$2:$L$2018,2,1)</f>
        <v>239.3</v>
      </c>
      <c r="K1462" s="92">
        <f t="shared" si="121"/>
        <v>3.1390629522117307E-3</v>
      </c>
      <c r="L1462">
        <f>VLOOKUP($A1462,'STOCK PRICES'!$M$2:$N$2018,2,1)</f>
        <v>29.93</v>
      </c>
      <c r="M1462" s="92">
        <f t="shared" si="122"/>
        <v>1.3373455687610755E-3</v>
      </c>
      <c r="N1462">
        <f>VLOOKUP($A1462,'STOCK PRICES'!$O$2:$P$538,2,1)</f>
        <v>24.51</v>
      </c>
      <c r="O1462" s="92">
        <f t="shared" si="123"/>
        <v>1.6869357043411835E-2</v>
      </c>
      <c r="P1462">
        <f>VLOOKUP($A1462,'STOCK PRICES'!$Q$2:$R$2018,2,1)</f>
        <v>15.26</v>
      </c>
      <c r="Q1462" s="92">
        <f t="shared" si="124"/>
        <v>-9.7816234757135134E-3</v>
      </c>
      <c r="R1462">
        <f>VLOOKUP($A1462,'STOCK PRICES'!$S$2:$T$2018,2,1)</f>
        <v>5.28</v>
      </c>
      <c r="S1462" s="92">
        <f t="shared" si="125"/>
        <v>-1.8921481520378152E-3</v>
      </c>
      <c r="T1462">
        <f>VLOOKUP($A1462,'STOCK PRICES'!$U$2:$V$1210,2,1)</f>
        <v>154.82</v>
      </c>
      <c r="U1462" s="92">
        <f t="shared" si="126"/>
        <v>-3.3910163790343117E-2</v>
      </c>
      <c r="V1462">
        <f>VLOOKUP($A1462,'STOCK PRICES'!$W$2:$X$1879,2,1)</f>
        <v>63.07</v>
      </c>
      <c r="W1462" s="92">
        <f t="shared" si="127"/>
        <v>3.3207435511798888E-2</v>
      </c>
      <c r="X1462">
        <f>VLOOKUP($A1462,'STOCK PRICES'!$Y$2:$Z$1987,2,1)</f>
        <v>30.15</v>
      </c>
      <c r="Y1462" s="92">
        <f t="shared" si="128"/>
        <v>1.1005613836602106E-2</v>
      </c>
      <c r="Z1462">
        <f>VLOOKUP($A1462,'STOCK PRICES'!$AA$2:$AB$1885,2,1)</f>
        <v>86</v>
      </c>
      <c r="AA1462" s="92">
        <f t="shared" si="129"/>
        <v>-1.1560822401075971E-2</v>
      </c>
      <c r="AB1462">
        <f>VLOOKUP($A1462,'STOCK PRICES'!$AC$2:$AD$532,2,1)</f>
        <v>590.22</v>
      </c>
      <c r="AC1462" s="92">
        <f t="shared" si="130"/>
        <v>-1.6734261472422685E-2</v>
      </c>
      <c r="AD1462">
        <f>VLOOKUP($A1462,'STOCK PRICES'!$AE$2:$AF$1525,2,1)</f>
        <v>953.21</v>
      </c>
      <c r="AE1462" s="92">
        <f t="shared" si="131"/>
        <v>3.3732515527298387E-3</v>
      </c>
      <c r="AF1462">
        <f>VLOOKUP($A1462,'STOCK PRICES'!$AG$2:$AH$1526,2,1)</f>
        <v>66.62</v>
      </c>
      <c r="AG1462" s="92">
        <f t="shared" si="132"/>
        <v>-1.3122765112950465E-2</v>
      </c>
      <c r="AH1462">
        <f>VLOOKUP($A1462,'STOCK PRICES'!$AI$2:$AJ$1515,2,1)</f>
        <v>465.33</v>
      </c>
      <c r="AI1462" s="92">
        <f t="shared" si="133"/>
        <v>-4.1818184272848138E-3</v>
      </c>
      <c r="AJ1462">
        <f>VLOOKUP($A1462,'STOCK PRICES'!$AK$2:$AL$1492,2,1)</f>
        <v>272.38</v>
      </c>
      <c r="AK1462" s="92">
        <f t="shared" si="134"/>
        <v>-7.7978980189820454E-2</v>
      </c>
    </row>
    <row r="1463" spans="1:37">
      <c r="A1463" s="87">
        <v>45167</v>
      </c>
      <c r="B1463">
        <f>VLOOKUP($A1463,'STOCK PRICES'!$C$2:$D$1994,2,1)</f>
        <v>124.54</v>
      </c>
      <c r="C1463" s="92">
        <f t="shared" si="135"/>
        <v>-9.1916084924401117E-3</v>
      </c>
      <c r="D1463">
        <f>VLOOKUP($A1463,'STOCK PRICES'!$E$2:$F$2018,2,1)</f>
        <v>146.94</v>
      </c>
      <c r="E1463" s="92">
        <f t="shared" si="135"/>
        <v>3.3402669183890286E-3</v>
      </c>
      <c r="F1463">
        <f>VLOOKUP($A1463,'STOCK PRICES'!$G$2:$H$1679,2,1)</f>
        <v>28.49</v>
      </c>
      <c r="G1463" s="92">
        <f t="shared" si="119"/>
        <v>-2.1185025667630055E-2</v>
      </c>
      <c r="H1463">
        <f>VLOOKUP($A1463,'STOCK PRICES'!$I$2:$J$1976,2,1)</f>
        <v>43.01</v>
      </c>
      <c r="I1463" s="92">
        <f t="shared" si="120"/>
        <v>-1.5915455305899683E-2</v>
      </c>
      <c r="J1463">
        <f>VLOOKUP($A1463,'STOCK PRICES'!$K$2:$L$2018,2,1)</f>
        <v>237.17</v>
      </c>
      <c r="K1463" s="92">
        <f t="shared" si="121"/>
        <v>-8.9408113375245863E-3</v>
      </c>
      <c r="L1463">
        <f>VLOOKUP($A1463,'STOCK PRICES'!$M$2:$N$2018,2,1)</f>
        <v>29.38</v>
      </c>
      <c r="M1463" s="92">
        <f t="shared" si="122"/>
        <v>-1.8547151118876389E-2</v>
      </c>
      <c r="N1463">
        <f>VLOOKUP($A1463,'STOCK PRICES'!$O$2:$P$538,2,1)</f>
        <v>24.32</v>
      </c>
      <c r="O1463" s="92">
        <f t="shared" si="123"/>
        <v>-7.7821404420549628E-3</v>
      </c>
      <c r="P1463">
        <f>VLOOKUP($A1463,'STOCK PRICES'!$Q$2:$R$2018,2,1)</f>
        <v>15.03</v>
      </c>
      <c r="Q1463" s="92">
        <f t="shared" si="124"/>
        <v>-1.5186822091427878E-2</v>
      </c>
      <c r="R1463">
        <f>VLOOKUP($A1463,'STOCK PRICES'!$S$2:$T$2018,2,1)</f>
        <v>5.28</v>
      </c>
      <c r="S1463" s="92">
        <f t="shared" si="125"/>
        <v>0</v>
      </c>
      <c r="T1463">
        <f>VLOOKUP($A1463,'STOCK PRICES'!$U$2:$V$1210,2,1)</f>
        <v>150.04</v>
      </c>
      <c r="U1463" s="92">
        <f t="shared" si="126"/>
        <v>-3.1361226562880727E-2</v>
      </c>
      <c r="V1463">
        <f>VLOOKUP($A1463,'STOCK PRICES'!$W$2:$X$1879,2,1)</f>
        <v>62.11</v>
      </c>
      <c r="W1463" s="92">
        <f t="shared" si="127"/>
        <v>-1.5338214104348259E-2</v>
      </c>
      <c r="X1463">
        <f>VLOOKUP($A1463,'STOCK PRICES'!$Y$2:$Z$1987,2,1)</f>
        <v>30.03</v>
      </c>
      <c r="Y1463" s="92">
        <f t="shared" si="128"/>
        <v>-3.9880411779554328E-3</v>
      </c>
      <c r="Z1463">
        <f>VLOOKUP($A1463,'STOCK PRICES'!$AA$2:$AB$1885,2,1)</f>
        <v>83.02</v>
      </c>
      <c r="AA1463" s="92">
        <f t="shared" si="129"/>
        <v>-3.5265753628615046E-2</v>
      </c>
      <c r="AB1463">
        <f>VLOOKUP($A1463,'STOCK PRICES'!$AC$2:$AD$532,2,1)</f>
        <v>585.07000000000005</v>
      </c>
      <c r="AC1463" s="92">
        <f t="shared" si="130"/>
        <v>-8.7638505596686744E-3</v>
      </c>
      <c r="AD1463">
        <f>VLOOKUP($A1463,'STOCK PRICES'!$AE$2:$AF$1525,2,1)</f>
        <v>949.96</v>
      </c>
      <c r="AE1463" s="92">
        <f t="shared" si="131"/>
        <v>-3.4153577023391096E-3</v>
      </c>
      <c r="AF1463">
        <f>VLOOKUP($A1463,'STOCK PRICES'!$AG$2:$AH$1526,2,1)</f>
        <v>64.94</v>
      </c>
      <c r="AG1463" s="92">
        <f t="shared" si="132"/>
        <v>-2.5541066090833793E-2</v>
      </c>
      <c r="AH1463">
        <f>VLOOKUP($A1463,'STOCK PRICES'!$AI$2:$AJ$1515,2,1)</f>
        <v>430.89</v>
      </c>
      <c r="AI1463" s="92">
        <f t="shared" si="133"/>
        <v>-7.6893994192928014E-2</v>
      </c>
      <c r="AJ1463">
        <f>VLOOKUP($A1463,'STOCK PRICES'!$AK$2:$AL$1492,2,1)</f>
        <v>251.95</v>
      </c>
      <c r="AK1463" s="92">
        <f t="shared" si="134"/>
        <v>-7.7967495014204191E-2</v>
      </c>
    </row>
    <row r="1464" spans="1:37">
      <c r="A1464" s="87">
        <v>45168</v>
      </c>
      <c r="B1464">
        <f>VLOOKUP($A1464,'STOCK PRICES'!$C$2:$D$1994,2,1)</f>
        <v>122.43</v>
      </c>
      <c r="C1464" s="92">
        <f t="shared" si="135"/>
        <v>-1.7087511358481845E-2</v>
      </c>
      <c r="D1464">
        <f>VLOOKUP($A1464,'STOCK PRICES'!$E$2:$F$2018,2,1)</f>
        <v>146.46</v>
      </c>
      <c r="E1464" s="92">
        <f t="shared" si="135"/>
        <v>-3.2719865592075806E-3</v>
      </c>
      <c r="F1464">
        <f>VLOOKUP($A1464,'STOCK PRICES'!$G$2:$H$1679,2,1)</f>
        <v>28.46</v>
      </c>
      <c r="G1464" s="92">
        <f t="shared" si="119"/>
        <v>-1.0535558481105523E-3</v>
      </c>
      <c r="H1464">
        <f>VLOOKUP($A1464,'STOCK PRICES'!$I$2:$J$1976,2,1)</f>
        <v>42.81</v>
      </c>
      <c r="I1464" s="92">
        <f t="shared" si="120"/>
        <v>-4.6609266387900947E-3</v>
      </c>
      <c r="J1464">
        <f>VLOOKUP($A1464,'STOCK PRICES'!$K$2:$L$2018,2,1)</f>
        <v>231.75</v>
      </c>
      <c r="K1464" s="92">
        <f t="shared" si="121"/>
        <v>-2.3117979130838497E-2</v>
      </c>
      <c r="L1464">
        <f>VLOOKUP($A1464,'STOCK PRICES'!$M$2:$N$2018,2,1)</f>
        <v>29.03</v>
      </c>
      <c r="M1464" s="92">
        <f t="shared" si="122"/>
        <v>-1.1984392709192654E-2</v>
      </c>
      <c r="N1464">
        <f>VLOOKUP($A1464,'STOCK PRICES'!$O$2:$P$538,2,1)</f>
        <v>23.2</v>
      </c>
      <c r="O1464" s="92">
        <f t="shared" si="123"/>
        <v>-4.7146778425702078E-2</v>
      </c>
      <c r="P1464">
        <f>VLOOKUP($A1464,'STOCK PRICES'!$Q$2:$R$2018,2,1)</f>
        <v>14.54</v>
      </c>
      <c r="Q1464" s="92">
        <f t="shared" si="124"/>
        <v>-3.3144731659509784E-2</v>
      </c>
      <c r="R1464">
        <f>VLOOKUP($A1464,'STOCK PRICES'!$S$2:$T$2018,2,1)</f>
        <v>5.25</v>
      </c>
      <c r="S1464" s="92">
        <f t="shared" si="125"/>
        <v>-5.6980211146377786E-3</v>
      </c>
      <c r="T1464">
        <f>VLOOKUP($A1464,'STOCK PRICES'!$U$2:$V$1210,2,1)</f>
        <v>155.43</v>
      </c>
      <c r="U1464" s="92">
        <f t="shared" si="126"/>
        <v>3.5293544281120214E-2</v>
      </c>
      <c r="V1464">
        <f>VLOOKUP($A1464,'STOCK PRICES'!$W$2:$X$1879,2,1)</f>
        <v>61</v>
      </c>
      <c r="W1464" s="92">
        <f t="shared" si="127"/>
        <v>-1.8033142397900298E-2</v>
      </c>
      <c r="X1464">
        <f>VLOOKUP($A1464,'STOCK PRICES'!$Y$2:$Z$1987,2,1)</f>
        <v>29.52</v>
      </c>
      <c r="Y1464" s="92">
        <f t="shared" si="128"/>
        <v>-1.7128882262967254E-2</v>
      </c>
      <c r="Z1464">
        <f>VLOOKUP($A1464,'STOCK PRICES'!$AA$2:$AB$1885,2,1)</f>
        <v>82.5</v>
      </c>
      <c r="AA1464" s="92">
        <f t="shared" si="129"/>
        <v>-6.2832492842573992E-3</v>
      </c>
      <c r="AB1464">
        <f>VLOOKUP($A1464,'STOCK PRICES'!$AC$2:$AD$532,2,1)</f>
        <v>580.48</v>
      </c>
      <c r="AC1464" s="92">
        <f t="shared" si="130"/>
        <v>-7.8761507063357748E-3</v>
      </c>
      <c r="AD1464">
        <f>VLOOKUP($A1464,'STOCK PRICES'!$AE$2:$AF$1525,2,1)</f>
        <v>940.23</v>
      </c>
      <c r="AE1464" s="92">
        <f t="shared" si="131"/>
        <v>-1.0295352259341143E-2</v>
      </c>
      <c r="AF1464">
        <f>VLOOKUP($A1464,'STOCK PRICES'!$AG$2:$AH$1526,2,1)</f>
        <v>63</v>
      </c>
      <c r="AG1464" s="92">
        <f t="shared" si="132"/>
        <v>-3.0329040283167203E-2</v>
      </c>
      <c r="AH1464">
        <f>VLOOKUP($A1464,'STOCK PRICES'!$AI$2:$AJ$1515,2,1)</f>
        <v>426.97</v>
      </c>
      <c r="AI1464" s="92">
        <f t="shared" si="133"/>
        <v>-9.1390839626392436E-3</v>
      </c>
      <c r="AJ1464">
        <f>VLOOKUP($A1464,'STOCK PRICES'!$AK$2:$AL$1492,2,1)</f>
        <v>233.37</v>
      </c>
      <c r="AK1464" s="92">
        <f t="shared" si="134"/>
        <v>-7.6605478239814631E-2</v>
      </c>
    </row>
    <row r="1465" spans="1:37">
      <c r="A1465" s="87">
        <v>45169</v>
      </c>
      <c r="B1465">
        <f>VLOOKUP($A1465,'STOCK PRICES'!$C$2:$D$1994,2,1)</f>
        <v>116.98</v>
      </c>
      <c r="C1465" s="92">
        <f t="shared" si="135"/>
        <v>-4.553645807094428E-2</v>
      </c>
      <c r="D1465">
        <f>VLOOKUP($A1465,'STOCK PRICES'!$E$2:$F$2018,2,1)</f>
        <v>139.09</v>
      </c>
      <c r="E1465" s="92">
        <f t="shared" si="135"/>
        <v>-5.1631148013884909E-2</v>
      </c>
      <c r="F1465">
        <f>VLOOKUP($A1465,'STOCK PRICES'!$G$2:$H$1679,2,1)</f>
        <v>27.96</v>
      </c>
      <c r="G1465" s="92">
        <f t="shared" si="119"/>
        <v>-1.7724675296096847E-2</v>
      </c>
      <c r="H1465">
        <f>VLOOKUP($A1465,'STOCK PRICES'!$I$2:$J$1976,2,1)</f>
        <v>41.91</v>
      </c>
      <c r="I1465" s="92">
        <f t="shared" si="120"/>
        <v>-2.1247258219874728E-2</v>
      </c>
      <c r="J1465">
        <f>VLOOKUP($A1465,'STOCK PRICES'!$K$2:$L$2018,2,1)</f>
        <v>219.08</v>
      </c>
      <c r="K1465" s="92">
        <f t="shared" si="121"/>
        <v>-5.6222244530443853E-2</v>
      </c>
      <c r="L1465">
        <f>VLOOKUP($A1465,'STOCK PRICES'!$M$2:$N$2018,2,1)</f>
        <v>27.15</v>
      </c>
      <c r="M1465" s="92">
        <f t="shared" si="122"/>
        <v>-6.6952731656594169E-2</v>
      </c>
      <c r="N1465">
        <f>VLOOKUP($A1465,'STOCK PRICES'!$O$2:$P$538,2,1)</f>
        <v>21.66</v>
      </c>
      <c r="O1465" s="92">
        <f t="shared" si="123"/>
        <v>-6.8685037099419713E-2</v>
      </c>
      <c r="P1465">
        <f>VLOOKUP($A1465,'STOCK PRICES'!$Q$2:$R$2018,2,1)</f>
        <v>13.55</v>
      </c>
      <c r="Q1465" s="92">
        <f t="shared" si="124"/>
        <v>-7.0516924779663287E-2</v>
      </c>
      <c r="R1465">
        <f>VLOOKUP($A1465,'STOCK PRICES'!$S$2:$T$2018,2,1)</f>
        <v>4.99</v>
      </c>
      <c r="S1465" s="92">
        <f t="shared" si="125"/>
        <v>-5.0792166840105082E-2</v>
      </c>
      <c r="T1465">
        <f>VLOOKUP($A1465,'STOCK PRICES'!$U$2:$V$1210,2,1)</f>
        <v>150.46</v>
      </c>
      <c r="U1465" s="92">
        <f t="shared" si="126"/>
        <v>-3.2498201362731086E-2</v>
      </c>
      <c r="V1465">
        <f>VLOOKUP($A1465,'STOCK PRICES'!$W$2:$X$1879,2,1)</f>
        <v>59.15</v>
      </c>
      <c r="W1465" s="92">
        <f t="shared" si="127"/>
        <v>-3.0797273748915534E-2</v>
      </c>
      <c r="X1465">
        <f>VLOOKUP($A1465,'STOCK PRICES'!$Y$2:$Z$1987,2,1)</f>
        <v>29.7</v>
      </c>
      <c r="Y1465" s="92">
        <f t="shared" si="128"/>
        <v>6.0790460763821925E-3</v>
      </c>
      <c r="Z1465">
        <f>VLOOKUP($A1465,'STOCK PRICES'!$AA$2:$AB$1885,2,1)</f>
        <v>80.5</v>
      </c>
      <c r="AA1465" s="92">
        <f t="shared" si="129"/>
        <v>-2.454110891611766E-2</v>
      </c>
      <c r="AB1465">
        <f>VLOOKUP($A1465,'STOCK PRICES'!$AC$2:$AD$532,2,1)</f>
        <v>560.28</v>
      </c>
      <c r="AC1465" s="92">
        <f t="shared" si="130"/>
        <v>-3.5418688715871165E-2</v>
      </c>
      <c r="AD1465">
        <f>VLOOKUP($A1465,'STOCK PRICES'!$AE$2:$AF$1525,2,1)</f>
        <v>935.71</v>
      </c>
      <c r="AE1465" s="92">
        <f t="shared" si="131"/>
        <v>-4.8189267748124029E-3</v>
      </c>
      <c r="AF1465">
        <f>VLOOKUP($A1465,'STOCK PRICES'!$AG$2:$AH$1526,2,1)</f>
        <v>58.28</v>
      </c>
      <c r="AG1465" s="92">
        <f t="shared" si="132"/>
        <v>-7.7875745064528629E-2</v>
      </c>
      <c r="AH1465">
        <f>VLOOKUP($A1465,'STOCK PRICES'!$AI$2:$AJ$1515,2,1)</f>
        <v>429.42</v>
      </c>
      <c r="AI1465" s="92">
        <f t="shared" si="133"/>
        <v>5.7217078293593515E-3</v>
      </c>
      <c r="AJ1465">
        <f>VLOOKUP($A1465,'STOCK PRICES'!$AK$2:$AL$1492,2,1)</f>
        <v>222.99</v>
      </c>
      <c r="AK1465" s="92">
        <f t="shared" si="134"/>
        <v>-4.5498249481480596E-2</v>
      </c>
    </row>
    <row r="1466" spans="1:37">
      <c r="A1466" s="87">
        <v>45170</v>
      </c>
      <c r="B1466">
        <f>VLOOKUP($A1466,'STOCK PRICES'!$C$2:$D$1994,2,1)</f>
        <v>115.79</v>
      </c>
      <c r="C1466" s="92">
        <f t="shared" si="135"/>
        <v>-1.0224774390698084E-2</v>
      </c>
      <c r="D1466">
        <f>VLOOKUP($A1466,'STOCK PRICES'!$E$2:$F$2018,2,1)</f>
        <v>141.65</v>
      </c>
      <c r="E1466" s="92">
        <f t="shared" si="135"/>
        <v>1.8238020657486819E-2</v>
      </c>
      <c r="F1466">
        <f>VLOOKUP($A1466,'STOCK PRICES'!$G$2:$H$1679,2,1)</f>
        <v>28.56</v>
      </c>
      <c r="G1466" s="92">
        <f t="shared" si="119"/>
        <v>2.1232220105774118E-2</v>
      </c>
      <c r="H1466">
        <f>VLOOKUP($A1466,'STOCK PRICES'!$I$2:$J$1976,2,1)</f>
        <v>42.58</v>
      </c>
      <c r="I1466" s="92">
        <f t="shared" si="120"/>
        <v>1.5860197528353371E-2</v>
      </c>
      <c r="J1466">
        <f>VLOOKUP($A1466,'STOCK PRICES'!$K$2:$L$2018,2,1)</f>
        <v>221.67</v>
      </c>
      <c r="K1466" s="92">
        <f t="shared" si="121"/>
        <v>1.1752829553145263E-2</v>
      </c>
      <c r="L1466">
        <f>VLOOKUP($A1466,'STOCK PRICES'!$M$2:$N$2018,2,1)</f>
        <v>27.05</v>
      </c>
      <c r="M1466" s="92">
        <f t="shared" si="122"/>
        <v>-3.6900410874537957E-3</v>
      </c>
      <c r="N1466">
        <f>VLOOKUP($A1466,'STOCK PRICES'!$O$2:$P$538,2,1)</f>
        <v>22.01</v>
      </c>
      <c r="O1466" s="92">
        <f t="shared" si="123"/>
        <v>1.6029653965525702E-2</v>
      </c>
      <c r="P1466">
        <f>VLOOKUP($A1466,'STOCK PRICES'!$Q$2:$R$2018,2,1)</f>
        <v>13.73</v>
      </c>
      <c r="Q1466" s="92">
        <f t="shared" si="124"/>
        <v>1.3196672454169816E-2</v>
      </c>
      <c r="R1466">
        <f>VLOOKUP($A1466,'STOCK PRICES'!$S$2:$T$2018,2,1)</f>
        <v>5.0199999999999996</v>
      </c>
      <c r="S1466" s="92">
        <f t="shared" si="125"/>
        <v>5.9940239402104262E-3</v>
      </c>
      <c r="T1466">
        <f>VLOOKUP($A1466,'STOCK PRICES'!$U$2:$V$1210,2,1)</f>
        <v>150.93</v>
      </c>
      <c r="U1466" s="92">
        <f t="shared" si="126"/>
        <v>3.1188850392614249E-3</v>
      </c>
      <c r="V1466">
        <f>VLOOKUP($A1466,'STOCK PRICES'!$W$2:$X$1879,2,1)</f>
        <v>59.25</v>
      </c>
      <c r="W1466" s="92">
        <f t="shared" si="127"/>
        <v>1.6891895908447598E-3</v>
      </c>
      <c r="X1466">
        <f>VLOOKUP($A1466,'STOCK PRICES'!$Y$2:$Z$1987,2,1)</f>
        <v>30.84</v>
      </c>
      <c r="Y1466" s="92">
        <f t="shared" si="128"/>
        <v>3.7665502886474828E-2</v>
      </c>
      <c r="Z1466">
        <f>VLOOKUP($A1466,'STOCK PRICES'!$AA$2:$AB$1885,2,1)</f>
        <v>79.13</v>
      </c>
      <c r="AA1466" s="92">
        <f t="shared" si="129"/>
        <v>-1.7165114803415725E-2</v>
      </c>
      <c r="AB1466">
        <f>VLOOKUP($A1466,'STOCK PRICES'!$AC$2:$AD$532,2,1)</f>
        <v>555.20000000000005</v>
      </c>
      <c r="AC1466" s="92">
        <f t="shared" si="130"/>
        <v>-9.1082495782510726E-3</v>
      </c>
      <c r="AD1466">
        <f>VLOOKUP($A1466,'STOCK PRICES'!$AE$2:$AF$1525,2,1)</f>
        <v>987.71</v>
      </c>
      <c r="AE1466" s="92">
        <f t="shared" si="131"/>
        <v>5.4083532983745644E-2</v>
      </c>
      <c r="AF1466">
        <f>VLOOKUP($A1466,'STOCK PRICES'!$AG$2:$AH$1526,2,1)</f>
        <v>58.86</v>
      </c>
      <c r="AG1466" s="92">
        <f t="shared" si="132"/>
        <v>9.90276147832252E-3</v>
      </c>
      <c r="AH1466">
        <f>VLOOKUP($A1466,'STOCK PRICES'!$AI$2:$AJ$1515,2,1)</f>
        <v>429.76</v>
      </c>
      <c r="AI1466" s="92">
        <f t="shared" si="133"/>
        <v>7.9145235631155155E-4</v>
      </c>
      <c r="AJ1466">
        <f>VLOOKUP($A1466,'STOCK PRICES'!$AK$2:$AL$1492,2,1)</f>
        <v>235.4</v>
      </c>
      <c r="AK1466" s="92">
        <f t="shared" si="134"/>
        <v>5.4159267420864535E-2</v>
      </c>
    </row>
    <row r="1467" spans="1:37">
      <c r="A1467" s="87">
        <v>45173</v>
      </c>
      <c r="B1467">
        <f>VLOOKUP($A1467,'STOCK PRICES'!$C$2:$D$1994,2,1)</f>
        <v>116.13</v>
      </c>
      <c r="C1467" s="92">
        <f t="shared" si="135"/>
        <v>2.9320476334846065E-3</v>
      </c>
      <c r="D1467">
        <f>VLOOKUP($A1467,'STOCK PRICES'!$E$2:$F$2018,2,1)</f>
        <v>142.11000000000001</v>
      </c>
      <c r="E1467" s="92">
        <f t="shared" si="135"/>
        <v>3.2421793272445201E-3</v>
      </c>
      <c r="F1467">
        <f>VLOOKUP($A1467,'STOCK PRICES'!$G$2:$H$1679,2,1)</f>
        <v>28.68</v>
      </c>
      <c r="G1467" s="92">
        <f t="shared" si="119"/>
        <v>4.1928782600359578E-3</v>
      </c>
      <c r="H1467">
        <f>VLOOKUP($A1467,'STOCK PRICES'!$I$2:$J$1976,2,1)</f>
        <v>37.5</v>
      </c>
      <c r="I1467" s="92">
        <f t="shared" si="120"/>
        <v>-0.12704372648896822</v>
      </c>
      <c r="J1467">
        <f>VLOOKUP($A1467,'STOCK PRICES'!$K$2:$L$2018,2,1)</f>
        <v>235.07</v>
      </c>
      <c r="K1467" s="92">
        <f t="shared" si="121"/>
        <v>5.86935526607609E-2</v>
      </c>
      <c r="L1467">
        <f>VLOOKUP($A1467,'STOCK PRICES'!$M$2:$N$2018,2,1)</f>
        <v>27.62</v>
      </c>
      <c r="M1467" s="92">
        <f t="shared" si="122"/>
        <v>2.0853142688655533E-2</v>
      </c>
      <c r="N1467">
        <f>VLOOKUP($A1467,'STOCK PRICES'!$O$2:$P$538,2,1)</f>
        <v>22.31</v>
      </c>
      <c r="O1467" s="92">
        <f t="shared" si="123"/>
        <v>1.3538112906070729E-2</v>
      </c>
      <c r="P1467">
        <f>VLOOKUP($A1467,'STOCK PRICES'!$Q$2:$R$2018,2,1)</f>
        <v>14.45</v>
      </c>
      <c r="Q1467" s="92">
        <f t="shared" si="124"/>
        <v>5.1111194778561402E-2</v>
      </c>
      <c r="R1467">
        <f>VLOOKUP($A1467,'STOCK PRICES'!$S$2:$T$2018,2,1)</f>
        <v>5.07</v>
      </c>
      <c r="S1467" s="92">
        <f t="shared" si="125"/>
        <v>9.9108838994541783E-3</v>
      </c>
      <c r="T1467">
        <f>VLOOKUP($A1467,'STOCK PRICES'!$U$2:$V$1210,2,1)</f>
        <v>152.03</v>
      </c>
      <c r="U1467" s="92">
        <f t="shared" si="126"/>
        <v>7.2617166214077825E-3</v>
      </c>
      <c r="V1467">
        <f>VLOOKUP($A1467,'STOCK PRICES'!$W$2:$X$1879,2,1)</f>
        <v>60</v>
      </c>
      <c r="W1467" s="92">
        <f t="shared" si="127"/>
        <v>1.2578782206860185E-2</v>
      </c>
      <c r="X1467">
        <f>VLOOKUP($A1467,'STOCK PRICES'!$Y$2:$Z$1987,2,1)</f>
        <v>31.45</v>
      </c>
      <c r="Y1467" s="92">
        <f t="shared" si="128"/>
        <v>1.958643445132072E-2</v>
      </c>
      <c r="Z1467">
        <f>VLOOKUP($A1467,'STOCK PRICES'!$AA$2:$AB$1885,2,1)</f>
        <v>77.88</v>
      </c>
      <c r="AA1467" s="92">
        <f t="shared" si="129"/>
        <v>-1.5922889117103007E-2</v>
      </c>
      <c r="AB1467">
        <f>VLOOKUP($A1467,'STOCK PRICES'!$AC$2:$AD$532,2,1)</f>
        <v>560.25</v>
      </c>
      <c r="AC1467" s="92">
        <f t="shared" si="130"/>
        <v>9.0547034884414547E-3</v>
      </c>
      <c r="AD1467">
        <f>VLOOKUP($A1467,'STOCK PRICES'!$AE$2:$AF$1525,2,1)</f>
        <v>963.73</v>
      </c>
      <c r="AE1467" s="92">
        <f t="shared" si="131"/>
        <v>-2.4577960002140967E-2</v>
      </c>
      <c r="AF1467">
        <f>VLOOKUP($A1467,'STOCK PRICES'!$AG$2:$AH$1526,2,1)</f>
        <v>59.89</v>
      </c>
      <c r="AG1467" s="92">
        <f t="shared" si="132"/>
        <v>1.7347803471044358E-2</v>
      </c>
      <c r="AH1467">
        <f>VLOOKUP($A1467,'STOCK PRICES'!$AI$2:$AJ$1515,2,1)</f>
        <v>431.3</v>
      </c>
      <c r="AI1467" s="92">
        <f t="shared" si="133"/>
        <v>3.5769903189247099E-3</v>
      </c>
      <c r="AJ1467">
        <f>VLOOKUP($A1467,'STOCK PRICES'!$AK$2:$AL$1492,2,1)</f>
        <v>232.62</v>
      </c>
      <c r="AK1467" s="92">
        <f t="shared" si="134"/>
        <v>-1.1879973915283584E-2</v>
      </c>
    </row>
    <row r="1468" spans="1:37">
      <c r="A1468" s="87">
        <v>45174</v>
      </c>
      <c r="B1468">
        <f>VLOOKUP($A1468,'STOCK PRICES'!$C$2:$D$1994,2,1)</f>
        <v>115.64</v>
      </c>
      <c r="C1468" s="92">
        <f t="shared" si="135"/>
        <v>-4.2283361095210642E-3</v>
      </c>
      <c r="D1468">
        <f>VLOOKUP($A1468,'STOCK PRICES'!$E$2:$F$2018,2,1)</f>
        <v>140.87</v>
      </c>
      <c r="E1468" s="92">
        <f t="shared" si="135"/>
        <v>-8.7639263315547351E-3</v>
      </c>
      <c r="F1468">
        <f>VLOOKUP($A1468,'STOCK PRICES'!$G$2:$H$1679,2,1)</f>
        <v>28.12</v>
      </c>
      <c r="G1468" s="92">
        <f t="shared" si="119"/>
        <v>-1.9718948788955394E-2</v>
      </c>
      <c r="H1468">
        <f>VLOOKUP($A1468,'STOCK PRICES'!$I$2:$J$1976,2,1)</f>
        <v>36.68</v>
      </c>
      <c r="I1468" s="92">
        <f t="shared" si="120"/>
        <v>-2.2109285588101067E-2</v>
      </c>
      <c r="J1468">
        <f>VLOOKUP($A1468,'STOCK PRICES'!$K$2:$L$2018,2,1)</f>
        <v>228.86</v>
      </c>
      <c r="K1468" s="92">
        <f t="shared" si="121"/>
        <v>-2.6772879239858015E-2</v>
      </c>
      <c r="L1468">
        <f>VLOOKUP($A1468,'STOCK PRICES'!$M$2:$N$2018,2,1)</f>
        <v>28.36</v>
      </c>
      <c r="M1468" s="92">
        <f t="shared" si="122"/>
        <v>2.6439553682780552E-2</v>
      </c>
      <c r="N1468">
        <f>VLOOKUP($A1468,'STOCK PRICES'!$O$2:$P$538,2,1)</f>
        <v>22.3</v>
      </c>
      <c r="O1468" s="92">
        <f t="shared" si="123"/>
        <v>-4.4832997836793828E-4</v>
      </c>
      <c r="P1468">
        <f>VLOOKUP($A1468,'STOCK PRICES'!$Q$2:$R$2018,2,1)</f>
        <v>14.31</v>
      </c>
      <c r="Q1468" s="92">
        <f t="shared" si="124"/>
        <v>-9.7358209900815524E-3</v>
      </c>
      <c r="R1468">
        <f>VLOOKUP($A1468,'STOCK PRICES'!$S$2:$T$2018,2,1)</f>
        <v>5.05</v>
      </c>
      <c r="S1468" s="92">
        <f t="shared" si="125"/>
        <v>-3.9525743158234693E-3</v>
      </c>
      <c r="T1468">
        <f>VLOOKUP($A1468,'STOCK PRICES'!$U$2:$V$1210,2,1)</f>
        <v>149.71</v>
      </c>
      <c r="U1468" s="92">
        <f t="shared" si="126"/>
        <v>-1.5377780330999366E-2</v>
      </c>
      <c r="V1468">
        <f>VLOOKUP($A1468,'STOCK PRICES'!$W$2:$X$1879,2,1)</f>
        <v>60</v>
      </c>
      <c r="W1468" s="92">
        <f t="shared" si="127"/>
        <v>0</v>
      </c>
      <c r="X1468">
        <f>VLOOKUP($A1468,'STOCK PRICES'!$Y$2:$Z$1987,2,1)</f>
        <v>31.6</v>
      </c>
      <c r="Y1468" s="92">
        <f t="shared" si="128"/>
        <v>4.7581374464170179E-3</v>
      </c>
      <c r="Z1468">
        <f>VLOOKUP($A1468,'STOCK PRICES'!$AA$2:$AB$1885,2,1)</f>
        <v>77.88</v>
      </c>
      <c r="AA1468" s="92">
        <f t="shared" si="129"/>
        <v>0</v>
      </c>
      <c r="AB1468">
        <f>VLOOKUP($A1468,'STOCK PRICES'!$AC$2:$AD$532,2,1)</f>
        <v>555.38</v>
      </c>
      <c r="AC1468" s="92">
        <f t="shared" si="130"/>
        <v>-8.7305485395390518E-3</v>
      </c>
      <c r="AD1468">
        <f>VLOOKUP($A1468,'STOCK PRICES'!$AE$2:$AF$1525,2,1)</f>
        <v>959.99</v>
      </c>
      <c r="AE1468" s="92">
        <f t="shared" si="131"/>
        <v>-3.8883046514670595E-3</v>
      </c>
      <c r="AF1468">
        <f>VLOOKUP($A1468,'STOCK PRICES'!$AG$2:$AH$1526,2,1)</f>
        <v>59.8</v>
      </c>
      <c r="AG1468" s="92">
        <f t="shared" si="132"/>
        <v>-1.5038853197850686E-3</v>
      </c>
      <c r="AH1468">
        <f>VLOOKUP($A1468,'STOCK PRICES'!$AI$2:$AJ$1515,2,1)</f>
        <v>428.95</v>
      </c>
      <c r="AI1468" s="92">
        <f t="shared" si="133"/>
        <v>-5.4635416348232492E-3</v>
      </c>
      <c r="AJ1468">
        <f>VLOOKUP($A1468,'STOCK PRICES'!$AK$2:$AL$1492,2,1)</f>
        <v>230.56</v>
      </c>
      <c r="AK1468" s="92">
        <f t="shared" si="134"/>
        <v>-8.8950886596808176E-3</v>
      </c>
    </row>
    <row r="1469" spans="1:37">
      <c r="A1469" s="87">
        <v>45175</v>
      </c>
      <c r="B1469">
        <f>VLOOKUP($A1469,'STOCK PRICES'!$C$2:$D$1994,2,1)</f>
        <v>115.87</v>
      </c>
      <c r="C1469" s="92">
        <f t="shared" si="135"/>
        <v>1.9869558608256867E-3</v>
      </c>
      <c r="D1469">
        <f>VLOOKUP($A1469,'STOCK PRICES'!$E$2:$F$2018,2,1)</f>
        <v>143.41999999999999</v>
      </c>
      <c r="E1469" s="92">
        <f t="shared" si="135"/>
        <v>1.7939909182213203E-2</v>
      </c>
      <c r="F1469">
        <f>VLOOKUP($A1469,'STOCK PRICES'!$G$2:$H$1679,2,1)</f>
        <v>23.59</v>
      </c>
      <c r="G1469" s="92">
        <f t="shared" si="119"/>
        <v>-0.17565817352288049</v>
      </c>
      <c r="H1469">
        <f>VLOOKUP($A1469,'STOCK PRICES'!$I$2:$J$1976,2,1)</f>
        <v>37</v>
      </c>
      <c r="I1469" s="92">
        <f t="shared" si="120"/>
        <v>8.6862652559604528E-3</v>
      </c>
      <c r="J1469">
        <f>VLOOKUP($A1469,'STOCK PRICES'!$K$2:$L$2018,2,1)</f>
        <v>236.05</v>
      </c>
      <c r="K1469" s="92">
        <f t="shared" si="121"/>
        <v>3.0933184102727055E-2</v>
      </c>
      <c r="L1469">
        <f>VLOOKUP($A1469,'STOCK PRICES'!$M$2:$N$2018,2,1)</f>
        <v>29.11</v>
      </c>
      <c r="M1469" s="92">
        <f t="shared" si="122"/>
        <v>2.6102056093605122E-2</v>
      </c>
      <c r="N1469">
        <f>VLOOKUP($A1469,'STOCK PRICES'!$O$2:$P$538,2,1)</f>
        <v>22.68</v>
      </c>
      <c r="O1469" s="92">
        <f t="shared" si="123"/>
        <v>1.6896800393478208E-2</v>
      </c>
      <c r="P1469">
        <f>VLOOKUP($A1469,'STOCK PRICES'!$Q$2:$R$2018,2,1)</f>
        <v>14.71</v>
      </c>
      <c r="Q1469" s="92">
        <f t="shared" si="124"/>
        <v>2.756894104498658E-2</v>
      </c>
      <c r="R1469">
        <f>VLOOKUP($A1469,'STOCK PRICES'!$S$2:$T$2018,2,1)</f>
        <v>5.12</v>
      </c>
      <c r="S1469" s="92">
        <f t="shared" si="125"/>
        <v>1.3766195764147971E-2</v>
      </c>
      <c r="T1469">
        <f>VLOOKUP($A1469,'STOCK PRICES'!$U$2:$V$1210,2,1)</f>
        <v>150.38</v>
      </c>
      <c r="U1469" s="92">
        <f t="shared" si="126"/>
        <v>4.4653344881354275E-3</v>
      </c>
      <c r="V1469">
        <f>VLOOKUP($A1469,'STOCK PRICES'!$W$2:$X$1879,2,1)</f>
        <v>61.57</v>
      </c>
      <c r="W1469" s="92">
        <f t="shared" si="127"/>
        <v>2.5830176701018084E-2</v>
      </c>
      <c r="X1469">
        <f>VLOOKUP($A1469,'STOCK PRICES'!$Y$2:$Z$1987,2,1)</f>
        <v>30.99</v>
      </c>
      <c r="Y1469" s="92">
        <f t="shared" si="128"/>
        <v>-1.9492548793209663E-2</v>
      </c>
      <c r="Z1469">
        <f>VLOOKUP($A1469,'STOCK PRICES'!$AA$2:$AB$1885,2,1)</f>
        <v>79.39</v>
      </c>
      <c r="AA1469" s="92">
        <f t="shared" si="129"/>
        <v>1.9203235233023062E-2</v>
      </c>
      <c r="AB1469">
        <f>VLOOKUP($A1469,'STOCK PRICES'!$AC$2:$AD$532,2,1)</f>
        <v>553.51</v>
      </c>
      <c r="AC1469" s="92">
        <f t="shared" si="130"/>
        <v>-3.3727453086741855E-3</v>
      </c>
      <c r="AD1469">
        <f>VLOOKUP($A1469,'STOCK PRICES'!$AE$2:$AF$1525,2,1)</f>
        <v>963.25</v>
      </c>
      <c r="AE1469" s="92">
        <f t="shared" si="131"/>
        <v>3.3901157653055958E-3</v>
      </c>
      <c r="AF1469">
        <f>VLOOKUP($A1469,'STOCK PRICES'!$AG$2:$AH$1526,2,1)</f>
        <v>57.92</v>
      </c>
      <c r="AG1469" s="92">
        <f t="shared" si="132"/>
        <v>-3.1942912879125034E-2</v>
      </c>
      <c r="AH1469">
        <f>VLOOKUP($A1469,'STOCK PRICES'!$AI$2:$AJ$1515,2,1)</f>
        <v>431.69</v>
      </c>
      <c r="AI1469" s="92">
        <f t="shared" si="133"/>
        <v>6.367376039740618E-3</v>
      </c>
      <c r="AJ1469">
        <f>VLOOKUP($A1469,'STOCK PRICES'!$AK$2:$AL$1492,2,1)</f>
        <v>241.44</v>
      </c>
      <c r="AK1469" s="92">
        <f t="shared" si="134"/>
        <v>4.6109862768326688E-2</v>
      </c>
    </row>
    <row r="1470" spans="1:37">
      <c r="A1470" s="87">
        <v>45176</v>
      </c>
      <c r="B1470">
        <f>VLOOKUP($A1470,'STOCK PRICES'!$C$2:$D$1994,2,1)</f>
        <v>117</v>
      </c>
      <c r="C1470" s="92">
        <f t="shared" si="135"/>
        <v>9.7050617887851787E-3</v>
      </c>
      <c r="D1470">
        <f>VLOOKUP($A1470,'STOCK PRICES'!$E$2:$F$2018,2,1)</f>
        <v>141.43</v>
      </c>
      <c r="E1470" s="92">
        <f t="shared" si="135"/>
        <v>-1.3972493422020227E-2</v>
      </c>
      <c r="F1470">
        <f>VLOOKUP($A1470,'STOCK PRICES'!$G$2:$H$1679,2,1)</f>
        <v>23.69</v>
      </c>
      <c r="G1470" s="92">
        <f t="shared" si="119"/>
        <v>4.2301247511105774E-3</v>
      </c>
      <c r="H1470">
        <f>VLOOKUP($A1470,'STOCK PRICES'!$I$2:$J$1976,2,1)</f>
        <v>36.479999999999997</v>
      </c>
      <c r="I1470" s="92">
        <f t="shared" si="120"/>
        <v>-1.4153747438093884E-2</v>
      </c>
      <c r="J1470">
        <f>VLOOKUP($A1470,'STOCK PRICES'!$K$2:$L$2018,2,1)</f>
        <v>235.85</v>
      </c>
      <c r="K1470" s="92">
        <f t="shared" si="121"/>
        <v>-8.4763726202511053E-4</v>
      </c>
      <c r="L1470">
        <f>VLOOKUP($A1470,'STOCK PRICES'!$M$2:$N$2018,2,1)</f>
        <v>28.88</v>
      </c>
      <c r="M1470" s="92">
        <f t="shared" si="122"/>
        <v>-7.9324437329064447E-3</v>
      </c>
      <c r="N1470">
        <f>VLOOKUP($A1470,'STOCK PRICES'!$O$2:$P$538,2,1)</f>
        <v>22.53</v>
      </c>
      <c r="O1470" s="92">
        <f t="shared" si="123"/>
        <v>-6.6357244153981559E-3</v>
      </c>
      <c r="P1470">
        <f>VLOOKUP($A1470,'STOCK PRICES'!$Q$2:$R$2018,2,1)</f>
        <v>14.61</v>
      </c>
      <c r="Q1470" s="92">
        <f t="shared" si="124"/>
        <v>-6.821308850738078E-3</v>
      </c>
      <c r="R1470">
        <f>VLOOKUP($A1470,'STOCK PRICES'!$S$2:$T$2018,2,1)</f>
        <v>5.0999999999999996</v>
      </c>
      <c r="S1470" s="92">
        <f t="shared" si="125"/>
        <v>-3.9138993211364406E-3</v>
      </c>
      <c r="T1470">
        <f>VLOOKUP($A1470,'STOCK PRICES'!$U$2:$V$1210,2,1)</f>
        <v>149.47</v>
      </c>
      <c r="U1470" s="92">
        <f t="shared" si="126"/>
        <v>-6.0697201521577029E-3</v>
      </c>
      <c r="V1470">
        <f>VLOOKUP($A1470,'STOCK PRICES'!$W$2:$X$1879,2,1)</f>
        <v>60.91</v>
      </c>
      <c r="W1470" s="92">
        <f t="shared" si="127"/>
        <v>-1.0777374074725603E-2</v>
      </c>
      <c r="X1470">
        <f>VLOOKUP($A1470,'STOCK PRICES'!$Y$2:$Z$1987,2,1)</f>
        <v>30.73</v>
      </c>
      <c r="Y1470" s="92">
        <f t="shared" si="128"/>
        <v>-8.425195657263464E-3</v>
      </c>
      <c r="Z1470">
        <f>VLOOKUP($A1470,'STOCK PRICES'!$AA$2:$AB$1885,2,1)</f>
        <v>79</v>
      </c>
      <c r="AA1470" s="92">
        <f t="shared" si="129"/>
        <v>-4.924563270000547E-3</v>
      </c>
      <c r="AB1470">
        <f>VLOOKUP($A1470,'STOCK PRICES'!$AC$2:$AD$532,2,1)</f>
        <v>538.47</v>
      </c>
      <c r="AC1470" s="92">
        <f t="shared" si="130"/>
        <v>-2.7548034094663332E-2</v>
      </c>
      <c r="AD1470">
        <f>VLOOKUP($A1470,'STOCK PRICES'!$AE$2:$AF$1525,2,1)</f>
        <v>957.27</v>
      </c>
      <c r="AE1470" s="92">
        <f t="shared" si="131"/>
        <v>-6.2275001835238059E-3</v>
      </c>
      <c r="AF1470">
        <f>VLOOKUP($A1470,'STOCK PRICES'!$AG$2:$AH$1526,2,1)</f>
        <v>58.18</v>
      </c>
      <c r="AG1470" s="92">
        <f t="shared" si="132"/>
        <v>4.4789049895946299E-3</v>
      </c>
      <c r="AH1470">
        <f>VLOOKUP($A1470,'STOCK PRICES'!$AI$2:$AJ$1515,2,1)</f>
        <v>428.44</v>
      </c>
      <c r="AI1470" s="92">
        <f t="shared" si="133"/>
        <v>-7.5570331622857902E-3</v>
      </c>
      <c r="AJ1470">
        <f>VLOOKUP($A1470,'STOCK PRICES'!$AK$2:$AL$1492,2,1)</f>
        <v>240.47</v>
      </c>
      <c r="AK1470" s="92">
        <f t="shared" si="134"/>
        <v>-4.0256533791594344E-3</v>
      </c>
    </row>
    <row r="1471" spans="1:37">
      <c r="A1471" s="87">
        <v>45177</v>
      </c>
      <c r="B1471">
        <f>VLOOKUP($A1471,'STOCK PRICES'!$C$2:$D$1994,2,1)</f>
        <v>119.87</v>
      </c>
      <c r="C1471" s="92">
        <f t="shared" si="135"/>
        <v>2.4233887421252293E-2</v>
      </c>
      <c r="D1471">
        <f>VLOOKUP($A1471,'STOCK PRICES'!$E$2:$F$2018,2,1)</f>
        <v>141.08000000000001</v>
      </c>
      <c r="E1471" s="92">
        <f t="shared" si="135"/>
        <v>-2.4777896645571305E-3</v>
      </c>
      <c r="F1471">
        <f>VLOOKUP($A1471,'STOCK PRICES'!$G$2:$H$1679,2,1)</f>
        <v>23.95</v>
      </c>
      <c r="G1471" s="92">
        <f t="shared" si="119"/>
        <v>1.0915305686229981E-2</v>
      </c>
      <c r="H1471">
        <f>VLOOKUP($A1471,'STOCK PRICES'!$I$2:$J$1976,2,1)</f>
        <v>36.729999999999997</v>
      </c>
      <c r="I1471" s="92">
        <f t="shared" si="120"/>
        <v>6.8296946254452753E-3</v>
      </c>
      <c r="J1471">
        <f>VLOOKUP($A1471,'STOCK PRICES'!$K$2:$L$2018,2,1)</f>
        <v>237.38</v>
      </c>
      <c r="K1471" s="92">
        <f t="shared" si="121"/>
        <v>6.4662228980883951E-3</v>
      </c>
      <c r="L1471">
        <f>VLOOKUP($A1471,'STOCK PRICES'!$M$2:$N$2018,2,1)</f>
        <v>28.71</v>
      </c>
      <c r="M1471" s="92">
        <f t="shared" si="122"/>
        <v>-5.90381989165281E-3</v>
      </c>
      <c r="N1471">
        <f>VLOOKUP($A1471,'STOCK PRICES'!$O$2:$P$538,2,1)</f>
        <v>22.9</v>
      </c>
      <c r="O1471" s="92">
        <f t="shared" si="123"/>
        <v>1.628915611604085E-2</v>
      </c>
      <c r="P1471">
        <f>VLOOKUP($A1471,'STOCK PRICES'!$Q$2:$R$2018,2,1)</f>
        <v>14.61</v>
      </c>
      <c r="Q1471" s="92">
        <f t="shared" si="124"/>
        <v>0</v>
      </c>
      <c r="R1471">
        <f>VLOOKUP($A1471,'STOCK PRICES'!$S$2:$T$2018,2,1)</f>
        <v>5.13</v>
      </c>
      <c r="S1471" s="92">
        <f t="shared" si="125"/>
        <v>5.8651194523980576E-3</v>
      </c>
      <c r="T1471">
        <f>VLOOKUP($A1471,'STOCK PRICES'!$U$2:$V$1210,2,1)</f>
        <v>157.47999999999999</v>
      </c>
      <c r="U1471" s="92">
        <f t="shared" si="126"/>
        <v>5.2202762277813647E-2</v>
      </c>
      <c r="V1471">
        <f>VLOOKUP($A1471,'STOCK PRICES'!$W$2:$X$1879,2,1)</f>
        <v>60.91</v>
      </c>
      <c r="W1471" s="92">
        <f t="shared" si="127"/>
        <v>0</v>
      </c>
      <c r="X1471">
        <f>VLOOKUP($A1471,'STOCK PRICES'!$Y$2:$Z$1987,2,1)</f>
        <v>30.22</v>
      </c>
      <c r="Y1471" s="92">
        <f t="shared" si="128"/>
        <v>-1.6735419297799793E-2</v>
      </c>
      <c r="Z1471">
        <f>VLOOKUP($A1471,'STOCK PRICES'!$AA$2:$AB$1885,2,1)</f>
        <v>79</v>
      </c>
      <c r="AA1471" s="92">
        <f t="shared" si="129"/>
        <v>0</v>
      </c>
      <c r="AB1471">
        <f>VLOOKUP($A1471,'STOCK PRICES'!$AC$2:$AD$532,2,1)</f>
        <v>543.71</v>
      </c>
      <c r="AC1471" s="92">
        <f t="shared" si="130"/>
        <v>9.684231740436899E-3</v>
      </c>
      <c r="AD1471">
        <f>VLOOKUP($A1471,'STOCK PRICES'!$AE$2:$AF$1525,2,1)</f>
        <v>944.97</v>
      </c>
      <c r="AE1471" s="92">
        <f t="shared" si="131"/>
        <v>-1.2932302364662402E-2</v>
      </c>
      <c r="AF1471">
        <f>VLOOKUP($A1471,'STOCK PRICES'!$AG$2:$AH$1526,2,1)</f>
        <v>59.47</v>
      </c>
      <c r="AG1471" s="92">
        <f t="shared" si="132"/>
        <v>2.1930330651446773E-2</v>
      </c>
      <c r="AH1471">
        <f>VLOOKUP($A1471,'STOCK PRICES'!$AI$2:$AJ$1515,2,1)</f>
        <v>434.28</v>
      </c>
      <c r="AI1471" s="92">
        <f t="shared" si="133"/>
        <v>1.3538782467222354E-2</v>
      </c>
      <c r="AJ1471">
        <f>VLOOKUP($A1471,'STOCK PRICES'!$AK$2:$AL$1492,2,1)</f>
        <v>242.39</v>
      </c>
      <c r="AK1471" s="92">
        <f t="shared" si="134"/>
        <v>7.9526575783925423E-3</v>
      </c>
    </row>
    <row r="1472" spans="1:37">
      <c r="A1472" s="87">
        <v>45180</v>
      </c>
      <c r="B1472">
        <f>VLOOKUP($A1472,'STOCK PRICES'!$C$2:$D$1994,2,1)</f>
        <v>120.08</v>
      </c>
      <c r="C1472" s="92">
        <f t="shared" si="135"/>
        <v>1.7503651061979155E-3</v>
      </c>
      <c r="D1472">
        <f>VLOOKUP($A1472,'STOCK PRICES'!$E$2:$F$2018,2,1)</f>
        <v>138.55000000000001</v>
      </c>
      <c r="E1472" s="92">
        <f t="shared" si="135"/>
        <v>-1.8095834058863863E-2</v>
      </c>
      <c r="F1472">
        <f>VLOOKUP($A1472,'STOCK PRICES'!$G$2:$H$1679,2,1)</f>
        <v>23.75</v>
      </c>
      <c r="G1472" s="92">
        <f t="shared" si="119"/>
        <v>-8.3857933762739589E-3</v>
      </c>
      <c r="H1472">
        <f>VLOOKUP($A1472,'STOCK PRICES'!$I$2:$J$1976,2,1)</f>
        <v>36.229999999999997</v>
      </c>
      <c r="I1472" s="92">
        <f t="shared" si="120"/>
        <v>-1.3706354924590131E-2</v>
      </c>
      <c r="J1472">
        <f>VLOOKUP($A1472,'STOCK PRICES'!$K$2:$L$2018,2,1)</f>
        <v>237.6</v>
      </c>
      <c r="K1472" s="92">
        <f t="shared" si="121"/>
        <v>9.2635486013066082E-4</v>
      </c>
      <c r="L1472">
        <f>VLOOKUP($A1472,'STOCK PRICES'!$M$2:$N$2018,2,1)</f>
        <v>28.32</v>
      </c>
      <c r="M1472" s="92">
        <f t="shared" si="122"/>
        <v>-1.3677225307453609E-2</v>
      </c>
      <c r="N1472">
        <f>VLOOKUP($A1472,'STOCK PRICES'!$O$2:$P$538,2,1)</f>
        <v>22.78</v>
      </c>
      <c r="O1472" s="92">
        <f t="shared" si="123"/>
        <v>-5.2539525411577394E-3</v>
      </c>
      <c r="P1472">
        <f>VLOOKUP($A1472,'STOCK PRICES'!$Q$2:$R$2018,2,1)</f>
        <v>14.51</v>
      </c>
      <c r="Q1472" s="92">
        <f t="shared" si="124"/>
        <v>-6.8681588665116628E-3</v>
      </c>
      <c r="R1472">
        <f>VLOOKUP($A1472,'STOCK PRICES'!$S$2:$T$2018,2,1)</f>
        <v>5</v>
      </c>
      <c r="S1472" s="92">
        <f t="shared" si="125"/>
        <v>-2.5667746748577733E-2</v>
      </c>
      <c r="T1472">
        <f>VLOOKUP($A1472,'STOCK PRICES'!$U$2:$V$1210,2,1)</f>
        <v>161.12</v>
      </c>
      <c r="U1472" s="92">
        <f t="shared" si="126"/>
        <v>2.2850962894715481E-2</v>
      </c>
      <c r="V1472">
        <f>VLOOKUP($A1472,'STOCK PRICES'!$W$2:$X$1879,2,1)</f>
        <v>59.99</v>
      </c>
      <c r="W1472" s="92">
        <f t="shared" si="127"/>
        <v>-1.5219483183391476E-2</v>
      </c>
      <c r="X1472">
        <f>VLOOKUP($A1472,'STOCK PRICES'!$Y$2:$Z$1987,2,1)</f>
        <v>30.5</v>
      </c>
      <c r="Y1472" s="92">
        <f t="shared" si="128"/>
        <v>9.2227267687723727E-3</v>
      </c>
      <c r="Z1472">
        <f>VLOOKUP($A1472,'STOCK PRICES'!$AA$2:$AB$1885,2,1)</f>
        <v>79</v>
      </c>
      <c r="AA1472" s="92">
        <f t="shared" si="129"/>
        <v>0</v>
      </c>
      <c r="AB1472">
        <f>VLOOKUP($A1472,'STOCK PRICES'!$AC$2:$AD$532,2,1)</f>
        <v>541.79</v>
      </c>
      <c r="AC1472" s="92">
        <f t="shared" si="130"/>
        <v>-3.537543993135783E-3</v>
      </c>
      <c r="AD1472">
        <f>VLOOKUP($A1472,'STOCK PRICES'!$AE$2:$AF$1525,2,1)</f>
        <v>940.11</v>
      </c>
      <c r="AE1472" s="92">
        <f t="shared" si="131"/>
        <v>-5.1562912638909502E-3</v>
      </c>
      <c r="AF1472">
        <f>VLOOKUP($A1472,'STOCK PRICES'!$AG$2:$AH$1526,2,1)</f>
        <v>57.85</v>
      </c>
      <c r="AG1472" s="92">
        <f t="shared" si="132"/>
        <v>-2.7618530078816712E-2</v>
      </c>
      <c r="AH1472">
        <f>VLOOKUP($A1472,'STOCK PRICES'!$AI$2:$AJ$1515,2,1)</f>
        <v>432.39</v>
      </c>
      <c r="AI1472" s="92">
        <f t="shared" si="133"/>
        <v>-4.3615286005302591E-3</v>
      </c>
      <c r="AJ1472">
        <f>VLOOKUP($A1472,'STOCK PRICES'!$AK$2:$AL$1492,2,1)</f>
        <v>236.77</v>
      </c>
      <c r="AK1472" s="92">
        <f t="shared" si="134"/>
        <v>-2.3458793423863717E-2</v>
      </c>
    </row>
    <row r="1473" spans="1:37">
      <c r="A1473" s="87">
        <v>45181</v>
      </c>
      <c r="B1473">
        <f>VLOOKUP($A1473,'STOCK PRICES'!$C$2:$D$1994,2,1)</f>
        <v>119.02</v>
      </c>
      <c r="C1473" s="92">
        <f t="shared" si="135"/>
        <v>-8.8666411085005191E-3</v>
      </c>
      <c r="D1473">
        <f>VLOOKUP($A1473,'STOCK PRICES'!$E$2:$F$2018,2,1)</f>
        <v>141.72</v>
      </c>
      <c r="E1473" s="92">
        <f t="shared" si="135"/>
        <v>2.2622008688283811E-2</v>
      </c>
      <c r="F1473">
        <f>VLOOKUP($A1473,'STOCK PRICES'!$G$2:$H$1679,2,1)</f>
        <v>24.45</v>
      </c>
      <c r="G1473" s="92">
        <f t="shared" si="119"/>
        <v>2.9047685440230817E-2</v>
      </c>
      <c r="H1473">
        <f>VLOOKUP($A1473,'STOCK PRICES'!$I$2:$J$1976,2,1)</f>
        <v>35.799999999999997</v>
      </c>
      <c r="I1473" s="92">
        <f t="shared" si="120"/>
        <v>-1.1939611500331234E-2</v>
      </c>
      <c r="J1473">
        <f>VLOOKUP($A1473,'STOCK PRICES'!$K$2:$L$2018,2,1)</f>
        <v>236.96</v>
      </c>
      <c r="K1473" s="92">
        <f t="shared" si="121"/>
        <v>-2.6972369690011536E-3</v>
      </c>
      <c r="L1473">
        <f>VLOOKUP($A1473,'STOCK PRICES'!$M$2:$N$2018,2,1)</f>
        <v>28.28</v>
      </c>
      <c r="M1473" s="92">
        <f t="shared" si="122"/>
        <v>-1.413427797146964E-3</v>
      </c>
      <c r="N1473">
        <f>VLOOKUP($A1473,'STOCK PRICES'!$O$2:$P$538,2,1)</f>
        <v>22.26</v>
      </c>
      <c r="O1473" s="92">
        <f t="shared" si="123"/>
        <v>-2.3091612171637344E-2</v>
      </c>
      <c r="P1473">
        <f>VLOOKUP($A1473,'STOCK PRICES'!$Q$2:$R$2018,2,1)</f>
        <v>14.27</v>
      </c>
      <c r="Q1473" s="92">
        <f t="shared" si="124"/>
        <v>-1.6678635407351438E-2</v>
      </c>
      <c r="R1473">
        <f>VLOOKUP($A1473,'STOCK PRICES'!$S$2:$T$2018,2,1)</f>
        <v>4.96</v>
      </c>
      <c r="S1473" s="92">
        <f t="shared" si="125"/>
        <v>-8.0321716972642666E-3</v>
      </c>
      <c r="T1473">
        <f>VLOOKUP($A1473,'STOCK PRICES'!$U$2:$V$1210,2,1)</f>
        <v>158.78</v>
      </c>
      <c r="U1473" s="92">
        <f t="shared" si="126"/>
        <v>-1.4629832673284889E-2</v>
      </c>
      <c r="V1473">
        <f>VLOOKUP($A1473,'STOCK PRICES'!$W$2:$X$1879,2,1)</f>
        <v>58.25</v>
      </c>
      <c r="W1473" s="92">
        <f t="shared" si="127"/>
        <v>-2.9433789219191826E-2</v>
      </c>
      <c r="X1473">
        <f>VLOOKUP($A1473,'STOCK PRICES'!$Y$2:$Z$1987,2,1)</f>
        <v>29.83</v>
      </c>
      <c r="Y1473" s="92">
        <f t="shared" si="128"/>
        <v>-2.2212085086708827E-2</v>
      </c>
      <c r="Z1473">
        <f>VLOOKUP($A1473,'STOCK PRICES'!$AA$2:$AB$1885,2,1)</f>
        <v>79</v>
      </c>
      <c r="AA1473" s="92">
        <f t="shared" si="129"/>
        <v>0</v>
      </c>
      <c r="AB1473">
        <f>VLOOKUP($A1473,'STOCK PRICES'!$AC$2:$AD$532,2,1)</f>
        <v>531.91999999999996</v>
      </c>
      <c r="AC1473" s="92">
        <f t="shared" si="130"/>
        <v>-1.8385370391261653E-2</v>
      </c>
      <c r="AD1473">
        <f>VLOOKUP($A1473,'STOCK PRICES'!$AE$2:$AF$1525,2,1)</f>
        <v>940.09</v>
      </c>
      <c r="AE1473" s="92">
        <f t="shared" si="131"/>
        <v>-2.1274332518554409E-5</v>
      </c>
      <c r="AF1473">
        <f>VLOOKUP($A1473,'STOCK PRICES'!$AG$2:$AH$1526,2,1)</f>
        <v>57.6</v>
      </c>
      <c r="AG1473" s="92">
        <f t="shared" si="132"/>
        <v>-4.3308859378400795E-3</v>
      </c>
      <c r="AH1473">
        <f>VLOOKUP($A1473,'STOCK PRICES'!$AI$2:$AJ$1515,2,1)</f>
        <v>429.03</v>
      </c>
      <c r="AI1473" s="92">
        <f t="shared" si="133"/>
        <v>-7.8011122101673764E-3</v>
      </c>
      <c r="AJ1473">
        <f>VLOOKUP($A1473,'STOCK PRICES'!$AK$2:$AL$1492,2,1)</f>
        <v>236.36</v>
      </c>
      <c r="AK1473" s="92">
        <f t="shared" si="134"/>
        <v>-1.7331393174344247E-3</v>
      </c>
    </row>
    <row r="1474" spans="1:37">
      <c r="A1474" s="87">
        <v>45182</v>
      </c>
      <c r="B1474">
        <f>VLOOKUP($A1474,'STOCK PRICES'!$C$2:$D$1994,2,1)</f>
        <v>119.49</v>
      </c>
      <c r="C1474" s="92">
        <f t="shared" si="135"/>
        <v>3.941139644956502E-3</v>
      </c>
      <c r="D1474">
        <f>VLOOKUP($A1474,'STOCK PRICES'!$E$2:$F$2018,2,1)</f>
        <v>141.52000000000001</v>
      </c>
      <c r="E1474" s="92">
        <f t="shared" si="135"/>
        <v>-1.4122301457413799E-3</v>
      </c>
      <c r="F1474">
        <f>VLOOKUP($A1474,'STOCK PRICES'!$G$2:$H$1679,2,1)</f>
        <v>24.69</v>
      </c>
      <c r="G1474" s="92">
        <f t="shared" si="119"/>
        <v>9.7680874362072664E-3</v>
      </c>
      <c r="H1474">
        <f>VLOOKUP($A1474,'STOCK PRICES'!$I$2:$J$1976,2,1)</f>
        <v>35.979999999999997</v>
      </c>
      <c r="I1474" s="92">
        <f t="shared" si="120"/>
        <v>5.0153351157323353E-3</v>
      </c>
      <c r="J1474">
        <f>VLOOKUP($A1474,'STOCK PRICES'!$K$2:$L$2018,2,1)</f>
        <v>238.02</v>
      </c>
      <c r="K1474" s="92">
        <f t="shared" si="121"/>
        <v>4.46335323480511E-3</v>
      </c>
      <c r="L1474">
        <f>VLOOKUP($A1474,'STOCK PRICES'!$M$2:$N$2018,2,1)</f>
        <v>28.43</v>
      </c>
      <c r="M1474" s="92">
        <f t="shared" si="122"/>
        <v>5.2900846345362868E-3</v>
      </c>
      <c r="N1474">
        <f>VLOOKUP($A1474,'STOCK PRICES'!$O$2:$P$538,2,1)</f>
        <v>22.35</v>
      </c>
      <c r="O1474" s="92">
        <f t="shared" si="123"/>
        <v>4.0349752121790821E-3</v>
      </c>
      <c r="P1474">
        <f>VLOOKUP($A1474,'STOCK PRICES'!$Q$2:$R$2018,2,1)</f>
        <v>14.21</v>
      </c>
      <c r="Q1474" s="92">
        <f t="shared" si="124"/>
        <v>-4.2134893797356483E-3</v>
      </c>
      <c r="R1474">
        <f>VLOOKUP($A1474,'STOCK PRICES'!$S$2:$T$2018,2,1)</f>
        <v>4.96</v>
      </c>
      <c r="S1474" s="92">
        <f t="shared" si="125"/>
        <v>0</v>
      </c>
      <c r="T1474">
        <f>VLOOKUP($A1474,'STOCK PRICES'!$U$2:$V$1210,2,1)</f>
        <v>157.09</v>
      </c>
      <c r="U1474" s="92">
        <f t="shared" si="126"/>
        <v>-1.0700706785118929E-2</v>
      </c>
      <c r="V1474">
        <f>VLOOKUP($A1474,'STOCK PRICES'!$W$2:$X$1879,2,1)</f>
        <v>58</v>
      </c>
      <c r="W1474" s="92">
        <f t="shared" si="127"/>
        <v>-4.3010818993905854E-3</v>
      </c>
      <c r="X1474">
        <f>VLOOKUP($A1474,'STOCK PRICES'!$Y$2:$Z$1987,2,1)</f>
        <v>29.88</v>
      </c>
      <c r="Y1474" s="92">
        <f t="shared" si="128"/>
        <v>1.6747617379593606E-3</v>
      </c>
      <c r="Z1474">
        <f>VLOOKUP($A1474,'STOCK PRICES'!$AA$2:$AB$1885,2,1)</f>
        <v>79</v>
      </c>
      <c r="AA1474" s="92">
        <f t="shared" si="129"/>
        <v>0</v>
      </c>
      <c r="AB1474">
        <f>VLOOKUP($A1474,'STOCK PRICES'!$AC$2:$AD$532,2,1)</f>
        <v>544.95000000000005</v>
      </c>
      <c r="AC1474" s="92">
        <f t="shared" si="130"/>
        <v>2.4200945241121385E-2</v>
      </c>
      <c r="AD1474">
        <f>VLOOKUP($A1474,'STOCK PRICES'!$AE$2:$AF$1525,2,1)</f>
        <v>927.87</v>
      </c>
      <c r="AE1474" s="92">
        <f t="shared" si="131"/>
        <v>-1.3083978595356332E-2</v>
      </c>
      <c r="AF1474">
        <f>VLOOKUP($A1474,'STOCK PRICES'!$AG$2:$AH$1526,2,1)</f>
        <v>57.86</v>
      </c>
      <c r="AG1474" s="92">
        <f t="shared" si="132"/>
        <v>4.5037318461435202E-3</v>
      </c>
      <c r="AH1474">
        <f>VLOOKUP($A1474,'STOCK PRICES'!$AI$2:$AJ$1515,2,1)</f>
        <v>429.02</v>
      </c>
      <c r="AI1474" s="92">
        <f t="shared" si="133"/>
        <v>-2.3308664997227279E-5</v>
      </c>
      <c r="AJ1474">
        <f>VLOOKUP($A1474,'STOCK PRICES'!$AK$2:$AL$1492,2,1)</f>
        <v>225.8</v>
      </c>
      <c r="AK1474" s="92">
        <f t="shared" si="134"/>
        <v>-4.5706414761912242E-2</v>
      </c>
    </row>
    <row r="1475" spans="1:37">
      <c r="A1475" s="87">
        <v>45183</v>
      </c>
      <c r="B1475">
        <f>VLOOKUP($A1475,'STOCK PRICES'!$C$2:$D$1994,2,1)</f>
        <v>119.07</v>
      </c>
      <c r="C1475" s="92">
        <f t="shared" si="135"/>
        <v>-3.5211303985788248E-3</v>
      </c>
      <c r="D1475">
        <f>VLOOKUP($A1475,'STOCK PRICES'!$E$2:$F$2018,2,1)</f>
        <v>141.91999999999999</v>
      </c>
      <c r="E1475" s="92">
        <f t="shared" si="135"/>
        <v>2.8224687097392828E-3</v>
      </c>
      <c r="F1475">
        <f>VLOOKUP($A1475,'STOCK PRICES'!$G$2:$H$1679,2,1)</f>
        <v>24.2</v>
      </c>
      <c r="G1475" s="92">
        <f t="shared" si="119"/>
        <v>-2.0045670194447467E-2</v>
      </c>
      <c r="H1475">
        <f>VLOOKUP($A1475,'STOCK PRICES'!$I$2:$J$1976,2,1)</f>
        <v>37.06</v>
      </c>
      <c r="I1475" s="92">
        <f t="shared" si="120"/>
        <v>2.9574992334826789E-2</v>
      </c>
      <c r="J1475">
        <f>VLOOKUP($A1475,'STOCK PRICES'!$K$2:$L$2018,2,1)</f>
        <v>239.42</v>
      </c>
      <c r="K1475" s="92">
        <f t="shared" si="121"/>
        <v>5.8646280689299704E-3</v>
      </c>
      <c r="L1475">
        <f>VLOOKUP($A1475,'STOCK PRICES'!$M$2:$N$2018,2,1)</f>
        <v>28.53</v>
      </c>
      <c r="M1475" s="92">
        <f t="shared" si="122"/>
        <v>3.5112395625001699E-3</v>
      </c>
      <c r="N1475">
        <f>VLOOKUP($A1475,'STOCK PRICES'!$O$2:$P$538,2,1)</f>
        <v>22.02</v>
      </c>
      <c r="O1475" s="92">
        <f t="shared" si="123"/>
        <v>-1.4875189765044003E-2</v>
      </c>
      <c r="P1475">
        <f>VLOOKUP($A1475,'STOCK PRICES'!$Q$2:$R$2018,2,1)</f>
        <v>14.2</v>
      </c>
      <c r="Q1475" s="92">
        <f t="shared" si="124"/>
        <v>-7.0397750179438051E-4</v>
      </c>
      <c r="R1475">
        <f>VLOOKUP($A1475,'STOCK PRICES'!$S$2:$T$2018,2,1)</f>
        <v>4.92</v>
      </c>
      <c r="S1475" s="92">
        <f t="shared" si="125"/>
        <v>-8.0972102326193618E-3</v>
      </c>
      <c r="T1475">
        <f>VLOOKUP($A1475,'STOCK PRICES'!$U$2:$V$1210,2,1)</f>
        <v>157.03</v>
      </c>
      <c r="U1475" s="92">
        <f t="shared" si="126"/>
        <v>-3.8201961498593863E-4</v>
      </c>
      <c r="V1475">
        <f>VLOOKUP($A1475,'STOCK PRICES'!$W$2:$X$1879,2,1)</f>
        <v>57.85</v>
      </c>
      <c r="W1475" s="92">
        <f t="shared" si="127"/>
        <v>-2.5895569067336775E-3</v>
      </c>
      <c r="X1475">
        <f>VLOOKUP($A1475,'STOCK PRICES'!$Y$2:$Z$1987,2,1)</f>
        <v>29.79</v>
      </c>
      <c r="Y1475" s="92">
        <f t="shared" si="128"/>
        <v>-3.0165935394256792E-3</v>
      </c>
      <c r="Z1475">
        <f>VLOOKUP($A1475,'STOCK PRICES'!$AA$2:$AB$1885,2,1)</f>
        <v>79</v>
      </c>
      <c r="AA1475" s="92">
        <f t="shared" si="129"/>
        <v>0</v>
      </c>
      <c r="AB1475">
        <f>VLOOKUP($A1475,'STOCK PRICES'!$AC$2:$AD$532,2,1)</f>
        <v>524.71</v>
      </c>
      <c r="AC1475" s="92">
        <f t="shared" si="130"/>
        <v>-3.7848318314641062E-2</v>
      </c>
      <c r="AD1475">
        <f>VLOOKUP($A1475,'STOCK PRICES'!$AE$2:$AF$1525,2,1)</f>
        <v>920</v>
      </c>
      <c r="AE1475" s="92">
        <f t="shared" si="131"/>
        <v>-8.5179667232289143E-3</v>
      </c>
      <c r="AF1475">
        <f>VLOOKUP($A1475,'STOCK PRICES'!$AG$2:$AH$1526,2,1)</f>
        <v>58.61</v>
      </c>
      <c r="AG1475" s="92">
        <f t="shared" si="132"/>
        <v>1.2879030940348908E-2</v>
      </c>
      <c r="AH1475">
        <f>VLOOKUP($A1475,'STOCK PRICES'!$AI$2:$AJ$1515,2,1)</f>
        <v>430.11</v>
      </c>
      <c r="AI1475" s="92">
        <f t="shared" si="133"/>
        <v>2.5374520383298045E-3</v>
      </c>
      <c r="AJ1475">
        <f>VLOOKUP($A1475,'STOCK PRICES'!$AK$2:$AL$1492,2,1)</f>
        <v>226.4</v>
      </c>
      <c r="AK1475" s="92">
        <f t="shared" si="134"/>
        <v>2.6536946134663015E-3</v>
      </c>
    </row>
    <row r="1476" spans="1:37">
      <c r="A1476" s="87">
        <v>45184</v>
      </c>
      <c r="B1476">
        <f>VLOOKUP($A1476,'STOCK PRICES'!$C$2:$D$1994,2,1)</f>
        <v>117.19</v>
      </c>
      <c r="C1476" s="92">
        <f t="shared" si="135"/>
        <v>-1.5915006192572679E-2</v>
      </c>
      <c r="D1476">
        <f>VLOOKUP($A1476,'STOCK PRICES'!$E$2:$F$2018,2,1)</f>
        <v>139.38999999999999</v>
      </c>
      <c r="E1476" s="92">
        <f t="shared" si="135"/>
        <v>-1.7987758819474352E-2</v>
      </c>
      <c r="F1476">
        <f>VLOOKUP($A1476,'STOCK PRICES'!$G$2:$H$1679,2,1)</f>
        <v>24.17</v>
      </c>
      <c r="G1476" s="92">
        <f t="shared" si="119"/>
        <v>-1.2404384472489212E-3</v>
      </c>
      <c r="H1476">
        <f>VLOOKUP($A1476,'STOCK PRICES'!$I$2:$J$1976,2,1)</f>
        <v>36.549999999999997</v>
      </c>
      <c r="I1476" s="92">
        <f t="shared" si="120"/>
        <v>-1.3857034661426354E-2</v>
      </c>
      <c r="J1476">
        <f>VLOOKUP($A1476,'STOCK PRICES'!$K$2:$L$2018,2,1)</f>
        <v>242.42</v>
      </c>
      <c r="K1476" s="92">
        <f t="shared" si="121"/>
        <v>1.2452427219142236E-2</v>
      </c>
      <c r="L1476">
        <f>VLOOKUP($A1476,'STOCK PRICES'!$M$2:$N$2018,2,1)</f>
        <v>29.42</v>
      </c>
      <c r="M1476" s="92">
        <f t="shared" si="122"/>
        <v>3.071854994788293E-2</v>
      </c>
      <c r="N1476">
        <f>VLOOKUP($A1476,'STOCK PRICES'!$O$2:$P$538,2,1)</f>
        <v>22.06</v>
      </c>
      <c r="O1476" s="92">
        <f t="shared" si="123"/>
        <v>1.8148825308225342E-3</v>
      </c>
      <c r="P1476">
        <f>VLOOKUP($A1476,'STOCK PRICES'!$Q$2:$R$2018,2,1)</f>
        <v>14.33</v>
      </c>
      <c r="Q1476" s="92">
        <f t="shared" si="124"/>
        <v>9.1132772328655336E-3</v>
      </c>
      <c r="R1476">
        <f>VLOOKUP($A1476,'STOCK PRICES'!$S$2:$T$2018,2,1)</f>
        <v>4.9800000000000004</v>
      </c>
      <c r="S1476" s="92">
        <f t="shared" si="125"/>
        <v>1.212136053234482E-2</v>
      </c>
      <c r="T1476">
        <f>VLOOKUP($A1476,'STOCK PRICES'!$U$2:$V$1210,2,1)</f>
        <v>161.1</v>
      </c>
      <c r="U1476" s="92">
        <f t="shared" si="126"/>
        <v>2.5588420286066192E-2</v>
      </c>
      <c r="V1476">
        <f>VLOOKUP($A1476,'STOCK PRICES'!$W$2:$X$1879,2,1)</f>
        <v>58.51</v>
      </c>
      <c r="W1476" s="92">
        <f t="shared" si="127"/>
        <v>1.1344226160459206E-2</v>
      </c>
      <c r="X1476">
        <f>VLOOKUP($A1476,'STOCK PRICES'!$Y$2:$Z$1987,2,1)</f>
        <v>29.25</v>
      </c>
      <c r="Y1476" s="92">
        <f t="shared" si="128"/>
        <v>-1.8293193047325376E-2</v>
      </c>
      <c r="Z1476">
        <f>VLOOKUP($A1476,'STOCK PRICES'!$AA$2:$AB$1885,2,1)</f>
        <v>81.99</v>
      </c>
      <c r="AA1476" s="92">
        <f t="shared" si="129"/>
        <v>3.7149436141064779E-2</v>
      </c>
      <c r="AB1476">
        <f>VLOOKUP($A1476,'STOCK PRICES'!$AC$2:$AD$532,2,1)</f>
        <v>543.54999999999995</v>
      </c>
      <c r="AC1476" s="92">
        <f t="shared" si="130"/>
        <v>3.5275969629329752E-2</v>
      </c>
      <c r="AD1476">
        <f>VLOOKUP($A1476,'STOCK PRICES'!$AE$2:$AF$1525,2,1)</f>
        <v>919.06</v>
      </c>
      <c r="AE1476" s="92">
        <f t="shared" si="131"/>
        <v>-1.0222614616812859E-3</v>
      </c>
      <c r="AF1476">
        <f>VLOOKUP($A1476,'STOCK PRICES'!$AG$2:$AH$1526,2,1)</f>
        <v>59.27</v>
      </c>
      <c r="AG1476" s="92">
        <f t="shared" si="132"/>
        <v>1.1197945311408919E-2</v>
      </c>
      <c r="AH1476">
        <f>VLOOKUP($A1476,'STOCK PRICES'!$AI$2:$AJ$1515,2,1)</f>
        <v>432.28</v>
      </c>
      <c r="AI1476" s="92">
        <f t="shared" si="133"/>
        <v>5.0325365086785079E-3</v>
      </c>
      <c r="AJ1476">
        <f>VLOOKUP($A1476,'STOCK PRICES'!$AK$2:$AL$1492,2,1)</f>
        <v>230.48</v>
      </c>
      <c r="AK1476" s="92">
        <f t="shared" si="134"/>
        <v>1.7860744447245169E-2</v>
      </c>
    </row>
    <row r="1477" spans="1:37">
      <c r="A1477" s="87">
        <v>45187</v>
      </c>
      <c r="B1477">
        <f>VLOOKUP($A1477,'STOCK PRICES'!$C$2:$D$1994,2,1)</f>
        <v>116.38</v>
      </c>
      <c r="C1477" s="92">
        <f t="shared" si="135"/>
        <v>-6.9358500419870964E-3</v>
      </c>
      <c r="D1477">
        <f>VLOOKUP($A1477,'STOCK PRICES'!$E$2:$F$2018,2,1)</f>
        <v>140.5</v>
      </c>
      <c r="E1477" s="92">
        <f t="shared" si="135"/>
        <v>7.9317290320056414E-3</v>
      </c>
      <c r="F1477">
        <f>VLOOKUP($A1477,'STOCK PRICES'!$G$2:$H$1679,2,1)</f>
        <v>23.91</v>
      </c>
      <c r="G1477" s="92">
        <f t="shared" si="119"/>
        <v>-1.0815413245158396E-2</v>
      </c>
      <c r="H1477">
        <f>VLOOKUP($A1477,'STOCK PRICES'!$I$2:$J$1976,2,1)</f>
        <v>36.42</v>
      </c>
      <c r="I1477" s="92">
        <f t="shared" si="120"/>
        <v>-3.5631118963255458E-3</v>
      </c>
      <c r="J1477">
        <f>VLOOKUP($A1477,'STOCK PRICES'!$K$2:$L$2018,2,1)</f>
        <v>243.9</v>
      </c>
      <c r="K1477" s="92">
        <f t="shared" si="121"/>
        <v>6.0865461795087733E-3</v>
      </c>
      <c r="L1477">
        <f>VLOOKUP($A1477,'STOCK PRICES'!$M$2:$N$2018,2,1)</f>
        <v>28.97</v>
      </c>
      <c r="M1477" s="92">
        <f t="shared" si="122"/>
        <v>-1.5413903392032524E-2</v>
      </c>
      <c r="N1477">
        <f>VLOOKUP($A1477,'STOCK PRICES'!$O$2:$P$538,2,1)</f>
        <v>22</v>
      </c>
      <c r="O1477" s="92">
        <f t="shared" si="123"/>
        <v>-2.7235604670404925E-3</v>
      </c>
      <c r="P1477">
        <f>VLOOKUP($A1477,'STOCK PRICES'!$Q$2:$R$2018,2,1)</f>
        <v>14.78</v>
      </c>
      <c r="Q1477" s="92">
        <f t="shared" si="124"/>
        <v>3.0919673679975279E-2</v>
      </c>
      <c r="R1477">
        <f>VLOOKUP($A1477,'STOCK PRICES'!$S$2:$T$2018,2,1)</f>
        <v>4.9800000000000004</v>
      </c>
      <c r="S1477" s="92">
        <f t="shared" si="125"/>
        <v>0</v>
      </c>
      <c r="T1477">
        <f>VLOOKUP($A1477,'STOCK PRICES'!$U$2:$V$1210,2,1)</f>
        <v>172.93</v>
      </c>
      <c r="U1477" s="92">
        <f t="shared" si="126"/>
        <v>7.0861598154902145E-2</v>
      </c>
      <c r="V1477">
        <f>VLOOKUP($A1477,'STOCK PRICES'!$W$2:$X$1879,2,1)</f>
        <v>58.51</v>
      </c>
      <c r="W1477" s="92">
        <f t="shared" si="127"/>
        <v>0</v>
      </c>
      <c r="X1477">
        <f>VLOOKUP($A1477,'STOCK PRICES'!$Y$2:$Z$1987,2,1)</f>
        <v>29.3</v>
      </c>
      <c r="Y1477" s="92">
        <f t="shared" si="128"/>
        <v>1.7079423451561158E-3</v>
      </c>
      <c r="Z1477">
        <f>VLOOKUP($A1477,'STOCK PRICES'!$AA$2:$AB$1885,2,1)</f>
        <v>81.99</v>
      </c>
      <c r="AA1477" s="92">
        <f t="shared" si="129"/>
        <v>0</v>
      </c>
      <c r="AB1477">
        <f>VLOOKUP($A1477,'STOCK PRICES'!$AC$2:$AD$532,2,1)</f>
        <v>539.62</v>
      </c>
      <c r="AC1477" s="92">
        <f t="shared" si="130"/>
        <v>-7.2565105110633044E-3</v>
      </c>
      <c r="AD1477">
        <f>VLOOKUP($A1477,'STOCK PRICES'!$AE$2:$AF$1525,2,1)</f>
        <v>885.06</v>
      </c>
      <c r="AE1477" s="92">
        <f t="shared" si="131"/>
        <v>-3.7695969261391966E-2</v>
      </c>
      <c r="AF1477">
        <f>VLOOKUP($A1477,'STOCK PRICES'!$AG$2:$AH$1526,2,1)</f>
        <v>59.71</v>
      </c>
      <c r="AG1477" s="92">
        <f t="shared" si="132"/>
        <v>7.3962347591543269E-3</v>
      </c>
      <c r="AH1477">
        <f>VLOOKUP($A1477,'STOCK PRICES'!$AI$2:$AJ$1515,2,1)</f>
        <v>435.25</v>
      </c>
      <c r="AI1477" s="92">
        <f t="shared" si="133"/>
        <v>6.8470522133336573E-3</v>
      </c>
      <c r="AJ1477">
        <f>VLOOKUP($A1477,'STOCK PRICES'!$AK$2:$AL$1492,2,1)</f>
        <v>229.73</v>
      </c>
      <c r="AK1477" s="92">
        <f t="shared" si="134"/>
        <v>-3.2593844721934663E-3</v>
      </c>
    </row>
    <row r="1478" spans="1:37">
      <c r="A1478" s="87">
        <v>45188</v>
      </c>
      <c r="B1478">
        <f>VLOOKUP($A1478,'STOCK PRICES'!$C$2:$D$1994,2,1)</f>
        <v>116.94</v>
      </c>
      <c r="C1478" s="92">
        <f t="shared" si="135"/>
        <v>4.8002835190007025E-3</v>
      </c>
      <c r="D1478">
        <f>VLOOKUP($A1478,'STOCK PRICES'!$E$2:$F$2018,2,1)</f>
        <v>142.74</v>
      </c>
      <c r="E1478" s="92">
        <f t="shared" si="135"/>
        <v>1.5817304769120907E-2</v>
      </c>
      <c r="F1478">
        <f>VLOOKUP($A1478,'STOCK PRICES'!$G$2:$H$1679,2,1)</f>
        <v>23.85</v>
      </c>
      <c r="G1478" s="92">
        <f t="shared" si="119"/>
        <v>-2.512564135883048E-3</v>
      </c>
      <c r="H1478">
        <f>VLOOKUP($A1478,'STOCK PRICES'!$I$2:$J$1976,2,1)</f>
        <v>36.24</v>
      </c>
      <c r="I1478" s="92">
        <f t="shared" si="120"/>
        <v>-4.9545931246833411E-3</v>
      </c>
      <c r="J1478">
        <f>VLOOKUP($A1478,'STOCK PRICES'!$K$2:$L$2018,2,1)</f>
        <v>245.28</v>
      </c>
      <c r="K1478" s="92">
        <f t="shared" si="121"/>
        <v>5.64210990162932E-3</v>
      </c>
      <c r="L1478">
        <f>VLOOKUP($A1478,'STOCK PRICES'!$M$2:$N$2018,2,1)</f>
        <v>28.65</v>
      </c>
      <c r="M1478" s="92">
        <f t="shared" si="122"/>
        <v>-1.1107368620510438E-2</v>
      </c>
      <c r="N1478">
        <f>VLOOKUP($A1478,'STOCK PRICES'!$O$2:$P$538,2,1)</f>
        <v>22.3</v>
      </c>
      <c r="O1478" s="92">
        <f t="shared" si="123"/>
        <v>1.3544225107757253E-2</v>
      </c>
      <c r="P1478">
        <f>VLOOKUP($A1478,'STOCK PRICES'!$Q$2:$R$2018,2,1)</f>
        <v>14.96</v>
      </c>
      <c r="Q1478" s="92">
        <f t="shared" si="124"/>
        <v>1.2105057026275618E-2</v>
      </c>
      <c r="R1478">
        <f>VLOOKUP($A1478,'STOCK PRICES'!$S$2:$T$2018,2,1)</f>
        <v>4.9800000000000004</v>
      </c>
      <c r="S1478" s="92">
        <f t="shared" si="125"/>
        <v>0</v>
      </c>
      <c r="T1478">
        <f>VLOOKUP($A1478,'STOCK PRICES'!$U$2:$V$1210,2,1)</f>
        <v>172.5</v>
      </c>
      <c r="U1478" s="92">
        <f t="shared" si="126"/>
        <v>-2.4896518664164701E-3</v>
      </c>
      <c r="V1478">
        <f>VLOOKUP($A1478,'STOCK PRICES'!$W$2:$X$1879,2,1)</f>
        <v>58</v>
      </c>
      <c r="W1478" s="92">
        <f t="shared" si="127"/>
        <v>-8.7546692537253858E-3</v>
      </c>
      <c r="X1478">
        <f>VLOOKUP($A1478,'STOCK PRICES'!$Y$2:$Z$1987,2,1)</f>
        <v>29.24</v>
      </c>
      <c r="Y1478" s="92">
        <f t="shared" si="128"/>
        <v>-2.0498811414439871E-3</v>
      </c>
      <c r="Z1478">
        <f>VLOOKUP($A1478,'STOCK PRICES'!$AA$2:$AB$1885,2,1)</f>
        <v>81.99</v>
      </c>
      <c r="AA1478" s="92">
        <f t="shared" si="129"/>
        <v>0</v>
      </c>
      <c r="AB1478">
        <f>VLOOKUP($A1478,'STOCK PRICES'!$AC$2:$AD$532,2,1)</f>
        <v>537.14</v>
      </c>
      <c r="AC1478" s="92">
        <f t="shared" si="130"/>
        <v>-4.6064199734019784E-3</v>
      </c>
      <c r="AD1478">
        <f>VLOOKUP($A1478,'STOCK PRICES'!$AE$2:$AF$1525,2,1)</f>
        <v>889.82</v>
      </c>
      <c r="AE1478" s="92">
        <f t="shared" si="131"/>
        <v>5.3637557604405799E-3</v>
      </c>
      <c r="AF1478">
        <f>VLOOKUP($A1478,'STOCK PRICES'!$AG$2:$AH$1526,2,1)</f>
        <v>59.54</v>
      </c>
      <c r="AG1478" s="92">
        <f t="shared" si="132"/>
        <v>-2.8511549712707438E-3</v>
      </c>
      <c r="AH1478">
        <f>VLOOKUP($A1478,'STOCK PRICES'!$AI$2:$AJ$1515,2,1)</f>
        <v>433.75</v>
      </c>
      <c r="AI1478" s="92">
        <f t="shared" si="133"/>
        <v>-3.45224738722951E-3</v>
      </c>
      <c r="AJ1478">
        <f>VLOOKUP($A1478,'STOCK PRICES'!$AK$2:$AL$1492,2,1)</f>
        <v>229.91</v>
      </c>
      <c r="AK1478" s="92">
        <f t="shared" si="134"/>
        <v>7.8322169176543418E-4</v>
      </c>
    </row>
    <row r="1479" spans="1:37">
      <c r="A1479" s="87">
        <v>45189</v>
      </c>
      <c r="B1479">
        <f>VLOOKUP($A1479,'STOCK PRICES'!$C$2:$D$1994,2,1)</f>
        <v>116.37</v>
      </c>
      <c r="C1479" s="92">
        <f t="shared" si="135"/>
        <v>-4.8862126275389141E-3</v>
      </c>
      <c r="D1479">
        <f>VLOOKUP($A1479,'STOCK PRICES'!$E$2:$F$2018,2,1)</f>
        <v>143.44999999999999</v>
      </c>
      <c r="E1479" s="92">
        <f t="shared" si="135"/>
        <v>4.9617488844523926E-3</v>
      </c>
      <c r="F1479">
        <f>VLOOKUP($A1479,'STOCK PRICES'!$G$2:$H$1679,2,1)</f>
        <v>24.91</v>
      </c>
      <c r="G1479" s="92">
        <f t="shared" si="119"/>
        <v>4.3485111939738676E-2</v>
      </c>
      <c r="H1479">
        <f>VLOOKUP($A1479,'STOCK PRICES'!$I$2:$J$1976,2,1)</f>
        <v>36.32</v>
      </c>
      <c r="I1479" s="92">
        <f t="shared" si="120"/>
        <v>2.2050725583139755E-3</v>
      </c>
      <c r="J1479">
        <f>VLOOKUP($A1479,'STOCK PRICES'!$K$2:$L$2018,2,1)</f>
        <v>243.42</v>
      </c>
      <c r="K1479" s="92">
        <f t="shared" si="121"/>
        <v>-7.6120686770931355E-3</v>
      </c>
      <c r="L1479">
        <f>VLOOKUP($A1479,'STOCK PRICES'!$M$2:$N$2018,2,1)</f>
        <v>28.51</v>
      </c>
      <c r="M1479" s="92">
        <f t="shared" si="122"/>
        <v>-4.8985402361678325E-3</v>
      </c>
      <c r="N1479">
        <f>VLOOKUP($A1479,'STOCK PRICES'!$O$2:$P$538,2,1)</f>
        <v>22.06</v>
      </c>
      <c r="O1479" s="92">
        <f t="shared" si="123"/>
        <v>-1.0820664640716762E-2</v>
      </c>
      <c r="P1479">
        <f>VLOOKUP($A1479,'STOCK PRICES'!$Q$2:$R$2018,2,1)</f>
        <v>14.81</v>
      </c>
      <c r="Q1479" s="92">
        <f t="shared" si="124"/>
        <v>-1.0077344266623755E-2</v>
      </c>
      <c r="R1479">
        <f>VLOOKUP($A1479,'STOCK PRICES'!$S$2:$T$2018,2,1)</f>
        <v>5</v>
      </c>
      <c r="S1479" s="92">
        <f t="shared" si="125"/>
        <v>4.0080213975386466E-3</v>
      </c>
      <c r="T1479">
        <f>VLOOKUP($A1479,'STOCK PRICES'!$U$2:$V$1210,2,1)</f>
        <v>166.72</v>
      </c>
      <c r="U1479" s="92">
        <f t="shared" si="126"/>
        <v>-3.4081477906412326E-2</v>
      </c>
      <c r="V1479">
        <f>VLOOKUP($A1479,'STOCK PRICES'!$W$2:$X$1879,2,1)</f>
        <v>57</v>
      </c>
      <c r="W1479" s="92">
        <f t="shared" si="127"/>
        <v>-1.7391742711869222E-2</v>
      </c>
      <c r="X1479">
        <f>VLOOKUP($A1479,'STOCK PRICES'!$Y$2:$Z$1987,2,1)</f>
        <v>29.24</v>
      </c>
      <c r="Y1479" s="92">
        <f t="shared" si="128"/>
        <v>0</v>
      </c>
      <c r="Z1479">
        <f>VLOOKUP($A1479,'STOCK PRICES'!$AA$2:$AB$1885,2,1)</f>
        <v>77.260000000000005</v>
      </c>
      <c r="AA1479" s="92">
        <f t="shared" si="129"/>
        <v>-5.9420931369950969E-2</v>
      </c>
      <c r="AB1479">
        <f>VLOOKUP($A1479,'STOCK PRICES'!$AC$2:$AD$532,2,1)</f>
        <v>535.91</v>
      </c>
      <c r="AC1479" s="92">
        <f t="shared" si="130"/>
        <v>-2.2925316410407114E-3</v>
      </c>
      <c r="AD1479">
        <f>VLOOKUP($A1479,'STOCK PRICES'!$AE$2:$AF$1525,2,1)</f>
        <v>893.75</v>
      </c>
      <c r="AE1479" s="92">
        <f t="shared" si="131"/>
        <v>4.4068989277642572E-3</v>
      </c>
      <c r="AF1479">
        <f>VLOOKUP($A1479,'STOCK PRICES'!$AG$2:$AH$1526,2,1)</f>
        <v>59.38</v>
      </c>
      <c r="AG1479" s="92">
        <f t="shared" si="132"/>
        <v>-2.6908862520165799E-3</v>
      </c>
      <c r="AH1479">
        <f>VLOOKUP($A1479,'STOCK PRICES'!$AI$2:$AJ$1515,2,1)</f>
        <v>429.86</v>
      </c>
      <c r="AI1479" s="92">
        <f t="shared" si="133"/>
        <v>-9.0087569819392171E-3</v>
      </c>
      <c r="AJ1479">
        <f>VLOOKUP($A1479,'STOCK PRICES'!$AK$2:$AL$1492,2,1)</f>
        <v>228.56</v>
      </c>
      <c r="AK1479" s="92">
        <f t="shared" si="134"/>
        <v>-5.8891700733273867E-3</v>
      </c>
    </row>
    <row r="1480" spans="1:37">
      <c r="A1480" s="87">
        <v>45190</v>
      </c>
      <c r="B1480">
        <f>VLOOKUP($A1480,'STOCK PRICES'!$C$2:$D$1994,2,1)</f>
        <v>116.98</v>
      </c>
      <c r="C1480" s="92">
        <f t="shared" si="135"/>
        <v>5.2282098948943177E-3</v>
      </c>
      <c r="D1480">
        <f>VLOOKUP($A1480,'STOCK PRICES'!$E$2:$F$2018,2,1)</f>
        <v>146.08000000000001</v>
      </c>
      <c r="E1480" s="92">
        <f t="shared" si="135"/>
        <v>1.8167874419284791E-2</v>
      </c>
      <c r="F1480">
        <f>VLOOKUP($A1480,'STOCK PRICES'!$G$2:$H$1679,2,1)</f>
        <v>25.11</v>
      </c>
      <c r="G1480" s="92">
        <f t="shared" si="119"/>
        <v>7.9968438954044849E-3</v>
      </c>
      <c r="H1480">
        <f>VLOOKUP($A1480,'STOCK PRICES'!$I$2:$J$1976,2,1)</f>
        <v>36.4</v>
      </c>
      <c r="I1480" s="92">
        <f t="shared" si="120"/>
        <v>2.2002209096023376E-3</v>
      </c>
      <c r="J1480">
        <f>VLOOKUP($A1480,'STOCK PRICES'!$K$2:$L$2018,2,1)</f>
        <v>248.19</v>
      </c>
      <c r="K1480" s="92">
        <f t="shared" si="121"/>
        <v>1.9406235423790313E-2</v>
      </c>
      <c r="L1480">
        <f>VLOOKUP($A1480,'STOCK PRICES'!$M$2:$N$2018,2,1)</f>
        <v>29.78</v>
      </c>
      <c r="M1480" s="92">
        <f t="shared" si="122"/>
        <v>4.3582124331282307E-2</v>
      </c>
      <c r="N1480">
        <f>VLOOKUP($A1480,'STOCK PRICES'!$O$2:$P$538,2,1)</f>
        <v>22.36</v>
      </c>
      <c r="O1480" s="92">
        <f t="shared" si="123"/>
        <v>1.3507634461542002E-2</v>
      </c>
      <c r="P1480">
        <f>VLOOKUP($A1480,'STOCK PRICES'!$Q$2:$R$2018,2,1)</f>
        <v>15.07</v>
      </c>
      <c r="Q1480" s="92">
        <f t="shared" si="124"/>
        <v>1.7403384358696674E-2</v>
      </c>
      <c r="R1480">
        <f>VLOOKUP($A1480,'STOCK PRICES'!$S$2:$T$2018,2,1)</f>
        <v>5.05</v>
      </c>
      <c r="S1480" s="92">
        <f t="shared" si="125"/>
        <v>9.950330853168092E-3</v>
      </c>
      <c r="T1480">
        <f>VLOOKUP($A1480,'STOCK PRICES'!$U$2:$V$1210,2,1)</f>
        <v>168.06</v>
      </c>
      <c r="U1480" s="92">
        <f t="shared" si="126"/>
        <v>8.0052999350700739E-3</v>
      </c>
      <c r="V1480">
        <f>VLOOKUP($A1480,'STOCK PRICES'!$W$2:$X$1879,2,1)</f>
        <v>58.53</v>
      </c>
      <c r="W1480" s="92">
        <f t="shared" si="127"/>
        <v>2.6488175468579487E-2</v>
      </c>
      <c r="X1480">
        <f>VLOOKUP($A1480,'STOCK PRICES'!$Y$2:$Z$1987,2,1)</f>
        <v>29.17</v>
      </c>
      <c r="Y1480" s="92">
        <f t="shared" si="128"/>
        <v>-2.3968510019476098E-3</v>
      </c>
      <c r="Z1480">
        <f>VLOOKUP($A1480,'STOCK PRICES'!$AA$2:$AB$1885,2,1)</f>
        <v>79.150000000000006</v>
      </c>
      <c r="AA1480" s="92">
        <f t="shared" si="129"/>
        <v>2.4168429088885834E-2</v>
      </c>
      <c r="AB1480">
        <f>VLOOKUP($A1480,'STOCK PRICES'!$AC$2:$AD$532,2,1)</f>
        <v>550.08000000000004</v>
      </c>
      <c r="AC1480" s="92">
        <f t="shared" si="130"/>
        <v>2.6097485669981151E-2</v>
      </c>
      <c r="AD1480">
        <f>VLOOKUP($A1480,'STOCK PRICES'!$AE$2:$AF$1525,2,1)</f>
        <v>894.9</v>
      </c>
      <c r="AE1480" s="92">
        <f t="shared" si="131"/>
        <v>1.2858861805951976E-3</v>
      </c>
      <c r="AF1480">
        <f>VLOOKUP($A1480,'STOCK PRICES'!$AG$2:$AH$1526,2,1)</f>
        <v>60.02</v>
      </c>
      <c r="AG1480" s="92">
        <f t="shared" si="132"/>
        <v>1.0720370676607339E-2</v>
      </c>
      <c r="AH1480">
        <f>VLOOKUP($A1480,'STOCK PRICES'!$AI$2:$AJ$1515,2,1)</f>
        <v>429.34</v>
      </c>
      <c r="AI1480" s="92">
        <f t="shared" si="133"/>
        <v>-1.2104284531874018E-3</v>
      </c>
      <c r="AJ1480">
        <f>VLOOKUP($A1480,'STOCK PRICES'!$AK$2:$AL$1492,2,1)</f>
        <v>230.11</v>
      </c>
      <c r="AK1480" s="92">
        <f t="shared" si="134"/>
        <v>6.758697539965019E-3</v>
      </c>
    </row>
    <row r="1481" spans="1:37">
      <c r="A1481" s="87">
        <v>45191</v>
      </c>
      <c r="B1481">
        <f>VLOOKUP($A1481,'STOCK PRICES'!$C$2:$D$1994,2,1)</f>
        <v>117.04</v>
      </c>
      <c r="C1481" s="92">
        <f t="shared" si="135"/>
        <v>5.1277669698922149E-4</v>
      </c>
      <c r="D1481">
        <f>VLOOKUP($A1481,'STOCK PRICES'!$E$2:$F$2018,2,1)</f>
        <v>146.88999999999999</v>
      </c>
      <c r="E1481" s="92">
        <f t="shared" si="135"/>
        <v>5.5295904966649496E-3</v>
      </c>
      <c r="F1481">
        <f>VLOOKUP($A1481,'STOCK PRICES'!$G$2:$H$1679,2,1)</f>
        <v>26.99</v>
      </c>
      <c r="G1481" s="92">
        <f t="shared" si="119"/>
        <v>7.2200253860419561E-2</v>
      </c>
      <c r="H1481">
        <f>VLOOKUP($A1481,'STOCK PRICES'!$I$2:$J$1976,2,1)</f>
        <v>36.17</v>
      </c>
      <c r="I1481" s="92">
        <f t="shared" si="120"/>
        <v>-6.3387286786882628E-3</v>
      </c>
      <c r="J1481">
        <f>VLOOKUP($A1481,'STOCK PRICES'!$K$2:$L$2018,2,1)</f>
        <v>251.8</v>
      </c>
      <c r="K1481" s="92">
        <f t="shared" si="121"/>
        <v>1.4440539740045688E-2</v>
      </c>
      <c r="L1481">
        <f>VLOOKUP($A1481,'STOCK PRICES'!$M$2:$N$2018,2,1)</f>
        <v>29.25</v>
      </c>
      <c r="M1481" s="92">
        <f t="shared" si="122"/>
        <v>-1.7957453577997419E-2</v>
      </c>
      <c r="N1481">
        <f>VLOOKUP($A1481,'STOCK PRICES'!$O$2:$P$538,2,1)</f>
        <v>22.7</v>
      </c>
      <c r="O1481" s="92">
        <f t="shared" si="123"/>
        <v>1.5091276200458624E-2</v>
      </c>
      <c r="P1481">
        <f>VLOOKUP($A1481,'STOCK PRICES'!$Q$2:$R$2018,2,1)</f>
        <v>15.21</v>
      </c>
      <c r="Q1481" s="92">
        <f t="shared" si="124"/>
        <v>9.2470936327974235E-3</v>
      </c>
      <c r="R1481">
        <f>VLOOKUP($A1481,'STOCK PRICES'!$S$2:$T$2018,2,1)</f>
        <v>5.0199999999999996</v>
      </c>
      <c r="S1481" s="92">
        <f t="shared" si="125"/>
        <v>-5.9583095836306353E-3</v>
      </c>
      <c r="T1481">
        <f>VLOOKUP($A1481,'STOCK PRICES'!$U$2:$V$1210,2,1)</f>
        <v>174.94</v>
      </c>
      <c r="U1481" s="92">
        <f t="shared" si="126"/>
        <v>4.0121999491636563E-2</v>
      </c>
      <c r="V1481">
        <f>VLOOKUP($A1481,'STOCK PRICES'!$W$2:$X$1879,2,1)</f>
        <v>58.53</v>
      </c>
      <c r="W1481" s="92">
        <f t="shared" si="127"/>
        <v>0</v>
      </c>
      <c r="X1481">
        <f>VLOOKUP($A1481,'STOCK PRICES'!$Y$2:$Z$1987,2,1)</f>
        <v>29.05</v>
      </c>
      <c r="Y1481" s="92">
        <f t="shared" si="128"/>
        <v>-4.1223005817097955E-3</v>
      </c>
      <c r="Z1481">
        <f>VLOOKUP($A1481,'STOCK PRICES'!$AA$2:$AB$1885,2,1)</f>
        <v>79.150000000000006</v>
      </c>
      <c r="AA1481" s="92">
        <f t="shared" si="129"/>
        <v>0</v>
      </c>
      <c r="AB1481">
        <f>VLOOKUP($A1481,'STOCK PRICES'!$AC$2:$AD$532,2,1)</f>
        <v>550.63</v>
      </c>
      <c r="AC1481" s="92">
        <f t="shared" si="130"/>
        <v>9.993550449694205E-4</v>
      </c>
      <c r="AD1481">
        <f>VLOOKUP($A1481,'STOCK PRICES'!$AE$2:$AF$1525,2,1)</f>
        <v>902.59</v>
      </c>
      <c r="AE1481" s="92">
        <f t="shared" si="131"/>
        <v>8.5564280379063183E-3</v>
      </c>
      <c r="AF1481">
        <f>VLOOKUP($A1481,'STOCK PRICES'!$AG$2:$AH$1526,2,1)</f>
        <v>60.71</v>
      </c>
      <c r="AG1481" s="92">
        <f t="shared" si="132"/>
        <v>1.1430589130121606E-2</v>
      </c>
      <c r="AH1481">
        <f>VLOOKUP($A1481,'STOCK PRICES'!$AI$2:$AJ$1515,2,1)</f>
        <v>426.69</v>
      </c>
      <c r="AI1481" s="92">
        <f t="shared" si="133"/>
        <v>-6.1913915756960491E-3</v>
      </c>
      <c r="AJ1481">
        <f>VLOOKUP($A1481,'STOCK PRICES'!$AK$2:$AL$1492,2,1)</f>
        <v>230.4</v>
      </c>
      <c r="AK1481" s="92">
        <f t="shared" si="134"/>
        <v>1.2594733592535638E-3</v>
      </c>
    </row>
    <row r="1482" spans="1:37">
      <c r="A1482" s="87">
        <v>45194</v>
      </c>
      <c r="B1482">
        <f>VLOOKUP($A1482,'STOCK PRICES'!$C$2:$D$1994,2,1)</f>
        <v>117.01</v>
      </c>
      <c r="C1482" s="92">
        <f t="shared" si="135"/>
        <v>-2.5635548100236489E-4</v>
      </c>
      <c r="D1482">
        <f>VLOOKUP($A1482,'STOCK PRICES'!$E$2:$F$2018,2,1)</f>
        <v>145.91</v>
      </c>
      <c r="E1482" s="92">
        <f t="shared" si="135"/>
        <v>-6.6940140673923737E-3</v>
      </c>
      <c r="F1482">
        <f>VLOOKUP($A1482,'STOCK PRICES'!$G$2:$H$1679,2,1)</f>
        <v>27.5</v>
      </c>
      <c r="G1482" s="92">
        <f t="shared" si="119"/>
        <v>1.871957764261236E-2</v>
      </c>
      <c r="H1482">
        <f>VLOOKUP($A1482,'STOCK PRICES'!$I$2:$J$1976,2,1)</f>
        <v>36.36</v>
      </c>
      <c r="I1482" s="92">
        <f t="shared" si="120"/>
        <v>5.2392233452715469E-3</v>
      </c>
      <c r="J1482">
        <f>VLOOKUP($A1482,'STOCK PRICES'!$K$2:$L$2018,2,1)</f>
        <v>254.57</v>
      </c>
      <c r="K1482" s="92">
        <f t="shared" si="121"/>
        <v>1.0940725677170554E-2</v>
      </c>
      <c r="L1482">
        <f>VLOOKUP($A1482,'STOCK PRICES'!$M$2:$N$2018,2,1)</f>
        <v>29.58</v>
      </c>
      <c r="M1482" s="92">
        <f t="shared" si="122"/>
        <v>1.1218883604788244E-2</v>
      </c>
      <c r="N1482">
        <f>VLOOKUP($A1482,'STOCK PRICES'!$O$2:$P$538,2,1)</f>
        <v>22.6</v>
      </c>
      <c r="O1482" s="92">
        <f t="shared" si="123"/>
        <v>-4.4150182091167202E-3</v>
      </c>
      <c r="P1482">
        <f>VLOOKUP($A1482,'STOCK PRICES'!$Q$2:$R$2018,2,1)</f>
        <v>15.24</v>
      </c>
      <c r="Q1482" s="92">
        <f t="shared" si="124"/>
        <v>1.9704439872987385E-3</v>
      </c>
      <c r="R1482">
        <f>VLOOKUP($A1482,'STOCK PRICES'!$S$2:$T$2018,2,1)</f>
        <v>5.0599999999999996</v>
      </c>
      <c r="S1482" s="92">
        <f t="shared" si="125"/>
        <v>7.9365495957363415E-3</v>
      </c>
      <c r="T1482">
        <f>VLOOKUP($A1482,'STOCK PRICES'!$U$2:$V$1210,2,1)</f>
        <v>172.15</v>
      </c>
      <c r="U1482" s="92">
        <f t="shared" si="126"/>
        <v>-1.6076868207176024E-2</v>
      </c>
      <c r="V1482">
        <f>VLOOKUP($A1482,'STOCK PRICES'!$W$2:$X$1879,2,1)</f>
        <v>58</v>
      </c>
      <c r="W1482" s="92">
        <f t="shared" si="127"/>
        <v>-9.0964327567102099E-3</v>
      </c>
      <c r="X1482">
        <f>VLOOKUP($A1482,'STOCK PRICES'!$Y$2:$Z$1987,2,1)</f>
        <v>28.8</v>
      </c>
      <c r="Y1482" s="92">
        <f t="shared" si="128"/>
        <v>-8.6430961560199689E-3</v>
      </c>
      <c r="Z1482">
        <f>VLOOKUP($A1482,'STOCK PRICES'!$AA$2:$AB$1885,2,1)</f>
        <v>76.84</v>
      </c>
      <c r="AA1482" s="92">
        <f t="shared" si="129"/>
        <v>-2.961944842666529E-2</v>
      </c>
      <c r="AB1482">
        <f>VLOOKUP($A1482,'STOCK PRICES'!$AC$2:$AD$532,2,1)</f>
        <v>556.08000000000004</v>
      </c>
      <c r="AC1482" s="92">
        <f t="shared" si="130"/>
        <v>9.849091552776473E-3</v>
      </c>
      <c r="AD1482">
        <f>VLOOKUP($A1482,'STOCK PRICES'!$AE$2:$AF$1525,2,1)</f>
        <v>899.16</v>
      </c>
      <c r="AE1482" s="92">
        <f t="shared" si="131"/>
        <v>-3.8074140624991099E-3</v>
      </c>
      <c r="AF1482">
        <f>VLOOKUP($A1482,'STOCK PRICES'!$AG$2:$AH$1526,2,1)</f>
        <v>61.65</v>
      </c>
      <c r="AG1482" s="92">
        <f t="shared" si="132"/>
        <v>1.5364800468010639E-2</v>
      </c>
      <c r="AH1482">
        <f>VLOOKUP($A1482,'STOCK PRICES'!$AI$2:$AJ$1515,2,1)</f>
        <v>422.89</v>
      </c>
      <c r="AI1482" s="92">
        <f t="shared" si="133"/>
        <v>-8.9456563034495361E-3</v>
      </c>
      <c r="AJ1482">
        <f>VLOOKUP($A1482,'STOCK PRICES'!$AK$2:$AL$1492,2,1)</f>
        <v>231.77</v>
      </c>
      <c r="AK1482" s="92">
        <f t="shared" si="134"/>
        <v>5.9285717927321045E-3</v>
      </c>
    </row>
    <row r="1483" spans="1:37">
      <c r="A1483" s="87">
        <v>45195</v>
      </c>
      <c r="B1483">
        <f>VLOOKUP($A1483,'STOCK PRICES'!$C$2:$D$1994,2,1)</f>
        <v>115.92</v>
      </c>
      <c r="C1483" s="92">
        <f t="shared" si="135"/>
        <v>-9.3591032184396107E-3</v>
      </c>
      <c r="D1483">
        <f>VLOOKUP($A1483,'STOCK PRICES'!$E$2:$F$2018,2,1)</f>
        <v>146.01</v>
      </c>
      <c r="E1483" s="92">
        <f t="shared" si="135"/>
        <v>6.8511923754147476E-4</v>
      </c>
      <c r="F1483">
        <f>VLOOKUP($A1483,'STOCK PRICES'!$G$2:$H$1679,2,1)</f>
        <v>28.6</v>
      </c>
      <c r="G1483" s="92">
        <f t="shared" si="119"/>
        <v>3.9220713153281329E-2</v>
      </c>
      <c r="H1483">
        <f>VLOOKUP($A1483,'STOCK PRICES'!$I$2:$J$1976,2,1)</f>
        <v>36.5</v>
      </c>
      <c r="I1483" s="92">
        <f t="shared" si="120"/>
        <v>3.8429912791677632E-3</v>
      </c>
      <c r="J1483">
        <f>VLOOKUP($A1483,'STOCK PRICES'!$K$2:$L$2018,2,1)</f>
        <v>265.69</v>
      </c>
      <c r="K1483" s="92">
        <f t="shared" si="121"/>
        <v>4.2754368338015797E-2</v>
      </c>
      <c r="L1483">
        <f>VLOOKUP($A1483,'STOCK PRICES'!$M$2:$N$2018,2,1)</f>
        <v>29.48</v>
      </c>
      <c r="M1483" s="92">
        <f t="shared" si="122"/>
        <v>-3.386389961517816E-3</v>
      </c>
      <c r="N1483">
        <f>VLOOKUP($A1483,'STOCK PRICES'!$O$2:$P$538,2,1)</f>
        <v>24</v>
      </c>
      <c r="O1483" s="92">
        <f t="shared" si="123"/>
        <v>6.0103924069705307E-2</v>
      </c>
      <c r="P1483">
        <f>VLOOKUP($A1483,'STOCK PRICES'!$Q$2:$R$2018,2,1)</f>
        <v>15.43</v>
      </c>
      <c r="Q1483" s="92">
        <f t="shared" si="124"/>
        <v>1.2390116116569308E-2</v>
      </c>
      <c r="R1483">
        <f>VLOOKUP($A1483,'STOCK PRICES'!$S$2:$T$2018,2,1)</f>
        <v>5.07</v>
      </c>
      <c r="S1483" s="92">
        <f t="shared" si="125"/>
        <v>1.9743343037178294E-3</v>
      </c>
      <c r="T1483">
        <f>VLOOKUP($A1483,'STOCK PRICES'!$U$2:$V$1210,2,1)</f>
        <v>168.17</v>
      </c>
      <c r="U1483" s="92">
        <f t="shared" si="126"/>
        <v>-2.3390817249874303E-2</v>
      </c>
      <c r="V1483">
        <f>VLOOKUP($A1483,'STOCK PRICES'!$W$2:$X$1879,2,1)</f>
        <v>59</v>
      </c>
      <c r="W1483" s="92">
        <f t="shared" si="127"/>
        <v>1.709443335930004E-2</v>
      </c>
      <c r="X1483">
        <f>VLOOKUP($A1483,'STOCK PRICES'!$Y$2:$Z$1987,2,1)</f>
        <v>28.81</v>
      </c>
      <c r="Y1483" s="92">
        <f t="shared" si="128"/>
        <v>3.4716195453670154E-4</v>
      </c>
      <c r="Z1483">
        <f>VLOOKUP($A1483,'STOCK PRICES'!$AA$2:$AB$1885,2,1)</f>
        <v>75.92</v>
      </c>
      <c r="AA1483" s="92">
        <f t="shared" si="129"/>
        <v>-1.204518359868346E-2</v>
      </c>
      <c r="AB1483">
        <f>VLOOKUP($A1483,'STOCK PRICES'!$AC$2:$AD$532,2,1)</f>
        <v>559.16999999999996</v>
      </c>
      <c r="AC1483" s="92">
        <f t="shared" si="130"/>
        <v>5.5413726195912508E-3</v>
      </c>
      <c r="AD1483">
        <f>VLOOKUP($A1483,'STOCK PRICES'!$AE$2:$AF$1525,2,1)</f>
        <v>890.15</v>
      </c>
      <c r="AE1483" s="92">
        <f t="shared" si="131"/>
        <v>-1.0071006313348032E-2</v>
      </c>
      <c r="AF1483">
        <f>VLOOKUP($A1483,'STOCK PRICES'!$AG$2:$AH$1526,2,1)</f>
        <v>60.39</v>
      </c>
      <c r="AG1483" s="92">
        <f t="shared" si="132"/>
        <v>-2.0649701290543426E-2</v>
      </c>
      <c r="AH1483">
        <f>VLOOKUP($A1483,'STOCK PRICES'!$AI$2:$AJ$1515,2,1)</f>
        <v>418.89</v>
      </c>
      <c r="AI1483" s="92">
        <f t="shared" si="133"/>
        <v>-9.5037423245837756E-3</v>
      </c>
      <c r="AJ1483">
        <f>VLOOKUP($A1483,'STOCK PRICES'!$AK$2:$AL$1492,2,1)</f>
        <v>229.23</v>
      </c>
      <c r="AK1483" s="92">
        <f t="shared" si="134"/>
        <v>-1.101963428688324E-2</v>
      </c>
    </row>
    <row r="1484" spans="1:37">
      <c r="A1484" s="87">
        <v>45196</v>
      </c>
      <c r="B1484">
        <f>VLOOKUP($A1484,'STOCK PRICES'!$C$2:$D$1994,2,1)</f>
        <v>115.83</v>
      </c>
      <c r="C1484" s="92">
        <f t="shared" si="135"/>
        <v>-7.7669906817224882E-4</v>
      </c>
      <c r="D1484">
        <f>VLOOKUP($A1484,'STOCK PRICES'!$E$2:$F$2018,2,1)</f>
        <v>144.21</v>
      </c>
      <c r="E1484" s="92">
        <f t="shared" si="135"/>
        <v>-1.2404541939493516E-2</v>
      </c>
      <c r="F1484">
        <f>VLOOKUP($A1484,'STOCK PRICES'!$G$2:$H$1679,2,1)</f>
        <v>29</v>
      </c>
      <c r="G1484" s="92">
        <f t="shared" si="119"/>
        <v>1.3889112160667093E-2</v>
      </c>
      <c r="H1484">
        <f>VLOOKUP($A1484,'STOCK PRICES'!$I$2:$J$1976,2,1)</f>
        <v>36.82</v>
      </c>
      <c r="I1484" s="92">
        <f t="shared" si="120"/>
        <v>8.7289152164858989E-3</v>
      </c>
      <c r="J1484">
        <f>VLOOKUP($A1484,'STOCK PRICES'!$K$2:$L$2018,2,1)</f>
        <v>262.39</v>
      </c>
      <c r="K1484" s="92">
        <f t="shared" si="121"/>
        <v>-1.2498269037792118E-2</v>
      </c>
      <c r="L1484">
        <f>VLOOKUP($A1484,'STOCK PRICES'!$M$2:$N$2018,2,1)</f>
        <v>30.18</v>
      </c>
      <c r="M1484" s="92">
        <f t="shared" si="122"/>
        <v>2.346738601856704E-2</v>
      </c>
      <c r="N1484">
        <f>VLOOKUP($A1484,'STOCK PRICES'!$O$2:$P$538,2,1)</f>
        <v>24.13</v>
      </c>
      <c r="O1484" s="92">
        <f t="shared" si="123"/>
        <v>5.4020492889947039E-3</v>
      </c>
      <c r="P1484">
        <f>VLOOKUP($A1484,'STOCK PRICES'!$Q$2:$R$2018,2,1)</f>
        <v>15.29</v>
      </c>
      <c r="Q1484" s="92">
        <f t="shared" si="124"/>
        <v>-9.1146464340986309E-3</v>
      </c>
      <c r="R1484">
        <f>VLOOKUP($A1484,'STOCK PRICES'!$S$2:$T$2018,2,1)</f>
        <v>5.03</v>
      </c>
      <c r="S1484" s="92">
        <f t="shared" si="125"/>
        <v>-7.920833491443997E-3</v>
      </c>
      <c r="T1484">
        <f>VLOOKUP($A1484,'STOCK PRICES'!$U$2:$V$1210,2,1)</f>
        <v>169.48</v>
      </c>
      <c r="U1484" s="92">
        <f t="shared" si="126"/>
        <v>7.7595532236998943E-3</v>
      </c>
      <c r="V1484">
        <f>VLOOKUP($A1484,'STOCK PRICES'!$W$2:$X$1879,2,1)</f>
        <v>59.5</v>
      </c>
      <c r="W1484" s="92">
        <f t="shared" si="127"/>
        <v>8.4388686458646035E-3</v>
      </c>
      <c r="X1484">
        <f>VLOOKUP($A1484,'STOCK PRICES'!$Y$2:$Z$1987,2,1)</f>
        <v>28.7</v>
      </c>
      <c r="Y1484" s="92">
        <f t="shared" si="128"/>
        <v>-3.8254263308616985E-3</v>
      </c>
      <c r="Z1484">
        <f>VLOOKUP($A1484,'STOCK PRICES'!$AA$2:$AB$1885,2,1)</f>
        <v>81.61</v>
      </c>
      <c r="AA1484" s="92">
        <f t="shared" si="129"/>
        <v>7.2271649179479133E-2</v>
      </c>
      <c r="AB1484">
        <f>VLOOKUP($A1484,'STOCK PRICES'!$AC$2:$AD$532,2,1)</f>
        <v>560.57000000000005</v>
      </c>
      <c r="AC1484" s="92">
        <f t="shared" si="130"/>
        <v>2.5005817948918932E-3</v>
      </c>
      <c r="AD1484">
        <f>VLOOKUP($A1484,'STOCK PRICES'!$AE$2:$AF$1525,2,1)</f>
        <v>891.15</v>
      </c>
      <c r="AE1484" s="92">
        <f t="shared" si="131"/>
        <v>1.12277561898846E-3</v>
      </c>
      <c r="AF1484">
        <f>VLOOKUP($A1484,'STOCK PRICES'!$AG$2:$AH$1526,2,1)</f>
        <v>60.83</v>
      </c>
      <c r="AG1484" s="92">
        <f t="shared" si="132"/>
        <v>7.2595600128041024E-3</v>
      </c>
      <c r="AH1484">
        <f>VLOOKUP($A1484,'STOCK PRICES'!$AI$2:$AJ$1515,2,1)</f>
        <v>411.15</v>
      </c>
      <c r="AI1484" s="92">
        <f t="shared" si="133"/>
        <v>-1.8650244205308548E-2</v>
      </c>
      <c r="AJ1484">
        <f>VLOOKUP($A1484,'STOCK PRICES'!$AK$2:$AL$1492,2,1)</f>
        <v>233.27</v>
      </c>
      <c r="AK1484" s="92">
        <f t="shared" si="134"/>
        <v>1.7470714632879702E-2</v>
      </c>
    </row>
    <row r="1485" spans="1:37">
      <c r="A1485" s="87">
        <v>45197</v>
      </c>
      <c r="B1485">
        <f>VLOOKUP($A1485,'STOCK PRICES'!$C$2:$D$1994,2,1)</f>
        <v>114.61</v>
      </c>
      <c r="C1485" s="92">
        <f t="shared" si="135"/>
        <v>-1.0588538435646801E-2</v>
      </c>
      <c r="D1485">
        <f>VLOOKUP($A1485,'STOCK PRICES'!$E$2:$F$2018,2,1)</f>
        <v>143.6</v>
      </c>
      <c r="E1485" s="92">
        <f t="shared" si="135"/>
        <v>-4.2389139598552781E-3</v>
      </c>
      <c r="F1485">
        <f>VLOOKUP($A1485,'STOCK PRICES'!$G$2:$H$1679,2,1)</f>
        <v>28.74</v>
      </c>
      <c r="G1485" s="92">
        <f t="shared" si="119"/>
        <v>-9.0059493355952452E-3</v>
      </c>
      <c r="H1485">
        <f>VLOOKUP($A1485,'STOCK PRICES'!$I$2:$J$1976,2,1)</f>
        <v>36.229999999999997</v>
      </c>
      <c r="I1485" s="92">
        <f t="shared" si="120"/>
        <v>-1.6153670897946049E-2</v>
      </c>
      <c r="J1485">
        <f>VLOOKUP($A1485,'STOCK PRICES'!$K$2:$L$2018,2,1)</f>
        <v>254.54</v>
      </c>
      <c r="K1485" s="92">
        <f t="shared" si="121"/>
        <v>-3.0373952023740089E-2</v>
      </c>
      <c r="L1485">
        <f>VLOOKUP($A1485,'STOCK PRICES'!$M$2:$N$2018,2,1)</f>
        <v>29.94</v>
      </c>
      <c r="M1485" s="92">
        <f t="shared" si="122"/>
        <v>-7.9840743482205313E-3</v>
      </c>
      <c r="N1485">
        <f>VLOOKUP($A1485,'STOCK PRICES'!$O$2:$P$538,2,1)</f>
        <v>23.62</v>
      </c>
      <c r="O1485" s="92">
        <f t="shared" si="123"/>
        <v>-2.1362068867724002E-2</v>
      </c>
      <c r="P1485">
        <f>VLOOKUP($A1485,'STOCK PRICES'!$Q$2:$R$2018,2,1)</f>
        <v>15.22</v>
      </c>
      <c r="Q1485" s="92">
        <f t="shared" si="124"/>
        <v>-4.5886675074310558E-3</v>
      </c>
      <c r="R1485">
        <f>VLOOKUP($A1485,'STOCK PRICES'!$S$2:$T$2018,2,1)</f>
        <v>5</v>
      </c>
      <c r="S1485" s="92">
        <f t="shared" si="125"/>
        <v>-5.98207167754754E-3</v>
      </c>
      <c r="T1485">
        <f>VLOOKUP($A1485,'STOCK PRICES'!$U$2:$V$1210,2,1)</f>
        <v>167.45</v>
      </c>
      <c r="U1485" s="92">
        <f t="shared" si="126"/>
        <v>-1.2050126518144926E-2</v>
      </c>
      <c r="V1485">
        <f>VLOOKUP($A1485,'STOCK PRICES'!$W$2:$X$1879,2,1)</f>
        <v>58.08</v>
      </c>
      <c r="W1485" s="92">
        <f t="shared" si="127"/>
        <v>-2.4154942035043498E-2</v>
      </c>
      <c r="X1485">
        <f>VLOOKUP($A1485,'STOCK PRICES'!$Y$2:$Z$1987,2,1)</f>
        <v>28.58</v>
      </c>
      <c r="Y1485" s="92">
        <f t="shared" si="128"/>
        <v>-4.1899502638540649E-3</v>
      </c>
      <c r="Z1485">
        <f>VLOOKUP($A1485,'STOCK PRICES'!$AA$2:$AB$1885,2,1)</f>
        <v>83.29</v>
      </c>
      <c r="AA1485" s="92">
        <f t="shared" si="129"/>
        <v>2.0376690466097767E-2</v>
      </c>
      <c r="AB1485">
        <f>VLOOKUP($A1485,'STOCK PRICES'!$AC$2:$AD$532,2,1)</f>
        <v>564.34</v>
      </c>
      <c r="AC1485" s="92">
        <f t="shared" si="130"/>
        <v>6.7027835376195031E-3</v>
      </c>
      <c r="AD1485">
        <f>VLOOKUP($A1485,'STOCK PRICES'!$AE$2:$AF$1525,2,1)</f>
        <v>895</v>
      </c>
      <c r="AE1485" s="92">
        <f t="shared" si="131"/>
        <v>4.3109548049953201E-3</v>
      </c>
      <c r="AF1485">
        <f>VLOOKUP($A1485,'STOCK PRICES'!$AG$2:$AH$1526,2,1)</f>
        <v>60.02</v>
      </c>
      <c r="AG1485" s="92">
        <f t="shared" si="132"/>
        <v>-1.340524832039286E-2</v>
      </c>
      <c r="AH1485">
        <f>VLOOKUP($A1485,'STOCK PRICES'!$AI$2:$AJ$1515,2,1)</f>
        <v>393.83</v>
      </c>
      <c r="AI1485" s="92">
        <f t="shared" si="133"/>
        <v>-4.3038767311051503E-2</v>
      </c>
      <c r="AJ1485">
        <f>VLOOKUP($A1485,'STOCK PRICES'!$AK$2:$AL$1492,2,1)</f>
        <v>234.55</v>
      </c>
      <c r="AK1485" s="92">
        <f t="shared" si="134"/>
        <v>5.47220381400237E-3</v>
      </c>
    </row>
    <row r="1486" spans="1:37">
      <c r="A1486" s="87">
        <v>45201</v>
      </c>
      <c r="B1486">
        <f>VLOOKUP($A1486,'STOCK PRICES'!$C$2:$D$1994,2,1)</f>
        <v>116.63</v>
      </c>
      <c r="C1486" s="92">
        <f t="shared" si="135"/>
        <v>1.7471470194350577E-2</v>
      </c>
      <c r="D1486">
        <f>VLOOKUP($A1486,'STOCK PRICES'!$E$2:$F$2018,2,1)</f>
        <v>144.5</v>
      </c>
      <c r="E1486" s="92">
        <f t="shared" si="135"/>
        <v>6.2478509383631703E-3</v>
      </c>
      <c r="F1486">
        <f>VLOOKUP($A1486,'STOCK PRICES'!$G$2:$H$1679,2,1)</f>
        <v>29.55</v>
      </c>
      <c r="G1486" s="92">
        <f t="shared" si="119"/>
        <v>2.7793863201228335E-2</v>
      </c>
      <c r="H1486">
        <f>VLOOKUP($A1486,'STOCK PRICES'!$I$2:$J$1976,2,1)</f>
        <v>36.5</v>
      </c>
      <c r="I1486" s="92">
        <f t="shared" si="120"/>
        <v>7.4247556814601478E-3</v>
      </c>
      <c r="J1486">
        <f>VLOOKUP($A1486,'STOCK PRICES'!$K$2:$L$2018,2,1)</f>
        <v>259.97000000000003</v>
      </c>
      <c r="K1486" s="92">
        <f t="shared" si="121"/>
        <v>2.1108245178925327E-2</v>
      </c>
      <c r="L1486">
        <f>VLOOKUP($A1486,'STOCK PRICES'!$M$2:$N$2018,2,1)</f>
        <v>29.7</v>
      </c>
      <c r="M1486" s="92">
        <f t="shared" si="122"/>
        <v>-8.0483331828284845E-3</v>
      </c>
      <c r="N1486">
        <f>VLOOKUP($A1486,'STOCK PRICES'!$O$2:$P$538,2,1)</f>
        <v>23.63</v>
      </c>
      <c r="O1486" s="92">
        <f t="shared" si="123"/>
        <v>4.232804296001803E-4</v>
      </c>
      <c r="P1486">
        <f>VLOOKUP($A1486,'STOCK PRICES'!$Q$2:$R$2018,2,1)</f>
        <v>15.43</v>
      </c>
      <c r="Q1486" s="92">
        <f t="shared" si="124"/>
        <v>1.3703313941529559E-2</v>
      </c>
      <c r="R1486">
        <f>VLOOKUP($A1486,'STOCK PRICES'!$S$2:$T$2018,2,1)</f>
        <v>5.01</v>
      </c>
      <c r="S1486" s="92">
        <f t="shared" si="125"/>
        <v>1.9980026626730579E-3</v>
      </c>
      <c r="T1486">
        <f>VLOOKUP($A1486,'STOCK PRICES'!$U$2:$V$1210,2,1)</f>
        <v>166.67</v>
      </c>
      <c r="U1486" s="92">
        <f t="shared" si="126"/>
        <v>-4.6689896861289012E-3</v>
      </c>
      <c r="V1486">
        <f>VLOOKUP($A1486,'STOCK PRICES'!$W$2:$X$1879,2,1)</f>
        <v>60.1</v>
      </c>
      <c r="W1486" s="92">
        <f t="shared" si="127"/>
        <v>3.4188471024621303E-2</v>
      </c>
      <c r="X1486">
        <f>VLOOKUP($A1486,'STOCK PRICES'!$Y$2:$Z$1987,2,1)</f>
        <v>28.49</v>
      </c>
      <c r="Y1486" s="92">
        <f t="shared" si="128"/>
        <v>-3.1540239919044723E-3</v>
      </c>
      <c r="Z1486">
        <f>VLOOKUP($A1486,'STOCK PRICES'!$AA$2:$AB$1885,2,1)</f>
        <v>79.650000000000006</v>
      </c>
      <c r="AA1486" s="92">
        <f t="shared" si="129"/>
        <v>-4.4686457591191622E-2</v>
      </c>
      <c r="AB1486">
        <f>VLOOKUP($A1486,'STOCK PRICES'!$AC$2:$AD$532,2,1)</f>
        <v>564.41</v>
      </c>
      <c r="AC1486" s="92">
        <f t="shared" si="130"/>
        <v>1.2403100791078865E-4</v>
      </c>
      <c r="AD1486">
        <f>VLOOKUP($A1486,'STOCK PRICES'!$AE$2:$AF$1525,2,1)</f>
        <v>899.99</v>
      </c>
      <c r="AE1486" s="92">
        <f t="shared" si="131"/>
        <v>5.5599338766155028E-3</v>
      </c>
      <c r="AF1486">
        <f>VLOOKUP($A1486,'STOCK PRICES'!$AG$2:$AH$1526,2,1)</f>
        <v>60.91</v>
      </c>
      <c r="AG1486" s="92">
        <f t="shared" si="132"/>
        <v>1.471952483617202E-2</v>
      </c>
      <c r="AH1486">
        <f>VLOOKUP($A1486,'STOCK PRICES'!$AI$2:$AJ$1515,2,1)</f>
        <v>408.43</v>
      </c>
      <c r="AI1486" s="92">
        <f t="shared" si="133"/>
        <v>3.6401196881506413E-2</v>
      </c>
      <c r="AJ1486">
        <f>VLOOKUP($A1486,'STOCK PRICES'!$AK$2:$AL$1492,2,1)</f>
        <v>241.47</v>
      </c>
      <c r="AK1486" s="92">
        <f t="shared" si="134"/>
        <v>2.9076456999285058E-2</v>
      </c>
    </row>
    <row r="1487" spans="1:37">
      <c r="A1487" s="87">
        <v>45202</v>
      </c>
      <c r="B1487">
        <f>VLOOKUP($A1487,'STOCK PRICES'!$C$2:$D$1994,2,1)</f>
        <v>117.29</v>
      </c>
      <c r="C1487" s="92">
        <f t="shared" si="135"/>
        <v>5.642969830455368E-3</v>
      </c>
      <c r="D1487">
        <f>VLOOKUP($A1487,'STOCK PRICES'!$E$2:$F$2018,2,1)</f>
        <v>144</v>
      </c>
      <c r="E1487" s="92">
        <f t="shared" si="135"/>
        <v>-3.466207976486284E-3</v>
      </c>
      <c r="F1487">
        <f>VLOOKUP($A1487,'STOCK PRICES'!$G$2:$H$1679,2,1)</f>
        <v>29.48</v>
      </c>
      <c r="G1487" s="92">
        <f t="shared" si="119"/>
        <v>-2.3716765309713277E-3</v>
      </c>
      <c r="H1487">
        <f>VLOOKUP($A1487,'STOCK PRICES'!$I$2:$J$1976,2,1)</f>
        <v>36.5</v>
      </c>
      <c r="I1487" s="92">
        <f t="shared" si="120"/>
        <v>0</v>
      </c>
      <c r="J1487">
        <f>VLOOKUP($A1487,'STOCK PRICES'!$K$2:$L$2018,2,1)</f>
        <v>255.46</v>
      </c>
      <c r="K1487" s="92">
        <f t="shared" si="121"/>
        <v>-1.75003981281956E-2</v>
      </c>
      <c r="L1487">
        <f>VLOOKUP($A1487,'STOCK PRICES'!$M$2:$N$2018,2,1)</f>
        <v>29.83</v>
      </c>
      <c r="M1487" s="92">
        <f t="shared" si="122"/>
        <v>4.3675527180032066E-3</v>
      </c>
      <c r="N1487">
        <f>VLOOKUP($A1487,'STOCK PRICES'!$O$2:$P$538,2,1)</f>
        <v>23.64</v>
      </c>
      <c r="O1487" s="92">
        <f t="shared" si="123"/>
        <v>4.2310133908102915E-4</v>
      </c>
      <c r="P1487">
        <f>VLOOKUP($A1487,'STOCK PRICES'!$Q$2:$R$2018,2,1)</f>
        <v>15.59</v>
      </c>
      <c r="Q1487" s="92">
        <f t="shared" si="124"/>
        <v>1.0316016694615722E-2</v>
      </c>
      <c r="R1487">
        <f>VLOOKUP($A1487,'STOCK PRICES'!$S$2:$T$2018,2,1)</f>
        <v>4.9800000000000004</v>
      </c>
      <c r="S1487" s="92">
        <f t="shared" si="125"/>
        <v>-6.006024060211698E-3</v>
      </c>
      <c r="T1487">
        <f>VLOOKUP($A1487,'STOCK PRICES'!$U$2:$V$1210,2,1)</f>
        <v>167.36</v>
      </c>
      <c r="U1487" s="92">
        <f t="shared" si="126"/>
        <v>4.1313713224734681E-3</v>
      </c>
      <c r="V1487">
        <f>VLOOKUP($A1487,'STOCK PRICES'!$W$2:$X$1879,2,1)</f>
        <v>61.07</v>
      </c>
      <c r="W1487" s="92">
        <f t="shared" si="127"/>
        <v>1.6010905693881389E-2</v>
      </c>
      <c r="X1487">
        <f>VLOOKUP($A1487,'STOCK PRICES'!$Y$2:$Z$1987,2,1)</f>
        <v>28.8</v>
      </c>
      <c r="Y1487" s="92">
        <f t="shared" si="128"/>
        <v>1.0822238632083338E-2</v>
      </c>
      <c r="Z1487">
        <f>VLOOKUP($A1487,'STOCK PRICES'!$AA$2:$AB$1885,2,1)</f>
        <v>80.5</v>
      </c>
      <c r="AA1487" s="92">
        <f t="shared" si="129"/>
        <v>1.0615148068460046E-2</v>
      </c>
      <c r="AB1487">
        <f>VLOOKUP($A1487,'STOCK PRICES'!$AC$2:$AD$532,2,1)</f>
        <v>567.86</v>
      </c>
      <c r="AC1487" s="92">
        <f t="shared" si="130"/>
        <v>6.0939717147583663E-3</v>
      </c>
      <c r="AD1487">
        <f>VLOOKUP($A1487,'STOCK PRICES'!$AE$2:$AF$1525,2,1)</f>
        <v>898.49</v>
      </c>
      <c r="AE1487" s="92">
        <f t="shared" si="131"/>
        <v>-1.6680756503375186E-3</v>
      </c>
      <c r="AF1487">
        <f>VLOOKUP($A1487,'STOCK PRICES'!$AG$2:$AH$1526,2,1)</f>
        <v>60.86</v>
      </c>
      <c r="AG1487" s="92">
        <f t="shared" si="132"/>
        <v>-8.2122037956815198E-4</v>
      </c>
      <c r="AH1487">
        <f>VLOOKUP($A1487,'STOCK PRICES'!$AI$2:$AJ$1515,2,1)</f>
        <v>406.31</v>
      </c>
      <c r="AI1487" s="92">
        <f t="shared" si="133"/>
        <v>-5.204125941154881E-3</v>
      </c>
      <c r="AJ1487">
        <f>VLOOKUP($A1487,'STOCK PRICES'!$AK$2:$AL$1492,2,1)</f>
        <v>240.47</v>
      </c>
      <c r="AK1487" s="92">
        <f t="shared" si="134"/>
        <v>-4.1499001333728611E-3</v>
      </c>
    </row>
    <row r="1488" spans="1:37">
      <c r="A1488" s="87">
        <v>45203</v>
      </c>
      <c r="B1488">
        <f>VLOOKUP($A1488,'STOCK PRICES'!$C$2:$D$1994,2,1)</f>
        <v>119.39</v>
      </c>
      <c r="C1488" s="92">
        <f t="shared" si="135"/>
        <v>1.7745944823883152E-2</v>
      </c>
      <c r="D1488">
        <f>VLOOKUP($A1488,'STOCK PRICES'!$E$2:$F$2018,2,1)</f>
        <v>147.29</v>
      </c>
      <c r="E1488" s="92">
        <f t="shared" si="135"/>
        <v>2.2590132925451079E-2</v>
      </c>
      <c r="F1488">
        <f>VLOOKUP($A1488,'STOCK PRICES'!$G$2:$H$1679,2,1)</f>
        <v>29.38</v>
      </c>
      <c r="G1488" s="92">
        <f t="shared" si="119"/>
        <v>-3.3978965754046489E-3</v>
      </c>
      <c r="H1488">
        <f>VLOOKUP($A1488,'STOCK PRICES'!$I$2:$J$1976,2,1)</f>
        <v>36.99</v>
      </c>
      <c r="I1488" s="92">
        <f t="shared" si="120"/>
        <v>1.3335345255916934E-2</v>
      </c>
      <c r="J1488">
        <f>VLOOKUP($A1488,'STOCK PRICES'!$K$2:$L$2018,2,1)</f>
        <v>259.52999999999997</v>
      </c>
      <c r="K1488" s="92">
        <f t="shared" si="121"/>
        <v>1.5806461245761804E-2</v>
      </c>
      <c r="L1488">
        <f>VLOOKUP($A1488,'STOCK PRICES'!$M$2:$N$2018,2,1)</f>
        <v>30.26</v>
      </c>
      <c r="M1488" s="92">
        <f t="shared" si="122"/>
        <v>1.4312109833552879E-2</v>
      </c>
      <c r="N1488">
        <f>VLOOKUP($A1488,'STOCK PRICES'!$O$2:$P$538,2,1)</f>
        <v>25.32</v>
      </c>
      <c r="O1488" s="92">
        <f t="shared" si="123"/>
        <v>6.8654404738077976E-2</v>
      </c>
      <c r="P1488">
        <f>VLOOKUP($A1488,'STOCK PRICES'!$Q$2:$R$2018,2,1)</f>
        <v>15.89</v>
      </c>
      <c r="Q1488" s="92">
        <f t="shared" si="124"/>
        <v>1.9060297478939468E-2</v>
      </c>
      <c r="R1488">
        <f>VLOOKUP($A1488,'STOCK PRICES'!$S$2:$T$2018,2,1)</f>
        <v>4.9400000000000004</v>
      </c>
      <c r="S1488" s="92">
        <f t="shared" si="125"/>
        <v>-8.0645598367304078E-3</v>
      </c>
      <c r="T1488">
        <f>VLOOKUP($A1488,'STOCK PRICES'!$U$2:$V$1210,2,1)</f>
        <v>166.72</v>
      </c>
      <c r="U1488" s="92">
        <f t="shared" si="126"/>
        <v>-3.8314223115560602E-3</v>
      </c>
      <c r="V1488">
        <f>VLOOKUP($A1488,'STOCK PRICES'!$W$2:$X$1879,2,1)</f>
        <v>60.98</v>
      </c>
      <c r="W1488" s="92">
        <f t="shared" si="127"/>
        <v>-1.4748056749346952E-3</v>
      </c>
      <c r="X1488">
        <f>VLOOKUP($A1488,'STOCK PRICES'!$Y$2:$Z$1987,2,1)</f>
        <v>28.02</v>
      </c>
      <c r="Y1488" s="92">
        <f t="shared" si="128"/>
        <v>-2.7456846233039317E-2</v>
      </c>
      <c r="Z1488">
        <f>VLOOKUP($A1488,'STOCK PRICES'!$AA$2:$AB$1885,2,1)</f>
        <v>80.5</v>
      </c>
      <c r="AA1488" s="92">
        <f t="shared" si="129"/>
        <v>0</v>
      </c>
      <c r="AB1488">
        <f>VLOOKUP($A1488,'STOCK PRICES'!$AC$2:$AD$532,2,1)</f>
        <v>569.79</v>
      </c>
      <c r="AC1488" s="92">
        <f t="shared" si="130"/>
        <v>3.3929624252522481E-3</v>
      </c>
      <c r="AD1488">
        <f>VLOOKUP($A1488,'STOCK PRICES'!$AE$2:$AF$1525,2,1)</f>
        <v>888.01</v>
      </c>
      <c r="AE1488" s="92">
        <f t="shared" si="131"/>
        <v>-1.1732572311109458E-2</v>
      </c>
      <c r="AF1488">
        <f>VLOOKUP($A1488,'STOCK PRICES'!$AG$2:$AH$1526,2,1)</f>
        <v>61.73</v>
      </c>
      <c r="AG1488" s="92">
        <f t="shared" si="132"/>
        <v>1.4193891936979498E-2</v>
      </c>
      <c r="AH1488">
        <f>VLOOKUP($A1488,'STOCK PRICES'!$AI$2:$AJ$1515,2,1)</f>
        <v>402.38</v>
      </c>
      <c r="AI1488" s="92">
        <f t="shared" si="133"/>
        <v>-9.7194992851142772E-3</v>
      </c>
      <c r="AJ1488">
        <f>VLOOKUP($A1488,'STOCK PRICES'!$AK$2:$AL$1492,2,1)</f>
        <v>237.28</v>
      </c>
      <c r="AK1488" s="92">
        <f t="shared" si="134"/>
        <v>-1.3354463250757412E-2</v>
      </c>
    </row>
    <row r="1489" spans="1:37">
      <c r="A1489" s="87">
        <v>45204</v>
      </c>
      <c r="B1489">
        <f>VLOOKUP($A1489,'STOCK PRICES'!$C$2:$D$1994,2,1)</f>
        <v>120.15</v>
      </c>
      <c r="C1489" s="92">
        <f t="shared" si="135"/>
        <v>6.3455168251810119E-3</v>
      </c>
      <c r="D1489">
        <f>VLOOKUP($A1489,'STOCK PRICES'!$E$2:$F$2018,2,1)</f>
        <v>148.44999999999999</v>
      </c>
      <c r="E1489" s="92">
        <f t="shared" si="135"/>
        <v>7.8447687083171014E-3</v>
      </c>
      <c r="F1489">
        <f>VLOOKUP($A1489,'STOCK PRICES'!$G$2:$H$1679,2,1)</f>
        <v>28.96</v>
      </c>
      <c r="G1489" s="92">
        <f t="shared" si="119"/>
        <v>-1.4398603228215548E-2</v>
      </c>
      <c r="H1489">
        <f>VLOOKUP($A1489,'STOCK PRICES'!$I$2:$J$1976,2,1)</f>
        <v>37.06</v>
      </c>
      <c r="I1489" s="92">
        <f t="shared" si="120"/>
        <v>1.8906150128511106E-3</v>
      </c>
      <c r="J1489">
        <f>VLOOKUP($A1489,'STOCK PRICES'!$K$2:$L$2018,2,1)</f>
        <v>257.54000000000002</v>
      </c>
      <c r="K1489" s="92">
        <f t="shared" si="121"/>
        <v>-7.697255014754675E-3</v>
      </c>
      <c r="L1489">
        <f>VLOOKUP($A1489,'STOCK PRICES'!$M$2:$N$2018,2,1)</f>
        <v>32.35</v>
      </c>
      <c r="M1489" s="92">
        <f t="shared" si="122"/>
        <v>6.6787312586699746E-2</v>
      </c>
      <c r="N1489">
        <f>VLOOKUP($A1489,'STOCK PRICES'!$O$2:$P$538,2,1)</f>
        <v>26.68</v>
      </c>
      <c r="O1489" s="92">
        <f t="shared" si="123"/>
        <v>5.2319623771447568E-2</v>
      </c>
      <c r="P1489">
        <f>VLOOKUP($A1489,'STOCK PRICES'!$Q$2:$R$2018,2,1)</f>
        <v>15.7</v>
      </c>
      <c r="Q1489" s="92">
        <f t="shared" si="124"/>
        <v>-1.20292681943623E-2</v>
      </c>
      <c r="R1489">
        <f>VLOOKUP($A1489,'STOCK PRICES'!$S$2:$T$2018,2,1)</f>
        <v>5.05</v>
      </c>
      <c r="S1489" s="92">
        <f t="shared" si="125"/>
        <v>2.2022912087437254E-2</v>
      </c>
      <c r="T1489">
        <f>VLOOKUP($A1489,'STOCK PRICES'!$U$2:$V$1210,2,1)</f>
        <v>167.32</v>
      </c>
      <c r="U1489" s="92">
        <f t="shared" si="126"/>
        <v>3.5923880089955952E-3</v>
      </c>
      <c r="V1489">
        <f>VLOOKUP($A1489,'STOCK PRICES'!$W$2:$X$1879,2,1)</f>
        <v>62.42</v>
      </c>
      <c r="W1489" s="92">
        <f t="shared" si="127"/>
        <v>2.3339795282524632E-2</v>
      </c>
      <c r="X1489">
        <f>VLOOKUP($A1489,'STOCK PRICES'!$Y$2:$Z$1987,2,1)</f>
        <v>27.82</v>
      </c>
      <c r="Y1489" s="92">
        <f t="shared" si="128"/>
        <v>-7.163354413564073E-3</v>
      </c>
      <c r="Z1489">
        <f>VLOOKUP($A1489,'STOCK PRICES'!$AA$2:$AB$1885,2,1)</f>
        <v>79.87</v>
      </c>
      <c r="AA1489" s="92">
        <f t="shared" si="129"/>
        <v>-7.8568714952200192E-3</v>
      </c>
      <c r="AB1489">
        <f>VLOOKUP($A1489,'STOCK PRICES'!$AC$2:$AD$532,2,1)</f>
        <v>581.75</v>
      </c>
      <c r="AC1489" s="92">
        <f t="shared" si="130"/>
        <v>2.0772930290146683E-2</v>
      </c>
      <c r="AD1489">
        <f>VLOOKUP($A1489,'STOCK PRICES'!$AE$2:$AF$1525,2,1)</f>
        <v>889.04</v>
      </c>
      <c r="AE1489" s="92">
        <f t="shared" si="131"/>
        <v>1.1592246873672232E-3</v>
      </c>
      <c r="AF1489">
        <f>VLOOKUP($A1489,'STOCK PRICES'!$AG$2:$AH$1526,2,1)</f>
        <v>62.42</v>
      </c>
      <c r="AG1489" s="92">
        <f t="shared" si="132"/>
        <v>1.1115700436828919E-2</v>
      </c>
      <c r="AH1489">
        <f>VLOOKUP($A1489,'STOCK PRICES'!$AI$2:$AJ$1515,2,1)</f>
        <v>402.14</v>
      </c>
      <c r="AI1489" s="92">
        <f t="shared" si="133"/>
        <v>-5.9662906358900125E-4</v>
      </c>
      <c r="AJ1489">
        <f>VLOOKUP($A1489,'STOCK PRICES'!$AK$2:$AL$1492,2,1)</f>
        <v>239.41</v>
      </c>
      <c r="AK1489" s="92">
        <f t="shared" si="134"/>
        <v>8.9366849562656937E-3</v>
      </c>
    </row>
    <row r="1490" spans="1:37">
      <c r="A1490" s="87">
        <v>45205</v>
      </c>
      <c r="B1490">
        <f>VLOOKUP($A1490,'STOCK PRICES'!$C$2:$D$1994,2,1)</f>
        <v>120.92</v>
      </c>
      <c r="C1490" s="92">
        <f t="shared" si="135"/>
        <v>6.3882077287794143E-3</v>
      </c>
      <c r="D1490">
        <f>VLOOKUP($A1490,'STOCK PRICES'!$E$2:$F$2018,2,1)</f>
        <v>148.44</v>
      </c>
      <c r="E1490" s="92">
        <f t="shared" si="135"/>
        <v>-6.7365017371856574E-5</v>
      </c>
      <c r="F1490">
        <f>VLOOKUP($A1490,'STOCK PRICES'!$G$2:$H$1679,2,1)</f>
        <v>29.13</v>
      </c>
      <c r="G1490" s="92">
        <f t="shared" si="119"/>
        <v>5.8530034538274581E-3</v>
      </c>
      <c r="H1490">
        <f>VLOOKUP($A1490,'STOCK PRICES'!$I$2:$J$1976,2,1)</f>
        <v>37.07</v>
      </c>
      <c r="I1490" s="92">
        <f t="shared" si="120"/>
        <v>2.6979630542709203E-4</v>
      </c>
      <c r="J1490">
        <f>VLOOKUP($A1490,'STOCK PRICES'!$K$2:$L$2018,2,1)</f>
        <v>257.97000000000003</v>
      </c>
      <c r="K1490" s="92">
        <f t="shared" si="121"/>
        <v>1.6682512452769998E-3</v>
      </c>
      <c r="L1490">
        <f>VLOOKUP($A1490,'STOCK PRICES'!$M$2:$N$2018,2,1)</f>
        <v>31.95</v>
      </c>
      <c r="M1490" s="92">
        <f t="shared" si="122"/>
        <v>-1.2441840123365832E-2</v>
      </c>
      <c r="N1490">
        <f>VLOOKUP($A1490,'STOCK PRICES'!$O$2:$P$538,2,1)</f>
        <v>26.43</v>
      </c>
      <c r="O1490" s="92">
        <f t="shared" si="123"/>
        <v>-9.4144924312250904E-3</v>
      </c>
      <c r="P1490">
        <f>VLOOKUP($A1490,'STOCK PRICES'!$Q$2:$R$2018,2,1)</f>
        <v>15.68</v>
      </c>
      <c r="Q1490" s="92">
        <f t="shared" si="124"/>
        <v>-1.2746974320005839E-3</v>
      </c>
      <c r="R1490">
        <f>VLOOKUP($A1490,'STOCK PRICES'!$S$2:$T$2018,2,1)</f>
        <v>5.0599999999999996</v>
      </c>
      <c r="S1490" s="92">
        <f t="shared" si="125"/>
        <v>1.9782400121057205E-3</v>
      </c>
      <c r="T1490">
        <f>VLOOKUP($A1490,'STOCK PRICES'!$U$2:$V$1210,2,1)</f>
        <v>166.62</v>
      </c>
      <c r="U1490" s="92">
        <f t="shared" si="126"/>
        <v>-4.1923760272344129E-3</v>
      </c>
      <c r="V1490">
        <f>VLOOKUP($A1490,'STOCK PRICES'!$W$2:$X$1879,2,1)</f>
        <v>61.2</v>
      </c>
      <c r="W1490" s="92">
        <f t="shared" si="127"/>
        <v>-1.9738547324352994E-2</v>
      </c>
      <c r="X1490">
        <f>VLOOKUP($A1490,'STOCK PRICES'!$Y$2:$Z$1987,2,1)</f>
        <v>28.11</v>
      </c>
      <c r="Y1490" s="92">
        <f t="shared" si="128"/>
        <v>1.0370198423143632E-2</v>
      </c>
      <c r="Z1490">
        <f>VLOOKUP($A1490,'STOCK PRICES'!$AA$2:$AB$1885,2,1)</f>
        <v>80.08</v>
      </c>
      <c r="AA1490" s="92">
        <f t="shared" si="129"/>
        <v>2.6258220776675858E-3</v>
      </c>
      <c r="AB1490">
        <f>VLOOKUP($A1490,'STOCK PRICES'!$AC$2:$AD$532,2,1)</f>
        <v>580.17999999999995</v>
      </c>
      <c r="AC1490" s="92">
        <f t="shared" si="130"/>
        <v>-2.7024019613447674E-3</v>
      </c>
      <c r="AD1490">
        <f>VLOOKUP($A1490,'STOCK PRICES'!$AE$2:$AF$1525,2,1)</f>
        <v>889.66</v>
      </c>
      <c r="AE1490" s="92">
        <f t="shared" si="131"/>
        <v>6.9713838771021282E-4</v>
      </c>
      <c r="AF1490">
        <f>VLOOKUP($A1490,'STOCK PRICES'!$AG$2:$AH$1526,2,1)</f>
        <v>63</v>
      </c>
      <c r="AG1490" s="92">
        <f t="shared" si="132"/>
        <v>9.2489895488992255E-3</v>
      </c>
      <c r="AH1490">
        <f>VLOOKUP($A1490,'STOCK PRICES'!$AI$2:$AJ$1515,2,1)</f>
        <v>406.38</v>
      </c>
      <c r="AI1490" s="92">
        <f t="shared" si="133"/>
        <v>1.048839575736611E-2</v>
      </c>
      <c r="AJ1490">
        <f>VLOOKUP($A1490,'STOCK PRICES'!$AK$2:$AL$1492,2,1)</f>
        <v>238.39</v>
      </c>
      <c r="AK1490" s="92">
        <f t="shared" si="134"/>
        <v>-4.2695753431887364E-3</v>
      </c>
    </row>
    <row r="1491" spans="1:37">
      <c r="A1491" s="87">
        <v>45208</v>
      </c>
      <c r="B1491">
        <f>VLOOKUP($A1491,'STOCK PRICES'!$C$2:$D$1994,2,1)</f>
        <v>121.24</v>
      </c>
      <c r="C1491" s="92">
        <f t="shared" si="135"/>
        <v>2.6428822783450159E-3</v>
      </c>
      <c r="D1491">
        <f>VLOOKUP($A1491,'STOCK PRICES'!$E$2:$F$2018,2,1)</f>
        <v>150.82</v>
      </c>
      <c r="E1491" s="92">
        <f t="shared" si="135"/>
        <v>1.5906236582104053E-2</v>
      </c>
      <c r="F1491">
        <f>VLOOKUP($A1491,'STOCK PRICES'!$G$2:$H$1679,2,1)</f>
        <v>28.99</v>
      </c>
      <c r="G1491" s="92">
        <f t="shared" si="119"/>
        <v>-4.817628037779134E-3</v>
      </c>
      <c r="H1491">
        <f>VLOOKUP($A1491,'STOCK PRICES'!$I$2:$J$1976,2,1)</f>
        <v>37.200000000000003</v>
      </c>
      <c r="I1491" s="92">
        <f t="shared" si="120"/>
        <v>3.5007441164599815E-3</v>
      </c>
      <c r="J1491">
        <f>VLOOKUP($A1491,'STOCK PRICES'!$K$2:$L$2018,2,1)</f>
        <v>265.07</v>
      </c>
      <c r="K1491" s="92">
        <f t="shared" si="121"/>
        <v>2.7150642956985493E-2</v>
      </c>
      <c r="L1491">
        <f>VLOOKUP($A1491,'STOCK PRICES'!$M$2:$N$2018,2,1)</f>
        <v>32.25</v>
      </c>
      <c r="M1491" s="92">
        <f t="shared" si="122"/>
        <v>9.345862418237599E-3</v>
      </c>
      <c r="N1491">
        <f>VLOOKUP($A1491,'STOCK PRICES'!$O$2:$P$538,2,1)</f>
        <v>27.45</v>
      </c>
      <c r="O1491" s="92">
        <f t="shared" si="123"/>
        <v>3.7866439339341862E-2</v>
      </c>
      <c r="P1491">
        <f>VLOOKUP($A1491,'STOCK PRICES'!$Q$2:$R$2018,2,1)</f>
        <v>15.76</v>
      </c>
      <c r="Q1491" s="92">
        <f t="shared" si="124"/>
        <v>5.0890695074712281E-3</v>
      </c>
      <c r="R1491">
        <f>VLOOKUP($A1491,'STOCK PRICES'!$S$2:$T$2018,2,1)</f>
        <v>5.01</v>
      </c>
      <c r="S1491" s="92">
        <f t="shared" si="125"/>
        <v>-9.9305682026006887E-3</v>
      </c>
      <c r="T1491">
        <f>VLOOKUP($A1491,'STOCK PRICES'!$U$2:$V$1210,2,1)</f>
        <v>165.75</v>
      </c>
      <c r="U1491" s="92">
        <f t="shared" si="126"/>
        <v>-5.2351414807913586E-3</v>
      </c>
      <c r="V1491">
        <f>VLOOKUP($A1491,'STOCK PRICES'!$W$2:$X$1879,2,1)</f>
        <v>61.13</v>
      </c>
      <c r="W1491" s="92">
        <f t="shared" si="127"/>
        <v>-1.1444454776463617E-3</v>
      </c>
      <c r="X1491">
        <f>VLOOKUP($A1491,'STOCK PRICES'!$Y$2:$Z$1987,2,1)</f>
        <v>27.99</v>
      </c>
      <c r="Y1491" s="92">
        <f t="shared" si="128"/>
        <v>-4.2780813910784244E-3</v>
      </c>
      <c r="Z1491">
        <f>VLOOKUP($A1491,'STOCK PRICES'!$AA$2:$AB$1885,2,1)</f>
        <v>80.5</v>
      </c>
      <c r="AA1491" s="92">
        <f t="shared" si="129"/>
        <v>5.2310494175525028E-3</v>
      </c>
      <c r="AB1491">
        <f>VLOOKUP($A1491,'STOCK PRICES'!$AC$2:$AD$532,2,1)</f>
        <v>580.28</v>
      </c>
      <c r="AC1491" s="92">
        <f t="shared" si="130"/>
        <v>1.7234544964496687E-4</v>
      </c>
      <c r="AD1491">
        <f>VLOOKUP($A1491,'STOCK PRICES'!$AE$2:$AF$1525,2,1)</f>
        <v>889.96</v>
      </c>
      <c r="AE1491" s="92">
        <f t="shared" si="131"/>
        <v>3.3715063085581104E-4</v>
      </c>
      <c r="AF1491">
        <f>VLOOKUP($A1491,'STOCK PRICES'!$AG$2:$AH$1526,2,1)</f>
        <v>62.81</v>
      </c>
      <c r="AG1491" s="92">
        <f t="shared" si="132"/>
        <v>-3.0204299252433067E-3</v>
      </c>
      <c r="AH1491">
        <f>VLOOKUP($A1491,'STOCK PRICES'!$AI$2:$AJ$1515,2,1)</f>
        <v>405.17</v>
      </c>
      <c r="AI1491" s="92">
        <f t="shared" si="133"/>
        <v>-2.9819503335903816E-3</v>
      </c>
      <c r="AJ1491">
        <f>VLOOKUP($A1491,'STOCK PRICES'!$AK$2:$AL$1492,2,1)</f>
        <v>236.19</v>
      </c>
      <c r="AK1491" s="92">
        <f t="shared" si="134"/>
        <v>-9.2714221382133016E-3</v>
      </c>
    </row>
    <row r="1492" spans="1:37">
      <c r="A1492" s="87">
        <v>45209</v>
      </c>
      <c r="B1492">
        <f>VLOOKUP($A1492,'STOCK PRICES'!$C$2:$D$1994,2,1)</f>
        <v>124.78</v>
      </c>
      <c r="C1492" s="92">
        <f t="shared" si="135"/>
        <v>2.8780134493037915E-2</v>
      </c>
      <c r="D1492">
        <f>VLOOKUP($A1492,'STOCK PRICES'!$E$2:$F$2018,2,1)</f>
        <v>152.66999999999999</v>
      </c>
      <c r="E1492" s="92">
        <f t="shared" si="135"/>
        <v>1.2191656494350049E-2</v>
      </c>
      <c r="F1492">
        <f>VLOOKUP($A1492,'STOCK PRICES'!$G$2:$H$1679,2,1)</f>
        <v>28</v>
      </c>
      <c r="G1492" s="92">
        <f t="shared" si="119"/>
        <v>-3.4746432758360091E-2</v>
      </c>
      <c r="H1492">
        <f>VLOOKUP($A1492,'STOCK PRICES'!$I$2:$J$1976,2,1)</f>
        <v>37.5</v>
      </c>
      <c r="I1492" s="92">
        <f t="shared" si="120"/>
        <v>8.0321716972642527E-3</v>
      </c>
      <c r="J1492">
        <f>VLOOKUP($A1492,'STOCK PRICES'!$K$2:$L$2018,2,1)</f>
        <v>284.95</v>
      </c>
      <c r="K1492" s="92">
        <f t="shared" si="121"/>
        <v>7.23197842331081E-2</v>
      </c>
      <c r="L1492">
        <f>VLOOKUP($A1492,'STOCK PRICES'!$M$2:$N$2018,2,1)</f>
        <v>32.75</v>
      </c>
      <c r="M1492" s="92">
        <f t="shared" si="122"/>
        <v>1.5384918839479456E-2</v>
      </c>
      <c r="N1492">
        <f>VLOOKUP($A1492,'STOCK PRICES'!$O$2:$P$538,2,1)</f>
        <v>27.84</v>
      </c>
      <c r="O1492" s="92">
        <f t="shared" si="123"/>
        <v>1.4107667510679231E-2</v>
      </c>
      <c r="P1492">
        <f>VLOOKUP($A1492,'STOCK PRICES'!$Q$2:$R$2018,2,1)</f>
        <v>16.43</v>
      </c>
      <c r="Q1492" s="92">
        <f t="shared" si="124"/>
        <v>4.1633847619443595E-2</v>
      </c>
      <c r="R1492">
        <f>VLOOKUP($A1492,'STOCK PRICES'!$S$2:$T$2018,2,1)</f>
        <v>5.0999999999999996</v>
      </c>
      <c r="S1492" s="92">
        <f t="shared" si="125"/>
        <v>1.7804624633506686E-2</v>
      </c>
      <c r="T1492">
        <f>VLOOKUP($A1492,'STOCK PRICES'!$U$2:$V$1210,2,1)</f>
        <v>165.19</v>
      </c>
      <c r="U1492" s="92">
        <f t="shared" si="126"/>
        <v>-3.3843024989226155E-3</v>
      </c>
      <c r="V1492">
        <f>VLOOKUP($A1492,'STOCK PRICES'!$W$2:$X$1879,2,1)</f>
        <v>61.81</v>
      </c>
      <c r="W1492" s="92">
        <f t="shared" si="127"/>
        <v>1.1062419630547991E-2</v>
      </c>
      <c r="X1492">
        <f>VLOOKUP($A1492,'STOCK PRICES'!$Y$2:$Z$1987,2,1)</f>
        <v>27.89</v>
      </c>
      <c r="Y1492" s="92">
        <f t="shared" si="128"/>
        <v>-3.5791018879645156E-3</v>
      </c>
      <c r="Z1492">
        <f>VLOOKUP($A1492,'STOCK PRICES'!$AA$2:$AB$1885,2,1)</f>
        <v>86.32</v>
      </c>
      <c r="AA1492" s="92">
        <f t="shared" si="129"/>
        <v>6.9804136525361535E-2</v>
      </c>
      <c r="AB1492">
        <f>VLOOKUP($A1492,'STOCK PRICES'!$AC$2:$AD$532,2,1)</f>
        <v>582.74</v>
      </c>
      <c r="AC1492" s="92">
        <f t="shared" si="130"/>
        <v>4.2303720807704013E-3</v>
      </c>
      <c r="AD1492">
        <f>VLOOKUP($A1492,'STOCK PRICES'!$AE$2:$AF$1525,2,1)</f>
        <v>890.02</v>
      </c>
      <c r="AE1492" s="92">
        <f t="shared" si="131"/>
        <v>6.7416487851247985E-5</v>
      </c>
      <c r="AF1492">
        <f>VLOOKUP($A1492,'STOCK PRICES'!$AG$2:$AH$1526,2,1)</f>
        <v>63.4</v>
      </c>
      <c r="AG1492" s="92">
        <f t="shared" si="132"/>
        <v>9.3495649768908454E-3</v>
      </c>
      <c r="AH1492">
        <f>VLOOKUP($A1492,'STOCK PRICES'!$AI$2:$AJ$1515,2,1)</f>
        <v>404.27</v>
      </c>
      <c r="AI1492" s="92">
        <f t="shared" si="133"/>
        <v>-2.2237605526865996E-3</v>
      </c>
      <c r="AJ1492">
        <f>VLOOKUP($A1492,'STOCK PRICES'!$AK$2:$AL$1492,2,1)</f>
        <v>243.14</v>
      </c>
      <c r="AK1492" s="92">
        <f t="shared" si="134"/>
        <v>2.9000843263162299E-2</v>
      </c>
    </row>
    <row r="1493" spans="1:37">
      <c r="A1493" s="87">
        <v>45210</v>
      </c>
      <c r="B1493">
        <f>VLOOKUP($A1493,'STOCK PRICES'!$C$2:$D$1994,2,1)</f>
        <v>125.49</v>
      </c>
      <c r="C1493" s="92">
        <f t="shared" si="135"/>
        <v>5.6738874395764055E-3</v>
      </c>
      <c r="D1493">
        <f>VLOOKUP($A1493,'STOCK PRICES'!$E$2:$F$2018,2,1)</f>
        <v>153.05000000000001</v>
      </c>
      <c r="E1493" s="92">
        <f t="shared" si="135"/>
        <v>2.4859361225706136E-3</v>
      </c>
      <c r="F1493">
        <f>VLOOKUP($A1493,'STOCK PRICES'!$G$2:$H$1679,2,1)</f>
        <v>28.97</v>
      </c>
      <c r="G1493" s="92">
        <f t="shared" si="119"/>
        <v>3.4056301606055162E-2</v>
      </c>
      <c r="H1493">
        <f>VLOOKUP($A1493,'STOCK PRICES'!$I$2:$J$1976,2,1)</f>
        <v>37.53</v>
      </c>
      <c r="I1493" s="92">
        <f t="shared" si="120"/>
        <v>7.9968017056446597E-4</v>
      </c>
      <c r="J1493">
        <f>VLOOKUP($A1493,'STOCK PRICES'!$K$2:$L$2018,2,1)</f>
        <v>286.37</v>
      </c>
      <c r="K1493" s="92">
        <f t="shared" si="121"/>
        <v>4.9709547156120771E-3</v>
      </c>
      <c r="L1493">
        <f>VLOOKUP($A1493,'STOCK PRICES'!$M$2:$N$2018,2,1)</f>
        <v>33.020000000000003</v>
      </c>
      <c r="M1493" s="92">
        <f t="shared" si="122"/>
        <v>8.2104764107211754E-3</v>
      </c>
      <c r="N1493">
        <f>VLOOKUP($A1493,'STOCK PRICES'!$O$2:$P$538,2,1)</f>
        <v>27.19</v>
      </c>
      <c r="O1493" s="92">
        <f t="shared" si="123"/>
        <v>-2.3624576821839455E-2</v>
      </c>
      <c r="P1493">
        <f>VLOOKUP($A1493,'STOCK PRICES'!$Q$2:$R$2018,2,1)</f>
        <v>16.46</v>
      </c>
      <c r="Q1493" s="92">
        <f t="shared" si="124"/>
        <v>1.8242631997470479E-3</v>
      </c>
      <c r="R1493">
        <f>VLOOKUP($A1493,'STOCK PRICES'!$S$2:$T$2018,2,1)</f>
        <v>5.07</v>
      </c>
      <c r="S1493" s="92">
        <f t="shared" si="125"/>
        <v>-5.8997221271881598E-3</v>
      </c>
      <c r="T1493">
        <f>VLOOKUP($A1493,'STOCK PRICES'!$U$2:$V$1210,2,1)</f>
        <v>163.63999999999999</v>
      </c>
      <c r="U1493" s="92">
        <f t="shared" si="126"/>
        <v>-9.4274335058515662E-3</v>
      </c>
      <c r="V1493">
        <f>VLOOKUP($A1493,'STOCK PRICES'!$W$2:$X$1879,2,1)</f>
        <v>63.19</v>
      </c>
      <c r="W1493" s="92">
        <f t="shared" si="127"/>
        <v>2.2080897114181805E-2</v>
      </c>
      <c r="X1493">
        <f>VLOOKUP($A1493,'STOCK PRICES'!$Y$2:$Z$1987,2,1)</f>
        <v>27.93</v>
      </c>
      <c r="Y1493" s="92">
        <f t="shared" si="128"/>
        <v>1.433178317687768E-3</v>
      </c>
      <c r="Z1493">
        <f>VLOOKUP($A1493,'STOCK PRICES'!$AA$2:$AB$1885,2,1)</f>
        <v>89</v>
      </c>
      <c r="AA1493" s="92">
        <f t="shared" si="129"/>
        <v>3.0575048782260712E-2</v>
      </c>
      <c r="AB1493">
        <f>VLOOKUP($A1493,'STOCK PRICES'!$AC$2:$AD$532,2,1)</f>
        <v>581.05999999999995</v>
      </c>
      <c r="AC1493" s="92">
        <f t="shared" si="130"/>
        <v>-2.8870960078109385E-3</v>
      </c>
      <c r="AD1493">
        <f>VLOOKUP($A1493,'STOCK PRICES'!$AE$2:$AF$1525,2,1)</f>
        <v>890.87</v>
      </c>
      <c r="AE1493" s="92">
        <f t="shared" si="131"/>
        <v>9.5457896281612943E-4</v>
      </c>
      <c r="AF1493">
        <f>VLOOKUP($A1493,'STOCK PRICES'!$AG$2:$AH$1526,2,1)</f>
        <v>63.21</v>
      </c>
      <c r="AG1493" s="92">
        <f t="shared" si="132"/>
        <v>-3.001344958972797E-3</v>
      </c>
      <c r="AH1493">
        <f>VLOOKUP($A1493,'STOCK PRICES'!$AI$2:$AJ$1515,2,1)</f>
        <v>405.16</v>
      </c>
      <c r="AI1493" s="92">
        <f t="shared" si="133"/>
        <v>2.1990792500062892E-3</v>
      </c>
      <c r="AJ1493">
        <f>VLOOKUP($A1493,'STOCK PRICES'!$AK$2:$AL$1492,2,1)</f>
        <v>241.91</v>
      </c>
      <c r="AK1493" s="92">
        <f t="shared" si="134"/>
        <v>-5.0716529696707494E-3</v>
      </c>
    </row>
    <row r="1494" spans="1:37">
      <c r="A1494" s="87">
        <v>45211</v>
      </c>
      <c r="B1494">
        <f>VLOOKUP($A1494,'STOCK PRICES'!$C$2:$D$1994,2,1)</f>
        <v>124.64</v>
      </c>
      <c r="C1494" s="92">
        <f t="shared" si="135"/>
        <v>-6.7964919997785291E-3</v>
      </c>
      <c r="D1494">
        <f>VLOOKUP($A1494,'STOCK PRICES'!$E$2:$F$2018,2,1)</f>
        <v>154.76</v>
      </c>
      <c r="E1494" s="92">
        <f t="shared" si="135"/>
        <v>1.1110864440890614E-2</v>
      </c>
      <c r="F1494">
        <f>VLOOKUP($A1494,'STOCK PRICES'!$G$2:$H$1679,2,1)</f>
        <v>28.12</v>
      </c>
      <c r="G1494" s="92">
        <f t="shared" si="119"/>
        <v>-2.9779744838794801E-2</v>
      </c>
      <c r="H1494">
        <f>VLOOKUP($A1494,'STOCK PRICES'!$I$2:$J$1976,2,1)</f>
        <v>38</v>
      </c>
      <c r="I1494" s="92">
        <f t="shared" si="120"/>
        <v>1.2445546579456205E-2</v>
      </c>
      <c r="J1494">
        <f>VLOOKUP($A1494,'STOCK PRICES'!$K$2:$L$2018,2,1)</f>
        <v>292.39</v>
      </c>
      <c r="K1494" s="92">
        <f t="shared" si="121"/>
        <v>2.0803846567776722E-2</v>
      </c>
      <c r="L1494">
        <f>VLOOKUP($A1494,'STOCK PRICES'!$M$2:$N$2018,2,1)</f>
        <v>32.840000000000003</v>
      </c>
      <c r="M1494" s="92">
        <f t="shared" si="122"/>
        <v>-5.4661539077544338E-3</v>
      </c>
      <c r="N1494">
        <f>VLOOKUP($A1494,'STOCK PRICES'!$O$2:$P$538,2,1)</f>
        <v>27.9</v>
      </c>
      <c r="O1494" s="92">
        <f t="shared" si="123"/>
        <v>2.5777430182940569E-2</v>
      </c>
      <c r="P1494">
        <f>VLOOKUP($A1494,'STOCK PRICES'!$Q$2:$R$2018,2,1)</f>
        <v>16.23</v>
      </c>
      <c r="Q1494" s="92">
        <f t="shared" si="124"/>
        <v>-1.4071813722423984E-2</v>
      </c>
      <c r="R1494">
        <f>VLOOKUP($A1494,'STOCK PRICES'!$S$2:$T$2018,2,1)</f>
        <v>5.0199999999999996</v>
      </c>
      <c r="S1494" s="92">
        <f t="shared" si="125"/>
        <v>-9.9108838994541315E-3</v>
      </c>
      <c r="T1494">
        <f>VLOOKUP($A1494,'STOCK PRICES'!$U$2:$V$1210,2,1)</f>
        <v>166.12</v>
      </c>
      <c r="U1494" s="92">
        <f t="shared" si="126"/>
        <v>1.5041525701355071E-2</v>
      </c>
      <c r="V1494">
        <f>VLOOKUP($A1494,'STOCK PRICES'!$W$2:$X$1879,2,1)</f>
        <v>63.5</v>
      </c>
      <c r="W1494" s="92">
        <f t="shared" si="127"/>
        <v>4.8938451132821527E-3</v>
      </c>
      <c r="X1494">
        <f>VLOOKUP($A1494,'STOCK PRICES'!$Y$2:$Z$1987,2,1)</f>
        <v>28</v>
      </c>
      <c r="Y1494" s="92">
        <f t="shared" si="128"/>
        <v>2.5031302181184748E-3</v>
      </c>
      <c r="Z1494">
        <f>VLOOKUP($A1494,'STOCK PRICES'!$AA$2:$AB$1885,2,1)</f>
        <v>89.39</v>
      </c>
      <c r="AA1494" s="92">
        <f t="shared" si="129"/>
        <v>4.3724493676214954E-3</v>
      </c>
      <c r="AB1494">
        <f>VLOOKUP($A1494,'STOCK PRICES'!$AC$2:$AD$532,2,1)</f>
        <v>585.08000000000004</v>
      </c>
      <c r="AC1494" s="92">
        <f t="shared" si="130"/>
        <v>6.8945682752267149E-3</v>
      </c>
      <c r="AD1494">
        <f>VLOOKUP($A1494,'STOCK PRICES'!$AE$2:$AF$1525,2,1)</f>
        <v>911.63</v>
      </c>
      <c r="AE1494" s="92">
        <f t="shared" si="131"/>
        <v>2.3035692654098869E-2</v>
      </c>
      <c r="AF1494">
        <f>VLOOKUP($A1494,'STOCK PRICES'!$AG$2:$AH$1526,2,1)</f>
        <v>62.6</v>
      </c>
      <c r="AG1494" s="92">
        <f t="shared" si="132"/>
        <v>-9.6972383781545411E-3</v>
      </c>
      <c r="AH1494">
        <f>VLOOKUP($A1494,'STOCK PRICES'!$AI$2:$AJ$1515,2,1)</f>
        <v>408.17</v>
      </c>
      <c r="AI1494" s="92">
        <f t="shared" si="133"/>
        <v>7.4017034707814511E-3</v>
      </c>
      <c r="AJ1494">
        <f>VLOOKUP($A1494,'STOCK PRICES'!$AK$2:$AL$1492,2,1)</f>
        <v>250.22</v>
      </c>
      <c r="AK1494" s="92">
        <f t="shared" si="134"/>
        <v>3.3774774731276914E-2</v>
      </c>
    </row>
    <row r="1495" spans="1:37">
      <c r="A1495" s="87">
        <v>45212</v>
      </c>
      <c r="B1495">
        <f>VLOOKUP($A1495,'STOCK PRICES'!$C$2:$D$1994,2,1)</f>
        <v>128.38999999999999</v>
      </c>
      <c r="C1495" s="92">
        <f t="shared" si="135"/>
        <v>2.9642924480554049E-2</v>
      </c>
      <c r="D1495">
        <f>VLOOKUP($A1495,'STOCK PRICES'!$E$2:$F$2018,2,1)</f>
        <v>157.07</v>
      </c>
      <c r="E1495" s="92">
        <f t="shared" si="135"/>
        <v>1.4816036022628775E-2</v>
      </c>
      <c r="F1495">
        <f>VLOOKUP($A1495,'STOCK PRICES'!$G$2:$H$1679,2,1)</f>
        <v>28.83</v>
      </c>
      <c r="G1495" s="92">
        <f t="shared" si="119"/>
        <v>2.4935444707846505E-2</v>
      </c>
      <c r="H1495">
        <f>VLOOKUP($A1495,'STOCK PRICES'!$I$2:$J$1976,2,1)</f>
        <v>38.53</v>
      </c>
      <c r="I1495" s="92">
        <f t="shared" si="120"/>
        <v>1.3850998911680524E-2</v>
      </c>
      <c r="J1495">
        <f>VLOOKUP($A1495,'STOCK PRICES'!$K$2:$L$2018,2,1)</f>
        <v>288.72000000000003</v>
      </c>
      <c r="K1495" s="92">
        <f t="shared" si="121"/>
        <v>-1.2631167229864007E-2</v>
      </c>
      <c r="L1495">
        <f>VLOOKUP($A1495,'STOCK PRICES'!$M$2:$N$2018,2,1)</f>
        <v>33.42</v>
      </c>
      <c r="M1495" s="92">
        <f t="shared" si="122"/>
        <v>1.7507238583020179E-2</v>
      </c>
      <c r="N1495">
        <f>VLOOKUP($A1495,'STOCK PRICES'!$O$2:$P$538,2,1)</f>
        <v>28.96</v>
      </c>
      <c r="O1495" s="92">
        <f t="shared" si="123"/>
        <v>3.7288878690195822E-2</v>
      </c>
      <c r="P1495">
        <f>VLOOKUP($A1495,'STOCK PRICES'!$Q$2:$R$2018,2,1)</f>
        <v>16.09</v>
      </c>
      <c r="Q1495" s="92">
        <f t="shared" si="124"/>
        <v>-8.6634205222080769E-3</v>
      </c>
      <c r="R1495">
        <f>VLOOKUP($A1495,'STOCK PRICES'!$S$2:$T$2018,2,1)</f>
        <v>5.08</v>
      </c>
      <c r="S1495" s="92">
        <f t="shared" si="125"/>
        <v>1.1881327886752686E-2</v>
      </c>
      <c r="T1495">
        <f>VLOOKUP($A1495,'STOCK PRICES'!$U$2:$V$1210,2,1)</f>
        <v>163.21</v>
      </c>
      <c r="U1495" s="92">
        <f t="shared" si="126"/>
        <v>-1.7672703599948273E-2</v>
      </c>
      <c r="V1495">
        <f>VLOOKUP($A1495,'STOCK PRICES'!$W$2:$X$1879,2,1)</f>
        <v>66.27</v>
      </c>
      <c r="W1495" s="92">
        <f t="shared" si="127"/>
        <v>4.2697400201489509E-2</v>
      </c>
      <c r="X1495">
        <f>VLOOKUP($A1495,'STOCK PRICES'!$Y$2:$Z$1987,2,1)</f>
        <v>28.83</v>
      </c>
      <c r="Y1495" s="92">
        <f t="shared" si="128"/>
        <v>2.9212001475106834E-2</v>
      </c>
      <c r="Z1495">
        <f>VLOOKUP($A1495,'STOCK PRICES'!$AA$2:$AB$1885,2,1)</f>
        <v>89.4</v>
      </c>
      <c r="AA1495" s="92">
        <f t="shared" si="129"/>
        <v>1.1186307970728501E-4</v>
      </c>
      <c r="AB1495">
        <f>VLOOKUP($A1495,'STOCK PRICES'!$AC$2:$AD$532,2,1)</f>
        <v>592.44000000000005</v>
      </c>
      <c r="AC1495" s="92">
        <f t="shared" si="130"/>
        <v>1.2501012039884352E-2</v>
      </c>
      <c r="AD1495">
        <f>VLOOKUP($A1495,'STOCK PRICES'!$AE$2:$AF$1525,2,1)</f>
        <v>933.23</v>
      </c>
      <c r="AE1495" s="92">
        <f t="shared" si="131"/>
        <v>2.3417481079469105E-2</v>
      </c>
      <c r="AF1495">
        <f>VLOOKUP($A1495,'STOCK PRICES'!$AG$2:$AH$1526,2,1)</f>
        <v>63.67</v>
      </c>
      <c r="AG1495" s="92">
        <f t="shared" si="132"/>
        <v>1.694821592288117E-2</v>
      </c>
      <c r="AH1495">
        <f>VLOOKUP($A1495,'STOCK PRICES'!$AI$2:$AJ$1515,2,1)</f>
        <v>409.44</v>
      </c>
      <c r="AI1495" s="92">
        <f t="shared" si="133"/>
        <v>3.1066181221006818E-3</v>
      </c>
      <c r="AJ1495">
        <f>VLOOKUP($A1495,'STOCK PRICES'!$AK$2:$AL$1492,2,1)</f>
        <v>259.91000000000003</v>
      </c>
      <c r="AK1495" s="92">
        <f t="shared" si="134"/>
        <v>3.7994886355048066E-2</v>
      </c>
    </row>
    <row r="1496" spans="1:37">
      <c r="A1496" s="87">
        <v>45215</v>
      </c>
      <c r="B1496">
        <f>VLOOKUP($A1496,'STOCK PRICES'!$C$2:$D$1994,2,1)</f>
        <v>127.42</v>
      </c>
      <c r="C1496" s="92">
        <f t="shared" si="135"/>
        <v>-7.5837899146500194E-3</v>
      </c>
      <c r="D1496">
        <f>VLOOKUP($A1496,'STOCK PRICES'!$E$2:$F$2018,2,1)</f>
        <v>155.97</v>
      </c>
      <c r="E1496" s="92">
        <f t="shared" si="135"/>
        <v>-7.0278847912068369E-3</v>
      </c>
      <c r="F1496">
        <f>VLOOKUP($A1496,'STOCK PRICES'!$G$2:$H$1679,2,1)</f>
        <v>28.1</v>
      </c>
      <c r="G1496" s="92">
        <f t="shared" si="119"/>
        <v>-2.5646935310610582E-2</v>
      </c>
      <c r="H1496">
        <f>VLOOKUP($A1496,'STOCK PRICES'!$I$2:$J$1976,2,1)</f>
        <v>38.64</v>
      </c>
      <c r="I1496" s="92">
        <f t="shared" si="120"/>
        <v>2.8508507062509239E-3</v>
      </c>
      <c r="J1496">
        <f>VLOOKUP($A1496,'STOCK PRICES'!$K$2:$L$2018,2,1)</f>
        <v>286.29000000000002</v>
      </c>
      <c r="K1496" s="92">
        <f t="shared" si="121"/>
        <v>-8.4520772372610777E-3</v>
      </c>
      <c r="L1496">
        <f>VLOOKUP($A1496,'STOCK PRICES'!$M$2:$N$2018,2,1)</f>
        <v>34.71</v>
      </c>
      <c r="M1496" s="92">
        <f t="shared" si="122"/>
        <v>3.7873306706447243E-2</v>
      </c>
      <c r="N1496">
        <f>VLOOKUP($A1496,'STOCK PRICES'!$O$2:$P$538,2,1)</f>
        <v>29.69</v>
      </c>
      <c r="O1496" s="92">
        <f t="shared" si="123"/>
        <v>2.4894721258152883E-2</v>
      </c>
      <c r="P1496">
        <f>VLOOKUP($A1496,'STOCK PRICES'!$Q$2:$R$2018,2,1)</f>
        <v>16.329999999999998</v>
      </c>
      <c r="Q1496" s="92">
        <f t="shared" si="124"/>
        <v>1.4805945978081731E-2</v>
      </c>
      <c r="R1496">
        <f>VLOOKUP($A1496,'STOCK PRICES'!$S$2:$T$2018,2,1)</f>
        <v>5.25</v>
      </c>
      <c r="S1496" s="92">
        <f t="shared" si="125"/>
        <v>3.2916815013141795E-2</v>
      </c>
      <c r="T1496">
        <f>VLOOKUP($A1496,'STOCK PRICES'!$U$2:$V$1210,2,1)</f>
        <v>162.94</v>
      </c>
      <c r="U1496" s="92">
        <f t="shared" si="126"/>
        <v>-1.6556802801088405E-3</v>
      </c>
      <c r="V1496">
        <f>VLOOKUP($A1496,'STOCK PRICES'!$W$2:$X$1879,2,1)</f>
        <v>65.790000000000006</v>
      </c>
      <c r="W1496" s="92">
        <f t="shared" si="127"/>
        <v>-7.269455002228844E-3</v>
      </c>
      <c r="X1496">
        <f>VLOOKUP($A1496,'STOCK PRICES'!$Y$2:$Z$1987,2,1)</f>
        <v>28.55</v>
      </c>
      <c r="Y1496" s="92">
        <f t="shared" si="128"/>
        <v>-9.7595755482915367E-3</v>
      </c>
      <c r="Z1496">
        <f>VLOOKUP($A1496,'STOCK PRICES'!$AA$2:$AB$1885,2,1)</f>
        <v>89</v>
      </c>
      <c r="AA1496" s="92">
        <f t="shared" si="129"/>
        <v>-4.484312447328687E-3</v>
      </c>
      <c r="AB1496">
        <f>VLOOKUP($A1496,'STOCK PRICES'!$AC$2:$AD$532,2,1)</f>
        <v>587.71</v>
      </c>
      <c r="AC1496" s="92">
        <f t="shared" si="130"/>
        <v>-8.0159731008383039E-3</v>
      </c>
      <c r="AD1496">
        <f>VLOOKUP($A1496,'STOCK PRICES'!$AE$2:$AF$1525,2,1)</f>
        <v>935.13</v>
      </c>
      <c r="AE1496" s="92">
        <f t="shared" si="131"/>
        <v>2.0338699768415991E-3</v>
      </c>
      <c r="AF1496">
        <f>VLOOKUP($A1496,'STOCK PRICES'!$AG$2:$AH$1526,2,1)</f>
        <v>61.17</v>
      </c>
      <c r="AG1496" s="92">
        <f t="shared" si="132"/>
        <v>-4.0056620774460497E-2</v>
      </c>
      <c r="AH1496">
        <f>VLOOKUP($A1496,'STOCK PRICES'!$AI$2:$AJ$1515,2,1)</f>
        <v>412.76</v>
      </c>
      <c r="AI1496" s="92">
        <f t="shared" si="133"/>
        <v>8.0759378360348525E-3</v>
      </c>
      <c r="AJ1496">
        <f>VLOOKUP($A1496,'STOCK PRICES'!$AK$2:$AL$1492,2,1)</f>
        <v>256.94</v>
      </c>
      <c r="AK1496" s="92">
        <f t="shared" si="134"/>
        <v>-1.1492822640838549E-2</v>
      </c>
    </row>
    <row r="1497" spans="1:37">
      <c r="A1497" s="87">
        <v>45216</v>
      </c>
      <c r="B1497">
        <f>VLOOKUP($A1497,'STOCK PRICES'!$C$2:$D$1994,2,1)</f>
        <v>128.32</v>
      </c>
      <c r="C1497" s="92">
        <f t="shared" si="135"/>
        <v>7.0384274298620928E-3</v>
      </c>
      <c r="D1497">
        <f>VLOOKUP($A1497,'STOCK PRICES'!$E$2:$F$2018,2,1)</f>
        <v>154.13</v>
      </c>
      <c r="E1497" s="92">
        <f t="shared" si="135"/>
        <v>-1.1867278905105708E-2</v>
      </c>
      <c r="F1497">
        <f>VLOOKUP($A1497,'STOCK PRICES'!$G$2:$H$1679,2,1)</f>
        <v>27.55</v>
      </c>
      <c r="G1497" s="92">
        <f t="shared" si="119"/>
        <v>-1.9767040740776579E-2</v>
      </c>
      <c r="H1497">
        <f>VLOOKUP($A1497,'STOCK PRICES'!$I$2:$J$1976,2,1)</f>
        <v>38.51</v>
      </c>
      <c r="I1497" s="92">
        <f t="shared" si="120"/>
        <v>-3.3700615174998196E-3</v>
      </c>
      <c r="J1497">
        <f>VLOOKUP($A1497,'STOCK PRICES'!$K$2:$L$2018,2,1)</f>
        <v>283.57</v>
      </c>
      <c r="K1497" s="92">
        <f t="shared" si="121"/>
        <v>-9.5462768273597044E-3</v>
      </c>
      <c r="L1497">
        <f>VLOOKUP($A1497,'STOCK PRICES'!$M$2:$N$2018,2,1)</f>
        <v>35.58</v>
      </c>
      <c r="M1497" s="92">
        <f t="shared" si="122"/>
        <v>2.4755852363994163E-2</v>
      </c>
      <c r="N1497">
        <f>VLOOKUP($A1497,'STOCK PRICES'!$O$2:$P$538,2,1)</f>
        <v>31.48</v>
      </c>
      <c r="O1497" s="92">
        <f t="shared" si="123"/>
        <v>5.8542134773534087E-2</v>
      </c>
      <c r="P1497">
        <f>VLOOKUP($A1497,'STOCK PRICES'!$Q$2:$R$2018,2,1)</f>
        <v>16.149999999999999</v>
      </c>
      <c r="Q1497" s="92">
        <f t="shared" si="124"/>
        <v>-1.1083857313708222E-2</v>
      </c>
      <c r="R1497">
        <f>VLOOKUP($A1497,'STOCK PRICES'!$S$2:$T$2018,2,1)</f>
        <v>5.31</v>
      </c>
      <c r="S1497" s="92">
        <f t="shared" si="125"/>
        <v>1.1363758650315003E-2</v>
      </c>
      <c r="T1497">
        <f>VLOOKUP($A1497,'STOCK PRICES'!$U$2:$V$1210,2,1)</f>
        <v>157.06</v>
      </c>
      <c r="U1497" s="92">
        <f t="shared" si="126"/>
        <v>-3.6754136935767061E-2</v>
      </c>
      <c r="V1497">
        <f>VLOOKUP($A1497,'STOCK PRICES'!$W$2:$X$1879,2,1)</f>
        <v>65.27</v>
      </c>
      <c r="W1497" s="92">
        <f t="shared" si="127"/>
        <v>-7.9353384507805953E-3</v>
      </c>
      <c r="X1497">
        <f>VLOOKUP($A1497,'STOCK PRICES'!$Y$2:$Z$1987,2,1)</f>
        <v>28.57</v>
      </c>
      <c r="Y1497" s="92">
        <f t="shared" si="128"/>
        <v>7.0028014066247251E-4</v>
      </c>
      <c r="Z1497">
        <f>VLOOKUP($A1497,'STOCK PRICES'!$AA$2:$AB$1885,2,1)</f>
        <v>90.31</v>
      </c>
      <c r="AA1497" s="92">
        <f t="shared" si="129"/>
        <v>1.4611826530567478E-2</v>
      </c>
      <c r="AB1497">
        <f>VLOOKUP($A1497,'STOCK PRICES'!$AC$2:$AD$532,2,1)</f>
        <v>592.44000000000005</v>
      </c>
      <c r="AC1497" s="92">
        <f t="shared" si="130"/>
        <v>8.0159731008382813E-3</v>
      </c>
      <c r="AD1497">
        <f>VLOOKUP($A1497,'STOCK PRICES'!$AE$2:$AF$1525,2,1)</f>
        <v>955.48</v>
      </c>
      <c r="AE1497" s="92">
        <f t="shared" si="131"/>
        <v>2.1528274954724952E-2</v>
      </c>
      <c r="AF1497">
        <f>VLOOKUP($A1497,'STOCK PRICES'!$AG$2:$AH$1526,2,1)</f>
        <v>59.93</v>
      </c>
      <c r="AG1497" s="92">
        <f t="shared" si="132"/>
        <v>-2.047965878437966E-2</v>
      </c>
      <c r="AH1497">
        <f>VLOOKUP($A1497,'STOCK PRICES'!$AI$2:$AJ$1515,2,1)</f>
        <v>409.29</v>
      </c>
      <c r="AI1497" s="92">
        <f t="shared" si="133"/>
        <v>-8.4423590046211298E-3</v>
      </c>
      <c r="AJ1497">
        <f>VLOOKUP($A1497,'STOCK PRICES'!$AK$2:$AL$1492,2,1)</f>
        <v>255.05</v>
      </c>
      <c r="AK1497" s="92">
        <f t="shared" si="134"/>
        <v>-7.382990234527982E-3</v>
      </c>
    </row>
    <row r="1498" spans="1:37">
      <c r="A1498" s="87">
        <v>45217</v>
      </c>
      <c r="B1498">
        <f>VLOOKUP($A1498,'STOCK PRICES'!$C$2:$D$1994,2,1)</f>
        <v>129.68</v>
      </c>
      <c r="C1498" s="92">
        <f t="shared" si="135"/>
        <v>1.0542733309216332E-2</v>
      </c>
      <c r="D1498">
        <f>VLOOKUP($A1498,'STOCK PRICES'!$E$2:$F$2018,2,1)</f>
        <v>156.41</v>
      </c>
      <c r="E1498" s="92">
        <f t="shared" si="135"/>
        <v>1.4684362527521786E-2</v>
      </c>
      <c r="F1498">
        <f>VLOOKUP($A1498,'STOCK PRICES'!$G$2:$H$1679,2,1)</f>
        <v>28</v>
      </c>
      <c r="G1498" s="92">
        <f t="shared" si="119"/>
        <v>1.6201974576280406E-2</v>
      </c>
      <c r="H1498">
        <f>VLOOKUP($A1498,'STOCK PRICES'!$I$2:$J$1976,2,1)</f>
        <v>38.5</v>
      </c>
      <c r="I1498" s="92">
        <f t="shared" si="120"/>
        <v>-2.5970653307889901E-4</v>
      </c>
      <c r="J1498">
        <f>VLOOKUP($A1498,'STOCK PRICES'!$K$2:$L$2018,2,1)</f>
        <v>283.48</v>
      </c>
      <c r="K1498" s="92">
        <f t="shared" si="121"/>
        <v>-3.1743232785717856E-4</v>
      </c>
      <c r="L1498">
        <f>VLOOKUP($A1498,'STOCK PRICES'!$M$2:$N$2018,2,1)</f>
        <v>34.46</v>
      </c>
      <c r="M1498" s="92">
        <f t="shared" si="122"/>
        <v>-3.1984451137905413E-2</v>
      </c>
      <c r="N1498">
        <f>VLOOKUP($A1498,'STOCK PRICES'!$O$2:$P$538,2,1)</f>
        <v>28.61</v>
      </c>
      <c r="O1498" s="92">
        <f t="shared" si="123"/>
        <v>-9.5596116487183649E-2</v>
      </c>
      <c r="P1498">
        <f>VLOOKUP($A1498,'STOCK PRICES'!$Q$2:$R$2018,2,1)</f>
        <v>16.87</v>
      </c>
      <c r="Q1498" s="92">
        <f t="shared" si="124"/>
        <v>4.361684688921158E-2</v>
      </c>
      <c r="R1498">
        <f>VLOOKUP($A1498,'STOCK PRICES'!$S$2:$T$2018,2,1)</f>
        <v>5.31</v>
      </c>
      <c r="S1498" s="92">
        <f t="shared" si="125"/>
        <v>0</v>
      </c>
      <c r="T1498">
        <f>VLOOKUP($A1498,'STOCK PRICES'!$U$2:$V$1210,2,1)</f>
        <v>155.61000000000001</v>
      </c>
      <c r="U1498" s="92">
        <f t="shared" si="126"/>
        <v>-9.2750209153099825E-3</v>
      </c>
      <c r="V1498">
        <f>VLOOKUP($A1498,'STOCK PRICES'!$W$2:$X$1879,2,1)</f>
        <v>63.9</v>
      </c>
      <c r="W1498" s="92">
        <f t="shared" si="127"/>
        <v>-2.1213151263636921E-2</v>
      </c>
      <c r="X1498">
        <f>VLOOKUP($A1498,'STOCK PRICES'!$Y$2:$Z$1987,2,1)</f>
        <v>28.5</v>
      </c>
      <c r="Y1498" s="92">
        <f t="shared" si="128"/>
        <v>-2.4531289680768632E-3</v>
      </c>
      <c r="Z1498">
        <f>VLOOKUP($A1498,'STOCK PRICES'!$AA$2:$AB$1885,2,1)</f>
        <v>90.02</v>
      </c>
      <c r="AA1498" s="92">
        <f t="shared" si="129"/>
        <v>-3.2163283979208339E-3</v>
      </c>
      <c r="AB1498">
        <f>VLOOKUP($A1498,'STOCK PRICES'!$AC$2:$AD$532,2,1)</f>
        <v>595.92999999999995</v>
      </c>
      <c r="AC1498" s="92">
        <f t="shared" si="130"/>
        <v>5.8736084443962002E-3</v>
      </c>
      <c r="AD1498">
        <f>VLOOKUP($A1498,'STOCK PRICES'!$AE$2:$AF$1525,2,1)</f>
        <v>952.68</v>
      </c>
      <c r="AE1498" s="92">
        <f t="shared" si="131"/>
        <v>-2.9347664867367751E-3</v>
      </c>
      <c r="AF1498">
        <f>VLOOKUP($A1498,'STOCK PRICES'!$AG$2:$AH$1526,2,1)</f>
        <v>58.5</v>
      </c>
      <c r="AG1498" s="92">
        <f t="shared" si="132"/>
        <v>-2.4150460232283098E-2</v>
      </c>
      <c r="AH1498">
        <f>VLOOKUP($A1498,'STOCK PRICES'!$AI$2:$AJ$1515,2,1)</f>
        <v>411.7</v>
      </c>
      <c r="AI1498" s="92">
        <f t="shared" si="133"/>
        <v>5.87097753296643E-3</v>
      </c>
      <c r="AJ1498">
        <f>VLOOKUP($A1498,'STOCK PRICES'!$AK$2:$AL$1492,2,1)</f>
        <v>246.51</v>
      </c>
      <c r="AK1498" s="92">
        <f t="shared" si="134"/>
        <v>-3.4057043757729465E-2</v>
      </c>
    </row>
    <row r="1499" spans="1:37">
      <c r="A1499" s="87">
        <v>45218</v>
      </c>
      <c r="B1499">
        <f>VLOOKUP($A1499,'STOCK PRICES'!$C$2:$D$1994,2,1)</f>
        <v>132.65</v>
      </c>
      <c r="C1499" s="92">
        <f t="shared" si="135"/>
        <v>2.2644203156328039E-2</v>
      </c>
      <c r="D1499">
        <f>VLOOKUP($A1499,'STOCK PRICES'!$E$2:$F$2018,2,1)</f>
        <v>158.75</v>
      </c>
      <c r="E1499" s="92">
        <f t="shared" si="135"/>
        <v>1.4849873086650945E-2</v>
      </c>
      <c r="F1499">
        <f>VLOOKUP($A1499,'STOCK PRICES'!$G$2:$H$1679,2,1)</f>
        <v>27.99</v>
      </c>
      <c r="G1499" s="92">
        <f t="shared" si="119"/>
        <v>-3.5720664784186256E-4</v>
      </c>
      <c r="H1499">
        <f>VLOOKUP($A1499,'STOCK PRICES'!$I$2:$J$1976,2,1)</f>
        <v>38.9</v>
      </c>
      <c r="I1499" s="92">
        <f t="shared" si="120"/>
        <v>1.0336009330662073E-2</v>
      </c>
      <c r="J1499">
        <f>VLOOKUP($A1499,'STOCK PRICES'!$K$2:$L$2018,2,1)</f>
        <v>286.73</v>
      </c>
      <c r="K1499" s="92">
        <f t="shared" si="121"/>
        <v>1.1399432468456757E-2</v>
      </c>
      <c r="L1499">
        <f>VLOOKUP($A1499,'STOCK PRICES'!$M$2:$N$2018,2,1)</f>
        <v>34.93</v>
      </c>
      <c r="M1499" s="92">
        <f t="shared" si="122"/>
        <v>1.3546827718957061E-2</v>
      </c>
      <c r="N1499">
        <f>VLOOKUP($A1499,'STOCK PRICES'!$O$2:$P$538,2,1)</f>
        <v>30.76</v>
      </c>
      <c r="O1499" s="92">
        <f t="shared" si="123"/>
        <v>7.2458837575424512E-2</v>
      </c>
      <c r="P1499">
        <f>VLOOKUP($A1499,'STOCK PRICES'!$Q$2:$R$2018,2,1)</f>
        <v>17.47</v>
      </c>
      <c r="Q1499" s="92">
        <f t="shared" si="124"/>
        <v>3.4948227588088139E-2</v>
      </c>
      <c r="R1499">
        <f>VLOOKUP($A1499,'STOCK PRICES'!$S$2:$T$2018,2,1)</f>
        <v>5.41</v>
      </c>
      <c r="S1499" s="92">
        <f t="shared" si="125"/>
        <v>1.8657257604542881E-2</v>
      </c>
      <c r="T1499">
        <f>VLOOKUP($A1499,'STOCK PRICES'!$U$2:$V$1210,2,1)</f>
        <v>154.28</v>
      </c>
      <c r="U1499" s="92">
        <f t="shared" si="126"/>
        <v>-8.5837436913915547E-3</v>
      </c>
      <c r="V1499">
        <f>VLOOKUP($A1499,'STOCK PRICES'!$W$2:$X$1879,2,1)</f>
        <v>64.069999999999993</v>
      </c>
      <c r="W1499" s="92">
        <f t="shared" si="127"/>
        <v>2.6568742674410481E-3</v>
      </c>
      <c r="X1499">
        <f>VLOOKUP($A1499,'STOCK PRICES'!$Y$2:$Z$1987,2,1)</f>
        <v>28.6</v>
      </c>
      <c r="Y1499" s="92">
        <f t="shared" si="128"/>
        <v>3.5026305512020745E-3</v>
      </c>
      <c r="Z1499">
        <f>VLOOKUP($A1499,'STOCK PRICES'!$AA$2:$AB$1885,2,1)</f>
        <v>90</v>
      </c>
      <c r="AA1499" s="92">
        <f t="shared" si="129"/>
        <v>-2.2219753452154854E-4</v>
      </c>
      <c r="AB1499">
        <f>VLOOKUP($A1499,'STOCK PRICES'!$AC$2:$AD$532,2,1)</f>
        <v>596.25</v>
      </c>
      <c r="AC1499" s="92">
        <f t="shared" si="130"/>
        <v>5.3683169938271362E-4</v>
      </c>
      <c r="AD1499">
        <f>VLOOKUP($A1499,'STOCK PRICES'!$AE$2:$AF$1525,2,1)</f>
        <v>956.86</v>
      </c>
      <c r="AE1499" s="92">
        <f t="shared" si="131"/>
        <v>4.3780247353164166E-3</v>
      </c>
      <c r="AF1499">
        <f>VLOOKUP($A1499,'STOCK PRICES'!$AG$2:$AH$1526,2,1)</f>
        <v>59.61</v>
      </c>
      <c r="AG1499" s="92">
        <f t="shared" si="132"/>
        <v>1.879659099402434E-2</v>
      </c>
      <c r="AH1499">
        <f>VLOOKUP($A1499,'STOCK PRICES'!$AI$2:$AJ$1515,2,1)</f>
        <v>415.91</v>
      </c>
      <c r="AI1499" s="92">
        <f t="shared" si="133"/>
        <v>1.0173961925353057E-2</v>
      </c>
      <c r="AJ1499">
        <f>VLOOKUP($A1499,'STOCK PRICES'!$AK$2:$AL$1492,2,1)</f>
        <v>251.02</v>
      </c>
      <c r="AK1499" s="92">
        <f t="shared" si="134"/>
        <v>1.8130056621094102E-2</v>
      </c>
    </row>
    <row r="1500" spans="1:37">
      <c r="A1500" s="87">
        <v>45219</v>
      </c>
      <c r="B1500">
        <f>VLOOKUP($A1500,'STOCK PRICES'!$C$2:$D$1994,2,1)</f>
        <v>132.94999999999999</v>
      </c>
      <c r="C1500" s="92">
        <f t="shared" si="135"/>
        <v>2.2590371052799386E-3</v>
      </c>
      <c r="D1500">
        <f>VLOOKUP($A1500,'STOCK PRICES'!$E$2:$F$2018,2,1)</f>
        <v>158.37</v>
      </c>
      <c r="E1500" s="92">
        <f t="shared" si="135"/>
        <v>-2.3965702691664298E-3</v>
      </c>
      <c r="F1500">
        <f>VLOOKUP($A1500,'STOCK PRICES'!$G$2:$H$1679,2,1)</f>
        <v>28.33</v>
      </c>
      <c r="G1500" s="92">
        <f t="shared" si="119"/>
        <v>1.2074010315062939E-2</v>
      </c>
      <c r="H1500">
        <f>VLOOKUP($A1500,'STOCK PRICES'!$I$2:$J$1976,2,1)</f>
        <v>39.56</v>
      </c>
      <c r="I1500" s="92">
        <f t="shared" si="120"/>
        <v>1.6824256130110769E-2</v>
      </c>
      <c r="J1500">
        <f>VLOOKUP($A1500,'STOCK PRICES'!$K$2:$L$2018,2,1)</f>
        <v>287.25</v>
      </c>
      <c r="K1500" s="92">
        <f t="shared" si="121"/>
        <v>1.8119103183530392E-3</v>
      </c>
      <c r="L1500">
        <f>VLOOKUP($A1500,'STOCK PRICES'!$M$2:$N$2018,2,1)</f>
        <v>35.119999999999997</v>
      </c>
      <c r="M1500" s="92">
        <f t="shared" si="122"/>
        <v>5.4247099481752976E-3</v>
      </c>
      <c r="N1500">
        <f>VLOOKUP($A1500,'STOCK PRICES'!$O$2:$P$538,2,1)</f>
        <v>33.07</v>
      </c>
      <c r="O1500" s="92">
        <f t="shared" si="123"/>
        <v>7.2411382356258214E-2</v>
      </c>
      <c r="P1500">
        <f>VLOOKUP($A1500,'STOCK PRICES'!$Q$2:$R$2018,2,1)</f>
        <v>18.13</v>
      </c>
      <c r="Q1500" s="92">
        <f t="shared" si="124"/>
        <v>3.7082900620794564E-2</v>
      </c>
      <c r="R1500">
        <f>VLOOKUP($A1500,'STOCK PRICES'!$S$2:$T$2018,2,1)</f>
        <v>5.28</v>
      </c>
      <c r="S1500" s="92">
        <f t="shared" si="125"/>
        <v>-2.432299514022002E-2</v>
      </c>
      <c r="T1500">
        <f>VLOOKUP($A1500,'STOCK PRICES'!$U$2:$V$1210,2,1)</f>
        <v>155.01</v>
      </c>
      <c r="U1500" s="92">
        <f t="shared" si="126"/>
        <v>4.7204976271758171E-3</v>
      </c>
      <c r="V1500">
        <f>VLOOKUP($A1500,'STOCK PRICES'!$W$2:$X$1879,2,1)</f>
        <v>63.47</v>
      </c>
      <c r="W1500" s="92">
        <f t="shared" si="127"/>
        <v>-9.4088823325513358E-3</v>
      </c>
      <c r="X1500">
        <f>VLOOKUP($A1500,'STOCK PRICES'!$Y$2:$Z$1987,2,1)</f>
        <v>30.64</v>
      </c>
      <c r="Y1500" s="92">
        <f t="shared" si="128"/>
        <v>6.8899627046583686E-2</v>
      </c>
      <c r="Z1500">
        <f>VLOOKUP($A1500,'STOCK PRICES'!$AA$2:$AB$1885,2,1)</f>
        <v>89</v>
      </c>
      <c r="AA1500" s="92">
        <f t="shared" si="129"/>
        <v>-1.1173300598125189E-2</v>
      </c>
      <c r="AB1500">
        <f>VLOOKUP($A1500,'STOCK PRICES'!$AC$2:$AD$532,2,1)</f>
        <v>605.25</v>
      </c>
      <c r="AC1500" s="92">
        <f t="shared" si="130"/>
        <v>1.4981553615616894E-2</v>
      </c>
      <c r="AD1500">
        <f>VLOOKUP($A1500,'STOCK PRICES'!$AE$2:$AF$1525,2,1)</f>
        <v>960.55</v>
      </c>
      <c r="AE1500" s="92">
        <f t="shared" si="131"/>
        <v>3.8489468141130185E-3</v>
      </c>
      <c r="AF1500">
        <f>VLOOKUP($A1500,'STOCK PRICES'!$AG$2:$AH$1526,2,1)</f>
        <v>60.09</v>
      </c>
      <c r="AG1500" s="92">
        <f t="shared" si="132"/>
        <v>8.0200931140013837E-3</v>
      </c>
      <c r="AH1500">
        <f>VLOOKUP($A1500,'STOCK PRICES'!$AI$2:$AJ$1515,2,1)</f>
        <v>418.19</v>
      </c>
      <c r="AI1500" s="92">
        <f t="shared" si="133"/>
        <v>5.4669840035986112E-3</v>
      </c>
      <c r="AJ1500">
        <f>VLOOKUP($A1500,'STOCK PRICES'!$AK$2:$AL$1492,2,1)</f>
        <v>253.57</v>
      </c>
      <c r="AK1500" s="92">
        <f t="shared" si="134"/>
        <v>1.0107301803215885E-2</v>
      </c>
    </row>
    <row r="1501" spans="1:37">
      <c r="A1501" s="87">
        <v>45222</v>
      </c>
      <c r="B1501">
        <f>VLOOKUP($A1501,'STOCK PRICES'!$C$2:$D$1994,2,1)</f>
        <v>133.58000000000001</v>
      </c>
      <c r="C1501" s="92">
        <f t="shared" si="135"/>
        <v>4.7274316084612664E-3</v>
      </c>
      <c r="D1501">
        <f>VLOOKUP($A1501,'STOCK PRICES'!$E$2:$F$2018,2,1)</f>
        <v>157.61000000000001</v>
      </c>
      <c r="E1501" s="92">
        <f t="shared" si="135"/>
        <v>-4.8104403161848448E-3</v>
      </c>
      <c r="F1501">
        <f>VLOOKUP($A1501,'STOCK PRICES'!$G$2:$H$1679,2,1)</f>
        <v>28</v>
      </c>
      <c r="G1501" s="92">
        <f t="shared" si="119"/>
        <v>-1.1716803667221229E-2</v>
      </c>
      <c r="H1501">
        <f>VLOOKUP($A1501,'STOCK PRICES'!$I$2:$J$1976,2,1)</f>
        <v>40</v>
      </c>
      <c r="I1501" s="92">
        <f t="shared" si="120"/>
        <v>1.1060947359424976E-2</v>
      </c>
      <c r="J1501">
        <f>VLOOKUP($A1501,'STOCK PRICES'!$K$2:$L$2018,2,1)</f>
        <v>282.38</v>
      </c>
      <c r="K1501" s="92">
        <f t="shared" si="121"/>
        <v>-1.7099235147486066E-2</v>
      </c>
      <c r="L1501">
        <f>VLOOKUP($A1501,'STOCK PRICES'!$M$2:$N$2018,2,1)</f>
        <v>34.700000000000003</v>
      </c>
      <c r="M1501" s="92">
        <f t="shared" si="122"/>
        <v>-1.203108181410225E-2</v>
      </c>
      <c r="N1501">
        <f>VLOOKUP($A1501,'STOCK PRICES'!$O$2:$P$538,2,1)</f>
        <v>35.229999999999997</v>
      </c>
      <c r="O1501" s="92">
        <f t="shared" si="123"/>
        <v>6.3271465359444778E-2</v>
      </c>
      <c r="P1501">
        <f>VLOOKUP($A1501,'STOCK PRICES'!$Q$2:$R$2018,2,1)</f>
        <v>18.16</v>
      </c>
      <c r="Q1501" s="92">
        <f t="shared" si="124"/>
        <v>1.6533484063876403E-3</v>
      </c>
      <c r="R1501">
        <f>VLOOKUP($A1501,'STOCK PRICES'!$S$2:$T$2018,2,1)</f>
        <v>5.21</v>
      </c>
      <c r="S1501" s="92">
        <f t="shared" si="125"/>
        <v>-1.33462419528946E-2</v>
      </c>
      <c r="T1501">
        <f>VLOOKUP($A1501,'STOCK PRICES'!$U$2:$V$1210,2,1)</f>
        <v>153.9</v>
      </c>
      <c r="U1501" s="92">
        <f t="shared" si="126"/>
        <v>-7.1865901223693322E-3</v>
      </c>
      <c r="V1501">
        <f>VLOOKUP($A1501,'STOCK PRICES'!$W$2:$X$1879,2,1)</f>
        <v>64.09</v>
      </c>
      <c r="W1501" s="92">
        <f t="shared" si="127"/>
        <v>9.7209921977568156E-3</v>
      </c>
      <c r="X1501">
        <f>VLOOKUP($A1501,'STOCK PRICES'!$Y$2:$Z$1987,2,1)</f>
        <v>31</v>
      </c>
      <c r="Y1501" s="92">
        <f t="shared" si="128"/>
        <v>1.1680859612755589E-2</v>
      </c>
      <c r="Z1501">
        <f>VLOOKUP($A1501,'STOCK PRICES'!$AA$2:$AB$1885,2,1)</f>
        <v>89</v>
      </c>
      <c r="AA1501" s="92">
        <f t="shared" si="129"/>
        <v>0</v>
      </c>
      <c r="AB1501">
        <f>VLOOKUP($A1501,'STOCK PRICES'!$AC$2:$AD$532,2,1)</f>
        <v>607.24</v>
      </c>
      <c r="AC1501" s="92">
        <f t="shared" si="130"/>
        <v>3.2825042463464245E-3</v>
      </c>
      <c r="AD1501">
        <f>VLOOKUP($A1501,'STOCK PRICES'!$AE$2:$AF$1525,2,1)</f>
        <v>960.26</v>
      </c>
      <c r="AE1501" s="92">
        <f t="shared" si="131"/>
        <v>-3.0195594796297203E-4</v>
      </c>
      <c r="AF1501">
        <f>VLOOKUP($A1501,'STOCK PRICES'!$AG$2:$AH$1526,2,1)</f>
        <v>60.79</v>
      </c>
      <c r="AG1501" s="92">
        <f t="shared" si="132"/>
        <v>1.1581863414794462E-2</v>
      </c>
      <c r="AH1501">
        <f>VLOOKUP($A1501,'STOCK PRICES'!$AI$2:$AJ$1515,2,1)</f>
        <v>415.49</v>
      </c>
      <c r="AI1501" s="92">
        <f t="shared" si="133"/>
        <v>-6.4773280876204648E-3</v>
      </c>
      <c r="AJ1501">
        <f>VLOOKUP($A1501,'STOCK PRICES'!$AK$2:$AL$1492,2,1)</f>
        <v>257.39999999999998</v>
      </c>
      <c r="AK1501" s="92">
        <f t="shared" si="134"/>
        <v>1.4991376126510202E-2</v>
      </c>
    </row>
    <row r="1502" spans="1:37">
      <c r="A1502" s="87">
        <v>45223</v>
      </c>
      <c r="B1502">
        <f>VLOOKUP($A1502,'STOCK PRICES'!$C$2:$D$1994,2,1)</f>
        <v>133.34</v>
      </c>
      <c r="C1502" s="92">
        <f t="shared" si="135"/>
        <v>-1.7982921075759865E-3</v>
      </c>
      <c r="D1502">
        <f>VLOOKUP($A1502,'STOCK PRICES'!$E$2:$F$2018,2,1)</f>
        <v>157.80000000000001</v>
      </c>
      <c r="E1502" s="92">
        <f t="shared" si="135"/>
        <v>1.2047812243241606E-3</v>
      </c>
      <c r="F1502">
        <f>VLOOKUP($A1502,'STOCK PRICES'!$G$2:$H$1679,2,1)</f>
        <v>28</v>
      </c>
      <c r="G1502" s="92">
        <f t="shared" si="119"/>
        <v>0</v>
      </c>
      <c r="H1502">
        <f>VLOOKUP($A1502,'STOCK PRICES'!$I$2:$J$1976,2,1)</f>
        <v>39.5</v>
      </c>
      <c r="I1502" s="92">
        <f t="shared" si="120"/>
        <v>-1.2578782206860073E-2</v>
      </c>
      <c r="J1502">
        <f>VLOOKUP($A1502,'STOCK PRICES'!$K$2:$L$2018,2,1)</f>
        <v>284.64</v>
      </c>
      <c r="K1502" s="92">
        <f t="shared" si="121"/>
        <v>7.9715423361460466E-3</v>
      </c>
      <c r="L1502">
        <f>VLOOKUP($A1502,'STOCK PRICES'!$M$2:$N$2018,2,1)</f>
        <v>34.78</v>
      </c>
      <c r="M1502" s="92">
        <f t="shared" si="122"/>
        <v>2.3028219733235047E-3</v>
      </c>
      <c r="N1502">
        <f>VLOOKUP($A1502,'STOCK PRICES'!$O$2:$P$538,2,1)</f>
        <v>35.42</v>
      </c>
      <c r="O1502" s="92">
        <f t="shared" si="123"/>
        <v>5.3786400015412763E-3</v>
      </c>
      <c r="P1502">
        <f>VLOOKUP($A1502,'STOCK PRICES'!$Q$2:$R$2018,2,1)</f>
        <v>18.64</v>
      </c>
      <c r="Q1502" s="92">
        <f t="shared" si="124"/>
        <v>2.6088436084297874E-2</v>
      </c>
      <c r="R1502">
        <f>VLOOKUP($A1502,'STOCK PRICES'!$S$2:$T$2018,2,1)</f>
        <v>5.21</v>
      </c>
      <c r="S1502" s="92">
        <f t="shared" si="125"/>
        <v>0</v>
      </c>
      <c r="T1502">
        <f>VLOOKUP($A1502,'STOCK PRICES'!$U$2:$V$1210,2,1)</f>
        <v>155.22999999999999</v>
      </c>
      <c r="U1502" s="92">
        <f t="shared" si="126"/>
        <v>8.6048471935184275E-3</v>
      </c>
      <c r="V1502">
        <f>VLOOKUP($A1502,'STOCK PRICES'!$W$2:$X$1879,2,1)</f>
        <v>64.61</v>
      </c>
      <c r="W1502" s="92">
        <f t="shared" si="127"/>
        <v>8.0808520539384539E-3</v>
      </c>
      <c r="X1502">
        <f>VLOOKUP($A1502,'STOCK PRICES'!$Y$2:$Z$1987,2,1)</f>
        <v>31.28</v>
      </c>
      <c r="Y1502" s="92">
        <f t="shared" si="128"/>
        <v>8.9917111919640864E-3</v>
      </c>
      <c r="Z1502">
        <f>VLOOKUP($A1502,'STOCK PRICES'!$AA$2:$AB$1885,2,1)</f>
        <v>89</v>
      </c>
      <c r="AA1502" s="92">
        <f t="shared" si="129"/>
        <v>0</v>
      </c>
      <c r="AB1502">
        <f>VLOOKUP($A1502,'STOCK PRICES'!$AC$2:$AD$532,2,1)</f>
        <v>609.34</v>
      </c>
      <c r="AC1502" s="92">
        <f t="shared" si="130"/>
        <v>3.4523041406569802E-3</v>
      </c>
      <c r="AD1502">
        <f>VLOOKUP($A1502,'STOCK PRICES'!$AE$2:$AF$1525,2,1)</f>
        <v>950.9</v>
      </c>
      <c r="AE1502" s="92">
        <f t="shared" si="131"/>
        <v>-9.7951765810901127E-3</v>
      </c>
      <c r="AF1502">
        <f>VLOOKUP($A1502,'STOCK PRICES'!$AG$2:$AH$1526,2,1)</f>
        <v>60.67</v>
      </c>
      <c r="AG1502" s="92">
        <f t="shared" si="132"/>
        <v>-1.9759598064245671E-3</v>
      </c>
      <c r="AH1502">
        <f>VLOOKUP($A1502,'STOCK PRICES'!$AI$2:$AJ$1515,2,1)</f>
        <v>414.09</v>
      </c>
      <c r="AI1502" s="92">
        <f t="shared" si="133"/>
        <v>-3.3752051135937798E-3</v>
      </c>
      <c r="AJ1502">
        <f>VLOOKUP($A1502,'STOCK PRICES'!$AK$2:$AL$1492,2,1)</f>
        <v>251</v>
      </c>
      <c r="AK1502" s="92">
        <f t="shared" si="134"/>
        <v>-2.5178356030242259E-2</v>
      </c>
    </row>
    <row r="1503" spans="1:37">
      <c r="A1503" s="87">
        <v>45224</v>
      </c>
      <c r="B1503">
        <f>VLOOKUP($A1503,'STOCK PRICES'!$C$2:$D$1994,2,1)</f>
        <v>133.61000000000001</v>
      </c>
      <c r="C1503" s="92">
        <f t="shared" si="135"/>
        <v>2.0228514108888563E-3</v>
      </c>
      <c r="D1503">
        <f>VLOOKUP($A1503,'STOCK PRICES'!$E$2:$F$2018,2,1)</f>
        <v>157.37</v>
      </c>
      <c r="E1503" s="92">
        <f t="shared" si="135"/>
        <v>-2.7286877990009149E-3</v>
      </c>
      <c r="F1503">
        <f>VLOOKUP($A1503,'STOCK PRICES'!$G$2:$H$1679,2,1)</f>
        <v>28.59</v>
      </c>
      <c r="G1503" s="92">
        <f t="shared" ref="G1503:G1520" si="136">LN(F1503/F1502)</f>
        <v>2.0852496159016569E-2</v>
      </c>
      <c r="H1503">
        <f>VLOOKUP($A1503,'STOCK PRICES'!$I$2:$J$1976,2,1)</f>
        <v>40.299999999999997</v>
      </c>
      <c r="I1503" s="92">
        <f t="shared" ref="I1503:I1520" si="137">LN(H1503/H1502)</f>
        <v>2.0050797045561002E-2</v>
      </c>
      <c r="J1503">
        <f>VLOOKUP($A1503,'STOCK PRICES'!$K$2:$L$2018,2,1)</f>
        <v>283.35000000000002</v>
      </c>
      <c r="K1503" s="92">
        <f t="shared" ref="K1503:K1520" si="138">LN(J1503/J1502)</f>
        <v>-4.5423413018966415E-3</v>
      </c>
      <c r="L1503">
        <f>VLOOKUP($A1503,'STOCK PRICES'!$M$2:$N$2018,2,1)</f>
        <v>35.22</v>
      </c>
      <c r="M1503" s="92">
        <f t="shared" ref="M1503:M1520" si="139">LN(L1503/L1502)</f>
        <v>1.2571594141922991E-2</v>
      </c>
      <c r="N1503">
        <f>VLOOKUP($A1503,'STOCK PRICES'!$O$2:$P$538,2,1)</f>
        <v>35.1</v>
      </c>
      <c r="O1503" s="92">
        <f t="shared" ref="O1503:O1520" si="140">LN(N1503/N1502)</f>
        <v>-9.0755018828673831E-3</v>
      </c>
      <c r="P1503">
        <f>VLOOKUP($A1503,'STOCK PRICES'!$Q$2:$R$2018,2,1)</f>
        <v>18.64</v>
      </c>
      <c r="Q1503" s="92">
        <f t="shared" ref="Q1503:Q1520" si="141">LN(P1503/P1502)</f>
        <v>0</v>
      </c>
      <c r="R1503">
        <f>VLOOKUP($A1503,'STOCK PRICES'!$S$2:$T$2018,2,1)</f>
        <v>5.19</v>
      </c>
      <c r="S1503" s="92">
        <f t="shared" ref="S1503:S1520" si="142">LN(R1503/R1502)</f>
        <v>-3.8461585874781639E-3</v>
      </c>
      <c r="T1503">
        <f>VLOOKUP($A1503,'STOCK PRICES'!$U$2:$V$1210,2,1)</f>
        <v>154.25</v>
      </c>
      <c r="U1503" s="92">
        <f t="shared" ref="U1503:U1520" si="143">LN(T1503/T1502)</f>
        <v>-6.333225252854683E-3</v>
      </c>
      <c r="V1503">
        <f>VLOOKUP($A1503,'STOCK PRICES'!$W$2:$X$1879,2,1)</f>
        <v>65.260000000000005</v>
      </c>
      <c r="W1503" s="92">
        <f t="shared" ref="W1503:W1520" si="144">LN(V1503/V1502)</f>
        <v>1.0010093595100644E-2</v>
      </c>
      <c r="X1503">
        <f>VLOOKUP($A1503,'STOCK PRICES'!$Y$2:$Z$1987,2,1)</f>
        <v>32.29</v>
      </c>
      <c r="Y1503" s="92">
        <f t="shared" ref="Y1503:Y1520" si="145">LN(X1503/X1502)</f>
        <v>3.1778669093073399E-2</v>
      </c>
      <c r="Z1503">
        <f>VLOOKUP($A1503,'STOCK PRICES'!$AA$2:$AB$1885,2,1)</f>
        <v>86.18</v>
      </c>
      <c r="AA1503" s="92">
        <f t="shared" ref="AA1503:AA1520" si="146">LN(Z1503/Z1502)</f>
        <v>-3.2198237544447825E-2</v>
      </c>
      <c r="AB1503">
        <f>VLOOKUP($A1503,'STOCK PRICES'!$AC$2:$AD$532,2,1)</f>
        <v>606.44000000000005</v>
      </c>
      <c r="AC1503" s="92">
        <f t="shared" ref="AC1503:AC1520" si="147">LN(AB1503/AB1502)</f>
        <v>-4.7706089917905099E-3</v>
      </c>
      <c r="AD1503">
        <f>VLOOKUP($A1503,'STOCK PRICES'!$AE$2:$AF$1525,2,1)</f>
        <v>958.76</v>
      </c>
      <c r="AE1503" s="92">
        <f t="shared" ref="AE1503:AE1520" si="148">LN(AD1503/AD1502)</f>
        <v>8.2318783293910524E-3</v>
      </c>
      <c r="AF1503">
        <f>VLOOKUP($A1503,'STOCK PRICES'!$AG$2:$AH$1526,2,1)</f>
        <v>60.56</v>
      </c>
      <c r="AG1503" s="92">
        <f t="shared" ref="AG1503:AG1520" si="149">LN(AF1503/AF1502)</f>
        <v>-1.8147328250130831E-3</v>
      </c>
      <c r="AH1503">
        <f>VLOOKUP($A1503,'STOCK PRICES'!$AI$2:$AJ$1515,2,1)</f>
        <v>431.57</v>
      </c>
      <c r="AI1503" s="92">
        <f t="shared" ref="AI1503:AI1520" si="150">LN(AH1503/AH1502)</f>
        <v>4.1346380660085578E-2</v>
      </c>
      <c r="AJ1503">
        <f>VLOOKUP($A1503,'STOCK PRICES'!$AK$2:$AL$1492,2,1)</f>
        <v>250.34</v>
      </c>
      <c r="AK1503" s="92">
        <f t="shared" ref="AK1503:AK1520" si="151">LN(AJ1503/AJ1502)</f>
        <v>-2.6329452319063941E-3</v>
      </c>
    </row>
    <row r="1504" spans="1:37">
      <c r="A1504" s="87">
        <v>45225</v>
      </c>
      <c r="B1504">
        <f>VLOOKUP($A1504,'STOCK PRICES'!$C$2:$D$1994,2,1)</f>
        <v>136</v>
      </c>
      <c r="C1504" s="92">
        <f t="shared" ref="C1504:E1520" si="152">LN(B1504/B1503)</f>
        <v>1.7729777135249345E-2</v>
      </c>
      <c r="D1504">
        <f>VLOOKUP($A1504,'STOCK PRICES'!$E$2:$F$2018,2,1)</f>
        <v>158.47999999999999</v>
      </c>
      <c r="E1504" s="92">
        <f t="shared" si="152"/>
        <v>7.0286817775223045E-3</v>
      </c>
      <c r="F1504">
        <f>VLOOKUP($A1504,'STOCK PRICES'!$G$2:$H$1679,2,1)</f>
        <v>30.73</v>
      </c>
      <c r="G1504" s="92">
        <f t="shared" si="136"/>
        <v>7.2182369808172955E-2</v>
      </c>
      <c r="H1504">
        <f>VLOOKUP($A1504,'STOCK PRICES'!$I$2:$J$1976,2,1)</f>
        <v>40.299999999999997</v>
      </c>
      <c r="I1504" s="92">
        <f t="shared" si="137"/>
        <v>0</v>
      </c>
      <c r="J1504">
        <f>VLOOKUP($A1504,'STOCK PRICES'!$K$2:$L$2018,2,1)</f>
        <v>280.81</v>
      </c>
      <c r="K1504" s="92">
        <f t="shared" si="138"/>
        <v>-9.0045985624710272E-3</v>
      </c>
      <c r="L1504">
        <f>VLOOKUP($A1504,'STOCK PRICES'!$M$2:$N$2018,2,1)</f>
        <v>35.56</v>
      </c>
      <c r="M1504" s="92">
        <f t="shared" si="139"/>
        <v>9.6073075776438657E-3</v>
      </c>
      <c r="N1504">
        <f>VLOOKUP($A1504,'STOCK PRICES'!$O$2:$P$538,2,1)</f>
        <v>37.29</v>
      </c>
      <c r="O1504" s="92">
        <f t="shared" si="140"/>
        <v>6.052406371890931E-2</v>
      </c>
      <c r="P1504">
        <f>VLOOKUP($A1504,'STOCK PRICES'!$Q$2:$R$2018,2,1)</f>
        <v>18.260000000000002</v>
      </c>
      <c r="Q1504" s="92">
        <f t="shared" si="141"/>
        <v>-2.0596934090622628E-2</v>
      </c>
      <c r="R1504">
        <f>VLOOKUP($A1504,'STOCK PRICES'!$S$2:$T$2018,2,1)</f>
        <v>5.16</v>
      </c>
      <c r="S1504" s="92">
        <f t="shared" si="142"/>
        <v>-5.7971176843259579E-3</v>
      </c>
      <c r="T1504">
        <f>VLOOKUP($A1504,'STOCK PRICES'!$U$2:$V$1210,2,1)</f>
        <v>157.41999999999999</v>
      </c>
      <c r="U1504" s="92">
        <f t="shared" si="143"/>
        <v>2.0342729928806719E-2</v>
      </c>
      <c r="V1504">
        <f>VLOOKUP($A1504,'STOCK PRICES'!$W$2:$X$1879,2,1)</f>
        <v>65.260000000000005</v>
      </c>
      <c r="W1504" s="92">
        <f t="shared" si="144"/>
        <v>0</v>
      </c>
      <c r="X1504">
        <f>VLOOKUP($A1504,'STOCK PRICES'!$Y$2:$Z$1987,2,1)</f>
        <v>31.64</v>
      </c>
      <c r="Y1504" s="92">
        <f t="shared" si="145"/>
        <v>-2.0335441870730647E-2</v>
      </c>
      <c r="Z1504">
        <f>VLOOKUP($A1504,'STOCK PRICES'!$AA$2:$AB$1885,2,1)</f>
        <v>86.83</v>
      </c>
      <c r="AA1504" s="92">
        <f t="shared" si="146"/>
        <v>7.5140518848617289E-3</v>
      </c>
      <c r="AB1504">
        <f>VLOOKUP($A1504,'STOCK PRICES'!$AC$2:$AD$532,2,1)</f>
        <v>609.36</v>
      </c>
      <c r="AC1504" s="92">
        <f t="shared" si="147"/>
        <v>4.8034308511517012E-3</v>
      </c>
      <c r="AD1504">
        <f>VLOOKUP($A1504,'STOCK PRICES'!$AE$2:$AF$1525,2,1)</f>
        <v>950</v>
      </c>
      <c r="AE1504" s="92">
        <f t="shared" si="148"/>
        <v>-9.1787982802031386E-3</v>
      </c>
      <c r="AF1504">
        <f>VLOOKUP($A1504,'STOCK PRICES'!$AG$2:$AH$1526,2,1)</f>
        <v>61.02</v>
      </c>
      <c r="AG1504" s="92">
        <f t="shared" si="149"/>
        <v>7.5670701593302638E-3</v>
      </c>
      <c r="AH1504">
        <f>VLOOKUP($A1504,'STOCK PRICES'!$AI$2:$AJ$1515,2,1)</f>
        <v>432.07</v>
      </c>
      <c r="AI1504" s="92">
        <f t="shared" si="150"/>
        <v>1.1578899908824861E-3</v>
      </c>
      <c r="AJ1504">
        <f>VLOOKUP($A1504,'STOCK PRICES'!$AK$2:$AL$1492,2,1)</f>
        <v>252.53</v>
      </c>
      <c r="AK1504" s="92">
        <f t="shared" si="151"/>
        <v>8.7100596391526397E-3</v>
      </c>
    </row>
    <row r="1505" spans="1:37">
      <c r="A1505" s="87">
        <v>45226</v>
      </c>
      <c r="B1505">
        <f>VLOOKUP($A1505,'STOCK PRICES'!$C$2:$D$1994,2,1)</f>
        <v>137.57</v>
      </c>
      <c r="C1505" s="92">
        <f t="shared" si="152"/>
        <v>1.1477992736852143E-2</v>
      </c>
      <c r="D1505">
        <f>VLOOKUP($A1505,'STOCK PRICES'!$E$2:$F$2018,2,1)</f>
        <v>160.06</v>
      </c>
      <c r="E1505" s="92">
        <f t="shared" si="152"/>
        <v>9.9203425486046534E-3</v>
      </c>
      <c r="F1505">
        <f>VLOOKUP($A1505,'STOCK PRICES'!$G$2:$H$1679,2,1)</f>
        <v>31.21</v>
      </c>
      <c r="G1505" s="92">
        <f t="shared" si="136"/>
        <v>1.5499180140294853E-2</v>
      </c>
      <c r="H1505">
        <f>VLOOKUP($A1505,'STOCK PRICES'!$I$2:$J$1976,2,1)</f>
        <v>41.55</v>
      </c>
      <c r="I1505" s="92">
        <f t="shared" si="137"/>
        <v>3.0546052348819807E-2</v>
      </c>
      <c r="J1505">
        <f>VLOOKUP($A1505,'STOCK PRICES'!$K$2:$L$2018,2,1)</f>
        <v>281.32</v>
      </c>
      <c r="K1505" s="92">
        <f t="shared" si="138"/>
        <v>1.8145273866601215E-3</v>
      </c>
      <c r="L1505">
        <f>VLOOKUP($A1505,'STOCK PRICES'!$M$2:$N$2018,2,1)</f>
        <v>35.69</v>
      </c>
      <c r="M1505" s="92">
        <f t="shared" si="139"/>
        <v>3.6491268563649854E-3</v>
      </c>
      <c r="N1505">
        <f>VLOOKUP($A1505,'STOCK PRICES'!$O$2:$P$538,2,1)</f>
        <v>36.21</v>
      </c>
      <c r="O1505" s="92">
        <f t="shared" si="140"/>
        <v>-2.9389870413179545E-2</v>
      </c>
      <c r="P1505">
        <f>VLOOKUP($A1505,'STOCK PRICES'!$Q$2:$R$2018,2,1)</f>
        <v>18.350000000000001</v>
      </c>
      <c r="Q1505" s="92">
        <f t="shared" si="141"/>
        <v>4.9166993337569102E-3</v>
      </c>
      <c r="R1505">
        <f>VLOOKUP($A1505,'STOCK PRICES'!$S$2:$T$2018,2,1)</f>
        <v>5.13</v>
      </c>
      <c r="S1505" s="92">
        <f t="shared" si="142"/>
        <v>-5.8309203107932096E-3</v>
      </c>
      <c r="T1505">
        <f>VLOOKUP($A1505,'STOCK PRICES'!$U$2:$V$1210,2,1)</f>
        <v>152.12</v>
      </c>
      <c r="U1505" s="92">
        <f t="shared" si="143"/>
        <v>-3.4247709654245048E-2</v>
      </c>
      <c r="V1505">
        <f>VLOOKUP($A1505,'STOCK PRICES'!$W$2:$X$1879,2,1)</f>
        <v>65.849999999999994</v>
      </c>
      <c r="W1505" s="92">
        <f t="shared" si="144"/>
        <v>9.0001370241154094E-3</v>
      </c>
      <c r="X1505">
        <f>VLOOKUP($A1505,'STOCK PRICES'!$Y$2:$Z$1987,2,1)</f>
        <v>31.51</v>
      </c>
      <c r="Y1505" s="92">
        <f t="shared" si="145"/>
        <v>-4.1171871302698526E-3</v>
      </c>
      <c r="Z1505">
        <f>VLOOKUP($A1505,'STOCK PRICES'!$AA$2:$AB$1885,2,1)</f>
        <v>86</v>
      </c>
      <c r="AA1505" s="92">
        <f t="shared" si="146"/>
        <v>-9.6048878190460717E-3</v>
      </c>
      <c r="AB1505">
        <f>VLOOKUP($A1505,'STOCK PRICES'!$AC$2:$AD$532,2,1)</f>
        <v>612.57000000000005</v>
      </c>
      <c r="AC1505" s="92">
        <f t="shared" si="147"/>
        <v>5.2539955385204722E-3</v>
      </c>
      <c r="AD1505">
        <f>VLOOKUP($A1505,'STOCK PRICES'!$AE$2:$AF$1525,2,1)</f>
        <v>962.9</v>
      </c>
      <c r="AE1505" s="92">
        <f t="shared" si="148"/>
        <v>1.3487579651651826E-2</v>
      </c>
      <c r="AF1505">
        <f>VLOOKUP($A1505,'STOCK PRICES'!$AG$2:$AH$1526,2,1)</f>
        <v>60.02</v>
      </c>
      <c r="AG1505" s="92">
        <f t="shared" si="149"/>
        <v>-1.6523839276302511E-2</v>
      </c>
      <c r="AH1505">
        <f>VLOOKUP($A1505,'STOCK PRICES'!$AI$2:$AJ$1515,2,1)</f>
        <v>413.9</v>
      </c>
      <c r="AI1505" s="92">
        <f t="shared" si="150"/>
        <v>-4.2963213399877929E-2</v>
      </c>
      <c r="AJ1505">
        <f>VLOOKUP($A1505,'STOCK PRICES'!$AK$2:$AL$1492,2,1)</f>
        <v>233.59</v>
      </c>
      <c r="AK1505" s="92">
        <f t="shared" si="151"/>
        <v>-7.7962611720434172E-2</v>
      </c>
    </row>
    <row r="1506" spans="1:37">
      <c r="A1506" s="87">
        <v>45229</v>
      </c>
      <c r="B1506">
        <f>VLOOKUP($A1506,'STOCK PRICES'!$C$2:$D$1994,2,1)</f>
        <v>135.83000000000001</v>
      </c>
      <c r="C1506" s="92">
        <f t="shared" si="152"/>
        <v>-1.2728774638504687E-2</v>
      </c>
      <c r="D1506">
        <f>VLOOKUP($A1506,'STOCK PRICES'!$E$2:$F$2018,2,1)</f>
        <v>163.13</v>
      </c>
      <c r="E1506" s="92">
        <f t="shared" si="152"/>
        <v>1.8998684009311196E-2</v>
      </c>
      <c r="F1506">
        <f>VLOOKUP($A1506,'STOCK PRICES'!$G$2:$H$1679,2,1)</f>
        <v>32.65</v>
      </c>
      <c r="G1506" s="92">
        <f t="shared" si="136"/>
        <v>4.5106299439751855E-2</v>
      </c>
      <c r="H1506">
        <f>VLOOKUP($A1506,'STOCK PRICES'!$I$2:$J$1976,2,1)</f>
        <v>41</v>
      </c>
      <c r="I1506" s="92">
        <f t="shared" si="137"/>
        <v>-1.3325454597149285E-2</v>
      </c>
      <c r="J1506">
        <f>VLOOKUP($A1506,'STOCK PRICES'!$K$2:$L$2018,2,1)</f>
        <v>283.52</v>
      </c>
      <c r="K1506" s="92">
        <f t="shared" si="138"/>
        <v>7.7898559768986653E-3</v>
      </c>
      <c r="L1506">
        <f>VLOOKUP($A1506,'STOCK PRICES'!$M$2:$N$2018,2,1)</f>
        <v>36.049999999999997</v>
      </c>
      <c r="M1506" s="92">
        <f t="shared" si="139"/>
        <v>1.0036326228889095E-2</v>
      </c>
      <c r="N1506">
        <f>VLOOKUP($A1506,'STOCK PRICES'!$O$2:$P$538,2,1)</f>
        <v>37.86</v>
      </c>
      <c r="O1506" s="92">
        <f t="shared" si="140"/>
        <v>4.4559822003626882E-2</v>
      </c>
      <c r="P1506">
        <f>VLOOKUP($A1506,'STOCK PRICES'!$Q$2:$R$2018,2,1)</f>
        <v>19.3</v>
      </c>
      <c r="Q1506" s="92">
        <f t="shared" si="141"/>
        <v>5.0475521410260578E-2</v>
      </c>
      <c r="R1506">
        <f>VLOOKUP($A1506,'STOCK PRICES'!$S$2:$T$2018,2,1)</f>
        <v>5.1100000000000003</v>
      </c>
      <c r="S1506" s="92">
        <f t="shared" si="142"/>
        <v>-3.9062549670649885E-3</v>
      </c>
      <c r="T1506">
        <f>VLOOKUP($A1506,'STOCK PRICES'!$U$2:$V$1210,2,1)</f>
        <v>153.26</v>
      </c>
      <c r="U1506" s="92">
        <f t="shared" si="143"/>
        <v>7.4661424821992244E-3</v>
      </c>
      <c r="V1506">
        <f>VLOOKUP($A1506,'STOCK PRICES'!$W$2:$X$1879,2,1)</f>
        <v>66</v>
      </c>
      <c r="W1506" s="92">
        <f t="shared" si="144"/>
        <v>2.2753138371356054E-3</v>
      </c>
      <c r="X1506">
        <f>VLOOKUP($A1506,'STOCK PRICES'!$Y$2:$Z$1987,2,1)</f>
        <v>31.58</v>
      </c>
      <c r="Y1506" s="92">
        <f t="shared" si="145"/>
        <v>2.2190530583126224E-3</v>
      </c>
      <c r="Z1506">
        <f>VLOOKUP($A1506,'STOCK PRICES'!$AA$2:$AB$1885,2,1)</f>
        <v>86.85</v>
      </c>
      <c r="AA1506" s="92">
        <f t="shared" si="146"/>
        <v>9.835196433606138E-3</v>
      </c>
      <c r="AB1506">
        <f>VLOOKUP($A1506,'STOCK PRICES'!$AC$2:$AD$532,2,1)</f>
        <v>632.77</v>
      </c>
      <c r="AC1506" s="92">
        <f t="shared" si="147"/>
        <v>3.2443785382711469E-2</v>
      </c>
      <c r="AD1506">
        <f>VLOOKUP($A1506,'STOCK PRICES'!$AE$2:$AF$1525,2,1)</f>
        <v>983.35</v>
      </c>
      <c r="AE1506" s="92">
        <f t="shared" si="148"/>
        <v>2.1015545428424716E-2</v>
      </c>
      <c r="AF1506">
        <f>VLOOKUP($A1506,'STOCK PRICES'!$AG$2:$AH$1526,2,1)</f>
        <v>60.47</v>
      </c>
      <c r="AG1506" s="92">
        <f t="shared" si="149"/>
        <v>7.4695342729003836E-3</v>
      </c>
      <c r="AH1506">
        <f>VLOOKUP($A1506,'STOCK PRICES'!$AI$2:$AJ$1515,2,1)</f>
        <v>410.39</v>
      </c>
      <c r="AI1506" s="92">
        <f t="shared" si="150"/>
        <v>-8.5164716667290551E-3</v>
      </c>
      <c r="AJ1506">
        <f>VLOOKUP($A1506,'STOCK PRICES'!$AK$2:$AL$1492,2,1)</f>
        <v>226.13</v>
      </c>
      <c r="AK1506" s="92">
        <f t="shared" si="151"/>
        <v>-3.2457386683693266E-2</v>
      </c>
    </row>
    <row r="1507" spans="1:37">
      <c r="A1507" s="87">
        <v>45230</v>
      </c>
      <c r="B1507">
        <f>VLOOKUP($A1507,'STOCK PRICES'!$C$2:$D$1994,2,1)</f>
        <v>137.43</v>
      </c>
      <c r="C1507" s="92">
        <f t="shared" si="152"/>
        <v>1.1710592732361099E-2</v>
      </c>
      <c r="D1507">
        <f>VLOOKUP($A1507,'STOCK PRICES'!$E$2:$F$2018,2,1)</f>
        <v>167.61</v>
      </c>
      <c r="E1507" s="92">
        <f t="shared" si="152"/>
        <v>2.7092423190956002E-2</v>
      </c>
      <c r="F1507">
        <f>VLOOKUP($A1507,'STOCK PRICES'!$G$2:$H$1679,2,1)</f>
        <v>33.19</v>
      </c>
      <c r="G1507" s="92">
        <f t="shared" si="136"/>
        <v>1.6403770009443125E-2</v>
      </c>
      <c r="H1507">
        <f>VLOOKUP($A1507,'STOCK PRICES'!$I$2:$J$1976,2,1)</f>
        <v>42.01</v>
      </c>
      <c r="I1507" s="92">
        <f t="shared" si="137"/>
        <v>2.4335618476982911E-2</v>
      </c>
      <c r="J1507">
        <f>VLOOKUP($A1507,'STOCK PRICES'!$K$2:$L$2018,2,1)</f>
        <v>299.39</v>
      </c>
      <c r="K1507" s="92">
        <f t="shared" si="138"/>
        <v>5.4464403877414476E-2</v>
      </c>
      <c r="L1507">
        <f>VLOOKUP($A1507,'STOCK PRICES'!$M$2:$N$2018,2,1)</f>
        <v>35.9</v>
      </c>
      <c r="M1507" s="92">
        <f t="shared" si="139"/>
        <v>-4.1695682367248917E-3</v>
      </c>
      <c r="N1507">
        <f>VLOOKUP($A1507,'STOCK PRICES'!$O$2:$P$538,2,1)</f>
        <v>37.53</v>
      </c>
      <c r="O1507" s="92">
        <f t="shared" si="140"/>
        <v>-8.7545326342473011E-3</v>
      </c>
      <c r="P1507">
        <f>VLOOKUP($A1507,'STOCK PRICES'!$Q$2:$R$2018,2,1)</f>
        <v>20.69</v>
      </c>
      <c r="Q1507" s="92">
        <f t="shared" si="141"/>
        <v>6.9545395846611915E-2</v>
      </c>
      <c r="R1507">
        <f>VLOOKUP($A1507,'STOCK PRICES'!$S$2:$T$2018,2,1)</f>
        <v>5.07</v>
      </c>
      <c r="S1507" s="92">
        <f t="shared" si="142"/>
        <v>-7.8585866125212706E-3</v>
      </c>
      <c r="T1507">
        <f>VLOOKUP($A1507,'STOCK PRICES'!$U$2:$V$1210,2,1)</f>
        <v>152.99</v>
      </c>
      <c r="U1507" s="92">
        <f t="shared" si="143"/>
        <v>-1.7632657629705318E-3</v>
      </c>
      <c r="V1507">
        <f>VLOOKUP($A1507,'STOCK PRICES'!$W$2:$X$1879,2,1)</f>
        <v>64.099999999999994</v>
      </c>
      <c r="W1507" s="92">
        <f t="shared" si="144"/>
        <v>-2.9210378099801322E-2</v>
      </c>
      <c r="X1507">
        <f>VLOOKUP($A1507,'STOCK PRICES'!$Y$2:$Z$1987,2,1)</f>
        <v>31.53</v>
      </c>
      <c r="Y1507" s="92">
        <f t="shared" si="145"/>
        <v>-1.5845352705265415E-3</v>
      </c>
      <c r="Z1507">
        <f>VLOOKUP($A1507,'STOCK PRICES'!$AA$2:$AB$1885,2,1)</f>
        <v>87.34</v>
      </c>
      <c r="AA1507" s="92">
        <f t="shared" si="146"/>
        <v>5.6260553703009969E-3</v>
      </c>
      <c r="AB1507">
        <f>VLOOKUP($A1507,'STOCK PRICES'!$AC$2:$AD$532,2,1)</f>
        <v>634.48</v>
      </c>
      <c r="AC1507" s="92">
        <f t="shared" si="147"/>
        <v>2.698758789299747E-3</v>
      </c>
      <c r="AD1507">
        <f>VLOOKUP($A1507,'STOCK PRICES'!$AE$2:$AF$1525,2,1)</f>
        <v>987.98</v>
      </c>
      <c r="AE1507" s="92">
        <f t="shared" si="148"/>
        <v>4.6973449533346378E-3</v>
      </c>
      <c r="AF1507">
        <f>VLOOKUP($A1507,'STOCK PRICES'!$AG$2:$AH$1526,2,1)</f>
        <v>60.07</v>
      </c>
      <c r="AG1507" s="92">
        <f t="shared" si="149"/>
        <v>-6.6368254230514913E-3</v>
      </c>
      <c r="AH1507">
        <f>VLOOKUP($A1507,'STOCK PRICES'!$AI$2:$AJ$1515,2,1)</f>
        <v>415.01</v>
      </c>
      <c r="AI1507" s="92">
        <f t="shared" si="150"/>
        <v>1.119468923796969E-2</v>
      </c>
      <c r="AJ1507">
        <f>VLOOKUP($A1507,'STOCK PRICES'!$AK$2:$AL$1492,2,1)</f>
        <v>237.38</v>
      </c>
      <c r="AK1507" s="92">
        <f t="shared" si="151"/>
        <v>4.8552177493456569E-2</v>
      </c>
    </row>
    <row r="1508" spans="1:37">
      <c r="A1508" s="87">
        <v>45231</v>
      </c>
      <c r="B1508">
        <f>VLOOKUP($A1508,'STOCK PRICES'!$C$2:$D$1994,2,1)</f>
        <v>137.01</v>
      </c>
      <c r="C1508" s="92">
        <f t="shared" si="152"/>
        <v>-3.0607807017433084E-3</v>
      </c>
      <c r="D1508">
        <f>VLOOKUP($A1508,'STOCK PRICES'!$E$2:$F$2018,2,1)</f>
        <v>167</v>
      </c>
      <c r="E1508" s="92">
        <f t="shared" si="152"/>
        <v>-3.6460397224121256E-3</v>
      </c>
      <c r="F1508">
        <f>VLOOKUP($A1508,'STOCK PRICES'!$G$2:$H$1679,2,1)</f>
        <v>34.03</v>
      </c>
      <c r="G1508" s="92">
        <f t="shared" si="136"/>
        <v>2.499386278093128E-2</v>
      </c>
      <c r="H1508">
        <f>VLOOKUP($A1508,'STOCK PRICES'!$I$2:$J$1976,2,1)</f>
        <v>43.02</v>
      </c>
      <c r="I1508" s="92">
        <f t="shared" si="137"/>
        <v>2.3757438658293429E-2</v>
      </c>
      <c r="J1508">
        <f>VLOOKUP($A1508,'STOCK PRICES'!$K$2:$L$2018,2,1)</f>
        <v>296.10000000000002</v>
      </c>
      <c r="K1508" s="92">
        <f t="shared" si="138"/>
        <v>-1.1049836186584823E-2</v>
      </c>
      <c r="L1508">
        <f>VLOOKUP($A1508,'STOCK PRICES'!$M$2:$N$2018,2,1)</f>
        <v>36.159999999999997</v>
      </c>
      <c r="M1508" s="92">
        <f t="shared" si="139"/>
        <v>7.2162400297424061E-3</v>
      </c>
      <c r="N1508">
        <f>VLOOKUP($A1508,'STOCK PRICES'!$O$2:$P$538,2,1)</f>
        <v>37.47</v>
      </c>
      <c r="O1508" s="92">
        <f t="shared" si="140"/>
        <v>-1.6000003413334915E-3</v>
      </c>
      <c r="P1508">
        <f>VLOOKUP($A1508,'STOCK PRICES'!$Q$2:$R$2018,2,1)</f>
        <v>21.57</v>
      </c>
      <c r="Q1508" s="92">
        <f t="shared" si="141"/>
        <v>4.1652968643613231E-2</v>
      </c>
      <c r="R1508">
        <f>VLOOKUP($A1508,'STOCK PRICES'!$S$2:$T$2018,2,1)</f>
        <v>5.12</v>
      </c>
      <c r="S1508" s="92">
        <f t="shared" si="142"/>
        <v>9.8136214483246706E-3</v>
      </c>
      <c r="T1508">
        <f>VLOOKUP($A1508,'STOCK PRICES'!$U$2:$V$1210,2,1)</f>
        <v>154.33000000000001</v>
      </c>
      <c r="U1508" s="92">
        <f t="shared" si="143"/>
        <v>8.7206071334525112E-3</v>
      </c>
      <c r="V1508">
        <f>VLOOKUP($A1508,'STOCK PRICES'!$W$2:$X$1879,2,1)</f>
        <v>65.5</v>
      </c>
      <c r="W1508" s="92">
        <f t="shared" si="144"/>
        <v>2.1605778714582056E-2</v>
      </c>
      <c r="X1508">
        <f>VLOOKUP($A1508,'STOCK PRICES'!$Y$2:$Z$1987,2,1)</f>
        <v>31.86</v>
      </c>
      <c r="Y1508" s="92">
        <f t="shared" si="145"/>
        <v>1.0411830924932889E-2</v>
      </c>
      <c r="Z1508">
        <f>VLOOKUP($A1508,'STOCK PRICES'!$AA$2:$AB$1885,2,1)</f>
        <v>87.89</v>
      </c>
      <c r="AA1508" s="92">
        <f t="shared" si="146"/>
        <v>6.2774845191388099E-3</v>
      </c>
      <c r="AB1508">
        <f>VLOOKUP($A1508,'STOCK PRICES'!$AC$2:$AD$532,2,1)</f>
        <v>638.04999999999995</v>
      </c>
      <c r="AC1508" s="92">
        <f t="shared" si="147"/>
        <v>5.6108844049211721E-3</v>
      </c>
      <c r="AD1508">
        <f>VLOOKUP($A1508,'STOCK PRICES'!$AE$2:$AF$1525,2,1)</f>
        <v>1004.15</v>
      </c>
      <c r="AE1508" s="92">
        <f t="shared" si="148"/>
        <v>1.623423685468953E-2</v>
      </c>
      <c r="AF1508">
        <f>VLOOKUP($A1508,'STOCK PRICES'!$AG$2:$AH$1526,2,1)</f>
        <v>63.8</v>
      </c>
      <c r="AG1508" s="92">
        <f t="shared" si="149"/>
        <v>6.0242641488674059E-2</v>
      </c>
      <c r="AH1508">
        <f>VLOOKUP($A1508,'STOCK PRICES'!$AI$2:$AJ$1515,2,1)</f>
        <v>419.45</v>
      </c>
      <c r="AI1508" s="92">
        <f t="shared" si="150"/>
        <v>1.0641712966376362E-2</v>
      </c>
      <c r="AJ1508">
        <f>VLOOKUP($A1508,'STOCK PRICES'!$AK$2:$AL$1492,2,1)</f>
        <v>240.21</v>
      </c>
      <c r="AK1508" s="92">
        <f t="shared" si="151"/>
        <v>1.1851308124293143E-2</v>
      </c>
    </row>
    <row r="1509" spans="1:37">
      <c r="A1509" s="87">
        <v>45232</v>
      </c>
      <c r="B1509">
        <f>VLOOKUP($A1509,'STOCK PRICES'!$C$2:$D$1994,2,1)</f>
        <v>135.15</v>
      </c>
      <c r="C1509" s="92">
        <f t="shared" si="152"/>
        <v>-1.3668643142560548E-2</v>
      </c>
      <c r="D1509">
        <f>VLOOKUP($A1509,'STOCK PRICES'!$E$2:$F$2018,2,1)</f>
        <v>166.46</v>
      </c>
      <c r="E1509" s="92">
        <f t="shared" si="152"/>
        <v>-3.2387720988059374E-3</v>
      </c>
      <c r="F1509">
        <f>VLOOKUP($A1509,'STOCK PRICES'!$G$2:$H$1679,2,1)</f>
        <v>30.99</v>
      </c>
      <c r="G1509" s="92">
        <f t="shared" si="136"/>
        <v>-9.35779167131576E-2</v>
      </c>
      <c r="H1509">
        <f>VLOOKUP($A1509,'STOCK PRICES'!$I$2:$J$1976,2,1)</f>
        <v>42.8</v>
      </c>
      <c r="I1509" s="92">
        <f t="shared" si="137"/>
        <v>-5.1270212518329892E-3</v>
      </c>
      <c r="J1509">
        <f>VLOOKUP($A1509,'STOCK PRICES'!$K$2:$L$2018,2,1)</f>
        <v>293.12</v>
      </c>
      <c r="K1509" s="92">
        <f t="shared" si="138"/>
        <v>-1.0115153621780174E-2</v>
      </c>
      <c r="L1509">
        <f>VLOOKUP($A1509,'STOCK PRICES'!$M$2:$N$2018,2,1)</f>
        <v>36.700000000000003</v>
      </c>
      <c r="M1509" s="92">
        <f t="shared" si="139"/>
        <v>1.4823219536548905E-2</v>
      </c>
      <c r="N1509">
        <f>VLOOKUP($A1509,'STOCK PRICES'!$O$2:$P$538,2,1)</f>
        <v>39.409999999999997</v>
      </c>
      <c r="O1509" s="92">
        <f t="shared" si="140"/>
        <v>5.0478978401316217E-2</v>
      </c>
      <c r="P1509">
        <f>VLOOKUP($A1509,'STOCK PRICES'!$Q$2:$R$2018,2,1)</f>
        <v>21.57</v>
      </c>
      <c r="Q1509" s="92">
        <f t="shared" si="141"/>
        <v>0</v>
      </c>
      <c r="R1509">
        <f>VLOOKUP($A1509,'STOCK PRICES'!$S$2:$T$2018,2,1)</f>
        <v>5.77</v>
      </c>
      <c r="S1509" s="92">
        <f t="shared" si="142"/>
        <v>0.11951764146859177</v>
      </c>
      <c r="T1509">
        <f>VLOOKUP($A1509,'STOCK PRICES'!$U$2:$V$1210,2,1)</f>
        <v>153.65</v>
      </c>
      <c r="U1509" s="92">
        <f t="shared" si="143"/>
        <v>-4.4158783362465287E-3</v>
      </c>
      <c r="V1509">
        <f>VLOOKUP($A1509,'STOCK PRICES'!$W$2:$X$1879,2,1)</f>
        <v>68</v>
      </c>
      <c r="W1509" s="92">
        <f t="shared" si="144"/>
        <v>3.7457562534900415E-2</v>
      </c>
      <c r="X1509">
        <f>VLOOKUP($A1509,'STOCK PRICES'!$Y$2:$Z$1987,2,1)</f>
        <v>31.24</v>
      </c>
      <c r="Y1509" s="92">
        <f t="shared" si="145"/>
        <v>-1.9651979510417229E-2</v>
      </c>
      <c r="Z1509">
        <f>VLOOKUP($A1509,'STOCK PRICES'!$AA$2:$AB$1885,2,1)</f>
        <v>91.24</v>
      </c>
      <c r="AA1509" s="92">
        <f t="shared" si="146"/>
        <v>3.7407364839633472E-2</v>
      </c>
      <c r="AB1509">
        <f>VLOOKUP($A1509,'STOCK PRICES'!$AC$2:$AD$532,2,1)</f>
        <v>656.99</v>
      </c>
      <c r="AC1509" s="92">
        <f t="shared" si="147"/>
        <v>2.925214748863695E-2</v>
      </c>
      <c r="AD1509">
        <f>VLOOKUP($A1509,'STOCK PRICES'!$AE$2:$AF$1525,2,1)</f>
        <v>1026.9000000000001</v>
      </c>
      <c r="AE1509" s="92">
        <f t="shared" si="148"/>
        <v>2.2403142721562304E-2</v>
      </c>
      <c r="AF1509">
        <f>VLOOKUP($A1509,'STOCK PRICES'!$AG$2:$AH$1526,2,1)</f>
        <v>65.63</v>
      </c>
      <c r="AG1509" s="92">
        <f t="shared" si="149"/>
        <v>2.8279718134887208E-2</v>
      </c>
      <c r="AH1509">
        <f>VLOOKUP($A1509,'STOCK PRICES'!$AI$2:$AJ$1515,2,1)</f>
        <v>417.36</v>
      </c>
      <c r="AI1509" s="92">
        <f t="shared" si="150"/>
        <v>-4.9951705781662078E-3</v>
      </c>
      <c r="AJ1509">
        <f>VLOOKUP($A1509,'STOCK PRICES'!$AK$2:$AL$1492,2,1)</f>
        <v>237.26</v>
      </c>
      <c r="AK1509" s="92">
        <f t="shared" si="151"/>
        <v>-1.2356954519695039E-2</v>
      </c>
    </row>
    <row r="1510" spans="1:37">
      <c r="A1510" s="87">
        <v>45233</v>
      </c>
      <c r="B1510">
        <f>VLOOKUP($A1510,'STOCK PRICES'!$C$2:$D$1994,2,1)</f>
        <v>141.6</v>
      </c>
      <c r="C1510" s="92">
        <f t="shared" si="152"/>
        <v>4.6620908537162664E-2</v>
      </c>
      <c r="D1510">
        <f>VLOOKUP($A1510,'STOCK PRICES'!$E$2:$F$2018,2,1)</f>
        <v>156.06</v>
      </c>
      <c r="E1510" s="92">
        <f t="shared" si="152"/>
        <v>-6.4514491629333884E-2</v>
      </c>
      <c r="F1510">
        <f>VLOOKUP($A1510,'STOCK PRICES'!$G$2:$H$1679,2,1)</f>
        <v>30.86</v>
      </c>
      <c r="G1510" s="92">
        <f t="shared" si="136"/>
        <v>-4.2037248646420861E-3</v>
      </c>
      <c r="H1510">
        <f>VLOOKUP($A1510,'STOCK PRICES'!$I$2:$J$1976,2,1)</f>
        <v>43.24</v>
      </c>
      <c r="I1510" s="92">
        <f t="shared" si="137"/>
        <v>1.0227890183256542E-2</v>
      </c>
      <c r="J1510">
        <f>VLOOKUP($A1510,'STOCK PRICES'!$K$2:$L$2018,2,1)</f>
        <v>296.45999999999998</v>
      </c>
      <c r="K1510" s="92">
        <f t="shared" si="138"/>
        <v>1.1330220599948133E-2</v>
      </c>
      <c r="L1510">
        <f>VLOOKUP($A1510,'STOCK PRICES'!$M$2:$N$2018,2,1)</f>
        <v>36.1</v>
      </c>
      <c r="M1510" s="92">
        <f t="shared" si="139"/>
        <v>-1.648388972168937E-2</v>
      </c>
      <c r="N1510">
        <f>VLOOKUP($A1510,'STOCK PRICES'!$O$2:$P$538,2,1)</f>
        <v>41.06</v>
      </c>
      <c r="O1510" s="92">
        <f t="shared" si="140"/>
        <v>4.1014820383875335E-2</v>
      </c>
      <c r="P1510">
        <f>VLOOKUP($A1510,'STOCK PRICES'!$Q$2:$R$2018,2,1)</f>
        <v>22.65</v>
      </c>
      <c r="Q1510" s="92">
        <f t="shared" si="141"/>
        <v>4.8856391527977917E-2</v>
      </c>
      <c r="R1510">
        <f>VLOOKUP($A1510,'STOCK PRICES'!$S$2:$T$2018,2,1)</f>
        <v>5.68</v>
      </c>
      <c r="S1510" s="92">
        <f t="shared" si="142"/>
        <v>-1.572084778694819E-2</v>
      </c>
      <c r="T1510">
        <f>VLOOKUP($A1510,'STOCK PRICES'!$U$2:$V$1210,2,1)</f>
        <v>153.11000000000001</v>
      </c>
      <c r="U1510" s="92">
        <f t="shared" si="143"/>
        <v>-3.520671259489818E-3</v>
      </c>
      <c r="V1510">
        <f>VLOOKUP($A1510,'STOCK PRICES'!$W$2:$X$1879,2,1)</f>
        <v>67.5</v>
      </c>
      <c r="W1510" s="92">
        <f t="shared" si="144"/>
        <v>-7.3801072976225337E-3</v>
      </c>
      <c r="X1510">
        <f>VLOOKUP($A1510,'STOCK PRICES'!$Y$2:$Z$1987,2,1)</f>
        <v>32.4</v>
      </c>
      <c r="Y1510" s="92">
        <f t="shared" si="145"/>
        <v>3.6459097826798535E-2</v>
      </c>
      <c r="Z1510">
        <f>VLOOKUP($A1510,'STOCK PRICES'!$AA$2:$AB$1885,2,1)</f>
        <v>89.37</v>
      </c>
      <c r="AA1510" s="92">
        <f t="shared" si="146"/>
        <v>-2.0708342022886621E-2</v>
      </c>
      <c r="AB1510">
        <f>VLOOKUP($A1510,'STOCK PRICES'!$AC$2:$AD$532,2,1)</f>
        <v>664.65</v>
      </c>
      <c r="AC1510" s="92">
        <f t="shared" si="147"/>
        <v>1.1591788644985931E-2</v>
      </c>
      <c r="AD1510">
        <f>VLOOKUP($A1510,'STOCK PRICES'!$AE$2:$AF$1525,2,1)</f>
        <v>1038.72</v>
      </c>
      <c r="AE1510" s="92">
        <f t="shared" si="148"/>
        <v>1.1444630681922308E-2</v>
      </c>
      <c r="AF1510">
        <f>VLOOKUP($A1510,'STOCK PRICES'!$AG$2:$AH$1526,2,1)</f>
        <v>68.06</v>
      </c>
      <c r="AG1510" s="92">
        <f t="shared" si="149"/>
        <v>3.6356760587128487E-2</v>
      </c>
      <c r="AH1510">
        <f>VLOOKUP($A1510,'STOCK PRICES'!$AI$2:$AJ$1515,2,1)</f>
        <v>420.73</v>
      </c>
      <c r="AI1510" s="92">
        <f t="shared" si="150"/>
        <v>8.0421390618125588E-3</v>
      </c>
      <c r="AJ1510">
        <f>VLOOKUP($A1510,'STOCK PRICES'!$AK$2:$AL$1492,2,1)</f>
        <v>240.19</v>
      </c>
      <c r="AK1510" s="92">
        <f t="shared" si="151"/>
        <v>1.2273690572935814E-2</v>
      </c>
    </row>
    <row r="1511" spans="1:37">
      <c r="A1511" s="87">
        <v>45236</v>
      </c>
      <c r="B1511">
        <f>VLOOKUP($A1511,'STOCK PRICES'!$C$2:$D$1994,2,1)</f>
        <v>141.84</v>
      </c>
      <c r="C1511" s="92">
        <f t="shared" si="152"/>
        <v>1.6934805063331477E-3</v>
      </c>
      <c r="D1511">
        <f>VLOOKUP($A1511,'STOCK PRICES'!$E$2:$F$2018,2,1)</f>
        <v>156.72999999999999</v>
      </c>
      <c r="E1511" s="92">
        <f t="shared" si="152"/>
        <v>4.2840309773615514E-3</v>
      </c>
      <c r="F1511">
        <f>VLOOKUP($A1511,'STOCK PRICES'!$G$2:$H$1679,2,1)</f>
        <v>31.1</v>
      </c>
      <c r="G1511" s="92">
        <f t="shared" si="136"/>
        <v>7.7469722501738109E-3</v>
      </c>
      <c r="H1511">
        <f>VLOOKUP($A1511,'STOCK PRICES'!$I$2:$J$1976,2,1)</f>
        <v>44.52</v>
      </c>
      <c r="I1511" s="92">
        <f t="shared" si="137"/>
        <v>2.9172533636336546E-2</v>
      </c>
      <c r="J1511">
        <f>VLOOKUP($A1511,'STOCK PRICES'!$K$2:$L$2018,2,1)</f>
        <v>294.83</v>
      </c>
      <c r="K1511" s="92">
        <f t="shared" si="138"/>
        <v>-5.5133830403932107E-3</v>
      </c>
      <c r="L1511">
        <f>VLOOKUP($A1511,'STOCK PRICES'!$M$2:$N$2018,2,1)</f>
        <v>36.68</v>
      </c>
      <c r="M1511" s="92">
        <f t="shared" si="139"/>
        <v>1.5938782049428845E-2</v>
      </c>
      <c r="N1511">
        <f>VLOOKUP($A1511,'STOCK PRICES'!$O$2:$P$538,2,1)</f>
        <v>40.49</v>
      </c>
      <c r="O1511" s="92">
        <f t="shared" si="140"/>
        <v>-1.3979381546717727E-2</v>
      </c>
      <c r="P1511">
        <f>VLOOKUP($A1511,'STOCK PRICES'!$Q$2:$R$2018,2,1)</f>
        <v>23.3</v>
      </c>
      <c r="Q1511" s="92">
        <f t="shared" si="141"/>
        <v>2.8293508642611997E-2</v>
      </c>
      <c r="R1511">
        <f>VLOOKUP($A1511,'STOCK PRICES'!$S$2:$T$2018,2,1)</f>
        <v>5.64</v>
      </c>
      <c r="S1511" s="92">
        <f t="shared" si="142"/>
        <v>-7.067167223092443E-3</v>
      </c>
      <c r="T1511">
        <f>VLOOKUP($A1511,'STOCK PRICES'!$U$2:$V$1210,2,1)</f>
        <v>164.59</v>
      </c>
      <c r="U1511" s="92">
        <f t="shared" si="143"/>
        <v>7.2300915738972876E-2</v>
      </c>
      <c r="V1511">
        <f>VLOOKUP($A1511,'STOCK PRICES'!$W$2:$X$1879,2,1)</f>
        <v>72.56</v>
      </c>
      <c r="W1511" s="92">
        <f t="shared" si="144"/>
        <v>7.2286207928396962E-2</v>
      </c>
      <c r="X1511">
        <f>VLOOKUP($A1511,'STOCK PRICES'!$Y$2:$Z$1987,2,1)</f>
        <v>33.06</v>
      </c>
      <c r="Y1511" s="92">
        <f t="shared" si="145"/>
        <v>2.0165669594594638E-2</v>
      </c>
      <c r="Z1511">
        <f>VLOOKUP($A1511,'STOCK PRICES'!$AA$2:$AB$1885,2,1)</f>
        <v>90.32</v>
      </c>
      <c r="AA1511" s="92">
        <f t="shared" si="146"/>
        <v>1.0573864448105831E-2</v>
      </c>
      <c r="AB1511">
        <f>VLOOKUP($A1511,'STOCK PRICES'!$AC$2:$AD$532,2,1)</f>
        <v>693.02</v>
      </c>
      <c r="AC1511" s="92">
        <f t="shared" si="147"/>
        <v>4.179827248871254E-2</v>
      </c>
      <c r="AD1511">
        <f>VLOOKUP($A1511,'STOCK PRICES'!$AE$2:$AF$1525,2,1)</f>
        <v>1064.08</v>
      </c>
      <c r="AE1511" s="92">
        <f t="shared" si="148"/>
        <v>2.4121390158869001E-2</v>
      </c>
      <c r="AF1511">
        <f>VLOOKUP($A1511,'STOCK PRICES'!$AG$2:$AH$1526,2,1)</f>
        <v>71.88</v>
      </c>
      <c r="AG1511" s="92">
        <f t="shared" si="149"/>
        <v>5.4608392842598601E-2</v>
      </c>
      <c r="AH1511">
        <f>VLOOKUP($A1511,'STOCK PRICES'!$AI$2:$AJ$1515,2,1)</f>
        <v>418.25</v>
      </c>
      <c r="AI1511" s="92">
        <f t="shared" si="150"/>
        <v>-5.9119579090166031E-3</v>
      </c>
      <c r="AJ1511">
        <f>VLOOKUP($A1511,'STOCK PRICES'!$AK$2:$AL$1492,2,1)</f>
        <v>242.17</v>
      </c>
      <c r="AK1511" s="92">
        <f t="shared" si="151"/>
        <v>8.2096820665172598E-3</v>
      </c>
    </row>
    <row r="1512" spans="1:37">
      <c r="A1512" s="87">
        <v>45237</v>
      </c>
      <c r="B1512">
        <f>VLOOKUP($A1512,'STOCK PRICES'!$C$2:$D$1994,2,1)</f>
        <v>142.69999999999999</v>
      </c>
      <c r="C1512" s="92">
        <f t="shared" si="152"/>
        <v>6.0448627168381876E-3</v>
      </c>
      <c r="D1512">
        <f>VLOOKUP($A1512,'STOCK PRICES'!$E$2:$F$2018,2,1)</f>
        <v>157.91</v>
      </c>
      <c r="E1512" s="92">
        <f t="shared" si="152"/>
        <v>7.5006708125750108E-3</v>
      </c>
      <c r="F1512">
        <f>VLOOKUP($A1512,'STOCK PRICES'!$G$2:$H$1679,2,1)</f>
        <v>31.5</v>
      </c>
      <c r="G1512" s="92">
        <f t="shared" si="136"/>
        <v>1.2779726646398801E-2</v>
      </c>
      <c r="H1512">
        <f>VLOOKUP($A1512,'STOCK PRICES'!$I$2:$J$1976,2,1)</f>
        <v>45.5</v>
      </c>
      <c r="I1512" s="92">
        <f t="shared" si="137"/>
        <v>2.1773799549560536E-2</v>
      </c>
      <c r="J1512">
        <f>VLOOKUP($A1512,'STOCK PRICES'!$K$2:$L$2018,2,1)</f>
        <v>282.31</v>
      </c>
      <c r="K1512" s="92">
        <f t="shared" si="138"/>
        <v>-4.3393161104730203E-2</v>
      </c>
      <c r="L1512">
        <f>VLOOKUP($A1512,'STOCK PRICES'!$M$2:$N$2018,2,1)</f>
        <v>36.299999999999997</v>
      </c>
      <c r="M1512" s="92">
        <f t="shared" si="139"/>
        <v>-1.0413906117459093E-2</v>
      </c>
      <c r="N1512">
        <f>VLOOKUP($A1512,'STOCK PRICES'!$O$2:$P$538,2,1)</f>
        <v>40.68</v>
      </c>
      <c r="O1512" s="92">
        <f t="shared" si="140"/>
        <v>4.6815411362892819E-3</v>
      </c>
      <c r="P1512">
        <f>VLOOKUP($A1512,'STOCK PRICES'!$Q$2:$R$2018,2,1)</f>
        <v>21.67</v>
      </c>
      <c r="Q1512" s="92">
        <f t="shared" si="141"/>
        <v>-7.2524545023387121E-2</v>
      </c>
      <c r="R1512">
        <f>VLOOKUP($A1512,'STOCK PRICES'!$S$2:$T$2018,2,1)</f>
        <v>5.46</v>
      </c>
      <c r="S1512" s="92">
        <f t="shared" si="142"/>
        <v>-3.2435275753153844E-2</v>
      </c>
      <c r="T1512">
        <f>VLOOKUP($A1512,'STOCK PRICES'!$U$2:$V$1210,2,1)</f>
        <v>163.94</v>
      </c>
      <c r="U1512" s="92">
        <f t="shared" si="143"/>
        <v>-3.9570258310920679E-3</v>
      </c>
      <c r="V1512">
        <f>VLOOKUP($A1512,'STOCK PRICES'!$W$2:$X$1879,2,1)</f>
        <v>71.02</v>
      </c>
      <c r="W1512" s="92">
        <f t="shared" si="144"/>
        <v>-2.1452278291939453E-2</v>
      </c>
      <c r="X1512">
        <f>VLOOKUP($A1512,'STOCK PRICES'!$Y$2:$Z$1987,2,1)</f>
        <v>32.1</v>
      </c>
      <c r="Y1512" s="92">
        <f t="shared" si="145"/>
        <v>-2.9468062256907981E-2</v>
      </c>
      <c r="Z1512">
        <f>VLOOKUP($A1512,'STOCK PRICES'!$AA$2:$AB$1885,2,1)</f>
        <v>89.15</v>
      </c>
      <c r="AA1512" s="92">
        <f t="shared" si="146"/>
        <v>-1.3038575532257056E-2</v>
      </c>
      <c r="AB1512">
        <f>VLOOKUP($A1512,'STOCK PRICES'!$AC$2:$AD$532,2,1)</f>
        <v>719.18</v>
      </c>
      <c r="AC1512" s="92">
        <f t="shared" si="147"/>
        <v>3.7052815292114336E-2</v>
      </c>
      <c r="AD1512">
        <f>VLOOKUP($A1512,'STOCK PRICES'!$AE$2:$AF$1525,2,1)</f>
        <v>1081.21</v>
      </c>
      <c r="AE1512" s="92">
        <f t="shared" si="148"/>
        <v>1.5970208297092139E-2</v>
      </c>
      <c r="AF1512">
        <f>VLOOKUP($A1512,'STOCK PRICES'!$AG$2:$AH$1526,2,1)</f>
        <v>69.260000000000005</v>
      </c>
      <c r="AG1512" s="92">
        <f t="shared" si="149"/>
        <v>-3.7130522941082197E-2</v>
      </c>
      <c r="AH1512">
        <f>VLOOKUP($A1512,'STOCK PRICES'!$AI$2:$AJ$1515,2,1)</f>
        <v>420.17</v>
      </c>
      <c r="AI1512" s="92">
        <f t="shared" si="150"/>
        <v>4.5800514212405215E-3</v>
      </c>
      <c r="AJ1512">
        <f>VLOOKUP($A1512,'STOCK PRICES'!$AK$2:$AL$1492,2,1)</f>
        <v>237.89</v>
      </c>
      <c r="AK1512" s="92">
        <f t="shared" si="151"/>
        <v>-1.7831576915235306E-2</v>
      </c>
    </row>
    <row r="1513" spans="1:37">
      <c r="A1513" s="87">
        <v>45238</v>
      </c>
      <c r="B1513">
        <f>VLOOKUP($A1513,'STOCK PRICES'!$C$2:$D$1994,2,1)</f>
        <v>145.69999999999999</v>
      </c>
      <c r="C1513" s="92">
        <f t="shared" si="152"/>
        <v>2.0805188718368429E-2</v>
      </c>
      <c r="D1513">
        <f>VLOOKUP($A1513,'STOCK PRICES'!$E$2:$F$2018,2,1)</f>
        <v>159.82</v>
      </c>
      <c r="E1513" s="92">
        <f t="shared" si="152"/>
        <v>1.2022931467764853E-2</v>
      </c>
      <c r="F1513">
        <f>VLOOKUP($A1513,'STOCK PRICES'!$G$2:$H$1679,2,1)</f>
        <v>32.03</v>
      </c>
      <c r="G1513" s="92">
        <f t="shared" si="136"/>
        <v>1.6685417789479427E-2</v>
      </c>
      <c r="H1513">
        <f>VLOOKUP($A1513,'STOCK PRICES'!$I$2:$J$1976,2,1)</f>
        <v>46.84</v>
      </c>
      <c r="I1513" s="92">
        <f t="shared" si="137"/>
        <v>2.9025212772611889E-2</v>
      </c>
      <c r="J1513">
        <f>VLOOKUP($A1513,'STOCK PRICES'!$K$2:$L$2018,2,1)</f>
        <v>289.89999999999998</v>
      </c>
      <c r="K1513" s="92">
        <f t="shared" si="138"/>
        <v>2.6530277987019738E-2</v>
      </c>
      <c r="L1513">
        <f>VLOOKUP($A1513,'STOCK PRICES'!$M$2:$N$2018,2,1)</f>
        <v>36.630000000000003</v>
      </c>
      <c r="M1513" s="92">
        <f t="shared" si="139"/>
        <v>9.0498355199180765E-3</v>
      </c>
      <c r="N1513">
        <f>VLOOKUP($A1513,'STOCK PRICES'!$O$2:$P$538,2,1)</f>
        <v>43.73</v>
      </c>
      <c r="O1513" s="92">
        <f t="shared" si="140"/>
        <v>7.2297794244469929E-2</v>
      </c>
      <c r="P1513">
        <f>VLOOKUP($A1513,'STOCK PRICES'!$Q$2:$R$2018,2,1)</f>
        <v>22.68</v>
      </c>
      <c r="Q1513" s="92">
        <f t="shared" si="141"/>
        <v>4.5554663311283494E-2</v>
      </c>
      <c r="R1513">
        <f>VLOOKUP($A1513,'STOCK PRICES'!$S$2:$T$2018,2,1)</f>
        <v>5.38</v>
      </c>
      <c r="S1513" s="92">
        <f t="shared" si="142"/>
        <v>-1.4760415583120686E-2</v>
      </c>
      <c r="T1513">
        <f>VLOOKUP($A1513,'STOCK PRICES'!$U$2:$V$1210,2,1)</f>
        <v>165.9</v>
      </c>
      <c r="U1513" s="92">
        <f t="shared" si="143"/>
        <v>1.1884689971514335E-2</v>
      </c>
      <c r="V1513">
        <f>VLOOKUP($A1513,'STOCK PRICES'!$W$2:$X$1879,2,1)</f>
        <v>72.95</v>
      </c>
      <c r="W1513" s="92">
        <f t="shared" si="144"/>
        <v>2.6812747453852932E-2</v>
      </c>
      <c r="X1513">
        <f>VLOOKUP($A1513,'STOCK PRICES'!$Y$2:$Z$1987,2,1)</f>
        <v>32.19</v>
      </c>
      <c r="Y1513" s="92">
        <f t="shared" si="145"/>
        <v>2.7998151747464263E-3</v>
      </c>
      <c r="Z1513">
        <f>VLOOKUP($A1513,'STOCK PRICES'!$AA$2:$AB$1885,2,1)</f>
        <v>90.33</v>
      </c>
      <c r="AA1513" s="92">
        <f t="shared" si="146"/>
        <v>1.3149286852602696E-2</v>
      </c>
      <c r="AB1513">
        <f>VLOOKUP($A1513,'STOCK PRICES'!$AC$2:$AD$532,2,1)</f>
        <v>718.42</v>
      </c>
      <c r="AC1513" s="92">
        <f t="shared" si="147"/>
        <v>-1.0573178503083429E-3</v>
      </c>
      <c r="AD1513">
        <f>VLOOKUP($A1513,'STOCK PRICES'!$AE$2:$AF$1525,2,1)</f>
        <v>1022.58</v>
      </c>
      <c r="AE1513" s="92">
        <f t="shared" si="148"/>
        <v>-5.5751938876932611E-2</v>
      </c>
      <c r="AF1513">
        <f>VLOOKUP($A1513,'STOCK PRICES'!$AG$2:$AH$1526,2,1)</f>
        <v>69.98</v>
      </c>
      <c r="AG1513" s="92">
        <f t="shared" si="149"/>
        <v>1.0341947965265989E-2</v>
      </c>
      <c r="AH1513">
        <f>VLOOKUP($A1513,'STOCK PRICES'!$AI$2:$AJ$1515,2,1)</f>
        <v>421.29</v>
      </c>
      <c r="AI1513" s="92">
        <f t="shared" si="150"/>
        <v>2.6620413600248211E-3</v>
      </c>
      <c r="AJ1513">
        <f>VLOOKUP($A1513,'STOCK PRICES'!$AK$2:$AL$1492,2,1)</f>
        <v>239.36</v>
      </c>
      <c r="AK1513" s="92">
        <f t="shared" si="151"/>
        <v>6.1603128289374762E-3</v>
      </c>
    </row>
    <row r="1514" spans="1:37">
      <c r="A1514" s="87">
        <v>45240</v>
      </c>
      <c r="B1514">
        <f>VLOOKUP($A1514,'STOCK PRICES'!$C$2:$D$1994,2,1)</f>
        <v>149.62</v>
      </c>
      <c r="C1514" s="92">
        <f t="shared" si="152"/>
        <v>2.6549033243099887E-2</v>
      </c>
      <c r="D1514">
        <f>VLOOKUP($A1514,'STOCK PRICES'!$E$2:$F$2018,2,1)</f>
        <v>159.82</v>
      </c>
      <c r="E1514" s="92">
        <f t="shared" si="152"/>
        <v>0</v>
      </c>
      <c r="F1514">
        <f>VLOOKUP($A1514,'STOCK PRICES'!$G$2:$H$1679,2,1)</f>
        <v>32.299999999999997</v>
      </c>
      <c r="G1514" s="92">
        <f t="shared" si="136"/>
        <v>8.3942666075440091E-3</v>
      </c>
      <c r="H1514">
        <f>VLOOKUP($A1514,'STOCK PRICES'!$I$2:$J$1976,2,1)</f>
        <v>47.11</v>
      </c>
      <c r="I1514" s="92">
        <f t="shared" si="137"/>
        <v>5.7477539824330711E-3</v>
      </c>
      <c r="J1514">
        <f>VLOOKUP($A1514,'STOCK PRICES'!$K$2:$L$2018,2,1)</f>
        <v>294.62</v>
      </c>
      <c r="K1514" s="92">
        <f t="shared" si="138"/>
        <v>1.6150354459182503E-2</v>
      </c>
      <c r="L1514">
        <f>VLOOKUP($A1514,'STOCK PRICES'!$M$2:$N$2018,2,1)</f>
        <v>37.15</v>
      </c>
      <c r="M1514" s="92">
        <f t="shared" si="139"/>
        <v>1.4096194373044992E-2</v>
      </c>
      <c r="N1514">
        <f>VLOOKUP($A1514,'STOCK PRICES'!$O$2:$P$538,2,1)</f>
        <v>47.01</v>
      </c>
      <c r="O1514" s="92">
        <f t="shared" si="140"/>
        <v>7.2325979611210039E-2</v>
      </c>
      <c r="P1514">
        <f>VLOOKUP($A1514,'STOCK PRICES'!$Q$2:$R$2018,2,1)</f>
        <v>23.18</v>
      </c>
      <c r="Q1514" s="92">
        <f t="shared" si="141"/>
        <v>2.1806359052054299E-2</v>
      </c>
      <c r="R1514">
        <f>VLOOKUP($A1514,'STOCK PRICES'!$S$2:$T$2018,2,1)</f>
        <v>5.36</v>
      </c>
      <c r="S1514" s="92">
        <f t="shared" si="142"/>
        <v>-3.7243990909823282E-3</v>
      </c>
      <c r="T1514">
        <f>VLOOKUP($A1514,'STOCK PRICES'!$U$2:$V$1210,2,1)</f>
        <v>165.84</v>
      </c>
      <c r="U1514" s="92">
        <f t="shared" si="143"/>
        <v>-3.6172906887464452E-4</v>
      </c>
      <c r="V1514">
        <f>VLOOKUP($A1514,'STOCK PRICES'!$W$2:$X$1879,2,1)</f>
        <v>77</v>
      </c>
      <c r="W1514" s="92">
        <f t="shared" si="144"/>
        <v>5.4031146884889081E-2</v>
      </c>
      <c r="X1514">
        <f>VLOOKUP($A1514,'STOCK PRICES'!$Y$2:$Z$1987,2,1)</f>
        <v>33.159999999999997</v>
      </c>
      <c r="Y1514" s="92">
        <f t="shared" si="145"/>
        <v>2.9688484956377392E-2</v>
      </c>
      <c r="Z1514">
        <f>VLOOKUP($A1514,'STOCK PRICES'!$AA$2:$AB$1885,2,1)</f>
        <v>90.05</v>
      </c>
      <c r="AA1514" s="92">
        <f t="shared" si="146"/>
        <v>-3.1045595397870759E-3</v>
      </c>
      <c r="AB1514">
        <f>VLOOKUP($A1514,'STOCK PRICES'!$AC$2:$AD$532,2,1)</f>
        <v>720.46</v>
      </c>
      <c r="AC1514" s="92">
        <f t="shared" si="147"/>
        <v>2.8355406522424312E-3</v>
      </c>
      <c r="AD1514">
        <f>VLOOKUP($A1514,'STOCK PRICES'!$AE$2:$AF$1525,2,1)</f>
        <v>1022.99</v>
      </c>
      <c r="AE1514" s="92">
        <f t="shared" si="148"/>
        <v>4.0086626758340963E-4</v>
      </c>
      <c r="AF1514">
        <f>VLOOKUP($A1514,'STOCK PRICES'!$AG$2:$AH$1526,2,1)</f>
        <v>70.81</v>
      </c>
      <c r="AG1514" s="92">
        <f t="shared" si="149"/>
        <v>1.1790746724140695E-2</v>
      </c>
      <c r="AH1514">
        <f>VLOOKUP($A1514,'STOCK PRICES'!$AI$2:$AJ$1515,2,1)</f>
        <v>422.98</v>
      </c>
      <c r="AI1514" s="92">
        <f t="shared" si="150"/>
        <v>4.0034639564051951E-3</v>
      </c>
      <c r="AJ1514">
        <f>VLOOKUP($A1514,'STOCK PRICES'!$AK$2:$AL$1492,2,1)</f>
        <v>240.09</v>
      </c>
      <c r="AK1514" s="92">
        <f t="shared" si="151"/>
        <v>3.045158260951955E-3</v>
      </c>
    </row>
    <row r="1515" spans="1:37">
      <c r="A1515" s="87">
        <v>45243</v>
      </c>
      <c r="B1515">
        <f>VLOOKUP($A1515,'STOCK PRICES'!$C$2:$D$1994,2,1)</f>
        <v>147.79</v>
      </c>
      <c r="C1515" s="92">
        <f t="shared" si="152"/>
        <v>-1.2306399217777632E-2</v>
      </c>
      <c r="D1515">
        <f>VLOOKUP($A1515,'STOCK PRICES'!$E$2:$F$2018,2,1)</f>
        <v>160.52000000000001</v>
      </c>
      <c r="E1515" s="92">
        <f t="shared" si="152"/>
        <v>4.37036345239941E-3</v>
      </c>
      <c r="F1515">
        <f>VLOOKUP($A1515,'STOCK PRICES'!$G$2:$H$1679,2,1)</f>
        <v>32.020000000000003</v>
      </c>
      <c r="G1515" s="92">
        <f t="shared" si="136"/>
        <v>-8.7065226600420379E-3</v>
      </c>
      <c r="H1515">
        <f>VLOOKUP($A1515,'STOCK PRICES'!$I$2:$J$1976,2,1)</f>
        <v>47.97</v>
      </c>
      <c r="I1515" s="92">
        <f t="shared" si="137"/>
        <v>1.8090522802022748E-2</v>
      </c>
      <c r="J1515">
        <f>VLOOKUP($A1515,'STOCK PRICES'!$K$2:$L$2018,2,1)</f>
        <v>292.42</v>
      </c>
      <c r="K1515" s="92">
        <f t="shared" si="138"/>
        <v>-7.4952653975003817E-3</v>
      </c>
      <c r="L1515">
        <f>VLOOKUP($A1515,'STOCK PRICES'!$M$2:$N$2018,2,1)</f>
        <v>38.28</v>
      </c>
      <c r="M1515" s="92">
        <f t="shared" si="139"/>
        <v>2.9963795420985342E-2</v>
      </c>
      <c r="N1515">
        <f>VLOOKUP($A1515,'STOCK PRICES'!$O$2:$P$538,2,1)</f>
        <v>49.49</v>
      </c>
      <c r="O1515" s="92">
        <f t="shared" si="140"/>
        <v>5.1410283927755651E-2</v>
      </c>
      <c r="P1515">
        <f>VLOOKUP($A1515,'STOCK PRICES'!$Q$2:$R$2018,2,1)</f>
        <v>23.09</v>
      </c>
      <c r="Q1515" s="92">
        <f t="shared" si="141"/>
        <v>-3.8902145452017005E-3</v>
      </c>
      <c r="R1515">
        <f>VLOOKUP($A1515,'STOCK PRICES'!$S$2:$T$2018,2,1)</f>
        <v>5.46</v>
      </c>
      <c r="S1515" s="92">
        <f t="shared" si="142"/>
        <v>1.8484814674102942E-2</v>
      </c>
      <c r="T1515">
        <f>VLOOKUP($A1515,'STOCK PRICES'!$U$2:$V$1210,2,1)</f>
        <v>165.74</v>
      </c>
      <c r="U1515" s="92">
        <f t="shared" si="143"/>
        <v>-6.0317270662770895E-4</v>
      </c>
      <c r="V1515">
        <f>VLOOKUP($A1515,'STOCK PRICES'!$W$2:$X$1879,2,1)</f>
        <v>78</v>
      </c>
      <c r="W1515" s="92">
        <f t="shared" si="144"/>
        <v>1.2903404835907782E-2</v>
      </c>
      <c r="X1515">
        <f>VLOOKUP($A1515,'STOCK PRICES'!$Y$2:$Z$1987,2,1)</f>
        <v>33.76</v>
      </c>
      <c r="Y1515" s="92">
        <f t="shared" si="145"/>
        <v>1.7932339460662101E-2</v>
      </c>
      <c r="Z1515">
        <f>VLOOKUP($A1515,'STOCK PRICES'!$AA$2:$AB$1885,2,1)</f>
        <v>92.5</v>
      </c>
      <c r="AA1515" s="92">
        <f t="shared" si="146"/>
        <v>2.6843572896414401E-2</v>
      </c>
      <c r="AB1515">
        <f>VLOOKUP($A1515,'STOCK PRICES'!$AC$2:$AD$532,2,1)</f>
        <v>740.47</v>
      </c>
      <c r="AC1515" s="92">
        <f t="shared" si="147"/>
        <v>2.7395222824024672E-2</v>
      </c>
      <c r="AD1515">
        <f>VLOOKUP($A1515,'STOCK PRICES'!$AE$2:$AF$1525,2,1)</f>
        <v>1015.24</v>
      </c>
      <c r="AE1515" s="92">
        <f t="shared" si="148"/>
        <v>-7.6046740055780177E-3</v>
      </c>
      <c r="AF1515">
        <f>VLOOKUP($A1515,'STOCK PRICES'!$AG$2:$AH$1526,2,1)</f>
        <v>73.22</v>
      </c>
      <c r="AG1515" s="92">
        <f t="shared" si="149"/>
        <v>3.3468374028407501E-2</v>
      </c>
      <c r="AH1515">
        <f>VLOOKUP($A1515,'STOCK PRICES'!$AI$2:$AJ$1515,2,1)</f>
        <v>425.22</v>
      </c>
      <c r="AI1515" s="92">
        <f t="shared" si="150"/>
        <v>5.2817854456156952E-3</v>
      </c>
      <c r="AJ1515">
        <f>VLOOKUP($A1515,'STOCK PRICES'!$AK$2:$AL$1492,2,1)</f>
        <v>236.63</v>
      </c>
      <c r="AK1515" s="92">
        <f t="shared" si="151"/>
        <v>-1.4516113260104673E-2</v>
      </c>
    </row>
    <row r="1516" spans="1:37">
      <c r="A1516" s="87">
        <v>45244</v>
      </c>
      <c r="B1516">
        <f>VLOOKUP($A1516,'STOCK PRICES'!$C$2:$D$1994,2,1)</f>
        <v>145.58000000000001</v>
      </c>
      <c r="C1516" s="92">
        <f t="shared" si="152"/>
        <v>-1.5066583536369305E-2</v>
      </c>
      <c r="D1516">
        <f>VLOOKUP($A1516,'STOCK PRICES'!$E$2:$F$2018,2,1)</f>
        <v>158.04</v>
      </c>
      <c r="E1516" s="92">
        <f t="shared" si="152"/>
        <v>-1.5570379855526079E-2</v>
      </c>
      <c r="F1516">
        <f>VLOOKUP($A1516,'STOCK PRICES'!$G$2:$H$1679,2,1)</f>
        <v>32.5</v>
      </c>
      <c r="G1516" s="92">
        <f t="shared" si="136"/>
        <v>1.4879381767123057E-2</v>
      </c>
      <c r="H1516">
        <f>VLOOKUP($A1516,'STOCK PRICES'!$I$2:$J$1976,2,1)</f>
        <v>46.84</v>
      </c>
      <c r="I1516" s="92">
        <f t="shared" si="137"/>
        <v>-2.3838276784455908E-2</v>
      </c>
      <c r="J1516">
        <f>VLOOKUP($A1516,'STOCK PRICES'!$K$2:$L$2018,2,1)</f>
        <v>293.12</v>
      </c>
      <c r="K1516" s="92">
        <f t="shared" si="138"/>
        <v>2.3909564964734449E-3</v>
      </c>
      <c r="L1516">
        <f>VLOOKUP($A1516,'STOCK PRICES'!$M$2:$N$2018,2,1)</f>
        <v>38.93</v>
      </c>
      <c r="M1516" s="92">
        <f t="shared" si="139"/>
        <v>1.6837595037610779E-2</v>
      </c>
      <c r="N1516">
        <f>VLOOKUP($A1516,'STOCK PRICES'!$O$2:$P$538,2,1)</f>
        <v>48.77</v>
      </c>
      <c r="O1516" s="92">
        <f t="shared" si="140"/>
        <v>-1.4655259241833472E-2</v>
      </c>
      <c r="P1516">
        <f>VLOOKUP($A1516,'STOCK PRICES'!$Q$2:$R$2018,2,1)</f>
        <v>23.65</v>
      </c>
      <c r="Q1516" s="92">
        <f t="shared" si="141"/>
        <v>2.3963491571538025E-2</v>
      </c>
      <c r="R1516">
        <f>VLOOKUP($A1516,'STOCK PRICES'!$S$2:$T$2018,2,1)</f>
        <v>5.6</v>
      </c>
      <c r="S1516" s="92">
        <f t="shared" si="142"/>
        <v>2.5317807984289786E-2</v>
      </c>
      <c r="T1516">
        <f>VLOOKUP($A1516,'STOCK PRICES'!$U$2:$V$1210,2,1)</f>
        <v>167.38</v>
      </c>
      <c r="U1516" s="92">
        <f t="shared" si="143"/>
        <v>9.8463811838315173E-3</v>
      </c>
      <c r="V1516">
        <f>VLOOKUP($A1516,'STOCK PRICES'!$W$2:$X$1879,2,1)</f>
        <v>81.400000000000006</v>
      </c>
      <c r="W1516" s="92">
        <f t="shared" si="144"/>
        <v>4.2666446318902942E-2</v>
      </c>
      <c r="X1516">
        <f>VLOOKUP($A1516,'STOCK PRICES'!$Y$2:$Z$1987,2,1)</f>
        <v>33.97</v>
      </c>
      <c r="Y1516" s="92">
        <f t="shared" si="145"/>
        <v>6.2011124447362825E-3</v>
      </c>
      <c r="Z1516">
        <f>VLOOKUP($A1516,'STOCK PRICES'!$AA$2:$AB$1885,2,1)</f>
        <v>97.54</v>
      </c>
      <c r="AA1516" s="92">
        <f t="shared" si="146"/>
        <v>5.3053905763527011E-2</v>
      </c>
      <c r="AB1516">
        <f>VLOOKUP($A1516,'STOCK PRICES'!$AC$2:$AD$532,2,1)</f>
        <v>730.51</v>
      </c>
      <c r="AC1516" s="92">
        <f t="shared" si="147"/>
        <v>-1.3542199369400994E-2</v>
      </c>
      <c r="AD1516">
        <f>VLOOKUP($A1516,'STOCK PRICES'!$AE$2:$AF$1525,2,1)</f>
        <v>1016.51</v>
      </c>
      <c r="AE1516" s="92">
        <f t="shared" si="148"/>
        <v>1.2501539711139743E-3</v>
      </c>
      <c r="AF1516">
        <f>VLOOKUP($A1516,'STOCK PRICES'!$AG$2:$AH$1526,2,1)</f>
        <v>72.44</v>
      </c>
      <c r="AG1516" s="92">
        <f t="shared" si="149"/>
        <v>-1.0709974676877563E-2</v>
      </c>
      <c r="AH1516">
        <f>VLOOKUP($A1516,'STOCK PRICES'!$AI$2:$AJ$1515,2,1)</f>
        <v>435.38</v>
      </c>
      <c r="AI1516" s="92">
        <f t="shared" si="150"/>
        <v>2.3612530922570509E-2</v>
      </c>
      <c r="AJ1516">
        <f>VLOOKUP($A1516,'STOCK PRICES'!$AK$2:$AL$1492,2,1)</f>
        <v>236.11</v>
      </c>
      <c r="AK1516" s="92">
        <f t="shared" si="151"/>
        <v>-2.1999416580875805E-3</v>
      </c>
    </row>
    <row r="1517" spans="1:37">
      <c r="A1517" s="87">
        <v>45245</v>
      </c>
      <c r="B1517">
        <f>VLOOKUP($A1517,'STOCK PRICES'!$C$2:$D$1994,2,1)</f>
        <v>145.62</v>
      </c>
      <c r="C1517" s="92">
        <f t="shared" si="152"/>
        <v>2.7472527645300548E-4</v>
      </c>
      <c r="D1517">
        <f>VLOOKUP($A1517,'STOCK PRICES'!$E$2:$F$2018,2,1)</f>
        <v>158</v>
      </c>
      <c r="E1517" s="92">
        <f t="shared" si="152"/>
        <v>-2.5313251622315509E-4</v>
      </c>
      <c r="F1517">
        <f>VLOOKUP($A1517,'STOCK PRICES'!$G$2:$H$1679,2,1)</f>
        <v>31.97</v>
      </c>
      <c r="G1517" s="92">
        <f t="shared" si="136"/>
        <v>-1.6442126263941769E-2</v>
      </c>
      <c r="H1517">
        <f>VLOOKUP($A1517,'STOCK PRICES'!$I$2:$J$1976,2,1)</f>
        <v>46.6</v>
      </c>
      <c r="I1517" s="92">
        <f t="shared" si="137"/>
        <v>-5.136997597916468E-3</v>
      </c>
      <c r="J1517">
        <f>VLOOKUP($A1517,'STOCK PRICES'!$K$2:$L$2018,2,1)</f>
        <v>306.83</v>
      </c>
      <c r="K1517" s="92">
        <f t="shared" si="138"/>
        <v>4.5711766799193497E-2</v>
      </c>
      <c r="L1517">
        <f>VLOOKUP($A1517,'STOCK PRICES'!$M$2:$N$2018,2,1)</f>
        <v>38.520000000000003</v>
      </c>
      <c r="M1517" s="92">
        <f t="shared" si="139"/>
        <v>-1.0587574692439428E-2</v>
      </c>
      <c r="N1517">
        <f>VLOOKUP($A1517,'STOCK PRICES'!$O$2:$P$538,2,1)</f>
        <v>48.72</v>
      </c>
      <c r="O1517" s="92">
        <f t="shared" si="140"/>
        <v>-1.0257463203197828E-3</v>
      </c>
      <c r="P1517">
        <f>VLOOKUP($A1517,'STOCK PRICES'!$Q$2:$R$2018,2,1)</f>
        <v>24.24</v>
      </c>
      <c r="Q1517" s="92">
        <f t="shared" si="141"/>
        <v>2.4641046263171745E-2</v>
      </c>
      <c r="R1517">
        <f>VLOOKUP($A1517,'STOCK PRICES'!$S$2:$T$2018,2,1)</f>
        <v>5.7</v>
      </c>
      <c r="S1517" s="92">
        <f t="shared" si="142"/>
        <v>1.7699577099401075E-2</v>
      </c>
      <c r="T1517">
        <f>VLOOKUP($A1517,'STOCK PRICES'!$U$2:$V$1210,2,1)</f>
        <v>167.74</v>
      </c>
      <c r="U1517" s="92">
        <f t="shared" si="143"/>
        <v>2.1484849515376113E-3</v>
      </c>
      <c r="V1517">
        <f>VLOOKUP($A1517,'STOCK PRICES'!$W$2:$X$1879,2,1)</f>
        <v>79.209999999999994</v>
      </c>
      <c r="W1517" s="92">
        <f t="shared" si="144"/>
        <v>-2.7272719532306419E-2</v>
      </c>
      <c r="X1517">
        <f>VLOOKUP($A1517,'STOCK PRICES'!$Y$2:$Z$1987,2,1)</f>
        <v>34.11</v>
      </c>
      <c r="Y1517" s="92">
        <f t="shared" si="145"/>
        <v>4.1128142580617779E-3</v>
      </c>
      <c r="Z1517">
        <f>VLOOKUP($A1517,'STOCK PRICES'!$AA$2:$AB$1885,2,1)</f>
        <v>96.1</v>
      </c>
      <c r="AA1517" s="92">
        <f t="shared" si="146"/>
        <v>-1.4873234305659901E-2</v>
      </c>
      <c r="AB1517">
        <f>VLOOKUP($A1517,'STOCK PRICES'!$AC$2:$AD$532,2,1)</f>
        <v>720.04</v>
      </c>
      <c r="AC1517" s="92">
        <f t="shared" si="147"/>
        <v>-1.4436154328489048E-2</v>
      </c>
      <c r="AD1517">
        <f>VLOOKUP($A1517,'STOCK PRICES'!$AE$2:$AF$1525,2,1)</f>
        <v>1012.71</v>
      </c>
      <c r="AE1517" s="92">
        <f t="shared" si="148"/>
        <v>-3.7452858161606687E-3</v>
      </c>
      <c r="AF1517">
        <f>VLOOKUP($A1517,'STOCK PRICES'!$AG$2:$AH$1526,2,1)</f>
        <v>73.02</v>
      </c>
      <c r="AG1517" s="92">
        <f t="shared" si="149"/>
        <v>7.9747432122781806E-3</v>
      </c>
      <c r="AH1517">
        <f>VLOOKUP($A1517,'STOCK PRICES'!$AI$2:$AJ$1515,2,1)</f>
        <v>435.27</v>
      </c>
      <c r="AI1517" s="92">
        <f t="shared" si="150"/>
        <v>-2.5268477708681643E-4</v>
      </c>
      <c r="AJ1517">
        <f>VLOOKUP($A1517,'STOCK PRICES'!$AK$2:$AL$1492,2,1)</f>
        <v>238.14</v>
      </c>
      <c r="AK1517" s="92">
        <f t="shared" si="151"/>
        <v>8.5609378941567359E-3</v>
      </c>
    </row>
    <row r="1518" spans="1:37">
      <c r="A1518" s="87">
        <v>45246</v>
      </c>
      <c r="B1518">
        <f>VLOOKUP($A1518,'STOCK PRICES'!$C$2:$D$1994,2,1)</f>
        <v>145.61000000000001</v>
      </c>
      <c r="C1518" s="92">
        <f t="shared" si="152"/>
        <v>-6.8674243751797135E-5</v>
      </c>
      <c r="D1518">
        <f>VLOOKUP($A1518,'STOCK PRICES'!$E$2:$F$2018,2,1)</f>
        <v>158.91999999999999</v>
      </c>
      <c r="E1518" s="92">
        <f t="shared" si="152"/>
        <v>5.8058979194312438E-3</v>
      </c>
      <c r="F1518">
        <f>VLOOKUP($A1518,'STOCK PRICES'!$G$2:$H$1679,2,1)</f>
        <v>32</v>
      </c>
      <c r="G1518" s="92">
        <f t="shared" si="136"/>
        <v>9.3793972797651917E-4</v>
      </c>
      <c r="H1518">
        <f>VLOOKUP($A1518,'STOCK PRICES'!$I$2:$J$1976,2,1)</f>
        <v>47.08</v>
      </c>
      <c r="I1518" s="92">
        <f t="shared" si="137"/>
        <v>1.0247741260475632E-2</v>
      </c>
      <c r="J1518">
        <f>VLOOKUP($A1518,'STOCK PRICES'!$K$2:$L$2018,2,1)</f>
        <v>305.72000000000003</v>
      </c>
      <c r="K1518" s="92">
        <f t="shared" si="138"/>
        <v>-3.6241979102756006E-3</v>
      </c>
      <c r="L1518">
        <f>VLOOKUP($A1518,'STOCK PRICES'!$M$2:$N$2018,2,1)</f>
        <v>38.799999999999997</v>
      </c>
      <c r="M1518" s="92">
        <f t="shared" si="139"/>
        <v>7.2426596993026933E-3</v>
      </c>
      <c r="N1518">
        <f>VLOOKUP($A1518,'STOCK PRICES'!$O$2:$P$538,2,1)</f>
        <v>52.37</v>
      </c>
      <c r="O1518" s="92">
        <f t="shared" si="140"/>
        <v>7.2244284889754637E-2</v>
      </c>
      <c r="P1518">
        <f>VLOOKUP($A1518,'STOCK PRICES'!$Q$2:$R$2018,2,1)</f>
        <v>24.97</v>
      </c>
      <c r="Q1518" s="92">
        <f t="shared" si="141"/>
        <v>2.9670943090568138E-2</v>
      </c>
      <c r="R1518">
        <f>VLOOKUP($A1518,'STOCK PRICES'!$S$2:$T$2018,2,1)</f>
        <v>5.76</v>
      </c>
      <c r="S1518" s="92">
        <f t="shared" si="142"/>
        <v>1.0471299867295437E-2</v>
      </c>
      <c r="T1518">
        <f>VLOOKUP($A1518,'STOCK PRICES'!$U$2:$V$1210,2,1)</f>
        <v>172.29</v>
      </c>
      <c r="U1518" s="92">
        <f t="shared" si="143"/>
        <v>2.6763941988049281E-2</v>
      </c>
      <c r="V1518">
        <f>VLOOKUP($A1518,'STOCK PRICES'!$W$2:$X$1879,2,1)</f>
        <v>82.58</v>
      </c>
      <c r="W1518" s="92">
        <f t="shared" si="144"/>
        <v>4.1664966981755883E-2</v>
      </c>
      <c r="X1518">
        <f>VLOOKUP($A1518,'STOCK PRICES'!$Y$2:$Z$1987,2,1)</f>
        <v>34.06</v>
      </c>
      <c r="Y1518" s="92">
        <f t="shared" si="145"/>
        <v>-1.4669211960120134E-3</v>
      </c>
      <c r="Z1518">
        <f>VLOOKUP($A1518,'STOCK PRICES'!$AA$2:$AB$1885,2,1)</f>
        <v>96.8</v>
      </c>
      <c r="AA1518" s="92">
        <f t="shared" si="146"/>
        <v>7.2576783062845108E-3</v>
      </c>
      <c r="AB1518">
        <f>VLOOKUP($A1518,'STOCK PRICES'!$AC$2:$AD$532,2,1)</f>
        <v>717.01</v>
      </c>
      <c r="AC1518" s="92">
        <f t="shared" si="147"/>
        <v>-4.2169785187472809E-3</v>
      </c>
      <c r="AD1518">
        <f>VLOOKUP($A1518,'STOCK PRICES'!$AE$2:$AF$1525,2,1)</f>
        <v>1028.51</v>
      </c>
      <c r="AE1518" s="92">
        <f t="shared" si="148"/>
        <v>1.5481247061009291E-2</v>
      </c>
      <c r="AF1518">
        <f>VLOOKUP($A1518,'STOCK PRICES'!$AG$2:$AH$1526,2,1)</f>
        <v>75.510000000000005</v>
      </c>
      <c r="AG1518" s="92">
        <f t="shared" si="149"/>
        <v>3.353172158784349E-2</v>
      </c>
      <c r="AH1518">
        <f>VLOOKUP($A1518,'STOCK PRICES'!$AI$2:$AJ$1515,2,1)</f>
        <v>438.33</v>
      </c>
      <c r="AI1518" s="92">
        <f t="shared" si="150"/>
        <v>7.0055231563992326E-3</v>
      </c>
      <c r="AJ1518">
        <f>VLOOKUP($A1518,'STOCK PRICES'!$AK$2:$AL$1492,2,1)</f>
        <v>241.57</v>
      </c>
      <c r="AK1518" s="92">
        <f t="shared" si="151"/>
        <v>1.4300550142196332E-2</v>
      </c>
    </row>
    <row r="1519" spans="1:37">
      <c r="A1519" s="87">
        <v>45247</v>
      </c>
      <c r="B1519">
        <f>VLOOKUP($A1519,'STOCK PRICES'!$C$2:$D$1994,2,1)</f>
        <v>144.29</v>
      </c>
      <c r="C1519" s="92">
        <f t="shared" si="152"/>
        <v>-9.1066514136489626E-3</v>
      </c>
      <c r="D1519">
        <f>VLOOKUP($A1519,'STOCK PRICES'!$E$2:$F$2018,2,1)</f>
        <v>158.84</v>
      </c>
      <c r="E1519" s="92">
        <f t="shared" si="152"/>
        <v>-5.0352468334736674E-4</v>
      </c>
      <c r="F1519">
        <f>VLOOKUP($A1519,'STOCK PRICES'!$G$2:$H$1679,2,1)</f>
        <v>31.96</v>
      </c>
      <c r="G1519" s="92">
        <f t="shared" si="136"/>
        <v>-1.2507819016526025E-3</v>
      </c>
      <c r="H1519">
        <f>VLOOKUP($A1519,'STOCK PRICES'!$I$2:$J$1976,2,1)</f>
        <v>46.75</v>
      </c>
      <c r="I1519" s="92">
        <f t="shared" si="137"/>
        <v>-7.0340266573799357E-3</v>
      </c>
      <c r="J1519">
        <f>VLOOKUP($A1519,'STOCK PRICES'!$K$2:$L$2018,2,1)</f>
        <v>298.60000000000002</v>
      </c>
      <c r="K1519" s="92">
        <f t="shared" si="138"/>
        <v>-2.3564765269593387E-2</v>
      </c>
      <c r="L1519">
        <f>VLOOKUP($A1519,'STOCK PRICES'!$M$2:$N$2018,2,1)</f>
        <v>39.07</v>
      </c>
      <c r="M1519" s="92">
        <f t="shared" si="139"/>
        <v>6.9346624377514352E-3</v>
      </c>
      <c r="N1519">
        <f>VLOOKUP($A1519,'STOCK PRICES'!$O$2:$P$538,2,1)</f>
        <v>56.3</v>
      </c>
      <c r="O1519" s="92">
        <f t="shared" si="140"/>
        <v>7.2360626854248308E-2</v>
      </c>
      <c r="P1519">
        <f>VLOOKUP($A1519,'STOCK PRICES'!$Q$2:$R$2018,2,1)</f>
        <v>24.63</v>
      </c>
      <c r="Q1519" s="92">
        <f t="shared" si="141"/>
        <v>-1.3709892159235331E-2</v>
      </c>
      <c r="R1519">
        <f>VLOOKUP($A1519,'STOCK PRICES'!$S$2:$T$2018,2,1)</f>
        <v>5.9</v>
      </c>
      <c r="S1519" s="92">
        <f t="shared" si="142"/>
        <v>2.4014876203873919E-2</v>
      </c>
      <c r="T1519">
        <f>VLOOKUP($A1519,'STOCK PRICES'!$U$2:$V$1210,2,1)</f>
        <v>178.63</v>
      </c>
      <c r="U1519" s="92">
        <f t="shared" si="143"/>
        <v>3.6137523916478329E-2</v>
      </c>
      <c r="V1519">
        <f>VLOOKUP($A1519,'STOCK PRICES'!$W$2:$X$1879,2,1)</f>
        <v>82.06</v>
      </c>
      <c r="W1519" s="92">
        <f t="shared" si="144"/>
        <v>-6.3168334439041556E-3</v>
      </c>
      <c r="X1519">
        <f>VLOOKUP($A1519,'STOCK PRICES'!$Y$2:$Z$1987,2,1)</f>
        <v>34.409999999999997</v>
      </c>
      <c r="Y1519" s="92">
        <f t="shared" si="145"/>
        <v>1.022354457484656E-2</v>
      </c>
      <c r="Z1519">
        <f>VLOOKUP($A1519,'STOCK PRICES'!$AA$2:$AB$1885,2,1)</f>
        <v>102.43</v>
      </c>
      <c r="AA1519" s="92">
        <f t="shared" si="146"/>
        <v>5.6532644165912027E-2</v>
      </c>
      <c r="AB1519">
        <f>VLOOKUP($A1519,'STOCK PRICES'!$AC$2:$AD$532,2,1)</f>
        <v>698.19</v>
      </c>
      <c r="AC1519" s="92">
        <f t="shared" si="147"/>
        <v>-2.6598515479073135E-2</v>
      </c>
      <c r="AD1519">
        <f>VLOOKUP($A1519,'STOCK PRICES'!$AE$2:$AF$1525,2,1)</f>
        <v>1054.31</v>
      </c>
      <c r="AE1519" s="92">
        <f t="shared" si="148"/>
        <v>2.4775371561082095E-2</v>
      </c>
      <c r="AF1519">
        <f>VLOOKUP($A1519,'STOCK PRICES'!$AG$2:$AH$1526,2,1)</f>
        <v>74.78</v>
      </c>
      <c r="AG1519" s="92">
        <f t="shared" si="149"/>
        <v>-9.7146282663665377E-3</v>
      </c>
      <c r="AH1519">
        <f>VLOOKUP($A1519,'STOCK PRICES'!$AI$2:$AJ$1515,2,1)</f>
        <v>443.34</v>
      </c>
      <c r="AI1519" s="92">
        <f t="shared" si="150"/>
        <v>1.136491867650842E-2</v>
      </c>
      <c r="AJ1519">
        <f>VLOOKUP($A1519,'STOCK PRICES'!$AK$2:$AL$1492,2,1)</f>
        <v>242.55</v>
      </c>
      <c r="AK1519" s="92">
        <f t="shared" si="151"/>
        <v>4.0485885260003324E-3</v>
      </c>
    </row>
    <row r="1520" spans="1:37">
      <c r="A1520" s="87">
        <v>45250</v>
      </c>
      <c r="B1520">
        <f>VLOOKUP($A1520,'STOCK PRICES'!$C$2:$D$1994,2,1)</f>
        <v>145.99</v>
      </c>
      <c r="C1520" s="92">
        <f t="shared" si="152"/>
        <v>1.1712962902724368E-2</v>
      </c>
      <c r="D1520">
        <f>VLOOKUP($A1520,'STOCK PRICES'!$E$2:$F$2018,2,1)</f>
        <v>161.43</v>
      </c>
      <c r="E1520" s="92">
        <f t="shared" si="152"/>
        <v>1.6174205906387285E-2</v>
      </c>
      <c r="F1520">
        <f>VLOOKUP($A1520,'STOCK PRICES'!$G$2:$H$1679,2,1)</f>
        <v>32.49</v>
      </c>
      <c r="G1520" s="92">
        <f t="shared" si="136"/>
        <v>1.6447228782935145E-2</v>
      </c>
      <c r="H1520">
        <f>VLOOKUP($A1520,'STOCK PRICES'!$I$2:$J$1976,2,1)</f>
        <v>46.5</v>
      </c>
      <c r="I1520" s="92">
        <f t="shared" si="137"/>
        <v>-5.3619431413853991E-3</v>
      </c>
      <c r="J1520">
        <f>VLOOKUP($A1520,'STOCK PRICES'!$K$2:$L$2018,2,1)</f>
        <v>297.08999999999997</v>
      </c>
      <c r="K1520" s="92">
        <f t="shared" si="138"/>
        <v>-5.0697619037691618E-3</v>
      </c>
      <c r="L1520">
        <f>VLOOKUP($A1520,'STOCK PRICES'!$M$2:$N$2018,2,1)</f>
        <v>38.5</v>
      </c>
      <c r="M1520" s="92">
        <f t="shared" si="139"/>
        <v>-1.4696667773240718E-2</v>
      </c>
      <c r="N1520">
        <f>VLOOKUP($A1520,'STOCK PRICES'!$O$2:$P$538,2,1)</f>
        <v>60.52</v>
      </c>
      <c r="O1520" s="92">
        <f t="shared" si="140"/>
        <v>7.2279353774510655E-2</v>
      </c>
      <c r="P1520">
        <f>VLOOKUP($A1520,'STOCK PRICES'!$Q$2:$R$2018,2,1)</f>
        <v>24.75</v>
      </c>
      <c r="Q1520" s="92">
        <f t="shared" si="141"/>
        <v>4.8602768822528838E-3</v>
      </c>
      <c r="R1520">
        <f>VLOOKUP($A1520,'STOCK PRICES'!$S$2:$T$2018,2,1)</f>
        <v>6.25</v>
      </c>
      <c r="S1520" s="92">
        <f t="shared" si="142"/>
        <v>5.7629112836636215E-2</v>
      </c>
      <c r="T1520">
        <f>VLOOKUP($A1520,'STOCK PRICES'!$U$2:$V$1210,2,1)</f>
        <v>192.03</v>
      </c>
      <c r="U1520" s="92">
        <f t="shared" si="143"/>
        <v>7.233498236122872E-2</v>
      </c>
      <c r="V1520">
        <f>VLOOKUP($A1520,'STOCK PRICES'!$W$2:$X$1879,2,1)</f>
        <v>80.05</v>
      </c>
      <c r="W1520" s="92">
        <f t="shared" si="144"/>
        <v>-2.4799247571316341E-2</v>
      </c>
      <c r="X1520">
        <f>VLOOKUP($A1520,'STOCK PRICES'!$Y$2:$Z$1987,2,1)</f>
        <v>35.51</v>
      </c>
      <c r="Y1520" s="92">
        <f t="shared" si="145"/>
        <v>3.1467127145607544E-2</v>
      </c>
      <c r="Z1520">
        <f>VLOOKUP($A1520,'STOCK PRICES'!$AA$2:$AB$1885,2,1)</f>
        <v>110.11</v>
      </c>
      <c r="AA1520" s="92">
        <f t="shared" si="146"/>
        <v>7.2300227677056392E-2</v>
      </c>
      <c r="AB1520">
        <f>VLOOKUP($A1520,'STOCK PRICES'!$AC$2:$AD$532,2,1)</f>
        <v>681.73</v>
      </c>
      <c r="AC1520" s="92">
        <f t="shared" si="147"/>
        <v>-2.385758699626216E-2</v>
      </c>
      <c r="AD1520">
        <f>VLOOKUP($A1520,'STOCK PRICES'!$AE$2:$AF$1525,2,1)</f>
        <v>1088.74</v>
      </c>
      <c r="AE1520" s="92">
        <f t="shared" si="148"/>
        <v>3.2134539775275681E-2</v>
      </c>
      <c r="AF1520">
        <f>VLOOKUP($A1520,'STOCK PRICES'!$AG$2:$AH$1526,2,1)</f>
        <v>74</v>
      </c>
      <c r="AG1520" s="92">
        <f t="shared" si="149"/>
        <v>-1.0485376344797924E-2</v>
      </c>
      <c r="AH1520">
        <f>VLOOKUP($A1520,'STOCK PRICES'!$AI$2:$AJ$1515,2,1)</f>
        <v>437.97</v>
      </c>
      <c r="AI1520" s="92">
        <f t="shared" si="150"/>
        <v>-1.2186555148612865E-2</v>
      </c>
      <c r="AJ1520">
        <f>VLOOKUP($A1520,'STOCK PRICES'!$AK$2:$AL$1492,2,1)</f>
        <v>241.4</v>
      </c>
      <c r="AK1520" s="92">
        <f t="shared" si="151"/>
        <v>-4.7525660277943881E-3</v>
      </c>
    </row>
    <row r="1521" spans="1:37" s="95" customFormat="1">
      <c r="A1521" s="94" t="s">
        <v>163</v>
      </c>
      <c r="C1521" s="96">
        <f>AVERAGE(C$991:C$1520)</f>
        <v>9.5562605170732703E-5</v>
      </c>
      <c r="E1521" s="96">
        <f>AVERAGE(E$991:E$1520)</f>
        <v>5.9401642347960062E-4</v>
      </c>
      <c r="G1521" s="96">
        <f>AVERAGE(G$991:G$1520)</f>
        <v>-1.2688155156564298E-4</v>
      </c>
      <c r="I1521" s="96">
        <f>AVERAGE(I$991:I$1520)</f>
        <v>1.0641450653230627E-4</v>
      </c>
      <c r="K1521" s="96">
        <f>AVERAGE(K$991:K$1520)</f>
        <v>9.1177047959015124E-4</v>
      </c>
      <c r="M1521" s="96">
        <f>AVERAGE(M$991:M$1520)</f>
        <v>1.7176155290012432E-4</v>
      </c>
      <c r="O1521" s="96">
        <f>AVERAGE(O$991:O$1520)</f>
        <v>-3.475329523203143E-4</v>
      </c>
      <c r="Q1521" s="96">
        <f>AVERAGE(Q$991:Q$1520)</f>
        <v>6.9543041188887481E-4</v>
      </c>
      <c r="S1521" s="96">
        <f>AVERAGE(S$991:S$1520)</f>
        <v>-2.2338365075249248E-3</v>
      </c>
      <c r="U1521" s="96">
        <f>AVERAGE(U$991:U$1520)</f>
        <v>1.0893848138624968E-3</v>
      </c>
      <c r="W1521" s="96">
        <f>AVERAGE(W$991:W$1520)</f>
        <v>2.6800824574032628E-4</v>
      </c>
      <c r="Y1521" s="96">
        <f>AVERAGE(Y$991:Y$1520)</f>
        <v>1.7616240840723519E-5</v>
      </c>
      <c r="AA1521" s="96">
        <f>AVERAGE(AA$991:AA$1520)</f>
        <v>-7.4279317554800642E-4</v>
      </c>
      <c r="AC1521" s="96">
        <f>AVERAGE(AC$991:AC$1520)</f>
        <v>-8.2791556388380654E-5</v>
      </c>
      <c r="AE1521" s="96">
        <f>AVERAGE(AE$991:AE$1520)</f>
        <v>-1.35751879044645E-4</v>
      </c>
      <c r="AG1521" s="96">
        <f>AVERAGE(AG$991:AG$1520)</f>
        <v>-3.6953902276381872E-4</v>
      </c>
      <c r="AI1521" s="96">
        <f>AVERAGE(AI$991:AI$1520)</f>
        <v>-9.4772757359849898E-4</v>
      </c>
      <c r="AK1521" s="96">
        <f>AVERAGE(AK$991:AK$1520)</f>
        <v>-1.2694182971530624E-4</v>
      </c>
    </row>
    <row r="1522" spans="1:37" s="98" customFormat="1">
      <c r="A1522" s="97" t="s">
        <v>162</v>
      </c>
      <c r="C1522" s="98">
        <f>_xlfn.STDEV.P(C$991:C$1520)</f>
        <v>1.6416873489961372E-2</v>
      </c>
      <c r="E1522" s="98">
        <f>_xlfn.STDEV.P(E$991:E$1520)</f>
        <v>1.7733027914667715E-2</v>
      </c>
      <c r="G1522" s="98">
        <f>_xlfn.STDEV.P(G$991:G$1520)</f>
        <v>2.6348656084625648E-2</v>
      </c>
      <c r="I1522" s="98">
        <f>_xlfn.STDEV.P(I$991:I$1520)</f>
        <v>1.9081506815353106E-2</v>
      </c>
      <c r="K1522" s="98">
        <f>_xlfn.STDEV.P(K$991:K$1520)</f>
        <v>2.701422048756184E-2</v>
      </c>
      <c r="M1522" s="98">
        <f>_xlfn.STDEV.P(M$991:M$1520)</f>
        <v>2.5823437278472403E-2</v>
      </c>
      <c r="O1522" s="98">
        <f>_xlfn.STDEV.P(O$991:O$1520)</f>
        <v>2.7567838315249435E-2</v>
      </c>
      <c r="Q1522" s="98">
        <f>_xlfn.STDEV.P(Q$991:Q$1520)</f>
        <v>2.79048261950458E-2</v>
      </c>
      <c r="S1522" s="98">
        <f>_xlfn.STDEV.P(S$991:S$1520)</f>
        <v>3.3406565501701839E-2</v>
      </c>
      <c r="U1522" s="98">
        <f>_xlfn.STDEV.P(U$991:U$1520)</f>
        <v>3.497090538755291E-2</v>
      </c>
      <c r="W1522" s="98">
        <f>_xlfn.STDEV.P(W$991:W$1520)</f>
        <v>2.5049777695314499E-2</v>
      </c>
      <c r="Y1522" s="98">
        <f>_xlfn.STDEV.P(Y$991:Y$1520)</f>
        <v>1.9926829609750764E-2</v>
      </c>
      <c r="AA1522" s="98">
        <f>_xlfn.STDEV.P(AA$991:AA$1520)</f>
        <v>2.2763064126626764E-2</v>
      </c>
      <c r="AC1522" s="98">
        <f>_xlfn.STDEV.P(AC$991:AC$1520)</f>
        <v>1.9433860402680431E-2</v>
      </c>
      <c r="AE1522" s="98">
        <f>_xlfn.STDEV.P(AE$991:AE$1520)</f>
        <v>1.4466511927931134E-2</v>
      </c>
      <c r="AG1522" s="98">
        <f>_xlfn.STDEV.P(AG$991:AG$1520)</f>
        <v>2.0012551371449559E-2</v>
      </c>
      <c r="AI1522" s="98">
        <f>_xlfn.STDEV.P(AI$991:AI$1520)</f>
        <v>3.4298558941955749E-2</v>
      </c>
      <c r="AK1522" s="98">
        <f>_xlfn.STDEV.P(AK$991:AK$1520)</f>
        <v>2.8074766276934539E-2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F623-BF3E-2547-BD1F-916D74F7B8F4}">
  <dimension ref="A1:AG538"/>
  <sheetViews>
    <sheetView workbookViewId="0">
      <selection activeCell="J31" sqref="J31"/>
    </sheetView>
  </sheetViews>
  <sheetFormatPr baseColWidth="10" defaultRowHeight="16" outlineLevelCol="1"/>
  <cols>
    <col min="1" max="17" width="10.83203125" customWidth="1" outlineLevel="1"/>
    <col min="18" max="18" width="10.83203125" style="4" customWidth="1" outlineLevel="1"/>
    <col min="19" max="19" width="21.1640625" style="4" customWidth="1" outlineLevel="1" collapsed="1"/>
    <col min="20" max="20" width="22.1640625" style="4" bestFit="1" customWidth="1"/>
    <col min="21" max="29" width="10.83203125" style="4"/>
  </cols>
  <sheetData>
    <row r="1" spans="1:33">
      <c r="A1" s="168" t="s">
        <v>80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9"/>
      <c r="Q1" s="60"/>
      <c r="R1" s="170" t="s">
        <v>82</v>
      </c>
      <c r="S1" s="171"/>
      <c r="T1" s="171"/>
      <c r="U1" s="171"/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</row>
    <row r="2" spans="1:33">
      <c r="A2" s="1" t="s">
        <v>79</v>
      </c>
      <c r="B2" t="s">
        <v>2</v>
      </c>
      <c r="C2" t="s">
        <v>1</v>
      </c>
      <c r="D2" t="s">
        <v>57</v>
      </c>
      <c r="E2" t="s">
        <v>59</v>
      </c>
      <c r="F2" t="s">
        <v>61</v>
      </c>
      <c r="G2" t="s">
        <v>77</v>
      </c>
      <c r="H2" t="s">
        <v>64</v>
      </c>
      <c r="I2" t="s">
        <v>11</v>
      </c>
      <c r="J2" t="s">
        <v>21</v>
      </c>
      <c r="K2" t="s">
        <v>70</v>
      </c>
      <c r="L2" t="s">
        <v>73</v>
      </c>
      <c r="M2" t="s">
        <v>26</v>
      </c>
      <c r="N2" s="1" t="s">
        <v>87</v>
      </c>
      <c r="O2" s="1" t="s">
        <v>30</v>
      </c>
      <c r="P2" s="1" t="s">
        <v>27</v>
      </c>
      <c r="Q2" s="61"/>
      <c r="R2" s="1" t="s">
        <v>79</v>
      </c>
      <c r="S2" s="4" t="s">
        <v>2</v>
      </c>
      <c r="T2" s="4" t="s">
        <v>1</v>
      </c>
      <c r="U2" s="4" t="s">
        <v>57</v>
      </c>
      <c r="V2" s="4" t="s">
        <v>59</v>
      </c>
      <c r="W2" s="4" t="s">
        <v>61</v>
      </c>
      <c r="X2" s="4" t="s">
        <v>77</v>
      </c>
      <c r="Y2" s="4" t="s">
        <v>64</v>
      </c>
      <c r="Z2" s="4" t="s">
        <v>11</v>
      </c>
      <c r="AA2" s="4" t="s">
        <v>21</v>
      </c>
      <c r="AB2" s="4" t="s">
        <v>70</v>
      </c>
      <c r="AC2" s="4" t="s">
        <v>73</v>
      </c>
      <c r="AD2" s="4" t="s">
        <v>26</v>
      </c>
      <c r="AE2" s="4" t="s">
        <v>87</v>
      </c>
      <c r="AF2" s="1" t="s">
        <v>30</v>
      </c>
      <c r="AG2" s="1" t="s">
        <v>27</v>
      </c>
    </row>
    <row r="3" spans="1:33">
      <c r="A3" s="53">
        <v>44491</v>
      </c>
      <c r="B3">
        <v>137.01</v>
      </c>
      <c r="C3">
        <v>142.25</v>
      </c>
      <c r="D3">
        <v>33.020000000000003</v>
      </c>
      <c r="E3">
        <v>43.89</v>
      </c>
      <c r="F3">
        <v>84</v>
      </c>
      <c r="G3">
        <v>52.46</v>
      </c>
      <c r="H3">
        <v>16.22</v>
      </c>
      <c r="I3">
        <v>173.13</v>
      </c>
      <c r="J3">
        <v>35.39</v>
      </c>
      <c r="K3">
        <v>67.61</v>
      </c>
      <c r="L3">
        <v>17.16</v>
      </c>
      <c r="M3">
        <v>76.63</v>
      </c>
      <c r="N3">
        <v>34.81</v>
      </c>
      <c r="O3">
        <v>708.82</v>
      </c>
      <c r="P3" s="72">
        <v>280.51</v>
      </c>
      <c r="Q3" s="61"/>
      <c r="R3" s="53">
        <v>44491</v>
      </c>
      <c r="AF3" s="4"/>
      <c r="AG3" s="4"/>
    </row>
    <row r="4" spans="1:33">
      <c r="A4" s="53">
        <v>44494</v>
      </c>
      <c r="B4">
        <v>137.01</v>
      </c>
      <c r="C4">
        <v>142.25</v>
      </c>
      <c r="D4">
        <v>32.61</v>
      </c>
      <c r="E4">
        <v>43.98</v>
      </c>
      <c r="F4">
        <v>82.2</v>
      </c>
      <c r="G4">
        <v>52.46</v>
      </c>
      <c r="H4">
        <v>16.22</v>
      </c>
      <c r="I4">
        <v>173.13</v>
      </c>
      <c r="J4">
        <v>35.39</v>
      </c>
      <c r="K4">
        <v>65.59</v>
      </c>
      <c r="L4">
        <v>17.16</v>
      </c>
      <c r="M4">
        <v>76.63</v>
      </c>
      <c r="N4">
        <v>34.909999999999997</v>
      </c>
      <c r="O4">
        <v>708.82</v>
      </c>
      <c r="P4" s="72">
        <v>279</v>
      </c>
      <c r="Q4" s="61"/>
      <c r="R4" s="53">
        <v>44494</v>
      </c>
      <c r="S4" s="4">
        <f t="shared" ref="S4:S67" si="0">B4/B3-1</f>
        <v>0</v>
      </c>
      <c r="T4" s="4">
        <f t="shared" ref="T4:T67" si="1">C4/C3-1</f>
        <v>0</v>
      </c>
      <c r="U4" s="4">
        <f t="shared" ref="U4:U67" si="2">D4/D3-1</f>
        <v>-1.2416717141126687E-2</v>
      </c>
      <c r="V4" s="4">
        <f t="shared" ref="V4:V67" si="3">E4/E3-1</f>
        <v>2.0505809979494138E-3</v>
      </c>
      <c r="W4" s="4">
        <f t="shared" ref="W4:W67" si="4">F4/F3-1</f>
        <v>-2.1428571428571352E-2</v>
      </c>
      <c r="X4" s="4">
        <f t="shared" ref="X4:X67" si="5">G4/G3-1</f>
        <v>0</v>
      </c>
      <c r="Y4" s="4">
        <f t="shared" ref="Y4:Y67" si="6">H4/H3-1</f>
        <v>0</v>
      </c>
      <c r="Z4" s="4">
        <f t="shared" ref="Z4:Z67" si="7">I4/I3-1</f>
        <v>0</v>
      </c>
      <c r="AA4" s="4">
        <f t="shared" ref="AA4:AA67" si="8">J4/J3-1</f>
        <v>0</v>
      </c>
      <c r="AB4" s="4">
        <f t="shared" ref="AB4:AB67" si="9">K4/K3-1</f>
        <v>-2.9877237095104259E-2</v>
      </c>
      <c r="AC4" s="4">
        <f t="shared" ref="AC4:AC67" si="10">L4/L3-1</f>
        <v>0</v>
      </c>
      <c r="AD4" s="4">
        <f t="shared" ref="AD4:AD67" si="11">M4/M3-1</f>
        <v>0</v>
      </c>
      <c r="AE4" s="4">
        <f t="shared" ref="AE4:AE67" si="12">N4/N3-1</f>
        <v>2.872737719046059E-3</v>
      </c>
      <c r="AF4" s="4">
        <f t="shared" ref="AF4:AF67" si="13">O4/O3-1</f>
        <v>0</v>
      </c>
      <c r="AG4" s="4">
        <f t="shared" ref="AG4:AG19" si="14">P4/P3-1</f>
        <v>-5.3830522976007211E-3</v>
      </c>
    </row>
    <row r="5" spans="1:33">
      <c r="A5" s="53">
        <v>44495</v>
      </c>
      <c r="B5">
        <v>136.01</v>
      </c>
      <c r="C5">
        <v>138.88999999999999</v>
      </c>
      <c r="D5">
        <v>32.6</v>
      </c>
      <c r="E5">
        <v>42.84</v>
      </c>
      <c r="F5">
        <v>82.5</v>
      </c>
      <c r="G5">
        <v>52.51</v>
      </c>
      <c r="H5">
        <v>15.78</v>
      </c>
      <c r="I5">
        <v>168.81</v>
      </c>
      <c r="J5">
        <v>34.020000000000003</v>
      </c>
      <c r="K5">
        <v>65.59</v>
      </c>
      <c r="L5">
        <v>17.22</v>
      </c>
      <c r="M5">
        <v>75.989999999999995</v>
      </c>
      <c r="N5">
        <v>34.85</v>
      </c>
      <c r="O5">
        <v>698</v>
      </c>
      <c r="P5" s="72">
        <v>285.99</v>
      </c>
      <c r="Q5" s="61"/>
      <c r="R5" s="53">
        <v>44495</v>
      </c>
      <c r="S5" s="4">
        <f t="shared" si="0"/>
        <v>-7.298737318443882E-3</v>
      </c>
      <c r="T5" s="4">
        <f t="shared" si="1"/>
        <v>-2.3620386643233848E-2</v>
      </c>
      <c r="U5" s="4">
        <f t="shared" si="2"/>
        <v>-3.0665440049060244E-4</v>
      </c>
      <c r="V5" s="4">
        <f t="shared" si="3"/>
        <v>-2.5920873124147148E-2</v>
      </c>
      <c r="W5" s="4">
        <f t="shared" si="4"/>
        <v>3.6496350364962904E-3</v>
      </c>
      <c r="X5" s="4">
        <f t="shared" si="5"/>
        <v>9.5310712924123742E-4</v>
      </c>
      <c r="Y5" s="4">
        <f t="shared" si="6"/>
        <v>-2.7127003699136787E-2</v>
      </c>
      <c r="Z5" s="4">
        <f t="shared" si="7"/>
        <v>-2.4952347946629705E-2</v>
      </c>
      <c r="AA5" s="4">
        <f t="shared" si="8"/>
        <v>-3.8711500423848522E-2</v>
      </c>
      <c r="AB5" s="4">
        <f t="shared" si="9"/>
        <v>0</v>
      </c>
      <c r="AC5" s="4">
        <f t="shared" si="10"/>
        <v>3.4965034965033226E-3</v>
      </c>
      <c r="AD5" s="4">
        <f t="shared" si="11"/>
        <v>-8.3518204358606907E-3</v>
      </c>
      <c r="AE5" s="4">
        <f t="shared" si="12"/>
        <v>-1.7187052420508664E-3</v>
      </c>
      <c r="AF5" s="4">
        <f t="shared" si="13"/>
        <v>-1.5264806297790812E-2</v>
      </c>
      <c r="AG5" s="4">
        <f t="shared" si="14"/>
        <v>2.5053763440860299E-2</v>
      </c>
    </row>
    <row r="6" spans="1:33">
      <c r="A6" s="53">
        <v>44496</v>
      </c>
      <c r="B6">
        <v>136.79</v>
      </c>
      <c r="C6">
        <v>140.43</v>
      </c>
      <c r="D6">
        <v>32.75</v>
      </c>
      <c r="E6">
        <v>42.53</v>
      </c>
      <c r="F6">
        <v>80.540000000000006</v>
      </c>
      <c r="G6">
        <v>53.21</v>
      </c>
      <c r="H6">
        <v>15.87</v>
      </c>
      <c r="I6">
        <v>172.23</v>
      </c>
      <c r="J6">
        <v>35.44</v>
      </c>
      <c r="K6">
        <v>62.43</v>
      </c>
      <c r="L6">
        <v>17.809999999999999</v>
      </c>
      <c r="M6">
        <v>76.91</v>
      </c>
      <c r="N6">
        <v>33.799999999999997</v>
      </c>
      <c r="O6">
        <v>714.97</v>
      </c>
      <c r="P6" s="72">
        <v>284.99</v>
      </c>
      <c r="Q6" s="61"/>
      <c r="R6" s="53">
        <v>44496</v>
      </c>
      <c r="S6" s="4">
        <f t="shared" si="0"/>
        <v>5.7348724358503578E-3</v>
      </c>
      <c r="T6" s="4">
        <f t="shared" si="1"/>
        <v>1.1087911296709718E-2</v>
      </c>
      <c r="U6" s="4">
        <f t="shared" si="2"/>
        <v>4.6012269938648931E-3</v>
      </c>
      <c r="V6" s="4">
        <f t="shared" si="3"/>
        <v>-7.2362278244632039E-3</v>
      </c>
      <c r="W6" s="4">
        <f t="shared" si="4"/>
        <v>-2.3757575757575644E-2</v>
      </c>
      <c r="X6" s="4">
        <f t="shared" si="5"/>
        <v>1.3330794134450707E-2</v>
      </c>
      <c r="Y6" s="4">
        <f t="shared" si="6"/>
        <v>5.7034220532319324E-3</v>
      </c>
      <c r="Z6" s="4">
        <f t="shared" si="7"/>
        <v>2.0259463301937064E-2</v>
      </c>
      <c r="AA6" s="4">
        <f t="shared" si="8"/>
        <v>4.1740152851263757E-2</v>
      </c>
      <c r="AB6" s="4">
        <f t="shared" si="9"/>
        <v>-4.8178075926208264E-2</v>
      </c>
      <c r="AC6" s="4">
        <f t="shared" si="10"/>
        <v>3.4262485481997729E-2</v>
      </c>
      <c r="AD6" s="4">
        <f t="shared" si="11"/>
        <v>1.2106856165284841E-2</v>
      </c>
      <c r="AE6" s="4">
        <f t="shared" si="12"/>
        <v>-3.0129124820660103E-2</v>
      </c>
      <c r="AF6" s="4">
        <f t="shared" si="13"/>
        <v>2.4312320916905383E-2</v>
      </c>
      <c r="AG6" s="4">
        <f t="shared" si="14"/>
        <v>-3.4966257561452885E-3</v>
      </c>
    </row>
    <row r="7" spans="1:33">
      <c r="A7" s="53">
        <v>44497</v>
      </c>
      <c r="B7">
        <v>136.08000000000001</v>
      </c>
      <c r="C7">
        <v>142.32</v>
      </c>
      <c r="D7">
        <v>33.340000000000003</v>
      </c>
      <c r="E7">
        <v>43.4</v>
      </c>
      <c r="F7">
        <v>80</v>
      </c>
      <c r="G7">
        <v>52.58</v>
      </c>
      <c r="H7">
        <v>15.73</v>
      </c>
      <c r="I7">
        <v>171.28</v>
      </c>
      <c r="J7">
        <v>36.49</v>
      </c>
      <c r="K7">
        <v>61.7</v>
      </c>
      <c r="L7">
        <v>16.989999999999998</v>
      </c>
      <c r="M7">
        <v>76.36</v>
      </c>
      <c r="N7">
        <v>33.06</v>
      </c>
      <c r="O7">
        <v>734.32</v>
      </c>
      <c r="P7" s="72">
        <v>282.01</v>
      </c>
      <c r="Q7" s="61"/>
      <c r="R7" s="53">
        <v>44497</v>
      </c>
      <c r="S7" s="4">
        <f t="shared" si="0"/>
        <v>-5.1904378975069498E-3</v>
      </c>
      <c r="T7" s="4">
        <f t="shared" si="1"/>
        <v>1.3458662678914601E-2</v>
      </c>
      <c r="U7" s="4">
        <f t="shared" si="2"/>
        <v>1.8015267175572669E-2</v>
      </c>
      <c r="V7" s="4">
        <f t="shared" si="3"/>
        <v>2.0456148600987545E-2</v>
      </c>
      <c r="W7" s="4">
        <f t="shared" si="4"/>
        <v>-6.7047429848523521E-3</v>
      </c>
      <c r="X7" s="4">
        <f t="shared" si="5"/>
        <v>-1.183987972185685E-2</v>
      </c>
      <c r="Y7" s="4">
        <f t="shared" si="6"/>
        <v>-8.8216761184624071E-3</v>
      </c>
      <c r="Z7" s="4">
        <f t="shared" si="7"/>
        <v>-5.5158799280031756E-3</v>
      </c>
      <c r="AA7" s="4">
        <f t="shared" si="8"/>
        <v>2.9627539503386036E-2</v>
      </c>
      <c r="AB7" s="4">
        <f t="shared" si="9"/>
        <v>-1.1693096267819891E-2</v>
      </c>
      <c r="AC7" s="4">
        <f t="shared" si="10"/>
        <v>-4.6041549691184791E-2</v>
      </c>
      <c r="AD7" s="4">
        <f t="shared" si="11"/>
        <v>-7.1512157066700999E-3</v>
      </c>
      <c r="AE7" s="4">
        <f t="shared" si="12"/>
        <v>-2.18934911242602E-2</v>
      </c>
      <c r="AF7" s="4">
        <f t="shared" si="13"/>
        <v>2.7064072618431467E-2</v>
      </c>
      <c r="AG7" s="4">
        <f t="shared" si="14"/>
        <v>-1.0456507245868329E-2</v>
      </c>
    </row>
    <row r="8" spans="1:33">
      <c r="A8" s="53">
        <v>44498</v>
      </c>
      <c r="B8">
        <v>133.27000000000001</v>
      </c>
      <c r="C8">
        <v>140.03</v>
      </c>
      <c r="D8">
        <v>33.56</v>
      </c>
      <c r="E8">
        <v>42.78</v>
      </c>
      <c r="F8">
        <v>81</v>
      </c>
      <c r="G8">
        <v>51.09</v>
      </c>
      <c r="H8">
        <v>15.61</v>
      </c>
      <c r="I8">
        <v>169.03</v>
      </c>
      <c r="J8">
        <v>38.47</v>
      </c>
      <c r="K8">
        <v>62.15</v>
      </c>
      <c r="L8">
        <v>16.149999999999999</v>
      </c>
      <c r="M8">
        <v>75.86</v>
      </c>
      <c r="N8">
        <v>33.47</v>
      </c>
      <c r="O8">
        <v>772.78</v>
      </c>
      <c r="P8" s="72">
        <v>283</v>
      </c>
      <c r="Q8" s="61"/>
      <c r="R8" s="53">
        <v>44498</v>
      </c>
      <c r="S8" s="4">
        <f t="shared" si="0"/>
        <v>-2.0649617871840054E-2</v>
      </c>
      <c r="T8" s="4">
        <f t="shared" si="1"/>
        <v>-1.6090500281056741E-2</v>
      </c>
      <c r="U8" s="4">
        <f t="shared" si="2"/>
        <v>6.5986802639472764E-3</v>
      </c>
      <c r="V8" s="4">
        <f t="shared" si="3"/>
        <v>-1.4285714285714235E-2</v>
      </c>
      <c r="W8" s="4">
        <f t="shared" si="4"/>
        <v>1.2499999999999956E-2</v>
      </c>
      <c r="X8" s="4">
        <f t="shared" si="5"/>
        <v>-2.8337771015595203E-2</v>
      </c>
      <c r="Y8" s="4">
        <f t="shared" si="6"/>
        <v>-7.6287349014622086E-3</v>
      </c>
      <c r="Z8" s="4">
        <f t="shared" si="7"/>
        <v>-1.3136384866884621E-2</v>
      </c>
      <c r="AA8" s="4">
        <f t="shared" si="8"/>
        <v>5.4261441490819351E-2</v>
      </c>
      <c r="AB8" s="4">
        <f t="shared" si="9"/>
        <v>7.2933549432738776E-3</v>
      </c>
      <c r="AC8" s="4">
        <f t="shared" si="10"/>
        <v>-4.9440847557386647E-2</v>
      </c>
      <c r="AD8" s="4">
        <f t="shared" si="11"/>
        <v>-6.5479308538501924E-3</v>
      </c>
      <c r="AE8" s="4">
        <f t="shared" si="12"/>
        <v>1.2401693889896981E-2</v>
      </c>
      <c r="AF8" s="4">
        <f t="shared" si="13"/>
        <v>5.2374986381958699E-2</v>
      </c>
      <c r="AG8" s="4">
        <f t="shared" si="14"/>
        <v>3.5105138115669732E-3</v>
      </c>
    </row>
    <row r="9" spans="1:33">
      <c r="A9" s="53">
        <v>44501</v>
      </c>
      <c r="B9">
        <v>136.94999999999999</v>
      </c>
      <c r="C9">
        <v>138.97999999999999</v>
      </c>
      <c r="D9">
        <v>33.729999999999997</v>
      </c>
      <c r="E9">
        <v>44</v>
      </c>
      <c r="F9">
        <v>80.92</v>
      </c>
      <c r="G9">
        <v>53.01</v>
      </c>
      <c r="H9">
        <v>16.600000000000001</v>
      </c>
      <c r="I9">
        <v>181.14</v>
      </c>
      <c r="J9">
        <v>39.92</v>
      </c>
      <c r="K9">
        <v>63.03</v>
      </c>
      <c r="L9">
        <v>16.14</v>
      </c>
      <c r="M9">
        <v>78.430000000000007</v>
      </c>
      <c r="N9">
        <v>33</v>
      </c>
      <c r="O9">
        <v>790.31</v>
      </c>
      <c r="P9" s="72">
        <v>289.94</v>
      </c>
      <c r="Q9" s="61"/>
      <c r="R9" s="53">
        <v>44501</v>
      </c>
      <c r="S9" s="4">
        <f t="shared" si="0"/>
        <v>2.7613116230209123E-2</v>
      </c>
      <c r="T9" s="4">
        <f t="shared" si="1"/>
        <v>-7.4983932014569543E-3</v>
      </c>
      <c r="U9" s="4">
        <f t="shared" si="2"/>
        <v>5.0655542312274537E-3</v>
      </c>
      <c r="V9" s="4">
        <f t="shared" si="3"/>
        <v>2.8517999064983535E-2</v>
      </c>
      <c r="W9" s="4">
        <f t="shared" si="4"/>
        <v>-9.8765432098768535E-4</v>
      </c>
      <c r="X9" s="4">
        <f t="shared" si="5"/>
        <v>3.7580739870816116E-2</v>
      </c>
      <c r="Y9" s="4">
        <f t="shared" si="6"/>
        <v>6.3420884048686954E-2</v>
      </c>
      <c r="Z9" s="4">
        <f t="shared" si="7"/>
        <v>7.1644086848488442E-2</v>
      </c>
      <c r="AA9" s="4">
        <f t="shared" si="8"/>
        <v>3.7691707824278664E-2</v>
      </c>
      <c r="AB9" s="4">
        <f t="shared" si="9"/>
        <v>1.4159292035398341E-2</v>
      </c>
      <c r="AC9" s="4">
        <f t="shared" si="10"/>
        <v>-6.191950464394802E-4</v>
      </c>
      <c r="AD9" s="4">
        <f t="shared" si="11"/>
        <v>3.3878196678091221E-2</v>
      </c>
      <c r="AE9" s="4">
        <f t="shared" si="12"/>
        <v>-1.4042426053181956E-2</v>
      </c>
      <c r="AF9" s="4">
        <f t="shared" si="13"/>
        <v>2.2684334480705948E-2</v>
      </c>
      <c r="AG9" s="4">
        <f t="shared" si="14"/>
        <v>2.4522968197879802E-2</v>
      </c>
    </row>
    <row r="10" spans="1:33">
      <c r="A10" s="53">
        <v>44502</v>
      </c>
      <c r="B10">
        <v>138.93</v>
      </c>
      <c r="C10">
        <v>140.06</v>
      </c>
      <c r="D10">
        <v>33.770000000000003</v>
      </c>
      <c r="E10">
        <v>42.91</v>
      </c>
      <c r="F10">
        <v>77.89</v>
      </c>
      <c r="G10">
        <v>52.55</v>
      </c>
      <c r="H10">
        <v>16.920000000000002</v>
      </c>
      <c r="I10">
        <v>185.8</v>
      </c>
      <c r="J10">
        <v>40.01</v>
      </c>
      <c r="K10">
        <v>65.95</v>
      </c>
      <c r="L10">
        <v>16.2</v>
      </c>
      <c r="M10">
        <v>78.180000000000007</v>
      </c>
      <c r="N10">
        <v>33</v>
      </c>
      <c r="O10">
        <v>780.1</v>
      </c>
      <c r="P10" s="72">
        <v>284.5</v>
      </c>
      <c r="Q10" s="61"/>
      <c r="R10" s="53">
        <v>44502</v>
      </c>
      <c r="S10" s="4">
        <f t="shared" si="0"/>
        <v>1.4457831325301429E-2</v>
      </c>
      <c r="T10" s="4">
        <f t="shared" si="1"/>
        <v>7.7709022880991796E-3</v>
      </c>
      <c r="U10" s="4">
        <f t="shared" si="2"/>
        <v>1.1858879335904238E-3</v>
      </c>
      <c r="V10" s="4">
        <f t="shared" si="3"/>
        <v>-2.4772727272727391E-2</v>
      </c>
      <c r="W10" s="4">
        <f t="shared" si="4"/>
        <v>-3.7444389520514099E-2</v>
      </c>
      <c r="X10" s="4">
        <f t="shared" si="5"/>
        <v>-8.6776079984908217E-3</v>
      </c>
      <c r="Y10" s="4">
        <f t="shared" si="6"/>
        <v>1.9277108433734869E-2</v>
      </c>
      <c r="Z10" s="4">
        <f t="shared" si="7"/>
        <v>2.5725957822678724E-2</v>
      </c>
      <c r="AA10" s="4">
        <f t="shared" si="8"/>
        <v>2.2545090180359217E-3</v>
      </c>
      <c r="AB10" s="4">
        <f t="shared" si="9"/>
        <v>4.6327145803585656E-2</v>
      </c>
      <c r="AC10" s="4">
        <f t="shared" si="10"/>
        <v>3.7174721189590088E-3</v>
      </c>
      <c r="AD10" s="4">
        <f t="shared" si="11"/>
        <v>-3.1875557822261813E-3</v>
      </c>
      <c r="AE10" s="4">
        <f t="shared" si="12"/>
        <v>0</v>
      </c>
      <c r="AF10" s="4">
        <f t="shared" si="13"/>
        <v>-1.2918981159291798E-2</v>
      </c>
      <c r="AG10" s="4">
        <f t="shared" si="14"/>
        <v>-1.8762502586742058E-2</v>
      </c>
    </row>
    <row r="11" spans="1:33">
      <c r="A11" s="53">
        <v>44503</v>
      </c>
      <c r="B11">
        <v>139.91999999999999</v>
      </c>
      <c r="C11">
        <v>136.66999999999999</v>
      </c>
      <c r="D11">
        <v>33.700000000000003</v>
      </c>
      <c r="E11">
        <v>43.1</v>
      </c>
      <c r="F11">
        <v>77</v>
      </c>
      <c r="G11">
        <v>52.72</v>
      </c>
      <c r="H11">
        <v>17.3</v>
      </c>
      <c r="I11">
        <v>189.45</v>
      </c>
      <c r="J11">
        <v>39.409999999999997</v>
      </c>
      <c r="K11">
        <v>66.650000000000006</v>
      </c>
      <c r="L11">
        <v>17.05</v>
      </c>
      <c r="M11">
        <v>76.05</v>
      </c>
      <c r="N11">
        <v>33.1</v>
      </c>
      <c r="O11">
        <v>769.02</v>
      </c>
      <c r="P11" s="72">
        <v>283.5</v>
      </c>
      <c r="Q11" s="61"/>
      <c r="R11" s="53">
        <v>44503</v>
      </c>
      <c r="S11" s="4">
        <f t="shared" si="0"/>
        <v>7.1258907363418444E-3</v>
      </c>
      <c r="T11" s="4">
        <f t="shared" si="1"/>
        <v>-2.4203912608881994E-2</v>
      </c>
      <c r="U11" s="4">
        <f t="shared" si="2"/>
        <v>-2.0728457210541507E-3</v>
      </c>
      <c r="V11" s="4">
        <f t="shared" si="3"/>
        <v>4.4278722908415169E-3</v>
      </c>
      <c r="W11" s="4">
        <f t="shared" si="4"/>
        <v>-1.1426370522531815E-2</v>
      </c>
      <c r="X11" s="4">
        <f t="shared" si="5"/>
        <v>3.2350142721218056E-3</v>
      </c>
      <c r="Y11" s="4">
        <f t="shared" si="6"/>
        <v>2.2458628841607542E-2</v>
      </c>
      <c r="Z11" s="4">
        <f t="shared" si="7"/>
        <v>1.9644779332615547E-2</v>
      </c>
      <c r="AA11" s="4">
        <f t="shared" si="8"/>
        <v>-1.4996250937265754E-2</v>
      </c>
      <c r="AB11" s="4">
        <f t="shared" si="9"/>
        <v>1.0614101592115288E-2</v>
      </c>
      <c r="AC11" s="4">
        <f t="shared" si="10"/>
        <v>5.2469135802469147E-2</v>
      </c>
      <c r="AD11" s="4">
        <f t="shared" si="11"/>
        <v>-2.7244819646968677E-2</v>
      </c>
      <c r="AE11" s="4">
        <f t="shared" si="12"/>
        <v>3.0303030303031608E-3</v>
      </c>
      <c r="AF11" s="4">
        <f t="shared" si="13"/>
        <v>-1.4203307268298992E-2</v>
      </c>
      <c r="AG11" s="4">
        <f t="shared" si="14"/>
        <v>-3.5149384885764245E-3</v>
      </c>
    </row>
    <row r="12" spans="1:33">
      <c r="A12" s="53">
        <v>44504</v>
      </c>
      <c r="B12">
        <v>140.66999999999999</v>
      </c>
      <c r="C12">
        <v>136.78</v>
      </c>
      <c r="D12">
        <v>33.590000000000003</v>
      </c>
      <c r="E12">
        <v>44.56</v>
      </c>
      <c r="F12">
        <v>76.48</v>
      </c>
      <c r="G12">
        <v>53.36</v>
      </c>
      <c r="H12">
        <v>17.920000000000002</v>
      </c>
      <c r="I12">
        <v>197.93</v>
      </c>
      <c r="J12">
        <v>38.47</v>
      </c>
      <c r="K12">
        <v>66.650000000000006</v>
      </c>
      <c r="L12">
        <v>18.32</v>
      </c>
      <c r="M12">
        <v>76.45</v>
      </c>
      <c r="N12">
        <v>33.869999999999997</v>
      </c>
      <c r="O12">
        <v>760.07</v>
      </c>
      <c r="P12" s="72">
        <v>284.49</v>
      </c>
      <c r="Q12" s="61"/>
      <c r="R12" s="53">
        <v>44504</v>
      </c>
      <c r="S12" s="4">
        <f t="shared" si="0"/>
        <v>5.3602058319039969E-3</v>
      </c>
      <c r="T12" s="4">
        <f t="shared" si="1"/>
        <v>8.0485841808752845E-4</v>
      </c>
      <c r="U12" s="4">
        <f t="shared" si="2"/>
        <v>-3.264094955489627E-3</v>
      </c>
      <c r="V12" s="4">
        <f t="shared" si="3"/>
        <v>3.3874709976798201E-2</v>
      </c>
      <c r="W12" s="4">
        <f t="shared" si="4"/>
        <v>-6.7532467532467333E-3</v>
      </c>
      <c r="X12" s="4">
        <f t="shared" si="5"/>
        <v>1.2139605462822445E-2</v>
      </c>
      <c r="Y12" s="4">
        <f t="shared" si="6"/>
        <v>3.583815028901749E-2</v>
      </c>
      <c r="Z12" s="4">
        <f t="shared" si="7"/>
        <v>4.4761150699393015E-2</v>
      </c>
      <c r="AA12" s="4">
        <f t="shared" si="8"/>
        <v>-2.3851814260339999E-2</v>
      </c>
      <c r="AB12" s="4">
        <f t="shared" si="9"/>
        <v>0</v>
      </c>
      <c r="AC12" s="4">
        <f t="shared" si="10"/>
        <v>7.4486803519061562E-2</v>
      </c>
      <c r="AD12" s="4">
        <f t="shared" si="11"/>
        <v>5.259697567389976E-3</v>
      </c>
      <c r="AE12" s="4">
        <f t="shared" si="12"/>
        <v>2.3262839879153896E-2</v>
      </c>
      <c r="AF12" s="4">
        <f t="shared" si="13"/>
        <v>-1.1638188863748566E-2</v>
      </c>
      <c r="AG12" s="4">
        <f t="shared" si="14"/>
        <v>3.4920634920634352E-3</v>
      </c>
    </row>
    <row r="13" spans="1:33">
      <c r="A13" s="53">
        <v>44505</v>
      </c>
      <c r="B13">
        <v>142.04</v>
      </c>
      <c r="C13">
        <v>139.29</v>
      </c>
      <c r="D13">
        <v>33.270000000000003</v>
      </c>
      <c r="E13">
        <v>44.49</v>
      </c>
      <c r="F13">
        <v>78.3</v>
      </c>
      <c r="G13">
        <v>54.39</v>
      </c>
      <c r="H13">
        <v>17.47</v>
      </c>
      <c r="I13">
        <v>191.48</v>
      </c>
      <c r="J13">
        <v>38.65</v>
      </c>
      <c r="K13">
        <v>66.52</v>
      </c>
      <c r="L13">
        <v>19.690000000000001</v>
      </c>
      <c r="M13">
        <v>76.59</v>
      </c>
      <c r="N13">
        <v>34.479999999999997</v>
      </c>
      <c r="O13">
        <v>764.13</v>
      </c>
      <c r="P13" s="72">
        <v>284.95999999999998</v>
      </c>
      <c r="Q13" s="61"/>
      <c r="R13" s="53">
        <v>44505</v>
      </c>
      <c r="S13" s="4">
        <f t="shared" si="0"/>
        <v>9.7391057083955346E-3</v>
      </c>
      <c r="T13" s="4">
        <f t="shared" si="1"/>
        <v>1.8350636057903102E-2</v>
      </c>
      <c r="U13" s="4">
        <f t="shared" si="2"/>
        <v>-9.5266448347722799E-3</v>
      </c>
      <c r="V13" s="4">
        <f t="shared" si="3"/>
        <v>-1.5709156193896012E-3</v>
      </c>
      <c r="W13" s="4">
        <f t="shared" si="4"/>
        <v>2.3797071129707081E-2</v>
      </c>
      <c r="X13" s="4">
        <f t="shared" si="5"/>
        <v>1.9302848575712073E-2</v>
      </c>
      <c r="Y13" s="4">
        <f t="shared" si="6"/>
        <v>-2.5111607142857317E-2</v>
      </c>
      <c r="Z13" s="4">
        <f t="shared" si="7"/>
        <v>-3.2587278330723057E-2</v>
      </c>
      <c r="AA13" s="4">
        <f t="shared" si="8"/>
        <v>4.6789706264622755E-3</v>
      </c>
      <c r="AB13" s="4">
        <f t="shared" si="9"/>
        <v>-1.9504876219056388E-3</v>
      </c>
      <c r="AC13" s="4">
        <f t="shared" si="10"/>
        <v>7.4781659388646338E-2</v>
      </c>
      <c r="AD13" s="4">
        <f t="shared" si="11"/>
        <v>1.8312622629168551E-3</v>
      </c>
      <c r="AE13" s="4">
        <f t="shared" si="12"/>
        <v>1.8010038382048954E-2</v>
      </c>
      <c r="AF13" s="4">
        <f t="shared" si="13"/>
        <v>5.3416132724617427E-3</v>
      </c>
      <c r="AG13" s="4">
        <f t="shared" si="14"/>
        <v>1.6520791591969619E-3</v>
      </c>
    </row>
    <row r="14" spans="1:33">
      <c r="A14" s="53">
        <v>44508</v>
      </c>
      <c r="B14">
        <v>142.01</v>
      </c>
      <c r="C14">
        <v>138.25</v>
      </c>
      <c r="D14">
        <v>33.119999999999997</v>
      </c>
      <c r="E14">
        <v>44.02</v>
      </c>
      <c r="F14">
        <v>78.33</v>
      </c>
      <c r="G14">
        <v>53.85</v>
      </c>
      <c r="H14">
        <v>17.27</v>
      </c>
      <c r="I14">
        <v>190.38</v>
      </c>
      <c r="J14">
        <v>38.26</v>
      </c>
      <c r="K14">
        <v>65.94</v>
      </c>
      <c r="L14">
        <v>21.16</v>
      </c>
      <c r="M14">
        <v>75.040000000000006</v>
      </c>
      <c r="N14">
        <v>34.97</v>
      </c>
      <c r="O14">
        <v>772.72</v>
      </c>
      <c r="P14" s="72">
        <v>281.89999999999998</v>
      </c>
      <c r="Q14" s="61"/>
      <c r="R14" s="53">
        <v>44508</v>
      </c>
      <c r="S14" s="4">
        <f t="shared" si="0"/>
        <v>-2.112081103914365E-4</v>
      </c>
      <c r="T14" s="4">
        <f t="shared" si="1"/>
        <v>-7.4664369301457034E-3</v>
      </c>
      <c r="U14" s="4">
        <f t="shared" si="2"/>
        <v>-4.5085662759244416E-3</v>
      </c>
      <c r="V14" s="4">
        <f t="shared" si="3"/>
        <v>-1.056417172398294E-2</v>
      </c>
      <c r="W14" s="4">
        <f t="shared" si="4"/>
        <v>3.8314176245202169E-4</v>
      </c>
      <c r="X14" s="4">
        <f t="shared" si="5"/>
        <v>-9.9282956425813529E-3</v>
      </c>
      <c r="Y14" s="4">
        <f t="shared" si="6"/>
        <v>-1.1448196908986796E-2</v>
      </c>
      <c r="Z14" s="4">
        <f t="shared" si="7"/>
        <v>-5.7447252976812191E-3</v>
      </c>
      <c r="AA14" s="4">
        <f t="shared" si="8"/>
        <v>-1.0090556274256146E-2</v>
      </c>
      <c r="AB14" s="4">
        <f t="shared" si="9"/>
        <v>-8.7191822008417796E-3</v>
      </c>
      <c r="AC14" s="4">
        <f t="shared" si="10"/>
        <v>7.4657186389029961E-2</v>
      </c>
      <c r="AD14" s="4">
        <f t="shared" si="11"/>
        <v>-2.0237628933281071E-2</v>
      </c>
      <c r="AE14" s="4">
        <f t="shared" si="12"/>
        <v>1.4211136890951437E-2</v>
      </c>
      <c r="AF14" s="4">
        <f t="shared" si="13"/>
        <v>1.1241542669440996E-2</v>
      </c>
      <c r="AG14" s="4">
        <f t="shared" si="14"/>
        <v>-1.0738349241998901E-2</v>
      </c>
    </row>
    <row r="15" spans="1:33">
      <c r="A15" s="53">
        <v>44509</v>
      </c>
      <c r="B15">
        <v>141.11000000000001</v>
      </c>
      <c r="C15">
        <v>135.52000000000001</v>
      </c>
      <c r="D15">
        <v>33.4</v>
      </c>
      <c r="E15">
        <v>44.02</v>
      </c>
      <c r="F15">
        <v>75.5</v>
      </c>
      <c r="G15">
        <v>52.64</v>
      </c>
      <c r="H15">
        <v>16.22</v>
      </c>
      <c r="I15">
        <v>179.57</v>
      </c>
      <c r="J15">
        <v>36.53</v>
      </c>
      <c r="K15">
        <v>65.8</v>
      </c>
      <c r="L15">
        <v>20.39</v>
      </c>
      <c r="M15">
        <v>73.099999999999994</v>
      </c>
      <c r="N15">
        <v>37.590000000000003</v>
      </c>
      <c r="O15">
        <v>768.17</v>
      </c>
      <c r="P15" s="72">
        <v>278.10000000000002</v>
      </c>
      <c r="Q15" s="61"/>
      <c r="R15" s="53">
        <v>44509</v>
      </c>
      <c r="S15" s="4">
        <f t="shared" si="0"/>
        <v>-6.3375818604322065E-3</v>
      </c>
      <c r="T15" s="4">
        <f t="shared" si="1"/>
        <v>-1.9746835443037902E-2</v>
      </c>
      <c r="U15" s="4">
        <f t="shared" si="2"/>
        <v>8.4541062801932743E-3</v>
      </c>
      <c r="V15" s="4">
        <f t="shared" si="3"/>
        <v>0</v>
      </c>
      <c r="W15" s="4">
        <f t="shared" si="4"/>
        <v>-3.6129196987105816E-2</v>
      </c>
      <c r="X15" s="4">
        <f t="shared" si="5"/>
        <v>-2.2469823584029713E-2</v>
      </c>
      <c r="Y15" s="4">
        <f t="shared" si="6"/>
        <v>-6.0799073537927129E-2</v>
      </c>
      <c r="Z15" s="4">
        <f t="shared" si="7"/>
        <v>-5.6781174493119035E-2</v>
      </c>
      <c r="AA15" s="4">
        <f t="shared" si="8"/>
        <v>-4.521693674856242E-2</v>
      </c>
      <c r="AB15" s="4">
        <f t="shared" si="9"/>
        <v>-2.1231422505307851E-3</v>
      </c>
      <c r="AC15" s="4">
        <f t="shared" si="10"/>
        <v>-3.6389413988657804E-2</v>
      </c>
      <c r="AD15" s="4">
        <f t="shared" si="11"/>
        <v>-2.5852878464818874E-2</v>
      </c>
      <c r="AE15" s="4">
        <f t="shared" si="12"/>
        <v>7.4921361166714551E-2</v>
      </c>
      <c r="AF15" s="4">
        <f t="shared" si="13"/>
        <v>-5.8882907133244178E-3</v>
      </c>
      <c r="AG15" s="4">
        <f t="shared" si="14"/>
        <v>-1.3479957431713263E-2</v>
      </c>
    </row>
    <row r="16" spans="1:33">
      <c r="A16" s="53">
        <v>44510</v>
      </c>
      <c r="B16">
        <v>141.72999999999999</v>
      </c>
      <c r="C16">
        <v>135.4</v>
      </c>
      <c r="D16">
        <v>34.43</v>
      </c>
      <c r="E16">
        <v>45.01</v>
      </c>
      <c r="F16">
        <v>75</v>
      </c>
      <c r="G16">
        <v>52.46</v>
      </c>
      <c r="H16">
        <v>16.28</v>
      </c>
      <c r="I16">
        <v>179.71</v>
      </c>
      <c r="J16">
        <v>36.31</v>
      </c>
      <c r="K16">
        <v>64.87</v>
      </c>
      <c r="L16">
        <v>20.6</v>
      </c>
      <c r="M16">
        <v>74.33</v>
      </c>
      <c r="N16">
        <v>37.590000000000003</v>
      </c>
      <c r="O16">
        <v>763.55</v>
      </c>
      <c r="P16" s="72">
        <v>283.5</v>
      </c>
      <c r="Q16" s="61"/>
      <c r="R16" s="53">
        <v>44510</v>
      </c>
      <c r="S16" s="4">
        <f t="shared" si="0"/>
        <v>4.3937353837431026E-3</v>
      </c>
      <c r="T16" s="4">
        <f t="shared" si="1"/>
        <v>-8.8547815820549935E-4</v>
      </c>
      <c r="U16" s="4">
        <f t="shared" si="2"/>
        <v>3.0838323353293395E-2</v>
      </c>
      <c r="V16" s="4">
        <f t="shared" si="3"/>
        <v>2.2489777373920772E-2</v>
      </c>
      <c r="W16" s="4">
        <f t="shared" si="4"/>
        <v>-6.6225165562914245E-3</v>
      </c>
      <c r="X16" s="4">
        <f t="shared" si="5"/>
        <v>-3.419452887537977E-3</v>
      </c>
      <c r="Y16" s="4">
        <f t="shared" si="6"/>
        <v>3.6991368680643344E-3</v>
      </c>
      <c r="Z16" s="4">
        <f t="shared" si="7"/>
        <v>7.7964025171239904E-4</v>
      </c>
      <c r="AA16" s="4">
        <f t="shared" si="8"/>
        <v>-6.0224473035860315E-3</v>
      </c>
      <c r="AB16" s="4">
        <f t="shared" si="9"/>
        <v>-1.4133738601823542E-2</v>
      </c>
      <c r="AC16" s="4">
        <f t="shared" si="10"/>
        <v>1.0299166257969672E-2</v>
      </c>
      <c r="AD16" s="4">
        <f t="shared" si="11"/>
        <v>1.6826265389876971E-2</v>
      </c>
      <c r="AE16" s="4">
        <f t="shared" si="12"/>
        <v>0</v>
      </c>
      <c r="AF16" s="4">
        <f t="shared" si="13"/>
        <v>-6.014293711027463E-3</v>
      </c>
      <c r="AG16" s="4">
        <f t="shared" si="14"/>
        <v>1.9417475728155331E-2</v>
      </c>
    </row>
    <row r="17" spans="1:33">
      <c r="A17" s="53">
        <v>44511</v>
      </c>
      <c r="B17">
        <v>141.13999999999999</v>
      </c>
      <c r="C17">
        <v>134.91</v>
      </c>
      <c r="D17">
        <v>33.270000000000003</v>
      </c>
      <c r="E17">
        <v>45.48</v>
      </c>
      <c r="F17">
        <v>76.86</v>
      </c>
      <c r="G17">
        <v>51.68</v>
      </c>
      <c r="H17">
        <v>16.04</v>
      </c>
      <c r="I17">
        <v>173.83</v>
      </c>
      <c r="J17">
        <v>35.979999999999997</v>
      </c>
      <c r="K17">
        <v>64.930000000000007</v>
      </c>
      <c r="L17">
        <v>19.809999999999999</v>
      </c>
      <c r="M17">
        <v>73.05</v>
      </c>
      <c r="N17">
        <v>37.82</v>
      </c>
      <c r="O17">
        <v>756.72</v>
      </c>
      <c r="P17" s="72">
        <v>284.49</v>
      </c>
      <c r="Q17" s="61"/>
      <c r="R17" s="53">
        <v>44511</v>
      </c>
      <c r="S17" s="4">
        <f t="shared" si="0"/>
        <v>-4.1628448458336242E-3</v>
      </c>
      <c r="T17" s="4">
        <f t="shared" si="1"/>
        <v>-3.6189069423929743E-3</v>
      </c>
      <c r="U17" s="4">
        <f t="shared" si="2"/>
        <v>-3.3691548068544797E-2</v>
      </c>
      <c r="V17" s="4">
        <f t="shared" si="3"/>
        <v>1.044212397245059E-2</v>
      </c>
      <c r="W17" s="4">
        <f t="shared" si="4"/>
        <v>2.4799999999999933E-2</v>
      </c>
      <c r="X17" s="4">
        <f t="shared" si="5"/>
        <v>-1.4868471216164747E-2</v>
      </c>
      <c r="Y17" s="4">
        <f t="shared" si="6"/>
        <v>-1.4742014742014864E-2</v>
      </c>
      <c r="Z17" s="4">
        <f t="shared" si="7"/>
        <v>-3.2719381225307376E-2</v>
      </c>
      <c r="AA17" s="4">
        <f t="shared" si="8"/>
        <v>-9.0884053979621848E-3</v>
      </c>
      <c r="AB17" s="4">
        <f t="shared" si="9"/>
        <v>9.2492677663025269E-4</v>
      </c>
      <c r="AC17" s="4">
        <f t="shared" si="10"/>
        <v>-3.8349514563106979E-2</v>
      </c>
      <c r="AD17" s="4">
        <f t="shared" si="11"/>
        <v>-1.722050316157675E-2</v>
      </c>
      <c r="AE17" s="4">
        <f t="shared" si="12"/>
        <v>6.1186485767490417E-3</v>
      </c>
      <c r="AF17" s="4">
        <f t="shared" si="13"/>
        <v>-8.9450592626546532E-3</v>
      </c>
      <c r="AG17" s="4">
        <f t="shared" si="14"/>
        <v>3.4920634920634352E-3</v>
      </c>
    </row>
    <row r="18" spans="1:33">
      <c r="A18" s="53">
        <v>44512</v>
      </c>
      <c r="B18">
        <v>140.08000000000001</v>
      </c>
      <c r="C18">
        <v>133.84</v>
      </c>
      <c r="D18">
        <v>32.75</v>
      </c>
      <c r="E18">
        <v>45.75</v>
      </c>
      <c r="F18">
        <v>74</v>
      </c>
      <c r="G18">
        <v>50.27</v>
      </c>
      <c r="H18">
        <v>15.69</v>
      </c>
      <c r="I18">
        <v>164.85</v>
      </c>
      <c r="J18">
        <v>34.97</v>
      </c>
      <c r="K18">
        <v>64.849999999999994</v>
      </c>
      <c r="L18">
        <v>18.96</v>
      </c>
      <c r="M18">
        <v>72.06</v>
      </c>
      <c r="N18">
        <v>39.44</v>
      </c>
      <c r="O18">
        <v>740.46</v>
      </c>
      <c r="P18" s="72">
        <v>281</v>
      </c>
      <c r="Q18" s="61"/>
      <c r="R18" s="53">
        <v>44512</v>
      </c>
      <c r="S18" s="4">
        <f t="shared" si="0"/>
        <v>-7.5102734873173649E-3</v>
      </c>
      <c r="T18" s="4">
        <f t="shared" si="1"/>
        <v>-7.9312134015269153E-3</v>
      </c>
      <c r="U18" s="4">
        <f t="shared" si="2"/>
        <v>-1.562969642320422E-2</v>
      </c>
      <c r="V18" s="4">
        <f t="shared" si="3"/>
        <v>5.9366754617415918E-3</v>
      </c>
      <c r="W18" s="4">
        <f t="shared" si="4"/>
        <v>-3.721051262034869E-2</v>
      </c>
      <c r="X18" s="4">
        <f t="shared" si="5"/>
        <v>-2.7283281733746056E-2</v>
      </c>
      <c r="Y18" s="4">
        <f t="shared" si="6"/>
        <v>-2.1820448877805432E-2</v>
      </c>
      <c r="Z18" s="4">
        <f t="shared" si="7"/>
        <v>-5.165966749122719E-2</v>
      </c>
      <c r="AA18" s="4">
        <f t="shared" si="8"/>
        <v>-2.8071150639243925E-2</v>
      </c>
      <c r="AB18" s="4">
        <f t="shared" si="9"/>
        <v>-1.232096103496283E-3</v>
      </c>
      <c r="AC18" s="4">
        <f t="shared" si="10"/>
        <v>-4.2907622412922675E-2</v>
      </c>
      <c r="AD18" s="4">
        <f t="shared" si="11"/>
        <v>-1.355236139630378E-2</v>
      </c>
      <c r="AE18" s="4">
        <f t="shared" si="12"/>
        <v>4.2834479111581114E-2</v>
      </c>
      <c r="AF18" s="4">
        <f t="shared" si="13"/>
        <v>-2.1487472248652106E-2</v>
      </c>
      <c r="AG18" s="4">
        <f t="shared" si="14"/>
        <v>-1.2267566522549123E-2</v>
      </c>
    </row>
    <row r="19" spans="1:33">
      <c r="A19" s="53">
        <v>44515</v>
      </c>
      <c r="B19">
        <v>138.91999999999999</v>
      </c>
      <c r="C19">
        <v>135.55000000000001</v>
      </c>
      <c r="D19">
        <v>32.14</v>
      </c>
      <c r="E19">
        <v>46.5</v>
      </c>
      <c r="F19">
        <v>73.27</v>
      </c>
      <c r="G19">
        <v>50.3</v>
      </c>
      <c r="H19">
        <v>15.61</v>
      </c>
      <c r="I19">
        <v>163.65</v>
      </c>
      <c r="J19">
        <v>35</v>
      </c>
      <c r="K19">
        <v>63.58</v>
      </c>
      <c r="L19">
        <v>18.43</v>
      </c>
      <c r="M19">
        <v>71.89</v>
      </c>
      <c r="N19">
        <v>38.950000000000003</v>
      </c>
      <c r="O19">
        <v>731.37</v>
      </c>
      <c r="P19" s="72">
        <v>285</v>
      </c>
      <c r="Q19" s="61"/>
      <c r="R19" s="53">
        <v>44515</v>
      </c>
      <c r="S19" s="4">
        <f t="shared" si="0"/>
        <v>-8.2809822958311852E-3</v>
      </c>
      <c r="T19" s="4">
        <f t="shared" si="1"/>
        <v>1.2776449491930686E-2</v>
      </c>
      <c r="U19" s="4">
        <f t="shared" si="2"/>
        <v>-1.8625954198473238E-2</v>
      </c>
      <c r="V19" s="4">
        <f t="shared" si="3"/>
        <v>1.6393442622950838E-2</v>
      </c>
      <c r="W19" s="4">
        <f t="shared" si="4"/>
        <v>-9.8648648648649306E-3</v>
      </c>
      <c r="X19" s="4">
        <f t="shared" si="5"/>
        <v>5.9677740202901397E-4</v>
      </c>
      <c r="Y19" s="4">
        <f t="shared" si="6"/>
        <v>-5.0987890376035239E-3</v>
      </c>
      <c r="Z19" s="4">
        <f t="shared" si="7"/>
        <v>-7.2793448589626442E-3</v>
      </c>
      <c r="AA19" s="4">
        <f t="shared" si="8"/>
        <v>8.5787818129823279E-4</v>
      </c>
      <c r="AB19" s="4">
        <f t="shared" si="9"/>
        <v>-1.9583654587509547E-2</v>
      </c>
      <c r="AC19" s="4">
        <f t="shared" si="10"/>
        <v>-2.795358649789037E-2</v>
      </c>
      <c r="AD19" s="4">
        <f t="shared" si="11"/>
        <v>-2.3591451568137911E-3</v>
      </c>
      <c r="AE19" s="4">
        <f t="shared" si="12"/>
        <v>-1.2423935091277816E-2</v>
      </c>
      <c r="AF19" s="4">
        <f t="shared" si="13"/>
        <v>-1.2276152661858886E-2</v>
      </c>
      <c r="AG19" s="4">
        <f t="shared" si="14"/>
        <v>1.4234875444839812E-2</v>
      </c>
    </row>
    <row r="20" spans="1:33">
      <c r="A20" s="53">
        <v>44516</v>
      </c>
      <c r="B20">
        <v>140.31</v>
      </c>
      <c r="C20">
        <v>137.05000000000001</v>
      </c>
      <c r="D20">
        <v>31.5</v>
      </c>
      <c r="E20">
        <v>46.3</v>
      </c>
      <c r="F20">
        <v>70.58</v>
      </c>
      <c r="G20">
        <v>51.41</v>
      </c>
      <c r="H20">
        <v>16</v>
      </c>
      <c r="I20">
        <v>169.82</v>
      </c>
      <c r="J20">
        <v>37.6</v>
      </c>
      <c r="K20">
        <v>62.03</v>
      </c>
      <c r="L20">
        <v>19.55</v>
      </c>
      <c r="M20">
        <v>75.75</v>
      </c>
      <c r="N20">
        <v>39</v>
      </c>
      <c r="O20">
        <v>761.47</v>
      </c>
      <c r="P20" s="72">
        <v>284.89999999999998</v>
      </c>
      <c r="Q20" s="61"/>
      <c r="R20" s="53">
        <v>44516</v>
      </c>
      <c r="S20" s="4">
        <f t="shared" si="0"/>
        <v>1.0005758710049051E-2</v>
      </c>
      <c r="T20" s="4">
        <f t="shared" si="1"/>
        <v>1.1066027296200653E-2</v>
      </c>
      <c r="U20" s="4">
        <f t="shared" si="2"/>
        <v>-1.991288114499068E-2</v>
      </c>
      <c r="V20" s="4">
        <f t="shared" si="3"/>
        <v>-4.3010752688172893E-3</v>
      </c>
      <c r="W20" s="4">
        <f t="shared" si="4"/>
        <v>-3.6713525317319529E-2</v>
      </c>
      <c r="X20" s="4">
        <f t="shared" si="5"/>
        <v>2.2067594433399673E-2</v>
      </c>
      <c r="Y20" s="4">
        <f t="shared" si="6"/>
        <v>2.4983984625240208E-2</v>
      </c>
      <c r="Z20" s="4">
        <f t="shared" si="7"/>
        <v>3.7702413687748182E-2</v>
      </c>
      <c r="AA20" s="4">
        <f t="shared" si="8"/>
        <v>7.4285714285714288E-2</v>
      </c>
      <c r="AB20" s="4">
        <f t="shared" si="9"/>
        <v>-2.4378735451399791E-2</v>
      </c>
      <c r="AC20" s="4">
        <f t="shared" si="10"/>
        <v>6.0770482908301782E-2</v>
      </c>
      <c r="AD20" s="4">
        <f t="shared" si="11"/>
        <v>5.3693142300737184E-2</v>
      </c>
      <c r="AE20" s="4">
        <f t="shared" si="12"/>
        <v>1.2836970474967568E-3</v>
      </c>
      <c r="AF20" s="4">
        <f t="shared" si="13"/>
        <v>4.1155639416437628E-2</v>
      </c>
      <c r="AG20" s="4">
        <f t="shared" ref="AG20:AG35" si="15">P20/P19-1</f>
        <v>-3.5087719298254605E-4</v>
      </c>
    </row>
    <row r="21" spans="1:33">
      <c r="A21" s="53">
        <v>44517</v>
      </c>
      <c r="B21">
        <v>143.31</v>
      </c>
      <c r="C21">
        <v>137.85</v>
      </c>
      <c r="D21">
        <v>31.4</v>
      </c>
      <c r="E21">
        <v>46</v>
      </c>
      <c r="F21">
        <v>70</v>
      </c>
      <c r="G21">
        <v>50.64</v>
      </c>
      <c r="H21">
        <v>15.65</v>
      </c>
      <c r="I21">
        <v>164.68</v>
      </c>
      <c r="J21">
        <v>36.4</v>
      </c>
      <c r="K21">
        <v>62.1</v>
      </c>
      <c r="L21">
        <v>19.2</v>
      </c>
      <c r="M21">
        <v>74.680000000000007</v>
      </c>
      <c r="N21">
        <v>39</v>
      </c>
      <c r="O21">
        <v>737.39</v>
      </c>
      <c r="P21" s="72">
        <v>285.5</v>
      </c>
      <c r="Q21" s="61"/>
      <c r="R21" s="53">
        <v>44517</v>
      </c>
      <c r="S21" s="4">
        <f t="shared" si="0"/>
        <v>2.1381227282446069E-2</v>
      </c>
      <c r="T21" s="4">
        <f t="shared" si="1"/>
        <v>5.8372856621669023E-3</v>
      </c>
      <c r="U21" s="4">
        <f t="shared" si="2"/>
        <v>-3.1746031746032743E-3</v>
      </c>
      <c r="V21" s="4">
        <f t="shared" si="3"/>
        <v>-6.4794816414686096E-3</v>
      </c>
      <c r="W21" s="4">
        <f t="shared" si="4"/>
        <v>-8.2176253896287799E-3</v>
      </c>
      <c r="X21" s="4">
        <f t="shared" si="5"/>
        <v>-1.497763081112613E-2</v>
      </c>
      <c r="Y21" s="4">
        <f t="shared" si="6"/>
        <v>-2.1874999999999978E-2</v>
      </c>
      <c r="Z21" s="4">
        <f t="shared" si="7"/>
        <v>-3.0267341891414334E-2</v>
      </c>
      <c r="AA21" s="4">
        <f t="shared" si="8"/>
        <v>-3.1914893617021378E-2</v>
      </c>
      <c r="AB21" s="4">
        <f t="shared" si="9"/>
        <v>1.12848621634698E-3</v>
      </c>
      <c r="AC21" s="4">
        <f t="shared" si="10"/>
        <v>-1.7902813299232823E-2</v>
      </c>
      <c r="AD21" s="4">
        <f t="shared" si="11"/>
        <v>-1.412541254125399E-2</v>
      </c>
      <c r="AE21" s="4">
        <f t="shared" si="12"/>
        <v>0</v>
      </c>
      <c r="AF21" s="4">
        <f t="shared" si="13"/>
        <v>-3.1623044899996122E-2</v>
      </c>
      <c r="AG21" s="4">
        <f t="shared" si="15"/>
        <v>2.1060021060022027E-3</v>
      </c>
    </row>
    <row r="22" spans="1:33">
      <c r="A22" s="53">
        <v>44518</v>
      </c>
      <c r="B22">
        <v>147.21</v>
      </c>
      <c r="C22">
        <v>138.79</v>
      </c>
      <c r="D22">
        <v>29.83</v>
      </c>
      <c r="E22">
        <v>46.01</v>
      </c>
      <c r="F22">
        <v>70.739999999999995</v>
      </c>
      <c r="G22">
        <v>50.58</v>
      </c>
      <c r="H22">
        <v>15.93</v>
      </c>
      <c r="I22">
        <v>167.1</v>
      </c>
      <c r="J22">
        <v>36.81</v>
      </c>
      <c r="K22">
        <v>61.95</v>
      </c>
      <c r="L22">
        <v>20.43</v>
      </c>
      <c r="M22">
        <v>74.22</v>
      </c>
      <c r="N22">
        <v>37.6</v>
      </c>
      <c r="O22">
        <v>754.14</v>
      </c>
      <c r="P22" s="72">
        <v>282.45</v>
      </c>
      <c r="Q22" s="61"/>
      <c r="R22" s="53">
        <v>44518</v>
      </c>
      <c r="S22" s="4">
        <f t="shared" si="0"/>
        <v>2.7213732468076346E-2</v>
      </c>
      <c r="T22" s="4">
        <f t="shared" si="1"/>
        <v>6.819006166122632E-3</v>
      </c>
      <c r="U22" s="4">
        <f t="shared" si="2"/>
        <v>-5.0000000000000044E-2</v>
      </c>
      <c r="V22" s="4">
        <f t="shared" si="3"/>
        <v>2.1739130434772491E-4</v>
      </c>
      <c r="W22" s="4">
        <f t="shared" si="4"/>
        <v>1.0571428571428454E-2</v>
      </c>
      <c r="X22" s="4">
        <f t="shared" si="5"/>
        <v>-1.1848341232227888E-3</v>
      </c>
      <c r="Y22" s="4">
        <f t="shared" si="6"/>
        <v>1.7891373801916854E-2</v>
      </c>
      <c r="Z22" s="4">
        <f t="shared" si="7"/>
        <v>1.4695166383288827E-2</v>
      </c>
      <c r="AA22" s="4">
        <f t="shared" si="8"/>
        <v>1.1263736263736446E-2</v>
      </c>
      <c r="AB22" s="4">
        <f t="shared" si="9"/>
        <v>-2.4154589371980784E-3</v>
      </c>
      <c r="AC22" s="4">
        <f t="shared" si="10"/>
        <v>6.4062500000000133E-2</v>
      </c>
      <c r="AD22" s="4">
        <f t="shared" si="11"/>
        <v>-6.1596143545796789E-3</v>
      </c>
      <c r="AE22" s="4">
        <f t="shared" si="12"/>
        <v>-3.5897435897435881E-2</v>
      </c>
      <c r="AF22" s="4">
        <f t="shared" si="13"/>
        <v>2.2715252444432288E-2</v>
      </c>
      <c r="AG22" s="4">
        <f t="shared" si="15"/>
        <v>-1.0683012259194435E-2</v>
      </c>
    </row>
    <row r="23" spans="1:33">
      <c r="A23" s="53">
        <v>44519</v>
      </c>
      <c r="B23">
        <v>149.87</v>
      </c>
      <c r="C23">
        <v>139.99</v>
      </c>
      <c r="D23">
        <v>29</v>
      </c>
      <c r="E23">
        <v>46.8</v>
      </c>
      <c r="F23">
        <v>72.099999999999994</v>
      </c>
      <c r="G23">
        <v>50.44</v>
      </c>
      <c r="H23">
        <v>15.76</v>
      </c>
      <c r="I23">
        <v>164.8</v>
      </c>
      <c r="J23">
        <v>37.82</v>
      </c>
      <c r="K23">
        <v>64.430000000000007</v>
      </c>
      <c r="L23">
        <v>20.21</v>
      </c>
      <c r="M23">
        <v>76.53</v>
      </c>
      <c r="N23">
        <v>38.5</v>
      </c>
      <c r="O23">
        <v>768.32</v>
      </c>
      <c r="P23" s="72">
        <v>290.49</v>
      </c>
      <c r="Q23" s="61"/>
      <c r="R23" s="53">
        <v>44519</v>
      </c>
      <c r="S23" s="4">
        <f t="shared" si="0"/>
        <v>1.8069424631478759E-2</v>
      </c>
      <c r="T23" s="4">
        <f t="shared" si="1"/>
        <v>8.6461560631170276E-3</v>
      </c>
      <c r="U23" s="4">
        <f t="shared" si="2"/>
        <v>-2.7824337914850727E-2</v>
      </c>
      <c r="V23" s="4">
        <f t="shared" si="3"/>
        <v>1.717018039556617E-2</v>
      </c>
      <c r="W23" s="4">
        <f t="shared" si="4"/>
        <v>1.9225332202431389E-2</v>
      </c>
      <c r="X23" s="4">
        <f t="shared" si="5"/>
        <v>-2.7678924476077782E-3</v>
      </c>
      <c r="Y23" s="4">
        <f t="shared" si="6"/>
        <v>-1.0671688637790333E-2</v>
      </c>
      <c r="Z23" s="4">
        <f t="shared" si="7"/>
        <v>-1.3764213046080109E-2</v>
      </c>
      <c r="AA23" s="4">
        <f t="shared" si="8"/>
        <v>2.7438196142352655E-2</v>
      </c>
      <c r="AB23" s="4">
        <f t="shared" si="9"/>
        <v>4.0032284100080862E-2</v>
      </c>
      <c r="AC23" s="4">
        <f t="shared" si="10"/>
        <v>-1.076847772883005E-2</v>
      </c>
      <c r="AD23" s="4">
        <f t="shared" si="11"/>
        <v>3.1123686337914291E-2</v>
      </c>
      <c r="AE23" s="4">
        <f t="shared" si="12"/>
        <v>2.3936170212765839E-2</v>
      </c>
      <c r="AF23" s="4">
        <f t="shared" si="13"/>
        <v>1.8802874797783087E-2</v>
      </c>
      <c r="AG23" s="4">
        <f t="shared" si="15"/>
        <v>2.8465215082315476E-2</v>
      </c>
    </row>
    <row r="24" spans="1:33">
      <c r="A24" s="53">
        <v>44522</v>
      </c>
      <c r="B24">
        <v>153.59</v>
      </c>
      <c r="C24">
        <v>141.04</v>
      </c>
      <c r="D24">
        <v>29.96</v>
      </c>
      <c r="E24">
        <v>47</v>
      </c>
      <c r="F24">
        <v>73.75</v>
      </c>
      <c r="G24">
        <v>49.5</v>
      </c>
      <c r="H24">
        <v>14.65</v>
      </c>
      <c r="I24">
        <v>160.68</v>
      </c>
      <c r="J24">
        <v>36.119999999999997</v>
      </c>
      <c r="K24">
        <v>64.09</v>
      </c>
      <c r="L24">
        <v>19.670000000000002</v>
      </c>
      <c r="M24">
        <v>74.2</v>
      </c>
      <c r="N24">
        <v>38.5</v>
      </c>
      <c r="O24">
        <v>733.26</v>
      </c>
      <c r="P24" s="72">
        <v>286.45</v>
      </c>
      <c r="Q24" s="61"/>
      <c r="R24" s="53">
        <v>44522</v>
      </c>
      <c r="S24" s="4">
        <f t="shared" si="0"/>
        <v>2.482151197704674E-2</v>
      </c>
      <c r="T24" s="4">
        <f t="shared" si="1"/>
        <v>7.5005357525537164E-3</v>
      </c>
      <c r="U24" s="4">
        <f t="shared" si="2"/>
        <v>3.3103448275862091E-2</v>
      </c>
      <c r="V24" s="4">
        <f t="shared" si="3"/>
        <v>4.2735042735042583E-3</v>
      </c>
      <c r="W24" s="4">
        <f t="shared" si="4"/>
        <v>2.2884882108183069E-2</v>
      </c>
      <c r="X24" s="4">
        <f t="shared" si="5"/>
        <v>-1.863600317208558E-2</v>
      </c>
      <c r="Y24" s="4">
        <f t="shared" si="6"/>
        <v>-7.0431472081218249E-2</v>
      </c>
      <c r="Z24" s="4">
        <f t="shared" si="7"/>
        <v>-2.5000000000000022E-2</v>
      </c>
      <c r="AA24" s="4">
        <f t="shared" si="8"/>
        <v>-4.4949762030671692E-2</v>
      </c>
      <c r="AB24" s="4">
        <f t="shared" si="9"/>
        <v>-5.2770448548813409E-3</v>
      </c>
      <c r="AC24" s="4">
        <f t="shared" si="10"/>
        <v>-2.671944581890151E-2</v>
      </c>
      <c r="AD24" s="4">
        <f t="shared" si="11"/>
        <v>-3.0445576897948468E-2</v>
      </c>
      <c r="AE24" s="4">
        <f t="shared" si="12"/>
        <v>0</v>
      </c>
      <c r="AF24" s="4">
        <f t="shared" si="13"/>
        <v>-4.5632028321532792E-2</v>
      </c>
      <c r="AG24" s="4">
        <f t="shared" si="15"/>
        <v>-1.3907535543392302E-2</v>
      </c>
    </row>
    <row r="25" spans="1:33">
      <c r="A25" s="53">
        <v>44523</v>
      </c>
      <c r="B25">
        <v>149.84</v>
      </c>
      <c r="C25">
        <v>139.85</v>
      </c>
      <c r="D25">
        <v>29.06</v>
      </c>
      <c r="E25">
        <v>46.52</v>
      </c>
      <c r="F25">
        <v>70.239999999999995</v>
      </c>
      <c r="G25">
        <v>48.86</v>
      </c>
      <c r="H25">
        <v>14.08</v>
      </c>
      <c r="I25">
        <v>151.47999999999999</v>
      </c>
      <c r="J25">
        <v>34.32</v>
      </c>
      <c r="K25">
        <v>62.25</v>
      </c>
      <c r="L25">
        <v>18.239999999999998</v>
      </c>
      <c r="M25">
        <v>72.83</v>
      </c>
      <c r="N25">
        <v>38.11</v>
      </c>
      <c r="O25">
        <v>719.69</v>
      </c>
      <c r="P25" s="72">
        <v>284.48</v>
      </c>
      <c r="Q25" s="61"/>
      <c r="R25" s="53">
        <v>44523</v>
      </c>
      <c r="S25" s="4">
        <f t="shared" si="0"/>
        <v>-2.4415652060681081E-2</v>
      </c>
      <c r="T25" s="4">
        <f t="shared" si="1"/>
        <v>-8.4373227453204969E-3</v>
      </c>
      <c r="U25" s="4">
        <f t="shared" si="2"/>
        <v>-3.0040053404539413E-2</v>
      </c>
      <c r="V25" s="4">
        <f t="shared" si="3"/>
        <v>-1.021276595744669E-2</v>
      </c>
      <c r="W25" s="4">
        <f t="shared" si="4"/>
        <v>-4.7593220338983167E-2</v>
      </c>
      <c r="X25" s="4">
        <f t="shared" si="5"/>
        <v>-1.2929292929292902E-2</v>
      </c>
      <c r="Y25" s="4">
        <f t="shared" si="6"/>
        <v>-3.8907849829351582E-2</v>
      </c>
      <c r="Z25" s="4">
        <f t="shared" si="7"/>
        <v>-5.7256659198406834E-2</v>
      </c>
      <c r="AA25" s="4">
        <f t="shared" si="8"/>
        <v>-4.9833887043189251E-2</v>
      </c>
      <c r="AB25" s="4">
        <f t="shared" si="9"/>
        <v>-2.8709627086909051E-2</v>
      </c>
      <c r="AC25" s="4">
        <f t="shared" si="10"/>
        <v>-7.2699542450432308E-2</v>
      </c>
      <c r="AD25" s="4">
        <f t="shared" si="11"/>
        <v>-1.8463611859838358E-2</v>
      </c>
      <c r="AE25" s="4">
        <f t="shared" si="12"/>
        <v>-1.01298701298701E-2</v>
      </c>
      <c r="AF25" s="4">
        <f t="shared" si="13"/>
        <v>-1.8506396094154831E-2</v>
      </c>
      <c r="AG25" s="4">
        <f t="shared" si="15"/>
        <v>-6.8772909757374157E-3</v>
      </c>
    </row>
    <row r="26" spans="1:33">
      <c r="A26" s="53">
        <v>44524</v>
      </c>
      <c r="B26">
        <v>147.5</v>
      </c>
      <c r="C26">
        <v>142.04</v>
      </c>
      <c r="D26">
        <v>30.78</v>
      </c>
      <c r="E26">
        <v>46.29</v>
      </c>
      <c r="F26">
        <v>69.45</v>
      </c>
      <c r="G26">
        <v>47.49</v>
      </c>
      <c r="H26">
        <v>13.69</v>
      </c>
      <c r="I26">
        <v>147.72</v>
      </c>
      <c r="J26">
        <v>33.14</v>
      </c>
      <c r="K26">
        <v>60.03</v>
      </c>
      <c r="L26">
        <v>17.88</v>
      </c>
      <c r="M26">
        <v>72.61</v>
      </c>
      <c r="N26">
        <v>39.5</v>
      </c>
      <c r="O26">
        <v>691.96</v>
      </c>
      <c r="P26" s="72">
        <v>274.10000000000002</v>
      </c>
      <c r="Q26" s="61"/>
      <c r="R26" s="53">
        <v>44524</v>
      </c>
      <c r="S26" s="4">
        <f t="shared" si="0"/>
        <v>-1.5616657768286246E-2</v>
      </c>
      <c r="T26" s="4">
        <f t="shared" si="1"/>
        <v>1.5659635323560961E-2</v>
      </c>
      <c r="U26" s="4">
        <f t="shared" si="2"/>
        <v>5.9187887130075723E-2</v>
      </c>
      <c r="V26" s="4">
        <f t="shared" si="3"/>
        <v>-4.944110060189244E-3</v>
      </c>
      <c r="W26" s="4">
        <f t="shared" si="4"/>
        <v>-1.1247152619589862E-2</v>
      </c>
      <c r="X26" s="4">
        <f t="shared" si="5"/>
        <v>-2.8039295947605347E-2</v>
      </c>
      <c r="Y26" s="4">
        <f t="shared" si="6"/>
        <v>-2.7698863636363646E-2</v>
      </c>
      <c r="Z26" s="4">
        <f t="shared" si="7"/>
        <v>-2.4821758648006287E-2</v>
      </c>
      <c r="AA26" s="4">
        <f t="shared" si="8"/>
        <v>-3.4382284382284412E-2</v>
      </c>
      <c r="AB26" s="4">
        <f t="shared" si="9"/>
        <v>-3.5662650602409585E-2</v>
      </c>
      <c r="AC26" s="4">
        <f t="shared" si="10"/>
        <v>-1.9736842105263164E-2</v>
      </c>
      <c r="AD26" s="4">
        <f t="shared" si="11"/>
        <v>-3.0207332143347143E-3</v>
      </c>
      <c r="AE26" s="4">
        <f t="shared" si="12"/>
        <v>3.6473366570453969E-2</v>
      </c>
      <c r="AF26" s="4">
        <f t="shared" si="13"/>
        <v>-3.8530478400422452E-2</v>
      </c>
      <c r="AG26" s="4">
        <f t="shared" si="15"/>
        <v>-3.6487626546681695E-2</v>
      </c>
    </row>
    <row r="27" spans="1:33">
      <c r="A27" s="53">
        <v>44525</v>
      </c>
      <c r="B27">
        <v>147.75</v>
      </c>
      <c r="C27">
        <v>139.56</v>
      </c>
      <c r="D27">
        <v>31.78</v>
      </c>
      <c r="E27">
        <v>46.33</v>
      </c>
      <c r="F27">
        <v>65.67</v>
      </c>
      <c r="G27">
        <v>47.2</v>
      </c>
      <c r="H27">
        <v>13.67</v>
      </c>
      <c r="I27">
        <v>148.71</v>
      </c>
      <c r="J27">
        <v>32.979999999999997</v>
      </c>
      <c r="K27">
        <v>59.33</v>
      </c>
      <c r="L27">
        <v>18.07</v>
      </c>
      <c r="M27">
        <v>71.72</v>
      </c>
      <c r="N27">
        <v>39</v>
      </c>
      <c r="O27">
        <v>681.1</v>
      </c>
      <c r="P27" s="72">
        <v>271.2</v>
      </c>
      <c r="Q27" s="61"/>
      <c r="R27" s="53">
        <v>44525</v>
      </c>
      <c r="S27" s="4">
        <f t="shared" si="0"/>
        <v>1.6949152542373724E-3</v>
      </c>
      <c r="T27" s="4">
        <f t="shared" si="1"/>
        <v>-1.7459870459025528E-2</v>
      </c>
      <c r="U27" s="4">
        <f t="shared" si="2"/>
        <v>3.2488628979857159E-2</v>
      </c>
      <c r="V27" s="4">
        <f t="shared" si="3"/>
        <v>8.641175199826101E-4</v>
      </c>
      <c r="W27" s="4">
        <f t="shared" si="4"/>
        <v>-5.442764578833692E-2</v>
      </c>
      <c r="X27" s="4">
        <f t="shared" si="5"/>
        <v>-6.1065487471045898E-3</v>
      </c>
      <c r="Y27" s="4">
        <f t="shared" si="6"/>
        <v>-1.4609203798392478E-3</v>
      </c>
      <c r="Z27" s="4">
        <f t="shared" si="7"/>
        <v>6.701868399675126E-3</v>
      </c>
      <c r="AA27" s="4">
        <f t="shared" si="8"/>
        <v>-4.8280024140012756E-3</v>
      </c>
      <c r="AB27" s="4">
        <f t="shared" si="9"/>
        <v>-1.1660836248542417E-2</v>
      </c>
      <c r="AC27" s="4">
        <f t="shared" si="10"/>
        <v>1.0626398210290988E-2</v>
      </c>
      <c r="AD27" s="4">
        <f t="shared" si="11"/>
        <v>-1.2257264839553805E-2</v>
      </c>
      <c r="AE27" s="4">
        <f t="shared" si="12"/>
        <v>-1.2658227848101222E-2</v>
      </c>
      <c r="AF27" s="4">
        <f t="shared" si="13"/>
        <v>-1.5694548817850706E-2</v>
      </c>
      <c r="AG27" s="4">
        <f t="shared" si="15"/>
        <v>-1.0580080262677982E-2</v>
      </c>
    </row>
    <row r="28" spans="1:33">
      <c r="A28" s="53">
        <v>44526</v>
      </c>
      <c r="B28">
        <v>148.56</v>
      </c>
      <c r="C28">
        <v>140.46</v>
      </c>
      <c r="D28">
        <v>32</v>
      </c>
      <c r="E28">
        <v>45.98</v>
      </c>
      <c r="F28">
        <v>69.39</v>
      </c>
      <c r="G28">
        <v>47.18</v>
      </c>
      <c r="H28">
        <v>13.46</v>
      </c>
      <c r="I28">
        <v>147.72</v>
      </c>
      <c r="J28">
        <v>33</v>
      </c>
      <c r="K28">
        <v>59.97</v>
      </c>
      <c r="L28">
        <v>18.88</v>
      </c>
      <c r="M28">
        <v>70.45</v>
      </c>
      <c r="N28">
        <v>38.85</v>
      </c>
      <c r="O28">
        <v>693.31</v>
      </c>
      <c r="P28" s="72">
        <v>276.01</v>
      </c>
      <c r="Q28" s="61"/>
      <c r="R28" s="53">
        <v>44526</v>
      </c>
      <c r="S28" s="4">
        <f t="shared" si="0"/>
        <v>5.4822335025381808E-3</v>
      </c>
      <c r="T28" s="4">
        <f t="shared" si="1"/>
        <v>6.4488392089423474E-3</v>
      </c>
      <c r="U28" s="4">
        <f t="shared" si="2"/>
        <v>6.9225928256764213E-3</v>
      </c>
      <c r="V28" s="4">
        <f t="shared" si="3"/>
        <v>-7.5545003237643682E-3</v>
      </c>
      <c r="W28" s="4">
        <f t="shared" si="4"/>
        <v>5.6646870717222519E-2</v>
      </c>
      <c r="X28" s="4">
        <f t="shared" si="5"/>
        <v>-4.2372881355934311E-4</v>
      </c>
      <c r="Y28" s="4">
        <f t="shared" si="6"/>
        <v>-1.53621068032187E-2</v>
      </c>
      <c r="Z28" s="4">
        <f t="shared" si="7"/>
        <v>-6.6572523703853914E-3</v>
      </c>
      <c r="AA28" s="4">
        <f t="shared" si="8"/>
        <v>6.0642813826561337E-4</v>
      </c>
      <c r="AB28" s="4">
        <f t="shared" si="9"/>
        <v>1.0787122872071508E-2</v>
      </c>
      <c r="AC28" s="4">
        <f t="shared" si="10"/>
        <v>4.4825677919203111E-2</v>
      </c>
      <c r="AD28" s="4">
        <f t="shared" si="11"/>
        <v>-1.7707752370328955E-2</v>
      </c>
      <c r="AE28" s="4">
        <f t="shared" si="12"/>
        <v>-3.8461538461538325E-3</v>
      </c>
      <c r="AF28" s="4">
        <f t="shared" si="13"/>
        <v>1.7926882983409165E-2</v>
      </c>
      <c r="AG28" s="4">
        <f t="shared" si="15"/>
        <v>1.773598820059008E-2</v>
      </c>
    </row>
    <row r="29" spans="1:33">
      <c r="A29" s="53">
        <v>44529</v>
      </c>
      <c r="B29">
        <v>151.25</v>
      </c>
      <c r="C29">
        <v>143.69999999999999</v>
      </c>
      <c r="D29">
        <v>32.24</v>
      </c>
      <c r="E29">
        <v>45.75</v>
      </c>
      <c r="F29">
        <v>68.819999999999993</v>
      </c>
      <c r="G29">
        <v>48.91</v>
      </c>
      <c r="H29">
        <v>13.75</v>
      </c>
      <c r="I29">
        <v>150.82</v>
      </c>
      <c r="J29">
        <v>35.39</v>
      </c>
      <c r="K29">
        <v>59.98</v>
      </c>
      <c r="L29">
        <v>19.64</v>
      </c>
      <c r="M29">
        <v>74.790000000000006</v>
      </c>
      <c r="N29">
        <v>38.08</v>
      </c>
      <c r="O29">
        <v>725.77</v>
      </c>
      <c r="P29" s="72">
        <v>282.3</v>
      </c>
      <c r="Q29" s="61"/>
      <c r="R29" s="53">
        <v>44529</v>
      </c>
      <c r="S29" s="4">
        <f t="shared" si="0"/>
        <v>1.810716208939156E-2</v>
      </c>
      <c r="T29" s="4">
        <f t="shared" si="1"/>
        <v>2.3067065356685124E-2</v>
      </c>
      <c r="U29" s="4">
        <f t="shared" si="2"/>
        <v>7.5000000000000622E-3</v>
      </c>
      <c r="V29" s="4">
        <f t="shared" si="3"/>
        <v>-5.0021748586340786E-3</v>
      </c>
      <c r="W29" s="4">
        <f t="shared" si="4"/>
        <v>-8.2144401210549889E-3</v>
      </c>
      <c r="X29" s="4">
        <f t="shared" si="5"/>
        <v>3.6668079694785805E-2</v>
      </c>
      <c r="Y29" s="4">
        <f t="shared" si="6"/>
        <v>2.1545319465081647E-2</v>
      </c>
      <c r="Z29" s="4">
        <f t="shared" si="7"/>
        <v>2.0985648524235012E-2</v>
      </c>
      <c r="AA29" s="4">
        <f t="shared" si="8"/>
        <v>7.2424242424242502E-2</v>
      </c>
      <c r="AB29" s="4">
        <f t="shared" si="9"/>
        <v>1.667500416875356E-4</v>
      </c>
      <c r="AC29" s="4">
        <f t="shared" si="10"/>
        <v>4.0254237288135597E-2</v>
      </c>
      <c r="AD29" s="4">
        <f t="shared" si="11"/>
        <v>6.1603974449964571E-2</v>
      </c>
      <c r="AE29" s="4">
        <f t="shared" si="12"/>
        <v>-1.981981981981995E-2</v>
      </c>
      <c r="AF29" s="4">
        <f t="shared" si="13"/>
        <v>4.6818883327804262E-2</v>
      </c>
      <c r="AG29" s="4">
        <f t="shared" si="15"/>
        <v>2.2789029382993542E-2</v>
      </c>
    </row>
    <row r="30" spans="1:33">
      <c r="A30" s="53">
        <v>44530</v>
      </c>
      <c r="B30">
        <v>148.69</v>
      </c>
      <c r="C30">
        <v>141.25</v>
      </c>
      <c r="D30">
        <v>33.47</v>
      </c>
      <c r="E30">
        <v>45.6</v>
      </c>
      <c r="F30">
        <v>68.400000000000006</v>
      </c>
      <c r="G30">
        <v>48.05</v>
      </c>
      <c r="H30">
        <v>13.65</v>
      </c>
      <c r="I30">
        <v>146.91999999999999</v>
      </c>
      <c r="J30">
        <v>36.5</v>
      </c>
      <c r="K30">
        <v>62.9</v>
      </c>
      <c r="L30">
        <v>19.37</v>
      </c>
      <c r="M30">
        <v>75.8</v>
      </c>
      <c r="N30">
        <v>37.380000000000003</v>
      </c>
      <c r="O30">
        <v>713.05</v>
      </c>
      <c r="P30" s="72">
        <v>280</v>
      </c>
      <c r="Q30" s="61"/>
      <c r="R30" s="53">
        <v>44530</v>
      </c>
      <c r="S30" s="4">
        <f t="shared" si="0"/>
        <v>-1.6925619834710748E-2</v>
      </c>
      <c r="T30" s="4">
        <f t="shared" si="1"/>
        <v>-1.7049408489909434E-2</v>
      </c>
      <c r="U30" s="4">
        <f t="shared" si="2"/>
        <v>3.8151364764267948E-2</v>
      </c>
      <c r="V30" s="4">
        <f t="shared" si="3"/>
        <v>-3.2786885245901232E-3</v>
      </c>
      <c r="W30" s="4">
        <f t="shared" si="4"/>
        <v>-6.1028770706188507E-3</v>
      </c>
      <c r="X30" s="4">
        <f t="shared" si="5"/>
        <v>-1.7583316295236129E-2</v>
      </c>
      <c r="Y30" s="4">
        <f t="shared" si="6"/>
        <v>-7.2727272727272085E-3</v>
      </c>
      <c r="Z30" s="4">
        <f t="shared" si="7"/>
        <v>-2.5858639437740361E-2</v>
      </c>
      <c r="AA30" s="4">
        <f t="shared" si="8"/>
        <v>3.1364792314213075E-2</v>
      </c>
      <c r="AB30" s="4">
        <f t="shared" si="9"/>
        <v>4.8682894298099466E-2</v>
      </c>
      <c r="AC30" s="4">
        <f t="shared" si="10"/>
        <v>-1.3747454175152773E-2</v>
      </c>
      <c r="AD30" s="4">
        <f t="shared" si="11"/>
        <v>1.3504479208450215E-2</v>
      </c>
      <c r="AE30" s="4">
        <f t="shared" si="12"/>
        <v>-1.8382352941176405E-2</v>
      </c>
      <c r="AF30" s="4">
        <f t="shared" si="13"/>
        <v>-1.7526213538724411E-2</v>
      </c>
      <c r="AG30" s="4">
        <f t="shared" si="15"/>
        <v>-8.1473609635139832E-3</v>
      </c>
    </row>
    <row r="31" spans="1:33">
      <c r="A31" s="53">
        <v>44531</v>
      </c>
      <c r="B31">
        <v>149</v>
      </c>
      <c r="C31">
        <v>143.88999999999999</v>
      </c>
      <c r="D31">
        <v>33.590000000000003</v>
      </c>
      <c r="E31">
        <v>45.99</v>
      </c>
      <c r="F31">
        <v>68.88</v>
      </c>
      <c r="G31">
        <v>48.13</v>
      </c>
      <c r="H31">
        <v>13.71</v>
      </c>
      <c r="I31">
        <v>147.19999999999999</v>
      </c>
      <c r="J31">
        <v>37.17</v>
      </c>
      <c r="K31">
        <v>59.92</v>
      </c>
      <c r="L31">
        <v>19.39</v>
      </c>
      <c r="M31">
        <v>76.7</v>
      </c>
      <c r="N31">
        <v>37.869999999999997</v>
      </c>
      <c r="O31">
        <v>729.25</v>
      </c>
      <c r="P31" s="72">
        <v>278</v>
      </c>
      <c r="Q31" s="61"/>
      <c r="R31" s="53">
        <v>44531</v>
      </c>
      <c r="S31" s="4">
        <f t="shared" si="0"/>
        <v>2.0848745712556127E-3</v>
      </c>
      <c r="T31" s="4">
        <f t="shared" si="1"/>
        <v>1.8690265486725588E-2</v>
      </c>
      <c r="U31" s="4">
        <f t="shared" si="2"/>
        <v>3.5853002688976954E-3</v>
      </c>
      <c r="V31" s="4">
        <f t="shared" si="3"/>
        <v>8.5526315789474783E-3</v>
      </c>
      <c r="W31" s="4">
        <f t="shared" si="4"/>
        <v>7.0175438596489226E-3</v>
      </c>
      <c r="X31" s="4">
        <f t="shared" si="5"/>
        <v>1.6649323621229506E-3</v>
      </c>
      <c r="Y31" s="4">
        <f t="shared" si="6"/>
        <v>4.39560439560438E-3</v>
      </c>
      <c r="Z31" s="4">
        <f t="shared" si="7"/>
        <v>1.9057990743260866E-3</v>
      </c>
      <c r="AA31" s="4">
        <f t="shared" si="8"/>
        <v>1.8356164383561691E-2</v>
      </c>
      <c r="AB31" s="4">
        <f t="shared" si="9"/>
        <v>-4.7376788553259108E-2</v>
      </c>
      <c r="AC31" s="4">
        <f t="shared" si="10"/>
        <v>1.0325245224573898E-3</v>
      </c>
      <c r="AD31" s="4">
        <f t="shared" si="11"/>
        <v>1.1873350923482962E-2</v>
      </c>
      <c r="AE31" s="4">
        <f t="shared" si="12"/>
        <v>1.3108614232209659E-2</v>
      </c>
      <c r="AF31" s="4">
        <f t="shared" si="13"/>
        <v>2.2719304396606299E-2</v>
      </c>
      <c r="AG31" s="4">
        <f t="shared" si="15"/>
        <v>-7.1428571428571175E-3</v>
      </c>
    </row>
    <row r="32" spans="1:33">
      <c r="A32" s="53">
        <v>44532</v>
      </c>
      <c r="B32">
        <v>141.87</v>
      </c>
      <c r="C32">
        <v>139.84</v>
      </c>
      <c r="D32">
        <v>33.61</v>
      </c>
      <c r="E32">
        <v>46.62</v>
      </c>
      <c r="F32">
        <v>68.88</v>
      </c>
      <c r="G32">
        <v>45.19</v>
      </c>
      <c r="H32">
        <v>12.69</v>
      </c>
      <c r="I32">
        <v>136.16</v>
      </c>
      <c r="J32">
        <v>34.39</v>
      </c>
      <c r="K32">
        <v>62.43</v>
      </c>
      <c r="L32">
        <v>17.940000000000001</v>
      </c>
      <c r="M32">
        <v>71.930000000000007</v>
      </c>
      <c r="N32">
        <v>37.92</v>
      </c>
      <c r="O32">
        <v>674.56</v>
      </c>
      <c r="P32" s="72">
        <v>273</v>
      </c>
      <c r="Q32" s="61"/>
      <c r="R32" s="53">
        <v>44532</v>
      </c>
      <c r="S32" s="4">
        <f t="shared" si="0"/>
        <v>-4.7852348993288607E-2</v>
      </c>
      <c r="T32" s="4">
        <f t="shared" si="1"/>
        <v>-2.8146500799221541E-2</v>
      </c>
      <c r="U32" s="4">
        <f t="shared" si="2"/>
        <v>5.9541530217321892E-4</v>
      </c>
      <c r="V32" s="4">
        <f t="shared" si="3"/>
        <v>1.3698630136986134E-2</v>
      </c>
      <c r="W32" s="4">
        <f t="shared" si="4"/>
        <v>0</v>
      </c>
      <c r="X32" s="4">
        <f t="shared" si="5"/>
        <v>-6.1084562642842344E-2</v>
      </c>
      <c r="Y32" s="4">
        <f t="shared" si="6"/>
        <v>-7.4398249452954146E-2</v>
      </c>
      <c r="Z32" s="4">
        <f t="shared" si="7"/>
        <v>-7.4999999999999956E-2</v>
      </c>
      <c r="AA32" s="4">
        <f t="shared" si="8"/>
        <v>-7.4791498520312083E-2</v>
      </c>
      <c r="AB32" s="4">
        <f t="shared" si="9"/>
        <v>4.1889185580774368E-2</v>
      </c>
      <c r="AC32" s="4">
        <f t="shared" si="10"/>
        <v>-7.4780814853017019E-2</v>
      </c>
      <c r="AD32" s="4">
        <f t="shared" si="11"/>
        <v>-6.2190352020860429E-2</v>
      </c>
      <c r="AE32" s="4">
        <f t="shared" si="12"/>
        <v>1.3203063110642788E-3</v>
      </c>
      <c r="AF32" s="4">
        <f t="shared" si="13"/>
        <v>-7.499485773054515E-2</v>
      </c>
      <c r="AG32" s="4">
        <f t="shared" si="15"/>
        <v>-1.7985611510791366E-2</v>
      </c>
    </row>
    <row r="33" spans="1:33">
      <c r="A33" s="53">
        <v>44533</v>
      </c>
      <c r="B33">
        <v>146.04</v>
      </c>
      <c r="C33">
        <v>143.80000000000001</v>
      </c>
      <c r="D33">
        <v>32.32</v>
      </c>
      <c r="E33">
        <v>47.58</v>
      </c>
      <c r="F33">
        <v>72.47</v>
      </c>
      <c r="G33">
        <v>43.16</v>
      </c>
      <c r="H33">
        <v>11.98</v>
      </c>
      <c r="I33">
        <v>127.51</v>
      </c>
      <c r="J33">
        <v>32.159999999999997</v>
      </c>
      <c r="K33">
        <v>57.75</v>
      </c>
      <c r="L33">
        <v>16.89</v>
      </c>
      <c r="M33">
        <v>71.37</v>
      </c>
      <c r="N33">
        <v>37.9</v>
      </c>
      <c r="O33">
        <v>647.94000000000005</v>
      </c>
      <c r="P33" s="72">
        <v>278</v>
      </c>
      <c r="Q33" s="61"/>
      <c r="R33" s="53">
        <v>44533</v>
      </c>
      <c r="S33" s="4">
        <f t="shared" si="0"/>
        <v>2.9393106364981936E-2</v>
      </c>
      <c r="T33" s="4">
        <f t="shared" si="1"/>
        <v>2.8318077803203723E-2</v>
      </c>
      <c r="U33" s="4">
        <f t="shared" si="2"/>
        <v>-3.8381434096994904E-2</v>
      </c>
      <c r="V33" s="4">
        <f t="shared" si="3"/>
        <v>2.0592020592020699E-2</v>
      </c>
      <c r="W33" s="4">
        <f t="shared" si="4"/>
        <v>5.2119628339140522E-2</v>
      </c>
      <c r="X33" s="4">
        <f t="shared" si="5"/>
        <v>-4.4921442797078992E-2</v>
      </c>
      <c r="Y33" s="4">
        <f t="shared" si="6"/>
        <v>-5.594956658786443E-2</v>
      </c>
      <c r="Z33" s="4">
        <f t="shared" si="7"/>
        <v>-6.3528202115158527E-2</v>
      </c>
      <c r="AA33" s="4">
        <f t="shared" si="8"/>
        <v>-6.4844431520791002E-2</v>
      </c>
      <c r="AB33" s="4">
        <f t="shared" si="9"/>
        <v>-7.4963959634790966E-2</v>
      </c>
      <c r="AC33" s="4">
        <f t="shared" si="10"/>
        <v>-5.8528428093645557E-2</v>
      </c>
      <c r="AD33" s="4">
        <f t="shared" si="11"/>
        <v>-7.7853468650076474E-3</v>
      </c>
      <c r="AE33" s="4">
        <f t="shared" si="12"/>
        <v>-5.2742616033762957E-4</v>
      </c>
      <c r="AF33" s="4">
        <f t="shared" si="13"/>
        <v>-3.9462760910815797E-2</v>
      </c>
      <c r="AG33" s="4">
        <f t="shared" si="15"/>
        <v>1.831501831501825E-2</v>
      </c>
    </row>
    <row r="34" spans="1:33">
      <c r="A34" s="53">
        <v>44536</v>
      </c>
      <c r="B34">
        <v>145.22999999999999</v>
      </c>
      <c r="C34">
        <v>140.84</v>
      </c>
      <c r="D34">
        <v>32.880000000000003</v>
      </c>
      <c r="E34">
        <v>46.89</v>
      </c>
      <c r="F34">
        <v>72.95</v>
      </c>
      <c r="G34">
        <v>44.2</v>
      </c>
      <c r="H34">
        <v>11.86</v>
      </c>
      <c r="I34">
        <v>124.29</v>
      </c>
      <c r="J34">
        <v>32.130000000000003</v>
      </c>
      <c r="K34">
        <v>55.24</v>
      </c>
      <c r="L34">
        <v>16.07</v>
      </c>
      <c r="M34">
        <v>75.12</v>
      </c>
      <c r="N34">
        <v>37.01</v>
      </c>
      <c r="O34">
        <v>651.54999999999995</v>
      </c>
      <c r="P34" s="72">
        <v>278.39999999999998</v>
      </c>
      <c r="Q34" s="61"/>
      <c r="R34" s="53">
        <v>44536</v>
      </c>
      <c r="S34" s="4">
        <f t="shared" si="0"/>
        <v>-5.546425636811847E-3</v>
      </c>
      <c r="T34" s="4">
        <f t="shared" si="1"/>
        <v>-2.0584144645340752E-2</v>
      </c>
      <c r="U34" s="4">
        <f t="shared" si="2"/>
        <v>1.7326732673267342E-2</v>
      </c>
      <c r="V34" s="4">
        <f t="shared" si="3"/>
        <v>-1.4501891551071844E-2</v>
      </c>
      <c r="W34" s="4">
        <f t="shared" si="4"/>
        <v>6.623430384987028E-3</v>
      </c>
      <c r="X34" s="4">
        <f t="shared" si="5"/>
        <v>2.4096385542168752E-2</v>
      </c>
      <c r="Y34" s="4">
        <f t="shared" si="6"/>
        <v>-1.0016694490818101E-2</v>
      </c>
      <c r="Z34" s="4">
        <f t="shared" si="7"/>
        <v>-2.5252921339502743E-2</v>
      </c>
      <c r="AA34" s="4">
        <f t="shared" si="8"/>
        <v>-9.3283582089531691E-4</v>
      </c>
      <c r="AB34" s="4">
        <f t="shared" si="9"/>
        <v>-4.3463203463203426E-2</v>
      </c>
      <c r="AC34" s="4">
        <f t="shared" si="10"/>
        <v>-4.8549437537004136E-2</v>
      </c>
      <c r="AD34" s="4">
        <f t="shared" si="11"/>
        <v>5.2543085329970651E-2</v>
      </c>
      <c r="AE34" s="4">
        <f t="shared" si="12"/>
        <v>-2.3482849604221645E-2</v>
      </c>
      <c r="AF34" s="4">
        <f t="shared" si="13"/>
        <v>5.5715035342775998E-3</v>
      </c>
      <c r="AG34" s="4">
        <f t="shared" si="15"/>
        <v>1.4388489208632116E-3</v>
      </c>
    </row>
    <row r="35" spans="1:33">
      <c r="A35" s="53">
        <v>44537</v>
      </c>
      <c r="B35">
        <v>144.96</v>
      </c>
      <c r="C35">
        <v>139.96</v>
      </c>
      <c r="D35">
        <v>34.75</v>
      </c>
      <c r="E35">
        <v>46.45</v>
      </c>
      <c r="F35">
        <v>71</v>
      </c>
      <c r="G35">
        <v>45.51</v>
      </c>
      <c r="H35">
        <v>12.38</v>
      </c>
      <c r="I35">
        <v>132.31</v>
      </c>
      <c r="J35">
        <v>33.25</v>
      </c>
      <c r="K35">
        <v>54.82</v>
      </c>
      <c r="L35">
        <v>17.27</v>
      </c>
      <c r="M35">
        <v>77.98</v>
      </c>
      <c r="N35">
        <v>38.590000000000003</v>
      </c>
      <c r="O35">
        <v>663.59</v>
      </c>
      <c r="P35" s="72">
        <v>274</v>
      </c>
      <c r="Q35" s="61"/>
      <c r="R35" s="53">
        <v>44537</v>
      </c>
      <c r="S35" s="4">
        <f t="shared" si="0"/>
        <v>-1.8591200165254396E-3</v>
      </c>
      <c r="T35" s="4">
        <f t="shared" si="1"/>
        <v>-6.2482249360976683E-3</v>
      </c>
      <c r="U35" s="4">
        <f t="shared" si="2"/>
        <v>5.6873479318734654E-2</v>
      </c>
      <c r="V35" s="4">
        <f t="shared" si="3"/>
        <v>-9.3836638942205175E-3</v>
      </c>
      <c r="W35" s="4">
        <f t="shared" si="4"/>
        <v>-2.6730637422892389E-2</v>
      </c>
      <c r="X35" s="4">
        <f t="shared" si="5"/>
        <v>2.963800904977365E-2</v>
      </c>
      <c r="Y35" s="4">
        <f t="shared" si="6"/>
        <v>4.384485666104565E-2</v>
      </c>
      <c r="Z35" s="4">
        <f t="shared" si="7"/>
        <v>6.4526510580094953E-2</v>
      </c>
      <c r="AA35" s="4">
        <f t="shared" si="8"/>
        <v>3.4858387799564294E-2</v>
      </c>
      <c r="AB35" s="4">
        <f t="shared" si="9"/>
        <v>-7.6031860970311449E-3</v>
      </c>
      <c r="AC35" s="4">
        <f t="shared" si="10"/>
        <v>7.4673304293714882E-2</v>
      </c>
      <c r="AD35" s="4">
        <f t="shared" si="11"/>
        <v>3.8072417465388808E-2</v>
      </c>
      <c r="AE35" s="4">
        <f t="shared" si="12"/>
        <v>4.2691164550121785E-2</v>
      </c>
      <c r="AF35" s="4">
        <f t="shared" si="13"/>
        <v>1.8479011587752447E-2</v>
      </c>
      <c r="AG35" s="4">
        <f t="shared" si="15"/>
        <v>-1.5804597701149392E-2</v>
      </c>
    </row>
    <row r="36" spans="1:33">
      <c r="A36" s="53">
        <v>44538</v>
      </c>
      <c r="B36">
        <v>143.13999999999999</v>
      </c>
      <c r="C36">
        <v>141.91</v>
      </c>
      <c r="D36">
        <v>34</v>
      </c>
      <c r="E36">
        <v>46.04</v>
      </c>
      <c r="F36">
        <v>72.72</v>
      </c>
      <c r="G36">
        <v>45.2</v>
      </c>
      <c r="H36">
        <v>12.3</v>
      </c>
      <c r="I36">
        <v>129.5</v>
      </c>
      <c r="J36">
        <v>32.43</v>
      </c>
      <c r="K36">
        <v>55.51</v>
      </c>
      <c r="L36">
        <v>17.5</v>
      </c>
      <c r="M36">
        <v>78.34</v>
      </c>
      <c r="N36">
        <v>38.020000000000003</v>
      </c>
      <c r="O36">
        <v>650.30999999999995</v>
      </c>
      <c r="P36" s="72">
        <v>270</v>
      </c>
      <c r="Q36" s="61"/>
      <c r="R36" s="53">
        <v>44538</v>
      </c>
      <c r="S36" s="4">
        <f t="shared" si="0"/>
        <v>-1.2555187637969256E-2</v>
      </c>
      <c r="T36" s="4">
        <f t="shared" si="1"/>
        <v>1.3932552157759348E-2</v>
      </c>
      <c r="U36" s="4">
        <f t="shared" si="2"/>
        <v>-2.1582733812949617E-2</v>
      </c>
      <c r="V36" s="4">
        <f t="shared" si="3"/>
        <v>-8.8266953713671548E-3</v>
      </c>
      <c r="W36" s="4">
        <f t="shared" si="4"/>
        <v>2.4225352112676068E-2</v>
      </c>
      <c r="X36" s="4">
        <f t="shared" si="5"/>
        <v>-6.8116897385188668E-3</v>
      </c>
      <c r="Y36" s="4">
        <f t="shared" si="6"/>
        <v>-6.4620355411955099E-3</v>
      </c>
      <c r="Z36" s="4">
        <f t="shared" si="7"/>
        <v>-2.1238001662761685E-2</v>
      </c>
      <c r="AA36" s="4">
        <f t="shared" si="8"/>
        <v>-2.4661654135338384E-2</v>
      </c>
      <c r="AB36" s="4">
        <f t="shared" si="9"/>
        <v>1.2586647209047674E-2</v>
      </c>
      <c r="AC36" s="4">
        <f t="shared" si="10"/>
        <v>1.3317892298783995E-2</v>
      </c>
      <c r="AD36" s="4">
        <f t="shared" si="11"/>
        <v>4.6165683508592181E-3</v>
      </c>
      <c r="AE36" s="4">
        <f t="shared" si="12"/>
        <v>-1.4770665975641362E-2</v>
      </c>
      <c r="AF36" s="4">
        <f t="shared" si="13"/>
        <v>-2.0012357027682892E-2</v>
      </c>
      <c r="AG36" s="4">
        <f t="shared" ref="AG36:AG51" si="16">P36/P35-1</f>
        <v>-1.4598540145985384E-2</v>
      </c>
    </row>
    <row r="37" spans="1:33">
      <c r="A37" s="53">
        <v>44539</v>
      </c>
      <c r="B37">
        <v>140.69999999999999</v>
      </c>
      <c r="C37">
        <v>141.16999999999999</v>
      </c>
      <c r="D37">
        <v>34.619999999999997</v>
      </c>
      <c r="E37">
        <v>45.06</v>
      </c>
      <c r="F37">
        <v>73</v>
      </c>
      <c r="G37">
        <v>43.49</v>
      </c>
      <c r="H37">
        <v>11.77</v>
      </c>
      <c r="I37">
        <v>125.41</v>
      </c>
      <c r="J37">
        <v>31.51</v>
      </c>
      <c r="K37">
        <v>54.59</v>
      </c>
      <c r="L37">
        <v>16.63</v>
      </c>
      <c r="M37">
        <v>81.599999999999994</v>
      </c>
      <c r="N37">
        <v>37.5</v>
      </c>
      <c r="O37">
        <v>630.92999999999995</v>
      </c>
      <c r="P37" s="72">
        <v>271.89999999999998</v>
      </c>
      <c r="Q37" s="61"/>
      <c r="R37" s="53">
        <v>44539</v>
      </c>
      <c r="S37" s="4">
        <f t="shared" si="0"/>
        <v>-1.7046248428112309E-2</v>
      </c>
      <c r="T37" s="4">
        <f t="shared" si="1"/>
        <v>-5.2145726164470885E-3</v>
      </c>
      <c r="U37" s="4">
        <f t="shared" si="2"/>
        <v>1.8235294117646905E-2</v>
      </c>
      <c r="V37" s="4">
        <f t="shared" si="3"/>
        <v>-2.1285838401389978E-2</v>
      </c>
      <c r="W37" s="4">
        <f t="shared" si="4"/>
        <v>3.8503850385038785E-3</v>
      </c>
      <c r="X37" s="4">
        <f t="shared" si="5"/>
        <v>-3.7831858407079699E-2</v>
      </c>
      <c r="Y37" s="4">
        <f t="shared" si="6"/>
        <v>-4.3089430894309055E-2</v>
      </c>
      <c r="Z37" s="4">
        <f t="shared" si="7"/>
        <v>-3.1583011583011578E-2</v>
      </c>
      <c r="AA37" s="4">
        <f t="shared" si="8"/>
        <v>-2.8368794326241065E-2</v>
      </c>
      <c r="AB37" s="4">
        <f t="shared" si="9"/>
        <v>-1.6573590344082012E-2</v>
      </c>
      <c r="AC37" s="4">
        <f t="shared" si="10"/>
        <v>-4.9714285714285822E-2</v>
      </c>
      <c r="AD37" s="4">
        <f t="shared" si="11"/>
        <v>4.1613479703854983E-2</v>
      </c>
      <c r="AE37" s="4">
        <f t="shared" si="12"/>
        <v>-1.367701209889538E-2</v>
      </c>
      <c r="AF37" s="4">
        <f t="shared" si="13"/>
        <v>-2.9801171748858213E-2</v>
      </c>
      <c r="AG37" s="4">
        <f t="shared" si="16"/>
        <v>7.0370370370369528E-3</v>
      </c>
    </row>
    <row r="38" spans="1:33">
      <c r="A38" s="53">
        <v>44540</v>
      </c>
      <c r="B38">
        <v>141.97</v>
      </c>
      <c r="C38">
        <v>140.11000000000001</v>
      </c>
      <c r="D38">
        <v>34.83</v>
      </c>
      <c r="E38">
        <v>44.13</v>
      </c>
      <c r="F38">
        <v>74</v>
      </c>
      <c r="G38">
        <v>42.53</v>
      </c>
      <c r="H38">
        <v>11.72</v>
      </c>
      <c r="I38">
        <v>125.07</v>
      </c>
      <c r="J38">
        <v>31.95</v>
      </c>
      <c r="K38">
        <v>54.63</v>
      </c>
      <c r="L38">
        <v>16.260000000000002</v>
      </c>
      <c r="M38">
        <v>80.98</v>
      </c>
      <c r="N38">
        <v>37.54</v>
      </c>
      <c r="O38">
        <v>634.15</v>
      </c>
      <c r="P38" s="72">
        <v>271</v>
      </c>
      <c r="Q38" s="61"/>
      <c r="R38" s="53">
        <v>44540</v>
      </c>
      <c r="S38" s="4">
        <f t="shared" si="0"/>
        <v>9.0262970859986691E-3</v>
      </c>
      <c r="T38" s="4">
        <f t="shared" si="1"/>
        <v>-7.508677481050996E-3</v>
      </c>
      <c r="U38" s="4">
        <f t="shared" si="2"/>
        <v>6.0658578856152001E-3</v>
      </c>
      <c r="V38" s="4">
        <f t="shared" si="3"/>
        <v>-2.0639147802929414E-2</v>
      </c>
      <c r="W38" s="4">
        <f t="shared" si="4"/>
        <v>1.3698630136986356E-2</v>
      </c>
      <c r="X38" s="4">
        <f t="shared" si="5"/>
        <v>-2.2074040009197549E-2</v>
      </c>
      <c r="Y38" s="4">
        <f t="shared" si="6"/>
        <v>-4.2480883602378228E-3</v>
      </c>
      <c r="Z38" s="4">
        <f t="shared" si="7"/>
        <v>-2.711107567179627E-3</v>
      </c>
      <c r="AA38" s="4">
        <f t="shared" si="8"/>
        <v>1.3963821009203459E-2</v>
      </c>
      <c r="AB38" s="4">
        <f t="shared" si="9"/>
        <v>7.3273493313785742E-4</v>
      </c>
      <c r="AC38" s="4">
        <f t="shared" si="10"/>
        <v>-2.2248947684906595E-2</v>
      </c>
      <c r="AD38" s="4">
        <f t="shared" si="11"/>
        <v>-7.5980392156861365E-3</v>
      </c>
      <c r="AE38" s="4">
        <f t="shared" si="12"/>
        <v>1.0666666666665492E-3</v>
      </c>
      <c r="AF38" s="4">
        <f t="shared" si="13"/>
        <v>5.1035772589669293E-3</v>
      </c>
      <c r="AG38" s="4">
        <f t="shared" si="16"/>
        <v>-3.3100404560499896E-3</v>
      </c>
    </row>
    <row r="39" spans="1:33">
      <c r="A39" s="53">
        <v>44543</v>
      </c>
      <c r="B39">
        <v>139.96</v>
      </c>
      <c r="C39">
        <v>137.25</v>
      </c>
      <c r="D39">
        <v>32.58</v>
      </c>
      <c r="E39">
        <v>43.79</v>
      </c>
      <c r="F39">
        <v>72.8</v>
      </c>
      <c r="G39">
        <v>42.33</v>
      </c>
      <c r="H39">
        <v>11.37</v>
      </c>
      <c r="I39">
        <v>123.98</v>
      </c>
      <c r="J39">
        <v>31.92</v>
      </c>
      <c r="K39">
        <v>54.24</v>
      </c>
      <c r="L39">
        <v>15.09</v>
      </c>
      <c r="M39">
        <v>78.599999999999994</v>
      </c>
      <c r="N39">
        <v>37.5</v>
      </c>
      <c r="O39">
        <v>631.59</v>
      </c>
      <c r="P39" s="72">
        <v>271</v>
      </c>
      <c r="Q39" s="61"/>
      <c r="R39" s="53">
        <v>44543</v>
      </c>
      <c r="S39" s="4">
        <f t="shared" si="0"/>
        <v>-1.4157920687469128E-2</v>
      </c>
      <c r="T39" s="4">
        <f t="shared" si="1"/>
        <v>-2.0412533009778078E-2</v>
      </c>
      <c r="U39" s="4">
        <f t="shared" si="2"/>
        <v>-6.4599483204134334E-2</v>
      </c>
      <c r="V39" s="4">
        <f t="shared" si="3"/>
        <v>-7.7045094040336659E-3</v>
      </c>
      <c r="W39" s="4">
        <f t="shared" si="4"/>
        <v>-1.6216216216216273E-2</v>
      </c>
      <c r="X39" s="4">
        <f t="shared" si="5"/>
        <v>-4.7025628967788391E-3</v>
      </c>
      <c r="Y39" s="4">
        <f t="shared" si="6"/>
        <v>-2.9863481228669109E-2</v>
      </c>
      <c r="Z39" s="4">
        <f t="shared" si="7"/>
        <v>-8.7151195330613662E-3</v>
      </c>
      <c r="AA39" s="4">
        <f t="shared" si="8"/>
        <v>-9.3896713615015948E-4</v>
      </c>
      <c r="AB39" s="4">
        <f t="shared" si="9"/>
        <v>-7.1389346512905627E-3</v>
      </c>
      <c r="AC39" s="4">
        <f t="shared" si="10"/>
        <v>-7.1955719557195708E-2</v>
      </c>
      <c r="AD39" s="4">
        <f t="shared" si="11"/>
        <v>-2.9389972832798317E-2</v>
      </c>
      <c r="AE39" s="4">
        <f t="shared" si="12"/>
        <v>-1.0655301012253426E-3</v>
      </c>
      <c r="AF39" s="4">
        <f t="shared" si="13"/>
        <v>-4.0368997871165213E-3</v>
      </c>
      <c r="AG39" s="4">
        <f t="shared" si="16"/>
        <v>0</v>
      </c>
    </row>
    <row r="40" spans="1:33">
      <c r="A40" s="53">
        <v>44544</v>
      </c>
      <c r="B40">
        <v>139.61000000000001</v>
      </c>
      <c r="C40">
        <v>137.44</v>
      </c>
      <c r="D40">
        <v>33.82</v>
      </c>
      <c r="E40">
        <v>44.58</v>
      </c>
      <c r="F40">
        <v>75.55</v>
      </c>
      <c r="G40">
        <v>43.53</v>
      </c>
      <c r="H40">
        <v>12</v>
      </c>
      <c r="I40">
        <v>131.94</v>
      </c>
      <c r="J40">
        <v>33.97</v>
      </c>
      <c r="K40">
        <v>52.9</v>
      </c>
      <c r="L40">
        <v>16.12</v>
      </c>
      <c r="M40">
        <v>78.39</v>
      </c>
      <c r="N40">
        <v>38.979999999999997</v>
      </c>
      <c r="O40">
        <v>640.41</v>
      </c>
      <c r="P40" s="72">
        <v>269</v>
      </c>
      <c r="Q40" s="61"/>
      <c r="R40" s="53">
        <v>44544</v>
      </c>
      <c r="S40" s="4">
        <f t="shared" si="0"/>
        <v>-2.5007144898542277E-3</v>
      </c>
      <c r="T40" s="4">
        <f t="shared" si="1"/>
        <v>1.3843351548268323E-3</v>
      </c>
      <c r="U40" s="4">
        <f t="shared" si="2"/>
        <v>3.8060159607121058E-2</v>
      </c>
      <c r="V40" s="4">
        <f t="shared" si="3"/>
        <v>1.8040648549897176E-2</v>
      </c>
      <c r="W40" s="4">
        <f t="shared" si="4"/>
        <v>3.7774725274725363E-2</v>
      </c>
      <c r="X40" s="4">
        <f t="shared" si="5"/>
        <v>2.8348688873139682E-2</v>
      </c>
      <c r="Y40" s="4">
        <f t="shared" si="6"/>
        <v>5.5408970976253302E-2</v>
      </c>
      <c r="Z40" s="4">
        <f t="shared" si="7"/>
        <v>6.4203903855460487E-2</v>
      </c>
      <c r="AA40" s="4">
        <f t="shared" si="8"/>
        <v>6.4223057644110293E-2</v>
      </c>
      <c r="AB40" s="4">
        <f t="shared" si="9"/>
        <v>-2.4705014749262566E-2</v>
      </c>
      <c r="AC40" s="4">
        <f t="shared" si="10"/>
        <v>6.8257123923127994E-2</v>
      </c>
      <c r="AD40" s="4">
        <f t="shared" si="11"/>
        <v>-2.6717557251907387E-3</v>
      </c>
      <c r="AE40" s="4">
        <f t="shared" si="12"/>
        <v>3.9466666666666539E-2</v>
      </c>
      <c r="AF40" s="4">
        <f t="shared" si="13"/>
        <v>1.396475561677657E-2</v>
      </c>
      <c r="AG40" s="4">
        <f t="shared" si="16"/>
        <v>-7.3800738007380184E-3</v>
      </c>
    </row>
    <row r="41" spans="1:33">
      <c r="A41" s="53">
        <v>44545</v>
      </c>
      <c r="B41">
        <v>141.13</v>
      </c>
      <c r="C41">
        <v>137.61000000000001</v>
      </c>
      <c r="D41">
        <v>34.700000000000003</v>
      </c>
      <c r="E41">
        <v>44.54</v>
      </c>
      <c r="F41">
        <v>73.3</v>
      </c>
      <c r="G41">
        <v>45.84</v>
      </c>
      <c r="H41">
        <v>13</v>
      </c>
      <c r="I41">
        <v>141.83000000000001</v>
      </c>
      <c r="J41">
        <v>36.46</v>
      </c>
      <c r="K41">
        <v>53.5</v>
      </c>
      <c r="L41">
        <v>17.32</v>
      </c>
      <c r="M41">
        <v>82.13</v>
      </c>
      <c r="N41">
        <v>39.81</v>
      </c>
      <c r="O41">
        <v>685.85</v>
      </c>
      <c r="P41" s="72">
        <v>271.51</v>
      </c>
      <c r="Q41" s="61"/>
      <c r="R41" s="53">
        <v>44545</v>
      </c>
      <c r="S41" s="4">
        <f t="shared" si="0"/>
        <v>1.0887472244108354E-2</v>
      </c>
      <c r="T41" s="4">
        <f t="shared" si="1"/>
        <v>1.2369033760186721E-3</v>
      </c>
      <c r="U41" s="4">
        <f t="shared" si="2"/>
        <v>2.6020106445890034E-2</v>
      </c>
      <c r="V41" s="4">
        <f t="shared" si="3"/>
        <v>-8.9726334679229858E-4</v>
      </c>
      <c r="W41" s="4">
        <f t="shared" si="4"/>
        <v>-2.978160158835208E-2</v>
      </c>
      <c r="X41" s="4">
        <f t="shared" si="5"/>
        <v>5.3066850447966996E-2</v>
      </c>
      <c r="Y41" s="4">
        <f t="shared" si="6"/>
        <v>8.3333333333333259E-2</v>
      </c>
      <c r="Z41" s="4">
        <f t="shared" si="7"/>
        <v>7.4958314385326741E-2</v>
      </c>
      <c r="AA41" s="4">
        <f t="shared" si="8"/>
        <v>7.3299970562260786E-2</v>
      </c>
      <c r="AB41" s="4">
        <f t="shared" si="9"/>
        <v>1.1342155009451904E-2</v>
      </c>
      <c r="AC41" s="4">
        <f t="shared" si="10"/>
        <v>7.4441687344913188E-2</v>
      </c>
      <c r="AD41" s="4">
        <f t="shared" si="11"/>
        <v>4.7710167113152124E-2</v>
      </c>
      <c r="AE41" s="4">
        <f t="shared" si="12"/>
        <v>2.1292970754233087E-2</v>
      </c>
      <c r="AF41" s="4">
        <f t="shared" si="13"/>
        <v>7.0954544744773029E-2</v>
      </c>
      <c r="AG41" s="4">
        <f t="shared" si="16"/>
        <v>9.3308550185873251E-3</v>
      </c>
    </row>
    <row r="42" spans="1:33">
      <c r="A42" s="53">
        <v>44546</v>
      </c>
      <c r="B42">
        <v>139.84</v>
      </c>
      <c r="C42">
        <v>134.99</v>
      </c>
      <c r="D42">
        <v>35.840000000000003</v>
      </c>
      <c r="E42">
        <v>45.05</v>
      </c>
      <c r="F42">
        <v>72.44</v>
      </c>
      <c r="G42">
        <v>45.93</v>
      </c>
      <c r="H42">
        <v>12.48</v>
      </c>
      <c r="I42">
        <v>140.37</v>
      </c>
      <c r="J42">
        <v>34.9</v>
      </c>
      <c r="K42">
        <v>56.78</v>
      </c>
      <c r="L42">
        <v>17.43</v>
      </c>
      <c r="M42">
        <v>79.959999999999994</v>
      </c>
      <c r="N42">
        <v>39.979999999999997</v>
      </c>
      <c r="O42">
        <v>664.56</v>
      </c>
      <c r="P42" s="72">
        <v>270</v>
      </c>
      <c r="Q42" s="61"/>
      <c r="R42" s="53">
        <v>44546</v>
      </c>
      <c r="S42" s="4">
        <f t="shared" si="0"/>
        <v>-9.1405087507970828E-3</v>
      </c>
      <c r="T42" s="4">
        <f t="shared" si="1"/>
        <v>-1.90393140033428E-2</v>
      </c>
      <c r="U42" s="4">
        <f t="shared" si="2"/>
        <v>3.2853025936599334E-2</v>
      </c>
      <c r="V42" s="4">
        <f t="shared" si="3"/>
        <v>1.1450381679389166E-2</v>
      </c>
      <c r="W42" s="4">
        <f t="shared" si="4"/>
        <v>-1.1732605729877221E-2</v>
      </c>
      <c r="X42" s="4">
        <f t="shared" si="5"/>
        <v>1.9633507853402676E-3</v>
      </c>
      <c r="Y42" s="4">
        <f t="shared" si="6"/>
        <v>-3.9999999999999925E-2</v>
      </c>
      <c r="Z42" s="4">
        <f t="shared" si="7"/>
        <v>-1.0294013960375104E-2</v>
      </c>
      <c r="AA42" s="4">
        <f t="shared" si="8"/>
        <v>-4.2786615469007194E-2</v>
      </c>
      <c r="AB42" s="4">
        <f t="shared" si="9"/>
        <v>6.130841121495334E-2</v>
      </c>
      <c r="AC42" s="4">
        <f t="shared" si="10"/>
        <v>6.3510392609700261E-3</v>
      </c>
      <c r="AD42" s="4">
        <f t="shared" si="11"/>
        <v>-2.642152684768051E-2</v>
      </c>
      <c r="AE42" s="4">
        <f t="shared" si="12"/>
        <v>4.2702838482790995E-3</v>
      </c>
      <c r="AF42" s="4">
        <f t="shared" si="13"/>
        <v>-3.1041772982430715E-2</v>
      </c>
      <c r="AG42" s="4">
        <f t="shared" si="16"/>
        <v>-5.5614894479024679E-3</v>
      </c>
    </row>
    <row r="43" spans="1:33">
      <c r="A43" s="53">
        <v>44547</v>
      </c>
      <c r="B43">
        <v>139.04</v>
      </c>
      <c r="C43">
        <v>134.82</v>
      </c>
      <c r="D43">
        <v>35.81</v>
      </c>
      <c r="E43">
        <v>44.96</v>
      </c>
      <c r="F43">
        <v>75.849999999999994</v>
      </c>
      <c r="G43">
        <v>46.04</v>
      </c>
      <c r="H43">
        <v>12.1</v>
      </c>
      <c r="I43">
        <v>135.47</v>
      </c>
      <c r="J43">
        <v>35.69</v>
      </c>
      <c r="K43">
        <v>55.07</v>
      </c>
      <c r="L43">
        <v>17.04</v>
      </c>
      <c r="M43">
        <v>81.22</v>
      </c>
      <c r="N43">
        <v>39.99</v>
      </c>
      <c r="O43">
        <v>674.58</v>
      </c>
      <c r="P43" s="72">
        <v>269.5</v>
      </c>
      <c r="Q43" s="61"/>
      <c r="R43" s="53">
        <v>44547</v>
      </c>
      <c r="S43" s="4">
        <f t="shared" si="0"/>
        <v>-5.7208237986270394E-3</v>
      </c>
      <c r="T43" s="4">
        <f t="shared" si="1"/>
        <v>-1.2593525446330522E-3</v>
      </c>
      <c r="U43" s="4">
        <f t="shared" si="2"/>
        <v>-8.3705357142860315E-4</v>
      </c>
      <c r="V43" s="4">
        <f t="shared" si="3"/>
        <v>-1.9977802441730752E-3</v>
      </c>
      <c r="W43" s="4">
        <f t="shared" si="4"/>
        <v>4.7073440088349017E-2</v>
      </c>
      <c r="X43" s="4">
        <f t="shared" si="5"/>
        <v>2.3949488351839854E-3</v>
      </c>
      <c r="Y43" s="4">
        <f t="shared" si="6"/>
        <v>-3.0448717948718063E-2</v>
      </c>
      <c r="Z43" s="4">
        <f t="shared" si="7"/>
        <v>-3.490774381990458E-2</v>
      </c>
      <c r="AA43" s="4">
        <f t="shared" si="8"/>
        <v>2.2636103151862486E-2</v>
      </c>
      <c r="AB43" s="4">
        <f t="shared" si="9"/>
        <v>-3.0116238112011251E-2</v>
      </c>
      <c r="AC43" s="4">
        <f t="shared" si="10"/>
        <v>-2.2375215146299476E-2</v>
      </c>
      <c r="AD43" s="4">
        <f t="shared" si="11"/>
        <v>1.5757878939469894E-2</v>
      </c>
      <c r="AE43" s="4">
        <f t="shared" si="12"/>
        <v>2.501250625313034E-4</v>
      </c>
      <c r="AF43" s="4">
        <f t="shared" si="13"/>
        <v>1.5077645359335534E-2</v>
      </c>
      <c r="AG43" s="4">
        <f t="shared" si="16"/>
        <v>-1.8518518518518823E-3</v>
      </c>
    </row>
    <row r="44" spans="1:33">
      <c r="A44" s="53">
        <v>44550</v>
      </c>
      <c r="B44">
        <v>139.21</v>
      </c>
      <c r="C44">
        <v>134.13999999999999</v>
      </c>
      <c r="D44">
        <v>35.700000000000003</v>
      </c>
      <c r="E44">
        <v>45.02</v>
      </c>
      <c r="F44">
        <v>77</v>
      </c>
      <c r="G44">
        <v>47.53</v>
      </c>
      <c r="H44">
        <v>12.13</v>
      </c>
      <c r="I44">
        <v>135.76</v>
      </c>
      <c r="J44">
        <v>36.03</v>
      </c>
      <c r="K44">
        <v>56.32</v>
      </c>
      <c r="L44">
        <v>17.21</v>
      </c>
      <c r="M44">
        <v>81.87</v>
      </c>
      <c r="N44">
        <v>37.53</v>
      </c>
      <c r="O44">
        <v>693.74</v>
      </c>
      <c r="P44" s="72">
        <v>271.99</v>
      </c>
      <c r="Q44" s="61"/>
      <c r="R44" s="53">
        <v>44550</v>
      </c>
      <c r="S44" s="4">
        <f t="shared" si="0"/>
        <v>1.2226697353281413E-3</v>
      </c>
      <c r="T44" s="4">
        <f t="shared" si="1"/>
        <v>-5.0437620531078586E-3</v>
      </c>
      <c r="U44" s="4">
        <f t="shared" si="2"/>
        <v>-3.0717676626640378E-3</v>
      </c>
      <c r="V44" s="4">
        <f t="shared" si="3"/>
        <v>1.3345195729537185E-3</v>
      </c>
      <c r="W44" s="4">
        <f t="shared" si="4"/>
        <v>1.5161502966381191E-2</v>
      </c>
      <c r="X44" s="4">
        <f t="shared" si="5"/>
        <v>3.2363162467419659E-2</v>
      </c>
      <c r="Y44" s="4">
        <f t="shared" si="6"/>
        <v>2.4793388429753538E-3</v>
      </c>
      <c r="Z44" s="4">
        <f t="shared" si="7"/>
        <v>2.1406953569054199E-3</v>
      </c>
      <c r="AA44" s="4">
        <f t="shared" si="8"/>
        <v>9.5264780050434705E-3</v>
      </c>
      <c r="AB44" s="4">
        <f t="shared" si="9"/>
        <v>2.2698383875068062E-2</v>
      </c>
      <c r="AC44" s="4">
        <f t="shared" si="10"/>
        <v>9.9765258215962493E-3</v>
      </c>
      <c r="AD44" s="4">
        <f t="shared" si="11"/>
        <v>8.0029549372075959E-3</v>
      </c>
      <c r="AE44" s="4">
        <f t="shared" si="12"/>
        <v>-6.1515378844711144E-2</v>
      </c>
      <c r="AF44" s="4">
        <f t="shared" si="13"/>
        <v>2.8402858074653814E-2</v>
      </c>
      <c r="AG44" s="4">
        <f t="shared" si="16"/>
        <v>9.2393320964749837E-3</v>
      </c>
    </row>
    <row r="45" spans="1:33">
      <c r="A45" s="53">
        <v>44551</v>
      </c>
      <c r="B45">
        <v>136.30000000000001</v>
      </c>
      <c r="C45">
        <v>134.22</v>
      </c>
      <c r="D45">
        <v>35.85</v>
      </c>
      <c r="E45">
        <v>45</v>
      </c>
      <c r="F45">
        <v>75.31</v>
      </c>
      <c r="G45">
        <v>47.42</v>
      </c>
      <c r="H45">
        <v>12.25</v>
      </c>
      <c r="I45">
        <v>135.47</v>
      </c>
      <c r="J45">
        <v>35.25</v>
      </c>
      <c r="K45">
        <v>56.21</v>
      </c>
      <c r="L45">
        <v>16.739999999999998</v>
      </c>
      <c r="M45">
        <v>79.91</v>
      </c>
      <c r="N45">
        <v>37.130000000000003</v>
      </c>
      <c r="O45">
        <v>691.09</v>
      </c>
      <c r="P45" s="72">
        <v>270.45</v>
      </c>
      <c r="Q45" s="61"/>
      <c r="R45" s="53">
        <v>44551</v>
      </c>
      <c r="S45" s="4">
        <f t="shared" si="0"/>
        <v>-2.0903670713310785E-2</v>
      </c>
      <c r="T45" s="4">
        <f t="shared" si="1"/>
        <v>5.9639182943205249E-4</v>
      </c>
      <c r="U45" s="4">
        <f t="shared" si="2"/>
        <v>4.2016806722688926E-3</v>
      </c>
      <c r="V45" s="4">
        <f t="shared" si="3"/>
        <v>-4.4424700133283146E-4</v>
      </c>
      <c r="W45" s="4">
        <f t="shared" si="4"/>
        <v>-2.1948051948051939E-2</v>
      </c>
      <c r="X45" s="4">
        <f t="shared" si="5"/>
        <v>-2.3143277929728034E-3</v>
      </c>
      <c r="Y45" s="4">
        <f t="shared" si="6"/>
        <v>9.8928276999175058E-3</v>
      </c>
      <c r="Z45" s="4">
        <f t="shared" si="7"/>
        <v>-2.1361225692397845E-3</v>
      </c>
      <c r="AA45" s="4">
        <f t="shared" si="8"/>
        <v>-2.1648626144879279E-2</v>
      </c>
      <c r="AB45" s="4">
        <f t="shared" si="9"/>
        <v>-1.953125E-3</v>
      </c>
      <c r="AC45" s="4">
        <f t="shared" si="10"/>
        <v>-2.7309703660662543E-2</v>
      </c>
      <c r="AD45" s="4">
        <f t="shared" si="11"/>
        <v>-2.3940393306461583E-2</v>
      </c>
      <c r="AE45" s="4">
        <f t="shared" si="12"/>
        <v>-1.0658140154543028E-2</v>
      </c>
      <c r="AF45" s="4">
        <f t="shared" si="13"/>
        <v>-3.819874881079377E-3</v>
      </c>
      <c r="AG45" s="4">
        <f t="shared" si="16"/>
        <v>-5.6619728666496005E-3</v>
      </c>
    </row>
    <row r="46" spans="1:33">
      <c r="A46" s="53">
        <v>44552</v>
      </c>
      <c r="B46">
        <v>136.76</v>
      </c>
      <c r="C46">
        <v>133.33000000000001</v>
      </c>
      <c r="D46">
        <v>35.69</v>
      </c>
      <c r="E46">
        <v>44.54</v>
      </c>
      <c r="F46">
        <v>74.09</v>
      </c>
      <c r="G46">
        <v>47.3</v>
      </c>
      <c r="H46">
        <v>12.27</v>
      </c>
      <c r="I46">
        <v>134.91</v>
      </c>
      <c r="J46">
        <v>34.950000000000003</v>
      </c>
      <c r="K46">
        <v>56.53</v>
      </c>
      <c r="L46">
        <v>16.48</v>
      </c>
      <c r="M46">
        <v>80.349999999999994</v>
      </c>
      <c r="N46">
        <v>36.56</v>
      </c>
      <c r="O46">
        <v>684.48</v>
      </c>
      <c r="P46" s="72">
        <v>269.5</v>
      </c>
      <c r="Q46" s="61"/>
      <c r="R46" s="53">
        <v>44552</v>
      </c>
      <c r="S46" s="4">
        <f t="shared" si="0"/>
        <v>3.3749082905354388E-3</v>
      </c>
      <c r="T46" s="4">
        <f t="shared" si="1"/>
        <v>-6.63090448517345E-3</v>
      </c>
      <c r="U46" s="4">
        <f t="shared" si="2"/>
        <v>-4.4630404463041895E-3</v>
      </c>
      <c r="V46" s="4">
        <f t="shared" si="3"/>
        <v>-1.0222222222222244E-2</v>
      </c>
      <c r="W46" s="4">
        <f t="shared" si="4"/>
        <v>-1.6199707874120284E-2</v>
      </c>
      <c r="X46" s="4">
        <f t="shared" si="5"/>
        <v>-2.5305778152678871E-3</v>
      </c>
      <c r="Y46" s="4">
        <f t="shared" si="6"/>
        <v>1.6326530612245094E-3</v>
      </c>
      <c r="Z46" s="4">
        <f t="shared" si="7"/>
        <v>-4.1337565512660213E-3</v>
      </c>
      <c r="AA46" s="4">
        <f t="shared" si="8"/>
        <v>-8.5106382978722417E-3</v>
      </c>
      <c r="AB46" s="4">
        <f t="shared" si="9"/>
        <v>5.6929371997864742E-3</v>
      </c>
      <c r="AC46" s="4">
        <f t="shared" si="10"/>
        <v>-1.5531660692950866E-2</v>
      </c>
      <c r="AD46" s="4">
        <f t="shared" si="11"/>
        <v>5.5061944687773146E-3</v>
      </c>
      <c r="AE46" s="4">
        <f t="shared" si="12"/>
        <v>-1.5351467815782338E-2</v>
      </c>
      <c r="AF46" s="4">
        <f t="shared" si="13"/>
        <v>-9.5646008479358668E-3</v>
      </c>
      <c r="AG46" s="4">
        <f t="shared" si="16"/>
        <v>-3.5126640783877949E-3</v>
      </c>
    </row>
    <row r="47" spans="1:33">
      <c r="A47" s="53">
        <v>44553</v>
      </c>
      <c r="B47">
        <v>136.04</v>
      </c>
      <c r="C47">
        <v>134.43</v>
      </c>
      <c r="D47">
        <v>35.69</v>
      </c>
      <c r="E47">
        <v>43.11</v>
      </c>
      <c r="F47">
        <v>74</v>
      </c>
      <c r="G47">
        <v>47.26</v>
      </c>
      <c r="H47">
        <v>12.26</v>
      </c>
      <c r="I47">
        <v>136.96</v>
      </c>
      <c r="J47">
        <v>35.090000000000003</v>
      </c>
      <c r="K47">
        <v>56.47</v>
      </c>
      <c r="L47">
        <v>16.7</v>
      </c>
      <c r="M47">
        <v>80.48</v>
      </c>
      <c r="N47">
        <v>38.24</v>
      </c>
      <c r="O47">
        <v>683.66</v>
      </c>
      <c r="P47" s="72">
        <v>269</v>
      </c>
      <c r="Q47" s="61"/>
      <c r="R47" s="53">
        <v>44553</v>
      </c>
      <c r="S47" s="4">
        <f t="shared" si="0"/>
        <v>-5.2646972799064162E-3</v>
      </c>
      <c r="T47" s="4">
        <f t="shared" si="1"/>
        <v>8.2502062551563782E-3</v>
      </c>
      <c r="U47" s="4">
        <f t="shared" si="2"/>
        <v>0</v>
      </c>
      <c r="V47" s="4">
        <f t="shared" si="3"/>
        <v>-3.2105972159856333E-2</v>
      </c>
      <c r="W47" s="4">
        <f t="shared" si="4"/>
        <v>-1.2147388311513074E-3</v>
      </c>
      <c r="X47" s="4">
        <f t="shared" si="5"/>
        <v>-8.4566596194501908E-4</v>
      </c>
      <c r="Y47" s="4">
        <f t="shared" si="6"/>
        <v>-8.1499592502032314E-4</v>
      </c>
      <c r="Z47" s="4">
        <f t="shared" si="7"/>
        <v>1.5195315395448938E-2</v>
      </c>
      <c r="AA47" s="4">
        <f t="shared" si="8"/>
        <v>4.0057224606580011E-3</v>
      </c>
      <c r="AB47" s="4">
        <f t="shared" si="9"/>
        <v>-1.061383336281696E-3</v>
      </c>
      <c r="AC47" s="4">
        <f t="shared" si="10"/>
        <v>1.3349514563106624E-2</v>
      </c>
      <c r="AD47" s="4">
        <f t="shared" si="11"/>
        <v>1.6179215930305357E-3</v>
      </c>
      <c r="AE47" s="4">
        <f t="shared" si="12"/>
        <v>4.5951859956236296E-2</v>
      </c>
      <c r="AF47" s="4">
        <f t="shared" si="13"/>
        <v>-1.1979897148201024E-3</v>
      </c>
      <c r="AG47" s="4">
        <f t="shared" si="16"/>
        <v>-1.8552875695733162E-3</v>
      </c>
    </row>
    <row r="48" spans="1:33">
      <c r="A48" s="53">
        <v>44554</v>
      </c>
      <c r="B48">
        <v>134.72</v>
      </c>
      <c r="C48">
        <v>135.01</v>
      </c>
      <c r="D48">
        <v>35</v>
      </c>
      <c r="E48">
        <v>42.27</v>
      </c>
      <c r="F48">
        <v>73</v>
      </c>
      <c r="G48">
        <v>47.39</v>
      </c>
      <c r="H48">
        <v>12.07</v>
      </c>
      <c r="I48">
        <v>134.91</v>
      </c>
      <c r="J48">
        <v>34.81</v>
      </c>
      <c r="K48">
        <v>57.54</v>
      </c>
      <c r="L48">
        <v>17.190000000000001</v>
      </c>
      <c r="M48">
        <v>79.87</v>
      </c>
      <c r="N48">
        <v>38.4</v>
      </c>
      <c r="O48">
        <v>678.35</v>
      </c>
      <c r="P48" s="72">
        <v>268.89999999999998</v>
      </c>
      <c r="Q48" s="61"/>
      <c r="R48" s="53">
        <v>44554</v>
      </c>
      <c r="S48" s="4">
        <f t="shared" si="0"/>
        <v>-9.703028521023227E-3</v>
      </c>
      <c r="T48" s="4">
        <f t="shared" si="1"/>
        <v>4.3145131295097006E-3</v>
      </c>
      <c r="U48" s="4">
        <f t="shared" si="2"/>
        <v>-1.9333146539646906E-2</v>
      </c>
      <c r="V48" s="4">
        <f t="shared" si="3"/>
        <v>-1.9485038274182243E-2</v>
      </c>
      <c r="W48" s="4">
        <f t="shared" si="4"/>
        <v>-1.3513513513513487E-2</v>
      </c>
      <c r="X48" s="4">
        <f t="shared" si="5"/>
        <v>2.750740584003486E-3</v>
      </c>
      <c r="Y48" s="4">
        <f t="shared" si="6"/>
        <v>-1.5497553017944532E-2</v>
      </c>
      <c r="Z48" s="4">
        <f t="shared" si="7"/>
        <v>-1.496787383177578E-2</v>
      </c>
      <c r="AA48" s="4">
        <f t="shared" si="8"/>
        <v>-7.9794813337132897E-3</v>
      </c>
      <c r="AB48" s="4">
        <f t="shared" si="9"/>
        <v>1.894811404285468E-2</v>
      </c>
      <c r="AC48" s="4">
        <f t="shared" si="10"/>
        <v>2.9341317365269681E-2</v>
      </c>
      <c r="AD48" s="4">
        <f t="shared" si="11"/>
        <v>-7.5795228628230404E-3</v>
      </c>
      <c r="AE48" s="4">
        <f t="shared" si="12"/>
        <v>4.1841004184099972E-3</v>
      </c>
      <c r="AF48" s="4">
        <f t="shared" si="13"/>
        <v>-7.7670186935024921E-3</v>
      </c>
      <c r="AG48" s="4">
        <f t="shared" si="16"/>
        <v>-3.717472118960341E-4</v>
      </c>
    </row>
    <row r="49" spans="1:33">
      <c r="A49" s="53">
        <v>44557</v>
      </c>
      <c r="B49">
        <v>135.11000000000001</v>
      </c>
      <c r="C49">
        <v>134.29</v>
      </c>
      <c r="D49">
        <v>35.89</v>
      </c>
      <c r="E49">
        <v>42.53</v>
      </c>
      <c r="F49">
        <v>70.17</v>
      </c>
      <c r="G49">
        <v>47.49</v>
      </c>
      <c r="H49">
        <v>12.22</v>
      </c>
      <c r="I49">
        <v>136.43</v>
      </c>
      <c r="J49">
        <v>34.5</v>
      </c>
      <c r="K49">
        <v>56.08</v>
      </c>
      <c r="L49">
        <v>16.77</v>
      </c>
      <c r="M49">
        <v>78.819999999999993</v>
      </c>
      <c r="N49">
        <v>39.450000000000003</v>
      </c>
      <c r="O49">
        <v>676.52</v>
      </c>
      <c r="P49" s="72">
        <v>266.69</v>
      </c>
      <c r="Q49" s="61"/>
      <c r="R49" s="53">
        <v>44557</v>
      </c>
      <c r="S49" s="4">
        <f t="shared" si="0"/>
        <v>2.8948931116390408E-3</v>
      </c>
      <c r="T49" s="4">
        <f t="shared" si="1"/>
        <v>-5.3329383008665632E-3</v>
      </c>
      <c r="U49" s="4">
        <f t="shared" si="2"/>
        <v>2.5428571428571356E-2</v>
      </c>
      <c r="V49" s="4">
        <f t="shared" si="3"/>
        <v>6.1509344688903678E-3</v>
      </c>
      <c r="W49" s="4">
        <f t="shared" si="4"/>
        <v>-3.8767123287671179E-2</v>
      </c>
      <c r="X49" s="4">
        <f t="shared" si="5"/>
        <v>2.110149820637286E-3</v>
      </c>
      <c r="Y49" s="4">
        <f t="shared" si="6"/>
        <v>1.2427506213753103E-2</v>
      </c>
      <c r="Z49" s="4">
        <f t="shared" si="7"/>
        <v>1.1266770439552376E-2</v>
      </c>
      <c r="AA49" s="4">
        <f t="shared" si="8"/>
        <v>-8.9054869290434713E-3</v>
      </c>
      <c r="AB49" s="4">
        <f t="shared" si="9"/>
        <v>-2.5373653110879357E-2</v>
      </c>
      <c r="AC49" s="4">
        <f t="shared" si="10"/>
        <v>-2.4432809773124009E-2</v>
      </c>
      <c r="AD49" s="4">
        <f t="shared" si="11"/>
        <v>-1.3146362839614567E-2</v>
      </c>
      <c r="AE49" s="4">
        <f t="shared" si="12"/>
        <v>2.7343750000000222E-2</v>
      </c>
      <c r="AF49" s="4">
        <f t="shared" si="13"/>
        <v>-2.6977224146828016E-3</v>
      </c>
      <c r="AG49" s="4">
        <f t="shared" si="16"/>
        <v>-8.218668650055716E-3</v>
      </c>
    </row>
    <row r="50" spans="1:33">
      <c r="A50" s="53">
        <v>44558</v>
      </c>
      <c r="B50">
        <v>134.59</v>
      </c>
      <c r="C50">
        <v>134.94</v>
      </c>
      <c r="D50">
        <v>35.770000000000003</v>
      </c>
      <c r="E50">
        <v>43.75</v>
      </c>
      <c r="F50">
        <v>66.25</v>
      </c>
      <c r="G50">
        <v>47.5</v>
      </c>
      <c r="H50">
        <v>12.48</v>
      </c>
      <c r="I50">
        <v>136.24</v>
      </c>
      <c r="J50">
        <v>34.07</v>
      </c>
      <c r="K50">
        <v>55.99</v>
      </c>
      <c r="L50">
        <v>16.71</v>
      </c>
      <c r="M50">
        <v>79.150000000000006</v>
      </c>
      <c r="N50">
        <v>37.21</v>
      </c>
      <c r="O50">
        <v>678.37</v>
      </c>
      <c r="P50" s="72">
        <v>265.39999999999998</v>
      </c>
      <c r="Q50" s="61"/>
      <c r="R50" s="53">
        <v>44558</v>
      </c>
      <c r="S50" s="4">
        <f t="shared" si="0"/>
        <v>-3.8487158611502092E-3</v>
      </c>
      <c r="T50" s="4">
        <f t="shared" si="1"/>
        <v>4.8402710551791461E-3</v>
      </c>
      <c r="U50" s="4">
        <f t="shared" si="2"/>
        <v>-3.3435497353022647E-3</v>
      </c>
      <c r="V50" s="4">
        <f t="shared" si="3"/>
        <v>2.8685633670350263E-2</v>
      </c>
      <c r="W50" s="4">
        <f t="shared" si="4"/>
        <v>-5.5864329485535102E-2</v>
      </c>
      <c r="X50" s="4">
        <f t="shared" si="5"/>
        <v>2.1057064645191303E-4</v>
      </c>
      <c r="Y50" s="4">
        <f t="shared" si="6"/>
        <v>2.1276595744680771E-2</v>
      </c>
      <c r="Z50" s="4">
        <f t="shared" si="7"/>
        <v>-1.3926555742871383E-3</v>
      </c>
      <c r="AA50" s="4">
        <f t="shared" si="8"/>
        <v>-1.2463768115942075E-2</v>
      </c>
      <c r="AB50" s="4">
        <f t="shared" si="9"/>
        <v>-1.6048502139799359E-3</v>
      </c>
      <c r="AC50" s="4">
        <f t="shared" si="10"/>
        <v>-3.5778175313058158E-3</v>
      </c>
      <c r="AD50" s="4">
        <f t="shared" si="11"/>
        <v>4.1867546308045345E-3</v>
      </c>
      <c r="AE50" s="4">
        <f t="shared" si="12"/>
        <v>-5.6780735107731406E-2</v>
      </c>
      <c r="AF50" s="4">
        <f t="shared" si="13"/>
        <v>2.7345828652516335E-3</v>
      </c>
      <c r="AG50" s="4">
        <f t="shared" si="16"/>
        <v>-4.8370767557839311E-3</v>
      </c>
    </row>
    <row r="51" spans="1:33">
      <c r="A51" s="53">
        <v>44559</v>
      </c>
      <c r="B51">
        <v>135.18</v>
      </c>
      <c r="C51">
        <v>133.43</v>
      </c>
      <c r="D51">
        <v>34.799999999999997</v>
      </c>
      <c r="E51">
        <v>44.75</v>
      </c>
      <c r="F51">
        <v>65.33</v>
      </c>
      <c r="G51">
        <v>47.41</v>
      </c>
      <c r="H51">
        <v>13.48</v>
      </c>
      <c r="I51">
        <v>146.18</v>
      </c>
      <c r="J51">
        <v>34.159999999999997</v>
      </c>
      <c r="K51">
        <v>55.83</v>
      </c>
      <c r="L51">
        <v>16.8</v>
      </c>
      <c r="M51">
        <v>78.819999999999993</v>
      </c>
      <c r="N51">
        <v>37.42</v>
      </c>
      <c r="O51">
        <v>680.85</v>
      </c>
      <c r="P51" s="72">
        <v>264.39999999999998</v>
      </c>
      <c r="Q51" s="61"/>
      <c r="R51" s="53">
        <v>44559</v>
      </c>
      <c r="S51" s="4">
        <f t="shared" si="0"/>
        <v>4.383683780370129E-3</v>
      </c>
      <c r="T51" s="4">
        <f t="shared" si="1"/>
        <v>-1.1190158589002408E-2</v>
      </c>
      <c r="U51" s="4">
        <f t="shared" si="2"/>
        <v>-2.7117696393626156E-2</v>
      </c>
      <c r="V51" s="4">
        <f t="shared" si="3"/>
        <v>2.2857142857142909E-2</v>
      </c>
      <c r="W51" s="4">
        <f t="shared" si="4"/>
        <v>-1.3886792452830199E-2</v>
      </c>
      <c r="X51" s="4">
        <f t="shared" si="5"/>
        <v>-1.8947368421052824E-3</v>
      </c>
      <c r="Y51" s="4">
        <f t="shared" si="6"/>
        <v>8.0128205128205066E-2</v>
      </c>
      <c r="Z51" s="4">
        <f t="shared" si="7"/>
        <v>7.2959483264826819E-2</v>
      </c>
      <c r="AA51" s="4">
        <f t="shared" si="8"/>
        <v>2.6416201937187189E-3</v>
      </c>
      <c r="AB51" s="4">
        <f t="shared" si="9"/>
        <v>-2.8576531523486493E-3</v>
      </c>
      <c r="AC51" s="4">
        <f t="shared" si="10"/>
        <v>5.3859964093356805E-3</v>
      </c>
      <c r="AD51" s="4">
        <f t="shared" si="11"/>
        <v>-4.1692987997474784E-3</v>
      </c>
      <c r="AE51" s="4">
        <f t="shared" si="12"/>
        <v>5.6436441816716254E-3</v>
      </c>
      <c r="AF51" s="4">
        <f t="shared" si="13"/>
        <v>3.6558220440172651E-3</v>
      </c>
      <c r="AG51" s="4">
        <f t="shared" si="16"/>
        <v>-3.7678975131876236E-3</v>
      </c>
    </row>
    <row r="52" spans="1:33">
      <c r="A52" s="53">
        <v>44560</v>
      </c>
      <c r="B52">
        <v>136.56</v>
      </c>
      <c r="C52">
        <v>135.29</v>
      </c>
      <c r="D52">
        <v>34.39</v>
      </c>
      <c r="E52">
        <v>44.74</v>
      </c>
      <c r="F52">
        <v>69</v>
      </c>
      <c r="G52">
        <v>47.33</v>
      </c>
      <c r="H52">
        <v>13.76</v>
      </c>
      <c r="I52">
        <v>141.72999999999999</v>
      </c>
      <c r="J52">
        <v>34.979999999999997</v>
      </c>
      <c r="K52">
        <v>59.53</v>
      </c>
      <c r="L52">
        <v>16.96</v>
      </c>
      <c r="M52">
        <v>78.14</v>
      </c>
      <c r="N52">
        <v>39.75</v>
      </c>
      <c r="O52">
        <v>678.28</v>
      </c>
      <c r="P52" s="72">
        <v>268.06</v>
      </c>
      <c r="Q52" s="61"/>
      <c r="R52" s="53">
        <v>44560</v>
      </c>
      <c r="S52" s="4">
        <f t="shared" si="0"/>
        <v>1.0208610741233803E-2</v>
      </c>
      <c r="T52" s="4">
        <f t="shared" si="1"/>
        <v>1.3939893577156415E-2</v>
      </c>
      <c r="U52" s="4">
        <f t="shared" si="2"/>
        <v>-1.1781609195402165E-2</v>
      </c>
      <c r="V52" s="4">
        <f t="shared" si="3"/>
        <v>-2.2346368715076004E-4</v>
      </c>
      <c r="W52" s="4">
        <f t="shared" si="4"/>
        <v>5.6176335527322818E-2</v>
      </c>
      <c r="X52" s="4">
        <f t="shared" si="5"/>
        <v>-1.6874077198902881E-3</v>
      </c>
      <c r="Y52" s="4">
        <f t="shared" si="6"/>
        <v>2.0771513353115667E-2</v>
      </c>
      <c r="Z52" s="4">
        <f t="shared" si="7"/>
        <v>-3.0441920919414556E-2</v>
      </c>
      <c r="AA52" s="4">
        <f t="shared" si="8"/>
        <v>2.4004683840749497E-2</v>
      </c>
      <c r="AB52" s="4">
        <f t="shared" si="9"/>
        <v>6.6272613290345728E-2</v>
      </c>
      <c r="AC52" s="4">
        <f t="shared" si="10"/>
        <v>9.52380952380949E-3</v>
      </c>
      <c r="AD52" s="4">
        <f t="shared" si="11"/>
        <v>-8.6272519665058223E-3</v>
      </c>
      <c r="AE52" s="4">
        <f t="shared" si="12"/>
        <v>6.226616782469252E-2</v>
      </c>
      <c r="AF52" s="4">
        <f t="shared" si="13"/>
        <v>-3.7746933979585506E-3</v>
      </c>
      <c r="AG52" s="4">
        <f t="shared" ref="AG52:AG67" si="17">P52/P51-1</f>
        <v>1.3842662632375324E-2</v>
      </c>
    </row>
    <row r="53" spans="1:33">
      <c r="A53" s="53">
        <v>44561</v>
      </c>
      <c r="B53">
        <v>134.11000000000001</v>
      </c>
      <c r="C53">
        <v>136.58000000000001</v>
      </c>
      <c r="D53">
        <v>33.9</v>
      </c>
      <c r="E53">
        <v>44.02</v>
      </c>
      <c r="F53">
        <v>68.03</v>
      </c>
      <c r="G53">
        <v>47.06</v>
      </c>
      <c r="H53">
        <v>14.42</v>
      </c>
      <c r="I53">
        <v>144.03</v>
      </c>
      <c r="J53">
        <v>35.950000000000003</v>
      </c>
      <c r="K53">
        <v>59.87</v>
      </c>
      <c r="L53">
        <v>16.579999999999998</v>
      </c>
      <c r="M53">
        <v>79.040000000000006</v>
      </c>
      <c r="N53">
        <v>37.85</v>
      </c>
      <c r="O53">
        <v>679.28</v>
      </c>
      <c r="P53" s="72">
        <v>272</v>
      </c>
      <c r="Q53" s="61"/>
      <c r="R53" s="53">
        <v>44561</v>
      </c>
      <c r="S53" s="4">
        <f t="shared" si="0"/>
        <v>-1.7940831868775597E-2</v>
      </c>
      <c r="T53" s="4">
        <f t="shared" si="1"/>
        <v>9.535072806563738E-3</v>
      </c>
      <c r="U53" s="4">
        <f t="shared" si="2"/>
        <v>-1.4248328002326338E-2</v>
      </c>
      <c r="V53" s="4">
        <f t="shared" si="3"/>
        <v>-1.6092981671882001E-2</v>
      </c>
      <c r="W53" s="4">
        <f t="shared" si="4"/>
        <v>-1.4057971014492687E-2</v>
      </c>
      <c r="X53" s="4">
        <f t="shared" si="5"/>
        <v>-5.7046270864145043E-3</v>
      </c>
      <c r="Y53" s="4">
        <f t="shared" si="6"/>
        <v>4.7965116279069742E-2</v>
      </c>
      <c r="Z53" s="4">
        <f t="shared" si="7"/>
        <v>1.6228039229521096E-2</v>
      </c>
      <c r="AA53" s="4">
        <f t="shared" si="8"/>
        <v>2.7730131503716615E-2</v>
      </c>
      <c r="AB53" s="4">
        <f t="shared" si="9"/>
        <v>5.7114060137744005E-3</v>
      </c>
      <c r="AC53" s="4">
        <f t="shared" si="10"/>
        <v>-2.2405660377358694E-2</v>
      </c>
      <c r="AD53" s="4">
        <f t="shared" si="11"/>
        <v>1.1517788584591848E-2</v>
      </c>
      <c r="AE53" s="4">
        <f t="shared" si="12"/>
        <v>-4.7798742138364769E-2</v>
      </c>
      <c r="AF53" s="4">
        <f t="shared" si="13"/>
        <v>1.4743173910478635E-3</v>
      </c>
      <c r="AG53" s="4">
        <f t="shared" si="17"/>
        <v>1.4698201895098073E-2</v>
      </c>
    </row>
    <row r="54" spans="1:33">
      <c r="A54" s="53">
        <v>44564</v>
      </c>
      <c r="B54">
        <v>134.25</v>
      </c>
      <c r="C54">
        <v>137.4</v>
      </c>
      <c r="D54">
        <v>33.9</v>
      </c>
      <c r="E54">
        <v>43.5</v>
      </c>
      <c r="F54">
        <v>66.13</v>
      </c>
      <c r="G54">
        <v>47.6</v>
      </c>
      <c r="H54">
        <v>14.36</v>
      </c>
      <c r="I54">
        <v>143.33000000000001</v>
      </c>
      <c r="J54">
        <v>36.53</v>
      </c>
      <c r="K54">
        <v>58.06</v>
      </c>
      <c r="L54">
        <v>16.86</v>
      </c>
      <c r="M54">
        <v>78.94</v>
      </c>
      <c r="N54">
        <v>38.94</v>
      </c>
      <c r="O54">
        <v>689.09</v>
      </c>
      <c r="P54" s="72">
        <v>276.38</v>
      </c>
      <c r="Q54" s="61"/>
      <c r="R54" s="53">
        <v>44564</v>
      </c>
      <c r="S54" s="4">
        <f t="shared" si="0"/>
        <v>1.043919170829799E-3</v>
      </c>
      <c r="T54" s="4">
        <f t="shared" si="1"/>
        <v>6.0038072924293306E-3</v>
      </c>
      <c r="U54" s="4">
        <f t="shared" si="2"/>
        <v>0</v>
      </c>
      <c r="V54" s="4">
        <f t="shared" si="3"/>
        <v>-1.181281235801912E-2</v>
      </c>
      <c r="W54" s="4">
        <f t="shared" si="4"/>
        <v>-2.792885491694852E-2</v>
      </c>
      <c r="X54" s="4">
        <f t="shared" si="5"/>
        <v>1.1474713132171743E-2</v>
      </c>
      <c r="Y54" s="4">
        <f t="shared" si="6"/>
        <v>-4.1608876560332853E-3</v>
      </c>
      <c r="Z54" s="4">
        <f t="shared" si="7"/>
        <v>-4.860098590571349E-3</v>
      </c>
      <c r="AA54" s="4">
        <f t="shared" si="8"/>
        <v>1.6133518776077826E-2</v>
      </c>
      <c r="AB54" s="4">
        <f t="shared" si="9"/>
        <v>-3.0232169701018829E-2</v>
      </c>
      <c r="AC54" s="4">
        <f t="shared" si="10"/>
        <v>1.6887816646562248E-2</v>
      </c>
      <c r="AD54" s="4">
        <f t="shared" si="11"/>
        <v>-1.2651821862349477E-3</v>
      </c>
      <c r="AE54" s="4">
        <f t="shared" si="12"/>
        <v>2.87978863936591E-2</v>
      </c>
      <c r="AF54" s="4">
        <f t="shared" si="13"/>
        <v>1.4441761865504832E-2</v>
      </c>
      <c r="AG54" s="4">
        <f t="shared" si="17"/>
        <v>1.6102941176470598E-2</v>
      </c>
    </row>
    <row r="55" spans="1:33">
      <c r="A55" s="53">
        <v>44565</v>
      </c>
      <c r="B55">
        <v>134.84</v>
      </c>
      <c r="C55">
        <v>136.91999999999999</v>
      </c>
      <c r="D55">
        <v>33.840000000000003</v>
      </c>
      <c r="E55">
        <v>43.51</v>
      </c>
      <c r="F55">
        <v>68.989999999999995</v>
      </c>
      <c r="G55">
        <v>48.97</v>
      </c>
      <c r="H55">
        <v>15.37</v>
      </c>
      <c r="I55">
        <v>149.12</v>
      </c>
      <c r="J55">
        <v>36.97</v>
      </c>
      <c r="K55">
        <v>59.16</v>
      </c>
      <c r="L55">
        <v>16.72</v>
      </c>
      <c r="M55">
        <v>79.62</v>
      </c>
      <c r="N55">
        <v>38.770000000000003</v>
      </c>
      <c r="O55">
        <v>701.27</v>
      </c>
      <c r="P55" s="72">
        <v>276</v>
      </c>
      <c r="Q55" s="61"/>
      <c r="R55" s="53">
        <v>44565</v>
      </c>
      <c r="S55" s="4">
        <f t="shared" si="0"/>
        <v>4.3947858472999091E-3</v>
      </c>
      <c r="T55" s="4">
        <f t="shared" si="1"/>
        <v>-3.4934497816595522E-3</v>
      </c>
      <c r="U55" s="4">
        <f t="shared" si="2"/>
        <v>-1.7699115044246261E-3</v>
      </c>
      <c r="V55" s="4">
        <f t="shared" si="3"/>
        <v>2.298850574711242E-4</v>
      </c>
      <c r="W55" s="4">
        <f t="shared" si="4"/>
        <v>4.3248147588084151E-2</v>
      </c>
      <c r="X55" s="4">
        <f t="shared" si="5"/>
        <v>2.8781512605041915E-2</v>
      </c>
      <c r="Y55" s="4">
        <f t="shared" si="6"/>
        <v>7.033426183844016E-2</v>
      </c>
      <c r="Z55" s="4">
        <f t="shared" si="7"/>
        <v>4.0396288285774018E-2</v>
      </c>
      <c r="AA55" s="4">
        <f t="shared" si="8"/>
        <v>1.2044894607172063E-2</v>
      </c>
      <c r="AB55" s="4">
        <f t="shared" si="9"/>
        <v>1.8945918015845553E-2</v>
      </c>
      <c r="AC55" s="4">
        <f t="shared" si="10"/>
        <v>-8.3036773428233346E-3</v>
      </c>
      <c r="AD55" s="4">
        <f t="shared" si="11"/>
        <v>8.6141373194832394E-3</v>
      </c>
      <c r="AE55" s="4">
        <f t="shared" si="12"/>
        <v>-4.3656908063686162E-3</v>
      </c>
      <c r="AF55" s="4">
        <f t="shared" si="13"/>
        <v>1.7675485060006713E-2</v>
      </c>
      <c r="AG55" s="4">
        <f t="shared" si="17"/>
        <v>-1.3749185903466632E-3</v>
      </c>
    </row>
    <row r="56" spans="1:33">
      <c r="A56" s="53">
        <v>44566</v>
      </c>
      <c r="B56">
        <v>135.12</v>
      </c>
      <c r="C56">
        <v>137.22999999999999</v>
      </c>
      <c r="D56">
        <v>33.49</v>
      </c>
      <c r="E56">
        <v>43.5</v>
      </c>
      <c r="F56">
        <v>65.75</v>
      </c>
      <c r="G56">
        <v>48.51</v>
      </c>
      <c r="H56">
        <v>15.45</v>
      </c>
      <c r="I56">
        <v>152.22</v>
      </c>
      <c r="J56">
        <v>35.9</v>
      </c>
      <c r="K56">
        <v>61.16</v>
      </c>
      <c r="L56">
        <v>17.02</v>
      </c>
      <c r="M56">
        <v>79.06</v>
      </c>
      <c r="N56">
        <v>39.04</v>
      </c>
      <c r="O56">
        <v>693.79</v>
      </c>
      <c r="P56" s="72">
        <v>275</v>
      </c>
      <c r="Q56" s="61"/>
      <c r="R56" s="53">
        <v>44566</v>
      </c>
      <c r="S56" s="4">
        <f t="shared" si="0"/>
        <v>2.0765351527736176E-3</v>
      </c>
      <c r="T56" s="4">
        <f t="shared" si="1"/>
        <v>2.2640958223780761E-3</v>
      </c>
      <c r="U56" s="4">
        <f t="shared" si="2"/>
        <v>-1.0342789598108748E-2</v>
      </c>
      <c r="V56" s="4">
        <f t="shared" si="3"/>
        <v>-2.2983222247752177E-4</v>
      </c>
      <c r="W56" s="4">
        <f t="shared" si="4"/>
        <v>-4.6963328018553296E-2</v>
      </c>
      <c r="X56" s="4">
        <f t="shared" si="5"/>
        <v>-9.3935062283030391E-3</v>
      </c>
      <c r="Y56" s="4">
        <f t="shared" si="6"/>
        <v>5.2049446974626878E-3</v>
      </c>
      <c r="Z56" s="4">
        <f t="shared" si="7"/>
        <v>2.0788626609441918E-2</v>
      </c>
      <c r="AA56" s="4">
        <f t="shared" si="8"/>
        <v>-2.8942385718149888E-2</v>
      </c>
      <c r="AB56" s="4">
        <f t="shared" si="9"/>
        <v>3.380662609871532E-2</v>
      </c>
      <c r="AC56" s="4">
        <f t="shared" si="10"/>
        <v>1.7942583732057482E-2</v>
      </c>
      <c r="AD56" s="4">
        <f t="shared" si="11"/>
        <v>-7.0334086912836602E-3</v>
      </c>
      <c r="AE56" s="4">
        <f t="shared" si="12"/>
        <v>6.9641475367552275E-3</v>
      </c>
      <c r="AF56" s="4">
        <f t="shared" si="13"/>
        <v>-1.066636245668573E-2</v>
      </c>
      <c r="AG56" s="4">
        <f t="shared" si="17"/>
        <v>-3.6231884057971175E-3</v>
      </c>
    </row>
    <row r="57" spans="1:33">
      <c r="A57" s="53">
        <v>44567</v>
      </c>
      <c r="B57">
        <v>135.53</v>
      </c>
      <c r="C57">
        <v>138.09</v>
      </c>
      <c r="D57">
        <v>32.97</v>
      </c>
      <c r="E57">
        <v>43.5</v>
      </c>
      <c r="F57">
        <v>64.05</v>
      </c>
      <c r="G57">
        <v>47.53</v>
      </c>
      <c r="H57">
        <v>14.82</v>
      </c>
      <c r="I57">
        <v>147.29</v>
      </c>
      <c r="J57">
        <v>34.909999999999997</v>
      </c>
      <c r="K57">
        <v>62.79</v>
      </c>
      <c r="L57">
        <v>16.34</v>
      </c>
      <c r="M57">
        <v>78.180000000000007</v>
      </c>
      <c r="N57">
        <v>38.99</v>
      </c>
      <c r="O57">
        <v>688.28</v>
      </c>
      <c r="P57" s="72">
        <v>274.8</v>
      </c>
      <c r="Q57" s="61"/>
      <c r="R57" s="53">
        <v>44567</v>
      </c>
      <c r="S57" s="4">
        <f t="shared" si="0"/>
        <v>3.0343398460628279E-3</v>
      </c>
      <c r="T57" s="4">
        <f t="shared" si="1"/>
        <v>6.266851271587992E-3</v>
      </c>
      <c r="U57" s="4">
        <f t="shared" si="2"/>
        <v>-1.5527022991937978E-2</v>
      </c>
      <c r="V57" s="4">
        <f t="shared" si="3"/>
        <v>0</v>
      </c>
      <c r="W57" s="4">
        <f t="shared" si="4"/>
        <v>-2.5855513307984856E-2</v>
      </c>
      <c r="X57" s="4">
        <f t="shared" si="5"/>
        <v>-2.020202020202011E-2</v>
      </c>
      <c r="Y57" s="4">
        <f t="shared" si="6"/>
        <v>-4.0776699029126173E-2</v>
      </c>
      <c r="Z57" s="4">
        <f t="shared" si="7"/>
        <v>-3.2387334121666056E-2</v>
      </c>
      <c r="AA57" s="4">
        <f t="shared" si="8"/>
        <v>-2.7576601671309264E-2</v>
      </c>
      <c r="AB57" s="4">
        <f t="shared" si="9"/>
        <v>2.6651406147809142E-2</v>
      </c>
      <c r="AC57" s="4">
        <f t="shared" si="10"/>
        <v>-3.9952996474735603E-2</v>
      </c>
      <c r="AD57" s="4">
        <f t="shared" si="11"/>
        <v>-1.1130786744244836E-2</v>
      </c>
      <c r="AE57" s="4">
        <f t="shared" si="12"/>
        <v>-1.2807377049179891E-3</v>
      </c>
      <c r="AF57" s="4">
        <f t="shared" si="13"/>
        <v>-7.9418844318885906E-3</v>
      </c>
      <c r="AG57" s="4">
        <f t="shared" si="17"/>
        <v>-7.2727272727268755E-4</v>
      </c>
    </row>
    <row r="58" spans="1:33">
      <c r="A58" s="53">
        <v>44568</v>
      </c>
      <c r="B58">
        <v>136.22999999999999</v>
      </c>
      <c r="C58">
        <v>140.59</v>
      </c>
      <c r="D58">
        <v>32.99</v>
      </c>
      <c r="E58">
        <v>44.1</v>
      </c>
      <c r="F58">
        <v>59.94</v>
      </c>
      <c r="G58">
        <v>46.64</v>
      </c>
      <c r="H58">
        <v>15.14</v>
      </c>
      <c r="I58">
        <v>152.12</v>
      </c>
      <c r="J58">
        <v>34.81</v>
      </c>
      <c r="K58">
        <v>60.06</v>
      </c>
      <c r="L58">
        <v>16.37</v>
      </c>
      <c r="M58">
        <v>78.59</v>
      </c>
      <c r="N58">
        <v>39</v>
      </c>
      <c r="O58">
        <v>688.59</v>
      </c>
      <c r="P58" s="72">
        <v>275.02</v>
      </c>
      <c r="Q58" s="61"/>
      <c r="R58" s="53">
        <v>44568</v>
      </c>
      <c r="S58" s="4">
        <f t="shared" si="0"/>
        <v>5.1649081384195217E-3</v>
      </c>
      <c r="T58" s="4">
        <f t="shared" si="1"/>
        <v>1.810413498443042E-2</v>
      </c>
      <c r="U58" s="4">
        <f t="shared" si="2"/>
        <v>6.0661207158041464E-4</v>
      </c>
      <c r="V58" s="4">
        <f t="shared" si="3"/>
        <v>1.379310344827589E-2</v>
      </c>
      <c r="W58" s="4">
        <f t="shared" si="4"/>
        <v>-6.416861826697895E-2</v>
      </c>
      <c r="X58" s="4">
        <f t="shared" si="5"/>
        <v>-1.8725015779507692E-2</v>
      </c>
      <c r="Y58" s="4">
        <f t="shared" si="6"/>
        <v>2.1592442645074206E-2</v>
      </c>
      <c r="Z58" s="4">
        <f t="shared" si="7"/>
        <v>3.2792450268178452E-2</v>
      </c>
      <c r="AA58" s="4">
        <f t="shared" si="8"/>
        <v>-2.864508736751481E-3</v>
      </c>
      <c r="AB58" s="4">
        <f t="shared" si="9"/>
        <v>-4.3478260869565188E-2</v>
      </c>
      <c r="AC58" s="4">
        <f t="shared" si="10"/>
        <v>1.8359853121174829E-3</v>
      </c>
      <c r="AD58" s="4">
        <f t="shared" si="11"/>
        <v>5.2443080071629122E-3</v>
      </c>
      <c r="AE58" s="4">
        <f t="shared" si="12"/>
        <v>2.564760194920801E-4</v>
      </c>
      <c r="AF58" s="4">
        <f t="shared" si="13"/>
        <v>4.5039809379909812E-4</v>
      </c>
      <c r="AG58" s="4">
        <f t="shared" si="17"/>
        <v>8.0058224163015446E-4</v>
      </c>
    </row>
    <row r="59" spans="1:33">
      <c r="A59" s="53">
        <v>44571</v>
      </c>
      <c r="B59">
        <v>138.18</v>
      </c>
      <c r="C59">
        <v>142.06</v>
      </c>
      <c r="D59">
        <v>32.81</v>
      </c>
      <c r="E59">
        <v>44.4</v>
      </c>
      <c r="F59">
        <v>59.85</v>
      </c>
      <c r="G59">
        <v>46.25</v>
      </c>
      <c r="H59">
        <v>15.3</v>
      </c>
      <c r="I59">
        <v>159.84</v>
      </c>
      <c r="J59">
        <v>35.49</v>
      </c>
      <c r="K59">
        <v>61.39</v>
      </c>
      <c r="L59">
        <v>16.809999999999999</v>
      </c>
      <c r="M59">
        <v>78.510000000000005</v>
      </c>
      <c r="N59">
        <v>39.06</v>
      </c>
      <c r="O59">
        <v>696.65</v>
      </c>
      <c r="P59" s="72">
        <v>274.99</v>
      </c>
      <c r="Q59" s="61"/>
      <c r="R59" s="53">
        <v>44571</v>
      </c>
      <c r="S59" s="4">
        <f t="shared" si="0"/>
        <v>1.4314027747192481E-2</v>
      </c>
      <c r="T59" s="4">
        <f t="shared" si="1"/>
        <v>1.0455935699551944E-2</v>
      </c>
      <c r="U59" s="4">
        <f t="shared" si="2"/>
        <v>-5.4561988481357515E-3</v>
      </c>
      <c r="V59" s="4">
        <f t="shared" si="3"/>
        <v>6.8027210884353817E-3</v>
      </c>
      <c r="W59" s="4">
        <f t="shared" si="4"/>
        <v>-1.5015015015014122E-3</v>
      </c>
      <c r="X59" s="4">
        <f t="shared" si="5"/>
        <v>-8.3619210977701197E-3</v>
      </c>
      <c r="Y59" s="4">
        <f t="shared" si="6"/>
        <v>1.0568031704095038E-2</v>
      </c>
      <c r="Z59" s="4">
        <f t="shared" si="7"/>
        <v>5.0749408361819626E-2</v>
      </c>
      <c r="AA59" s="4">
        <f t="shared" si="8"/>
        <v>1.9534616489514489E-2</v>
      </c>
      <c r="AB59" s="4">
        <f t="shared" si="9"/>
        <v>2.2144522144522005E-2</v>
      </c>
      <c r="AC59" s="4">
        <f t="shared" si="10"/>
        <v>2.6878436163713992E-2</v>
      </c>
      <c r="AD59" s="4">
        <f t="shared" si="11"/>
        <v>-1.0179412138948685E-3</v>
      </c>
      <c r="AE59" s="4">
        <f t="shared" si="12"/>
        <v>1.5384615384614886E-3</v>
      </c>
      <c r="AF59" s="4">
        <f t="shared" si="13"/>
        <v>1.1705078493733589E-2</v>
      </c>
      <c r="AG59" s="4">
        <f t="shared" si="17"/>
        <v>-1.0908297578349213E-4</v>
      </c>
    </row>
    <row r="60" spans="1:33">
      <c r="A60" s="53">
        <v>44572</v>
      </c>
      <c r="B60">
        <v>137.63999999999999</v>
      </c>
      <c r="C60">
        <v>142.99</v>
      </c>
      <c r="D60">
        <v>32.9</v>
      </c>
      <c r="E60">
        <v>43.26</v>
      </c>
      <c r="F60">
        <v>61.32</v>
      </c>
      <c r="G60">
        <v>45.71</v>
      </c>
      <c r="H60">
        <v>15.12</v>
      </c>
      <c r="I60">
        <v>160.36000000000001</v>
      </c>
      <c r="J60">
        <v>35.18</v>
      </c>
      <c r="K60">
        <v>61.41</v>
      </c>
      <c r="L60">
        <v>16.75</v>
      </c>
      <c r="M60">
        <v>78.040000000000006</v>
      </c>
      <c r="N60">
        <v>39</v>
      </c>
      <c r="O60">
        <v>690.03</v>
      </c>
      <c r="P60" s="72">
        <v>272</v>
      </c>
      <c r="Q60" s="61"/>
      <c r="R60" s="53">
        <v>44572</v>
      </c>
      <c r="S60" s="4">
        <f t="shared" si="0"/>
        <v>-3.9079461571864815E-3</v>
      </c>
      <c r="T60" s="4">
        <f t="shared" si="1"/>
        <v>6.5465296353652835E-3</v>
      </c>
      <c r="U60" s="4">
        <f t="shared" si="2"/>
        <v>2.7430661383722743E-3</v>
      </c>
      <c r="V60" s="4">
        <f t="shared" si="3"/>
        <v>-2.5675675675675635E-2</v>
      </c>
      <c r="W60" s="4">
        <f t="shared" si="4"/>
        <v>2.4561403508772006E-2</v>
      </c>
      <c r="X60" s="4">
        <f t="shared" si="5"/>
        <v>-1.1675675675675623E-2</v>
      </c>
      <c r="Y60" s="4">
        <f t="shared" si="6"/>
        <v>-1.176470588235301E-2</v>
      </c>
      <c r="Z60" s="4">
        <f t="shared" si="7"/>
        <v>3.2532532532532077E-3</v>
      </c>
      <c r="AA60" s="4">
        <f t="shared" si="8"/>
        <v>-8.7348548887010713E-3</v>
      </c>
      <c r="AB60" s="4">
        <f t="shared" si="9"/>
        <v>3.257859586252021E-4</v>
      </c>
      <c r="AC60" s="4">
        <f t="shared" si="10"/>
        <v>-3.5693039857227493E-3</v>
      </c>
      <c r="AD60" s="4">
        <f t="shared" si="11"/>
        <v>-5.9864985352183764E-3</v>
      </c>
      <c r="AE60" s="4">
        <f t="shared" si="12"/>
        <v>-1.536098310291889E-3</v>
      </c>
      <c r="AF60" s="4">
        <f t="shared" si="13"/>
        <v>-9.5026196798966289E-3</v>
      </c>
      <c r="AG60" s="4">
        <f t="shared" si="17"/>
        <v>-1.0873122659005863E-2</v>
      </c>
    </row>
    <row r="61" spans="1:33">
      <c r="A61" s="53">
        <v>44573</v>
      </c>
      <c r="B61">
        <v>138.47999999999999</v>
      </c>
      <c r="C61">
        <v>143.05000000000001</v>
      </c>
      <c r="D61">
        <v>32.5</v>
      </c>
      <c r="E61">
        <v>43.12</v>
      </c>
      <c r="F61">
        <v>64</v>
      </c>
      <c r="G61">
        <v>46.45</v>
      </c>
      <c r="H61">
        <v>15.18</v>
      </c>
      <c r="I61">
        <v>158.91999999999999</v>
      </c>
      <c r="J61">
        <v>35.01</v>
      </c>
      <c r="K61">
        <v>60.21</v>
      </c>
      <c r="L61">
        <v>16.329999999999998</v>
      </c>
      <c r="M61">
        <v>78.86</v>
      </c>
      <c r="N61">
        <v>39</v>
      </c>
      <c r="O61">
        <v>685.26</v>
      </c>
      <c r="P61" s="72">
        <v>272.95</v>
      </c>
      <c r="Q61" s="61"/>
      <c r="R61" s="53">
        <v>44573</v>
      </c>
      <c r="S61" s="4">
        <f t="shared" si="0"/>
        <v>6.1028770706190727E-3</v>
      </c>
      <c r="T61" s="4">
        <f t="shared" si="1"/>
        <v>4.1960976292054752E-4</v>
      </c>
      <c r="U61" s="4">
        <f t="shared" si="2"/>
        <v>-1.2158054711246202E-2</v>
      </c>
      <c r="V61" s="4">
        <f t="shared" si="3"/>
        <v>-3.2362459546925182E-3</v>
      </c>
      <c r="W61" s="4">
        <f t="shared" si="4"/>
        <v>4.3705153294194332E-2</v>
      </c>
      <c r="X61" s="4">
        <f t="shared" si="5"/>
        <v>1.6189017720411369E-2</v>
      </c>
      <c r="Y61" s="4">
        <f t="shared" si="6"/>
        <v>3.9682539682539542E-3</v>
      </c>
      <c r="Z61" s="4">
        <f t="shared" si="7"/>
        <v>-8.9797954602146568E-3</v>
      </c>
      <c r="AA61" s="4">
        <f t="shared" si="8"/>
        <v>-4.8322910744741376E-3</v>
      </c>
      <c r="AB61" s="4">
        <f t="shared" si="9"/>
        <v>-1.9540791402051672E-2</v>
      </c>
      <c r="AC61" s="4">
        <f t="shared" si="10"/>
        <v>-2.5074626865671745E-2</v>
      </c>
      <c r="AD61" s="4">
        <f t="shared" si="11"/>
        <v>1.0507432086109603E-2</v>
      </c>
      <c r="AE61" s="4">
        <f t="shared" si="12"/>
        <v>0</v>
      </c>
      <c r="AF61" s="4">
        <f t="shared" si="13"/>
        <v>-6.9127429242206162E-3</v>
      </c>
      <c r="AG61" s="4">
        <f t="shared" si="17"/>
        <v>3.4926470588234615E-3</v>
      </c>
    </row>
    <row r="62" spans="1:33">
      <c r="A62" s="53">
        <v>44574</v>
      </c>
      <c r="B62">
        <v>138.58000000000001</v>
      </c>
      <c r="C62">
        <v>142.28</v>
      </c>
      <c r="D62">
        <v>33.049999999999997</v>
      </c>
      <c r="E62">
        <v>42.16</v>
      </c>
      <c r="F62">
        <v>64</v>
      </c>
      <c r="G62">
        <v>45.02</v>
      </c>
      <c r="H62">
        <v>15.25</v>
      </c>
      <c r="I62">
        <v>160.52000000000001</v>
      </c>
      <c r="J62">
        <v>34.630000000000003</v>
      </c>
      <c r="K62">
        <v>59.99</v>
      </c>
      <c r="L62">
        <v>16.05</v>
      </c>
      <c r="M62">
        <v>78.75</v>
      </c>
      <c r="N62">
        <v>39.880000000000003</v>
      </c>
      <c r="O62">
        <v>679.94</v>
      </c>
      <c r="P62" s="72">
        <v>271.51</v>
      </c>
      <c r="Q62" s="61"/>
      <c r="R62" s="53">
        <v>44574</v>
      </c>
      <c r="S62" s="4">
        <f t="shared" si="0"/>
        <v>7.2212593876397335E-4</v>
      </c>
      <c r="T62" s="4">
        <f t="shared" si="1"/>
        <v>-5.3827333100314734E-3</v>
      </c>
      <c r="U62" s="4">
        <f t="shared" si="2"/>
        <v>1.6923076923076819E-2</v>
      </c>
      <c r="V62" s="4">
        <f t="shared" si="3"/>
        <v>-2.2263450834879461E-2</v>
      </c>
      <c r="W62" s="4">
        <f t="shared" si="4"/>
        <v>0</v>
      </c>
      <c r="X62" s="4">
        <f t="shared" si="5"/>
        <v>-3.07857911733046E-2</v>
      </c>
      <c r="Y62" s="4">
        <f t="shared" si="6"/>
        <v>4.6113306982873414E-3</v>
      </c>
      <c r="Z62" s="4">
        <f t="shared" si="7"/>
        <v>1.0067958721369452E-2</v>
      </c>
      <c r="AA62" s="4">
        <f t="shared" si="8"/>
        <v>-1.0854041702370587E-2</v>
      </c>
      <c r="AB62" s="4">
        <f t="shared" si="9"/>
        <v>-3.6538780933399462E-3</v>
      </c>
      <c r="AC62" s="4">
        <f t="shared" si="10"/>
        <v>-1.7146356399264984E-2</v>
      </c>
      <c r="AD62" s="4">
        <f t="shared" si="11"/>
        <v>-1.3948769972101926E-3</v>
      </c>
      <c r="AE62" s="4">
        <f t="shared" si="12"/>
        <v>2.2564102564102573E-2</v>
      </c>
      <c r="AF62" s="4">
        <f t="shared" si="13"/>
        <v>-7.7634766366050378E-3</v>
      </c>
      <c r="AG62" s="4">
        <f t="shared" si="17"/>
        <v>-5.2756915185931952E-3</v>
      </c>
    </row>
    <row r="63" spans="1:33">
      <c r="A63" s="53">
        <v>44575</v>
      </c>
      <c r="B63">
        <v>139.07</v>
      </c>
      <c r="C63">
        <v>142.13</v>
      </c>
      <c r="D63">
        <v>32.54</v>
      </c>
      <c r="E63">
        <v>43.01</v>
      </c>
      <c r="F63">
        <v>64.5</v>
      </c>
      <c r="G63">
        <v>45.21</v>
      </c>
      <c r="H63">
        <v>15.13</v>
      </c>
      <c r="I63">
        <v>159.5</v>
      </c>
      <c r="J63">
        <v>34.130000000000003</v>
      </c>
      <c r="K63">
        <v>59.74</v>
      </c>
      <c r="L63">
        <v>15.98</v>
      </c>
      <c r="M63">
        <v>79.62</v>
      </c>
      <c r="N63">
        <v>39.880000000000003</v>
      </c>
      <c r="O63">
        <v>674.92</v>
      </c>
      <c r="P63" s="72">
        <v>272.83999999999997</v>
      </c>
      <c r="Q63" s="61"/>
      <c r="R63" s="53">
        <v>44575</v>
      </c>
      <c r="S63" s="4">
        <f t="shared" si="0"/>
        <v>3.5358637610043431E-3</v>
      </c>
      <c r="T63" s="4">
        <f t="shared" si="1"/>
        <v>-1.0542592071971502E-3</v>
      </c>
      <c r="U63" s="4">
        <f t="shared" si="2"/>
        <v>-1.5431164901664074E-2</v>
      </c>
      <c r="V63" s="4">
        <f t="shared" si="3"/>
        <v>2.0161290322580738E-2</v>
      </c>
      <c r="W63" s="4">
        <f t="shared" si="4"/>
        <v>7.8125E-3</v>
      </c>
      <c r="X63" s="4">
        <f t="shared" si="5"/>
        <v>4.2203465126608997E-3</v>
      </c>
      <c r="Y63" s="4">
        <f t="shared" si="6"/>
        <v>-7.8688524590163622E-3</v>
      </c>
      <c r="Z63" s="4">
        <f t="shared" si="7"/>
        <v>-6.3543483678046853E-3</v>
      </c>
      <c r="AA63" s="4">
        <f t="shared" si="8"/>
        <v>-1.4438348252959865E-2</v>
      </c>
      <c r="AB63" s="4">
        <f t="shared" si="9"/>
        <v>-4.1673612268711135E-3</v>
      </c>
      <c r="AC63" s="4">
        <f t="shared" si="10"/>
        <v>-4.3613707165108817E-3</v>
      </c>
      <c r="AD63" s="4">
        <f t="shared" si="11"/>
        <v>1.1047619047619195E-2</v>
      </c>
      <c r="AE63" s="4">
        <f t="shared" si="12"/>
        <v>0</v>
      </c>
      <c r="AF63" s="4">
        <f t="shared" si="13"/>
        <v>-7.3830043827397551E-3</v>
      </c>
      <c r="AG63" s="4">
        <f t="shared" si="17"/>
        <v>4.8985304408677433E-3</v>
      </c>
    </row>
    <row r="64" spans="1:33">
      <c r="A64" s="53">
        <v>44578</v>
      </c>
      <c r="B64">
        <v>138.94</v>
      </c>
      <c r="C64">
        <v>142.18</v>
      </c>
      <c r="D64">
        <v>32.89</v>
      </c>
      <c r="E64">
        <v>42.83</v>
      </c>
      <c r="F64">
        <v>59.67</v>
      </c>
      <c r="G64">
        <v>44.39</v>
      </c>
      <c r="H64">
        <v>14.71</v>
      </c>
      <c r="I64">
        <v>154.13999999999999</v>
      </c>
      <c r="J64">
        <v>34.18</v>
      </c>
      <c r="K64">
        <v>59.29</v>
      </c>
      <c r="L64">
        <v>15.47</v>
      </c>
      <c r="M64">
        <v>79.45</v>
      </c>
      <c r="N64">
        <v>40</v>
      </c>
      <c r="O64">
        <v>682.66</v>
      </c>
      <c r="P64" s="72">
        <v>273.5</v>
      </c>
      <c r="Q64" s="61"/>
      <c r="R64" s="53">
        <v>44578</v>
      </c>
      <c r="S64" s="4">
        <f t="shared" si="0"/>
        <v>-9.3478104551658614E-4</v>
      </c>
      <c r="T64" s="4">
        <f t="shared" si="1"/>
        <v>3.5179061422652147E-4</v>
      </c>
      <c r="U64" s="4">
        <f t="shared" si="2"/>
        <v>1.0755992624462252E-2</v>
      </c>
      <c r="V64" s="4">
        <f t="shared" si="3"/>
        <v>-4.1850732387817002E-3</v>
      </c>
      <c r="W64" s="4">
        <f t="shared" si="4"/>
        <v>-7.4883720930232545E-2</v>
      </c>
      <c r="X64" s="4">
        <f t="shared" si="5"/>
        <v>-1.813758018137579E-2</v>
      </c>
      <c r="Y64" s="4">
        <f t="shared" si="6"/>
        <v>-2.7759418374091238E-2</v>
      </c>
      <c r="Z64" s="4">
        <f t="shared" si="7"/>
        <v>-3.3605015673981331E-2</v>
      </c>
      <c r="AA64" s="4">
        <f t="shared" si="8"/>
        <v>1.4649868151186407E-3</v>
      </c>
      <c r="AB64" s="4">
        <f t="shared" si="9"/>
        <v>-7.5326414462671965E-3</v>
      </c>
      <c r="AC64" s="4">
        <f t="shared" si="10"/>
        <v>-3.1914893617021267E-2</v>
      </c>
      <c r="AD64" s="4">
        <f t="shared" si="11"/>
        <v>-2.1351419241396608E-3</v>
      </c>
      <c r="AE64" s="4">
        <f t="shared" si="12"/>
        <v>3.0090270812437314E-3</v>
      </c>
      <c r="AF64" s="4">
        <f t="shared" si="13"/>
        <v>1.1468025840099649E-2</v>
      </c>
      <c r="AG64" s="4">
        <f t="shared" si="17"/>
        <v>2.4190001466062316E-3</v>
      </c>
    </row>
    <row r="65" spans="1:33">
      <c r="A65" s="53">
        <v>44579</v>
      </c>
      <c r="B65">
        <v>139.49</v>
      </c>
      <c r="C65">
        <v>141.55000000000001</v>
      </c>
      <c r="D65">
        <v>32.86</v>
      </c>
      <c r="E65">
        <v>42.93</v>
      </c>
      <c r="F65">
        <v>55.37</v>
      </c>
      <c r="G65">
        <v>43.72</v>
      </c>
      <c r="H65">
        <v>14.83</v>
      </c>
      <c r="I65">
        <v>157.06</v>
      </c>
      <c r="J65">
        <v>33.94</v>
      </c>
      <c r="K65">
        <v>58.98</v>
      </c>
      <c r="L65">
        <v>15.21</v>
      </c>
      <c r="M65">
        <v>80.14</v>
      </c>
      <c r="N65">
        <v>40</v>
      </c>
      <c r="O65">
        <v>674.59</v>
      </c>
      <c r="P65" s="72">
        <v>275.2</v>
      </c>
      <c r="Q65" s="61"/>
      <c r="R65" s="53">
        <v>44579</v>
      </c>
      <c r="S65" s="4">
        <f t="shared" si="0"/>
        <v>3.9585432560818035E-3</v>
      </c>
      <c r="T65" s="4">
        <f t="shared" si="1"/>
        <v>-4.4310029540018947E-3</v>
      </c>
      <c r="U65" s="4">
        <f t="shared" si="2"/>
        <v>-9.1213134691403575E-4</v>
      </c>
      <c r="V65" s="4">
        <f t="shared" si="3"/>
        <v>2.334812047630308E-3</v>
      </c>
      <c r="W65" s="4">
        <f t="shared" si="4"/>
        <v>-7.2063013239483942E-2</v>
      </c>
      <c r="X65" s="4">
        <f t="shared" si="5"/>
        <v>-1.5093489524667714E-2</v>
      </c>
      <c r="Y65" s="4">
        <f t="shared" si="6"/>
        <v>8.1577158395649274E-3</v>
      </c>
      <c r="Z65" s="4">
        <f t="shared" si="7"/>
        <v>1.8943817308940014E-2</v>
      </c>
      <c r="AA65" s="4">
        <f t="shared" si="8"/>
        <v>-7.02165008777067E-3</v>
      </c>
      <c r="AB65" s="4">
        <f t="shared" si="9"/>
        <v>-5.2285376960702346E-3</v>
      </c>
      <c r="AC65" s="4">
        <f t="shared" si="10"/>
        <v>-1.6806722689075571E-2</v>
      </c>
      <c r="AD65" s="4">
        <f t="shared" si="11"/>
        <v>8.6847073631213245E-3</v>
      </c>
      <c r="AE65" s="4">
        <f t="shared" si="12"/>
        <v>0</v>
      </c>
      <c r="AF65" s="4">
        <f t="shared" si="13"/>
        <v>-1.1821404505903299E-2</v>
      </c>
      <c r="AG65" s="4">
        <f t="shared" si="17"/>
        <v>6.2157221206580182E-3</v>
      </c>
    </row>
    <row r="66" spans="1:33">
      <c r="A66" s="53">
        <v>44580</v>
      </c>
      <c r="B66">
        <v>137.99</v>
      </c>
      <c r="C66">
        <v>140.09</v>
      </c>
      <c r="D66">
        <v>32.6</v>
      </c>
      <c r="E66">
        <v>43.43</v>
      </c>
      <c r="F66">
        <v>55.37</v>
      </c>
      <c r="G66">
        <v>42.05</v>
      </c>
      <c r="H66">
        <v>14.08</v>
      </c>
      <c r="I66">
        <v>146.69999999999999</v>
      </c>
      <c r="J66">
        <v>32.51</v>
      </c>
      <c r="K66">
        <v>58.79</v>
      </c>
      <c r="L66">
        <v>14.07</v>
      </c>
      <c r="M66">
        <v>79.5</v>
      </c>
      <c r="N66">
        <v>39.69</v>
      </c>
      <c r="O66">
        <v>660.16</v>
      </c>
      <c r="P66" s="72">
        <v>272.66000000000003</v>
      </c>
      <c r="Q66" s="61"/>
      <c r="R66" s="53">
        <v>44580</v>
      </c>
      <c r="S66" s="4">
        <f t="shared" si="0"/>
        <v>-1.0753459029321122E-2</v>
      </c>
      <c r="T66" s="4">
        <f t="shared" si="1"/>
        <v>-1.0314376545390358E-2</v>
      </c>
      <c r="U66" s="4">
        <f t="shared" si="2"/>
        <v>-7.9123554473523594E-3</v>
      </c>
      <c r="V66" s="4">
        <f t="shared" si="3"/>
        <v>1.1646866992778948E-2</v>
      </c>
      <c r="W66" s="4">
        <f t="shared" si="4"/>
        <v>0</v>
      </c>
      <c r="X66" s="4">
        <f t="shared" si="5"/>
        <v>-3.819762122598358E-2</v>
      </c>
      <c r="Y66" s="4">
        <f t="shared" si="6"/>
        <v>-5.0573162508428915E-2</v>
      </c>
      <c r="Z66" s="4">
        <f t="shared" si="7"/>
        <v>-6.5962052718706365E-2</v>
      </c>
      <c r="AA66" s="4">
        <f t="shared" si="8"/>
        <v>-4.2133176193282273E-2</v>
      </c>
      <c r="AB66" s="4">
        <f t="shared" si="9"/>
        <v>-3.2214309935570951E-3</v>
      </c>
      <c r="AC66" s="4">
        <f t="shared" si="10"/>
        <v>-7.495069033530577E-2</v>
      </c>
      <c r="AD66" s="4">
        <f t="shared" si="11"/>
        <v>-7.9860244571998695E-3</v>
      </c>
      <c r="AE66" s="4">
        <f t="shared" si="12"/>
        <v>-7.7500000000000346E-3</v>
      </c>
      <c r="AF66" s="4">
        <f t="shared" si="13"/>
        <v>-2.139077069034534E-2</v>
      </c>
      <c r="AG66" s="4">
        <f t="shared" si="17"/>
        <v>-9.2296511627906197E-3</v>
      </c>
    </row>
    <row r="67" spans="1:33">
      <c r="A67" s="53">
        <v>44581</v>
      </c>
      <c r="B67">
        <v>138.38999999999999</v>
      </c>
      <c r="C67">
        <v>140.11000000000001</v>
      </c>
      <c r="D67">
        <v>32.700000000000003</v>
      </c>
      <c r="E67">
        <v>43.48</v>
      </c>
      <c r="F67">
        <v>56</v>
      </c>
      <c r="G67">
        <v>42.89</v>
      </c>
      <c r="H67">
        <v>14.27</v>
      </c>
      <c r="I67">
        <v>145.09</v>
      </c>
      <c r="J67">
        <v>33.75</v>
      </c>
      <c r="K67">
        <v>56.79</v>
      </c>
      <c r="L67">
        <v>13.31</v>
      </c>
      <c r="M67">
        <v>80.42</v>
      </c>
      <c r="N67">
        <v>39.81</v>
      </c>
      <c r="O67">
        <v>664.26</v>
      </c>
      <c r="P67" s="72">
        <v>272.39</v>
      </c>
      <c r="Q67" s="61"/>
      <c r="R67" s="53">
        <v>44581</v>
      </c>
      <c r="S67" s="4">
        <f t="shared" si="0"/>
        <v>2.8987607797665849E-3</v>
      </c>
      <c r="T67" s="4">
        <f t="shared" si="1"/>
        <v>1.4276536512247695E-4</v>
      </c>
      <c r="U67" s="4">
        <f t="shared" si="2"/>
        <v>3.0674846625766694E-3</v>
      </c>
      <c r="V67" s="4">
        <f t="shared" si="3"/>
        <v>1.1512779184894573E-3</v>
      </c>
      <c r="W67" s="4">
        <f t="shared" si="4"/>
        <v>1.1378002528445119E-2</v>
      </c>
      <c r="X67" s="4">
        <f t="shared" si="5"/>
        <v>1.9976218787158162E-2</v>
      </c>
      <c r="Y67" s="4">
        <f t="shared" si="6"/>
        <v>1.3494318181818121E-2</v>
      </c>
      <c r="Z67" s="4">
        <f t="shared" si="7"/>
        <v>-1.0974778459440948E-2</v>
      </c>
      <c r="AA67" s="4">
        <f t="shared" si="8"/>
        <v>3.8142110119963046E-2</v>
      </c>
      <c r="AB67" s="4">
        <f t="shared" si="9"/>
        <v>-3.4019391052900194E-2</v>
      </c>
      <c r="AC67" s="4">
        <f t="shared" si="10"/>
        <v>-5.4015636105188336E-2</v>
      </c>
      <c r="AD67" s="4">
        <f t="shared" si="11"/>
        <v>1.157232704402511E-2</v>
      </c>
      <c r="AE67" s="4">
        <f t="shared" si="12"/>
        <v>3.023431594860293E-3</v>
      </c>
      <c r="AF67" s="4">
        <f t="shared" si="13"/>
        <v>6.2106156083374664E-3</v>
      </c>
      <c r="AG67" s="4">
        <f t="shared" si="17"/>
        <v>-9.9024426025096091E-4</v>
      </c>
    </row>
    <row r="68" spans="1:33">
      <c r="A68" s="53">
        <v>44582</v>
      </c>
      <c r="B68">
        <v>137.02000000000001</v>
      </c>
      <c r="C68">
        <v>141.02000000000001</v>
      </c>
      <c r="D68">
        <v>33.5</v>
      </c>
      <c r="E68">
        <v>43.01</v>
      </c>
      <c r="F68">
        <v>54.05</v>
      </c>
      <c r="G68">
        <v>44.37</v>
      </c>
      <c r="H68">
        <v>14.23</v>
      </c>
      <c r="I68">
        <v>145.46</v>
      </c>
      <c r="J68">
        <v>33.619999999999997</v>
      </c>
      <c r="K68">
        <v>55.94</v>
      </c>
      <c r="L68">
        <v>13.33</v>
      </c>
      <c r="M68">
        <v>80.19</v>
      </c>
      <c r="N68">
        <v>39.950000000000003</v>
      </c>
      <c r="O68">
        <v>667.7</v>
      </c>
      <c r="P68" s="72">
        <v>272.93</v>
      </c>
      <c r="Q68" s="61"/>
      <c r="R68" s="53">
        <v>44582</v>
      </c>
      <c r="S68" s="4">
        <f t="shared" ref="S68:S131" si="18">B68/B67-1</f>
        <v>-9.8995592167062663E-3</v>
      </c>
      <c r="T68" s="4">
        <f t="shared" ref="T68:T131" si="19">C68/C67-1</f>
        <v>6.4948968667475349E-3</v>
      </c>
      <c r="U68" s="4">
        <f t="shared" ref="U68:U131" si="20">D68/D67-1</f>
        <v>2.4464831804281273E-2</v>
      </c>
      <c r="V68" s="4">
        <f t="shared" ref="V68:V131" si="21">E68/E67-1</f>
        <v>-1.0809567617295235E-2</v>
      </c>
      <c r="W68" s="4">
        <f t="shared" ref="W68:W131" si="22">F68/F67-1</f>
        <v>-3.482142857142867E-2</v>
      </c>
      <c r="X68" s="4">
        <f t="shared" ref="X68:X131" si="23">G68/G67-1</f>
        <v>3.4506878060153845E-2</v>
      </c>
      <c r="Y68" s="4">
        <f t="shared" ref="Y68:Y131" si="24">H68/H67-1</f>
        <v>-2.803083391730854E-3</v>
      </c>
      <c r="Z68" s="4">
        <f t="shared" ref="Z68:Z131" si="25">I68/I67-1</f>
        <v>2.5501412916122401E-3</v>
      </c>
      <c r="AA68" s="4">
        <f t="shared" ref="AA68:AA131" si="26">J68/J67-1</f>
        <v>-3.8518518518518841E-3</v>
      </c>
      <c r="AB68" s="4">
        <f t="shared" ref="AB68:AB131" si="27">K68/K67-1</f>
        <v>-1.4967423842225824E-2</v>
      </c>
      <c r="AC68" s="4">
        <f t="shared" ref="AC68:AC131" si="28">L68/L67-1</f>
        <v>1.5026296018030294E-3</v>
      </c>
      <c r="AD68" s="4">
        <f t="shared" ref="AD68:AD131" si="29">M68/M67-1</f>
        <v>-2.8599850783387337E-3</v>
      </c>
      <c r="AE68" s="4">
        <f t="shared" ref="AE68:AE131" si="30">N68/N67-1</f>
        <v>3.5167043456418856E-3</v>
      </c>
      <c r="AF68" s="4">
        <f t="shared" ref="AF68:AF131" si="31">O68/O67-1</f>
        <v>5.1786950892722672E-3</v>
      </c>
      <c r="AG68" s="4">
        <f t="shared" ref="AG68:AG83" si="32">P68/P67-1</f>
        <v>1.9824516318514007E-3</v>
      </c>
    </row>
    <row r="69" spans="1:33">
      <c r="A69" s="53">
        <v>44585</v>
      </c>
      <c r="B69">
        <v>137.25</v>
      </c>
      <c r="C69">
        <v>140.01</v>
      </c>
      <c r="D69">
        <v>33</v>
      </c>
      <c r="E69">
        <v>43.09</v>
      </c>
      <c r="F69">
        <v>53</v>
      </c>
      <c r="G69">
        <v>43.69</v>
      </c>
      <c r="H69">
        <v>14.04</v>
      </c>
      <c r="I69">
        <v>143.12</v>
      </c>
      <c r="J69">
        <v>33.31</v>
      </c>
      <c r="K69">
        <v>56.63</v>
      </c>
      <c r="L69">
        <v>12.71</v>
      </c>
      <c r="M69">
        <v>80.37</v>
      </c>
      <c r="N69">
        <v>40</v>
      </c>
      <c r="O69">
        <v>665.22</v>
      </c>
      <c r="P69" s="72">
        <v>273.5</v>
      </c>
      <c r="Q69" s="61"/>
      <c r="R69" s="53">
        <v>44585</v>
      </c>
      <c r="S69" s="4">
        <f t="shared" si="18"/>
        <v>1.6785870675812831E-3</v>
      </c>
      <c r="T69" s="4">
        <f t="shared" si="19"/>
        <v>-7.1621046660049759E-3</v>
      </c>
      <c r="U69" s="4">
        <f t="shared" si="20"/>
        <v>-1.4925373134328401E-2</v>
      </c>
      <c r="V69" s="4">
        <f t="shared" si="21"/>
        <v>1.8600325505697679E-3</v>
      </c>
      <c r="W69" s="4">
        <f t="shared" si="22"/>
        <v>-1.942645698427381E-2</v>
      </c>
      <c r="X69" s="4">
        <f t="shared" si="23"/>
        <v>-1.5325670498084309E-2</v>
      </c>
      <c r="Y69" s="4">
        <f t="shared" si="24"/>
        <v>-1.3352073085031724E-2</v>
      </c>
      <c r="Z69" s="4">
        <f t="shared" si="25"/>
        <v>-1.6086896741372203E-2</v>
      </c>
      <c r="AA69" s="4">
        <f t="shared" si="26"/>
        <v>-9.2207019631170839E-3</v>
      </c>
      <c r="AB69" s="4">
        <f t="shared" si="27"/>
        <v>1.233464426170916E-2</v>
      </c>
      <c r="AC69" s="4">
        <f t="shared" si="28"/>
        <v>-4.6511627906976716E-2</v>
      </c>
      <c r="AD69" s="4">
        <f t="shared" si="29"/>
        <v>2.2446689113355678E-3</v>
      </c>
      <c r="AE69" s="4">
        <f t="shared" si="30"/>
        <v>1.2515644555692873E-3</v>
      </c>
      <c r="AF69" s="4">
        <f t="shared" si="31"/>
        <v>-3.7142429234686691E-3</v>
      </c>
      <c r="AG69" s="4">
        <f t="shared" si="32"/>
        <v>2.0884475872933184E-3</v>
      </c>
    </row>
    <row r="70" spans="1:33">
      <c r="A70" s="53">
        <v>44586</v>
      </c>
      <c r="B70">
        <v>137.13999999999999</v>
      </c>
      <c r="C70">
        <v>140.63999999999999</v>
      </c>
      <c r="D70">
        <v>32.39</v>
      </c>
      <c r="E70">
        <v>44.19</v>
      </c>
      <c r="F70">
        <v>54</v>
      </c>
      <c r="G70">
        <v>43.97</v>
      </c>
      <c r="H70">
        <v>14.11</v>
      </c>
      <c r="I70">
        <v>144.86000000000001</v>
      </c>
      <c r="J70">
        <v>34.22</v>
      </c>
      <c r="K70">
        <v>56.08</v>
      </c>
      <c r="L70">
        <v>12.55</v>
      </c>
      <c r="M70">
        <v>79.62</v>
      </c>
      <c r="N70">
        <v>40.32</v>
      </c>
      <c r="O70">
        <v>684.93</v>
      </c>
      <c r="P70" s="72">
        <v>272.72000000000003</v>
      </c>
      <c r="Q70" s="61"/>
      <c r="R70" s="53">
        <v>44586</v>
      </c>
      <c r="S70" s="4">
        <f t="shared" si="18"/>
        <v>-8.0145719489987943E-4</v>
      </c>
      <c r="T70" s="4">
        <f t="shared" si="19"/>
        <v>4.4996785943860473E-3</v>
      </c>
      <c r="U70" s="4">
        <f t="shared" si="20"/>
        <v>-1.8484848484848437E-2</v>
      </c>
      <c r="V70" s="4">
        <f t="shared" si="21"/>
        <v>2.5527964724993968E-2</v>
      </c>
      <c r="W70" s="4">
        <f t="shared" si="22"/>
        <v>1.8867924528301883E-2</v>
      </c>
      <c r="X70" s="4">
        <f t="shared" si="23"/>
        <v>6.4087891966124744E-3</v>
      </c>
      <c r="Y70" s="4">
        <f t="shared" si="24"/>
        <v>4.9857549857550421E-3</v>
      </c>
      <c r="Z70" s="4">
        <f t="shared" si="25"/>
        <v>1.2157629960872107E-2</v>
      </c>
      <c r="AA70" s="4">
        <f t="shared" si="26"/>
        <v>2.7319123386370325E-2</v>
      </c>
      <c r="AB70" s="4">
        <f t="shared" si="27"/>
        <v>-9.712166696097535E-3</v>
      </c>
      <c r="AC70" s="4">
        <f t="shared" si="28"/>
        <v>-1.2588512981903999E-2</v>
      </c>
      <c r="AD70" s="4">
        <f t="shared" si="29"/>
        <v>-9.3318402388951061E-3</v>
      </c>
      <c r="AE70" s="4">
        <f t="shared" si="30"/>
        <v>8.0000000000000071E-3</v>
      </c>
      <c r="AF70" s="4">
        <f t="shared" si="31"/>
        <v>2.9629295571389713E-2</v>
      </c>
      <c r="AG70" s="4">
        <f t="shared" si="32"/>
        <v>-2.8519195612430881E-3</v>
      </c>
    </row>
    <row r="71" spans="1:33">
      <c r="A71" s="53">
        <v>44587</v>
      </c>
      <c r="B71">
        <v>138.27000000000001</v>
      </c>
      <c r="C71">
        <v>140.46</v>
      </c>
      <c r="D71">
        <v>32.5</v>
      </c>
      <c r="E71">
        <v>44.57</v>
      </c>
      <c r="F71">
        <v>55.08</v>
      </c>
      <c r="G71">
        <v>44.03</v>
      </c>
      <c r="H71">
        <v>14.29</v>
      </c>
      <c r="I71">
        <v>145.83000000000001</v>
      </c>
      <c r="J71">
        <v>33.909999999999997</v>
      </c>
      <c r="K71">
        <v>55.56</v>
      </c>
      <c r="L71">
        <v>12.18</v>
      </c>
      <c r="M71">
        <v>79.2</v>
      </c>
      <c r="N71">
        <v>40.43</v>
      </c>
      <c r="O71">
        <v>689.37</v>
      </c>
      <c r="P71" s="72">
        <v>271.02</v>
      </c>
      <c r="Q71" s="61"/>
      <c r="R71" s="53">
        <v>44587</v>
      </c>
      <c r="S71" s="4">
        <f t="shared" si="18"/>
        <v>8.2397549948958204E-3</v>
      </c>
      <c r="T71" s="4">
        <f t="shared" si="19"/>
        <v>-1.2798634812285492E-3</v>
      </c>
      <c r="U71" s="4">
        <f t="shared" si="20"/>
        <v>3.3961099104662384E-3</v>
      </c>
      <c r="V71" s="4">
        <f t="shared" si="21"/>
        <v>8.5992305951574366E-3</v>
      </c>
      <c r="W71" s="4">
        <f t="shared" si="22"/>
        <v>2.0000000000000018E-2</v>
      </c>
      <c r="X71" s="4">
        <f t="shared" si="23"/>
        <v>1.3645667500568059E-3</v>
      </c>
      <c r="Y71" s="4">
        <f t="shared" si="24"/>
        <v>1.275690999291279E-2</v>
      </c>
      <c r="Z71" s="4">
        <f t="shared" si="25"/>
        <v>6.6961203921027668E-3</v>
      </c>
      <c r="AA71" s="4">
        <f t="shared" si="26"/>
        <v>-9.0590298071303588E-3</v>
      </c>
      <c r="AB71" s="4">
        <f t="shared" si="27"/>
        <v>-9.2724679029956292E-3</v>
      </c>
      <c r="AC71" s="4">
        <f t="shared" si="28"/>
        <v>-2.948207171314754E-2</v>
      </c>
      <c r="AD71" s="4">
        <f t="shared" si="29"/>
        <v>-5.2750565184627174E-3</v>
      </c>
      <c r="AE71" s="4">
        <f t="shared" si="30"/>
        <v>2.728174603174649E-3</v>
      </c>
      <c r="AF71" s="4">
        <f t="shared" si="31"/>
        <v>6.4824142613113533E-3</v>
      </c>
      <c r="AG71" s="4">
        <f t="shared" si="32"/>
        <v>-6.2334995599884202E-3</v>
      </c>
    </row>
    <row r="72" spans="1:33">
      <c r="A72" s="53">
        <v>44588</v>
      </c>
      <c r="B72">
        <v>138.52000000000001</v>
      </c>
      <c r="C72">
        <v>140.52000000000001</v>
      </c>
      <c r="D72">
        <v>31</v>
      </c>
      <c r="E72">
        <v>44.89</v>
      </c>
      <c r="F72">
        <v>57.87</v>
      </c>
      <c r="G72">
        <v>43.96</v>
      </c>
      <c r="H72">
        <v>14.11</v>
      </c>
      <c r="I72">
        <v>145.87</v>
      </c>
      <c r="J72">
        <v>34.31</v>
      </c>
      <c r="K72">
        <v>54.06</v>
      </c>
      <c r="L72">
        <v>12.1</v>
      </c>
      <c r="M72">
        <v>78.819999999999993</v>
      </c>
      <c r="N72">
        <v>40.5</v>
      </c>
      <c r="O72">
        <v>695.19</v>
      </c>
      <c r="P72" s="72">
        <v>272.89999999999998</v>
      </c>
      <c r="Q72" s="61"/>
      <c r="R72" s="53">
        <v>44588</v>
      </c>
      <c r="S72" s="4">
        <f t="shared" si="18"/>
        <v>1.8080567006582005E-3</v>
      </c>
      <c r="T72" s="4">
        <f t="shared" si="19"/>
        <v>4.2716787697560932E-4</v>
      </c>
      <c r="U72" s="4">
        <f t="shared" si="20"/>
        <v>-4.6153846153846101E-2</v>
      </c>
      <c r="V72" s="4">
        <f t="shared" si="21"/>
        <v>7.1797172986314273E-3</v>
      </c>
      <c r="W72" s="4">
        <f t="shared" si="22"/>
        <v>5.0653594771241872E-2</v>
      </c>
      <c r="X72" s="4">
        <f t="shared" si="23"/>
        <v>-1.5898251192368873E-3</v>
      </c>
      <c r="Y72" s="4">
        <f t="shared" si="24"/>
        <v>-1.2596221133659879E-2</v>
      </c>
      <c r="Z72" s="4">
        <f t="shared" si="25"/>
        <v>2.7429198381678788E-4</v>
      </c>
      <c r="AA72" s="4">
        <f t="shared" si="26"/>
        <v>1.1795930404010724E-2</v>
      </c>
      <c r="AB72" s="4">
        <f t="shared" si="27"/>
        <v>-2.6997840172786169E-2</v>
      </c>
      <c r="AC72" s="4">
        <f t="shared" si="28"/>
        <v>-6.5681444991789739E-3</v>
      </c>
      <c r="AD72" s="4">
        <f t="shared" si="29"/>
        <v>-4.7979797979799121E-3</v>
      </c>
      <c r="AE72" s="4">
        <f t="shared" si="30"/>
        <v>1.7313875834776837E-3</v>
      </c>
      <c r="AF72" s="4">
        <f t="shared" si="31"/>
        <v>8.4424909700162587E-3</v>
      </c>
      <c r="AG72" s="4">
        <f t="shared" si="32"/>
        <v>6.9367574348755401E-3</v>
      </c>
    </row>
    <row r="73" spans="1:33">
      <c r="A73" s="53">
        <v>44589</v>
      </c>
      <c r="B73">
        <v>137.80000000000001</v>
      </c>
      <c r="C73">
        <v>140.08000000000001</v>
      </c>
      <c r="D73">
        <v>30.92</v>
      </c>
      <c r="E73">
        <v>45.25</v>
      </c>
      <c r="F73">
        <v>61.66</v>
      </c>
      <c r="G73">
        <v>44.13</v>
      </c>
      <c r="H73">
        <v>14</v>
      </c>
      <c r="I73">
        <v>147.22999999999999</v>
      </c>
      <c r="J73">
        <v>34.299999999999997</v>
      </c>
      <c r="K73">
        <v>54.37</v>
      </c>
      <c r="L73">
        <v>12.43</v>
      </c>
      <c r="M73">
        <v>78.59</v>
      </c>
      <c r="N73">
        <v>41</v>
      </c>
      <c r="O73">
        <v>680.79</v>
      </c>
      <c r="P73" s="72">
        <v>272</v>
      </c>
      <c r="Q73" s="61"/>
      <c r="R73" s="53">
        <v>44589</v>
      </c>
      <c r="S73" s="4">
        <f t="shared" si="18"/>
        <v>-5.1978053710655114E-3</v>
      </c>
      <c r="T73" s="4">
        <f t="shared" si="19"/>
        <v>-3.1312268716197078E-3</v>
      </c>
      <c r="U73" s="4">
        <f t="shared" si="20"/>
        <v>-2.580645161290307E-3</v>
      </c>
      <c r="V73" s="4">
        <f t="shared" si="21"/>
        <v>8.0196034751613965E-3</v>
      </c>
      <c r="W73" s="4">
        <f t="shared" si="22"/>
        <v>6.549161914636259E-2</v>
      </c>
      <c r="X73" s="4">
        <f t="shared" si="23"/>
        <v>3.8671519563240331E-3</v>
      </c>
      <c r="Y73" s="4">
        <f t="shared" si="24"/>
        <v>-7.795889440113335E-3</v>
      </c>
      <c r="Z73" s="4">
        <f t="shared" si="25"/>
        <v>9.3233701240829081E-3</v>
      </c>
      <c r="AA73" s="4">
        <f t="shared" si="26"/>
        <v>-2.9146021568071667E-4</v>
      </c>
      <c r="AB73" s="4">
        <f t="shared" si="27"/>
        <v>5.7343692193858598E-3</v>
      </c>
      <c r="AC73" s="4">
        <f t="shared" si="28"/>
        <v>2.7272727272727337E-2</v>
      </c>
      <c r="AD73" s="4">
        <f t="shared" si="29"/>
        <v>-2.9180411063181033E-3</v>
      </c>
      <c r="AE73" s="4">
        <f t="shared" si="30"/>
        <v>1.2345679012345734E-2</v>
      </c>
      <c r="AF73" s="4">
        <f t="shared" si="31"/>
        <v>-2.0713761705433154E-2</v>
      </c>
      <c r="AG73" s="4">
        <f t="shared" si="32"/>
        <v>-3.2979113228287504E-3</v>
      </c>
    </row>
    <row r="74" spans="1:33">
      <c r="A74" s="53">
        <v>44592</v>
      </c>
      <c r="B74">
        <v>137</v>
      </c>
      <c r="C74">
        <v>139.78</v>
      </c>
      <c r="D74">
        <v>30.9</v>
      </c>
      <c r="E74">
        <v>45</v>
      </c>
      <c r="F74">
        <v>63.64</v>
      </c>
      <c r="G74">
        <v>44.4</v>
      </c>
      <c r="H74">
        <v>14.29</v>
      </c>
      <c r="I74">
        <v>151.31</v>
      </c>
      <c r="J74">
        <v>34.64</v>
      </c>
      <c r="K74">
        <v>54.7</v>
      </c>
      <c r="L74">
        <v>13.43</v>
      </c>
      <c r="M74">
        <v>79.61</v>
      </c>
      <c r="N74">
        <v>40.119999999999997</v>
      </c>
      <c r="O74">
        <v>683.12</v>
      </c>
      <c r="P74" s="72">
        <v>272.24</v>
      </c>
      <c r="Q74" s="61"/>
      <c r="R74" s="53">
        <v>44592</v>
      </c>
      <c r="S74" s="4">
        <f t="shared" si="18"/>
        <v>-5.8055152394775877E-3</v>
      </c>
      <c r="T74" s="4">
        <f t="shared" si="19"/>
        <v>-2.1416333523701647E-3</v>
      </c>
      <c r="U74" s="4">
        <f t="shared" si="20"/>
        <v>-6.4683053040115457E-4</v>
      </c>
      <c r="V74" s="4">
        <f t="shared" si="21"/>
        <v>-5.5248618784530246E-3</v>
      </c>
      <c r="W74" s="4">
        <f t="shared" si="22"/>
        <v>3.2111579630230258E-2</v>
      </c>
      <c r="X74" s="4">
        <f t="shared" si="23"/>
        <v>6.11828687967364E-3</v>
      </c>
      <c r="Y74" s="4">
        <f t="shared" si="24"/>
        <v>2.0714285714285685E-2</v>
      </c>
      <c r="Z74" s="4">
        <f t="shared" si="25"/>
        <v>2.7711743530530519E-2</v>
      </c>
      <c r="AA74" s="4">
        <f t="shared" si="26"/>
        <v>9.9125364431487117E-3</v>
      </c>
      <c r="AB74" s="4">
        <f t="shared" si="27"/>
        <v>6.06952363435731E-3</v>
      </c>
      <c r="AC74" s="4">
        <f t="shared" si="28"/>
        <v>8.0450522928398938E-2</v>
      </c>
      <c r="AD74" s="4">
        <f t="shared" si="29"/>
        <v>1.2978750477159906E-2</v>
      </c>
      <c r="AE74" s="4">
        <f t="shared" si="30"/>
        <v>-2.1463414634146361E-2</v>
      </c>
      <c r="AF74" s="4">
        <f t="shared" si="31"/>
        <v>3.4224944549714476E-3</v>
      </c>
      <c r="AG74" s="4">
        <f t="shared" si="32"/>
        <v>8.8235294117655627E-4</v>
      </c>
    </row>
    <row r="75" spans="1:33">
      <c r="A75" s="53">
        <v>44593</v>
      </c>
      <c r="B75">
        <v>137.29</v>
      </c>
      <c r="C75">
        <v>140.44999999999999</v>
      </c>
      <c r="D75">
        <v>31.45</v>
      </c>
      <c r="E75">
        <v>44.5</v>
      </c>
      <c r="F75">
        <v>61</v>
      </c>
      <c r="G75">
        <v>45.34</v>
      </c>
      <c r="H75">
        <v>14.66</v>
      </c>
      <c r="I75">
        <v>155.6</v>
      </c>
      <c r="J75">
        <v>34.909999999999997</v>
      </c>
      <c r="K75">
        <v>56</v>
      </c>
      <c r="L75">
        <v>14.43</v>
      </c>
      <c r="M75">
        <v>80.72</v>
      </c>
      <c r="N75">
        <v>40.25</v>
      </c>
      <c r="O75">
        <v>684.38</v>
      </c>
      <c r="P75" s="72">
        <v>271.70999999999998</v>
      </c>
      <c r="Q75" s="61"/>
      <c r="R75" s="53">
        <v>44593</v>
      </c>
      <c r="S75" s="4">
        <f t="shared" si="18"/>
        <v>2.1167883211679062E-3</v>
      </c>
      <c r="T75" s="4">
        <f t="shared" si="19"/>
        <v>4.7932465302618077E-3</v>
      </c>
      <c r="U75" s="4">
        <f t="shared" si="20"/>
        <v>1.7799352750809128E-2</v>
      </c>
      <c r="V75" s="4">
        <f t="shared" si="21"/>
        <v>-1.1111111111111072E-2</v>
      </c>
      <c r="W75" s="4">
        <f t="shared" si="22"/>
        <v>-4.1483343808925266E-2</v>
      </c>
      <c r="X75" s="4">
        <f t="shared" si="23"/>
        <v>2.1171171171171288E-2</v>
      </c>
      <c r="Y75" s="4">
        <f t="shared" si="24"/>
        <v>2.5892232330301024E-2</v>
      </c>
      <c r="Z75" s="4">
        <f t="shared" si="25"/>
        <v>2.8352389134888689E-2</v>
      </c>
      <c r="AA75" s="4">
        <f t="shared" si="26"/>
        <v>7.7944572748267493E-3</v>
      </c>
      <c r="AB75" s="4">
        <f t="shared" si="27"/>
        <v>2.3765996343692919E-2</v>
      </c>
      <c r="AC75" s="4">
        <f t="shared" si="28"/>
        <v>7.4460163812360314E-2</v>
      </c>
      <c r="AD75" s="4">
        <f t="shared" si="29"/>
        <v>1.3942971988443631E-2</v>
      </c>
      <c r="AE75" s="4">
        <f t="shared" si="30"/>
        <v>3.2402791625125715E-3</v>
      </c>
      <c r="AF75" s="4">
        <f t="shared" si="31"/>
        <v>1.8444782761446454E-3</v>
      </c>
      <c r="AG75" s="4">
        <f t="shared" si="32"/>
        <v>-1.9468116367912236E-3</v>
      </c>
    </row>
    <row r="76" spans="1:33">
      <c r="A76" s="53">
        <v>44594</v>
      </c>
      <c r="B76">
        <v>137.75</v>
      </c>
      <c r="C76">
        <v>140.91999999999999</v>
      </c>
      <c r="D76">
        <v>29.65</v>
      </c>
      <c r="E76">
        <v>44.21</v>
      </c>
      <c r="F76">
        <v>62</v>
      </c>
      <c r="G76">
        <v>46.34</v>
      </c>
      <c r="H76">
        <v>14.82</v>
      </c>
      <c r="I76">
        <v>158.38999999999999</v>
      </c>
      <c r="J76">
        <v>35.58</v>
      </c>
      <c r="K76">
        <v>56.53</v>
      </c>
      <c r="L76">
        <v>15.43</v>
      </c>
      <c r="M76">
        <v>82.46</v>
      </c>
      <c r="N76">
        <v>39.229999999999997</v>
      </c>
      <c r="O76">
        <v>693.2</v>
      </c>
      <c r="P76" s="72">
        <v>276.99</v>
      </c>
      <c r="Q76" s="61"/>
      <c r="R76" s="53">
        <v>44594</v>
      </c>
      <c r="S76" s="4">
        <f t="shared" si="18"/>
        <v>3.3505717823585357E-3</v>
      </c>
      <c r="T76" s="4">
        <f t="shared" si="19"/>
        <v>3.3463866144536336E-3</v>
      </c>
      <c r="U76" s="4">
        <f t="shared" si="20"/>
        <v>-5.7233704292527832E-2</v>
      </c>
      <c r="V76" s="4">
        <f t="shared" si="21"/>
        <v>-6.5168539325842767E-3</v>
      </c>
      <c r="W76" s="4">
        <f t="shared" si="22"/>
        <v>1.6393442622950838E-2</v>
      </c>
      <c r="X76" s="4">
        <f t="shared" si="23"/>
        <v>2.2055580061755675E-2</v>
      </c>
      <c r="Y76" s="4">
        <f t="shared" si="24"/>
        <v>1.0914051841746319E-2</v>
      </c>
      <c r="Z76" s="4">
        <f t="shared" si="25"/>
        <v>1.7930591259640138E-2</v>
      </c>
      <c r="AA76" s="4">
        <f t="shared" si="26"/>
        <v>1.9192208536236155E-2</v>
      </c>
      <c r="AB76" s="4">
        <f t="shared" si="27"/>
        <v>9.4642857142857029E-3</v>
      </c>
      <c r="AC76" s="4">
        <f t="shared" si="28"/>
        <v>6.9300069300069378E-2</v>
      </c>
      <c r="AD76" s="4">
        <f t="shared" si="29"/>
        <v>2.1555996035678815E-2</v>
      </c>
      <c r="AE76" s="4">
        <f t="shared" si="30"/>
        <v>-2.5341614906832399E-2</v>
      </c>
      <c r="AF76" s="4">
        <f t="shared" si="31"/>
        <v>1.2887577077062451E-2</v>
      </c>
      <c r="AG76" s="4">
        <f t="shared" si="32"/>
        <v>1.9432483162195036E-2</v>
      </c>
    </row>
    <row r="77" spans="1:33">
      <c r="A77" s="53">
        <v>44595</v>
      </c>
      <c r="B77">
        <v>137.72999999999999</v>
      </c>
      <c r="C77">
        <v>140.72</v>
      </c>
      <c r="D77">
        <v>30</v>
      </c>
      <c r="E77">
        <v>45</v>
      </c>
      <c r="F77">
        <v>63.4</v>
      </c>
      <c r="G77">
        <v>46.55</v>
      </c>
      <c r="H77">
        <v>14.43</v>
      </c>
      <c r="I77">
        <v>154.54</v>
      </c>
      <c r="J77">
        <v>35.090000000000003</v>
      </c>
      <c r="K77">
        <v>60.64</v>
      </c>
      <c r="L77">
        <v>15.05</v>
      </c>
      <c r="M77">
        <v>81.59</v>
      </c>
      <c r="N77">
        <v>40.51</v>
      </c>
      <c r="O77">
        <v>685.39</v>
      </c>
      <c r="P77" s="72">
        <v>275.44</v>
      </c>
      <c r="Q77" s="61"/>
      <c r="R77" s="53">
        <v>44595</v>
      </c>
      <c r="S77" s="4">
        <f t="shared" si="18"/>
        <v>-1.4519056261352858E-4</v>
      </c>
      <c r="T77" s="4">
        <f t="shared" si="19"/>
        <v>-1.4192449616803327E-3</v>
      </c>
      <c r="U77" s="4">
        <f t="shared" si="20"/>
        <v>1.180438448566612E-2</v>
      </c>
      <c r="V77" s="4">
        <f t="shared" si="21"/>
        <v>1.7869260348337468E-2</v>
      </c>
      <c r="W77" s="4">
        <f t="shared" si="22"/>
        <v>2.2580645161290214E-2</v>
      </c>
      <c r="X77" s="4">
        <f t="shared" si="23"/>
        <v>4.5317220543805714E-3</v>
      </c>
      <c r="Y77" s="4">
        <f t="shared" si="24"/>
        <v>-2.6315789473684292E-2</v>
      </c>
      <c r="Z77" s="4">
        <f t="shared" si="25"/>
        <v>-2.4307090094071615E-2</v>
      </c>
      <c r="AA77" s="4">
        <f t="shared" si="26"/>
        <v>-1.3771781899943658E-2</v>
      </c>
      <c r="AB77" s="4">
        <f t="shared" si="27"/>
        <v>7.2704758535290903E-2</v>
      </c>
      <c r="AC77" s="4">
        <f t="shared" si="28"/>
        <v>-2.4627349319507386E-2</v>
      </c>
      <c r="AD77" s="4">
        <f t="shared" si="29"/>
        <v>-1.0550569973320267E-2</v>
      </c>
      <c r="AE77" s="4">
        <f t="shared" si="30"/>
        <v>3.2628090746877447E-2</v>
      </c>
      <c r="AF77" s="4">
        <f t="shared" si="31"/>
        <v>-1.126658972879413E-2</v>
      </c>
      <c r="AG77" s="4">
        <f t="shared" si="32"/>
        <v>-5.5958698869995604E-3</v>
      </c>
    </row>
    <row r="78" spans="1:33">
      <c r="A78" s="53">
        <v>44596</v>
      </c>
      <c r="B78">
        <v>137.02000000000001</v>
      </c>
      <c r="C78">
        <v>140.81</v>
      </c>
      <c r="D78">
        <v>31.85</v>
      </c>
      <c r="E78">
        <v>44.22</v>
      </c>
      <c r="F78">
        <v>63.2</v>
      </c>
      <c r="G78">
        <v>46.62</v>
      </c>
      <c r="H78">
        <v>14.51</v>
      </c>
      <c r="I78">
        <v>156.86000000000001</v>
      </c>
      <c r="J78">
        <v>34.94</v>
      </c>
      <c r="K78">
        <v>60.41</v>
      </c>
      <c r="L78">
        <v>14.51</v>
      </c>
      <c r="M78">
        <v>81.38</v>
      </c>
      <c r="N78">
        <v>40.700000000000003</v>
      </c>
      <c r="O78">
        <v>688.73</v>
      </c>
      <c r="P78" s="72">
        <v>274.64999999999998</v>
      </c>
      <c r="Q78" s="61"/>
      <c r="R78" s="53">
        <v>44596</v>
      </c>
      <c r="S78" s="4">
        <f t="shared" si="18"/>
        <v>-5.1550134320771379E-3</v>
      </c>
      <c r="T78" s="4">
        <f t="shared" si="19"/>
        <v>6.3956793632757858E-4</v>
      </c>
      <c r="U78" s="4">
        <f t="shared" si="20"/>
        <v>6.1666666666666758E-2</v>
      </c>
      <c r="V78" s="4">
        <f t="shared" si="21"/>
        <v>-1.7333333333333312E-2</v>
      </c>
      <c r="W78" s="4">
        <f t="shared" si="22"/>
        <v>-3.154574132492094E-3</v>
      </c>
      <c r="X78" s="4">
        <f t="shared" si="23"/>
        <v>1.5037593984963404E-3</v>
      </c>
      <c r="Y78" s="4">
        <f t="shared" si="24"/>
        <v>5.5440055440054703E-3</v>
      </c>
      <c r="Z78" s="4">
        <f t="shared" si="25"/>
        <v>1.5012294551572491E-2</v>
      </c>
      <c r="AA78" s="4">
        <f t="shared" si="26"/>
        <v>-4.274722143060905E-3</v>
      </c>
      <c r="AB78" s="4">
        <f t="shared" si="27"/>
        <v>-3.7928759894459985E-3</v>
      </c>
      <c r="AC78" s="4">
        <f t="shared" si="28"/>
        <v>-3.5880398671096381E-2</v>
      </c>
      <c r="AD78" s="4">
        <f t="shared" si="29"/>
        <v>-2.5738448339258646E-3</v>
      </c>
      <c r="AE78" s="4">
        <f t="shared" si="30"/>
        <v>4.6901999506296921E-3</v>
      </c>
      <c r="AF78" s="4">
        <f t="shared" si="31"/>
        <v>4.8731379214754789E-3</v>
      </c>
      <c r="AG78" s="4">
        <f t="shared" si="32"/>
        <v>-2.8681382515248766E-3</v>
      </c>
    </row>
    <row r="79" spans="1:33">
      <c r="A79" s="53">
        <v>44599</v>
      </c>
      <c r="B79">
        <v>136.29</v>
      </c>
      <c r="C79">
        <v>139.96</v>
      </c>
      <c r="D79">
        <v>30.17</v>
      </c>
      <c r="E79">
        <v>44.31</v>
      </c>
      <c r="F79">
        <v>62</v>
      </c>
      <c r="G79">
        <v>47.4</v>
      </c>
      <c r="H79">
        <v>14.31</v>
      </c>
      <c r="I79">
        <v>156.04</v>
      </c>
      <c r="J79">
        <v>34.119999999999997</v>
      </c>
      <c r="K79">
        <v>59.51</v>
      </c>
      <c r="L79">
        <v>14.18</v>
      </c>
      <c r="M79">
        <v>82.73</v>
      </c>
      <c r="N79">
        <v>40</v>
      </c>
      <c r="O79">
        <v>683.28</v>
      </c>
      <c r="P79" s="72">
        <v>275.51</v>
      </c>
      <c r="Q79" s="61"/>
      <c r="R79" s="53">
        <v>44599</v>
      </c>
      <c r="S79" s="4">
        <f t="shared" si="18"/>
        <v>-5.3276893884105503E-3</v>
      </c>
      <c r="T79" s="4">
        <f t="shared" si="19"/>
        <v>-6.036503089269174E-3</v>
      </c>
      <c r="U79" s="4">
        <f t="shared" si="20"/>
        <v>-5.2747252747252782E-2</v>
      </c>
      <c r="V79" s="4">
        <f t="shared" si="21"/>
        <v>2.035278154681297E-3</v>
      </c>
      <c r="W79" s="4">
        <f t="shared" si="22"/>
        <v>-1.8987341772151889E-2</v>
      </c>
      <c r="X79" s="4">
        <f t="shared" si="23"/>
        <v>1.6731016731016846E-2</v>
      </c>
      <c r="Y79" s="4">
        <f t="shared" si="24"/>
        <v>-1.3783597518952417E-2</v>
      </c>
      <c r="Z79" s="4">
        <f t="shared" si="25"/>
        <v>-5.2275914828511238E-3</v>
      </c>
      <c r="AA79" s="4">
        <f t="shared" si="26"/>
        <v>-2.3468803663422966E-2</v>
      </c>
      <c r="AB79" s="4">
        <f t="shared" si="27"/>
        <v>-1.4898195662969682E-2</v>
      </c>
      <c r="AC79" s="4">
        <f t="shared" si="28"/>
        <v>-2.2742935906271522E-2</v>
      </c>
      <c r="AD79" s="4">
        <f t="shared" si="29"/>
        <v>1.6588842467436749E-2</v>
      </c>
      <c r="AE79" s="4">
        <f t="shared" si="30"/>
        <v>-1.7199017199017286E-2</v>
      </c>
      <c r="AF79" s="4">
        <f t="shared" si="31"/>
        <v>-7.9131154443686791E-3</v>
      </c>
      <c r="AG79" s="4">
        <f t="shared" si="32"/>
        <v>3.1312579646822769E-3</v>
      </c>
    </row>
    <row r="80" spans="1:33">
      <c r="A80" s="53">
        <v>44600</v>
      </c>
      <c r="B80">
        <v>135.66</v>
      </c>
      <c r="C80">
        <v>139.62</v>
      </c>
      <c r="D80">
        <v>31.75</v>
      </c>
      <c r="E80">
        <v>44.49</v>
      </c>
      <c r="F80">
        <v>62.45</v>
      </c>
      <c r="G80">
        <v>47.89</v>
      </c>
      <c r="H80">
        <v>14.08</v>
      </c>
      <c r="I80">
        <v>155.1</v>
      </c>
      <c r="J80">
        <v>34.17</v>
      </c>
      <c r="K80">
        <v>60.13</v>
      </c>
      <c r="L80">
        <v>14.26</v>
      </c>
      <c r="M80">
        <v>82.05</v>
      </c>
      <c r="N80">
        <v>39.700000000000003</v>
      </c>
      <c r="O80">
        <v>684.44</v>
      </c>
      <c r="P80" s="72">
        <v>285.55</v>
      </c>
      <c r="Q80" s="61"/>
      <c r="R80" s="53">
        <v>44600</v>
      </c>
      <c r="S80" s="4">
        <f t="shared" si="18"/>
        <v>-4.6224961479198745E-3</v>
      </c>
      <c r="T80" s="4">
        <f t="shared" si="19"/>
        <v>-2.4292655044299005E-3</v>
      </c>
      <c r="U80" s="4">
        <f t="shared" si="20"/>
        <v>5.2369903878024537E-2</v>
      </c>
      <c r="V80" s="4">
        <f t="shared" si="21"/>
        <v>4.062288422477911E-3</v>
      </c>
      <c r="W80" s="4">
        <f t="shared" si="22"/>
        <v>7.2580645161290924E-3</v>
      </c>
      <c r="X80" s="4">
        <f t="shared" si="23"/>
        <v>1.0337552742616163E-2</v>
      </c>
      <c r="Y80" s="4">
        <f t="shared" si="24"/>
        <v>-1.6072676450034962E-2</v>
      </c>
      <c r="Z80" s="4">
        <f t="shared" si="25"/>
        <v>-6.0240963855421326E-3</v>
      </c>
      <c r="AA80" s="4">
        <f t="shared" si="26"/>
        <v>1.4654161781946229E-3</v>
      </c>
      <c r="AB80" s="4">
        <f t="shared" si="27"/>
        <v>1.0418417072761033E-2</v>
      </c>
      <c r="AC80" s="4">
        <f t="shared" si="28"/>
        <v>5.6417489421720646E-3</v>
      </c>
      <c r="AD80" s="4">
        <f t="shared" si="29"/>
        <v>-8.2195092469480313E-3</v>
      </c>
      <c r="AE80" s="4">
        <f t="shared" si="30"/>
        <v>-7.4999999999999512E-3</v>
      </c>
      <c r="AF80" s="4">
        <f t="shared" si="31"/>
        <v>1.6976934785155606E-3</v>
      </c>
      <c r="AG80" s="4">
        <f t="shared" si="32"/>
        <v>3.6441508475191453E-2</v>
      </c>
    </row>
    <row r="81" spans="1:33">
      <c r="A81" s="53">
        <v>44601</v>
      </c>
      <c r="B81">
        <v>138.53</v>
      </c>
      <c r="C81">
        <v>140.84</v>
      </c>
      <c r="D81">
        <v>31</v>
      </c>
      <c r="E81">
        <v>45</v>
      </c>
      <c r="F81">
        <v>63</v>
      </c>
      <c r="G81">
        <v>49.03</v>
      </c>
      <c r="H81">
        <v>14</v>
      </c>
      <c r="I81">
        <v>153.4</v>
      </c>
      <c r="J81">
        <v>34.31</v>
      </c>
      <c r="K81">
        <v>60.55</v>
      </c>
      <c r="L81">
        <v>15.32</v>
      </c>
      <c r="M81">
        <v>82.97</v>
      </c>
      <c r="N81">
        <v>40.65</v>
      </c>
      <c r="O81">
        <v>688.11</v>
      </c>
      <c r="P81" s="72">
        <v>288.01</v>
      </c>
      <c r="Q81" s="61"/>
      <c r="R81" s="53">
        <v>44601</v>
      </c>
      <c r="S81" s="4">
        <f t="shared" si="18"/>
        <v>2.1155830753353921E-2</v>
      </c>
      <c r="T81" s="4">
        <f t="shared" si="19"/>
        <v>8.7380031514110446E-3</v>
      </c>
      <c r="U81" s="4">
        <f t="shared" si="20"/>
        <v>-2.3622047244094446E-2</v>
      </c>
      <c r="V81" s="4">
        <f t="shared" si="21"/>
        <v>1.1463250168577188E-2</v>
      </c>
      <c r="W81" s="4">
        <f t="shared" si="22"/>
        <v>8.8070456365092475E-3</v>
      </c>
      <c r="X81" s="4">
        <f t="shared" si="23"/>
        <v>2.3804552098559251E-2</v>
      </c>
      <c r="Y81" s="4">
        <f t="shared" si="24"/>
        <v>-5.6818181818182323E-3</v>
      </c>
      <c r="Z81" s="4">
        <f t="shared" si="25"/>
        <v>-1.0960670535138495E-2</v>
      </c>
      <c r="AA81" s="4">
        <f t="shared" si="26"/>
        <v>4.0971612525606549E-3</v>
      </c>
      <c r="AB81" s="4">
        <f t="shared" si="27"/>
        <v>6.9848661233991027E-3</v>
      </c>
      <c r="AC81" s="4">
        <f t="shared" si="28"/>
        <v>7.4333800841514863E-2</v>
      </c>
      <c r="AD81" s="4">
        <f t="shared" si="29"/>
        <v>1.1212675198049915E-2</v>
      </c>
      <c r="AE81" s="4">
        <f t="shared" si="30"/>
        <v>2.3929471032745564E-2</v>
      </c>
      <c r="AF81" s="4">
        <f t="shared" si="31"/>
        <v>5.362047805505199E-3</v>
      </c>
      <c r="AG81" s="4">
        <f t="shared" si="32"/>
        <v>8.6149535983188752E-3</v>
      </c>
    </row>
    <row r="82" spans="1:33">
      <c r="A82" s="53">
        <v>44602</v>
      </c>
      <c r="B82">
        <v>137.77000000000001</v>
      </c>
      <c r="C82">
        <v>140.93</v>
      </c>
      <c r="D82">
        <v>30.99</v>
      </c>
      <c r="E82">
        <v>44.59</v>
      </c>
      <c r="F82">
        <v>62.87</v>
      </c>
      <c r="G82">
        <v>48.35</v>
      </c>
      <c r="H82">
        <v>13.88</v>
      </c>
      <c r="I82">
        <v>152.91</v>
      </c>
      <c r="J82">
        <v>34.01</v>
      </c>
      <c r="K82">
        <v>60.33</v>
      </c>
      <c r="L82">
        <v>15.2</v>
      </c>
      <c r="M82">
        <v>82.29</v>
      </c>
      <c r="N82">
        <v>40.799999999999997</v>
      </c>
      <c r="O82">
        <v>683.39</v>
      </c>
      <c r="P82" s="72">
        <v>287.75</v>
      </c>
      <c r="Q82" s="61"/>
      <c r="R82" s="53">
        <v>44602</v>
      </c>
      <c r="S82" s="4">
        <f t="shared" si="18"/>
        <v>-5.4861762795062052E-3</v>
      </c>
      <c r="T82" s="4">
        <f t="shared" si="19"/>
        <v>6.3902300482809871E-4</v>
      </c>
      <c r="U82" s="4">
        <f t="shared" si="20"/>
        <v>-3.2258064516133E-4</v>
      </c>
      <c r="V82" s="4">
        <f t="shared" si="21"/>
        <v>-9.1111111111110699E-3</v>
      </c>
      <c r="W82" s="4">
        <f t="shared" si="22"/>
        <v>-2.0634920634921006E-3</v>
      </c>
      <c r="X82" s="4">
        <f t="shared" si="23"/>
        <v>-1.3869059759331059E-2</v>
      </c>
      <c r="Y82" s="4">
        <f t="shared" si="24"/>
        <v>-8.5714285714285632E-3</v>
      </c>
      <c r="Z82" s="4">
        <f t="shared" si="25"/>
        <v>-3.1942633637549456E-3</v>
      </c>
      <c r="AA82" s="4">
        <f t="shared" si="26"/>
        <v>-8.7438064704169483E-3</v>
      </c>
      <c r="AB82" s="4">
        <f t="shared" si="27"/>
        <v>-3.6333608587943989E-3</v>
      </c>
      <c r="AC82" s="4">
        <f t="shared" si="28"/>
        <v>-7.8328981723237989E-3</v>
      </c>
      <c r="AD82" s="4">
        <f t="shared" si="29"/>
        <v>-8.1957333976134805E-3</v>
      </c>
      <c r="AE82" s="4">
        <f t="shared" si="30"/>
        <v>3.6900369003689537E-3</v>
      </c>
      <c r="AF82" s="4">
        <f t="shared" si="31"/>
        <v>-6.8593684149337308E-3</v>
      </c>
      <c r="AG82" s="4">
        <f t="shared" si="32"/>
        <v>-9.0274643241550212E-4</v>
      </c>
    </row>
    <row r="83" spans="1:33">
      <c r="A83" s="53">
        <v>44603</v>
      </c>
      <c r="B83">
        <v>143</v>
      </c>
      <c r="C83">
        <v>143.52000000000001</v>
      </c>
      <c r="D83">
        <v>31</v>
      </c>
      <c r="E83">
        <v>45</v>
      </c>
      <c r="F83">
        <v>67.31</v>
      </c>
      <c r="G83">
        <v>47.89</v>
      </c>
      <c r="H83">
        <v>13.8</v>
      </c>
      <c r="I83">
        <v>152.32</v>
      </c>
      <c r="J83">
        <v>33.479999999999997</v>
      </c>
      <c r="K83">
        <v>59.53</v>
      </c>
      <c r="L83">
        <v>15.01</v>
      </c>
      <c r="M83">
        <v>82.07</v>
      </c>
      <c r="N83">
        <v>39.58</v>
      </c>
      <c r="O83">
        <v>691.95</v>
      </c>
      <c r="P83" s="72">
        <v>284</v>
      </c>
      <c r="Q83" s="61"/>
      <c r="R83" s="53">
        <v>44603</v>
      </c>
      <c r="S83" s="4">
        <f t="shared" si="18"/>
        <v>3.796182042534646E-2</v>
      </c>
      <c r="T83" s="4">
        <f t="shared" si="19"/>
        <v>1.8377918115376479E-2</v>
      </c>
      <c r="U83" s="4">
        <f t="shared" si="20"/>
        <v>3.2268473701191347E-4</v>
      </c>
      <c r="V83" s="4">
        <f t="shared" si="21"/>
        <v>9.1948867459070716E-3</v>
      </c>
      <c r="W83" s="4">
        <f t="shared" si="22"/>
        <v>7.0621918243995552E-2</v>
      </c>
      <c r="X83" s="4">
        <f t="shared" si="23"/>
        <v>-9.5139607032057594E-3</v>
      </c>
      <c r="Y83" s="4">
        <f t="shared" si="24"/>
        <v>-5.7636887608069065E-3</v>
      </c>
      <c r="Z83" s="4">
        <f t="shared" si="25"/>
        <v>-3.8584788437643347E-3</v>
      </c>
      <c r="AA83" s="4">
        <f t="shared" si="26"/>
        <v>-1.5583651867097981E-2</v>
      </c>
      <c r="AB83" s="4">
        <f t="shared" si="27"/>
        <v>-1.3260401127134003E-2</v>
      </c>
      <c r="AC83" s="4">
        <f t="shared" si="28"/>
        <v>-1.2499999999999956E-2</v>
      </c>
      <c r="AD83" s="4">
        <f t="shared" si="29"/>
        <v>-2.6734718677847713E-3</v>
      </c>
      <c r="AE83" s="4">
        <f t="shared" si="30"/>
        <v>-2.990196078431373E-2</v>
      </c>
      <c r="AF83" s="4">
        <f t="shared" si="31"/>
        <v>1.2525790544198889E-2</v>
      </c>
      <c r="AG83" s="4">
        <f t="shared" si="32"/>
        <v>-1.3032145960034769E-2</v>
      </c>
    </row>
    <row r="84" spans="1:33">
      <c r="A84" s="53">
        <v>44606</v>
      </c>
      <c r="B84">
        <v>139.91</v>
      </c>
      <c r="C84">
        <v>142.97999999999999</v>
      </c>
      <c r="D84">
        <v>31.5</v>
      </c>
      <c r="E84">
        <v>44.99</v>
      </c>
      <c r="F84">
        <v>69.569999999999993</v>
      </c>
      <c r="G84">
        <v>46.29</v>
      </c>
      <c r="H84">
        <v>13.58</v>
      </c>
      <c r="I84">
        <v>146.15</v>
      </c>
      <c r="J84">
        <v>32.65</v>
      </c>
      <c r="K84">
        <v>59.27</v>
      </c>
      <c r="L84">
        <v>14.14</v>
      </c>
      <c r="M84">
        <v>81.86</v>
      </c>
      <c r="N84">
        <v>40.31</v>
      </c>
      <c r="O84">
        <v>682.34</v>
      </c>
      <c r="P84" s="72">
        <v>281.10000000000002</v>
      </c>
      <c r="Q84" s="61"/>
      <c r="R84" s="53">
        <v>44606</v>
      </c>
      <c r="S84" s="4">
        <f t="shared" si="18"/>
        <v>-2.1608391608391675E-2</v>
      </c>
      <c r="T84" s="4">
        <f t="shared" si="19"/>
        <v>-3.7625418060202032E-3</v>
      </c>
      <c r="U84" s="4">
        <f t="shared" si="20"/>
        <v>1.6129032258064502E-2</v>
      </c>
      <c r="V84" s="4">
        <f t="shared" si="21"/>
        <v>-2.2222222222212373E-4</v>
      </c>
      <c r="W84" s="4">
        <f t="shared" si="22"/>
        <v>3.3575991680285133E-2</v>
      </c>
      <c r="X84" s="4">
        <f t="shared" si="23"/>
        <v>-3.3409897682188383E-2</v>
      </c>
      <c r="Y84" s="4">
        <f t="shared" si="24"/>
        <v>-1.5942028985507339E-2</v>
      </c>
      <c r="Z84" s="4">
        <f t="shared" si="25"/>
        <v>-4.0506827731092376E-2</v>
      </c>
      <c r="AA84" s="4">
        <f t="shared" si="26"/>
        <v>-2.4790919952210277E-2</v>
      </c>
      <c r="AB84" s="4">
        <f t="shared" si="27"/>
        <v>-4.3675457752393454E-3</v>
      </c>
      <c r="AC84" s="4">
        <f t="shared" si="28"/>
        <v>-5.7961359093937292E-2</v>
      </c>
      <c r="AD84" s="4">
        <f t="shared" si="29"/>
        <v>-2.5587912757401021E-3</v>
      </c>
      <c r="AE84" s="4">
        <f t="shared" si="30"/>
        <v>1.844365841334028E-2</v>
      </c>
      <c r="AF84" s="4">
        <f t="shared" si="31"/>
        <v>-1.3888286725919574E-2</v>
      </c>
      <c r="AG84" s="4">
        <f t="shared" ref="AG84:AG99" si="33">P84/P83-1</f>
        <v>-1.0211267605633734E-2</v>
      </c>
    </row>
    <row r="85" spans="1:33">
      <c r="A85" s="53">
        <v>44607</v>
      </c>
      <c r="B85">
        <v>138.94</v>
      </c>
      <c r="C85">
        <v>143.05000000000001</v>
      </c>
      <c r="D85">
        <v>31.77</v>
      </c>
      <c r="E85">
        <v>45</v>
      </c>
      <c r="F85">
        <v>69.42</v>
      </c>
      <c r="G85">
        <v>46.52</v>
      </c>
      <c r="H85">
        <v>13.66</v>
      </c>
      <c r="I85">
        <v>149.22999999999999</v>
      </c>
      <c r="J85">
        <v>33.659999999999997</v>
      </c>
      <c r="K85">
        <v>58</v>
      </c>
      <c r="L85">
        <v>14.95</v>
      </c>
      <c r="M85">
        <v>80.62</v>
      </c>
      <c r="N85">
        <v>41.08</v>
      </c>
      <c r="O85">
        <v>680.89</v>
      </c>
      <c r="P85" s="72">
        <v>284.89999999999998</v>
      </c>
      <c r="Q85" s="61"/>
      <c r="R85" s="53">
        <v>44607</v>
      </c>
      <c r="S85" s="4">
        <f t="shared" si="18"/>
        <v>-6.9330283753841204E-3</v>
      </c>
      <c r="T85" s="4">
        <f t="shared" si="19"/>
        <v>4.8957896209267382E-4</v>
      </c>
      <c r="U85" s="4">
        <f t="shared" si="20"/>
        <v>8.5714285714284522E-3</v>
      </c>
      <c r="V85" s="4">
        <f t="shared" si="21"/>
        <v>2.2227161591459321E-4</v>
      </c>
      <c r="W85" s="4">
        <f t="shared" si="22"/>
        <v>-2.1561017680032935E-3</v>
      </c>
      <c r="X85" s="4">
        <f t="shared" si="23"/>
        <v>4.9686757399007853E-3</v>
      </c>
      <c r="Y85" s="4">
        <f t="shared" si="24"/>
        <v>5.8910162002945299E-3</v>
      </c>
      <c r="Z85" s="4">
        <f t="shared" si="25"/>
        <v>2.1074238795757649E-2</v>
      </c>
      <c r="AA85" s="4">
        <f t="shared" si="26"/>
        <v>3.0934150076569633E-2</v>
      </c>
      <c r="AB85" s="4">
        <f t="shared" si="27"/>
        <v>-2.1427366289859973E-2</v>
      </c>
      <c r="AC85" s="4">
        <f t="shared" si="28"/>
        <v>5.7284299858557208E-2</v>
      </c>
      <c r="AD85" s="4">
        <f t="shared" si="29"/>
        <v>-1.5147813339848493E-2</v>
      </c>
      <c r="AE85" s="4">
        <f t="shared" si="30"/>
        <v>1.9101959811461011E-2</v>
      </c>
      <c r="AF85" s="4">
        <f t="shared" si="31"/>
        <v>-2.1250403024886122E-3</v>
      </c>
      <c r="AG85" s="4">
        <f t="shared" si="33"/>
        <v>1.3518320882248247E-2</v>
      </c>
    </row>
    <row r="86" spans="1:33">
      <c r="A86" s="53">
        <v>44608</v>
      </c>
      <c r="B86">
        <v>139.84</v>
      </c>
      <c r="C86">
        <v>143.22999999999999</v>
      </c>
      <c r="D86">
        <v>31.23</v>
      </c>
      <c r="E86">
        <v>45</v>
      </c>
      <c r="F86">
        <v>66.69</v>
      </c>
      <c r="G86">
        <v>47.51</v>
      </c>
      <c r="H86">
        <v>13.62</v>
      </c>
      <c r="I86">
        <v>148.19999999999999</v>
      </c>
      <c r="J86">
        <v>33.01</v>
      </c>
      <c r="K86">
        <v>58.75</v>
      </c>
      <c r="L86">
        <v>14.75</v>
      </c>
      <c r="M86">
        <v>80.290000000000006</v>
      </c>
      <c r="N86">
        <v>41.82</v>
      </c>
      <c r="O86">
        <v>676.89</v>
      </c>
      <c r="P86" s="72">
        <v>277</v>
      </c>
      <c r="Q86" s="61"/>
      <c r="R86" s="53">
        <v>44608</v>
      </c>
      <c r="S86" s="4">
        <f t="shared" si="18"/>
        <v>6.4776162372246482E-3</v>
      </c>
      <c r="T86" s="4">
        <f t="shared" si="19"/>
        <v>1.2583012932538828E-3</v>
      </c>
      <c r="U86" s="4">
        <f t="shared" si="20"/>
        <v>-1.6997167138810165E-2</v>
      </c>
      <c r="V86" s="4">
        <f t="shared" si="21"/>
        <v>0</v>
      </c>
      <c r="W86" s="4">
        <f t="shared" si="22"/>
        <v>-3.932584269662931E-2</v>
      </c>
      <c r="X86" s="4">
        <f t="shared" si="23"/>
        <v>2.1281169389509857E-2</v>
      </c>
      <c r="Y86" s="4">
        <f t="shared" si="24"/>
        <v>-2.9282576866764831E-3</v>
      </c>
      <c r="Z86" s="4">
        <f t="shared" si="25"/>
        <v>-6.902097433491905E-3</v>
      </c>
      <c r="AA86" s="4">
        <f t="shared" si="26"/>
        <v>-1.9310754604872193E-2</v>
      </c>
      <c r="AB86" s="4">
        <f t="shared" si="27"/>
        <v>1.2931034482758674E-2</v>
      </c>
      <c r="AC86" s="4">
        <f t="shared" si="28"/>
        <v>-1.3377926421404673E-2</v>
      </c>
      <c r="AD86" s="4">
        <f t="shared" si="29"/>
        <v>-4.0932771024559944E-3</v>
      </c>
      <c r="AE86" s="4">
        <f t="shared" si="30"/>
        <v>1.8013631937682684E-2</v>
      </c>
      <c r="AF86" s="4">
        <f t="shared" si="31"/>
        <v>-5.8746640426500241E-3</v>
      </c>
      <c r="AG86" s="4">
        <f t="shared" si="33"/>
        <v>-2.7729027729027633E-2</v>
      </c>
    </row>
    <row r="87" spans="1:33">
      <c r="A87" s="53">
        <v>44609</v>
      </c>
      <c r="B87">
        <v>139.54</v>
      </c>
      <c r="C87">
        <v>143.22999999999999</v>
      </c>
      <c r="D87">
        <v>32.96</v>
      </c>
      <c r="E87">
        <v>45.7</v>
      </c>
      <c r="F87">
        <v>65.94</v>
      </c>
      <c r="G87">
        <v>48.11</v>
      </c>
      <c r="H87">
        <v>13.55</v>
      </c>
      <c r="I87">
        <v>144.78</v>
      </c>
      <c r="J87">
        <v>32.82</v>
      </c>
      <c r="K87">
        <v>58.48</v>
      </c>
      <c r="L87">
        <v>14.51</v>
      </c>
      <c r="M87">
        <v>80.14</v>
      </c>
      <c r="N87">
        <v>43.42</v>
      </c>
      <c r="O87">
        <v>675.52</v>
      </c>
      <c r="P87" s="72">
        <v>275</v>
      </c>
      <c r="Q87" s="61"/>
      <c r="R87" s="53">
        <v>44609</v>
      </c>
      <c r="S87" s="4">
        <f t="shared" si="18"/>
        <v>-2.1453089244851675E-3</v>
      </c>
      <c r="T87" s="4">
        <f t="shared" si="19"/>
        <v>0</v>
      </c>
      <c r="U87" s="4">
        <f t="shared" si="20"/>
        <v>5.539545308997762E-2</v>
      </c>
      <c r="V87" s="4">
        <f t="shared" si="21"/>
        <v>1.5555555555555545E-2</v>
      </c>
      <c r="W87" s="4">
        <f t="shared" si="22"/>
        <v>-1.124606387764282E-2</v>
      </c>
      <c r="X87" s="4">
        <f t="shared" si="23"/>
        <v>1.262892022732065E-2</v>
      </c>
      <c r="Y87" s="4">
        <f t="shared" si="24"/>
        <v>-5.1395007342143195E-3</v>
      </c>
      <c r="Z87" s="4">
        <f t="shared" si="25"/>
        <v>-2.3076923076922995E-2</v>
      </c>
      <c r="AA87" s="4">
        <f t="shared" si="26"/>
        <v>-5.7558315661919712E-3</v>
      </c>
      <c r="AB87" s="4">
        <f t="shared" si="27"/>
        <v>-4.5957446808511104E-3</v>
      </c>
      <c r="AC87" s="4">
        <f t="shared" si="28"/>
        <v>-1.6271186440677932E-2</v>
      </c>
      <c r="AD87" s="4">
        <f t="shared" si="29"/>
        <v>-1.8682276746793125E-3</v>
      </c>
      <c r="AE87" s="4">
        <f t="shared" si="30"/>
        <v>3.8259206121473044E-2</v>
      </c>
      <c r="AF87" s="4">
        <f t="shared" si="31"/>
        <v>-2.0239625345329637E-3</v>
      </c>
      <c r="AG87" s="4">
        <f t="shared" si="33"/>
        <v>-7.2202166064981865E-3</v>
      </c>
    </row>
    <row r="88" spans="1:33">
      <c r="A88" s="53">
        <v>44610</v>
      </c>
      <c r="B88">
        <v>139.36000000000001</v>
      </c>
      <c r="C88">
        <v>145.1</v>
      </c>
      <c r="D88">
        <v>34.9</v>
      </c>
      <c r="E88">
        <v>45.6</v>
      </c>
      <c r="F88">
        <v>65.41</v>
      </c>
      <c r="G88">
        <v>47.99</v>
      </c>
      <c r="H88">
        <v>13.62</v>
      </c>
      <c r="I88">
        <v>146.76</v>
      </c>
      <c r="J88">
        <v>32.89</v>
      </c>
      <c r="K88">
        <v>58</v>
      </c>
      <c r="L88">
        <v>14.65</v>
      </c>
      <c r="M88">
        <v>81.3</v>
      </c>
      <c r="N88">
        <v>42.22</v>
      </c>
      <c r="O88">
        <v>681.68</v>
      </c>
      <c r="P88" s="72">
        <v>276.51</v>
      </c>
      <c r="Q88" s="61"/>
      <c r="R88" s="53">
        <v>44610</v>
      </c>
      <c r="S88" s="4">
        <f t="shared" si="18"/>
        <v>-1.2899527017341539E-3</v>
      </c>
      <c r="T88" s="4">
        <f t="shared" si="19"/>
        <v>1.3055924038260169E-2</v>
      </c>
      <c r="U88" s="4">
        <f t="shared" si="20"/>
        <v>5.885922330097082E-2</v>
      </c>
      <c r="V88" s="4">
        <f t="shared" si="21"/>
        <v>-2.1881838074399029E-3</v>
      </c>
      <c r="W88" s="4">
        <f t="shared" si="22"/>
        <v>-8.0376099484379404E-3</v>
      </c>
      <c r="X88" s="4">
        <f t="shared" si="23"/>
        <v>-2.4942839326542732E-3</v>
      </c>
      <c r="Y88" s="4">
        <f t="shared" si="24"/>
        <v>5.1660516605165352E-3</v>
      </c>
      <c r="Z88" s="4">
        <f t="shared" si="25"/>
        <v>1.3675922088686177E-2</v>
      </c>
      <c r="AA88" s="4">
        <f t="shared" si="26"/>
        <v>2.1328458257159344E-3</v>
      </c>
      <c r="AB88" s="4">
        <f t="shared" si="27"/>
        <v>-8.2079343365252244E-3</v>
      </c>
      <c r="AC88" s="4">
        <f t="shared" si="28"/>
        <v>9.6485182632668476E-3</v>
      </c>
      <c r="AD88" s="4">
        <f t="shared" si="29"/>
        <v>1.4474669328674805E-2</v>
      </c>
      <c r="AE88" s="4">
        <f t="shared" si="30"/>
        <v>-2.763703362505765E-2</v>
      </c>
      <c r="AF88" s="4">
        <f t="shared" si="31"/>
        <v>9.1189009947891808E-3</v>
      </c>
      <c r="AG88" s="4">
        <f t="shared" si="33"/>
        <v>5.4909090909089908E-3</v>
      </c>
    </row>
    <row r="89" spans="1:33">
      <c r="A89" s="53">
        <v>44613</v>
      </c>
      <c r="B89">
        <v>136.47999999999999</v>
      </c>
      <c r="C89">
        <v>143.76</v>
      </c>
      <c r="D89">
        <v>36.479999999999997</v>
      </c>
      <c r="E89">
        <v>45.99</v>
      </c>
      <c r="F89">
        <v>65.010000000000005</v>
      </c>
      <c r="G89">
        <v>47.27</v>
      </c>
      <c r="H89">
        <v>13.28</v>
      </c>
      <c r="I89">
        <v>143.71</v>
      </c>
      <c r="J89">
        <v>32.58</v>
      </c>
      <c r="K89">
        <v>58.95</v>
      </c>
      <c r="L89">
        <v>14.09</v>
      </c>
      <c r="M89">
        <v>80.33</v>
      </c>
      <c r="N89">
        <v>41.84</v>
      </c>
      <c r="O89">
        <v>673.19</v>
      </c>
      <c r="P89" s="72">
        <v>276</v>
      </c>
      <c r="Q89" s="61"/>
      <c r="R89" s="53">
        <v>44613</v>
      </c>
      <c r="S89" s="4">
        <f t="shared" si="18"/>
        <v>-2.0665901262916342E-2</v>
      </c>
      <c r="T89" s="4">
        <f t="shared" si="19"/>
        <v>-9.2350103376981352E-3</v>
      </c>
      <c r="U89" s="4">
        <f t="shared" si="20"/>
        <v>4.5272206303724971E-2</v>
      </c>
      <c r="V89" s="4">
        <f t="shared" si="21"/>
        <v>8.5526315789474783E-3</v>
      </c>
      <c r="W89" s="4">
        <f t="shared" si="22"/>
        <v>-6.1152728940527812E-3</v>
      </c>
      <c r="X89" s="4">
        <f t="shared" si="23"/>
        <v>-1.500312565117734E-2</v>
      </c>
      <c r="Y89" s="4">
        <f t="shared" si="24"/>
        <v>-2.4963289280469869E-2</v>
      </c>
      <c r="Z89" s="4">
        <f t="shared" si="25"/>
        <v>-2.0782229490324267E-2</v>
      </c>
      <c r="AA89" s="4">
        <f t="shared" si="26"/>
        <v>-9.4253572514442219E-3</v>
      </c>
      <c r="AB89" s="4">
        <f t="shared" si="27"/>
        <v>1.6379310344827536E-2</v>
      </c>
      <c r="AC89" s="4">
        <f t="shared" si="28"/>
        <v>-3.8225255972696326E-2</v>
      </c>
      <c r="AD89" s="4">
        <f t="shared" si="29"/>
        <v>-1.1931119311193061E-2</v>
      </c>
      <c r="AE89" s="4">
        <f t="shared" si="30"/>
        <v>-9.0004737091424758E-3</v>
      </c>
      <c r="AF89" s="4">
        <f t="shared" si="31"/>
        <v>-1.2454524116887522E-2</v>
      </c>
      <c r="AG89" s="4">
        <f t="shared" si="33"/>
        <v>-1.8444179234023972E-3</v>
      </c>
    </row>
    <row r="90" spans="1:33">
      <c r="A90" s="53">
        <v>44614</v>
      </c>
      <c r="B90">
        <v>137.96</v>
      </c>
      <c r="C90">
        <v>144.94</v>
      </c>
      <c r="D90">
        <v>36.479999999999997</v>
      </c>
      <c r="E90">
        <v>45.75</v>
      </c>
      <c r="F90">
        <v>65.599999999999994</v>
      </c>
      <c r="G90">
        <v>46.58</v>
      </c>
      <c r="H90">
        <v>12.99</v>
      </c>
      <c r="I90">
        <v>139.1</v>
      </c>
      <c r="J90">
        <v>31.81</v>
      </c>
      <c r="K90">
        <v>57.95</v>
      </c>
      <c r="L90">
        <v>13.36</v>
      </c>
      <c r="M90">
        <v>79.81</v>
      </c>
      <c r="N90">
        <v>39.909999999999997</v>
      </c>
      <c r="O90">
        <v>661.83</v>
      </c>
      <c r="P90" s="72">
        <v>275.89</v>
      </c>
      <c r="Q90" s="61"/>
      <c r="R90" s="53">
        <v>44614</v>
      </c>
      <c r="S90" s="4">
        <f t="shared" si="18"/>
        <v>1.0844079718640209E-2</v>
      </c>
      <c r="T90" s="4">
        <f t="shared" si="19"/>
        <v>8.2081246521981122E-3</v>
      </c>
      <c r="U90" s="4">
        <f t="shared" si="20"/>
        <v>0</v>
      </c>
      <c r="V90" s="4">
        <f t="shared" si="21"/>
        <v>-5.2185257664709717E-3</v>
      </c>
      <c r="W90" s="4">
        <f t="shared" si="22"/>
        <v>9.075526842024173E-3</v>
      </c>
      <c r="X90" s="4">
        <f t="shared" si="23"/>
        <v>-1.4596995980537431E-2</v>
      </c>
      <c r="Y90" s="4">
        <f t="shared" si="24"/>
        <v>-2.18373493975903E-2</v>
      </c>
      <c r="Z90" s="4">
        <f t="shared" si="25"/>
        <v>-3.2078491406304477E-2</v>
      </c>
      <c r="AA90" s="4">
        <f t="shared" si="26"/>
        <v>-2.3634131368937994E-2</v>
      </c>
      <c r="AB90" s="4">
        <f t="shared" si="27"/>
        <v>-1.6963528413910134E-2</v>
      </c>
      <c r="AC90" s="4">
        <f t="shared" si="28"/>
        <v>-5.1809794180269764E-2</v>
      </c>
      <c r="AD90" s="4">
        <f t="shared" si="29"/>
        <v>-6.4732976472052783E-3</v>
      </c>
      <c r="AE90" s="4">
        <f t="shared" si="30"/>
        <v>-4.6128107074569935E-2</v>
      </c>
      <c r="AF90" s="4">
        <f t="shared" si="31"/>
        <v>-1.6874879305990853E-2</v>
      </c>
      <c r="AG90" s="4">
        <f t="shared" si="33"/>
        <v>-3.9855072463768071E-4</v>
      </c>
    </row>
    <row r="91" spans="1:33">
      <c r="A91" s="53">
        <v>44615</v>
      </c>
      <c r="B91">
        <v>135.77000000000001</v>
      </c>
      <c r="C91">
        <v>149.81</v>
      </c>
      <c r="D91">
        <v>35.71</v>
      </c>
      <c r="E91">
        <v>45.57</v>
      </c>
      <c r="F91">
        <v>65.5</v>
      </c>
      <c r="G91">
        <v>46.08</v>
      </c>
      <c r="H91">
        <v>12.98</v>
      </c>
      <c r="I91">
        <v>139.72</v>
      </c>
      <c r="J91">
        <v>33.96</v>
      </c>
      <c r="K91">
        <v>56.66</v>
      </c>
      <c r="L91">
        <v>14.33</v>
      </c>
      <c r="M91">
        <v>79.8</v>
      </c>
      <c r="N91">
        <v>38.86</v>
      </c>
      <c r="O91">
        <v>665.36</v>
      </c>
      <c r="P91" s="72">
        <v>270</v>
      </c>
      <c r="Q91" s="61"/>
      <c r="R91" s="53">
        <v>44615</v>
      </c>
      <c r="S91" s="4">
        <f t="shared" si="18"/>
        <v>-1.5874166425050684E-2</v>
      </c>
      <c r="T91" s="4">
        <f t="shared" si="19"/>
        <v>3.3600110390506366E-2</v>
      </c>
      <c r="U91" s="4">
        <f t="shared" si="20"/>
        <v>-2.1107456140350811E-2</v>
      </c>
      <c r="V91" s="4">
        <f t="shared" si="21"/>
        <v>-3.9344262295082366E-3</v>
      </c>
      <c r="W91" s="4">
        <f t="shared" si="22"/>
        <v>-1.5243902439023849E-3</v>
      </c>
      <c r="X91" s="4">
        <f t="shared" si="23"/>
        <v>-1.0734220695577501E-2</v>
      </c>
      <c r="Y91" s="4">
        <f t="shared" si="24"/>
        <v>-7.698229407235857E-4</v>
      </c>
      <c r="Z91" s="4">
        <f t="shared" si="25"/>
        <v>4.4572250179726325E-3</v>
      </c>
      <c r="AA91" s="4">
        <f t="shared" si="26"/>
        <v>6.7588808550770318E-2</v>
      </c>
      <c r="AB91" s="4">
        <f t="shared" si="27"/>
        <v>-2.226056945642807E-2</v>
      </c>
      <c r="AC91" s="4">
        <f t="shared" si="28"/>
        <v>7.2604790419161791E-2</v>
      </c>
      <c r="AD91" s="4">
        <f t="shared" si="29"/>
        <v>-1.2529758175672256E-4</v>
      </c>
      <c r="AE91" s="4">
        <f t="shared" si="30"/>
        <v>-2.63091956903031E-2</v>
      </c>
      <c r="AF91" s="4">
        <f t="shared" si="31"/>
        <v>5.3336959642202864E-3</v>
      </c>
      <c r="AG91" s="4">
        <f t="shared" si="33"/>
        <v>-2.1349088404798988E-2</v>
      </c>
    </row>
    <row r="92" spans="1:33">
      <c r="A92" s="53">
        <v>44616</v>
      </c>
      <c r="B92">
        <v>131.47</v>
      </c>
      <c r="C92">
        <v>148.52000000000001</v>
      </c>
      <c r="D92">
        <v>36.9</v>
      </c>
      <c r="E92">
        <v>46.46</v>
      </c>
      <c r="F92">
        <v>65.5</v>
      </c>
      <c r="G92">
        <v>45.89</v>
      </c>
      <c r="H92">
        <v>12.02</v>
      </c>
      <c r="I92">
        <v>129.27000000000001</v>
      </c>
      <c r="J92">
        <v>32.18</v>
      </c>
      <c r="K92">
        <v>57.32</v>
      </c>
      <c r="L92">
        <v>13.26</v>
      </c>
      <c r="M92">
        <v>78.2</v>
      </c>
      <c r="N92">
        <v>38.229999999999997</v>
      </c>
      <c r="O92">
        <v>635.17999999999995</v>
      </c>
      <c r="P92" s="72">
        <v>268.5</v>
      </c>
      <c r="Q92" s="61"/>
      <c r="R92" s="53">
        <v>44616</v>
      </c>
      <c r="S92" s="4">
        <f t="shared" si="18"/>
        <v>-3.1671208661707362E-2</v>
      </c>
      <c r="T92" s="4">
        <f t="shared" si="19"/>
        <v>-8.6109071490554356E-3</v>
      </c>
      <c r="U92" s="4">
        <f t="shared" si="20"/>
        <v>3.332399887986548E-2</v>
      </c>
      <c r="V92" s="4">
        <f t="shared" si="21"/>
        <v>1.9530392802282304E-2</v>
      </c>
      <c r="W92" s="4">
        <f t="shared" si="22"/>
        <v>0</v>
      </c>
      <c r="X92" s="4">
        <f t="shared" si="23"/>
        <v>-4.1232638888888395E-3</v>
      </c>
      <c r="Y92" s="4">
        <f t="shared" si="24"/>
        <v>-7.3959938366718103E-2</v>
      </c>
      <c r="Z92" s="4">
        <f t="shared" si="25"/>
        <v>-7.4792442026910932E-2</v>
      </c>
      <c r="AA92" s="4">
        <f t="shared" si="26"/>
        <v>-5.2414605418139026E-2</v>
      </c>
      <c r="AB92" s="4">
        <f t="shared" si="27"/>
        <v>1.1648429226967849E-2</v>
      </c>
      <c r="AC92" s="4">
        <f t="shared" si="28"/>
        <v>-7.4668527564549891E-2</v>
      </c>
      <c r="AD92" s="4">
        <f t="shared" si="29"/>
        <v>-2.0050125313283096E-2</v>
      </c>
      <c r="AE92" s="4">
        <f t="shared" si="30"/>
        <v>-1.6212043232115336E-2</v>
      </c>
      <c r="AF92" s="4">
        <f t="shared" si="31"/>
        <v>-4.5358903450763544E-2</v>
      </c>
      <c r="AG92" s="4">
        <f t="shared" si="33"/>
        <v>-5.5555555555555358E-3</v>
      </c>
    </row>
    <row r="93" spans="1:33">
      <c r="A93" s="53">
        <v>44617</v>
      </c>
      <c r="B93">
        <v>134.25</v>
      </c>
      <c r="C93">
        <v>148.91999999999999</v>
      </c>
      <c r="D93">
        <v>36.869999999999997</v>
      </c>
      <c r="E93">
        <v>45.67</v>
      </c>
      <c r="F93">
        <v>63.7</v>
      </c>
      <c r="G93">
        <v>45.76</v>
      </c>
      <c r="H93">
        <v>12.12</v>
      </c>
      <c r="I93">
        <v>128.01</v>
      </c>
      <c r="J93">
        <v>32.83</v>
      </c>
      <c r="K93">
        <v>54.93</v>
      </c>
      <c r="L93">
        <v>12.93</v>
      </c>
      <c r="M93">
        <v>76.64</v>
      </c>
      <c r="N93">
        <v>38.93</v>
      </c>
      <c r="O93">
        <v>633.51</v>
      </c>
      <c r="P93" s="72">
        <v>269.95</v>
      </c>
      <c r="Q93" s="61"/>
      <c r="R93" s="53">
        <v>44617</v>
      </c>
      <c r="S93" s="4">
        <f t="shared" si="18"/>
        <v>2.1145508481022368E-2</v>
      </c>
      <c r="T93" s="4">
        <f t="shared" si="19"/>
        <v>2.6932399676808938E-3</v>
      </c>
      <c r="U93" s="4">
        <f t="shared" si="20"/>
        <v>-8.1300813008133854E-4</v>
      </c>
      <c r="V93" s="4">
        <f t="shared" si="21"/>
        <v>-1.7003874300473454E-2</v>
      </c>
      <c r="W93" s="4">
        <f t="shared" si="22"/>
        <v>-2.7480916030534264E-2</v>
      </c>
      <c r="X93" s="4">
        <f t="shared" si="23"/>
        <v>-2.8328611898017497E-3</v>
      </c>
      <c r="Y93" s="4">
        <f t="shared" si="24"/>
        <v>8.3194675540765317E-3</v>
      </c>
      <c r="Z93" s="4">
        <f t="shared" si="25"/>
        <v>-9.7470410768161209E-3</v>
      </c>
      <c r="AA93" s="4">
        <f t="shared" si="26"/>
        <v>2.0198881292728288E-2</v>
      </c>
      <c r="AB93" s="4">
        <f t="shared" si="27"/>
        <v>-4.169574319609215E-2</v>
      </c>
      <c r="AC93" s="4">
        <f t="shared" si="28"/>
        <v>-2.4886877828054321E-2</v>
      </c>
      <c r="AD93" s="4">
        <f t="shared" si="29"/>
        <v>-1.994884910485939E-2</v>
      </c>
      <c r="AE93" s="4">
        <f t="shared" si="30"/>
        <v>1.831022756997136E-2</v>
      </c>
      <c r="AF93" s="4">
        <f t="shared" si="31"/>
        <v>-2.6291759816114979E-3</v>
      </c>
      <c r="AG93" s="4">
        <f t="shared" si="33"/>
        <v>5.4003724394784403E-3</v>
      </c>
    </row>
    <row r="94" spans="1:33">
      <c r="A94" s="53">
        <v>44620</v>
      </c>
      <c r="B94">
        <v>139.51</v>
      </c>
      <c r="C94">
        <v>148.29</v>
      </c>
      <c r="D94">
        <v>36</v>
      </c>
      <c r="E94">
        <v>45.9</v>
      </c>
      <c r="F94">
        <v>60.43</v>
      </c>
      <c r="G94">
        <v>46.83</v>
      </c>
      <c r="H94">
        <v>12.48</v>
      </c>
      <c r="I94">
        <v>133.22</v>
      </c>
      <c r="J94">
        <v>33.44</v>
      </c>
      <c r="K94">
        <v>54.75</v>
      </c>
      <c r="L94">
        <v>13.88</v>
      </c>
      <c r="M94">
        <v>78.14</v>
      </c>
      <c r="N94">
        <v>38.46</v>
      </c>
      <c r="O94">
        <v>648.98</v>
      </c>
      <c r="P94" s="72">
        <v>275.01</v>
      </c>
      <c r="Q94" s="61"/>
      <c r="R94" s="53">
        <v>44620</v>
      </c>
      <c r="S94" s="4">
        <f t="shared" si="18"/>
        <v>3.9180633147113619E-2</v>
      </c>
      <c r="T94" s="4">
        <f t="shared" si="19"/>
        <v>-4.2304593070104923E-3</v>
      </c>
      <c r="U94" s="4">
        <f t="shared" si="20"/>
        <v>-2.3596419853539441E-2</v>
      </c>
      <c r="V94" s="4">
        <f t="shared" si="21"/>
        <v>5.0361287497262541E-3</v>
      </c>
      <c r="W94" s="4">
        <f t="shared" si="22"/>
        <v>-5.1334379905808469E-2</v>
      </c>
      <c r="X94" s="4">
        <f t="shared" si="23"/>
        <v>2.338286713286708E-2</v>
      </c>
      <c r="Y94" s="4">
        <f t="shared" si="24"/>
        <v>2.9702970297029729E-2</v>
      </c>
      <c r="Z94" s="4">
        <f t="shared" si="25"/>
        <v>4.0699945316772235E-2</v>
      </c>
      <c r="AA94" s="4">
        <f t="shared" si="26"/>
        <v>1.8580566554980082E-2</v>
      </c>
      <c r="AB94" s="4">
        <f t="shared" si="27"/>
        <v>-3.2768978700163931E-3</v>
      </c>
      <c r="AC94" s="4">
        <f t="shared" si="28"/>
        <v>7.3472544470224443E-2</v>
      </c>
      <c r="AD94" s="4">
        <f t="shared" si="29"/>
        <v>1.9572025052192021E-2</v>
      </c>
      <c r="AE94" s="4">
        <f t="shared" si="30"/>
        <v>-1.2072951451322811E-2</v>
      </c>
      <c r="AF94" s="4">
        <f t="shared" si="31"/>
        <v>2.441950403308546E-2</v>
      </c>
      <c r="AG94" s="4">
        <f t="shared" si="33"/>
        <v>1.8744211891090989E-2</v>
      </c>
    </row>
    <row r="95" spans="1:33">
      <c r="A95" s="53">
        <v>44621</v>
      </c>
      <c r="B95">
        <v>138.30000000000001</v>
      </c>
      <c r="C95">
        <v>148.57</v>
      </c>
      <c r="D95">
        <v>35.65</v>
      </c>
      <c r="E95">
        <v>45.98</v>
      </c>
      <c r="F95">
        <v>62.51</v>
      </c>
      <c r="G95">
        <v>47.05</v>
      </c>
      <c r="H95">
        <v>12.8</v>
      </c>
      <c r="I95">
        <v>140.08000000000001</v>
      </c>
      <c r="J95">
        <v>33.29</v>
      </c>
      <c r="K95">
        <v>56.87</v>
      </c>
      <c r="L95">
        <v>13.7</v>
      </c>
      <c r="M95">
        <v>83.2</v>
      </c>
      <c r="N95">
        <v>38</v>
      </c>
      <c r="O95">
        <v>641.63</v>
      </c>
      <c r="P95" s="72">
        <v>273.67</v>
      </c>
      <c r="Q95" s="61"/>
      <c r="R95" s="53">
        <v>44621</v>
      </c>
      <c r="S95" s="4">
        <f t="shared" si="18"/>
        <v>-8.6732133897210462E-3</v>
      </c>
      <c r="T95" s="4">
        <f t="shared" si="19"/>
        <v>1.8881920561062415E-3</v>
      </c>
      <c r="U95" s="4">
        <f t="shared" si="20"/>
        <v>-9.7222222222222987E-3</v>
      </c>
      <c r="V95" s="4">
        <f t="shared" si="21"/>
        <v>1.7429193899782813E-3</v>
      </c>
      <c r="W95" s="4">
        <f t="shared" si="22"/>
        <v>3.4419990071156592E-2</v>
      </c>
      <c r="X95" s="4">
        <f t="shared" si="23"/>
        <v>4.6978432628657085E-3</v>
      </c>
      <c r="Y95" s="4">
        <f t="shared" si="24"/>
        <v>2.5641025641025772E-2</v>
      </c>
      <c r="Z95" s="4">
        <f t="shared" si="25"/>
        <v>5.1493769704248793E-2</v>
      </c>
      <c r="AA95" s="4">
        <f t="shared" si="26"/>
        <v>-4.4856459330142595E-3</v>
      </c>
      <c r="AB95" s="4">
        <f t="shared" si="27"/>
        <v>3.8721461187214645E-2</v>
      </c>
      <c r="AC95" s="4">
        <f t="shared" si="28"/>
        <v>-1.2968299711815678E-2</v>
      </c>
      <c r="AD95" s="4">
        <f t="shared" si="29"/>
        <v>6.4755566931149255E-2</v>
      </c>
      <c r="AE95" s="4">
        <f t="shared" si="30"/>
        <v>-1.1960478419136833E-2</v>
      </c>
      <c r="AF95" s="4">
        <f t="shared" si="31"/>
        <v>-1.1325464575179578E-2</v>
      </c>
      <c r="AG95" s="4">
        <f t="shared" si="33"/>
        <v>-4.8725500890876017E-3</v>
      </c>
    </row>
    <row r="96" spans="1:33">
      <c r="A96" s="53">
        <v>44622</v>
      </c>
      <c r="B96">
        <v>137.79</v>
      </c>
      <c r="C96">
        <v>146.82</v>
      </c>
      <c r="D96">
        <v>32.99</v>
      </c>
      <c r="E96">
        <v>46.15</v>
      </c>
      <c r="F96">
        <v>62.51</v>
      </c>
      <c r="G96">
        <v>46.29</v>
      </c>
      <c r="H96">
        <v>12.35</v>
      </c>
      <c r="I96">
        <v>137.68</v>
      </c>
      <c r="J96">
        <v>32.82</v>
      </c>
      <c r="K96">
        <v>57.23</v>
      </c>
      <c r="L96">
        <v>13.15</v>
      </c>
      <c r="M96">
        <v>84.22</v>
      </c>
      <c r="N96">
        <v>38.130000000000003</v>
      </c>
      <c r="O96">
        <v>624.87</v>
      </c>
      <c r="P96" s="72">
        <v>268.23</v>
      </c>
      <c r="Q96" s="61"/>
      <c r="R96" s="53">
        <v>44622</v>
      </c>
      <c r="S96" s="4">
        <f t="shared" si="18"/>
        <v>-3.6876355748374223E-3</v>
      </c>
      <c r="T96" s="4">
        <f t="shared" si="19"/>
        <v>-1.1778959413071277E-2</v>
      </c>
      <c r="U96" s="4">
        <f t="shared" si="20"/>
        <v>-7.4614305750350551E-2</v>
      </c>
      <c r="V96" s="4">
        <f t="shared" si="21"/>
        <v>3.6972596781210676E-3</v>
      </c>
      <c r="W96" s="4">
        <f t="shared" si="22"/>
        <v>0</v>
      </c>
      <c r="X96" s="4">
        <f t="shared" si="23"/>
        <v>-1.6153028692879823E-2</v>
      </c>
      <c r="Y96" s="4">
        <f t="shared" si="24"/>
        <v>-3.5156250000000111E-2</v>
      </c>
      <c r="Z96" s="4">
        <f t="shared" si="25"/>
        <v>-1.7133066818960652E-2</v>
      </c>
      <c r="AA96" s="4">
        <f t="shared" si="26"/>
        <v>-1.4118353860018029E-2</v>
      </c>
      <c r="AB96" s="4">
        <f t="shared" si="27"/>
        <v>6.3302268331282274E-3</v>
      </c>
      <c r="AC96" s="4">
        <f t="shared" si="28"/>
        <v>-4.0145985401459749E-2</v>
      </c>
      <c r="AD96" s="4">
        <f t="shared" si="29"/>
        <v>1.2259615384615286E-2</v>
      </c>
      <c r="AE96" s="4">
        <f t="shared" si="30"/>
        <v>3.4210526315789913E-3</v>
      </c>
      <c r="AF96" s="4">
        <f t="shared" si="31"/>
        <v>-2.6120973146517401E-2</v>
      </c>
      <c r="AG96" s="4">
        <f t="shared" si="33"/>
        <v>-1.9877955201520026E-2</v>
      </c>
    </row>
    <row r="97" spans="1:33">
      <c r="A97" s="53">
        <v>44623</v>
      </c>
      <c r="B97">
        <v>136.01</v>
      </c>
      <c r="C97">
        <v>148.03</v>
      </c>
      <c r="D97">
        <v>32.85</v>
      </c>
      <c r="E97">
        <v>44.8</v>
      </c>
      <c r="F97">
        <v>60.02</v>
      </c>
      <c r="G97">
        <v>45.87</v>
      </c>
      <c r="H97">
        <v>12.25</v>
      </c>
      <c r="I97">
        <v>133.75</v>
      </c>
      <c r="J97">
        <v>32.619999999999997</v>
      </c>
      <c r="K97">
        <v>56.7</v>
      </c>
      <c r="L97">
        <v>12.95</v>
      </c>
      <c r="M97">
        <v>87.51</v>
      </c>
      <c r="N97">
        <v>38</v>
      </c>
      <c r="O97">
        <v>616.67999999999995</v>
      </c>
      <c r="P97" s="72">
        <v>269</v>
      </c>
      <c r="Q97" s="61"/>
      <c r="R97" s="53">
        <v>44623</v>
      </c>
      <c r="S97" s="4">
        <f t="shared" si="18"/>
        <v>-1.2918208868568093E-2</v>
      </c>
      <c r="T97" s="4">
        <f t="shared" si="19"/>
        <v>8.2413840076285272E-3</v>
      </c>
      <c r="U97" s="4">
        <f t="shared" si="20"/>
        <v>-4.243710215216745E-3</v>
      </c>
      <c r="V97" s="4">
        <f t="shared" si="21"/>
        <v>-2.9252437703142009E-2</v>
      </c>
      <c r="W97" s="4">
        <f t="shared" si="22"/>
        <v>-3.983362661974077E-2</v>
      </c>
      <c r="X97" s="4">
        <f t="shared" si="23"/>
        <v>-9.0732339598186273E-3</v>
      </c>
      <c r="Y97" s="4">
        <f t="shared" si="24"/>
        <v>-8.0971659919027994E-3</v>
      </c>
      <c r="Z97" s="4">
        <f t="shared" si="25"/>
        <v>-2.8544450900639173E-2</v>
      </c>
      <c r="AA97" s="4">
        <f t="shared" si="26"/>
        <v>-6.0938452163316059E-3</v>
      </c>
      <c r="AB97" s="4">
        <f t="shared" si="27"/>
        <v>-9.2608771623273745E-3</v>
      </c>
      <c r="AC97" s="4">
        <f t="shared" si="28"/>
        <v>-1.5209125475285301E-2</v>
      </c>
      <c r="AD97" s="4">
        <f t="shared" si="29"/>
        <v>3.9064355260033379E-2</v>
      </c>
      <c r="AE97" s="4">
        <f t="shared" si="30"/>
        <v>-3.4093889325991222E-3</v>
      </c>
      <c r="AF97" s="4">
        <f t="shared" si="31"/>
        <v>-1.3106726199049512E-2</v>
      </c>
      <c r="AG97" s="4">
        <f t="shared" si="33"/>
        <v>2.8706706930619053E-3</v>
      </c>
    </row>
    <row r="98" spans="1:33">
      <c r="A98" s="53">
        <v>44624</v>
      </c>
      <c r="B98">
        <v>135.80000000000001</v>
      </c>
      <c r="C98">
        <v>148.65</v>
      </c>
      <c r="D98">
        <v>33.299999999999997</v>
      </c>
      <c r="E98">
        <v>44.41</v>
      </c>
      <c r="F98">
        <v>61</v>
      </c>
      <c r="G98">
        <v>45.93</v>
      </c>
      <c r="H98">
        <v>12.22</v>
      </c>
      <c r="I98">
        <v>132.71</v>
      </c>
      <c r="J98">
        <v>32.659999999999997</v>
      </c>
      <c r="K98">
        <v>54.8</v>
      </c>
      <c r="L98">
        <v>12.46</v>
      </c>
      <c r="M98">
        <v>87.08</v>
      </c>
      <c r="N98">
        <v>38.22</v>
      </c>
      <c r="O98">
        <v>619.27</v>
      </c>
      <c r="P98" s="72">
        <v>272.01</v>
      </c>
      <c r="Q98" s="61"/>
      <c r="R98" s="53">
        <v>44624</v>
      </c>
      <c r="S98" s="4">
        <f t="shared" si="18"/>
        <v>-1.5440041173441221E-3</v>
      </c>
      <c r="T98" s="4">
        <f t="shared" si="19"/>
        <v>4.1883402013105364E-3</v>
      </c>
      <c r="U98" s="4">
        <f t="shared" si="20"/>
        <v>1.3698630136986134E-2</v>
      </c>
      <c r="V98" s="4">
        <f t="shared" si="21"/>
        <v>-8.7053571428571397E-3</v>
      </c>
      <c r="W98" s="4">
        <f t="shared" si="22"/>
        <v>1.6327890703098813E-2</v>
      </c>
      <c r="X98" s="4">
        <f t="shared" si="23"/>
        <v>1.3080444735120711E-3</v>
      </c>
      <c r="Y98" s="4">
        <f t="shared" si="24"/>
        <v>-2.448979591836653E-3</v>
      </c>
      <c r="Z98" s="4">
        <f t="shared" si="25"/>
        <v>-7.7757009345793549E-3</v>
      </c>
      <c r="AA98" s="4">
        <f t="shared" si="26"/>
        <v>1.2262415695891704E-3</v>
      </c>
      <c r="AB98" s="4">
        <f t="shared" si="27"/>
        <v>-3.3509700176366897E-2</v>
      </c>
      <c r="AC98" s="4">
        <f t="shared" si="28"/>
        <v>-3.7837837837837673E-2</v>
      </c>
      <c r="AD98" s="4">
        <f t="shared" si="29"/>
        <v>-4.9137241458120373E-3</v>
      </c>
      <c r="AE98" s="4">
        <f t="shared" si="30"/>
        <v>5.7894736842105665E-3</v>
      </c>
      <c r="AF98" s="4">
        <f t="shared" si="31"/>
        <v>4.1999091911526509E-3</v>
      </c>
      <c r="AG98" s="4">
        <f t="shared" si="33"/>
        <v>1.118959107806683E-2</v>
      </c>
    </row>
    <row r="99" spans="1:33">
      <c r="A99" s="53">
        <v>44627</v>
      </c>
      <c r="B99">
        <v>132.79</v>
      </c>
      <c r="C99">
        <v>144.88</v>
      </c>
      <c r="D99">
        <v>32</v>
      </c>
      <c r="E99">
        <v>44.6</v>
      </c>
      <c r="F99">
        <v>62.9</v>
      </c>
      <c r="G99">
        <v>43.55</v>
      </c>
      <c r="H99">
        <v>11.63</v>
      </c>
      <c r="I99">
        <v>122.88</v>
      </c>
      <c r="J99">
        <v>30.47</v>
      </c>
      <c r="K99">
        <v>55.52</v>
      </c>
      <c r="L99">
        <v>11.46</v>
      </c>
      <c r="M99">
        <v>84.58</v>
      </c>
      <c r="N99">
        <v>38.020000000000003</v>
      </c>
      <c r="O99">
        <v>575.19000000000005</v>
      </c>
      <c r="P99" s="72">
        <v>265.60000000000002</v>
      </c>
      <c r="Q99" s="61"/>
      <c r="R99" s="53">
        <v>44627</v>
      </c>
      <c r="S99" s="4">
        <f t="shared" si="18"/>
        <v>-2.2164948453608391E-2</v>
      </c>
      <c r="T99" s="4">
        <f t="shared" si="19"/>
        <v>-2.5361587621930748E-2</v>
      </c>
      <c r="U99" s="4">
        <f t="shared" si="20"/>
        <v>-3.9039039039038936E-2</v>
      </c>
      <c r="V99" s="4">
        <f t="shared" si="21"/>
        <v>4.2783156946635259E-3</v>
      </c>
      <c r="W99" s="4">
        <f t="shared" si="22"/>
        <v>3.1147540983606614E-2</v>
      </c>
      <c r="X99" s="4">
        <f t="shared" si="23"/>
        <v>-5.1817983888526098E-2</v>
      </c>
      <c r="Y99" s="4">
        <f t="shared" si="24"/>
        <v>-4.8281505728314245E-2</v>
      </c>
      <c r="Z99" s="4">
        <f t="shared" si="25"/>
        <v>-7.4071283249190101E-2</v>
      </c>
      <c r="AA99" s="4">
        <f t="shared" si="26"/>
        <v>-6.7054500918554694E-2</v>
      </c>
      <c r="AB99" s="4">
        <f t="shared" si="27"/>
        <v>1.3138686131386912E-2</v>
      </c>
      <c r="AC99" s="4">
        <f t="shared" si="28"/>
        <v>-8.0256821829855496E-2</v>
      </c>
      <c r="AD99" s="4">
        <f t="shared" si="29"/>
        <v>-2.8709232889297165E-2</v>
      </c>
      <c r="AE99" s="4">
        <f t="shared" si="30"/>
        <v>-5.2328623757194048E-3</v>
      </c>
      <c r="AF99" s="4">
        <f t="shared" si="31"/>
        <v>-7.1180583590356283E-2</v>
      </c>
      <c r="AG99" s="4">
        <f t="shared" si="33"/>
        <v>-2.3565310098893288E-2</v>
      </c>
    </row>
    <row r="100" spans="1:33">
      <c r="A100" s="53">
        <v>44628</v>
      </c>
      <c r="B100">
        <v>130.63</v>
      </c>
      <c r="C100">
        <v>144.21</v>
      </c>
      <c r="D100">
        <v>31.5</v>
      </c>
      <c r="E100">
        <v>43.8</v>
      </c>
      <c r="F100">
        <v>62.21</v>
      </c>
      <c r="G100">
        <v>42.41</v>
      </c>
      <c r="H100">
        <v>11.45</v>
      </c>
      <c r="I100">
        <v>120.46</v>
      </c>
      <c r="J100">
        <v>30.11</v>
      </c>
      <c r="K100">
        <v>53.85</v>
      </c>
      <c r="L100">
        <v>10.46</v>
      </c>
      <c r="M100">
        <v>82.32</v>
      </c>
      <c r="N100">
        <v>36.92</v>
      </c>
      <c r="O100">
        <v>561.79999999999995</v>
      </c>
      <c r="P100" s="72">
        <v>264.10000000000002</v>
      </c>
      <c r="Q100" s="61"/>
      <c r="R100" s="53">
        <v>44628</v>
      </c>
      <c r="S100" s="4">
        <f t="shared" si="18"/>
        <v>-1.6266285111830703E-2</v>
      </c>
      <c r="T100" s="4">
        <f t="shared" si="19"/>
        <v>-4.6245168415239846E-3</v>
      </c>
      <c r="U100" s="4">
        <f t="shared" si="20"/>
        <v>-1.5625E-2</v>
      </c>
      <c r="V100" s="4">
        <f t="shared" si="21"/>
        <v>-1.7937219730941756E-2</v>
      </c>
      <c r="W100" s="4">
        <f t="shared" si="22"/>
        <v>-1.0969793322734511E-2</v>
      </c>
      <c r="X100" s="4">
        <f t="shared" si="23"/>
        <v>-2.6176808266360485E-2</v>
      </c>
      <c r="Y100" s="4">
        <f t="shared" si="24"/>
        <v>-1.5477214101461856E-2</v>
      </c>
      <c r="Z100" s="4">
        <f t="shared" si="25"/>
        <v>-1.969401041666663E-2</v>
      </c>
      <c r="AA100" s="4">
        <f t="shared" si="26"/>
        <v>-1.1814899901542497E-2</v>
      </c>
      <c r="AB100" s="4">
        <f t="shared" si="27"/>
        <v>-3.0079250720461137E-2</v>
      </c>
      <c r="AC100" s="4">
        <f t="shared" si="28"/>
        <v>-8.7260034904013906E-2</v>
      </c>
      <c r="AD100" s="4">
        <f t="shared" si="29"/>
        <v>-2.6720264838023255E-2</v>
      </c>
      <c r="AE100" s="4">
        <f t="shared" si="30"/>
        <v>-2.8932140978432441E-2</v>
      </c>
      <c r="AF100" s="4">
        <f t="shared" si="31"/>
        <v>-2.3279264243119879E-2</v>
      </c>
      <c r="AG100" s="4">
        <f t="shared" ref="AG100:AG115" si="34">P100/P99-1</f>
        <v>-5.6475903614457978E-3</v>
      </c>
    </row>
    <row r="101" spans="1:33">
      <c r="A101" s="53">
        <v>44629</v>
      </c>
      <c r="B101">
        <v>130.65</v>
      </c>
      <c r="C101">
        <v>144.88</v>
      </c>
      <c r="D101">
        <v>31.9</v>
      </c>
      <c r="E101">
        <v>44</v>
      </c>
      <c r="F101">
        <v>62.89</v>
      </c>
      <c r="G101">
        <v>42.89</v>
      </c>
      <c r="H101">
        <v>11.43</v>
      </c>
      <c r="I101">
        <v>120.24</v>
      </c>
      <c r="J101">
        <v>31.62</v>
      </c>
      <c r="K101">
        <v>53.93</v>
      </c>
      <c r="L101">
        <v>9.4700000000000006</v>
      </c>
      <c r="M101">
        <v>81.41</v>
      </c>
      <c r="N101">
        <v>35.56</v>
      </c>
      <c r="O101">
        <v>552.6</v>
      </c>
      <c r="P101" s="72">
        <v>271.81</v>
      </c>
      <c r="Q101" s="61"/>
      <c r="R101" s="53">
        <v>44629</v>
      </c>
      <c r="S101" s="4">
        <f t="shared" si="18"/>
        <v>1.5310418739966636E-4</v>
      </c>
      <c r="T101" s="4">
        <f t="shared" si="19"/>
        <v>4.6460023576726517E-3</v>
      </c>
      <c r="U101" s="4">
        <f t="shared" si="20"/>
        <v>1.2698412698412653E-2</v>
      </c>
      <c r="V101" s="4">
        <f t="shared" si="21"/>
        <v>4.5662100456622667E-3</v>
      </c>
      <c r="W101" s="4">
        <f t="shared" si="22"/>
        <v>1.0930718533997741E-2</v>
      </c>
      <c r="X101" s="4">
        <f t="shared" si="23"/>
        <v>1.1318085357227226E-2</v>
      </c>
      <c r="Y101" s="4">
        <f t="shared" si="24"/>
        <v>-1.7467248908296096E-3</v>
      </c>
      <c r="Z101" s="4">
        <f t="shared" si="25"/>
        <v>-1.8263323924954111E-3</v>
      </c>
      <c r="AA101" s="4">
        <f t="shared" si="26"/>
        <v>5.0149452009299322E-2</v>
      </c>
      <c r="AB101" s="4">
        <f t="shared" si="27"/>
        <v>1.4856081708449764E-3</v>
      </c>
      <c r="AC101" s="4">
        <f t="shared" si="28"/>
        <v>-9.46462715105163E-2</v>
      </c>
      <c r="AD101" s="4">
        <f t="shared" si="29"/>
        <v>-1.1054421768707412E-2</v>
      </c>
      <c r="AE101" s="4">
        <f t="shared" si="30"/>
        <v>-3.6836403033586151E-2</v>
      </c>
      <c r="AF101" s="4">
        <f t="shared" si="31"/>
        <v>-1.6375934496261846E-2</v>
      </c>
      <c r="AG101" s="4">
        <f t="shared" si="34"/>
        <v>2.9193487315410716E-2</v>
      </c>
    </row>
    <row r="102" spans="1:33">
      <c r="A102" s="53">
        <v>44630</v>
      </c>
      <c r="B102">
        <v>135.85</v>
      </c>
      <c r="C102">
        <v>148.03</v>
      </c>
      <c r="D102">
        <v>31.29</v>
      </c>
      <c r="E102">
        <v>45.45</v>
      </c>
      <c r="F102">
        <v>64</v>
      </c>
      <c r="G102">
        <v>43.45</v>
      </c>
      <c r="H102">
        <v>11.63</v>
      </c>
      <c r="I102">
        <v>123.83</v>
      </c>
      <c r="J102">
        <v>33.909999999999997</v>
      </c>
      <c r="K102">
        <v>53.04</v>
      </c>
      <c r="L102">
        <v>10.029999999999999</v>
      </c>
      <c r="M102">
        <v>82.21</v>
      </c>
      <c r="N102">
        <v>37.44</v>
      </c>
      <c r="O102">
        <v>590.33000000000004</v>
      </c>
      <c r="P102" s="72">
        <v>271.81</v>
      </c>
      <c r="Q102" s="61"/>
      <c r="R102" s="53">
        <v>44630</v>
      </c>
      <c r="S102" s="4">
        <f t="shared" si="18"/>
        <v>3.9800995024875441E-2</v>
      </c>
      <c r="T102" s="4">
        <f t="shared" si="19"/>
        <v>2.1742131419105526E-2</v>
      </c>
      <c r="U102" s="4">
        <f t="shared" si="20"/>
        <v>-1.9122257053291514E-2</v>
      </c>
      <c r="V102" s="4">
        <f t="shared" si="21"/>
        <v>3.2954545454545459E-2</v>
      </c>
      <c r="W102" s="4">
        <f t="shared" si="22"/>
        <v>1.7649864843377383E-2</v>
      </c>
      <c r="X102" s="4">
        <f t="shared" si="23"/>
        <v>1.3056656563301461E-2</v>
      </c>
      <c r="Y102" s="4">
        <f t="shared" si="24"/>
        <v>1.7497812773403343E-2</v>
      </c>
      <c r="Z102" s="4">
        <f t="shared" si="25"/>
        <v>2.9856952761144306E-2</v>
      </c>
      <c r="AA102" s="4">
        <f t="shared" si="26"/>
        <v>7.2422517394054253E-2</v>
      </c>
      <c r="AB102" s="4">
        <f t="shared" si="27"/>
        <v>-1.6502874096050446E-2</v>
      </c>
      <c r="AC102" s="4">
        <f t="shared" si="28"/>
        <v>5.9134107708553207E-2</v>
      </c>
      <c r="AD102" s="4">
        <f t="shared" si="29"/>
        <v>9.8268026041026246E-3</v>
      </c>
      <c r="AE102" s="4">
        <f t="shared" si="30"/>
        <v>5.2868391451068586E-2</v>
      </c>
      <c r="AF102" s="4">
        <f t="shared" si="31"/>
        <v>6.8277234889612792E-2</v>
      </c>
      <c r="AG102" s="4">
        <f t="shared" si="34"/>
        <v>0</v>
      </c>
    </row>
    <row r="103" spans="1:33">
      <c r="A103" s="53">
        <v>44631</v>
      </c>
      <c r="B103">
        <v>131.1</v>
      </c>
      <c r="C103">
        <v>148.87</v>
      </c>
      <c r="D103">
        <v>32.299999999999997</v>
      </c>
      <c r="E103">
        <v>45</v>
      </c>
      <c r="F103">
        <v>64.760000000000005</v>
      </c>
      <c r="G103">
        <v>43.71</v>
      </c>
      <c r="H103">
        <v>11.4</v>
      </c>
      <c r="I103">
        <v>122.66</v>
      </c>
      <c r="J103">
        <v>34.19</v>
      </c>
      <c r="K103">
        <v>53.32</v>
      </c>
      <c r="L103">
        <v>10.06</v>
      </c>
      <c r="M103">
        <v>80.97</v>
      </c>
      <c r="N103">
        <v>37.67</v>
      </c>
      <c r="O103">
        <v>575.08000000000004</v>
      </c>
      <c r="P103" s="72">
        <v>266.10000000000002</v>
      </c>
      <c r="Q103" s="61"/>
      <c r="R103" s="53">
        <v>44631</v>
      </c>
      <c r="S103" s="4">
        <f t="shared" si="18"/>
        <v>-3.4965034965035002E-2</v>
      </c>
      <c r="T103" s="4">
        <f t="shared" si="19"/>
        <v>5.6745254340335727E-3</v>
      </c>
      <c r="U103" s="4">
        <f t="shared" si="20"/>
        <v>3.2278683285394738E-2</v>
      </c>
      <c r="V103" s="4">
        <f t="shared" si="21"/>
        <v>-9.9009900990099098E-3</v>
      </c>
      <c r="W103" s="4">
        <f t="shared" si="22"/>
        <v>1.187500000000008E-2</v>
      </c>
      <c r="X103" s="4">
        <f t="shared" si="23"/>
        <v>5.9838895281931759E-3</v>
      </c>
      <c r="Y103" s="4">
        <f t="shared" si="24"/>
        <v>-1.9776440240756754E-2</v>
      </c>
      <c r="Z103" s="4">
        <f t="shared" si="25"/>
        <v>-9.448437373818952E-3</v>
      </c>
      <c r="AA103" s="4">
        <f t="shared" si="26"/>
        <v>8.2571512828075733E-3</v>
      </c>
      <c r="AB103" s="4">
        <f t="shared" si="27"/>
        <v>5.2790346907993779E-3</v>
      </c>
      <c r="AC103" s="4">
        <f t="shared" si="28"/>
        <v>2.9910269192423566E-3</v>
      </c>
      <c r="AD103" s="4">
        <f t="shared" si="29"/>
        <v>-1.5083323196691367E-2</v>
      </c>
      <c r="AE103" s="4">
        <f t="shared" si="30"/>
        <v>6.1431623931624824E-3</v>
      </c>
      <c r="AF103" s="4">
        <f t="shared" si="31"/>
        <v>-2.5833008656175327E-2</v>
      </c>
      <c r="AG103" s="4">
        <f t="shared" si="34"/>
        <v>-2.1007321290607339E-2</v>
      </c>
    </row>
    <row r="104" spans="1:33">
      <c r="A104" s="53">
        <v>44634</v>
      </c>
      <c r="B104">
        <v>129.96</v>
      </c>
      <c r="C104">
        <v>146.63999999999999</v>
      </c>
      <c r="D104">
        <v>31.68</v>
      </c>
      <c r="E104">
        <v>46</v>
      </c>
      <c r="F104">
        <v>65.17</v>
      </c>
      <c r="G104">
        <v>43</v>
      </c>
      <c r="H104">
        <v>11.08</v>
      </c>
      <c r="I104">
        <v>119.24</v>
      </c>
      <c r="J104">
        <v>32.97</v>
      </c>
      <c r="K104">
        <v>53.63</v>
      </c>
      <c r="L104">
        <v>9.77</v>
      </c>
      <c r="M104">
        <v>79.13</v>
      </c>
      <c r="N104">
        <v>37.26</v>
      </c>
      <c r="O104">
        <v>570.48</v>
      </c>
      <c r="P104" s="72">
        <v>270.45</v>
      </c>
      <c r="Q104" s="61"/>
      <c r="R104" s="53">
        <v>44634</v>
      </c>
      <c r="S104" s="4">
        <f t="shared" si="18"/>
        <v>-8.6956521739129933E-3</v>
      </c>
      <c r="T104" s="4">
        <f t="shared" si="19"/>
        <v>-1.4979512326190769E-2</v>
      </c>
      <c r="U104" s="4">
        <f t="shared" si="20"/>
        <v>-1.9195046439628438E-2</v>
      </c>
      <c r="V104" s="4">
        <f t="shared" si="21"/>
        <v>2.2222222222222143E-2</v>
      </c>
      <c r="W104" s="4">
        <f t="shared" si="22"/>
        <v>6.3310685608399808E-3</v>
      </c>
      <c r="X104" s="4">
        <f t="shared" si="23"/>
        <v>-1.6243422557767118E-2</v>
      </c>
      <c r="Y104" s="4">
        <f t="shared" si="24"/>
        <v>-2.8070175438596467E-2</v>
      </c>
      <c r="Z104" s="4">
        <f t="shared" si="25"/>
        <v>-2.7881950105984044E-2</v>
      </c>
      <c r="AA104" s="4">
        <f t="shared" si="26"/>
        <v>-3.5682948230476685E-2</v>
      </c>
      <c r="AB104" s="4">
        <f t="shared" si="27"/>
        <v>5.8139534883721034E-3</v>
      </c>
      <c r="AC104" s="4">
        <f t="shared" si="28"/>
        <v>-2.8827037773359931E-2</v>
      </c>
      <c r="AD104" s="4">
        <f t="shared" si="29"/>
        <v>-2.2724465851549969E-2</v>
      </c>
      <c r="AE104" s="4">
        <f t="shared" si="30"/>
        <v>-1.0883992567029543E-2</v>
      </c>
      <c r="AF104" s="4">
        <f t="shared" si="31"/>
        <v>-7.9988871113584326E-3</v>
      </c>
      <c r="AG104" s="4">
        <f t="shared" si="34"/>
        <v>1.6347237880495857E-2</v>
      </c>
    </row>
    <row r="105" spans="1:33">
      <c r="A105" s="53">
        <v>44635</v>
      </c>
      <c r="B105">
        <v>129.6</v>
      </c>
      <c r="C105">
        <v>145.87</v>
      </c>
      <c r="D105">
        <v>31.93</v>
      </c>
      <c r="E105">
        <v>46.02</v>
      </c>
      <c r="F105">
        <v>65.52</v>
      </c>
      <c r="G105">
        <v>43.73</v>
      </c>
      <c r="H105">
        <v>11.29</v>
      </c>
      <c r="I105">
        <v>123.82</v>
      </c>
      <c r="J105">
        <v>33.72</v>
      </c>
      <c r="K105">
        <v>54.05</v>
      </c>
      <c r="L105">
        <v>10.32</v>
      </c>
      <c r="M105">
        <v>78.08</v>
      </c>
      <c r="N105">
        <v>36.65</v>
      </c>
      <c r="O105">
        <v>583.49</v>
      </c>
      <c r="P105" s="72">
        <v>269</v>
      </c>
      <c r="Q105" s="61"/>
      <c r="R105" s="53">
        <v>44635</v>
      </c>
      <c r="S105" s="4">
        <f t="shared" si="18"/>
        <v>-2.7700831024931594E-3</v>
      </c>
      <c r="T105" s="4">
        <f t="shared" si="19"/>
        <v>-5.250954719039691E-3</v>
      </c>
      <c r="U105" s="4">
        <f t="shared" si="20"/>
        <v>7.8914141414141437E-3</v>
      </c>
      <c r="V105" s="4">
        <f t="shared" si="21"/>
        <v>4.3478260869567187E-4</v>
      </c>
      <c r="W105" s="4">
        <f t="shared" si="22"/>
        <v>5.3705692803436289E-3</v>
      </c>
      <c r="X105" s="4">
        <f t="shared" si="23"/>
        <v>1.6976744186046444E-2</v>
      </c>
      <c r="Y105" s="4">
        <f t="shared" si="24"/>
        <v>1.8953068592057587E-2</v>
      </c>
      <c r="Z105" s="4">
        <f t="shared" si="25"/>
        <v>3.8409929553840927E-2</v>
      </c>
      <c r="AA105" s="4">
        <f t="shared" si="26"/>
        <v>2.2747952684258443E-2</v>
      </c>
      <c r="AB105" s="4">
        <f t="shared" si="27"/>
        <v>7.8314376281931608E-3</v>
      </c>
      <c r="AC105" s="4">
        <f t="shared" si="28"/>
        <v>5.6294779938587558E-2</v>
      </c>
      <c r="AD105" s="4">
        <f t="shared" si="29"/>
        <v>-1.3269303677492683E-2</v>
      </c>
      <c r="AE105" s="4">
        <f t="shared" si="30"/>
        <v>-1.6371443907675753E-2</v>
      </c>
      <c r="AF105" s="4">
        <f t="shared" si="31"/>
        <v>2.2805356892441342E-2</v>
      </c>
      <c r="AG105" s="4">
        <f t="shared" si="34"/>
        <v>-5.3614346459603945E-3</v>
      </c>
    </row>
    <row r="106" spans="1:33">
      <c r="A106" s="53">
        <v>44636</v>
      </c>
      <c r="B106">
        <v>131.29</v>
      </c>
      <c r="C106">
        <v>147.22</v>
      </c>
      <c r="D106">
        <v>32.06</v>
      </c>
      <c r="E106">
        <v>45.6</v>
      </c>
      <c r="F106">
        <v>66.22</v>
      </c>
      <c r="G106">
        <v>44.92</v>
      </c>
      <c r="H106">
        <v>11.33</v>
      </c>
      <c r="I106">
        <v>124.39</v>
      </c>
      <c r="J106">
        <v>34.909999999999997</v>
      </c>
      <c r="K106">
        <v>54.53</v>
      </c>
      <c r="L106">
        <v>10.27</v>
      </c>
      <c r="M106">
        <v>77.959999999999994</v>
      </c>
      <c r="N106">
        <v>36.520000000000003</v>
      </c>
      <c r="O106">
        <v>586.66999999999996</v>
      </c>
      <c r="P106" s="72">
        <v>269</v>
      </c>
      <c r="Q106" s="61"/>
      <c r="R106" s="53">
        <v>44636</v>
      </c>
      <c r="S106" s="4">
        <f t="shared" si="18"/>
        <v>1.3040123456790065E-2</v>
      </c>
      <c r="T106" s="4">
        <f t="shared" si="19"/>
        <v>9.2548159319942869E-3</v>
      </c>
      <c r="U106" s="4">
        <f t="shared" si="20"/>
        <v>4.0714062010649421E-3</v>
      </c>
      <c r="V106" s="4">
        <f t="shared" si="21"/>
        <v>-9.126466753585416E-3</v>
      </c>
      <c r="W106" s="4">
        <f t="shared" si="22"/>
        <v>1.0683760683760646E-2</v>
      </c>
      <c r="X106" s="4">
        <f t="shared" si="23"/>
        <v>2.7212439972559066E-2</v>
      </c>
      <c r="Y106" s="4">
        <f t="shared" si="24"/>
        <v>3.5429583702393241E-3</v>
      </c>
      <c r="Z106" s="4">
        <f t="shared" si="25"/>
        <v>4.603456630592806E-3</v>
      </c>
      <c r="AA106" s="4">
        <f t="shared" si="26"/>
        <v>3.5290628706998728E-2</v>
      </c>
      <c r="AB106" s="4">
        <f t="shared" si="27"/>
        <v>8.8806660499538559E-3</v>
      </c>
      <c r="AC106" s="4">
        <f t="shared" si="28"/>
        <v>-4.8449612403101971E-3</v>
      </c>
      <c r="AD106" s="4">
        <f t="shared" si="29"/>
        <v>-1.5368852459016757E-3</v>
      </c>
      <c r="AE106" s="4">
        <f t="shared" si="30"/>
        <v>-3.5470668485674262E-3</v>
      </c>
      <c r="AF106" s="4">
        <f t="shared" si="31"/>
        <v>5.4499648665786715E-3</v>
      </c>
      <c r="AG106" s="4">
        <f t="shared" si="34"/>
        <v>0</v>
      </c>
    </row>
    <row r="107" spans="1:33">
      <c r="A107" s="53">
        <v>44637</v>
      </c>
      <c r="B107">
        <v>131.61000000000001</v>
      </c>
      <c r="C107">
        <v>148.15</v>
      </c>
      <c r="D107">
        <v>32</v>
      </c>
      <c r="E107">
        <v>45.01</v>
      </c>
      <c r="F107">
        <v>67.89</v>
      </c>
      <c r="G107">
        <v>44.2</v>
      </c>
      <c r="H107">
        <v>11.39</v>
      </c>
      <c r="I107">
        <v>122.22</v>
      </c>
      <c r="J107">
        <v>34.409999999999997</v>
      </c>
      <c r="K107">
        <v>54.15</v>
      </c>
      <c r="L107">
        <v>10.06</v>
      </c>
      <c r="M107">
        <v>76.849999999999994</v>
      </c>
      <c r="N107">
        <v>36.4</v>
      </c>
      <c r="O107">
        <v>584.58000000000004</v>
      </c>
      <c r="P107" s="72">
        <v>266</v>
      </c>
      <c r="Q107" s="61"/>
      <c r="R107" s="53">
        <v>44637</v>
      </c>
      <c r="S107" s="4">
        <f t="shared" si="18"/>
        <v>2.4373524259275747E-3</v>
      </c>
      <c r="T107" s="4">
        <f t="shared" si="19"/>
        <v>6.3170764841733451E-3</v>
      </c>
      <c r="U107" s="4">
        <f t="shared" si="20"/>
        <v>-1.8714909544604863E-3</v>
      </c>
      <c r="V107" s="4">
        <f t="shared" si="21"/>
        <v>-1.2938596491228194E-2</v>
      </c>
      <c r="W107" s="4">
        <f t="shared" si="22"/>
        <v>2.5218967079432275E-2</v>
      </c>
      <c r="X107" s="4">
        <f t="shared" si="23"/>
        <v>-1.6028495102404228E-2</v>
      </c>
      <c r="Y107" s="4">
        <f t="shared" si="24"/>
        <v>5.295675198587757E-3</v>
      </c>
      <c r="Z107" s="4">
        <f t="shared" si="25"/>
        <v>-1.7445132245357375E-2</v>
      </c>
      <c r="AA107" s="4">
        <f t="shared" si="26"/>
        <v>-1.4322543683758182E-2</v>
      </c>
      <c r="AB107" s="4">
        <f t="shared" si="27"/>
        <v>-6.9686411149826322E-3</v>
      </c>
      <c r="AC107" s="4">
        <f t="shared" si="28"/>
        <v>-2.0447906523855752E-2</v>
      </c>
      <c r="AD107" s="4">
        <f t="shared" si="29"/>
        <v>-1.4238070805541292E-2</v>
      </c>
      <c r="AE107" s="4">
        <f t="shared" si="30"/>
        <v>-3.2858707557503752E-3</v>
      </c>
      <c r="AF107" s="4">
        <f t="shared" si="31"/>
        <v>-3.562479758637549E-3</v>
      </c>
      <c r="AG107" s="4">
        <f t="shared" si="34"/>
        <v>-1.1152416356877359E-2</v>
      </c>
    </row>
    <row r="108" spans="1:33">
      <c r="A108" s="53">
        <v>44638</v>
      </c>
      <c r="B108">
        <v>128.66</v>
      </c>
      <c r="C108">
        <v>140.28</v>
      </c>
      <c r="D108">
        <v>31.99</v>
      </c>
      <c r="E108">
        <v>45</v>
      </c>
      <c r="F108">
        <v>68.72</v>
      </c>
      <c r="G108">
        <v>43.99</v>
      </c>
      <c r="H108">
        <v>10.74</v>
      </c>
      <c r="I108">
        <v>117.55</v>
      </c>
      <c r="J108">
        <v>33.479999999999997</v>
      </c>
      <c r="K108">
        <v>54.08</v>
      </c>
      <c r="L108">
        <v>9.51</v>
      </c>
      <c r="M108">
        <v>72.430000000000007</v>
      </c>
      <c r="N108">
        <v>37.42</v>
      </c>
      <c r="O108">
        <v>567.63</v>
      </c>
      <c r="P108" s="72">
        <v>266.89999999999998</v>
      </c>
      <c r="Q108" s="61"/>
      <c r="R108" s="53">
        <v>44638</v>
      </c>
      <c r="S108" s="4">
        <f t="shared" si="18"/>
        <v>-2.2414710128409787E-2</v>
      </c>
      <c r="T108" s="4">
        <f t="shared" si="19"/>
        <v>-5.3121835977050336E-2</v>
      </c>
      <c r="U108" s="4">
        <f t="shared" si="20"/>
        <v>-3.1250000000004885E-4</v>
      </c>
      <c r="V108" s="4">
        <f t="shared" si="21"/>
        <v>-2.2217285047765323E-4</v>
      </c>
      <c r="W108" s="4">
        <f t="shared" si="22"/>
        <v>1.2225659154514679E-2</v>
      </c>
      <c r="X108" s="4">
        <f t="shared" si="23"/>
        <v>-4.7511312217194401E-3</v>
      </c>
      <c r="Y108" s="4">
        <f t="shared" si="24"/>
        <v>-5.706760316066728E-2</v>
      </c>
      <c r="Z108" s="4">
        <f t="shared" si="25"/>
        <v>-3.820978563246602E-2</v>
      </c>
      <c r="AA108" s="4">
        <f t="shared" si="26"/>
        <v>-2.7027027027026973E-2</v>
      </c>
      <c r="AB108" s="4">
        <f t="shared" si="27"/>
        <v>-1.2927054478301114E-3</v>
      </c>
      <c r="AC108" s="4">
        <f t="shared" si="28"/>
        <v>-5.4671968190854958E-2</v>
      </c>
      <c r="AD108" s="4">
        <f t="shared" si="29"/>
        <v>-5.7514638906961402E-2</v>
      </c>
      <c r="AE108" s="4">
        <f t="shared" si="30"/>
        <v>2.8021978021978144E-2</v>
      </c>
      <c r="AF108" s="4">
        <f t="shared" si="31"/>
        <v>-2.8995176023812075E-2</v>
      </c>
      <c r="AG108" s="4">
        <f t="shared" si="34"/>
        <v>3.3834586466163774E-3</v>
      </c>
    </row>
    <row r="109" spans="1:33">
      <c r="A109" s="53">
        <v>44641</v>
      </c>
      <c r="B109">
        <v>128.07</v>
      </c>
      <c r="C109">
        <v>139.18</v>
      </c>
      <c r="D109">
        <v>32.590000000000003</v>
      </c>
      <c r="E109">
        <v>45.16</v>
      </c>
      <c r="F109">
        <v>67.989999999999995</v>
      </c>
      <c r="G109">
        <v>43.92</v>
      </c>
      <c r="H109">
        <v>10.85</v>
      </c>
      <c r="I109">
        <v>118.18</v>
      </c>
      <c r="J109">
        <v>33.97</v>
      </c>
      <c r="K109">
        <v>53.05</v>
      </c>
      <c r="L109">
        <v>9.68</v>
      </c>
      <c r="M109">
        <v>73.349999999999994</v>
      </c>
      <c r="N109">
        <v>36</v>
      </c>
      <c r="O109">
        <v>577.58000000000004</v>
      </c>
      <c r="P109" s="72">
        <v>261</v>
      </c>
      <c r="Q109" s="61"/>
      <c r="R109" s="53">
        <v>44641</v>
      </c>
      <c r="S109" s="4">
        <f t="shared" si="18"/>
        <v>-4.5857298305611582E-3</v>
      </c>
      <c r="T109" s="4">
        <f t="shared" si="19"/>
        <v>-7.8414599372682581E-3</v>
      </c>
      <c r="U109" s="4">
        <f t="shared" si="20"/>
        <v>1.87558612066272E-2</v>
      </c>
      <c r="V109" s="4">
        <f t="shared" si="21"/>
        <v>3.555555555555534E-3</v>
      </c>
      <c r="W109" s="4">
        <f t="shared" si="22"/>
        <v>-1.0622817229336445E-2</v>
      </c>
      <c r="X109" s="4">
        <f t="shared" si="23"/>
        <v>-1.5912707433507478E-3</v>
      </c>
      <c r="Y109" s="4">
        <f t="shared" si="24"/>
        <v>1.0242085661080091E-2</v>
      </c>
      <c r="Z109" s="4">
        <f t="shared" si="25"/>
        <v>5.3594215227563691E-3</v>
      </c>
      <c r="AA109" s="4">
        <f t="shared" si="26"/>
        <v>1.4635603345280801E-2</v>
      </c>
      <c r="AB109" s="4">
        <f t="shared" si="27"/>
        <v>-1.9045857988165715E-2</v>
      </c>
      <c r="AC109" s="4">
        <f t="shared" si="28"/>
        <v>1.7875920084121866E-2</v>
      </c>
      <c r="AD109" s="4">
        <f t="shared" si="29"/>
        <v>1.2701919094297853E-2</v>
      </c>
      <c r="AE109" s="4">
        <f t="shared" si="30"/>
        <v>-3.794762159273124E-2</v>
      </c>
      <c r="AF109" s="4">
        <f t="shared" si="31"/>
        <v>1.752902418829172E-2</v>
      </c>
      <c r="AG109" s="4">
        <f t="shared" si="34"/>
        <v>-2.2105657549643998E-2</v>
      </c>
    </row>
    <row r="110" spans="1:33">
      <c r="A110" s="53">
        <v>44642</v>
      </c>
      <c r="B110">
        <v>126.49</v>
      </c>
      <c r="C110">
        <v>138.99</v>
      </c>
      <c r="D110">
        <v>31.41</v>
      </c>
      <c r="E110">
        <v>45</v>
      </c>
      <c r="F110">
        <v>66.75</v>
      </c>
      <c r="G110">
        <v>44.1</v>
      </c>
      <c r="H110">
        <v>11.09</v>
      </c>
      <c r="I110">
        <v>117.68</v>
      </c>
      <c r="J110">
        <v>34.21</v>
      </c>
      <c r="K110">
        <v>53.25</v>
      </c>
      <c r="L110">
        <v>9.9600000000000009</v>
      </c>
      <c r="M110">
        <v>72.150000000000006</v>
      </c>
      <c r="N110">
        <v>35.270000000000003</v>
      </c>
      <c r="O110">
        <v>571.99</v>
      </c>
      <c r="P110" s="72">
        <v>267</v>
      </c>
      <c r="Q110" s="61"/>
      <c r="R110" s="53">
        <v>44642</v>
      </c>
      <c r="S110" s="4">
        <f t="shared" si="18"/>
        <v>-1.2337003201374208E-2</v>
      </c>
      <c r="T110" s="4">
        <f t="shared" si="19"/>
        <v>-1.3651386693490641E-3</v>
      </c>
      <c r="U110" s="4">
        <f t="shared" si="20"/>
        <v>-3.6207425590672027E-2</v>
      </c>
      <c r="V110" s="4">
        <f t="shared" si="21"/>
        <v>-3.5429583702391021E-3</v>
      </c>
      <c r="W110" s="4">
        <f t="shared" si="22"/>
        <v>-1.8237976172966519E-2</v>
      </c>
      <c r="X110" s="4">
        <f t="shared" si="23"/>
        <v>4.098360655737654E-3</v>
      </c>
      <c r="Y110" s="4">
        <f t="shared" si="24"/>
        <v>2.2119815668202758E-2</v>
      </c>
      <c r="Z110" s="4">
        <f t="shared" si="25"/>
        <v>-4.2308343205279542E-3</v>
      </c>
      <c r="AA110" s="4">
        <f t="shared" si="26"/>
        <v>7.0650574035915348E-3</v>
      </c>
      <c r="AB110" s="4">
        <f t="shared" si="27"/>
        <v>3.7700282752122227E-3</v>
      </c>
      <c r="AC110" s="4">
        <f t="shared" si="28"/>
        <v>2.8925619834710758E-2</v>
      </c>
      <c r="AD110" s="4">
        <f t="shared" si="29"/>
        <v>-1.6359918200408829E-2</v>
      </c>
      <c r="AE110" s="4">
        <f t="shared" si="30"/>
        <v>-2.0277777777777728E-2</v>
      </c>
      <c r="AF110" s="4">
        <f t="shared" si="31"/>
        <v>-9.6783129609752105E-3</v>
      </c>
      <c r="AG110" s="4">
        <f t="shared" si="34"/>
        <v>2.2988505747126409E-2</v>
      </c>
    </row>
    <row r="111" spans="1:33">
      <c r="A111" s="53">
        <v>44644</v>
      </c>
      <c r="B111">
        <v>126.82</v>
      </c>
      <c r="C111">
        <v>137.83000000000001</v>
      </c>
      <c r="D111">
        <v>31.26</v>
      </c>
      <c r="E111">
        <v>44.52</v>
      </c>
      <c r="F111">
        <v>68.25</v>
      </c>
      <c r="G111">
        <v>45.4</v>
      </c>
      <c r="H111">
        <v>11.34</v>
      </c>
      <c r="I111">
        <v>119.27</v>
      </c>
      <c r="J111">
        <v>34.619999999999997</v>
      </c>
      <c r="K111">
        <v>52.6</v>
      </c>
      <c r="L111">
        <v>10.039999999999999</v>
      </c>
      <c r="M111">
        <v>72.88</v>
      </c>
      <c r="N111">
        <v>35.51</v>
      </c>
      <c r="O111">
        <v>585.08000000000004</v>
      </c>
      <c r="P111" s="72">
        <v>265</v>
      </c>
      <c r="Q111" s="61"/>
      <c r="R111" s="53">
        <v>44644</v>
      </c>
      <c r="S111" s="4">
        <f t="shared" si="18"/>
        <v>2.6089018894774885E-3</v>
      </c>
      <c r="T111" s="4">
        <f t="shared" si="19"/>
        <v>-8.3459241672062534E-3</v>
      </c>
      <c r="U111" s="4">
        <f t="shared" si="20"/>
        <v>-4.7755491881565915E-3</v>
      </c>
      <c r="V111" s="4">
        <f t="shared" si="21"/>
        <v>-1.0666666666666602E-2</v>
      </c>
      <c r="W111" s="4">
        <f t="shared" si="22"/>
        <v>2.2471910112359605E-2</v>
      </c>
      <c r="X111" s="4">
        <f t="shared" si="23"/>
        <v>2.947845804988658E-2</v>
      </c>
      <c r="Y111" s="4">
        <f t="shared" si="24"/>
        <v>2.2542831379621209E-2</v>
      </c>
      <c r="Z111" s="4">
        <f t="shared" si="25"/>
        <v>1.3511216859279251E-2</v>
      </c>
      <c r="AA111" s="4">
        <f t="shared" si="26"/>
        <v>1.1984799766150189E-2</v>
      </c>
      <c r="AB111" s="4">
        <f t="shared" si="27"/>
        <v>-1.2206572769953072E-2</v>
      </c>
      <c r="AC111" s="4">
        <f t="shared" si="28"/>
        <v>8.0321285140561027E-3</v>
      </c>
      <c r="AD111" s="4">
        <f t="shared" si="29"/>
        <v>1.0117810117809878E-2</v>
      </c>
      <c r="AE111" s="4">
        <f t="shared" si="30"/>
        <v>6.804649844059929E-3</v>
      </c>
      <c r="AF111" s="4">
        <f t="shared" si="31"/>
        <v>2.2885015472298598E-2</v>
      </c>
      <c r="AG111" s="4">
        <f t="shared" si="34"/>
        <v>-7.4906367041198685E-3</v>
      </c>
    </row>
    <row r="112" spans="1:33">
      <c r="A112" s="53">
        <v>44645</v>
      </c>
      <c r="B112">
        <v>128.94999999999999</v>
      </c>
      <c r="C112">
        <v>136.91</v>
      </c>
      <c r="D112">
        <v>31.69</v>
      </c>
      <c r="E112">
        <v>43.86</v>
      </c>
      <c r="F112">
        <v>70.98</v>
      </c>
      <c r="G112">
        <v>44.82</v>
      </c>
      <c r="H112">
        <v>12.26</v>
      </c>
      <c r="I112">
        <v>120.54</v>
      </c>
      <c r="J112">
        <v>34.03</v>
      </c>
      <c r="K112">
        <v>52.89</v>
      </c>
      <c r="L112">
        <v>9.7899999999999991</v>
      </c>
      <c r="M112">
        <v>72.42</v>
      </c>
      <c r="N112">
        <v>35.49</v>
      </c>
      <c r="O112">
        <v>597.66999999999996</v>
      </c>
      <c r="P112" s="72">
        <v>266</v>
      </c>
      <c r="Q112" s="61"/>
      <c r="R112" s="53">
        <v>44645</v>
      </c>
      <c r="S112" s="4">
        <f t="shared" si="18"/>
        <v>1.6795458129632568E-2</v>
      </c>
      <c r="T112" s="4">
        <f t="shared" si="19"/>
        <v>-6.6748893564537726E-3</v>
      </c>
      <c r="U112" s="4">
        <f t="shared" si="20"/>
        <v>1.3755598208573305E-2</v>
      </c>
      <c r="V112" s="4">
        <f t="shared" si="21"/>
        <v>-1.482479784366586E-2</v>
      </c>
      <c r="W112" s="4">
        <f t="shared" si="22"/>
        <v>4.0000000000000036E-2</v>
      </c>
      <c r="X112" s="4">
        <f t="shared" si="23"/>
        <v>-1.2775330396475715E-2</v>
      </c>
      <c r="Y112" s="4">
        <f t="shared" si="24"/>
        <v>8.1128747795414347E-2</v>
      </c>
      <c r="Z112" s="4">
        <f t="shared" si="25"/>
        <v>1.0648109331768296E-2</v>
      </c>
      <c r="AA112" s="4">
        <f t="shared" si="26"/>
        <v>-1.7042172154823731E-2</v>
      </c>
      <c r="AB112" s="4">
        <f t="shared" si="27"/>
        <v>5.5133079847908828E-3</v>
      </c>
      <c r="AC112" s="4">
        <f t="shared" si="28"/>
        <v>-2.490039840637448E-2</v>
      </c>
      <c r="AD112" s="4">
        <f t="shared" si="29"/>
        <v>-6.3117453347968366E-3</v>
      </c>
      <c r="AE112" s="4">
        <f t="shared" si="30"/>
        <v>-5.6322162771038631E-4</v>
      </c>
      <c r="AF112" s="4">
        <f t="shared" si="31"/>
        <v>2.1518424830792249E-2</v>
      </c>
      <c r="AG112" s="4">
        <f t="shared" si="34"/>
        <v>3.7735849056603765E-3</v>
      </c>
    </row>
    <row r="113" spans="1:33">
      <c r="A113" s="53">
        <v>44648</v>
      </c>
      <c r="B113">
        <v>130</v>
      </c>
      <c r="C113">
        <v>137.82</v>
      </c>
      <c r="D113">
        <v>31.59</v>
      </c>
      <c r="E113">
        <v>45</v>
      </c>
      <c r="F113">
        <v>71.209999999999994</v>
      </c>
      <c r="G113">
        <v>45.27</v>
      </c>
      <c r="H113">
        <v>12.33</v>
      </c>
      <c r="I113">
        <v>121.73</v>
      </c>
      <c r="J113">
        <v>35.21</v>
      </c>
      <c r="K113">
        <v>52.71</v>
      </c>
      <c r="L113">
        <v>9.91</v>
      </c>
      <c r="M113">
        <v>73.349999999999994</v>
      </c>
      <c r="N113">
        <v>35.24</v>
      </c>
      <c r="O113">
        <v>617.71</v>
      </c>
      <c r="P113" s="72">
        <v>263.05</v>
      </c>
      <c r="Q113" s="61"/>
      <c r="R113" s="53">
        <v>44648</v>
      </c>
      <c r="S113" s="4">
        <f t="shared" si="18"/>
        <v>8.1426909654906954E-3</v>
      </c>
      <c r="T113" s="4">
        <f t="shared" si="19"/>
        <v>6.6467022131326825E-3</v>
      </c>
      <c r="U113" s="4">
        <f t="shared" si="20"/>
        <v>-3.1555695803092698E-3</v>
      </c>
      <c r="V113" s="4">
        <f t="shared" si="21"/>
        <v>2.5991792065663377E-2</v>
      </c>
      <c r="W113" s="4">
        <f t="shared" si="22"/>
        <v>3.2403493941954853E-3</v>
      </c>
      <c r="X113" s="4">
        <f t="shared" si="23"/>
        <v>1.0040160642570406E-2</v>
      </c>
      <c r="Y113" s="4">
        <f t="shared" si="24"/>
        <v>5.7096247960848334E-3</v>
      </c>
      <c r="Z113" s="4">
        <f t="shared" si="25"/>
        <v>9.8722415795586826E-3</v>
      </c>
      <c r="AA113" s="4">
        <f t="shared" si="26"/>
        <v>3.4675286511901326E-2</v>
      </c>
      <c r="AB113" s="4">
        <f t="shared" si="27"/>
        <v>-3.4032898468518979E-3</v>
      </c>
      <c r="AC113" s="4">
        <f t="shared" si="28"/>
        <v>1.2257405515832653E-2</v>
      </c>
      <c r="AD113" s="4">
        <f t="shared" si="29"/>
        <v>1.2841756420878037E-2</v>
      </c>
      <c r="AE113" s="4">
        <f t="shared" si="30"/>
        <v>-7.0442378134686345E-3</v>
      </c>
      <c r="AF113" s="4">
        <f t="shared" si="31"/>
        <v>3.3530208978198806E-2</v>
      </c>
      <c r="AG113" s="4">
        <f t="shared" si="34"/>
        <v>-1.1090225563909706E-2</v>
      </c>
    </row>
    <row r="114" spans="1:33">
      <c r="A114" s="53">
        <v>44649</v>
      </c>
      <c r="B114">
        <v>131.36000000000001</v>
      </c>
      <c r="C114">
        <v>137.91999999999999</v>
      </c>
      <c r="D114">
        <v>32.22</v>
      </c>
      <c r="E114">
        <v>45.03</v>
      </c>
      <c r="F114">
        <v>69.5</v>
      </c>
      <c r="G114">
        <v>45.54</v>
      </c>
      <c r="H114">
        <v>12.59</v>
      </c>
      <c r="I114">
        <v>125.75</v>
      </c>
      <c r="J114">
        <v>36.26</v>
      </c>
      <c r="K114">
        <v>53.17</v>
      </c>
      <c r="L114">
        <v>10.41</v>
      </c>
      <c r="M114">
        <v>73.790000000000006</v>
      </c>
      <c r="N114">
        <v>34.43</v>
      </c>
      <c r="O114">
        <v>629.89</v>
      </c>
      <c r="P114" s="72">
        <v>264.25</v>
      </c>
      <c r="Q114" s="61"/>
      <c r="R114" s="53">
        <v>44649</v>
      </c>
      <c r="S114" s="4">
        <f t="shared" si="18"/>
        <v>1.0461538461538522E-2</v>
      </c>
      <c r="T114" s="4">
        <f t="shared" si="19"/>
        <v>7.2558409519651867E-4</v>
      </c>
      <c r="U114" s="4">
        <f t="shared" si="20"/>
        <v>1.9943019943019946E-2</v>
      </c>
      <c r="V114" s="4">
        <f t="shared" si="21"/>
        <v>6.6666666666659324E-4</v>
      </c>
      <c r="W114" s="4">
        <f t="shared" si="22"/>
        <v>-2.4013481252632918E-2</v>
      </c>
      <c r="X114" s="4">
        <f t="shared" si="23"/>
        <v>5.9642147117295874E-3</v>
      </c>
      <c r="Y114" s="4">
        <f t="shared" si="24"/>
        <v>2.108678021086785E-2</v>
      </c>
      <c r="Z114" s="4">
        <f t="shared" si="25"/>
        <v>3.3023905364330863E-2</v>
      </c>
      <c r="AA114" s="4">
        <f t="shared" si="26"/>
        <v>2.9821073558647937E-2</v>
      </c>
      <c r="AB114" s="4">
        <f t="shared" si="27"/>
        <v>8.7269967748055954E-3</v>
      </c>
      <c r="AC114" s="4">
        <f t="shared" si="28"/>
        <v>5.045408678102925E-2</v>
      </c>
      <c r="AD114" s="4">
        <f t="shared" si="29"/>
        <v>5.9986366734834373E-3</v>
      </c>
      <c r="AE114" s="4">
        <f t="shared" si="30"/>
        <v>-2.2985244040862773E-2</v>
      </c>
      <c r="AF114" s="4">
        <f t="shared" si="31"/>
        <v>1.9717990642858174E-2</v>
      </c>
      <c r="AG114" s="4">
        <f t="shared" si="34"/>
        <v>4.5618703668504068E-3</v>
      </c>
    </row>
    <row r="115" spans="1:33">
      <c r="A115" s="53">
        <v>44650</v>
      </c>
      <c r="B115">
        <v>130.03</v>
      </c>
      <c r="C115">
        <v>136.91999999999999</v>
      </c>
      <c r="D115">
        <v>31.22</v>
      </c>
      <c r="E115">
        <v>44.78</v>
      </c>
      <c r="F115">
        <v>69.03</v>
      </c>
      <c r="G115">
        <v>46.47</v>
      </c>
      <c r="H115">
        <v>12.31</v>
      </c>
      <c r="I115">
        <v>126.86</v>
      </c>
      <c r="J115">
        <v>35.979999999999997</v>
      </c>
      <c r="K115">
        <v>52.81</v>
      </c>
      <c r="L115">
        <v>10.57</v>
      </c>
      <c r="M115">
        <v>72.94</v>
      </c>
      <c r="N115">
        <v>34.44</v>
      </c>
      <c r="O115">
        <v>631.69000000000005</v>
      </c>
      <c r="P115" s="72">
        <v>264.2</v>
      </c>
      <c r="Q115" s="61"/>
      <c r="R115" s="53">
        <v>44650</v>
      </c>
      <c r="S115" s="4">
        <f t="shared" si="18"/>
        <v>-1.0124847746650567E-2</v>
      </c>
      <c r="T115" s="4">
        <f t="shared" si="19"/>
        <v>-7.2505800464036652E-3</v>
      </c>
      <c r="U115" s="4">
        <f t="shared" si="20"/>
        <v>-3.1036623215394132E-2</v>
      </c>
      <c r="V115" s="4">
        <f t="shared" si="21"/>
        <v>-5.5518543193426861E-3</v>
      </c>
      <c r="W115" s="4">
        <f t="shared" si="22"/>
        <v>-6.7625899280575608E-3</v>
      </c>
      <c r="X115" s="4">
        <f t="shared" si="23"/>
        <v>2.0421607378129147E-2</v>
      </c>
      <c r="Y115" s="4">
        <f t="shared" si="24"/>
        <v>-2.2239872915011838E-2</v>
      </c>
      <c r="Z115" s="4">
        <f t="shared" si="25"/>
        <v>8.8270377733599137E-3</v>
      </c>
      <c r="AA115" s="4">
        <f t="shared" si="26"/>
        <v>-7.7220077220077066E-3</v>
      </c>
      <c r="AB115" s="4">
        <f t="shared" si="27"/>
        <v>-6.770735377092385E-3</v>
      </c>
      <c r="AC115" s="4">
        <f t="shared" si="28"/>
        <v>1.5369836695485084E-2</v>
      </c>
      <c r="AD115" s="4">
        <f t="shared" si="29"/>
        <v>-1.1519176040113988E-2</v>
      </c>
      <c r="AE115" s="4">
        <f t="shared" si="30"/>
        <v>2.904443799012224E-4</v>
      </c>
      <c r="AF115" s="4">
        <f t="shared" si="31"/>
        <v>2.8576418104748758E-3</v>
      </c>
      <c r="AG115" s="4">
        <f t="shared" si="34"/>
        <v>-1.8921475875122162E-4</v>
      </c>
    </row>
    <row r="116" spans="1:33">
      <c r="A116" s="53">
        <v>44651</v>
      </c>
      <c r="B116">
        <v>130.96</v>
      </c>
      <c r="C116">
        <v>136.38999999999999</v>
      </c>
      <c r="D116">
        <v>31</v>
      </c>
      <c r="E116">
        <v>44.47</v>
      </c>
      <c r="F116">
        <v>69</v>
      </c>
      <c r="G116">
        <v>47.45</v>
      </c>
      <c r="H116">
        <v>12.67</v>
      </c>
      <c r="I116">
        <v>128.68</v>
      </c>
      <c r="J116">
        <v>36.049999999999997</v>
      </c>
      <c r="K116">
        <v>53.33</v>
      </c>
      <c r="L116">
        <v>11.3</v>
      </c>
      <c r="M116">
        <v>72.8</v>
      </c>
      <c r="N116">
        <v>34</v>
      </c>
      <c r="O116">
        <v>636.35</v>
      </c>
      <c r="P116" s="72">
        <v>268.75</v>
      </c>
      <c r="Q116" s="61"/>
      <c r="R116" s="53">
        <v>44651</v>
      </c>
      <c r="S116" s="4">
        <f t="shared" si="18"/>
        <v>7.1521956471582993E-3</v>
      </c>
      <c r="T116" s="4">
        <f t="shared" si="19"/>
        <v>-3.8708735027753738E-3</v>
      </c>
      <c r="U116" s="4">
        <f t="shared" si="20"/>
        <v>-7.0467648942984518E-3</v>
      </c>
      <c r="V116" s="4">
        <f t="shared" si="21"/>
        <v>-6.9227333631085575E-3</v>
      </c>
      <c r="W116" s="4">
        <f t="shared" si="22"/>
        <v>-4.345936549327023E-4</v>
      </c>
      <c r="X116" s="4">
        <f t="shared" si="23"/>
        <v>2.1088874542715796E-2</v>
      </c>
      <c r="Y116" s="4">
        <f t="shared" si="24"/>
        <v>2.9244516653127439E-2</v>
      </c>
      <c r="Z116" s="4">
        <f t="shared" si="25"/>
        <v>1.4346523726943117E-2</v>
      </c>
      <c r="AA116" s="4">
        <f t="shared" si="26"/>
        <v>1.9455252918287869E-3</v>
      </c>
      <c r="AB116" s="4">
        <f t="shared" si="27"/>
        <v>9.8466199583411296E-3</v>
      </c>
      <c r="AC116" s="4">
        <f t="shared" si="28"/>
        <v>6.9063386944181682E-2</v>
      </c>
      <c r="AD116" s="4">
        <f t="shared" si="29"/>
        <v>-1.9193857965451588E-3</v>
      </c>
      <c r="AE116" s="4">
        <f t="shared" si="30"/>
        <v>-1.2775842044134622E-2</v>
      </c>
      <c r="AF116" s="4">
        <f t="shared" si="31"/>
        <v>7.3770362044673909E-3</v>
      </c>
      <c r="AG116" s="4">
        <f t="shared" ref="AG116:AG131" si="35">P116/P115-1</f>
        <v>1.7221801665405101E-2</v>
      </c>
    </row>
    <row r="117" spans="1:33">
      <c r="A117" s="53">
        <v>44652</v>
      </c>
      <c r="B117">
        <v>132.54</v>
      </c>
      <c r="C117">
        <v>140.65</v>
      </c>
      <c r="D117">
        <v>30.86</v>
      </c>
      <c r="E117">
        <v>45.69</v>
      </c>
      <c r="F117">
        <v>69.44</v>
      </c>
      <c r="G117">
        <v>47.92</v>
      </c>
      <c r="H117">
        <v>13.22</v>
      </c>
      <c r="I117">
        <v>131.36000000000001</v>
      </c>
      <c r="J117">
        <v>35.58</v>
      </c>
      <c r="K117">
        <v>53.93</v>
      </c>
      <c r="L117">
        <v>11.3</v>
      </c>
      <c r="M117">
        <v>73.180000000000007</v>
      </c>
      <c r="N117">
        <v>34.159999999999997</v>
      </c>
      <c r="O117">
        <v>643.64</v>
      </c>
      <c r="P117" s="72">
        <v>268.51</v>
      </c>
      <c r="Q117" s="61"/>
      <c r="R117" s="53">
        <v>44652</v>
      </c>
      <c r="S117" s="4">
        <f t="shared" si="18"/>
        <v>1.2064752596212536E-2</v>
      </c>
      <c r="T117" s="4">
        <f t="shared" si="19"/>
        <v>3.1233961434122826E-2</v>
      </c>
      <c r="U117" s="4">
        <f t="shared" si="20"/>
        <v>-4.5161290322580649E-3</v>
      </c>
      <c r="V117" s="4">
        <f t="shared" si="21"/>
        <v>2.7434225320440708E-2</v>
      </c>
      <c r="W117" s="4">
        <f t="shared" si="22"/>
        <v>6.3768115942028913E-3</v>
      </c>
      <c r="X117" s="4">
        <f t="shared" si="23"/>
        <v>9.9051633298208319E-3</v>
      </c>
      <c r="Y117" s="4">
        <f t="shared" si="24"/>
        <v>4.3409629044988129E-2</v>
      </c>
      <c r="Z117" s="4">
        <f t="shared" si="25"/>
        <v>2.0826857320485059E-2</v>
      </c>
      <c r="AA117" s="4">
        <f t="shared" si="26"/>
        <v>-1.3037447988904272E-2</v>
      </c>
      <c r="AB117" s="4">
        <f t="shared" si="27"/>
        <v>1.1250703168948162E-2</v>
      </c>
      <c r="AC117" s="4">
        <f t="shared" si="28"/>
        <v>0</v>
      </c>
      <c r="AD117" s="4">
        <f t="shared" si="29"/>
        <v>5.2197802197804233E-3</v>
      </c>
      <c r="AE117" s="4">
        <f t="shared" si="30"/>
        <v>4.7058823529411153E-3</v>
      </c>
      <c r="AF117" s="4">
        <f t="shared" si="31"/>
        <v>1.1455959770566349E-2</v>
      </c>
      <c r="AG117" s="4">
        <f t="shared" si="35"/>
        <v>-8.930232558139739E-4</v>
      </c>
    </row>
    <row r="118" spans="1:33">
      <c r="A118" s="53">
        <v>44655</v>
      </c>
      <c r="B118">
        <v>125.49</v>
      </c>
      <c r="C118">
        <v>138.22</v>
      </c>
      <c r="D118">
        <v>30.7</v>
      </c>
      <c r="E118">
        <v>43.1</v>
      </c>
      <c r="F118">
        <v>66.5</v>
      </c>
      <c r="G118">
        <v>46.27</v>
      </c>
      <c r="H118">
        <v>12.23</v>
      </c>
      <c r="I118">
        <v>122.44</v>
      </c>
      <c r="J118">
        <v>33.44</v>
      </c>
      <c r="K118">
        <v>54.55</v>
      </c>
      <c r="L118">
        <v>10.45</v>
      </c>
      <c r="M118">
        <v>70.400000000000006</v>
      </c>
      <c r="N118">
        <v>32.950000000000003</v>
      </c>
      <c r="O118">
        <v>597.91</v>
      </c>
      <c r="P118" s="72">
        <v>265.10000000000002</v>
      </c>
      <c r="Q118" s="61"/>
      <c r="R118" s="53">
        <v>44655</v>
      </c>
      <c r="S118" s="4">
        <f t="shared" si="18"/>
        <v>-5.3191489361702149E-2</v>
      </c>
      <c r="T118" s="4">
        <f t="shared" si="19"/>
        <v>-1.7276928546036352E-2</v>
      </c>
      <c r="U118" s="4">
        <f t="shared" si="20"/>
        <v>-5.1847051198963268E-3</v>
      </c>
      <c r="V118" s="4">
        <f t="shared" si="21"/>
        <v>-5.668636463121024E-2</v>
      </c>
      <c r="W118" s="4">
        <f t="shared" si="22"/>
        <v>-4.2338709677419373E-2</v>
      </c>
      <c r="X118" s="4">
        <f t="shared" si="23"/>
        <v>-3.4432387312186896E-2</v>
      </c>
      <c r="Y118" s="4">
        <f t="shared" si="24"/>
        <v>-7.4886535552193711E-2</v>
      </c>
      <c r="Z118" s="4">
        <f t="shared" si="25"/>
        <v>-6.7904993909866151E-2</v>
      </c>
      <c r="AA118" s="4">
        <f t="shared" si="26"/>
        <v>-6.014614952220354E-2</v>
      </c>
      <c r="AB118" s="4">
        <f t="shared" si="27"/>
        <v>1.1496384201743037E-2</v>
      </c>
      <c r="AC118" s="4">
        <f t="shared" si="28"/>
        <v>-7.5221238938053214E-2</v>
      </c>
      <c r="AD118" s="4">
        <f t="shared" si="29"/>
        <v>-3.7988521453949153E-2</v>
      </c>
      <c r="AE118" s="4">
        <f t="shared" si="30"/>
        <v>-3.5421545667447152E-2</v>
      </c>
      <c r="AF118" s="4">
        <f t="shared" si="31"/>
        <v>-7.1049033621279012E-2</v>
      </c>
      <c r="AG118" s="4">
        <f t="shared" si="35"/>
        <v>-1.2699713232281695E-2</v>
      </c>
    </row>
    <row r="119" spans="1:33">
      <c r="A119" s="53">
        <v>44656</v>
      </c>
      <c r="B119">
        <v>128.06</v>
      </c>
      <c r="C119">
        <v>137.56</v>
      </c>
      <c r="D119">
        <v>29.06</v>
      </c>
      <c r="E119">
        <v>43.5</v>
      </c>
      <c r="F119">
        <v>66.510000000000005</v>
      </c>
      <c r="G119">
        <v>44.97</v>
      </c>
      <c r="H119">
        <v>12.13</v>
      </c>
      <c r="I119">
        <v>122.35</v>
      </c>
      <c r="J119">
        <v>33.450000000000003</v>
      </c>
      <c r="K119">
        <v>52</v>
      </c>
      <c r="L119">
        <v>10.37</v>
      </c>
      <c r="M119">
        <v>70.19</v>
      </c>
      <c r="N119">
        <v>33.85</v>
      </c>
      <c r="O119">
        <v>586.04</v>
      </c>
      <c r="P119" s="72">
        <v>266</v>
      </c>
      <c r="Q119" s="61"/>
      <c r="R119" s="53">
        <v>44656</v>
      </c>
      <c r="S119" s="4">
        <f t="shared" si="18"/>
        <v>2.0479719499561844E-2</v>
      </c>
      <c r="T119" s="4">
        <f t="shared" si="19"/>
        <v>-4.7749963825785002E-3</v>
      </c>
      <c r="U119" s="4">
        <f t="shared" si="20"/>
        <v>-5.3420195439739415E-2</v>
      </c>
      <c r="V119" s="4">
        <f t="shared" si="21"/>
        <v>9.2807424593968069E-3</v>
      </c>
      <c r="W119" s="4">
        <f t="shared" si="22"/>
        <v>1.5037593984978948E-4</v>
      </c>
      <c r="X119" s="4">
        <f t="shared" si="23"/>
        <v>-2.8095958504430585E-2</v>
      </c>
      <c r="Y119" s="4">
        <f t="shared" si="24"/>
        <v>-8.1766148814390593E-3</v>
      </c>
      <c r="Z119" s="4">
        <f t="shared" si="25"/>
        <v>-7.3505390395300907E-4</v>
      </c>
      <c r="AA119" s="4">
        <f t="shared" si="26"/>
        <v>2.9904306220118748E-4</v>
      </c>
      <c r="AB119" s="4">
        <f t="shared" si="27"/>
        <v>-4.6746104491292351E-2</v>
      </c>
      <c r="AC119" s="4">
        <f t="shared" si="28"/>
        <v>-7.6555023923444709E-3</v>
      </c>
      <c r="AD119" s="4">
        <f t="shared" si="29"/>
        <v>-2.982954545454608E-3</v>
      </c>
      <c r="AE119" s="4">
        <f t="shared" si="30"/>
        <v>2.7314112291350501E-2</v>
      </c>
      <c r="AF119" s="4">
        <f t="shared" si="31"/>
        <v>-1.9852486160124472E-2</v>
      </c>
      <c r="AG119" s="4">
        <f t="shared" si="35"/>
        <v>3.3949453036588029E-3</v>
      </c>
    </row>
    <row r="120" spans="1:33">
      <c r="A120" s="53">
        <v>44657</v>
      </c>
      <c r="B120">
        <v>129.13</v>
      </c>
      <c r="C120">
        <v>137.53</v>
      </c>
      <c r="D120">
        <v>29.98</v>
      </c>
      <c r="E120">
        <v>42.75</v>
      </c>
      <c r="F120">
        <v>67.62</v>
      </c>
      <c r="G120">
        <v>44.86</v>
      </c>
      <c r="H120">
        <v>12.22</v>
      </c>
      <c r="I120">
        <v>124.32</v>
      </c>
      <c r="J120">
        <v>33.409999999999997</v>
      </c>
      <c r="K120">
        <v>50.62</v>
      </c>
      <c r="L120">
        <v>10.56</v>
      </c>
      <c r="M120">
        <v>69.94</v>
      </c>
      <c r="N120">
        <v>33.590000000000003</v>
      </c>
      <c r="O120">
        <v>584.42999999999995</v>
      </c>
      <c r="P120" s="72">
        <v>274.49</v>
      </c>
      <c r="Q120" s="61"/>
      <c r="R120" s="53">
        <v>44657</v>
      </c>
      <c r="S120" s="4">
        <f t="shared" si="18"/>
        <v>8.3554583788847392E-3</v>
      </c>
      <c r="T120" s="4">
        <f t="shared" si="19"/>
        <v>-2.1808665309686059E-4</v>
      </c>
      <c r="U120" s="4">
        <f t="shared" si="20"/>
        <v>3.1658637302133474E-2</v>
      </c>
      <c r="V120" s="4">
        <f t="shared" si="21"/>
        <v>-1.7241379310344862E-2</v>
      </c>
      <c r="W120" s="4">
        <f t="shared" si="22"/>
        <v>1.6689219666215616E-2</v>
      </c>
      <c r="X120" s="4">
        <f t="shared" si="23"/>
        <v>-2.4460751612185305E-3</v>
      </c>
      <c r="Y120" s="4">
        <f t="shared" si="24"/>
        <v>7.4196207749381848E-3</v>
      </c>
      <c r="Z120" s="4">
        <f t="shared" si="25"/>
        <v>1.6101348590110254E-2</v>
      </c>
      <c r="AA120" s="4">
        <f t="shared" si="26"/>
        <v>-1.1958146487296428E-3</v>
      </c>
      <c r="AB120" s="4">
        <f t="shared" si="27"/>
        <v>-2.6538461538461622E-2</v>
      </c>
      <c r="AC120" s="4">
        <f t="shared" si="28"/>
        <v>1.8322082931533368E-2</v>
      </c>
      <c r="AD120" s="4">
        <f t="shared" si="29"/>
        <v>-3.5617609346060286E-3</v>
      </c>
      <c r="AE120" s="4">
        <f t="shared" si="30"/>
        <v>-7.6809453471196054E-3</v>
      </c>
      <c r="AF120" s="4">
        <f t="shared" si="31"/>
        <v>-2.7472527472527375E-3</v>
      </c>
      <c r="AG120" s="4">
        <f t="shared" si="35"/>
        <v>3.1917293233082678E-2</v>
      </c>
    </row>
    <row r="121" spans="1:33">
      <c r="A121" s="53">
        <v>44658</v>
      </c>
      <c r="B121">
        <v>126.93</v>
      </c>
      <c r="C121">
        <v>133.13999999999999</v>
      </c>
      <c r="D121">
        <v>31.17</v>
      </c>
      <c r="E121">
        <v>43.03</v>
      </c>
      <c r="F121">
        <v>66.510000000000005</v>
      </c>
      <c r="G121">
        <v>44.84</v>
      </c>
      <c r="H121">
        <v>12.31</v>
      </c>
      <c r="I121">
        <v>124.67</v>
      </c>
      <c r="J121">
        <v>32.92</v>
      </c>
      <c r="K121">
        <v>51.03</v>
      </c>
      <c r="L121">
        <v>10.45</v>
      </c>
      <c r="M121">
        <v>69.400000000000006</v>
      </c>
      <c r="N121">
        <v>32.979999999999997</v>
      </c>
      <c r="O121">
        <v>576.83000000000004</v>
      </c>
      <c r="P121" s="72">
        <v>270.01</v>
      </c>
      <c r="Q121" s="61"/>
      <c r="R121" s="53">
        <v>44658</v>
      </c>
      <c r="S121" s="4">
        <f t="shared" si="18"/>
        <v>-1.7037094400991215E-2</v>
      </c>
      <c r="T121" s="4">
        <f t="shared" si="19"/>
        <v>-3.1920308296371824E-2</v>
      </c>
      <c r="U121" s="4">
        <f t="shared" si="20"/>
        <v>3.969312875250175E-2</v>
      </c>
      <c r="V121" s="4">
        <f t="shared" si="21"/>
        <v>6.5497076023393053E-3</v>
      </c>
      <c r="W121" s="4">
        <f t="shared" si="22"/>
        <v>-1.6415261756876687E-2</v>
      </c>
      <c r="X121" s="4">
        <f t="shared" si="23"/>
        <v>-4.4583147570209647E-4</v>
      </c>
      <c r="Y121" s="4">
        <f t="shared" si="24"/>
        <v>7.3649754500817455E-3</v>
      </c>
      <c r="Z121" s="4">
        <f t="shared" si="25"/>
        <v>2.8153153153154253E-3</v>
      </c>
      <c r="AA121" s="4">
        <f t="shared" si="26"/>
        <v>-1.4666267584555359E-2</v>
      </c>
      <c r="AB121" s="4">
        <f t="shared" si="27"/>
        <v>8.0995653891742236E-3</v>
      </c>
      <c r="AC121" s="4">
        <f t="shared" si="28"/>
        <v>-1.0416666666666741E-2</v>
      </c>
      <c r="AD121" s="4">
        <f t="shared" si="29"/>
        <v>-7.7209036316842061E-3</v>
      </c>
      <c r="AE121" s="4">
        <f t="shared" si="30"/>
        <v>-1.8160166716284842E-2</v>
      </c>
      <c r="AF121" s="4">
        <f t="shared" si="31"/>
        <v>-1.3004123676060297E-2</v>
      </c>
      <c r="AG121" s="4">
        <f t="shared" si="35"/>
        <v>-1.6321177456373737E-2</v>
      </c>
    </row>
    <row r="122" spans="1:33">
      <c r="A122" s="53">
        <v>44659</v>
      </c>
      <c r="B122">
        <v>134.71</v>
      </c>
      <c r="C122">
        <v>138.66999999999999</v>
      </c>
      <c r="D122">
        <v>31.5</v>
      </c>
      <c r="E122">
        <v>43</v>
      </c>
      <c r="F122">
        <v>65.98</v>
      </c>
      <c r="G122">
        <v>44.93</v>
      </c>
      <c r="H122">
        <v>13.09</v>
      </c>
      <c r="I122">
        <v>129.63999999999999</v>
      </c>
      <c r="J122">
        <v>33.21</v>
      </c>
      <c r="K122">
        <v>50.53</v>
      </c>
      <c r="L122">
        <v>11</v>
      </c>
      <c r="M122">
        <v>71.23</v>
      </c>
      <c r="N122">
        <v>33.299999999999997</v>
      </c>
      <c r="O122">
        <v>591.84</v>
      </c>
      <c r="P122" s="72">
        <v>276.10000000000002</v>
      </c>
      <c r="Q122" s="61"/>
      <c r="R122" s="53">
        <v>44659</v>
      </c>
      <c r="S122" s="4">
        <f t="shared" si="18"/>
        <v>6.1293626408256419E-2</v>
      </c>
      <c r="T122" s="4">
        <f t="shared" si="19"/>
        <v>4.1535226077812792E-2</v>
      </c>
      <c r="U122" s="4">
        <f t="shared" si="20"/>
        <v>1.0587102983637964E-2</v>
      </c>
      <c r="V122" s="4">
        <f t="shared" si="21"/>
        <v>-6.9718800836626738E-4</v>
      </c>
      <c r="W122" s="4">
        <f t="shared" si="22"/>
        <v>-7.9687265072921898E-3</v>
      </c>
      <c r="X122" s="4">
        <f t="shared" si="23"/>
        <v>2.007136485280947E-3</v>
      </c>
      <c r="Y122" s="4">
        <f t="shared" si="24"/>
        <v>6.3363119415109637E-2</v>
      </c>
      <c r="Z122" s="4">
        <f t="shared" si="25"/>
        <v>3.9865244244806197E-2</v>
      </c>
      <c r="AA122" s="4">
        <f t="shared" si="26"/>
        <v>8.809234507897834E-3</v>
      </c>
      <c r="AB122" s="4">
        <f t="shared" si="27"/>
        <v>-9.7981579463061186E-3</v>
      </c>
      <c r="AC122" s="4">
        <f t="shared" si="28"/>
        <v>5.2631578947368585E-2</v>
      </c>
      <c r="AD122" s="4">
        <f t="shared" si="29"/>
        <v>2.6368876080691717E-2</v>
      </c>
      <c r="AE122" s="4">
        <f t="shared" si="30"/>
        <v>9.7028502122498139E-3</v>
      </c>
      <c r="AF122" s="4">
        <f t="shared" si="31"/>
        <v>2.6021531473744419E-2</v>
      </c>
      <c r="AG122" s="4">
        <f t="shared" si="35"/>
        <v>2.2554720195548494E-2</v>
      </c>
    </row>
    <row r="123" spans="1:33">
      <c r="A123" s="53">
        <v>44662</v>
      </c>
      <c r="B123">
        <v>141.12</v>
      </c>
      <c r="C123">
        <v>143.36000000000001</v>
      </c>
      <c r="D123">
        <v>33</v>
      </c>
      <c r="E123">
        <v>42.61</v>
      </c>
      <c r="F123">
        <v>65.3</v>
      </c>
      <c r="G123">
        <v>47.74</v>
      </c>
      <c r="H123">
        <v>14.09</v>
      </c>
      <c r="I123">
        <v>139.36000000000001</v>
      </c>
      <c r="J123">
        <v>35.700000000000003</v>
      </c>
      <c r="K123">
        <v>52.83</v>
      </c>
      <c r="L123">
        <v>12</v>
      </c>
      <c r="M123">
        <v>74.180000000000007</v>
      </c>
      <c r="N123">
        <v>33</v>
      </c>
      <c r="O123">
        <v>626.22</v>
      </c>
      <c r="P123" s="72">
        <v>279.62</v>
      </c>
      <c r="Q123" s="61"/>
      <c r="R123" s="53">
        <v>44662</v>
      </c>
      <c r="S123" s="4">
        <f t="shared" si="18"/>
        <v>4.7583698314898726E-2</v>
      </c>
      <c r="T123" s="4">
        <f t="shared" si="19"/>
        <v>3.382130237253933E-2</v>
      </c>
      <c r="U123" s="4">
        <f t="shared" si="20"/>
        <v>4.7619047619047672E-2</v>
      </c>
      <c r="V123" s="4">
        <f t="shared" si="21"/>
        <v>-9.069767441860499E-3</v>
      </c>
      <c r="W123" s="4">
        <f t="shared" si="22"/>
        <v>-1.0306153379812222E-2</v>
      </c>
      <c r="X123" s="4">
        <f t="shared" si="23"/>
        <v>6.2541731582461679E-2</v>
      </c>
      <c r="Y123" s="4">
        <f t="shared" si="24"/>
        <v>7.6394194041252916E-2</v>
      </c>
      <c r="Z123" s="4">
        <f t="shared" si="25"/>
        <v>7.4976858994137752E-2</v>
      </c>
      <c r="AA123" s="4">
        <f t="shared" si="26"/>
        <v>7.4977416440831224E-2</v>
      </c>
      <c r="AB123" s="4">
        <f t="shared" si="27"/>
        <v>4.5517514347912069E-2</v>
      </c>
      <c r="AC123" s="4">
        <f t="shared" si="28"/>
        <v>9.0909090909090828E-2</v>
      </c>
      <c r="AD123" s="4">
        <f t="shared" si="29"/>
        <v>4.1415134072722237E-2</v>
      </c>
      <c r="AE123" s="4">
        <f t="shared" si="30"/>
        <v>-9.009009009008917E-3</v>
      </c>
      <c r="AF123" s="4">
        <f t="shared" si="31"/>
        <v>5.8090024330900158E-2</v>
      </c>
      <c r="AG123" s="4">
        <f t="shared" si="35"/>
        <v>1.2749003984063645E-2</v>
      </c>
    </row>
    <row r="124" spans="1:33">
      <c r="A124" s="53">
        <v>44663</v>
      </c>
      <c r="B124">
        <v>144.58000000000001</v>
      </c>
      <c r="C124">
        <v>143.94</v>
      </c>
      <c r="D124">
        <v>32.799999999999997</v>
      </c>
      <c r="E124">
        <v>42.92</v>
      </c>
      <c r="F124">
        <v>64.709999999999994</v>
      </c>
      <c r="G124">
        <v>47.04</v>
      </c>
      <c r="H124">
        <v>15.11</v>
      </c>
      <c r="I124">
        <v>148.57</v>
      </c>
      <c r="J124">
        <v>37.4</v>
      </c>
      <c r="K124">
        <v>54.77</v>
      </c>
      <c r="L124">
        <v>13</v>
      </c>
      <c r="M124">
        <v>73.790000000000006</v>
      </c>
      <c r="N124">
        <v>32.979999999999997</v>
      </c>
      <c r="O124">
        <v>624.38</v>
      </c>
      <c r="P124" s="72">
        <v>279</v>
      </c>
      <c r="Q124" s="61"/>
      <c r="R124" s="53">
        <v>44663</v>
      </c>
      <c r="S124" s="4">
        <f t="shared" si="18"/>
        <v>2.4518140589569137E-2</v>
      </c>
      <c r="T124" s="4">
        <f t="shared" si="19"/>
        <v>4.0457589285713969E-3</v>
      </c>
      <c r="U124" s="4">
        <f t="shared" si="20"/>
        <v>-6.0606060606060996E-3</v>
      </c>
      <c r="V124" s="4">
        <f t="shared" si="21"/>
        <v>7.2752874911992116E-3</v>
      </c>
      <c r="W124" s="4">
        <f t="shared" si="22"/>
        <v>-9.0352220520674154E-3</v>
      </c>
      <c r="X124" s="4">
        <f t="shared" si="23"/>
        <v>-1.4662756598240567E-2</v>
      </c>
      <c r="Y124" s="4">
        <f t="shared" si="24"/>
        <v>7.2391767210787661E-2</v>
      </c>
      <c r="Z124" s="4">
        <f t="shared" si="25"/>
        <v>6.6087830080367338E-2</v>
      </c>
      <c r="AA124" s="4">
        <f t="shared" si="26"/>
        <v>4.761904761904745E-2</v>
      </c>
      <c r="AB124" s="4">
        <f t="shared" si="27"/>
        <v>3.6721559719856245E-2</v>
      </c>
      <c r="AC124" s="4">
        <f t="shared" si="28"/>
        <v>8.3333333333333259E-2</v>
      </c>
      <c r="AD124" s="4">
        <f t="shared" si="29"/>
        <v>-5.2574818010245883E-3</v>
      </c>
      <c r="AE124" s="4">
        <f t="shared" si="30"/>
        <v>-6.0606060606072099E-4</v>
      </c>
      <c r="AF124" s="4">
        <f t="shared" si="31"/>
        <v>-2.9382645076810876E-3</v>
      </c>
      <c r="AG124" s="4">
        <f t="shared" si="35"/>
        <v>-2.2172949002217113E-3</v>
      </c>
    </row>
    <row r="125" spans="1:33">
      <c r="A125" s="53">
        <v>44664</v>
      </c>
      <c r="B125">
        <v>145.33000000000001</v>
      </c>
      <c r="C125">
        <v>141.49</v>
      </c>
      <c r="D125">
        <v>30.37</v>
      </c>
      <c r="E125">
        <v>43.25</v>
      </c>
      <c r="F125">
        <v>61</v>
      </c>
      <c r="G125">
        <v>45.87</v>
      </c>
      <c r="H125">
        <v>15.35</v>
      </c>
      <c r="I125">
        <v>144.93</v>
      </c>
      <c r="J125">
        <v>36.47</v>
      </c>
      <c r="K125">
        <v>53.96</v>
      </c>
      <c r="L125">
        <v>13.19</v>
      </c>
      <c r="M125">
        <v>73.58</v>
      </c>
      <c r="N125">
        <v>33.479999999999997</v>
      </c>
      <c r="O125">
        <v>611.74</v>
      </c>
      <c r="P125" s="72">
        <v>280.5</v>
      </c>
      <c r="Q125" s="61"/>
      <c r="R125" s="53">
        <v>44664</v>
      </c>
      <c r="S125" s="4">
        <f t="shared" si="18"/>
        <v>5.1874394798727685E-3</v>
      </c>
      <c r="T125" s="4">
        <f t="shared" si="19"/>
        <v>-1.7020980964290611E-2</v>
      </c>
      <c r="U125" s="4">
        <f t="shared" si="20"/>
        <v>-7.4085365853658436E-2</v>
      </c>
      <c r="V125" s="4">
        <f t="shared" si="21"/>
        <v>7.6887232059645871E-3</v>
      </c>
      <c r="W125" s="4">
        <f t="shared" si="22"/>
        <v>-5.7332715190851369E-2</v>
      </c>
      <c r="X125" s="4">
        <f t="shared" si="23"/>
        <v>-2.4872448979591844E-2</v>
      </c>
      <c r="Y125" s="4">
        <f t="shared" si="24"/>
        <v>1.588352084712108E-2</v>
      </c>
      <c r="Z125" s="4">
        <f t="shared" si="25"/>
        <v>-2.4500235579188123E-2</v>
      </c>
      <c r="AA125" s="4">
        <f t="shared" si="26"/>
        <v>-2.486631016042784E-2</v>
      </c>
      <c r="AB125" s="4">
        <f t="shared" si="27"/>
        <v>-1.4789118130363432E-2</v>
      </c>
      <c r="AC125" s="4">
        <f t="shared" si="28"/>
        <v>1.4615384615384475E-2</v>
      </c>
      <c r="AD125" s="4">
        <f t="shared" si="29"/>
        <v>-2.8459140804988348E-3</v>
      </c>
      <c r="AE125" s="4">
        <f t="shared" si="30"/>
        <v>1.5160703456640334E-2</v>
      </c>
      <c r="AF125" s="4">
        <f t="shared" si="31"/>
        <v>-2.0244082129472374E-2</v>
      </c>
      <c r="AG125" s="4">
        <f t="shared" si="35"/>
        <v>5.3763440860215006E-3</v>
      </c>
    </row>
    <row r="126" spans="1:33">
      <c r="A126" s="53">
        <v>44665</v>
      </c>
      <c r="B126">
        <v>143.9</v>
      </c>
      <c r="C126">
        <v>141.96</v>
      </c>
      <c r="D126">
        <v>31.25</v>
      </c>
      <c r="E126">
        <v>43.5</v>
      </c>
      <c r="F126">
        <v>56.84</v>
      </c>
      <c r="G126">
        <v>46.18</v>
      </c>
      <c r="H126">
        <v>16.48</v>
      </c>
      <c r="I126">
        <v>155.79</v>
      </c>
      <c r="J126">
        <v>38.44</v>
      </c>
      <c r="K126">
        <v>52.48</v>
      </c>
      <c r="L126">
        <v>13.17</v>
      </c>
      <c r="M126">
        <v>73.09</v>
      </c>
      <c r="N126">
        <v>33.32</v>
      </c>
      <c r="O126">
        <v>612.11</v>
      </c>
      <c r="P126" s="72">
        <v>288.60000000000002</v>
      </c>
      <c r="Q126" s="61"/>
      <c r="R126" s="53">
        <v>44665</v>
      </c>
      <c r="S126" s="4">
        <f t="shared" si="18"/>
        <v>-9.8396752219087613E-3</v>
      </c>
      <c r="T126" s="4">
        <f t="shared" si="19"/>
        <v>3.3217895257615648E-3</v>
      </c>
      <c r="U126" s="4">
        <f t="shared" si="20"/>
        <v>2.8975963121501414E-2</v>
      </c>
      <c r="V126" s="4">
        <f t="shared" si="21"/>
        <v>5.7803468208093012E-3</v>
      </c>
      <c r="W126" s="4">
        <f t="shared" si="22"/>
        <v>-6.8196721311475361E-2</v>
      </c>
      <c r="X126" s="4">
        <f t="shared" si="23"/>
        <v>6.7582297798125524E-3</v>
      </c>
      <c r="Y126" s="4">
        <f t="shared" si="24"/>
        <v>7.3615635179153038E-2</v>
      </c>
      <c r="Z126" s="4">
        <f t="shared" si="25"/>
        <v>7.4932726143655426E-2</v>
      </c>
      <c r="AA126" s="4">
        <f t="shared" si="26"/>
        <v>5.4017000274197979E-2</v>
      </c>
      <c r="AB126" s="4">
        <f t="shared" si="27"/>
        <v>-2.7427724240178031E-2</v>
      </c>
      <c r="AC126" s="4">
        <f t="shared" si="28"/>
        <v>-1.5163002274449777E-3</v>
      </c>
      <c r="AD126" s="4">
        <f t="shared" si="29"/>
        <v>-6.6594183201956758E-3</v>
      </c>
      <c r="AE126" s="4">
        <f t="shared" si="30"/>
        <v>-4.7789725209078648E-3</v>
      </c>
      <c r="AF126" s="4">
        <f t="shared" si="31"/>
        <v>6.0483211822015548E-4</v>
      </c>
      <c r="AG126" s="4">
        <f t="shared" si="35"/>
        <v>2.8877005347593743E-2</v>
      </c>
    </row>
    <row r="127" spans="1:33">
      <c r="A127" s="53">
        <v>44666</v>
      </c>
      <c r="B127">
        <v>146.86000000000001</v>
      </c>
      <c r="C127">
        <v>142.08000000000001</v>
      </c>
      <c r="D127">
        <v>31.5</v>
      </c>
      <c r="E127">
        <v>44.5</v>
      </c>
      <c r="F127">
        <v>57.01</v>
      </c>
      <c r="G127">
        <v>45.59</v>
      </c>
      <c r="H127">
        <v>16.010000000000002</v>
      </c>
      <c r="I127">
        <v>159.77000000000001</v>
      </c>
      <c r="J127">
        <v>37.619999999999997</v>
      </c>
      <c r="K127">
        <v>52.02</v>
      </c>
      <c r="L127">
        <v>13.27</v>
      </c>
      <c r="M127">
        <v>73.489999999999995</v>
      </c>
      <c r="N127">
        <v>33.25</v>
      </c>
      <c r="O127">
        <v>609.61</v>
      </c>
      <c r="P127" s="72">
        <v>290.35000000000002</v>
      </c>
      <c r="Q127" s="61"/>
      <c r="R127" s="53">
        <v>44666</v>
      </c>
      <c r="S127" s="4">
        <f t="shared" si="18"/>
        <v>2.0569840166782649E-2</v>
      </c>
      <c r="T127" s="4">
        <f t="shared" si="19"/>
        <v>8.453085376163294E-4</v>
      </c>
      <c r="U127" s="4">
        <f t="shared" si="20"/>
        <v>8.0000000000000071E-3</v>
      </c>
      <c r="V127" s="4">
        <f t="shared" si="21"/>
        <v>2.2988505747126409E-2</v>
      </c>
      <c r="W127" s="4">
        <f t="shared" si="22"/>
        <v>2.9908515130188107E-3</v>
      </c>
      <c r="X127" s="4">
        <f t="shared" si="23"/>
        <v>-1.2776093546989942E-2</v>
      </c>
      <c r="Y127" s="4">
        <f t="shared" si="24"/>
        <v>-2.8519417475728059E-2</v>
      </c>
      <c r="Z127" s="4">
        <f t="shared" si="25"/>
        <v>2.5547210989152136E-2</v>
      </c>
      <c r="AA127" s="4">
        <f t="shared" si="26"/>
        <v>-2.1331945889698223E-2</v>
      </c>
      <c r="AB127" s="4">
        <f t="shared" si="27"/>
        <v>-8.765243902438935E-3</v>
      </c>
      <c r="AC127" s="4">
        <f t="shared" si="28"/>
        <v>7.5930144267273292E-3</v>
      </c>
      <c r="AD127" s="4">
        <f t="shared" si="29"/>
        <v>5.4727048843890014E-3</v>
      </c>
      <c r="AE127" s="4">
        <f t="shared" si="30"/>
        <v>-2.1008403361344463E-3</v>
      </c>
      <c r="AF127" s="4">
        <f t="shared" si="31"/>
        <v>-4.0842332260541125E-3</v>
      </c>
      <c r="AG127" s="4">
        <f t="shared" si="35"/>
        <v>6.0637560637559762E-3</v>
      </c>
    </row>
    <row r="128" spans="1:33">
      <c r="A128" s="53">
        <v>44669</v>
      </c>
      <c r="B128">
        <v>145.74</v>
      </c>
      <c r="C128">
        <v>140.51</v>
      </c>
      <c r="D128">
        <v>30.5</v>
      </c>
      <c r="E128">
        <v>46.39</v>
      </c>
      <c r="F128">
        <v>58.5</v>
      </c>
      <c r="G128">
        <v>44.76</v>
      </c>
      <c r="H128">
        <v>15.88</v>
      </c>
      <c r="I128">
        <v>161.91</v>
      </c>
      <c r="J128">
        <v>37.520000000000003</v>
      </c>
      <c r="K128">
        <v>52.06</v>
      </c>
      <c r="L128">
        <v>12.96</v>
      </c>
      <c r="M128">
        <v>79</v>
      </c>
      <c r="N128">
        <v>33.380000000000003</v>
      </c>
      <c r="O128">
        <v>602.21</v>
      </c>
      <c r="P128" s="72">
        <v>291.89999999999998</v>
      </c>
      <c r="Q128" s="61"/>
      <c r="R128" s="53">
        <v>44669</v>
      </c>
      <c r="S128" s="4">
        <f t="shared" si="18"/>
        <v>-7.6263107721640244E-3</v>
      </c>
      <c r="T128" s="4">
        <f t="shared" si="19"/>
        <v>-1.1050112612612795E-2</v>
      </c>
      <c r="U128" s="4">
        <f t="shared" si="20"/>
        <v>-3.1746031746031744E-2</v>
      </c>
      <c r="V128" s="4">
        <f t="shared" si="21"/>
        <v>4.2471910112359623E-2</v>
      </c>
      <c r="W128" s="4">
        <f t="shared" si="22"/>
        <v>2.6135765655148191E-2</v>
      </c>
      <c r="X128" s="4">
        <f t="shared" si="23"/>
        <v>-1.8205746874314643E-2</v>
      </c>
      <c r="Y128" s="4">
        <f t="shared" si="24"/>
        <v>-8.1199250468457773E-3</v>
      </c>
      <c r="Z128" s="4">
        <f t="shared" si="25"/>
        <v>1.3394254240470582E-2</v>
      </c>
      <c r="AA128" s="4">
        <f t="shared" si="26"/>
        <v>-2.6581605528972485E-3</v>
      </c>
      <c r="AB128" s="4">
        <f t="shared" si="27"/>
        <v>7.6893502499042476E-4</v>
      </c>
      <c r="AC128" s="4">
        <f t="shared" si="28"/>
        <v>-2.3360964581763288E-2</v>
      </c>
      <c r="AD128" s="4">
        <f t="shared" si="29"/>
        <v>7.4976187236358793E-2</v>
      </c>
      <c r="AE128" s="4">
        <f t="shared" si="30"/>
        <v>3.9097744360903075E-3</v>
      </c>
      <c r="AF128" s="4">
        <f t="shared" si="31"/>
        <v>-1.2138908482472344E-2</v>
      </c>
      <c r="AG128" s="4">
        <f t="shared" si="35"/>
        <v>5.338384708110766E-3</v>
      </c>
    </row>
    <row r="129" spans="1:33">
      <c r="A129" s="53">
        <v>44670</v>
      </c>
      <c r="B129">
        <v>144.05000000000001</v>
      </c>
      <c r="C129">
        <v>140.07</v>
      </c>
      <c r="D129">
        <v>30.5</v>
      </c>
      <c r="E129">
        <v>44.16</v>
      </c>
      <c r="F129">
        <v>56.1</v>
      </c>
      <c r="G129">
        <v>44.24</v>
      </c>
      <c r="H129">
        <v>14.81</v>
      </c>
      <c r="I129">
        <v>157.58000000000001</v>
      </c>
      <c r="J129">
        <v>37.96</v>
      </c>
      <c r="K129">
        <v>51.55</v>
      </c>
      <c r="L129">
        <v>12.38</v>
      </c>
      <c r="M129">
        <v>76.91</v>
      </c>
      <c r="N129">
        <v>33</v>
      </c>
      <c r="O129">
        <v>596.76</v>
      </c>
      <c r="P129" s="72">
        <v>296</v>
      </c>
      <c r="Q129" s="61"/>
      <c r="R129" s="53">
        <v>44670</v>
      </c>
      <c r="S129" s="4">
        <f t="shared" si="18"/>
        <v>-1.1595992864004367E-2</v>
      </c>
      <c r="T129" s="4">
        <f t="shared" si="19"/>
        <v>-3.1314497188812407E-3</v>
      </c>
      <c r="U129" s="4">
        <f t="shared" si="20"/>
        <v>0</v>
      </c>
      <c r="V129" s="4">
        <f t="shared" si="21"/>
        <v>-4.8070704893296012E-2</v>
      </c>
      <c r="W129" s="4">
        <f t="shared" si="22"/>
        <v>-4.1025641025640991E-2</v>
      </c>
      <c r="X129" s="4">
        <f t="shared" si="23"/>
        <v>-1.1617515638963294E-2</v>
      </c>
      <c r="Y129" s="4">
        <f t="shared" si="24"/>
        <v>-6.7380352644836328E-2</v>
      </c>
      <c r="Z129" s="4">
        <f t="shared" si="25"/>
        <v>-2.6743252424186181E-2</v>
      </c>
      <c r="AA129" s="4">
        <f t="shared" si="26"/>
        <v>1.1727078891258014E-2</v>
      </c>
      <c r="AB129" s="4">
        <f t="shared" si="27"/>
        <v>-9.7963887821744811E-3</v>
      </c>
      <c r="AC129" s="4">
        <f t="shared" si="28"/>
        <v>-4.4753086419753063E-2</v>
      </c>
      <c r="AD129" s="4">
        <f t="shared" si="29"/>
        <v>-2.6455696202531742E-2</v>
      </c>
      <c r="AE129" s="4">
        <f t="shared" si="30"/>
        <v>-1.1384062312762233E-2</v>
      </c>
      <c r="AF129" s="4">
        <f t="shared" si="31"/>
        <v>-9.0499991697249316E-3</v>
      </c>
      <c r="AG129" s="4">
        <f t="shared" si="35"/>
        <v>1.4045906132237107E-2</v>
      </c>
    </row>
    <row r="130" spans="1:33">
      <c r="A130" s="53">
        <v>44671</v>
      </c>
      <c r="B130">
        <v>141.35</v>
      </c>
      <c r="C130">
        <v>141.96</v>
      </c>
      <c r="D130">
        <v>29</v>
      </c>
      <c r="E130">
        <v>45</v>
      </c>
      <c r="F130">
        <v>56.55</v>
      </c>
      <c r="G130">
        <v>44.55</v>
      </c>
      <c r="H130">
        <v>15.15</v>
      </c>
      <c r="I130">
        <v>158.77000000000001</v>
      </c>
      <c r="J130">
        <v>35.65</v>
      </c>
      <c r="K130">
        <v>49.43</v>
      </c>
      <c r="L130">
        <v>12.14</v>
      </c>
      <c r="M130">
        <v>75.17</v>
      </c>
      <c r="N130">
        <v>33.200000000000003</v>
      </c>
      <c r="O130">
        <v>590.52</v>
      </c>
      <c r="P130" s="72">
        <v>294.99</v>
      </c>
      <c r="Q130" s="61"/>
      <c r="R130" s="53">
        <v>44671</v>
      </c>
      <c r="S130" s="4">
        <f t="shared" si="18"/>
        <v>-1.8743491843110194E-2</v>
      </c>
      <c r="T130" s="4">
        <f t="shared" si="19"/>
        <v>1.3493253373313419E-2</v>
      </c>
      <c r="U130" s="4">
        <f t="shared" si="20"/>
        <v>-4.9180327868852514E-2</v>
      </c>
      <c r="V130" s="4">
        <f t="shared" si="21"/>
        <v>1.9021739130434812E-2</v>
      </c>
      <c r="W130" s="4">
        <f t="shared" si="22"/>
        <v>8.0213903743315829E-3</v>
      </c>
      <c r="X130" s="4">
        <f t="shared" si="23"/>
        <v>7.0072332730559683E-3</v>
      </c>
      <c r="Y130" s="4">
        <f t="shared" si="24"/>
        <v>2.2957461174881733E-2</v>
      </c>
      <c r="Z130" s="4">
        <f t="shared" si="25"/>
        <v>7.5517197613910181E-3</v>
      </c>
      <c r="AA130" s="4">
        <f t="shared" si="26"/>
        <v>-6.0853530031612313E-2</v>
      </c>
      <c r="AB130" s="4">
        <f t="shared" si="27"/>
        <v>-4.1125121241513019E-2</v>
      </c>
      <c r="AC130" s="4">
        <f t="shared" si="28"/>
        <v>-1.9386106623586419E-2</v>
      </c>
      <c r="AD130" s="4">
        <f t="shared" si="29"/>
        <v>-2.2623846053829055E-2</v>
      </c>
      <c r="AE130" s="4">
        <f t="shared" si="30"/>
        <v>6.0606060606060996E-3</v>
      </c>
      <c r="AF130" s="4">
        <f t="shared" si="31"/>
        <v>-1.0456464910516772E-2</v>
      </c>
      <c r="AG130" s="4">
        <f t="shared" si="35"/>
        <v>-3.4121621621621134E-3</v>
      </c>
    </row>
    <row r="131" spans="1:33">
      <c r="A131" s="53">
        <v>44672</v>
      </c>
      <c r="B131">
        <v>141.15</v>
      </c>
      <c r="C131">
        <v>141.35</v>
      </c>
      <c r="D131">
        <v>29.75</v>
      </c>
      <c r="E131">
        <v>45.7</v>
      </c>
      <c r="F131">
        <v>59.82</v>
      </c>
      <c r="G131">
        <v>43.86</v>
      </c>
      <c r="H131">
        <v>16.03</v>
      </c>
      <c r="I131">
        <v>162.43</v>
      </c>
      <c r="J131">
        <v>35.6</v>
      </c>
      <c r="K131">
        <v>48.76</v>
      </c>
      <c r="L131">
        <v>11.85</v>
      </c>
      <c r="M131">
        <v>75.02</v>
      </c>
      <c r="N131">
        <v>33.369999999999997</v>
      </c>
      <c r="O131">
        <v>586.80999999999995</v>
      </c>
      <c r="P131" s="72">
        <v>287.2</v>
      </c>
      <c r="Q131" s="61"/>
      <c r="R131" s="53">
        <v>44672</v>
      </c>
      <c r="S131" s="4">
        <f t="shared" si="18"/>
        <v>-1.4149274849662996E-3</v>
      </c>
      <c r="T131" s="4">
        <f t="shared" si="19"/>
        <v>-4.296985066215897E-3</v>
      </c>
      <c r="U131" s="4">
        <f t="shared" si="20"/>
        <v>2.5862068965517349E-2</v>
      </c>
      <c r="V131" s="4">
        <f t="shared" si="21"/>
        <v>1.5555555555555545E-2</v>
      </c>
      <c r="W131" s="4">
        <f t="shared" si="22"/>
        <v>5.78249336870027E-2</v>
      </c>
      <c r="X131" s="4">
        <f t="shared" si="23"/>
        <v>-1.548821548821544E-2</v>
      </c>
      <c r="Y131" s="4">
        <f t="shared" si="24"/>
        <v>5.8085808580858211E-2</v>
      </c>
      <c r="Z131" s="4">
        <f t="shared" si="25"/>
        <v>2.3052213894312557E-2</v>
      </c>
      <c r="AA131" s="4">
        <f t="shared" si="26"/>
        <v>-1.4025245441794398E-3</v>
      </c>
      <c r="AB131" s="4">
        <f t="shared" si="27"/>
        <v>-1.3554521545620091E-2</v>
      </c>
      <c r="AC131" s="4">
        <f t="shared" si="28"/>
        <v>-2.3887973640856708E-2</v>
      </c>
      <c r="AD131" s="4">
        <f t="shared" si="29"/>
        <v>-1.9954769189837185E-3</v>
      </c>
      <c r="AE131" s="4">
        <f t="shared" si="30"/>
        <v>5.1204819277106406E-3</v>
      </c>
      <c r="AF131" s="4">
        <f t="shared" si="31"/>
        <v>-6.2825983878616043E-3</v>
      </c>
      <c r="AG131" s="4">
        <f t="shared" si="35"/>
        <v>-2.6407674836435246E-2</v>
      </c>
    </row>
    <row r="132" spans="1:33">
      <c r="A132" s="53">
        <v>44673</v>
      </c>
      <c r="B132">
        <v>141.03</v>
      </c>
      <c r="C132">
        <v>141.29</v>
      </c>
      <c r="D132">
        <v>30.29</v>
      </c>
      <c r="E132">
        <v>45.93</v>
      </c>
      <c r="F132">
        <v>62</v>
      </c>
      <c r="G132">
        <v>44.78</v>
      </c>
      <c r="H132">
        <v>17.23</v>
      </c>
      <c r="I132">
        <v>162.09</v>
      </c>
      <c r="J132">
        <v>35.42</v>
      </c>
      <c r="K132">
        <v>49.87</v>
      </c>
      <c r="L132">
        <v>12.32</v>
      </c>
      <c r="M132">
        <v>76.14</v>
      </c>
      <c r="N132">
        <v>34.479999999999997</v>
      </c>
      <c r="O132">
        <v>584.59</v>
      </c>
      <c r="P132" s="72">
        <v>286.04000000000002</v>
      </c>
      <c r="Q132" s="61"/>
      <c r="R132" s="53">
        <v>44673</v>
      </c>
      <c r="S132" s="4">
        <f t="shared" ref="S132:S195" si="36">B132/B131-1</f>
        <v>-8.5015940488841757E-4</v>
      </c>
      <c r="T132" s="4">
        <f t="shared" ref="T132:T195" si="37">C132/C131-1</f>
        <v>-4.244782454899676E-4</v>
      </c>
      <c r="U132" s="4">
        <f t="shared" ref="U132:U195" si="38">D132/D131-1</f>
        <v>1.8151260504201572E-2</v>
      </c>
      <c r="V132" s="4">
        <f t="shared" ref="V132:V195" si="39">E132/E131-1</f>
        <v>5.032822757111477E-3</v>
      </c>
      <c r="W132" s="4">
        <f t="shared" ref="W132:W195" si="40">F132/F131-1</f>
        <v>3.6442661317285241E-2</v>
      </c>
      <c r="X132" s="4">
        <f t="shared" ref="X132:X195" si="41">G132/G131-1</f>
        <v>2.0975832193342425E-2</v>
      </c>
      <c r="Y132" s="4">
        <f t="shared" ref="Y132:Y195" si="42">H132/H131-1</f>
        <v>7.4859638178415455E-2</v>
      </c>
      <c r="Z132" s="4">
        <f t="shared" ref="Z132:Z195" si="43">I132/I131-1</f>
        <v>-2.0932093825032361E-3</v>
      </c>
      <c r="AA132" s="4">
        <f t="shared" ref="AA132:AA195" si="44">J132/J131-1</f>
        <v>-5.0561797752809445E-3</v>
      </c>
      <c r="AB132" s="4">
        <f t="shared" ref="AB132:AB195" si="45">K132/K131-1</f>
        <v>2.2764561115668602E-2</v>
      </c>
      <c r="AC132" s="4">
        <f t="shared" ref="AC132:AC195" si="46">L132/L131-1</f>
        <v>3.9662447257384104E-2</v>
      </c>
      <c r="AD132" s="4">
        <f t="shared" ref="AD132:AD195" si="47">M132/M131-1</f>
        <v>1.492935217275404E-2</v>
      </c>
      <c r="AE132" s="4">
        <f t="shared" ref="AE132:AE195" si="48">N132/N131-1</f>
        <v>3.3263410248726366E-2</v>
      </c>
      <c r="AF132" s="4">
        <f t="shared" ref="AF132:AF195" si="49">O132/O131-1</f>
        <v>-3.7831666127023933E-3</v>
      </c>
      <c r="AG132" s="4">
        <f t="shared" ref="AG132:AG147" si="50">P132/P131-1</f>
        <v>-4.0389972144845299E-3</v>
      </c>
    </row>
    <row r="133" spans="1:33">
      <c r="A133" s="53">
        <v>44676</v>
      </c>
      <c r="B133">
        <v>141.47999999999999</v>
      </c>
      <c r="C133">
        <v>141.22</v>
      </c>
      <c r="D133">
        <v>31.67</v>
      </c>
      <c r="E133">
        <v>46.5</v>
      </c>
      <c r="F133">
        <v>61</v>
      </c>
      <c r="G133">
        <v>44.58</v>
      </c>
      <c r="H133">
        <v>16.86</v>
      </c>
      <c r="I133">
        <v>159.76</v>
      </c>
      <c r="J133">
        <v>34.85</v>
      </c>
      <c r="K133">
        <v>49.1</v>
      </c>
      <c r="L133">
        <v>11.55</v>
      </c>
      <c r="M133">
        <v>76.489999999999995</v>
      </c>
      <c r="N133">
        <v>33.880000000000003</v>
      </c>
      <c r="O133">
        <v>586.02</v>
      </c>
      <c r="P133" s="72">
        <v>289.99</v>
      </c>
      <c r="Q133" s="61"/>
      <c r="R133" s="53">
        <v>44676</v>
      </c>
      <c r="S133" s="4">
        <f t="shared" si="36"/>
        <v>3.1908104658582293E-3</v>
      </c>
      <c r="T133" s="4">
        <f t="shared" si="37"/>
        <v>-4.9543492108428122E-4</v>
      </c>
      <c r="U133" s="4">
        <f t="shared" si="38"/>
        <v>4.5559590623968305E-2</v>
      </c>
      <c r="V133" s="4">
        <f t="shared" si="39"/>
        <v>1.2410189418680551E-2</v>
      </c>
      <c r="W133" s="4">
        <f t="shared" si="40"/>
        <v>-1.6129032258064502E-2</v>
      </c>
      <c r="X133" s="4">
        <f t="shared" si="41"/>
        <v>-4.4662795891023954E-3</v>
      </c>
      <c r="Y133" s="4">
        <f t="shared" si="42"/>
        <v>-2.1474172954149773E-2</v>
      </c>
      <c r="Z133" s="4">
        <f t="shared" si="43"/>
        <v>-1.4374730088222654E-2</v>
      </c>
      <c r="AA133" s="4">
        <f t="shared" si="44"/>
        <v>-1.6092603049124743E-2</v>
      </c>
      <c r="AB133" s="4">
        <f t="shared" si="45"/>
        <v>-1.5440144375375886E-2</v>
      </c>
      <c r="AC133" s="4">
        <f t="shared" si="46"/>
        <v>-6.25E-2</v>
      </c>
      <c r="AD133" s="4">
        <f t="shared" si="47"/>
        <v>4.596795376937246E-3</v>
      </c>
      <c r="AE133" s="4">
        <f t="shared" si="48"/>
        <v>-1.7401392111368708E-2</v>
      </c>
      <c r="AF133" s="4">
        <f t="shared" si="49"/>
        <v>2.4461588463708939E-3</v>
      </c>
      <c r="AG133" s="4">
        <f t="shared" si="50"/>
        <v>1.3809257446510959E-2</v>
      </c>
    </row>
    <row r="134" spans="1:33">
      <c r="A134" s="53">
        <v>44677</v>
      </c>
      <c r="B134">
        <v>140.43</v>
      </c>
      <c r="C134">
        <v>141.65</v>
      </c>
      <c r="D134">
        <v>32.53</v>
      </c>
      <c r="E134">
        <v>47.5</v>
      </c>
      <c r="F134">
        <v>58.58</v>
      </c>
      <c r="G134">
        <v>43.01</v>
      </c>
      <c r="H134">
        <v>16.190000000000001</v>
      </c>
      <c r="I134">
        <v>154.1</v>
      </c>
      <c r="J134">
        <v>34.54</v>
      </c>
      <c r="K134">
        <v>48.77</v>
      </c>
      <c r="L134">
        <v>11.16</v>
      </c>
      <c r="M134">
        <v>75.09</v>
      </c>
      <c r="N134">
        <v>33.520000000000003</v>
      </c>
      <c r="O134">
        <v>578.08000000000004</v>
      </c>
      <c r="P134" s="72">
        <v>278.11</v>
      </c>
      <c r="Q134" s="61"/>
      <c r="R134" s="53">
        <v>44677</v>
      </c>
      <c r="S134" s="4">
        <f t="shared" si="36"/>
        <v>-7.4215436810854962E-3</v>
      </c>
      <c r="T134" s="4">
        <f t="shared" si="37"/>
        <v>3.0448944908654241E-3</v>
      </c>
      <c r="U134" s="4">
        <f t="shared" si="38"/>
        <v>2.7155036311967251E-2</v>
      </c>
      <c r="V134" s="4">
        <f t="shared" si="39"/>
        <v>2.1505376344086002E-2</v>
      </c>
      <c r="W134" s="4">
        <f t="shared" si="40"/>
        <v>-3.9672131147540979E-2</v>
      </c>
      <c r="X134" s="4">
        <f t="shared" si="41"/>
        <v>-3.5217586361597109E-2</v>
      </c>
      <c r="Y134" s="4">
        <f t="shared" si="42"/>
        <v>-3.9739027283511197E-2</v>
      </c>
      <c r="Z134" s="4">
        <f t="shared" si="43"/>
        <v>-3.5428142213319913E-2</v>
      </c>
      <c r="AA134" s="4">
        <f t="shared" si="44"/>
        <v>-8.8952654232424822E-3</v>
      </c>
      <c r="AB134" s="4">
        <f t="shared" si="45"/>
        <v>-6.7209775967412844E-3</v>
      </c>
      <c r="AC134" s="4">
        <f t="shared" si="46"/>
        <v>-3.3766233766233777E-2</v>
      </c>
      <c r="AD134" s="4">
        <f t="shared" si="47"/>
        <v>-1.8303046149823365E-2</v>
      </c>
      <c r="AE134" s="4">
        <f t="shared" si="48"/>
        <v>-1.0625737898465104E-2</v>
      </c>
      <c r="AF134" s="4">
        <f t="shared" si="49"/>
        <v>-1.3549025630524403E-2</v>
      </c>
      <c r="AG134" s="4">
        <f t="shared" si="50"/>
        <v>-4.0966929894134307E-2</v>
      </c>
    </row>
    <row r="135" spans="1:33">
      <c r="A135" s="53">
        <v>44678</v>
      </c>
      <c r="B135">
        <v>140.41999999999999</v>
      </c>
      <c r="C135">
        <v>137.18</v>
      </c>
      <c r="D135">
        <v>33.770000000000003</v>
      </c>
      <c r="E135">
        <v>48.16</v>
      </c>
      <c r="F135">
        <v>60</v>
      </c>
      <c r="G135">
        <v>44</v>
      </c>
      <c r="H135">
        <v>17.170000000000002</v>
      </c>
      <c r="I135">
        <v>160.44</v>
      </c>
      <c r="J135">
        <v>34.22</v>
      </c>
      <c r="K135">
        <v>47.62</v>
      </c>
      <c r="L135">
        <v>10.7</v>
      </c>
      <c r="M135">
        <v>75.099999999999994</v>
      </c>
      <c r="N135">
        <v>33.54</v>
      </c>
      <c r="O135">
        <v>571.12</v>
      </c>
      <c r="P135" s="72">
        <v>278</v>
      </c>
      <c r="Q135" s="61"/>
      <c r="R135" s="53">
        <v>44678</v>
      </c>
      <c r="S135" s="4">
        <f t="shared" si="36"/>
        <v>-7.1209855444176462E-5</v>
      </c>
      <c r="T135" s="4">
        <f t="shared" si="37"/>
        <v>-3.1556653723967543E-2</v>
      </c>
      <c r="U135" s="4">
        <f t="shared" si="38"/>
        <v>3.8118659698739732E-2</v>
      </c>
      <c r="V135" s="4">
        <f t="shared" si="39"/>
        <v>1.3894736842105182E-2</v>
      </c>
      <c r="W135" s="4">
        <f t="shared" si="40"/>
        <v>2.4240355069989894E-2</v>
      </c>
      <c r="X135" s="4">
        <f t="shared" si="41"/>
        <v>2.3017902813299296E-2</v>
      </c>
      <c r="Y135" s="4">
        <f t="shared" si="42"/>
        <v>6.0531192093885133E-2</v>
      </c>
      <c r="Z135" s="4">
        <f t="shared" si="43"/>
        <v>4.1142115509409605E-2</v>
      </c>
      <c r="AA135" s="4">
        <f t="shared" si="44"/>
        <v>-9.2646207295888905E-3</v>
      </c>
      <c r="AB135" s="4">
        <f t="shared" si="45"/>
        <v>-2.3580069714988827E-2</v>
      </c>
      <c r="AC135" s="4">
        <f t="shared" si="46"/>
        <v>-4.1218637992831653E-2</v>
      </c>
      <c r="AD135" s="4">
        <f t="shared" si="47"/>
        <v>1.3317352510311409E-4</v>
      </c>
      <c r="AE135" s="4">
        <f t="shared" si="48"/>
        <v>5.966587112171684E-4</v>
      </c>
      <c r="AF135" s="4">
        <f t="shared" si="49"/>
        <v>-1.2039856075283795E-2</v>
      </c>
      <c r="AG135" s="4">
        <f t="shared" si="50"/>
        <v>-3.955269497680769E-4</v>
      </c>
    </row>
    <row r="136" spans="1:33">
      <c r="A136" s="53">
        <v>44679</v>
      </c>
      <c r="B136">
        <v>140.15</v>
      </c>
      <c r="C136">
        <v>137.38999999999999</v>
      </c>
      <c r="D136">
        <v>34.729999999999997</v>
      </c>
      <c r="E136">
        <v>48</v>
      </c>
      <c r="F136">
        <v>60.1</v>
      </c>
      <c r="G136">
        <v>43.5</v>
      </c>
      <c r="H136">
        <v>17.239999999999998</v>
      </c>
      <c r="I136">
        <v>155.88</v>
      </c>
      <c r="J136">
        <v>33.369999999999997</v>
      </c>
      <c r="K136">
        <v>45.93</v>
      </c>
      <c r="L136">
        <v>10.210000000000001</v>
      </c>
      <c r="M136">
        <v>73.88</v>
      </c>
      <c r="N136">
        <v>33.49</v>
      </c>
      <c r="O136">
        <v>566.77</v>
      </c>
      <c r="P136" s="72">
        <v>278.85000000000002</v>
      </c>
      <c r="Q136" s="61"/>
      <c r="R136" s="53">
        <v>44679</v>
      </c>
      <c r="S136" s="4">
        <f t="shared" si="36"/>
        <v>-1.9228030195127532E-3</v>
      </c>
      <c r="T136" s="4">
        <f t="shared" si="37"/>
        <v>1.5308353987459888E-3</v>
      </c>
      <c r="U136" s="4">
        <f t="shared" si="38"/>
        <v>2.8427598460171621E-2</v>
      </c>
      <c r="V136" s="4">
        <f t="shared" si="39"/>
        <v>-3.3222591362125353E-3</v>
      </c>
      <c r="W136" s="4">
        <f t="shared" si="40"/>
        <v>1.6666666666667052E-3</v>
      </c>
      <c r="X136" s="4">
        <f t="shared" si="41"/>
        <v>-1.1363636363636354E-2</v>
      </c>
      <c r="Y136" s="4">
        <f t="shared" si="42"/>
        <v>4.0768782760627342E-3</v>
      </c>
      <c r="Z136" s="4">
        <f t="shared" si="43"/>
        <v>-2.8421839940164562E-2</v>
      </c>
      <c r="AA136" s="4">
        <f t="shared" si="44"/>
        <v>-2.4839275277615425E-2</v>
      </c>
      <c r="AB136" s="4">
        <f t="shared" si="45"/>
        <v>-3.5489290214195668E-2</v>
      </c>
      <c r="AC136" s="4">
        <f t="shared" si="46"/>
        <v>-4.5794392523364369E-2</v>
      </c>
      <c r="AD136" s="4">
        <f t="shared" si="47"/>
        <v>-1.6245006657789607E-2</v>
      </c>
      <c r="AE136" s="4">
        <f t="shared" si="48"/>
        <v>-1.4907573047107103E-3</v>
      </c>
      <c r="AF136" s="4">
        <f t="shared" si="49"/>
        <v>-7.6166129710043551E-3</v>
      </c>
      <c r="AG136" s="4">
        <f t="shared" si="50"/>
        <v>3.0575539568347132E-3</v>
      </c>
    </row>
    <row r="137" spans="1:33">
      <c r="A137" s="53">
        <v>44687</v>
      </c>
      <c r="B137">
        <v>137.24</v>
      </c>
      <c r="C137">
        <v>137.32</v>
      </c>
      <c r="D137">
        <v>32.299999999999997</v>
      </c>
      <c r="E137">
        <v>47.5</v>
      </c>
      <c r="F137">
        <v>61.34</v>
      </c>
      <c r="G137">
        <v>43.29</v>
      </c>
      <c r="H137">
        <v>16.21</v>
      </c>
      <c r="I137">
        <v>148.96</v>
      </c>
      <c r="J137">
        <v>32.270000000000003</v>
      </c>
      <c r="K137">
        <v>44.88</v>
      </c>
      <c r="L137">
        <v>9.98</v>
      </c>
      <c r="M137">
        <v>72.59</v>
      </c>
      <c r="N137">
        <v>32.950000000000003</v>
      </c>
      <c r="O137">
        <v>560.41999999999996</v>
      </c>
      <c r="P137" s="72">
        <v>275.01</v>
      </c>
      <c r="Q137" s="61"/>
      <c r="R137" s="53">
        <v>44687</v>
      </c>
      <c r="S137" s="4">
        <f t="shared" si="36"/>
        <v>-2.0763467713164396E-2</v>
      </c>
      <c r="T137" s="4">
        <f t="shared" si="37"/>
        <v>-5.0949850789716589E-4</v>
      </c>
      <c r="U137" s="4">
        <f t="shared" si="38"/>
        <v>-6.9968327094730776E-2</v>
      </c>
      <c r="V137" s="4">
        <f t="shared" si="39"/>
        <v>-1.041666666666663E-2</v>
      </c>
      <c r="W137" s="4">
        <f t="shared" si="40"/>
        <v>2.0632279534109843E-2</v>
      </c>
      <c r="X137" s="4">
        <f t="shared" si="41"/>
        <v>-4.8275862068966058E-3</v>
      </c>
      <c r="Y137" s="4">
        <f t="shared" si="42"/>
        <v>-5.9744779582366458E-2</v>
      </c>
      <c r="Z137" s="4">
        <f t="shared" si="43"/>
        <v>-4.439312291506281E-2</v>
      </c>
      <c r="AA137" s="4">
        <f t="shared" si="44"/>
        <v>-3.296373988612511E-2</v>
      </c>
      <c r="AB137" s="4">
        <f t="shared" si="45"/>
        <v>-2.2860875244937851E-2</v>
      </c>
      <c r="AC137" s="4">
        <f t="shared" si="46"/>
        <v>-2.2526934378060748E-2</v>
      </c>
      <c r="AD137" s="4">
        <f t="shared" si="47"/>
        <v>-1.7460747157552636E-2</v>
      </c>
      <c r="AE137" s="4">
        <f t="shared" si="48"/>
        <v>-1.6124216183935447E-2</v>
      </c>
      <c r="AF137" s="4">
        <f t="shared" si="49"/>
        <v>-1.1203839299892437E-2</v>
      </c>
      <c r="AG137" s="4">
        <f t="shared" si="50"/>
        <v>-1.3770844540075378E-2</v>
      </c>
    </row>
    <row r="138" spans="1:33">
      <c r="A138" s="53">
        <v>44690</v>
      </c>
      <c r="B138">
        <v>130.79</v>
      </c>
      <c r="C138">
        <v>134.69999999999999</v>
      </c>
      <c r="D138">
        <v>29.9</v>
      </c>
      <c r="E138">
        <v>49</v>
      </c>
      <c r="F138">
        <v>62</v>
      </c>
      <c r="G138">
        <v>42.55</v>
      </c>
      <c r="H138">
        <v>15</v>
      </c>
      <c r="I138">
        <v>137.79</v>
      </c>
      <c r="J138">
        <v>29.85</v>
      </c>
      <c r="K138">
        <v>43.17</v>
      </c>
      <c r="L138">
        <v>8.98</v>
      </c>
      <c r="M138">
        <v>70.03</v>
      </c>
      <c r="N138">
        <v>33.43</v>
      </c>
      <c r="O138">
        <v>518.88</v>
      </c>
      <c r="P138" s="72">
        <v>272.49</v>
      </c>
      <c r="Q138" s="61"/>
      <c r="R138" s="53">
        <v>44690</v>
      </c>
      <c r="S138" s="4">
        <f t="shared" si="36"/>
        <v>-4.6997959778490306E-2</v>
      </c>
      <c r="T138" s="4">
        <f t="shared" si="37"/>
        <v>-1.9079522283716899E-2</v>
      </c>
      <c r="U138" s="4">
        <f t="shared" si="38"/>
        <v>-7.4303405572755388E-2</v>
      </c>
      <c r="V138" s="4">
        <f t="shared" si="39"/>
        <v>3.1578947368421151E-2</v>
      </c>
      <c r="W138" s="4">
        <f t="shared" si="40"/>
        <v>1.0759700032605179E-2</v>
      </c>
      <c r="X138" s="4">
        <f t="shared" si="41"/>
        <v>-1.7094017094017144E-2</v>
      </c>
      <c r="Y138" s="4">
        <f t="shared" si="42"/>
        <v>-7.464528069093157E-2</v>
      </c>
      <c r="Z138" s="4">
        <f t="shared" si="43"/>
        <v>-7.4986573576799276E-2</v>
      </c>
      <c r="AA138" s="4">
        <f t="shared" si="44"/>
        <v>-7.4992252866439513E-2</v>
      </c>
      <c r="AB138" s="4">
        <f t="shared" si="45"/>
        <v>-3.8101604278074852E-2</v>
      </c>
      <c r="AC138" s="4">
        <f t="shared" si="46"/>
        <v>-0.1002004008016032</v>
      </c>
      <c r="AD138" s="4">
        <f t="shared" si="47"/>
        <v>-3.5266565642650516E-2</v>
      </c>
      <c r="AE138" s="4">
        <f t="shared" si="48"/>
        <v>1.4567526555386845E-2</v>
      </c>
      <c r="AF138" s="4">
        <f t="shared" si="49"/>
        <v>-7.4122979194175764E-2</v>
      </c>
      <c r="AG138" s="4">
        <f t="shared" si="50"/>
        <v>-9.1633031526126008E-3</v>
      </c>
    </row>
    <row r="139" spans="1:33">
      <c r="A139" s="53">
        <v>44691</v>
      </c>
      <c r="B139">
        <v>130.96</v>
      </c>
      <c r="C139">
        <v>134.09</v>
      </c>
      <c r="D139">
        <v>28.66</v>
      </c>
      <c r="E139">
        <v>47.37</v>
      </c>
      <c r="F139">
        <v>62</v>
      </c>
      <c r="G139">
        <v>41.27</v>
      </c>
      <c r="H139">
        <v>15.01</v>
      </c>
      <c r="I139">
        <v>142.44</v>
      </c>
      <c r="J139">
        <v>29.09</v>
      </c>
      <c r="K139">
        <v>41.24</v>
      </c>
      <c r="L139">
        <v>9.59</v>
      </c>
      <c r="M139">
        <v>69.52</v>
      </c>
      <c r="N139">
        <v>31.88</v>
      </c>
      <c r="O139">
        <v>515.77</v>
      </c>
      <c r="P139" s="72">
        <v>273</v>
      </c>
      <c r="Q139" s="61"/>
      <c r="R139" s="53">
        <v>44691</v>
      </c>
      <c r="S139" s="4">
        <f t="shared" si="36"/>
        <v>1.2997935621990031E-3</v>
      </c>
      <c r="T139" s="4">
        <f t="shared" si="37"/>
        <v>-4.5285820341498528E-3</v>
      </c>
      <c r="U139" s="4">
        <f t="shared" si="38"/>
        <v>-4.1471571906354421E-2</v>
      </c>
      <c r="V139" s="4">
        <f t="shared" si="39"/>
        <v>-3.3265306122449045E-2</v>
      </c>
      <c r="W139" s="4">
        <f t="shared" si="40"/>
        <v>0</v>
      </c>
      <c r="X139" s="4">
        <f t="shared" si="41"/>
        <v>-3.0082256169212562E-2</v>
      </c>
      <c r="Y139" s="4">
        <f t="shared" si="42"/>
        <v>6.6666666666659324E-4</v>
      </c>
      <c r="Z139" s="4">
        <f t="shared" si="43"/>
        <v>3.3747006313955996E-2</v>
      </c>
      <c r="AA139" s="4">
        <f t="shared" si="44"/>
        <v>-2.5460636515912904E-2</v>
      </c>
      <c r="AB139" s="4">
        <f t="shared" si="45"/>
        <v>-4.470697243456101E-2</v>
      </c>
      <c r="AC139" s="4">
        <f t="shared" si="46"/>
        <v>6.7928730512249347E-2</v>
      </c>
      <c r="AD139" s="4">
        <f t="shared" si="47"/>
        <v>-7.2825931743538685E-3</v>
      </c>
      <c r="AE139" s="4">
        <f t="shared" si="48"/>
        <v>-4.6365539934190902E-2</v>
      </c>
      <c r="AF139" s="4">
        <f t="shared" si="49"/>
        <v>-5.9936786925686159E-3</v>
      </c>
      <c r="AG139" s="4">
        <f t="shared" si="50"/>
        <v>1.8716283166353431E-3</v>
      </c>
    </row>
    <row r="140" spans="1:33">
      <c r="A140" s="53">
        <v>44692</v>
      </c>
      <c r="B140">
        <v>130.15</v>
      </c>
      <c r="C140">
        <v>131.55000000000001</v>
      </c>
      <c r="D140">
        <v>28.66</v>
      </c>
      <c r="E140">
        <v>46.51</v>
      </c>
      <c r="F140">
        <v>62.25</v>
      </c>
      <c r="G140">
        <v>40.86</v>
      </c>
      <c r="H140">
        <v>14.35</v>
      </c>
      <c r="I140">
        <v>135.46</v>
      </c>
      <c r="J140">
        <v>28.62</v>
      </c>
      <c r="K140">
        <v>40.44</v>
      </c>
      <c r="L140">
        <v>8.9600000000000009</v>
      </c>
      <c r="M140">
        <v>69.63</v>
      </c>
      <c r="N140">
        <v>31.78</v>
      </c>
      <c r="O140">
        <v>509.34</v>
      </c>
      <c r="P140" s="72">
        <v>272.45999999999998</v>
      </c>
      <c r="Q140" s="61"/>
      <c r="R140" s="53">
        <v>44692</v>
      </c>
      <c r="S140" s="4">
        <f t="shared" si="36"/>
        <v>-6.1850946854001831E-3</v>
      </c>
      <c r="T140" s="4">
        <f t="shared" si="37"/>
        <v>-1.8942501305093562E-2</v>
      </c>
      <c r="U140" s="4">
        <f t="shared" si="38"/>
        <v>0</v>
      </c>
      <c r="V140" s="4">
        <f t="shared" si="39"/>
        <v>-1.815495039054249E-2</v>
      </c>
      <c r="W140" s="4">
        <f t="shared" si="40"/>
        <v>4.0322580645162365E-3</v>
      </c>
      <c r="X140" s="4">
        <f t="shared" si="41"/>
        <v>-9.9345771747032519E-3</v>
      </c>
      <c r="Y140" s="4">
        <f t="shared" si="42"/>
        <v>-4.3970686209193866E-2</v>
      </c>
      <c r="Z140" s="4">
        <f t="shared" si="43"/>
        <v>-4.9003089019938106E-2</v>
      </c>
      <c r="AA140" s="4">
        <f t="shared" si="44"/>
        <v>-1.6156754898590586E-2</v>
      </c>
      <c r="AB140" s="4">
        <f t="shared" si="45"/>
        <v>-1.9398642095053487E-2</v>
      </c>
      <c r="AC140" s="4">
        <f t="shared" si="46"/>
        <v>-6.5693430656934226E-2</v>
      </c>
      <c r="AD140" s="4">
        <f t="shared" si="47"/>
        <v>1.5822784810126667E-3</v>
      </c>
      <c r="AE140" s="4">
        <f t="shared" si="48"/>
        <v>-3.1367628607276155E-3</v>
      </c>
      <c r="AF140" s="4">
        <f t="shared" si="49"/>
        <v>-1.246679721581323E-2</v>
      </c>
      <c r="AG140" s="4">
        <f t="shared" si="50"/>
        <v>-1.9780219780221042E-3</v>
      </c>
    </row>
    <row r="141" spans="1:33">
      <c r="A141" s="53">
        <v>44693</v>
      </c>
      <c r="B141">
        <v>131.03</v>
      </c>
      <c r="C141">
        <v>129.41</v>
      </c>
      <c r="D141">
        <v>29.22</v>
      </c>
      <c r="E141">
        <v>47.01</v>
      </c>
      <c r="F141">
        <v>62.95</v>
      </c>
      <c r="G141">
        <v>40.1</v>
      </c>
      <c r="H141">
        <v>15.02</v>
      </c>
      <c r="I141">
        <v>140.81</v>
      </c>
      <c r="J141">
        <v>29.28</v>
      </c>
      <c r="K141">
        <v>38.479999999999997</v>
      </c>
      <c r="L141">
        <v>9.56</v>
      </c>
      <c r="M141">
        <v>69.069999999999993</v>
      </c>
      <c r="N141">
        <v>31.67</v>
      </c>
      <c r="O141">
        <v>514.54</v>
      </c>
      <c r="P141" s="72">
        <v>269.98</v>
      </c>
      <c r="Q141" s="61"/>
      <c r="R141" s="53">
        <v>44693</v>
      </c>
      <c r="S141" s="4">
        <f t="shared" si="36"/>
        <v>6.7614291202457988E-3</v>
      </c>
      <c r="T141" s="4">
        <f t="shared" si="37"/>
        <v>-1.6267578867350974E-2</v>
      </c>
      <c r="U141" s="4">
        <f t="shared" si="38"/>
        <v>1.9539427773900941E-2</v>
      </c>
      <c r="V141" s="4">
        <f t="shared" si="39"/>
        <v>1.0750376263169104E-2</v>
      </c>
      <c r="W141" s="4">
        <f t="shared" si="40"/>
        <v>1.1244979919678766E-2</v>
      </c>
      <c r="X141" s="4">
        <f t="shared" si="41"/>
        <v>-1.8600097895252077E-2</v>
      </c>
      <c r="Y141" s="4">
        <f t="shared" si="42"/>
        <v>4.668989547038338E-2</v>
      </c>
      <c r="Z141" s="4">
        <f t="shared" si="43"/>
        <v>3.9495053890447274E-2</v>
      </c>
      <c r="AA141" s="4">
        <f t="shared" si="44"/>
        <v>2.3060796645702375E-2</v>
      </c>
      <c r="AB141" s="4">
        <f t="shared" si="45"/>
        <v>-4.8466864490603334E-2</v>
      </c>
      <c r="AC141" s="4">
        <f t="shared" si="46"/>
        <v>6.6964285714285587E-2</v>
      </c>
      <c r="AD141" s="4">
        <f t="shared" si="47"/>
        <v>-8.0425104121787383E-3</v>
      </c>
      <c r="AE141" s="4">
        <f t="shared" si="48"/>
        <v>-3.4612964128382107E-3</v>
      </c>
      <c r="AF141" s="4">
        <f t="shared" si="49"/>
        <v>1.0209290454313402E-2</v>
      </c>
      <c r="AG141" s="4">
        <f t="shared" si="50"/>
        <v>-9.1022535418041617E-3</v>
      </c>
    </row>
    <row r="142" spans="1:33">
      <c r="A142" s="53">
        <v>44694</v>
      </c>
      <c r="B142">
        <v>133.78</v>
      </c>
      <c r="C142">
        <v>132.09</v>
      </c>
      <c r="D142">
        <v>30.17</v>
      </c>
      <c r="E142">
        <v>46.79</v>
      </c>
      <c r="F142">
        <v>58.65</v>
      </c>
      <c r="G142">
        <v>40.909999999999997</v>
      </c>
      <c r="H142">
        <v>15.41</v>
      </c>
      <c r="I142">
        <v>149.87</v>
      </c>
      <c r="J142">
        <v>29.62</v>
      </c>
      <c r="K142">
        <v>37.369999999999997</v>
      </c>
      <c r="L142">
        <v>9.3800000000000008</v>
      </c>
      <c r="M142">
        <v>71.36</v>
      </c>
      <c r="N142">
        <v>31.5</v>
      </c>
      <c r="O142">
        <v>523.33000000000004</v>
      </c>
      <c r="P142" s="72">
        <v>272.39999999999998</v>
      </c>
      <c r="Q142" s="61"/>
      <c r="R142" s="53">
        <v>44694</v>
      </c>
      <c r="S142" s="4">
        <f t="shared" si="36"/>
        <v>2.0987560100740321E-2</v>
      </c>
      <c r="T142" s="4">
        <f t="shared" si="37"/>
        <v>2.0709373309636181E-2</v>
      </c>
      <c r="U142" s="4">
        <f t="shared" si="38"/>
        <v>3.2511978097193861E-2</v>
      </c>
      <c r="V142" s="4">
        <f t="shared" si="39"/>
        <v>-4.6798553499255435E-3</v>
      </c>
      <c r="W142" s="4">
        <f t="shared" si="40"/>
        <v>-6.8308181096108034E-2</v>
      </c>
      <c r="X142" s="4">
        <f t="shared" si="41"/>
        <v>2.0199501246882745E-2</v>
      </c>
      <c r="Y142" s="4">
        <f t="shared" si="42"/>
        <v>2.5965379494008012E-2</v>
      </c>
      <c r="Z142" s="4">
        <f t="shared" si="43"/>
        <v>6.4342021163269703E-2</v>
      </c>
      <c r="AA142" s="4">
        <f t="shared" si="44"/>
        <v>1.1612021857923427E-2</v>
      </c>
      <c r="AB142" s="4">
        <f t="shared" si="45"/>
        <v>-2.8846153846153855E-2</v>
      </c>
      <c r="AC142" s="4">
        <f t="shared" si="46"/>
        <v>-1.882845188284521E-2</v>
      </c>
      <c r="AD142" s="4">
        <f t="shared" si="47"/>
        <v>3.315477052265825E-2</v>
      </c>
      <c r="AE142" s="4">
        <f t="shared" si="48"/>
        <v>-5.3678560151563248E-3</v>
      </c>
      <c r="AF142" s="4">
        <f t="shared" si="49"/>
        <v>1.7083219963462737E-2</v>
      </c>
      <c r="AG142" s="4">
        <f t="shared" si="50"/>
        <v>8.9636269353283726E-3</v>
      </c>
    </row>
    <row r="143" spans="1:33">
      <c r="A143" s="53">
        <v>44697</v>
      </c>
      <c r="B143">
        <v>129.05000000000001</v>
      </c>
      <c r="C143">
        <v>130.72</v>
      </c>
      <c r="D143">
        <v>30.73</v>
      </c>
      <c r="E143">
        <v>46.05</v>
      </c>
      <c r="F143">
        <v>60.3</v>
      </c>
      <c r="G143">
        <v>38.700000000000003</v>
      </c>
      <c r="H143">
        <v>14.84</v>
      </c>
      <c r="I143">
        <v>148.22</v>
      </c>
      <c r="J143">
        <v>28.73</v>
      </c>
      <c r="K143">
        <v>39.950000000000003</v>
      </c>
      <c r="L143">
        <v>8.8800000000000008</v>
      </c>
      <c r="M143">
        <v>69.09</v>
      </c>
      <c r="N143">
        <v>31.68</v>
      </c>
      <c r="O143">
        <v>502.17</v>
      </c>
      <c r="P143" s="72">
        <v>268.98</v>
      </c>
      <c r="Q143" s="61"/>
      <c r="R143" s="53">
        <v>44697</v>
      </c>
      <c r="S143" s="4">
        <f t="shared" si="36"/>
        <v>-3.5356555538944456E-2</v>
      </c>
      <c r="T143" s="4">
        <f t="shared" si="37"/>
        <v>-1.0371716254069185E-2</v>
      </c>
      <c r="U143" s="4">
        <f t="shared" si="38"/>
        <v>1.8561484918793392E-2</v>
      </c>
      <c r="V143" s="4">
        <f t="shared" si="39"/>
        <v>-1.5815345159222116E-2</v>
      </c>
      <c r="W143" s="4">
        <f t="shared" si="40"/>
        <v>2.8132992327365658E-2</v>
      </c>
      <c r="X143" s="4">
        <f t="shared" si="41"/>
        <v>-5.4021021755071952E-2</v>
      </c>
      <c r="Y143" s="4">
        <f t="shared" si="42"/>
        <v>-3.6988968202465999E-2</v>
      </c>
      <c r="Z143" s="4">
        <f t="shared" si="43"/>
        <v>-1.1009541602722384E-2</v>
      </c>
      <c r="AA143" s="4">
        <f t="shared" si="44"/>
        <v>-3.004726536124247E-2</v>
      </c>
      <c r="AB143" s="4">
        <f t="shared" si="45"/>
        <v>6.9039336366069293E-2</v>
      </c>
      <c r="AC143" s="4">
        <f t="shared" si="46"/>
        <v>-5.3304904051172719E-2</v>
      </c>
      <c r="AD143" s="4">
        <f t="shared" si="47"/>
        <v>-3.1810538116591847E-2</v>
      </c>
      <c r="AE143" s="4">
        <f t="shared" si="48"/>
        <v>5.7142857142857828E-3</v>
      </c>
      <c r="AF143" s="4">
        <f t="shared" si="49"/>
        <v>-4.043337855655138E-2</v>
      </c>
      <c r="AG143" s="4">
        <f t="shared" si="50"/>
        <v>-1.2555066079295019E-2</v>
      </c>
    </row>
    <row r="144" spans="1:33">
      <c r="A144" s="53">
        <v>44698</v>
      </c>
      <c r="B144">
        <v>128.41999999999999</v>
      </c>
      <c r="C144">
        <v>132</v>
      </c>
      <c r="D144">
        <v>30.1</v>
      </c>
      <c r="E144">
        <v>46.02</v>
      </c>
      <c r="F144">
        <v>60.5</v>
      </c>
      <c r="G144">
        <v>38.76</v>
      </c>
      <c r="H144">
        <v>15.11</v>
      </c>
      <c r="I144">
        <v>151.69</v>
      </c>
      <c r="J144">
        <v>28.02</v>
      </c>
      <c r="K144">
        <v>36.99</v>
      </c>
      <c r="L144">
        <v>8.9499999999999993</v>
      </c>
      <c r="M144">
        <v>68.900000000000006</v>
      </c>
      <c r="N144">
        <v>31.62</v>
      </c>
      <c r="O144">
        <v>495.76</v>
      </c>
      <c r="P144" s="72">
        <v>268.5</v>
      </c>
      <c r="Q144" s="61"/>
      <c r="R144" s="53">
        <v>44698</v>
      </c>
      <c r="S144" s="4">
        <f t="shared" si="36"/>
        <v>-4.8818287485472567E-3</v>
      </c>
      <c r="T144" s="4">
        <f t="shared" si="37"/>
        <v>9.7919216646267238E-3</v>
      </c>
      <c r="U144" s="4">
        <f t="shared" si="38"/>
        <v>-2.0501138952163989E-2</v>
      </c>
      <c r="V144" s="4">
        <f t="shared" si="39"/>
        <v>-6.5146579804542526E-4</v>
      </c>
      <c r="W144" s="4">
        <f t="shared" si="40"/>
        <v>3.3167495854062867E-3</v>
      </c>
      <c r="X144" s="4">
        <f t="shared" si="41"/>
        <v>1.5503875968991832E-3</v>
      </c>
      <c r="Y144" s="4">
        <f t="shared" si="42"/>
        <v>1.819407008086249E-2</v>
      </c>
      <c r="Z144" s="4">
        <f t="shared" si="43"/>
        <v>2.3411145594386618E-2</v>
      </c>
      <c r="AA144" s="4">
        <f t="shared" si="44"/>
        <v>-2.4712843717368593E-2</v>
      </c>
      <c r="AB144" s="4">
        <f t="shared" si="45"/>
        <v>-7.4092615769712156E-2</v>
      </c>
      <c r="AC144" s="4">
        <f t="shared" si="46"/>
        <v>7.8828828828827469E-3</v>
      </c>
      <c r="AD144" s="4">
        <f t="shared" si="47"/>
        <v>-2.7500361846866106E-3</v>
      </c>
      <c r="AE144" s="4">
        <f t="shared" si="48"/>
        <v>-1.8939393939393367E-3</v>
      </c>
      <c r="AF144" s="4">
        <f t="shared" si="49"/>
        <v>-1.276460162893045E-2</v>
      </c>
      <c r="AG144" s="4">
        <f t="shared" si="50"/>
        <v>-1.7845192951149169E-3</v>
      </c>
    </row>
    <row r="145" spans="1:33">
      <c r="A145" s="53">
        <v>44699</v>
      </c>
      <c r="B145">
        <v>129.85</v>
      </c>
      <c r="C145">
        <v>131.38</v>
      </c>
      <c r="D145">
        <v>30</v>
      </c>
      <c r="E145">
        <v>46.19</v>
      </c>
      <c r="F145">
        <v>60</v>
      </c>
      <c r="G145">
        <v>39.130000000000003</v>
      </c>
      <c r="H145">
        <v>15.19</v>
      </c>
      <c r="I145">
        <v>150.24</v>
      </c>
      <c r="J145">
        <v>28.97</v>
      </c>
      <c r="K145">
        <v>36.94</v>
      </c>
      <c r="L145">
        <v>9.4700000000000006</v>
      </c>
      <c r="M145">
        <v>68.86</v>
      </c>
      <c r="N145">
        <v>31.94</v>
      </c>
      <c r="O145">
        <v>505.61</v>
      </c>
      <c r="P145" s="72">
        <v>266.66000000000003</v>
      </c>
      <c r="Q145" s="61"/>
      <c r="R145" s="53">
        <v>44699</v>
      </c>
      <c r="S145" s="4">
        <f t="shared" si="36"/>
        <v>1.113533717489501E-2</v>
      </c>
      <c r="T145" s="4">
        <f t="shared" si="37"/>
        <v>-4.696969696969755E-3</v>
      </c>
      <c r="U145" s="4">
        <f t="shared" si="38"/>
        <v>-3.3222591362126463E-3</v>
      </c>
      <c r="V145" s="4">
        <f t="shared" si="39"/>
        <v>3.6940460669272479E-3</v>
      </c>
      <c r="W145" s="4">
        <f t="shared" si="40"/>
        <v>-8.2644628099173278E-3</v>
      </c>
      <c r="X145" s="4">
        <f t="shared" si="41"/>
        <v>9.5459236326109753E-3</v>
      </c>
      <c r="Y145" s="4">
        <f t="shared" si="42"/>
        <v>5.294506949040434E-3</v>
      </c>
      <c r="Z145" s="4">
        <f t="shared" si="43"/>
        <v>-9.5589689498317698E-3</v>
      </c>
      <c r="AA145" s="4">
        <f t="shared" si="44"/>
        <v>3.390435403283365E-2</v>
      </c>
      <c r="AB145" s="4">
        <f t="shared" si="45"/>
        <v>-1.3517166801839675E-3</v>
      </c>
      <c r="AC145" s="4">
        <f t="shared" si="46"/>
        <v>5.8100558659218038E-2</v>
      </c>
      <c r="AD145" s="4">
        <f t="shared" si="47"/>
        <v>-5.805515239478698E-4</v>
      </c>
      <c r="AE145" s="4">
        <f t="shared" si="48"/>
        <v>1.0120177103099204E-2</v>
      </c>
      <c r="AF145" s="4">
        <f t="shared" si="49"/>
        <v>1.9868484750685811E-2</v>
      </c>
      <c r="AG145" s="4">
        <f t="shared" si="50"/>
        <v>-6.8528864059589356E-3</v>
      </c>
    </row>
    <row r="146" spans="1:33">
      <c r="A146" s="53">
        <v>44700</v>
      </c>
      <c r="B146">
        <v>129.83000000000001</v>
      </c>
      <c r="C146">
        <v>131.96</v>
      </c>
      <c r="D146">
        <v>29.94</v>
      </c>
      <c r="E146">
        <v>47.8</v>
      </c>
      <c r="F146">
        <v>60.2</v>
      </c>
      <c r="G146">
        <v>39.58</v>
      </c>
      <c r="H146">
        <v>15.05</v>
      </c>
      <c r="I146">
        <v>150.27000000000001</v>
      </c>
      <c r="J146">
        <v>28.68</v>
      </c>
      <c r="K146">
        <v>39.71</v>
      </c>
      <c r="L146">
        <v>9.07</v>
      </c>
      <c r="M146">
        <v>68.069999999999993</v>
      </c>
      <c r="N146">
        <v>31.7</v>
      </c>
      <c r="O146">
        <v>501.87</v>
      </c>
      <c r="P146" s="72">
        <v>270.39</v>
      </c>
      <c r="Q146" s="61"/>
      <c r="R146" s="53">
        <v>44700</v>
      </c>
      <c r="S146" s="4">
        <f t="shared" si="36"/>
        <v>-1.5402387370033743E-4</v>
      </c>
      <c r="T146" s="4">
        <f t="shared" si="37"/>
        <v>4.414674988582723E-3</v>
      </c>
      <c r="U146" s="4">
        <f t="shared" si="38"/>
        <v>-2.0000000000000018E-3</v>
      </c>
      <c r="V146" s="4">
        <f t="shared" si="39"/>
        <v>3.4856029443602443E-2</v>
      </c>
      <c r="W146" s="4">
        <f t="shared" si="40"/>
        <v>3.3333333333334103E-3</v>
      </c>
      <c r="X146" s="4">
        <f t="shared" si="41"/>
        <v>1.1500127779197511E-2</v>
      </c>
      <c r="Y146" s="4">
        <f t="shared" si="42"/>
        <v>-9.2165898617511122E-3</v>
      </c>
      <c r="Z146" s="4">
        <f t="shared" si="43"/>
        <v>1.9968051118213204E-4</v>
      </c>
      <c r="AA146" s="4">
        <f t="shared" si="44"/>
        <v>-1.0010355540214011E-2</v>
      </c>
      <c r="AB146" s="4">
        <f t="shared" si="45"/>
        <v>7.4986464537087238E-2</v>
      </c>
      <c r="AC146" s="4">
        <f t="shared" si="46"/>
        <v>-4.2238648363252418E-2</v>
      </c>
      <c r="AD146" s="4">
        <f t="shared" si="47"/>
        <v>-1.1472553006099395E-2</v>
      </c>
      <c r="AE146" s="4">
        <f t="shared" si="48"/>
        <v>-7.5140889167188973E-3</v>
      </c>
      <c r="AF146" s="4">
        <f t="shared" si="49"/>
        <v>-7.3970055971994686E-3</v>
      </c>
      <c r="AG146" s="4">
        <f t="shared" si="50"/>
        <v>1.3987849696242227E-2</v>
      </c>
    </row>
    <row r="147" spans="1:33">
      <c r="A147" s="53">
        <v>44701</v>
      </c>
      <c r="B147">
        <v>129.87</v>
      </c>
      <c r="C147">
        <v>131.99</v>
      </c>
      <c r="D147">
        <v>29.66</v>
      </c>
      <c r="E147">
        <v>46.8</v>
      </c>
      <c r="F147">
        <v>64.34</v>
      </c>
      <c r="G147">
        <v>38.92</v>
      </c>
      <c r="H147">
        <v>15.59</v>
      </c>
      <c r="I147">
        <v>152.31</v>
      </c>
      <c r="J147">
        <v>28.65</v>
      </c>
      <c r="K147">
        <v>41.19</v>
      </c>
      <c r="L147">
        <v>9.0299999999999994</v>
      </c>
      <c r="M147">
        <v>68.33</v>
      </c>
      <c r="N147">
        <v>31.08</v>
      </c>
      <c r="O147">
        <v>502.79</v>
      </c>
      <c r="P147" s="72">
        <v>269</v>
      </c>
      <c r="Q147" s="61"/>
      <c r="R147" s="53">
        <v>44701</v>
      </c>
      <c r="S147" s="4">
        <f t="shared" si="36"/>
        <v>3.0809520141716895E-4</v>
      </c>
      <c r="T147" s="4">
        <f t="shared" si="37"/>
        <v>2.2734161867243863E-4</v>
      </c>
      <c r="U147" s="4">
        <f t="shared" si="38"/>
        <v>-9.352037408149716E-3</v>
      </c>
      <c r="V147" s="4">
        <f t="shared" si="39"/>
        <v>-2.0920502092050208E-2</v>
      </c>
      <c r="W147" s="4">
        <f t="shared" si="40"/>
        <v>6.8770764119601369E-2</v>
      </c>
      <c r="X147" s="4">
        <f t="shared" si="41"/>
        <v>-1.6675088428499185E-2</v>
      </c>
      <c r="Y147" s="4">
        <f t="shared" si="42"/>
        <v>3.588039867109627E-2</v>
      </c>
      <c r="Z147" s="4">
        <f t="shared" si="43"/>
        <v>1.3575563984827177E-2</v>
      </c>
      <c r="AA147" s="4">
        <f t="shared" si="44"/>
        <v>-1.0460251046024993E-3</v>
      </c>
      <c r="AB147" s="4">
        <f t="shared" si="45"/>
        <v>3.7270209015361377E-2</v>
      </c>
      <c r="AC147" s="4">
        <f t="shared" si="46"/>
        <v>-4.4101433296582782E-3</v>
      </c>
      <c r="AD147" s="4">
        <f t="shared" si="47"/>
        <v>3.8195974731893845E-3</v>
      </c>
      <c r="AE147" s="4">
        <f t="shared" si="48"/>
        <v>-1.9558359621451138E-2</v>
      </c>
      <c r="AF147" s="4">
        <f t="shared" si="49"/>
        <v>1.8331440412855393E-3</v>
      </c>
      <c r="AG147" s="4">
        <f t="shared" si="50"/>
        <v>-5.1407226598616518E-3</v>
      </c>
    </row>
    <row r="148" spans="1:33">
      <c r="A148" s="53">
        <v>44704</v>
      </c>
      <c r="B148">
        <v>128.97999999999999</v>
      </c>
      <c r="C148">
        <v>130.36000000000001</v>
      </c>
      <c r="D148">
        <v>28.3</v>
      </c>
      <c r="E148">
        <v>47.43</v>
      </c>
      <c r="F148">
        <v>64.05</v>
      </c>
      <c r="G148">
        <v>38.86</v>
      </c>
      <c r="H148">
        <v>15.28</v>
      </c>
      <c r="I148">
        <v>150.46</v>
      </c>
      <c r="J148">
        <v>27.6</v>
      </c>
      <c r="K148">
        <v>44.27</v>
      </c>
      <c r="L148">
        <v>8.69</v>
      </c>
      <c r="M148">
        <v>67.33</v>
      </c>
      <c r="N148">
        <v>31.1</v>
      </c>
      <c r="O148">
        <v>479.25</v>
      </c>
      <c r="P148" s="72">
        <v>265.5</v>
      </c>
      <c r="Q148" s="61"/>
      <c r="R148" s="53">
        <v>44704</v>
      </c>
      <c r="S148" s="4">
        <f t="shared" si="36"/>
        <v>-6.8530068530069377E-3</v>
      </c>
      <c r="T148" s="4">
        <f t="shared" si="37"/>
        <v>-1.2349420410637135E-2</v>
      </c>
      <c r="U148" s="4">
        <f t="shared" si="38"/>
        <v>-4.5853000674308864E-2</v>
      </c>
      <c r="V148" s="4">
        <f t="shared" si="39"/>
        <v>1.3461538461538414E-2</v>
      </c>
      <c r="W148" s="4">
        <f t="shared" si="40"/>
        <v>-4.5073049424930733E-3</v>
      </c>
      <c r="X148" s="4">
        <f t="shared" si="41"/>
        <v>-1.5416238437822027E-3</v>
      </c>
      <c r="Y148" s="4">
        <f t="shared" si="42"/>
        <v>-1.9884541372674813E-2</v>
      </c>
      <c r="Z148" s="4">
        <f t="shared" si="43"/>
        <v>-1.2146280611909921E-2</v>
      </c>
      <c r="AA148" s="4">
        <f t="shared" si="44"/>
        <v>-3.6649214659685736E-2</v>
      </c>
      <c r="AB148" s="4">
        <f t="shared" si="45"/>
        <v>7.4775430929837405E-2</v>
      </c>
      <c r="AC148" s="4">
        <f t="shared" si="46"/>
        <v>-3.7652270210409733E-2</v>
      </c>
      <c r="AD148" s="4">
        <f t="shared" si="47"/>
        <v>-1.4634860237084713E-2</v>
      </c>
      <c r="AE148" s="4">
        <f t="shared" si="48"/>
        <v>6.4350064350082725E-4</v>
      </c>
      <c r="AF148" s="4">
        <f t="shared" si="49"/>
        <v>-4.6818751367370126E-2</v>
      </c>
      <c r="AG148" s="4">
        <f t="shared" ref="AG148:AG163" si="51">P148/P147-1</f>
        <v>-1.3011152416356864E-2</v>
      </c>
    </row>
    <row r="149" spans="1:33">
      <c r="A149" s="53">
        <v>44705</v>
      </c>
      <c r="B149">
        <v>128.11000000000001</v>
      </c>
      <c r="C149">
        <v>126.5</v>
      </c>
      <c r="D149">
        <v>30</v>
      </c>
      <c r="E149">
        <v>46.01</v>
      </c>
      <c r="F149">
        <v>64.56</v>
      </c>
      <c r="G149">
        <v>38.130000000000003</v>
      </c>
      <c r="H149">
        <v>15.74</v>
      </c>
      <c r="I149">
        <v>150.54</v>
      </c>
      <c r="J149">
        <v>26.4</v>
      </c>
      <c r="K149">
        <v>42.78</v>
      </c>
      <c r="L149">
        <v>8.69</v>
      </c>
      <c r="M149">
        <v>66.78</v>
      </c>
      <c r="N149">
        <v>31.59</v>
      </c>
      <c r="O149">
        <v>468.07</v>
      </c>
      <c r="P149" s="72">
        <v>266.49</v>
      </c>
      <c r="Q149" s="61"/>
      <c r="R149" s="53">
        <v>44705</v>
      </c>
      <c r="S149" s="4">
        <f t="shared" si="36"/>
        <v>-6.7452318188864213E-3</v>
      </c>
      <c r="T149" s="4">
        <f t="shared" si="37"/>
        <v>-2.9610309911015764E-2</v>
      </c>
      <c r="U149" s="4">
        <f t="shared" si="38"/>
        <v>6.0070671378091856E-2</v>
      </c>
      <c r="V149" s="4">
        <f t="shared" si="39"/>
        <v>-2.993885726333545E-2</v>
      </c>
      <c r="W149" s="4">
        <f t="shared" si="40"/>
        <v>7.9625292740048703E-3</v>
      </c>
      <c r="X149" s="4">
        <f t="shared" si="41"/>
        <v>-1.8785383427689095E-2</v>
      </c>
      <c r="Y149" s="4">
        <f t="shared" si="42"/>
        <v>3.0104712041884918E-2</v>
      </c>
      <c r="Z149" s="4">
        <f t="shared" si="43"/>
        <v>5.3170277814684752E-4</v>
      </c>
      <c r="AA149" s="4">
        <f t="shared" si="44"/>
        <v>-4.3478260869565299E-2</v>
      </c>
      <c r="AB149" s="4">
        <f t="shared" si="45"/>
        <v>-3.3657104133724913E-2</v>
      </c>
      <c r="AC149" s="4">
        <f t="shared" si="46"/>
        <v>0</v>
      </c>
      <c r="AD149" s="4">
        <f t="shared" si="47"/>
        <v>-8.1687212238229501E-3</v>
      </c>
      <c r="AE149" s="4">
        <f t="shared" si="48"/>
        <v>1.5755627009646167E-2</v>
      </c>
      <c r="AF149" s="4">
        <f t="shared" si="49"/>
        <v>-2.332811684924363E-2</v>
      </c>
      <c r="AG149" s="4">
        <f t="shared" si="51"/>
        <v>3.7288135593220861E-3</v>
      </c>
    </row>
    <row r="150" spans="1:33">
      <c r="A150" s="53">
        <v>44706</v>
      </c>
      <c r="B150">
        <v>129.13999999999999</v>
      </c>
      <c r="C150">
        <v>126.81</v>
      </c>
      <c r="D150">
        <v>30.37</v>
      </c>
      <c r="E150">
        <v>45.61</v>
      </c>
      <c r="F150">
        <v>64.099999999999994</v>
      </c>
      <c r="G150">
        <v>38.6</v>
      </c>
      <c r="H150">
        <v>16.64</v>
      </c>
      <c r="I150">
        <v>156.06</v>
      </c>
      <c r="J150">
        <v>26.34</v>
      </c>
      <c r="K150">
        <v>39.61</v>
      </c>
      <c r="L150">
        <v>9.26</v>
      </c>
      <c r="M150">
        <v>65.67</v>
      </c>
      <c r="N150">
        <v>31.25</v>
      </c>
      <c r="O150">
        <v>469.72</v>
      </c>
      <c r="P150" s="72">
        <v>262</v>
      </c>
      <c r="Q150" s="61"/>
      <c r="R150" s="53">
        <v>44706</v>
      </c>
      <c r="S150" s="4">
        <f t="shared" si="36"/>
        <v>8.0399656545153686E-3</v>
      </c>
      <c r="T150" s="4">
        <f t="shared" si="37"/>
        <v>2.4505928853755243E-3</v>
      </c>
      <c r="U150" s="4">
        <f t="shared" si="38"/>
        <v>1.2333333333333307E-2</v>
      </c>
      <c r="V150" s="4">
        <f t="shared" si="39"/>
        <v>-8.693762225603141E-3</v>
      </c>
      <c r="W150" s="4">
        <f t="shared" si="40"/>
        <v>-7.1251548946716925E-3</v>
      </c>
      <c r="X150" s="4">
        <f t="shared" si="41"/>
        <v>1.2326252294780904E-2</v>
      </c>
      <c r="Y150" s="4">
        <f t="shared" si="42"/>
        <v>5.7179161372299836E-2</v>
      </c>
      <c r="Z150" s="4">
        <f t="shared" si="43"/>
        <v>3.6667995217217975E-2</v>
      </c>
      <c r="AA150" s="4">
        <f t="shared" si="44"/>
        <v>-2.2727272727272041E-3</v>
      </c>
      <c r="AB150" s="4">
        <f t="shared" si="45"/>
        <v>-7.410004675081816E-2</v>
      </c>
      <c r="AC150" s="4">
        <f t="shared" si="46"/>
        <v>6.5592635212888384E-2</v>
      </c>
      <c r="AD150" s="4">
        <f t="shared" si="47"/>
        <v>-1.6621743036837389E-2</v>
      </c>
      <c r="AE150" s="4">
        <f t="shared" si="48"/>
        <v>-1.076289965178856E-2</v>
      </c>
      <c r="AF150" s="4">
        <f t="shared" si="49"/>
        <v>3.5251137650351705E-3</v>
      </c>
      <c r="AG150" s="4">
        <f t="shared" si="51"/>
        <v>-1.6848662238733159E-2</v>
      </c>
    </row>
    <row r="151" spans="1:33">
      <c r="A151" s="53">
        <v>44707</v>
      </c>
      <c r="B151">
        <v>130.02000000000001</v>
      </c>
      <c r="C151">
        <v>128.36000000000001</v>
      </c>
      <c r="D151">
        <v>29.97</v>
      </c>
      <c r="E151">
        <v>44.25</v>
      </c>
      <c r="F151">
        <v>67.400000000000006</v>
      </c>
      <c r="G151">
        <v>38.9</v>
      </c>
      <c r="H151">
        <v>17.88</v>
      </c>
      <c r="I151">
        <v>163.86</v>
      </c>
      <c r="J151">
        <v>27.16</v>
      </c>
      <c r="K151">
        <v>41.04</v>
      </c>
      <c r="L151">
        <v>9.9499999999999993</v>
      </c>
      <c r="M151">
        <v>66.02</v>
      </c>
      <c r="N151">
        <v>32.32</v>
      </c>
      <c r="O151">
        <v>481.51</v>
      </c>
      <c r="P151" s="72">
        <v>270</v>
      </c>
      <c r="Q151" s="61"/>
      <c r="R151" s="53">
        <v>44707</v>
      </c>
      <c r="S151" s="4">
        <f t="shared" si="36"/>
        <v>6.8143100511075527E-3</v>
      </c>
      <c r="T151" s="4">
        <f t="shared" si="37"/>
        <v>1.2223010803564582E-2</v>
      </c>
      <c r="U151" s="4">
        <f t="shared" si="38"/>
        <v>-1.3170892327955319E-2</v>
      </c>
      <c r="V151" s="4">
        <f t="shared" si="39"/>
        <v>-2.9818022363516716E-2</v>
      </c>
      <c r="W151" s="4">
        <f t="shared" si="40"/>
        <v>5.1482059282371484E-2</v>
      </c>
      <c r="X151" s="4">
        <f t="shared" si="41"/>
        <v>7.7720207253886286E-3</v>
      </c>
      <c r="Y151" s="4">
        <f t="shared" si="42"/>
        <v>7.4519230769230616E-2</v>
      </c>
      <c r="Z151" s="4">
        <f t="shared" si="43"/>
        <v>4.9980776624375389E-2</v>
      </c>
      <c r="AA151" s="4">
        <f t="shared" si="44"/>
        <v>3.1131359149582316E-2</v>
      </c>
      <c r="AB151" s="4">
        <f t="shared" si="45"/>
        <v>3.6101994445846941E-2</v>
      </c>
      <c r="AC151" s="4">
        <f t="shared" si="46"/>
        <v>7.4514038876889899E-2</v>
      </c>
      <c r="AD151" s="4">
        <f t="shared" si="47"/>
        <v>5.3296786965126852E-3</v>
      </c>
      <c r="AE151" s="4">
        <f t="shared" si="48"/>
        <v>3.4240000000000048E-2</v>
      </c>
      <c r="AF151" s="4">
        <f t="shared" si="49"/>
        <v>2.5100059609980407E-2</v>
      </c>
      <c r="AG151" s="4">
        <f t="shared" si="51"/>
        <v>3.0534351145038219E-2</v>
      </c>
    </row>
    <row r="152" spans="1:33">
      <c r="A152" s="53">
        <v>44708</v>
      </c>
      <c r="B152">
        <v>129.63</v>
      </c>
      <c r="C152">
        <v>129.63999999999999</v>
      </c>
      <c r="D152">
        <v>29.8</v>
      </c>
      <c r="E152">
        <v>43.66</v>
      </c>
      <c r="F152">
        <v>67.11</v>
      </c>
      <c r="G152">
        <v>39.19</v>
      </c>
      <c r="H152">
        <v>17.79</v>
      </c>
      <c r="I152">
        <v>163.55000000000001</v>
      </c>
      <c r="J152">
        <v>27.59</v>
      </c>
      <c r="K152">
        <v>41.04</v>
      </c>
      <c r="L152">
        <v>9.98</v>
      </c>
      <c r="M152">
        <v>66.69</v>
      </c>
      <c r="N152">
        <v>32.049999999999997</v>
      </c>
      <c r="O152">
        <v>485.85</v>
      </c>
      <c r="P152" s="72">
        <v>269.89</v>
      </c>
      <c r="Q152" s="61"/>
      <c r="R152" s="53">
        <v>44708</v>
      </c>
      <c r="S152" s="4">
        <f t="shared" si="36"/>
        <v>-2.9995385325335411E-3</v>
      </c>
      <c r="T152" s="4">
        <f t="shared" si="37"/>
        <v>9.971953879713169E-3</v>
      </c>
      <c r="U152" s="4">
        <f t="shared" si="38"/>
        <v>-5.6723390056723222E-3</v>
      </c>
      <c r="V152" s="4">
        <f t="shared" si="39"/>
        <v>-1.3333333333333419E-2</v>
      </c>
      <c r="W152" s="4">
        <f t="shared" si="40"/>
        <v>-4.3026706231454881E-3</v>
      </c>
      <c r="X152" s="4">
        <f t="shared" si="41"/>
        <v>7.4550128534704996E-3</v>
      </c>
      <c r="Y152" s="4">
        <f t="shared" si="42"/>
        <v>-5.0335570469798308E-3</v>
      </c>
      <c r="Z152" s="4">
        <f t="shared" si="43"/>
        <v>-1.8918589039423894E-3</v>
      </c>
      <c r="AA152" s="4">
        <f t="shared" si="44"/>
        <v>1.5832106038291549E-2</v>
      </c>
      <c r="AB152" s="4">
        <f t="shared" si="45"/>
        <v>0</v>
      </c>
      <c r="AC152" s="4">
        <f t="shared" si="46"/>
        <v>3.0150753768845018E-3</v>
      </c>
      <c r="AD152" s="4">
        <f t="shared" si="47"/>
        <v>1.0148439866707104E-2</v>
      </c>
      <c r="AE152" s="4">
        <f t="shared" si="48"/>
        <v>-8.3539603960397502E-3</v>
      </c>
      <c r="AF152" s="4">
        <f t="shared" si="49"/>
        <v>9.0133122884261674E-3</v>
      </c>
      <c r="AG152" s="4">
        <f t="shared" si="51"/>
        <v>-4.0740740740741188E-4</v>
      </c>
    </row>
    <row r="153" spans="1:33">
      <c r="A153" s="53">
        <v>44711</v>
      </c>
      <c r="B153">
        <v>130.82</v>
      </c>
      <c r="C153">
        <v>130.66</v>
      </c>
      <c r="D153">
        <v>28.66</v>
      </c>
      <c r="E153">
        <v>43.85</v>
      </c>
      <c r="F153">
        <v>67.5</v>
      </c>
      <c r="G153">
        <v>38.979999999999997</v>
      </c>
      <c r="H153">
        <v>17.82</v>
      </c>
      <c r="I153">
        <v>163.4</v>
      </c>
      <c r="J153">
        <v>27.46</v>
      </c>
      <c r="K153">
        <v>41.81</v>
      </c>
      <c r="L153">
        <v>10.06</v>
      </c>
      <c r="M153">
        <v>68.03</v>
      </c>
      <c r="N153">
        <v>31.98</v>
      </c>
      <c r="O153">
        <v>488.64</v>
      </c>
      <c r="P153" s="72">
        <v>268</v>
      </c>
      <c r="Q153" s="61"/>
      <c r="R153" s="53">
        <v>44711</v>
      </c>
      <c r="S153" s="4">
        <f t="shared" si="36"/>
        <v>9.1799737715034802E-3</v>
      </c>
      <c r="T153" s="4">
        <f t="shared" si="37"/>
        <v>7.8679419932119465E-3</v>
      </c>
      <c r="U153" s="4">
        <f t="shared" si="38"/>
        <v>-3.8255033557046958E-2</v>
      </c>
      <c r="V153" s="4">
        <f t="shared" si="39"/>
        <v>4.3518094365553317E-3</v>
      </c>
      <c r="W153" s="4">
        <f t="shared" si="40"/>
        <v>5.8113544926241545E-3</v>
      </c>
      <c r="X153" s="4">
        <f t="shared" si="41"/>
        <v>-5.3585098239347095E-3</v>
      </c>
      <c r="Y153" s="4">
        <f t="shared" si="42"/>
        <v>1.6863406408094139E-3</v>
      </c>
      <c r="Z153" s="4">
        <f t="shared" si="43"/>
        <v>-9.1715071843478935E-4</v>
      </c>
      <c r="AA153" s="4">
        <f t="shared" si="44"/>
        <v>-4.7118521203334263E-3</v>
      </c>
      <c r="AB153" s="4">
        <f t="shared" si="45"/>
        <v>1.8762183235867536E-2</v>
      </c>
      <c r="AC153" s="4">
        <f t="shared" si="46"/>
        <v>8.0160320641282645E-3</v>
      </c>
      <c r="AD153" s="4">
        <f t="shared" si="47"/>
        <v>2.0092967461388556E-2</v>
      </c>
      <c r="AE153" s="4">
        <f t="shared" si="48"/>
        <v>-2.1840873634944025E-3</v>
      </c>
      <c r="AF153" s="4">
        <f t="shared" si="49"/>
        <v>5.742513121333559E-3</v>
      </c>
      <c r="AG153" s="4">
        <f t="shared" si="51"/>
        <v>-7.0028530141909018E-3</v>
      </c>
    </row>
    <row r="154" spans="1:33">
      <c r="A154" s="53">
        <v>44712</v>
      </c>
      <c r="B154">
        <v>131.08000000000001</v>
      </c>
      <c r="C154">
        <v>131.11000000000001</v>
      </c>
      <c r="D154">
        <v>28.43</v>
      </c>
      <c r="E154">
        <v>42.92</v>
      </c>
      <c r="F154">
        <v>67.5</v>
      </c>
      <c r="G154">
        <v>38.9</v>
      </c>
      <c r="H154">
        <v>17.989999999999998</v>
      </c>
      <c r="I154">
        <v>163.96</v>
      </c>
      <c r="J154">
        <v>27.27</v>
      </c>
      <c r="K154">
        <v>40.98</v>
      </c>
      <c r="L154">
        <v>9.9499999999999993</v>
      </c>
      <c r="M154">
        <v>68.72</v>
      </c>
      <c r="N154">
        <v>31.88</v>
      </c>
      <c r="O154">
        <v>472.24</v>
      </c>
      <c r="P154" s="72">
        <v>268.08</v>
      </c>
      <c r="Q154" s="61"/>
      <c r="R154" s="53">
        <v>44712</v>
      </c>
      <c r="S154" s="4">
        <f t="shared" si="36"/>
        <v>1.9874636905672372E-3</v>
      </c>
      <c r="T154" s="4">
        <f t="shared" si="37"/>
        <v>3.4440532680239944E-3</v>
      </c>
      <c r="U154" s="4">
        <f t="shared" si="38"/>
        <v>-8.025122121423589E-3</v>
      </c>
      <c r="V154" s="4">
        <f t="shared" si="39"/>
        <v>-2.1208665906499391E-2</v>
      </c>
      <c r="W154" s="4">
        <f t="shared" si="40"/>
        <v>0</v>
      </c>
      <c r="X154" s="4">
        <f t="shared" si="41"/>
        <v>-2.0523345305284435E-3</v>
      </c>
      <c r="Y154" s="4">
        <f t="shared" si="42"/>
        <v>9.5398428731761076E-3</v>
      </c>
      <c r="Z154" s="4">
        <f t="shared" si="43"/>
        <v>3.4271725826193755E-3</v>
      </c>
      <c r="AA154" s="4">
        <f t="shared" si="44"/>
        <v>-6.9191551347415059E-3</v>
      </c>
      <c r="AB154" s="4">
        <f t="shared" si="45"/>
        <v>-1.9851710117196997E-2</v>
      </c>
      <c r="AC154" s="4">
        <f t="shared" si="46"/>
        <v>-1.0934393638171058E-2</v>
      </c>
      <c r="AD154" s="4">
        <f t="shared" si="47"/>
        <v>1.0142584154049672E-2</v>
      </c>
      <c r="AE154" s="4">
        <f t="shared" si="48"/>
        <v>-3.1269543464665928E-3</v>
      </c>
      <c r="AF154" s="4">
        <f t="shared" si="49"/>
        <v>-3.3562540929927942E-2</v>
      </c>
      <c r="AG154" s="4">
        <f t="shared" si="51"/>
        <v>2.9850746268644812E-4</v>
      </c>
    </row>
    <row r="155" spans="1:33">
      <c r="A155" s="53">
        <v>44713</v>
      </c>
      <c r="B155">
        <v>131.11000000000001</v>
      </c>
      <c r="C155">
        <v>128.19999999999999</v>
      </c>
      <c r="D155">
        <v>28.88</v>
      </c>
      <c r="E155">
        <v>42.94</v>
      </c>
      <c r="F155">
        <v>66</v>
      </c>
      <c r="G155">
        <v>38.880000000000003</v>
      </c>
      <c r="H155">
        <v>17.760000000000002</v>
      </c>
      <c r="I155">
        <v>162.46</v>
      </c>
      <c r="J155">
        <v>26.79</v>
      </c>
      <c r="K155">
        <v>40.119999999999997</v>
      </c>
      <c r="L155">
        <v>9.67</v>
      </c>
      <c r="M155">
        <v>67.47</v>
      </c>
      <c r="N155">
        <v>31.6</v>
      </c>
      <c r="O155">
        <v>464.21</v>
      </c>
      <c r="P155" s="72">
        <v>267.2</v>
      </c>
      <c r="Q155" s="61"/>
      <c r="R155" s="53">
        <v>44713</v>
      </c>
      <c r="S155" s="4">
        <f t="shared" si="36"/>
        <v>2.2886786695153205E-4</v>
      </c>
      <c r="T155" s="4">
        <f t="shared" si="37"/>
        <v>-2.2195103348333634E-2</v>
      </c>
      <c r="U155" s="4">
        <f t="shared" si="38"/>
        <v>1.5828350334154084E-2</v>
      </c>
      <c r="V155" s="4">
        <f t="shared" si="39"/>
        <v>4.6598322460389419E-4</v>
      </c>
      <c r="W155" s="4">
        <f t="shared" si="40"/>
        <v>-2.2222222222222254E-2</v>
      </c>
      <c r="X155" s="4">
        <f t="shared" si="41"/>
        <v>-5.1413881748063606E-4</v>
      </c>
      <c r="Y155" s="4">
        <f t="shared" si="42"/>
        <v>-1.2784880489160488E-2</v>
      </c>
      <c r="Z155" s="4">
        <f t="shared" si="43"/>
        <v>-9.1485728226397001E-3</v>
      </c>
      <c r="AA155" s="4">
        <f t="shared" si="44"/>
        <v>-1.7601760176017667E-2</v>
      </c>
      <c r="AB155" s="4">
        <f t="shared" si="45"/>
        <v>-2.0985846754514426E-2</v>
      </c>
      <c r="AC155" s="4">
        <f t="shared" si="46"/>
        <v>-2.8140703517587906E-2</v>
      </c>
      <c r="AD155" s="4">
        <f t="shared" si="47"/>
        <v>-1.8189755529685714E-2</v>
      </c>
      <c r="AE155" s="4">
        <f t="shared" si="48"/>
        <v>-8.7829360100375453E-3</v>
      </c>
      <c r="AF155" s="4">
        <f t="shared" si="49"/>
        <v>-1.7004065729290252E-2</v>
      </c>
      <c r="AG155" s="4">
        <f t="shared" si="51"/>
        <v>-3.2826022082960149E-3</v>
      </c>
    </row>
    <row r="156" spans="1:33">
      <c r="A156" s="53">
        <v>44714</v>
      </c>
      <c r="B156">
        <v>129.97</v>
      </c>
      <c r="C156">
        <v>126.11</v>
      </c>
      <c r="D156">
        <v>28.87</v>
      </c>
      <c r="E156">
        <v>43.13</v>
      </c>
      <c r="F156">
        <v>67.22</v>
      </c>
      <c r="G156">
        <v>37.93</v>
      </c>
      <c r="H156">
        <v>17.95</v>
      </c>
      <c r="I156">
        <v>164.11</v>
      </c>
      <c r="J156">
        <v>25.78</v>
      </c>
      <c r="K156">
        <v>40</v>
      </c>
      <c r="L156">
        <v>9.35</v>
      </c>
      <c r="M156">
        <v>66.11</v>
      </c>
      <c r="N156">
        <v>31.9</v>
      </c>
      <c r="O156">
        <v>452.01</v>
      </c>
      <c r="P156" s="72">
        <v>264.2</v>
      </c>
      <c r="Q156" s="61"/>
      <c r="R156" s="53">
        <v>44714</v>
      </c>
      <c r="S156" s="4">
        <f t="shared" si="36"/>
        <v>-8.6949889405844027E-3</v>
      </c>
      <c r="T156" s="4">
        <f t="shared" si="37"/>
        <v>-1.630265210608417E-2</v>
      </c>
      <c r="U156" s="4">
        <f t="shared" si="38"/>
        <v>-3.4626038781160329E-4</v>
      </c>
      <c r="V156" s="4">
        <f t="shared" si="39"/>
        <v>4.4247787610620648E-3</v>
      </c>
      <c r="W156" s="4">
        <f t="shared" si="40"/>
        <v>1.8484848484848548E-2</v>
      </c>
      <c r="X156" s="4">
        <f t="shared" si="41"/>
        <v>-2.4434156378600913E-2</v>
      </c>
      <c r="Y156" s="4">
        <f t="shared" si="42"/>
        <v>1.0698198198198172E-2</v>
      </c>
      <c r="Z156" s="4">
        <f t="shared" si="43"/>
        <v>1.0156346177520703E-2</v>
      </c>
      <c r="AA156" s="4">
        <f t="shared" si="44"/>
        <v>-3.7700634565136171E-2</v>
      </c>
      <c r="AB156" s="4">
        <f t="shared" si="45"/>
        <v>-2.9910269192422456E-3</v>
      </c>
      <c r="AC156" s="4">
        <f t="shared" si="46"/>
        <v>-3.3092037228541926E-2</v>
      </c>
      <c r="AD156" s="4">
        <f t="shared" si="47"/>
        <v>-2.0157106862309204E-2</v>
      </c>
      <c r="AE156" s="4">
        <f t="shared" si="48"/>
        <v>9.4936708860757779E-3</v>
      </c>
      <c r="AF156" s="4">
        <f t="shared" si="49"/>
        <v>-2.6281208935611033E-2</v>
      </c>
      <c r="AG156" s="4">
        <f t="shared" si="51"/>
        <v>-1.1227544910179632E-2</v>
      </c>
    </row>
    <row r="157" spans="1:33">
      <c r="A157" s="53">
        <v>44715</v>
      </c>
      <c r="B157">
        <v>128.5</v>
      </c>
      <c r="C157">
        <v>125.67</v>
      </c>
      <c r="D157">
        <v>29.14</v>
      </c>
      <c r="E157">
        <v>42.57</v>
      </c>
      <c r="F157">
        <v>66.900000000000006</v>
      </c>
      <c r="G157">
        <v>36.770000000000003</v>
      </c>
      <c r="H157">
        <v>17.37</v>
      </c>
      <c r="I157">
        <v>153.69</v>
      </c>
      <c r="J157">
        <v>23.95</v>
      </c>
      <c r="K157">
        <v>38.61</v>
      </c>
      <c r="L157">
        <v>8.81</v>
      </c>
      <c r="M157">
        <v>64.91</v>
      </c>
      <c r="N157">
        <v>31.5</v>
      </c>
      <c r="O157">
        <v>436.17</v>
      </c>
      <c r="P157" s="72">
        <v>260</v>
      </c>
      <c r="Q157" s="61"/>
      <c r="R157" s="53">
        <v>44715</v>
      </c>
      <c r="S157" s="4">
        <f t="shared" si="36"/>
        <v>-1.131030237747177E-2</v>
      </c>
      <c r="T157" s="4">
        <f t="shared" si="37"/>
        <v>-3.4890175243834642E-3</v>
      </c>
      <c r="U157" s="4">
        <f t="shared" si="38"/>
        <v>9.3522687911327118E-3</v>
      </c>
      <c r="V157" s="4">
        <f t="shared" si="39"/>
        <v>-1.2984001854857485E-2</v>
      </c>
      <c r="W157" s="4">
        <f t="shared" si="40"/>
        <v>-4.7604879500148245E-3</v>
      </c>
      <c r="X157" s="4">
        <f t="shared" si="41"/>
        <v>-3.0582652254152243E-2</v>
      </c>
      <c r="Y157" s="4">
        <f t="shared" si="42"/>
        <v>-3.2311977715877349E-2</v>
      </c>
      <c r="Z157" s="4">
        <f t="shared" si="43"/>
        <v>-6.349399792821897E-2</v>
      </c>
      <c r="AA157" s="4">
        <f t="shared" si="44"/>
        <v>-7.0985259891388708E-2</v>
      </c>
      <c r="AB157" s="4">
        <f t="shared" si="45"/>
        <v>-3.4750000000000059E-2</v>
      </c>
      <c r="AC157" s="4">
        <f t="shared" si="46"/>
        <v>-5.7754010695187041E-2</v>
      </c>
      <c r="AD157" s="4">
        <f t="shared" si="47"/>
        <v>-1.8151565572530726E-2</v>
      </c>
      <c r="AE157" s="4">
        <f t="shared" si="48"/>
        <v>-1.2539184952978011E-2</v>
      </c>
      <c r="AF157" s="4">
        <f t="shared" si="49"/>
        <v>-3.5043472489546645E-2</v>
      </c>
      <c r="AG157" s="4">
        <f t="shared" si="51"/>
        <v>-1.5897047691143085E-2</v>
      </c>
    </row>
    <row r="158" spans="1:33">
      <c r="A158" s="53">
        <v>44718</v>
      </c>
      <c r="B158">
        <v>127.98</v>
      </c>
      <c r="C158">
        <v>125.8</v>
      </c>
      <c r="D158">
        <v>28.51</v>
      </c>
      <c r="E158">
        <v>42.77</v>
      </c>
      <c r="F158">
        <v>66.900000000000006</v>
      </c>
      <c r="G158">
        <v>36.54</v>
      </c>
      <c r="H158">
        <v>17.46</v>
      </c>
      <c r="I158">
        <v>156.84</v>
      </c>
      <c r="J158">
        <v>24.96</v>
      </c>
      <c r="K158">
        <v>38.06</v>
      </c>
      <c r="L158">
        <v>9.48</v>
      </c>
      <c r="M158">
        <v>66.959999999999994</v>
      </c>
      <c r="N158">
        <v>30.93</v>
      </c>
      <c r="O158">
        <v>444.91</v>
      </c>
      <c r="P158" s="72">
        <v>264.7</v>
      </c>
      <c r="Q158" s="61"/>
      <c r="R158" s="53">
        <v>44718</v>
      </c>
      <c r="S158" s="4">
        <f t="shared" si="36"/>
        <v>-4.0466926070038545E-3</v>
      </c>
      <c r="T158" s="4">
        <f t="shared" si="37"/>
        <v>1.0344553194874262E-3</v>
      </c>
      <c r="U158" s="4">
        <f t="shared" si="38"/>
        <v>-2.1619766643788618E-2</v>
      </c>
      <c r="V158" s="4">
        <f t="shared" si="39"/>
        <v>4.6981442330280565E-3</v>
      </c>
      <c r="W158" s="4">
        <f t="shared" si="40"/>
        <v>0</v>
      </c>
      <c r="X158" s="4">
        <f t="shared" si="41"/>
        <v>-6.2550992657058879E-3</v>
      </c>
      <c r="Y158" s="4">
        <f t="shared" si="42"/>
        <v>5.1813471502590858E-3</v>
      </c>
      <c r="Z158" s="4">
        <f t="shared" si="43"/>
        <v>2.0495803240288879E-2</v>
      </c>
      <c r="AA158" s="4">
        <f t="shared" si="44"/>
        <v>4.217118997912328E-2</v>
      </c>
      <c r="AB158" s="4">
        <f t="shared" si="45"/>
        <v>-1.424501424501412E-2</v>
      </c>
      <c r="AC158" s="4">
        <f t="shared" si="46"/>
        <v>7.6049943246311091E-2</v>
      </c>
      <c r="AD158" s="4">
        <f t="shared" si="47"/>
        <v>3.1582190725619963E-2</v>
      </c>
      <c r="AE158" s="4">
        <f t="shared" si="48"/>
        <v>-1.8095238095238053E-2</v>
      </c>
      <c r="AF158" s="4">
        <f t="shared" si="49"/>
        <v>2.0038058555150506E-2</v>
      </c>
      <c r="AG158" s="4">
        <f t="shared" si="51"/>
        <v>1.8076923076923102E-2</v>
      </c>
    </row>
    <row r="159" spans="1:33">
      <c r="A159" s="53">
        <v>44719</v>
      </c>
      <c r="B159">
        <v>127.79</v>
      </c>
      <c r="C159">
        <v>125.44</v>
      </c>
      <c r="D159">
        <v>29.45</v>
      </c>
      <c r="E159">
        <v>42.9</v>
      </c>
      <c r="F159">
        <v>65.33</v>
      </c>
      <c r="G159">
        <v>37.01</v>
      </c>
      <c r="H159">
        <v>17.05</v>
      </c>
      <c r="I159">
        <v>153.77000000000001</v>
      </c>
      <c r="J159">
        <v>24.93</v>
      </c>
      <c r="K159">
        <v>38.53</v>
      </c>
      <c r="L159">
        <v>9.2799999999999994</v>
      </c>
      <c r="M159">
        <v>67.58</v>
      </c>
      <c r="N159">
        <v>29.92</v>
      </c>
      <c r="O159">
        <v>448.27</v>
      </c>
      <c r="P159" s="72">
        <v>263</v>
      </c>
      <c r="Q159" s="61"/>
      <c r="R159" s="53">
        <v>44719</v>
      </c>
      <c r="S159" s="4">
        <f t="shared" si="36"/>
        <v>-1.4846069698389863E-3</v>
      </c>
      <c r="T159" s="4">
        <f t="shared" si="37"/>
        <v>-2.8616852146263749E-3</v>
      </c>
      <c r="U159" s="4">
        <f t="shared" si="38"/>
        <v>3.2970887407926863E-2</v>
      </c>
      <c r="V159" s="4">
        <f t="shared" si="39"/>
        <v>3.0395136778114118E-3</v>
      </c>
      <c r="W159" s="4">
        <f t="shared" si="40"/>
        <v>-2.3467862481315493E-2</v>
      </c>
      <c r="X159" s="4">
        <f t="shared" si="41"/>
        <v>1.286261631089225E-2</v>
      </c>
      <c r="Y159" s="4">
        <f t="shared" si="42"/>
        <v>-2.3482245131729695E-2</v>
      </c>
      <c r="Z159" s="4">
        <f t="shared" si="43"/>
        <v>-1.9574088242795162E-2</v>
      </c>
      <c r="AA159" s="4">
        <f t="shared" si="44"/>
        <v>-1.2019230769231282E-3</v>
      </c>
      <c r="AB159" s="4">
        <f t="shared" si="45"/>
        <v>1.2348922753546931E-2</v>
      </c>
      <c r="AC159" s="4">
        <f t="shared" si="46"/>
        <v>-2.1097046413502185E-2</v>
      </c>
      <c r="AD159" s="4">
        <f t="shared" si="47"/>
        <v>9.2592592592593004E-3</v>
      </c>
      <c r="AE159" s="4">
        <f t="shared" si="48"/>
        <v>-3.2654380860006382E-2</v>
      </c>
      <c r="AF159" s="4">
        <f t="shared" si="49"/>
        <v>7.5520891865770157E-3</v>
      </c>
      <c r="AG159" s="4">
        <f t="shared" si="51"/>
        <v>-6.4223649414431039E-3</v>
      </c>
    </row>
    <row r="160" spans="1:33">
      <c r="A160" s="53">
        <v>44720</v>
      </c>
      <c r="B160">
        <v>126.71</v>
      </c>
      <c r="C160">
        <v>124.96</v>
      </c>
      <c r="D160">
        <v>28.75</v>
      </c>
      <c r="E160">
        <v>41.6</v>
      </c>
      <c r="F160">
        <v>61.56</v>
      </c>
      <c r="G160">
        <v>36.65</v>
      </c>
      <c r="H160">
        <v>17.100000000000001</v>
      </c>
      <c r="I160">
        <v>154.55000000000001</v>
      </c>
      <c r="J160">
        <v>25.45</v>
      </c>
      <c r="K160">
        <v>38.01</v>
      </c>
      <c r="L160">
        <v>9.14</v>
      </c>
      <c r="M160">
        <v>67.150000000000006</v>
      </c>
      <c r="N160">
        <v>30.56</v>
      </c>
      <c r="O160">
        <v>465.05</v>
      </c>
      <c r="P160" s="72">
        <v>263.10000000000002</v>
      </c>
      <c r="Q160" s="61"/>
      <c r="R160" s="53">
        <v>44720</v>
      </c>
      <c r="S160" s="4">
        <f t="shared" si="36"/>
        <v>-8.4513655215588956E-3</v>
      </c>
      <c r="T160" s="4">
        <f t="shared" si="37"/>
        <v>-3.8265306122449161E-3</v>
      </c>
      <c r="U160" s="4">
        <f t="shared" si="38"/>
        <v>-2.3769100169779289E-2</v>
      </c>
      <c r="V160" s="4">
        <f t="shared" si="39"/>
        <v>-3.0303030303030276E-2</v>
      </c>
      <c r="W160" s="4">
        <f t="shared" si="40"/>
        <v>-5.7707025868666717E-2</v>
      </c>
      <c r="X160" s="4">
        <f t="shared" si="41"/>
        <v>-9.7271007835719736E-3</v>
      </c>
      <c r="Y160" s="4">
        <f t="shared" si="42"/>
        <v>2.9325513196480912E-3</v>
      </c>
      <c r="Z160" s="4">
        <f t="shared" si="43"/>
        <v>5.0725108928919571E-3</v>
      </c>
      <c r="AA160" s="4">
        <f t="shared" si="44"/>
        <v>2.0858403529883551E-2</v>
      </c>
      <c r="AB160" s="4">
        <f t="shared" si="45"/>
        <v>-1.3495977160654093E-2</v>
      </c>
      <c r="AC160" s="4">
        <f t="shared" si="46"/>
        <v>-1.5086206896551602E-2</v>
      </c>
      <c r="AD160" s="4">
        <f t="shared" si="47"/>
        <v>-6.3628292394198871E-3</v>
      </c>
      <c r="AE160" s="4">
        <f t="shared" si="48"/>
        <v>2.1390374331550666E-2</v>
      </c>
      <c r="AF160" s="4">
        <f t="shared" si="49"/>
        <v>3.7432797198117207E-2</v>
      </c>
      <c r="AG160" s="4">
        <f t="shared" si="51"/>
        <v>3.8022813688232127E-4</v>
      </c>
    </row>
    <row r="161" spans="1:33">
      <c r="A161" s="53">
        <v>44721</v>
      </c>
      <c r="B161">
        <v>125.57</v>
      </c>
      <c r="C161">
        <v>126.22</v>
      </c>
      <c r="D161">
        <v>29</v>
      </c>
      <c r="E161">
        <v>41.01</v>
      </c>
      <c r="F161">
        <v>61.34</v>
      </c>
      <c r="G161">
        <v>36.42</v>
      </c>
      <c r="H161">
        <v>17.14</v>
      </c>
      <c r="I161">
        <v>155.54</v>
      </c>
      <c r="J161">
        <v>25.75</v>
      </c>
      <c r="K161">
        <v>38.65</v>
      </c>
      <c r="L161">
        <v>9.3000000000000007</v>
      </c>
      <c r="M161">
        <v>67.709999999999994</v>
      </c>
      <c r="N161">
        <v>31.17</v>
      </c>
      <c r="O161">
        <v>464.78</v>
      </c>
      <c r="P161" s="72">
        <v>261.05</v>
      </c>
      <c r="Q161" s="61"/>
      <c r="R161" s="53">
        <v>44721</v>
      </c>
      <c r="S161" s="4">
        <f t="shared" si="36"/>
        <v>-8.9969221055954396E-3</v>
      </c>
      <c r="T161" s="4">
        <f t="shared" si="37"/>
        <v>1.0083226632522369E-2</v>
      </c>
      <c r="U161" s="4">
        <f t="shared" si="38"/>
        <v>8.6956521739129933E-3</v>
      </c>
      <c r="V161" s="4">
        <f t="shared" si="39"/>
        <v>-1.4182692307692424E-2</v>
      </c>
      <c r="W161" s="4">
        <f t="shared" si="40"/>
        <v>-3.5737491877843031E-3</v>
      </c>
      <c r="X161" s="4">
        <f t="shared" si="41"/>
        <v>-6.2755798090040615E-3</v>
      </c>
      <c r="Y161" s="4">
        <f t="shared" si="42"/>
        <v>2.3391812865496409E-3</v>
      </c>
      <c r="Z161" s="4">
        <f t="shared" si="43"/>
        <v>6.4056939501777599E-3</v>
      </c>
      <c r="AA161" s="4">
        <f t="shared" si="44"/>
        <v>1.1787819253438192E-2</v>
      </c>
      <c r="AB161" s="4">
        <f t="shared" si="45"/>
        <v>1.6837674296237948E-2</v>
      </c>
      <c r="AC161" s="4">
        <f t="shared" si="46"/>
        <v>1.7505470459518557E-2</v>
      </c>
      <c r="AD161" s="4">
        <f t="shared" si="47"/>
        <v>8.3395383469841988E-3</v>
      </c>
      <c r="AE161" s="4">
        <f t="shared" si="48"/>
        <v>1.9960732984293239E-2</v>
      </c>
      <c r="AF161" s="4">
        <f t="shared" si="49"/>
        <v>-5.8058273303951413E-4</v>
      </c>
      <c r="AG161" s="4">
        <f t="shared" si="51"/>
        <v>-7.7917141771189913E-3</v>
      </c>
    </row>
    <row r="162" spans="1:33">
      <c r="A162" s="53">
        <v>44722</v>
      </c>
      <c r="B162">
        <v>124.92</v>
      </c>
      <c r="C162">
        <v>126.21</v>
      </c>
      <c r="D162">
        <v>28.8</v>
      </c>
      <c r="E162">
        <v>42.24</v>
      </c>
      <c r="F162">
        <v>57</v>
      </c>
      <c r="G162">
        <v>36.729999999999997</v>
      </c>
      <c r="H162">
        <v>17.2</v>
      </c>
      <c r="I162">
        <v>155.69</v>
      </c>
      <c r="J162">
        <v>25.75</v>
      </c>
      <c r="K162">
        <v>38.56</v>
      </c>
      <c r="L162">
        <v>9.27</v>
      </c>
      <c r="M162">
        <v>69.08</v>
      </c>
      <c r="N162">
        <v>32.130000000000003</v>
      </c>
      <c r="O162">
        <v>467.18</v>
      </c>
      <c r="P162" s="72">
        <v>262.05</v>
      </c>
      <c r="Q162" s="61"/>
      <c r="R162" s="53">
        <v>44722</v>
      </c>
      <c r="S162" s="4">
        <f t="shared" si="36"/>
        <v>-5.1763956359002217E-3</v>
      </c>
      <c r="T162" s="4">
        <f t="shared" si="37"/>
        <v>-7.9226746949823124E-5</v>
      </c>
      <c r="U162" s="4">
        <f t="shared" si="38"/>
        <v>-6.8965517241379448E-3</v>
      </c>
      <c r="V162" s="4">
        <f t="shared" si="39"/>
        <v>2.9992684711046103E-2</v>
      </c>
      <c r="W162" s="4">
        <f t="shared" si="40"/>
        <v>-7.0753179002282396E-2</v>
      </c>
      <c r="X162" s="4">
        <f t="shared" si="41"/>
        <v>8.5118066996154873E-3</v>
      </c>
      <c r="Y162" s="4">
        <f t="shared" si="42"/>
        <v>3.500583430571691E-3</v>
      </c>
      <c r="Z162" s="4">
        <f t="shared" si="43"/>
        <v>9.6438215250094217E-4</v>
      </c>
      <c r="AA162" s="4">
        <f t="shared" si="44"/>
        <v>0</v>
      </c>
      <c r="AB162" s="4">
        <f t="shared" si="45"/>
        <v>-2.3285899094436235E-3</v>
      </c>
      <c r="AC162" s="4">
        <f t="shared" si="46"/>
        <v>-3.225806451613078E-3</v>
      </c>
      <c r="AD162" s="4">
        <f t="shared" si="47"/>
        <v>2.0233348102200566E-2</v>
      </c>
      <c r="AE162" s="4">
        <f t="shared" si="48"/>
        <v>3.0798845043310985E-2</v>
      </c>
      <c r="AF162" s="4">
        <f t="shared" si="49"/>
        <v>5.1637333792331486E-3</v>
      </c>
      <c r="AG162" s="4">
        <f t="shared" si="51"/>
        <v>3.8306837770543112E-3</v>
      </c>
    </row>
    <row r="163" spans="1:33">
      <c r="A163" s="53">
        <v>44725</v>
      </c>
      <c r="B163">
        <v>117.65</v>
      </c>
      <c r="C163">
        <v>118.99</v>
      </c>
      <c r="D163">
        <v>28</v>
      </c>
      <c r="E163">
        <v>43</v>
      </c>
      <c r="F163">
        <v>57.15</v>
      </c>
      <c r="G163">
        <v>36.36</v>
      </c>
      <c r="H163">
        <v>16.739999999999998</v>
      </c>
      <c r="I163">
        <v>155.27000000000001</v>
      </c>
      <c r="J163">
        <v>25.23</v>
      </c>
      <c r="K163">
        <v>38.64</v>
      </c>
      <c r="L163">
        <v>8.9700000000000006</v>
      </c>
      <c r="M163">
        <v>66.02</v>
      </c>
      <c r="N163">
        <v>32.4</v>
      </c>
      <c r="O163">
        <v>451.02</v>
      </c>
      <c r="P163" s="72">
        <v>260.56</v>
      </c>
      <c r="Q163" s="61"/>
      <c r="R163" s="53">
        <v>44725</v>
      </c>
      <c r="S163" s="4">
        <f t="shared" si="36"/>
        <v>-5.8197246237592037E-2</v>
      </c>
      <c r="T163" s="4">
        <f t="shared" si="37"/>
        <v>-5.7206243562316739E-2</v>
      </c>
      <c r="U163" s="4">
        <f t="shared" si="38"/>
        <v>-2.777777777777779E-2</v>
      </c>
      <c r="V163" s="4">
        <f t="shared" si="39"/>
        <v>1.7992424242424088E-2</v>
      </c>
      <c r="W163" s="4">
        <f t="shared" si="40"/>
        <v>2.6315789473683182E-3</v>
      </c>
      <c r="X163" s="4">
        <f t="shared" si="41"/>
        <v>-1.0073509392866775E-2</v>
      </c>
      <c r="Y163" s="4">
        <f t="shared" si="42"/>
        <v>-2.6744186046511631E-2</v>
      </c>
      <c r="Z163" s="4">
        <f t="shared" si="43"/>
        <v>-2.697668443702117E-3</v>
      </c>
      <c r="AA163" s="4">
        <f t="shared" si="44"/>
        <v>-2.019417475728158E-2</v>
      </c>
      <c r="AB163" s="4">
        <f t="shared" si="45"/>
        <v>2.0746887966804906E-3</v>
      </c>
      <c r="AC163" s="4">
        <f t="shared" si="46"/>
        <v>-3.2362459546925404E-2</v>
      </c>
      <c r="AD163" s="4">
        <f t="shared" si="47"/>
        <v>-4.4296467863346844E-2</v>
      </c>
      <c r="AE163" s="4">
        <f t="shared" si="48"/>
        <v>8.4033613445377853E-3</v>
      </c>
      <c r="AF163" s="4">
        <f t="shared" si="49"/>
        <v>-3.4590521854531486E-2</v>
      </c>
      <c r="AG163" s="4">
        <f t="shared" si="51"/>
        <v>-5.6859377981302028E-3</v>
      </c>
    </row>
    <row r="164" spans="1:33">
      <c r="A164" s="53">
        <v>44726</v>
      </c>
      <c r="B164">
        <v>116.91</v>
      </c>
      <c r="C164">
        <v>117.46</v>
      </c>
      <c r="D164">
        <v>29</v>
      </c>
      <c r="E164">
        <v>42.85</v>
      </c>
      <c r="F164">
        <v>56.4</v>
      </c>
      <c r="G164">
        <v>36.1</v>
      </c>
      <c r="H164">
        <v>17.149999999999999</v>
      </c>
      <c r="I164">
        <v>158.05000000000001</v>
      </c>
      <c r="J164">
        <v>25.56</v>
      </c>
      <c r="K164">
        <v>38.479999999999997</v>
      </c>
      <c r="L164">
        <v>9.09</v>
      </c>
      <c r="M164">
        <v>66.83</v>
      </c>
      <c r="N164">
        <v>32.01</v>
      </c>
      <c r="O164">
        <v>448.2</v>
      </c>
      <c r="P164" s="72">
        <v>261.89999999999998</v>
      </c>
      <c r="Q164" s="61"/>
      <c r="R164" s="53">
        <v>44726</v>
      </c>
      <c r="S164" s="4">
        <f t="shared" si="36"/>
        <v>-6.2898427539311852E-3</v>
      </c>
      <c r="T164" s="4">
        <f t="shared" si="37"/>
        <v>-1.2858223380115996E-2</v>
      </c>
      <c r="U164" s="4">
        <f t="shared" si="38"/>
        <v>3.5714285714285809E-2</v>
      </c>
      <c r="V164" s="4">
        <f t="shared" si="39"/>
        <v>-3.4883720930232176E-3</v>
      </c>
      <c r="W164" s="4">
        <f t="shared" si="40"/>
        <v>-1.3123359580052507E-2</v>
      </c>
      <c r="X164" s="4">
        <f t="shared" si="41"/>
        <v>-7.1507150715071077E-3</v>
      </c>
      <c r="Y164" s="4">
        <f t="shared" si="42"/>
        <v>2.4492234169653626E-2</v>
      </c>
      <c r="Z164" s="4">
        <f t="shared" si="43"/>
        <v>1.7904295742899423E-2</v>
      </c>
      <c r="AA164" s="4">
        <f t="shared" si="44"/>
        <v>1.3079667063020217E-2</v>
      </c>
      <c r="AB164" s="4">
        <f t="shared" si="45"/>
        <v>-4.1407867494824835E-3</v>
      </c>
      <c r="AC164" s="4">
        <f t="shared" si="46"/>
        <v>1.3377926421404673E-2</v>
      </c>
      <c r="AD164" s="4">
        <f t="shared" si="47"/>
        <v>1.2269009391093544E-2</v>
      </c>
      <c r="AE164" s="4">
        <f t="shared" si="48"/>
        <v>-1.2037037037037068E-2</v>
      </c>
      <c r="AF164" s="4">
        <f t="shared" si="49"/>
        <v>-6.2524943461487181E-3</v>
      </c>
      <c r="AG164" s="4">
        <f t="shared" ref="AG164:AG179" si="52">P164/P163-1</f>
        <v>5.1427694197112572E-3</v>
      </c>
    </row>
    <row r="165" spans="1:33">
      <c r="A165" s="53">
        <v>44727</v>
      </c>
      <c r="B165">
        <v>117.77</v>
      </c>
      <c r="C165">
        <v>118.54</v>
      </c>
      <c r="D165">
        <v>28.1</v>
      </c>
      <c r="E165">
        <v>42.04</v>
      </c>
      <c r="F165">
        <v>57.98</v>
      </c>
      <c r="G165">
        <v>36.24</v>
      </c>
      <c r="H165">
        <v>17.239999999999998</v>
      </c>
      <c r="I165">
        <v>159.99</v>
      </c>
      <c r="J165">
        <v>26.74</v>
      </c>
      <c r="K165">
        <v>37.75</v>
      </c>
      <c r="L165">
        <v>9.14</v>
      </c>
      <c r="M165">
        <v>68.06</v>
      </c>
      <c r="N165">
        <v>31.02</v>
      </c>
      <c r="O165">
        <v>453.68</v>
      </c>
      <c r="P165" s="72">
        <v>261.7</v>
      </c>
      <c r="Q165" s="61"/>
      <c r="R165" s="53">
        <v>44727</v>
      </c>
      <c r="S165" s="4">
        <f t="shared" si="36"/>
        <v>7.3560858780257199E-3</v>
      </c>
      <c r="T165" s="4">
        <f t="shared" si="37"/>
        <v>9.1946194449175067E-3</v>
      </c>
      <c r="U165" s="4">
        <f t="shared" si="38"/>
        <v>-3.1034482758620641E-2</v>
      </c>
      <c r="V165" s="4">
        <f t="shared" si="39"/>
        <v>-1.890315052508762E-2</v>
      </c>
      <c r="W165" s="4">
        <f t="shared" si="40"/>
        <v>2.8014184397163078E-2</v>
      </c>
      <c r="X165" s="4">
        <f t="shared" si="41"/>
        <v>3.8781163434902233E-3</v>
      </c>
      <c r="Y165" s="4">
        <f t="shared" si="42"/>
        <v>5.2478134110787167E-3</v>
      </c>
      <c r="Z165" s="4">
        <f t="shared" si="43"/>
        <v>1.2274596646630886E-2</v>
      </c>
      <c r="AA165" s="4">
        <f t="shared" si="44"/>
        <v>4.6165884194053097E-2</v>
      </c>
      <c r="AB165" s="4">
        <f t="shared" si="45"/>
        <v>-1.8970893970893909E-2</v>
      </c>
      <c r="AC165" s="4">
        <f t="shared" si="46"/>
        <v>5.5005500550056041E-3</v>
      </c>
      <c r="AD165" s="4">
        <f t="shared" si="47"/>
        <v>1.8404907975460238E-2</v>
      </c>
      <c r="AE165" s="4">
        <f t="shared" si="48"/>
        <v>-3.0927835051546393E-2</v>
      </c>
      <c r="AF165" s="4">
        <f t="shared" si="49"/>
        <v>1.2226684515841191E-2</v>
      </c>
      <c r="AG165" s="4">
        <f t="shared" si="52"/>
        <v>-7.6365024818625393E-4</v>
      </c>
    </row>
    <row r="166" spans="1:33">
      <c r="A166" s="53">
        <v>44728</v>
      </c>
      <c r="B166">
        <v>117.03</v>
      </c>
      <c r="C166">
        <v>118.55</v>
      </c>
      <c r="D166">
        <v>28.95</v>
      </c>
      <c r="E166">
        <v>42</v>
      </c>
      <c r="F166">
        <v>58.98</v>
      </c>
      <c r="G166">
        <v>36.17</v>
      </c>
      <c r="H166">
        <v>17.399999999999999</v>
      </c>
      <c r="I166">
        <v>161.28</v>
      </c>
      <c r="J166">
        <v>27.73</v>
      </c>
      <c r="K166">
        <v>37.93</v>
      </c>
      <c r="L166">
        <v>9.1</v>
      </c>
      <c r="M166">
        <v>69.48</v>
      </c>
      <c r="N166">
        <v>31.14</v>
      </c>
      <c r="O166">
        <v>458.35</v>
      </c>
      <c r="P166" s="72">
        <v>261.94</v>
      </c>
      <c r="Q166" s="61"/>
      <c r="R166" s="53">
        <v>44728</v>
      </c>
      <c r="S166" s="4">
        <f t="shared" si="36"/>
        <v>-6.2834338116667388E-3</v>
      </c>
      <c r="T166" s="4">
        <f t="shared" si="37"/>
        <v>8.4359709802583893E-5</v>
      </c>
      <c r="U166" s="4">
        <f t="shared" si="38"/>
        <v>3.0249110320284656E-2</v>
      </c>
      <c r="V166" s="4">
        <f t="shared" si="39"/>
        <v>-9.5147478591817158E-4</v>
      </c>
      <c r="W166" s="4">
        <f t="shared" si="40"/>
        <v>1.7247326664367124E-2</v>
      </c>
      <c r="X166" s="4">
        <f t="shared" si="41"/>
        <v>-1.9315673289183044E-3</v>
      </c>
      <c r="Y166" s="4">
        <f t="shared" si="42"/>
        <v>9.2807424593968069E-3</v>
      </c>
      <c r="Z166" s="4">
        <f t="shared" si="43"/>
        <v>8.0630039377460605E-3</v>
      </c>
      <c r="AA166" s="4">
        <f t="shared" si="44"/>
        <v>3.7023186237846062E-2</v>
      </c>
      <c r="AB166" s="4">
        <f t="shared" si="45"/>
        <v>4.7682119205298967E-3</v>
      </c>
      <c r="AC166" s="4">
        <f t="shared" si="46"/>
        <v>-4.3763676148798059E-3</v>
      </c>
      <c r="AD166" s="4">
        <f t="shared" si="47"/>
        <v>2.0863943579194855E-2</v>
      </c>
      <c r="AE166" s="4">
        <f t="shared" si="48"/>
        <v>3.8684719535784229E-3</v>
      </c>
      <c r="AF166" s="4">
        <f t="shared" si="49"/>
        <v>1.0293599012519916E-2</v>
      </c>
      <c r="AG166" s="4">
        <f t="shared" si="52"/>
        <v>9.1708062667184009E-4</v>
      </c>
    </row>
    <row r="167" spans="1:33">
      <c r="A167" s="53">
        <v>44729</v>
      </c>
      <c r="B167">
        <v>117.9</v>
      </c>
      <c r="C167">
        <v>120.12</v>
      </c>
      <c r="D167">
        <v>27.8</v>
      </c>
      <c r="E167">
        <v>42</v>
      </c>
      <c r="F167">
        <v>58</v>
      </c>
      <c r="G167">
        <v>36.92</v>
      </c>
      <c r="H167">
        <v>17.91</v>
      </c>
      <c r="I167">
        <v>166.19</v>
      </c>
      <c r="J167">
        <v>28.01</v>
      </c>
      <c r="K167">
        <v>38.520000000000003</v>
      </c>
      <c r="L167">
        <v>9.2200000000000006</v>
      </c>
      <c r="M167">
        <v>71.010000000000005</v>
      </c>
      <c r="N167">
        <v>31.9</v>
      </c>
      <c r="O167">
        <v>463.79</v>
      </c>
      <c r="P167" s="72">
        <v>265</v>
      </c>
      <c r="Q167" s="61"/>
      <c r="R167" s="53">
        <v>44729</v>
      </c>
      <c r="S167" s="4">
        <f t="shared" si="36"/>
        <v>7.4339912842860123E-3</v>
      </c>
      <c r="T167" s="4">
        <f t="shared" si="37"/>
        <v>1.3243357233234887E-2</v>
      </c>
      <c r="U167" s="4">
        <f t="shared" si="38"/>
        <v>-3.9723661485319472E-2</v>
      </c>
      <c r="V167" s="4">
        <f t="shared" si="39"/>
        <v>0</v>
      </c>
      <c r="W167" s="4">
        <f t="shared" si="40"/>
        <v>-1.6615801966768373E-2</v>
      </c>
      <c r="X167" s="4">
        <f t="shared" si="41"/>
        <v>2.0735416090682968E-2</v>
      </c>
      <c r="Y167" s="4">
        <f t="shared" si="42"/>
        <v>2.931034482758621E-2</v>
      </c>
      <c r="Z167" s="4">
        <f t="shared" si="43"/>
        <v>3.0443948412698374E-2</v>
      </c>
      <c r="AA167" s="4">
        <f t="shared" si="44"/>
        <v>1.0097367472051921E-2</v>
      </c>
      <c r="AB167" s="4">
        <f t="shared" si="45"/>
        <v>1.5554969680991348E-2</v>
      </c>
      <c r="AC167" s="4">
        <f t="shared" si="46"/>
        <v>1.3186813186813362E-2</v>
      </c>
      <c r="AD167" s="4">
        <f t="shared" si="47"/>
        <v>2.2020725388601115E-2</v>
      </c>
      <c r="AE167" s="4">
        <f t="shared" si="48"/>
        <v>2.4405908798972309E-2</v>
      </c>
      <c r="AF167" s="4">
        <f t="shared" si="49"/>
        <v>1.186865932147918E-2</v>
      </c>
      <c r="AG167" s="4">
        <f t="shared" si="52"/>
        <v>1.1682064594945363E-2</v>
      </c>
    </row>
    <row r="168" spans="1:33">
      <c r="A168" s="53">
        <v>44732</v>
      </c>
      <c r="B168">
        <v>116.69</v>
      </c>
      <c r="C168">
        <v>121.54</v>
      </c>
      <c r="D168">
        <v>28.32</v>
      </c>
      <c r="E168">
        <v>40.56</v>
      </c>
      <c r="F168">
        <v>56.88</v>
      </c>
      <c r="G168">
        <v>36.56</v>
      </c>
      <c r="H168">
        <v>17.690000000000001</v>
      </c>
      <c r="I168">
        <v>163.4</v>
      </c>
      <c r="J168">
        <v>27</v>
      </c>
      <c r="K168">
        <v>38.880000000000003</v>
      </c>
      <c r="L168">
        <v>9.2100000000000009</v>
      </c>
      <c r="M168">
        <v>70.22</v>
      </c>
      <c r="N168">
        <v>31.9</v>
      </c>
      <c r="O168">
        <v>453.2</v>
      </c>
      <c r="P168" s="72">
        <v>263.35000000000002</v>
      </c>
      <c r="Q168" s="61"/>
      <c r="R168" s="53">
        <v>44732</v>
      </c>
      <c r="S168" s="4">
        <f t="shared" si="36"/>
        <v>-1.0262934690415726E-2</v>
      </c>
      <c r="T168" s="4">
        <f t="shared" si="37"/>
        <v>1.1821511821511921E-2</v>
      </c>
      <c r="U168" s="4">
        <f t="shared" si="38"/>
        <v>1.8705035971223083E-2</v>
      </c>
      <c r="V168" s="4">
        <f t="shared" si="39"/>
        <v>-3.4285714285714253E-2</v>
      </c>
      <c r="W168" s="4">
        <f t="shared" si="40"/>
        <v>-1.9310344827586201E-2</v>
      </c>
      <c r="X168" s="4">
        <f t="shared" si="41"/>
        <v>-9.750812567713929E-3</v>
      </c>
      <c r="Y168" s="4">
        <f t="shared" si="42"/>
        <v>-1.2283640424343933E-2</v>
      </c>
      <c r="Z168" s="4">
        <f t="shared" si="43"/>
        <v>-1.6788013719236994E-2</v>
      </c>
      <c r="AA168" s="4">
        <f t="shared" si="44"/>
        <v>-3.6058550517672261E-2</v>
      </c>
      <c r="AB168" s="4">
        <f t="shared" si="45"/>
        <v>9.3457943925232545E-3</v>
      </c>
      <c r="AC168" s="4">
        <f t="shared" si="46"/>
        <v>-1.0845986984815426E-3</v>
      </c>
      <c r="AD168" s="4">
        <f t="shared" si="47"/>
        <v>-1.1125193634699437E-2</v>
      </c>
      <c r="AE168" s="4">
        <f t="shared" si="48"/>
        <v>0</v>
      </c>
      <c r="AF168" s="4">
        <f t="shared" si="49"/>
        <v>-2.2833610039026397E-2</v>
      </c>
      <c r="AG168" s="4">
        <f t="shared" si="52"/>
        <v>-6.2264150943395213E-3</v>
      </c>
    </row>
    <row r="169" spans="1:33">
      <c r="A169" s="53">
        <v>44733</v>
      </c>
      <c r="B169">
        <v>118.25</v>
      </c>
      <c r="C169">
        <v>120.39</v>
      </c>
      <c r="D169">
        <v>29.55</v>
      </c>
      <c r="E169">
        <v>40.18</v>
      </c>
      <c r="F169">
        <v>58.49</v>
      </c>
      <c r="G169">
        <v>37.01</v>
      </c>
      <c r="H169">
        <v>18.850000000000001</v>
      </c>
      <c r="I169">
        <v>174.53</v>
      </c>
      <c r="J169">
        <v>28.13</v>
      </c>
      <c r="K169">
        <v>39.01</v>
      </c>
      <c r="L169">
        <v>10.02</v>
      </c>
      <c r="M169">
        <v>71.88</v>
      </c>
      <c r="N169">
        <v>31.23</v>
      </c>
      <c r="O169">
        <v>464.76</v>
      </c>
      <c r="P169" s="72">
        <v>265.49</v>
      </c>
      <c r="Q169" s="61"/>
      <c r="R169" s="53">
        <v>44733</v>
      </c>
      <c r="S169" s="4">
        <f t="shared" si="36"/>
        <v>1.3368754820464401E-2</v>
      </c>
      <c r="T169" s="4">
        <f t="shared" si="37"/>
        <v>-9.4619055454994161E-3</v>
      </c>
      <c r="U169" s="4">
        <f t="shared" si="38"/>
        <v>4.3432203389830448E-2</v>
      </c>
      <c r="V169" s="4">
        <f t="shared" si="39"/>
        <v>-9.3688362919133183E-3</v>
      </c>
      <c r="W169" s="4">
        <f t="shared" si="40"/>
        <v>2.8305203938115309E-2</v>
      </c>
      <c r="X169" s="4">
        <f t="shared" si="41"/>
        <v>1.230853391684894E-2</v>
      </c>
      <c r="Y169" s="4">
        <f t="shared" si="42"/>
        <v>6.5573770491803351E-2</v>
      </c>
      <c r="Z169" s="4">
        <f t="shared" si="43"/>
        <v>6.8115055079559284E-2</v>
      </c>
      <c r="AA169" s="4">
        <f t="shared" si="44"/>
        <v>4.1851851851851807E-2</v>
      </c>
      <c r="AB169" s="4">
        <f t="shared" si="45"/>
        <v>3.3436213991768771E-3</v>
      </c>
      <c r="AC169" s="4">
        <f t="shared" si="46"/>
        <v>8.7947882736156169E-2</v>
      </c>
      <c r="AD169" s="4">
        <f t="shared" si="47"/>
        <v>2.3639988607234264E-2</v>
      </c>
      <c r="AE169" s="4">
        <f t="shared" si="48"/>
        <v>-2.1003134796238165E-2</v>
      </c>
      <c r="AF169" s="4">
        <f t="shared" si="49"/>
        <v>2.5507502206531418E-2</v>
      </c>
      <c r="AG169" s="4">
        <f t="shared" si="52"/>
        <v>8.126067970381623E-3</v>
      </c>
    </row>
    <row r="170" spans="1:33">
      <c r="A170" s="53">
        <v>44734</v>
      </c>
      <c r="B170">
        <v>116.61</v>
      </c>
      <c r="C170">
        <v>120.05</v>
      </c>
      <c r="D170">
        <v>30.86</v>
      </c>
      <c r="E170">
        <v>40.43</v>
      </c>
      <c r="F170">
        <v>60.41</v>
      </c>
      <c r="G170">
        <v>36.92</v>
      </c>
      <c r="H170">
        <v>18.98</v>
      </c>
      <c r="I170">
        <v>174.89</v>
      </c>
      <c r="J170">
        <v>27.7</v>
      </c>
      <c r="K170">
        <v>39.99</v>
      </c>
      <c r="L170">
        <v>10.07</v>
      </c>
      <c r="M170">
        <v>72.010000000000005</v>
      </c>
      <c r="N170">
        <v>30.99</v>
      </c>
      <c r="O170">
        <v>459.7</v>
      </c>
      <c r="P170" s="72">
        <v>263.01</v>
      </c>
      <c r="Q170" s="61"/>
      <c r="R170" s="53">
        <v>44734</v>
      </c>
      <c r="S170" s="4">
        <f t="shared" si="36"/>
        <v>-1.3868921775898491E-2</v>
      </c>
      <c r="T170" s="4">
        <f t="shared" si="37"/>
        <v>-2.824154830135428E-3</v>
      </c>
      <c r="U170" s="4">
        <f t="shared" si="38"/>
        <v>4.4331641285956014E-2</v>
      </c>
      <c r="V170" s="4">
        <f t="shared" si="39"/>
        <v>6.2220009955200606E-3</v>
      </c>
      <c r="W170" s="4">
        <f t="shared" si="40"/>
        <v>3.2826124123781719E-2</v>
      </c>
      <c r="X170" s="4">
        <f t="shared" si="41"/>
        <v>-2.4317751958928824E-3</v>
      </c>
      <c r="Y170" s="4">
        <f t="shared" si="42"/>
        <v>6.8965517241379448E-3</v>
      </c>
      <c r="Z170" s="4">
        <f t="shared" si="43"/>
        <v>2.0626826333580706E-3</v>
      </c>
      <c r="AA170" s="4">
        <f t="shared" si="44"/>
        <v>-1.5286171347316024E-2</v>
      </c>
      <c r="AB170" s="4">
        <f t="shared" si="45"/>
        <v>2.512176365034624E-2</v>
      </c>
      <c r="AC170" s="4">
        <f t="shared" si="46"/>
        <v>4.9900199600798611E-3</v>
      </c>
      <c r="AD170" s="4">
        <f t="shared" si="47"/>
        <v>1.8085698386200999E-3</v>
      </c>
      <c r="AE170" s="4">
        <f t="shared" si="48"/>
        <v>-7.684918347742653E-3</v>
      </c>
      <c r="AF170" s="4">
        <f t="shared" si="49"/>
        <v>-1.0887339702211896E-2</v>
      </c>
      <c r="AG170" s="4">
        <f t="shared" si="52"/>
        <v>-9.3412181249765691E-3</v>
      </c>
    </row>
    <row r="171" spans="1:33">
      <c r="A171" s="53">
        <v>44735</v>
      </c>
      <c r="B171">
        <v>117.7</v>
      </c>
      <c r="C171">
        <v>119.97</v>
      </c>
      <c r="D171">
        <v>30.27</v>
      </c>
      <c r="E171">
        <v>40</v>
      </c>
      <c r="F171">
        <v>58.06</v>
      </c>
      <c r="G171">
        <v>36.69</v>
      </c>
      <c r="H171">
        <v>19.54</v>
      </c>
      <c r="I171">
        <v>179.41</v>
      </c>
      <c r="J171">
        <v>27.77</v>
      </c>
      <c r="K171">
        <v>40</v>
      </c>
      <c r="L171">
        <v>10.02</v>
      </c>
      <c r="M171">
        <v>71.55</v>
      </c>
      <c r="N171">
        <v>30.7</v>
      </c>
      <c r="O171">
        <v>461.9</v>
      </c>
      <c r="P171" s="72">
        <v>263.89999999999998</v>
      </c>
      <c r="Q171" s="61"/>
      <c r="R171" s="53">
        <v>44735</v>
      </c>
      <c r="S171" s="4">
        <f t="shared" si="36"/>
        <v>9.3473973072635275E-3</v>
      </c>
      <c r="T171" s="4">
        <f t="shared" si="37"/>
        <v>-6.6638900458138028E-4</v>
      </c>
      <c r="U171" s="4">
        <f t="shared" si="38"/>
        <v>-1.9118600129617636E-2</v>
      </c>
      <c r="V171" s="4">
        <f t="shared" si="39"/>
        <v>-1.0635666584219661E-2</v>
      </c>
      <c r="W171" s="4">
        <f t="shared" si="40"/>
        <v>-3.8900844231087528E-2</v>
      </c>
      <c r="X171" s="4">
        <f t="shared" si="41"/>
        <v>-6.2296858071506644E-3</v>
      </c>
      <c r="Y171" s="4">
        <f t="shared" si="42"/>
        <v>2.9504741833508819E-2</v>
      </c>
      <c r="Z171" s="4">
        <f t="shared" si="43"/>
        <v>2.5844816741952048E-2</v>
      </c>
      <c r="AA171" s="4">
        <f t="shared" si="44"/>
        <v>2.5270758122744041E-3</v>
      </c>
      <c r="AB171" s="4">
        <f t="shared" si="45"/>
        <v>2.5006251562875725E-4</v>
      </c>
      <c r="AC171" s="4">
        <f t="shared" si="46"/>
        <v>-4.9652432969216065E-3</v>
      </c>
      <c r="AD171" s="4">
        <f t="shared" si="47"/>
        <v>-6.3880016664352723E-3</v>
      </c>
      <c r="AE171" s="4">
        <f t="shared" si="48"/>
        <v>-9.3578573733462678E-3</v>
      </c>
      <c r="AF171" s="4">
        <f t="shared" si="49"/>
        <v>4.7857298237981016E-3</v>
      </c>
      <c r="AG171" s="4">
        <f t="shared" si="52"/>
        <v>3.3839017527850235E-3</v>
      </c>
    </row>
    <row r="172" spans="1:33">
      <c r="A172" s="53">
        <v>44736</v>
      </c>
      <c r="B172">
        <v>114.09</v>
      </c>
      <c r="C172">
        <v>112.21</v>
      </c>
      <c r="D172">
        <v>28</v>
      </c>
      <c r="E172">
        <v>39.840000000000003</v>
      </c>
      <c r="F172">
        <v>54.58</v>
      </c>
      <c r="G172">
        <v>33.94</v>
      </c>
      <c r="H172">
        <v>18.100000000000001</v>
      </c>
      <c r="I172">
        <v>169.57</v>
      </c>
      <c r="J172">
        <v>25.95</v>
      </c>
      <c r="K172">
        <v>41.09</v>
      </c>
      <c r="L172">
        <v>9.27</v>
      </c>
      <c r="M172">
        <v>67.569999999999993</v>
      </c>
      <c r="N172">
        <v>29.43</v>
      </c>
      <c r="O172">
        <v>436.17</v>
      </c>
      <c r="P172" s="72">
        <v>254.95</v>
      </c>
      <c r="Q172" s="61"/>
      <c r="R172" s="53">
        <v>44736</v>
      </c>
      <c r="S172" s="4">
        <f t="shared" si="36"/>
        <v>-3.0671197960917551E-2</v>
      </c>
      <c r="T172" s="4">
        <f t="shared" si="37"/>
        <v>-6.468283737601066E-2</v>
      </c>
      <c r="U172" s="4">
        <f t="shared" si="38"/>
        <v>-7.4991740997687462E-2</v>
      </c>
      <c r="V172" s="4">
        <f t="shared" si="39"/>
        <v>-3.9999999999998925E-3</v>
      </c>
      <c r="W172" s="4">
        <f t="shared" si="40"/>
        <v>-5.9937995177402725E-2</v>
      </c>
      <c r="X172" s="4">
        <f t="shared" si="41"/>
        <v>-7.4952303079858229E-2</v>
      </c>
      <c r="Y172" s="4">
        <f t="shared" si="42"/>
        <v>-7.369498464687807E-2</v>
      </c>
      <c r="Z172" s="4">
        <f t="shared" si="43"/>
        <v>-5.484644111253556E-2</v>
      </c>
      <c r="AA172" s="4">
        <f t="shared" si="44"/>
        <v>-6.5538350738206685E-2</v>
      </c>
      <c r="AB172" s="4">
        <f t="shared" si="45"/>
        <v>2.7249999999999996E-2</v>
      </c>
      <c r="AC172" s="4">
        <f t="shared" si="46"/>
        <v>-7.4850299401197584E-2</v>
      </c>
      <c r="AD172" s="4">
        <f t="shared" si="47"/>
        <v>-5.5625436757512303E-2</v>
      </c>
      <c r="AE172" s="4">
        <f t="shared" si="48"/>
        <v>-4.1368078175895717E-2</v>
      </c>
      <c r="AF172" s="4">
        <f t="shared" si="49"/>
        <v>-5.5704697986577068E-2</v>
      </c>
      <c r="AG172" s="4">
        <f t="shared" si="52"/>
        <v>-3.3914361500568369E-2</v>
      </c>
    </row>
    <row r="173" spans="1:33">
      <c r="A173" s="53">
        <v>44739</v>
      </c>
      <c r="B173">
        <v>114.19</v>
      </c>
      <c r="C173">
        <v>114.21</v>
      </c>
      <c r="D173">
        <v>28</v>
      </c>
      <c r="E173">
        <v>40</v>
      </c>
      <c r="F173">
        <v>55</v>
      </c>
      <c r="G173">
        <v>33.72</v>
      </c>
      <c r="H173">
        <v>18.47</v>
      </c>
      <c r="I173">
        <v>176.28</v>
      </c>
      <c r="J173">
        <v>26.81</v>
      </c>
      <c r="K173">
        <v>39.18</v>
      </c>
      <c r="L173">
        <v>9.4700000000000006</v>
      </c>
      <c r="M173">
        <v>67.41</v>
      </c>
      <c r="N173">
        <v>30.32</v>
      </c>
      <c r="O173">
        <v>447.08</v>
      </c>
      <c r="P173" s="72">
        <v>257.14999999999998</v>
      </c>
      <c r="Q173" s="61"/>
      <c r="R173" s="53">
        <v>44739</v>
      </c>
      <c r="S173" s="4">
        <f t="shared" si="36"/>
        <v>8.7650100797609376E-4</v>
      </c>
      <c r="T173" s="4">
        <f t="shared" si="37"/>
        <v>1.7823723375813172E-2</v>
      </c>
      <c r="U173" s="4">
        <f t="shared" si="38"/>
        <v>0</v>
      </c>
      <c r="V173" s="4">
        <f t="shared" si="39"/>
        <v>4.0160642570279403E-3</v>
      </c>
      <c r="W173" s="4">
        <f t="shared" si="40"/>
        <v>7.6951264199340841E-3</v>
      </c>
      <c r="X173" s="4">
        <f t="shared" si="41"/>
        <v>-6.4820271066587942E-3</v>
      </c>
      <c r="Y173" s="4">
        <f t="shared" si="42"/>
        <v>2.0441988950276047E-2</v>
      </c>
      <c r="Z173" s="4">
        <f t="shared" si="43"/>
        <v>3.9570678775726842E-2</v>
      </c>
      <c r="AA173" s="4">
        <f t="shared" si="44"/>
        <v>3.3140655105972971E-2</v>
      </c>
      <c r="AB173" s="4">
        <f t="shared" si="45"/>
        <v>-4.648332927719645E-2</v>
      </c>
      <c r="AC173" s="4">
        <f t="shared" si="46"/>
        <v>2.1574973031283751E-2</v>
      </c>
      <c r="AD173" s="4">
        <f t="shared" si="47"/>
        <v>-2.3679147550688118E-3</v>
      </c>
      <c r="AE173" s="4">
        <f t="shared" si="48"/>
        <v>3.0241250424736688E-2</v>
      </c>
      <c r="AF173" s="4">
        <f t="shared" si="49"/>
        <v>2.5013182933259825E-2</v>
      </c>
      <c r="AG173" s="4">
        <f t="shared" si="52"/>
        <v>8.62914296920958E-3</v>
      </c>
    </row>
    <row r="174" spans="1:33">
      <c r="A174" s="53">
        <v>44740</v>
      </c>
      <c r="B174">
        <v>112.95</v>
      </c>
      <c r="C174">
        <v>113.34</v>
      </c>
      <c r="D174">
        <v>26.83</v>
      </c>
      <c r="E174">
        <v>38.5</v>
      </c>
      <c r="F174">
        <v>53.5</v>
      </c>
      <c r="G174">
        <v>33.99</v>
      </c>
      <c r="H174">
        <v>18.21</v>
      </c>
      <c r="I174">
        <v>179.32</v>
      </c>
      <c r="J174">
        <v>26.99</v>
      </c>
      <c r="K174">
        <v>39.56</v>
      </c>
      <c r="L174">
        <v>9.17</v>
      </c>
      <c r="M174">
        <v>67.25</v>
      </c>
      <c r="N174">
        <v>30.75</v>
      </c>
      <c r="O174">
        <v>460.47</v>
      </c>
      <c r="P174" s="72">
        <v>258.75</v>
      </c>
      <c r="Q174" s="61"/>
      <c r="R174" s="53">
        <v>44740</v>
      </c>
      <c r="S174" s="4">
        <f t="shared" si="36"/>
        <v>-1.0859094491636689E-2</v>
      </c>
      <c r="T174" s="4">
        <f t="shared" si="37"/>
        <v>-7.6175466246387602E-3</v>
      </c>
      <c r="U174" s="4">
        <f t="shared" si="38"/>
        <v>-4.1785714285714315E-2</v>
      </c>
      <c r="V174" s="4">
        <f t="shared" si="39"/>
        <v>-3.7499999999999978E-2</v>
      </c>
      <c r="W174" s="4">
        <f t="shared" si="40"/>
        <v>-2.7272727272727226E-2</v>
      </c>
      <c r="X174" s="4">
        <f t="shared" si="41"/>
        <v>8.0071174377225329E-3</v>
      </c>
      <c r="Y174" s="4">
        <f t="shared" si="42"/>
        <v>-1.4076881429344823E-2</v>
      </c>
      <c r="Z174" s="4">
        <f t="shared" si="43"/>
        <v>1.7245291581574618E-2</v>
      </c>
      <c r="AA174" s="4">
        <f t="shared" si="44"/>
        <v>6.7139127191346848E-3</v>
      </c>
      <c r="AB174" s="4">
        <f t="shared" si="45"/>
        <v>9.6988259315977654E-3</v>
      </c>
      <c r="AC174" s="4">
        <f t="shared" si="46"/>
        <v>-3.1678986272439369E-2</v>
      </c>
      <c r="AD174" s="4">
        <f t="shared" si="47"/>
        <v>-2.3735350838154368E-3</v>
      </c>
      <c r="AE174" s="4">
        <f t="shared" si="48"/>
        <v>1.4182058047493395E-2</v>
      </c>
      <c r="AF174" s="4">
        <f t="shared" si="49"/>
        <v>2.9949897110137069E-2</v>
      </c>
      <c r="AG174" s="4">
        <f t="shared" si="52"/>
        <v>6.2220493875171368E-3</v>
      </c>
    </row>
    <row r="175" spans="1:33">
      <c r="A175" s="53">
        <v>44741</v>
      </c>
      <c r="B175">
        <v>111.06</v>
      </c>
      <c r="C175">
        <v>111.57</v>
      </c>
      <c r="D175">
        <v>27</v>
      </c>
      <c r="E175">
        <v>38.99</v>
      </c>
      <c r="F175">
        <v>54.49</v>
      </c>
      <c r="G175">
        <v>33.68</v>
      </c>
      <c r="H175">
        <v>18.100000000000001</v>
      </c>
      <c r="I175">
        <v>176.61</v>
      </c>
      <c r="J175">
        <v>26.97</v>
      </c>
      <c r="K175">
        <v>39.93</v>
      </c>
      <c r="L175">
        <v>9.06</v>
      </c>
      <c r="M175">
        <v>66.2</v>
      </c>
      <c r="N175">
        <v>30.6</v>
      </c>
      <c r="O175">
        <v>457.51</v>
      </c>
      <c r="P175" s="72">
        <v>255.76</v>
      </c>
      <c r="Q175" s="61"/>
      <c r="R175" s="53">
        <v>44741</v>
      </c>
      <c r="S175" s="4">
        <f t="shared" si="36"/>
        <v>-1.6733067729083673E-2</v>
      </c>
      <c r="T175" s="4">
        <f t="shared" si="37"/>
        <v>-1.5616728427739646E-2</v>
      </c>
      <c r="U175" s="4">
        <f t="shared" si="38"/>
        <v>6.3361908311592163E-3</v>
      </c>
      <c r="V175" s="4">
        <f t="shared" si="39"/>
        <v>1.2727272727272698E-2</v>
      </c>
      <c r="W175" s="4">
        <f t="shared" si="40"/>
        <v>1.8504672897196262E-2</v>
      </c>
      <c r="X175" s="4">
        <f t="shared" si="41"/>
        <v>-9.1203295086791369E-3</v>
      </c>
      <c r="Y175" s="4">
        <f t="shared" si="42"/>
        <v>-6.0406370126303566E-3</v>
      </c>
      <c r="Z175" s="4">
        <f t="shared" si="43"/>
        <v>-1.5112647780504029E-2</v>
      </c>
      <c r="AA175" s="4">
        <f t="shared" si="44"/>
        <v>-7.4101519081137823E-4</v>
      </c>
      <c r="AB175" s="4">
        <f t="shared" si="45"/>
        <v>9.3528816986854224E-3</v>
      </c>
      <c r="AC175" s="4">
        <f t="shared" si="46"/>
        <v>-1.199563794983638E-2</v>
      </c>
      <c r="AD175" s="4">
        <f t="shared" si="47"/>
        <v>-1.5613382899628214E-2</v>
      </c>
      <c r="AE175" s="4">
        <f t="shared" si="48"/>
        <v>-4.8780487804878092E-3</v>
      </c>
      <c r="AF175" s="4">
        <f t="shared" si="49"/>
        <v>-6.4282146502487869E-3</v>
      </c>
      <c r="AG175" s="4">
        <f t="shared" si="52"/>
        <v>-1.1555555555555541E-2</v>
      </c>
    </row>
    <row r="176" spans="1:33">
      <c r="A176" s="53">
        <v>44742</v>
      </c>
      <c r="B176">
        <v>112.98</v>
      </c>
      <c r="C176">
        <v>113.13</v>
      </c>
      <c r="D176">
        <v>28.7</v>
      </c>
      <c r="E176">
        <v>39</v>
      </c>
      <c r="F176">
        <v>55</v>
      </c>
      <c r="G176">
        <v>33.81</v>
      </c>
      <c r="H176">
        <v>17.89</v>
      </c>
      <c r="I176">
        <v>175.78</v>
      </c>
      <c r="J176">
        <v>27.35</v>
      </c>
      <c r="K176">
        <v>39.83</v>
      </c>
      <c r="L176">
        <v>9.1199999999999992</v>
      </c>
      <c r="M176">
        <v>67.510000000000005</v>
      </c>
      <c r="N176">
        <v>31.48</v>
      </c>
      <c r="O176">
        <v>459.04</v>
      </c>
      <c r="P176" s="72">
        <v>256.04000000000002</v>
      </c>
      <c r="Q176" s="61"/>
      <c r="R176" s="53">
        <v>44742</v>
      </c>
      <c r="S176" s="4">
        <f t="shared" si="36"/>
        <v>1.7287952458130862E-2</v>
      </c>
      <c r="T176" s="4">
        <f t="shared" si="37"/>
        <v>1.3982253293896241E-2</v>
      </c>
      <c r="U176" s="4">
        <f t="shared" si="38"/>
        <v>6.2962962962962887E-2</v>
      </c>
      <c r="V176" s="4">
        <f t="shared" si="39"/>
        <v>2.564760194920801E-4</v>
      </c>
      <c r="W176" s="4">
        <f t="shared" si="40"/>
        <v>9.3595155074324143E-3</v>
      </c>
      <c r="X176" s="4">
        <f t="shared" si="41"/>
        <v>3.8598574821853138E-3</v>
      </c>
      <c r="Y176" s="4">
        <f t="shared" si="42"/>
        <v>-1.1602209944751474E-2</v>
      </c>
      <c r="Z176" s="4">
        <f t="shared" si="43"/>
        <v>-4.6996206330333079E-3</v>
      </c>
      <c r="AA176" s="4">
        <f t="shared" si="44"/>
        <v>1.4089729328883971E-2</v>
      </c>
      <c r="AB176" s="4">
        <f t="shared" si="45"/>
        <v>-2.5043826696720117E-3</v>
      </c>
      <c r="AC176" s="4">
        <f t="shared" si="46"/>
        <v>6.6225165562912025E-3</v>
      </c>
      <c r="AD176" s="4">
        <f t="shared" si="47"/>
        <v>1.978851963746231E-2</v>
      </c>
      <c r="AE176" s="4">
        <f t="shared" si="48"/>
        <v>2.8758169934640421E-2</v>
      </c>
      <c r="AF176" s="4">
        <f t="shared" si="49"/>
        <v>3.3441891980503513E-3</v>
      </c>
      <c r="AG176" s="4">
        <f t="shared" si="52"/>
        <v>1.0947763528308396E-3</v>
      </c>
    </row>
    <row r="177" spans="1:33">
      <c r="A177" s="53">
        <v>44743</v>
      </c>
      <c r="B177">
        <v>114.94</v>
      </c>
      <c r="C177">
        <v>114.51</v>
      </c>
      <c r="D177">
        <v>27</v>
      </c>
      <c r="E177">
        <v>39.25</v>
      </c>
      <c r="F177">
        <v>53.65</v>
      </c>
      <c r="G177">
        <v>33.58</v>
      </c>
      <c r="H177">
        <v>17.47</v>
      </c>
      <c r="I177">
        <v>168.42</v>
      </c>
      <c r="J177">
        <v>26.98</v>
      </c>
      <c r="K177">
        <v>40.39</v>
      </c>
      <c r="L177">
        <v>9.19</v>
      </c>
      <c r="M177">
        <v>67.02</v>
      </c>
      <c r="N177">
        <v>30.61</v>
      </c>
      <c r="O177">
        <v>452.69</v>
      </c>
      <c r="P177" s="72">
        <v>256.01</v>
      </c>
      <c r="Q177" s="61"/>
      <c r="R177" s="53">
        <v>44743</v>
      </c>
      <c r="S177" s="4">
        <f t="shared" si="36"/>
        <v>1.7348203221809078E-2</v>
      </c>
      <c r="T177" s="4">
        <f t="shared" si="37"/>
        <v>1.2198355873773714E-2</v>
      </c>
      <c r="U177" s="4">
        <f t="shared" si="38"/>
        <v>-5.9233449477351874E-2</v>
      </c>
      <c r="V177" s="4">
        <f t="shared" si="39"/>
        <v>6.4102564102563875E-3</v>
      </c>
      <c r="W177" s="4">
        <f t="shared" si="40"/>
        <v>-2.4545454545454537E-2</v>
      </c>
      <c r="X177" s="4">
        <f t="shared" si="41"/>
        <v>-6.8027210884354927E-3</v>
      </c>
      <c r="Y177" s="4">
        <f t="shared" si="42"/>
        <v>-2.3476802683063291E-2</v>
      </c>
      <c r="Z177" s="4">
        <f t="shared" si="43"/>
        <v>-4.1870519968142061E-2</v>
      </c>
      <c r="AA177" s="4">
        <f t="shared" si="44"/>
        <v>-1.3528336380255968E-2</v>
      </c>
      <c r="AB177" s="4">
        <f t="shared" si="45"/>
        <v>1.405975395430592E-2</v>
      </c>
      <c r="AC177" s="4">
        <f t="shared" si="46"/>
        <v>7.6754385964912242E-3</v>
      </c>
      <c r="AD177" s="4">
        <f t="shared" si="47"/>
        <v>-7.2581839727449138E-3</v>
      </c>
      <c r="AE177" s="4">
        <f t="shared" si="48"/>
        <v>-2.763659466327828E-2</v>
      </c>
      <c r="AF177" s="4">
        <f t="shared" si="49"/>
        <v>-1.3833217148832344E-2</v>
      </c>
      <c r="AG177" s="4">
        <f t="shared" si="52"/>
        <v>-1.1716919231385958E-4</v>
      </c>
    </row>
    <row r="178" spans="1:33">
      <c r="A178" s="53">
        <v>44746</v>
      </c>
      <c r="B178">
        <v>116.02</v>
      </c>
      <c r="C178">
        <v>113.01</v>
      </c>
      <c r="D178">
        <v>25.27</v>
      </c>
      <c r="E178">
        <v>40</v>
      </c>
      <c r="F178">
        <v>53</v>
      </c>
      <c r="G178">
        <v>33.549999999999997</v>
      </c>
      <c r="H178">
        <v>16.91</v>
      </c>
      <c r="I178">
        <v>165.91</v>
      </c>
      <c r="J178">
        <v>26.83</v>
      </c>
      <c r="K178">
        <v>40</v>
      </c>
      <c r="L178">
        <v>9.07</v>
      </c>
      <c r="M178">
        <v>66.709999999999994</v>
      </c>
      <c r="N178">
        <v>31.38</v>
      </c>
      <c r="O178">
        <v>440.32</v>
      </c>
      <c r="P178" s="72">
        <v>253.02</v>
      </c>
      <c r="Q178" s="61"/>
      <c r="R178" s="53">
        <v>44746</v>
      </c>
      <c r="S178" s="4">
        <f t="shared" si="36"/>
        <v>9.3962067165478391E-3</v>
      </c>
      <c r="T178" s="4">
        <f t="shared" si="37"/>
        <v>-1.3099292638197535E-2</v>
      </c>
      <c r="U178" s="4">
        <f t="shared" si="38"/>
        <v>-6.4074074074074061E-2</v>
      </c>
      <c r="V178" s="4">
        <f t="shared" si="39"/>
        <v>1.9108280254777066E-2</v>
      </c>
      <c r="W178" s="4">
        <f t="shared" si="40"/>
        <v>-1.2115563839701693E-2</v>
      </c>
      <c r="X178" s="4">
        <f t="shared" si="41"/>
        <v>-8.933889219774338E-4</v>
      </c>
      <c r="Y178" s="4">
        <f t="shared" si="42"/>
        <v>-3.2054951345163119E-2</v>
      </c>
      <c r="Z178" s="4">
        <f t="shared" si="43"/>
        <v>-1.4903218145113306E-2</v>
      </c>
      <c r="AA178" s="4">
        <f t="shared" si="44"/>
        <v>-5.5596738324685813E-3</v>
      </c>
      <c r="AB178" s="4">
        <f t="shared" si="45"/>
        <v>-9.6558554097548877E-3</v>
      </c>
      <c r="AC178" s="4">
        <f t="shared" si="46"/>
        <v>-1.3057671381936808E-2</v>
      </c>
      <c r="AD178" s="4">
        <f t="shared" si="47"/>
        <v>-4.6254849298716927E-3</v>
      </c>
      <c r="AE178" s="4">
        <f t="shared" si="48"/>
        <v>2.5155178046390114E-2</v>
      </c>
      <c r="AF178" s="4">
        <f t="shared" si="49"/>
        <v>-2.7325542865978991E-2</v>
      </c>
      <c r="AG178" s="4">
        <f t="shared" si="52"/>
        <v>-1.1679231280028013E-2</v>
      </c>
    </row>
    <row r="179" spans="1:33">
      <c r="A179" s="53">
        <v>44747</v>
      </c>
      <c r="B179">
        <v>115.19</v>
      </c>
      <c r="C179">
        <v>113.37</v>
      </c>
      <c r="D179">
        <v>23.38</v>
      </c>
      <c r="E179">
        <v>39.270000000000003</v>
      </c>
      <c r="F179">
        <v>54</v>
      </c>
      <c r="G179">
        <v>33.68</v>
      </c>
      <c r="H179">
        <v>17.100000000000001</v>
      </c>
      <c r="I179">
        <v>164.04</v>
      </c>
      <c r="J179">
        <v>25.44</v>
      </c>
      <c r="K179">
        <v>39.93</v>
      </c>
      <c r="L179">
        <v>9.1</v>
      </c>
      <c r="M179">
        <v>66.2</v>
      </c>
      <c r="N179">
        <v>32</v>
      </c>
      <c r="O179">
        <v>435.31</v>
      </c>
      <c r="P179" s="72">
        <v>255.79</v>
      </c>
      <c r="Q179" s="61"/>
      <c r="R179" s="53">
        <v>44747</v>
      </c>
      <c r="S179" s="4">
        <f t="shared" si="36"/>
        <v>-7.1539389760385541E-3</v>
      </c>
      <c r="T179" s="4">
        <f t="shared" si="37"/>
        <v>3.1855588001061808E-3</v>
      </c>
      <c r="U179" s="4">
        <f t="shared" si="38"/>
        <v>-7.4792243767313082E-2</v>
      </c>
      <c r="V179" s="4">
        <f t="shared" si="39"/>
        <v>-1.8249999999999877E-2</v>
      </c>
      <c r="W179" s="4">
        <f t="shared" si="40"/>
        <v>1.8867924528301883E-2</v>
      </c>
      <c r="X179" s="4">
        <f t="shared" si="41"/>
        <v>3.8748137108792768E-3</v>
      </c>
      <c r="Y179" s="4">
        <f t="shared" si="42"/>
        <v>1.1235955056179803E-2</v>
      </c>
      <c r="Z179" s="4">
        <f t="shared" si="43"/>
        <v>-1.1271171116870593E-2</v>
      </c>
      <c r="AA179" s="4">
        <f t="shared" si="44"/>
        <v>-5.1807677972418809E-2</v>
      </c>
      <c r="AB179" s="4">
        <f t="shared" si="45"/>
        <v>-1.7500000000000293E-3</v>
      </c>
      <c r="AC179" s="4">
        <f t="shared" si="46"/>
        <v>3.3076074972435698E-3</v>
      </c>
      <c r="AD179" s="4">
        <f t="shared" si="47"/>
        <v>-7.6450307300253151E-3</v>
      </c>
      <c r="AE179" s="4">
        <f t="shared" si="48"/>
        <v>1.9757807520713877E-2</v>
      </c>
      <c r="AF179" s="4">
        <f t="shared" si="49"/>
        <v>-1.1378088662790664E-2</v>
      </c>
      <c r="AG179" s="4">
        <f t="shared" si="52"/>
        <v>1.0947751165915731E-2</v>
      </c>
    </row>
    <row r="180" spans="1:33">
      <c r="A180" s="53">
        <v>44748</v>
      </c>
      <c r="B180">
        <v>115.16</v>
      </c>
      <c r="C180">
        <v>113.85</v>
      </c>
      <c r="D180">
        <v>21.65</v>
      </c>
      <c r="E180">
        <v>39.99</v>
      </c>
      <c r="F180">
        <v>52.51</v>
      </c>
      <c r="G180">
        <v>33.619999999999997</v>
      </c>
      <c r="H180">
        <v>17.2</v>
      </c>
      <c r="I180">
        <v>162.81</v>
      </c>
      <c r="J180">
        <v>25.76</v>
      </c>
      <c r="K180">
        <v>39.99</v>
      </c>
      <c r="L180">
        <v>9.11</v>
      </c>
      <c r="M180">
        <v>66.12</v>
      </c>
      <c r="N180">
        <v>31.31</v>
      </c>
      <c r="O180">
        <v>437.12</v>
      </c>
      <c r="P180" s="72">
        <v>253.94</v>
      </c>
      <c r="Q180" s="61"/>
      <c r="R180" s="53">
        <v>44748</v>
      </c>
      <c r="S180" s="4">
        <f t="shared" si="36"/>
        <v>-2.6043927424257429E-4</v>
      </c>
      <c r="T180" s="4">
        <f t="shared" si="37"/>
        <v>4.2339243186026998E-3</v>
      </c>
      <c r="U180" s="4">
        <f t="shared" si="38"/>
        <v>-7.3994867408041065E-2</v>
      </c>
      <c r="V180" s="4">
        <f t="shared" si="39"/>
        <v>1.8334606569900602E-2</v>
      </c>
      <c r="W180" s="4">
        <f t="shared" si="40"/>
        <v>-2.7592592592592613E-2</v>
      </c>
      <c r="X180" s="4">
        <f t="shared" si="41"/>
        <v>-1.7814726840855721E-3</v>
      </c>
      <c r="Y180" s="4">
        <f t="shared" si="42"/>
        <v>5.8479532163742132E-3</v>
      </c>
      <c r="Z180" s="4">
        <f t="shared" si="43"/>
        <v>-7.4981711777614146E-3</v>
      </c>
      <c r="AA180" s="4">
        <f t="shared" si="44"/>
        <v>1.2578616352201255E-2</v>
      </c>
      <c r="AB180" s="4">
        <f t="shared" si="45"/>
        <v>1.5026296018032514E-3</v>
      </c>
      <c r="AC180" s="4">
        <f t="shared" si="46"/>
        <v>1.098901098901095E-3</v>
      </c>
      <c r="AD180" s="4">
        <f t="shared" si="47"/>
        <v>-1.2084592145015227E-3</v>
      </c>
      <c r="AE180" s="4">
        <f t="shared" si="48"/>
        <v>-2.156250000000004E-2</v>
      </c>
      <c r="AF180" s="4">
        <f t="shared" si="49"/>
        <v>4.1579563988880519E-3</v>
      </c>
      <c r="AG180" s="4">
        <f t="shared" ref="AG180:AG195" si="53">P180/P179-1</f>
        <v>-7.2324954063880398E-3</v>
      </c>
    </row>
    <row r="181" spans="1:33">
      <c r="A181" s="53">
        <v>44749</v>
      </c>
      <c r="B181">
        <v>115</v>
      </c>
      <c r="C181">
        <v>114</v>
      </c>
      <c r="D181">
        <v>21.4</v>
      </c>
      <c r="E181">
        <v>39.26</v>
      </c>
      <c r="F181">
        <v>52</v>
      </c>
      <c r="G181">
        <v>33.43</v>
      </c>
      <c r="H181">
        <v>17.079999999999998</v>
      </c>
      <c r="I181">
        <v>157.6</v>
      </c>
      <c r="J181">
        <v>25.84</v>
      </c>
      <c r="K181">
        <v>39.49</v>
      </c>
      <c r="L181">
        <v>9.2100000000000009</v>
      </c>
      <c r="M181">
        <v>68.62</v>
      </c>
      <c r="N181">
        <v>30.6</v>
      </c>
      <c r="O181">
        <v>435.4</v>
      </c>
      <c r="P181" s="72">
        <v>253</v>
      </c>
      <c r="Q181" s="61"/>
      <c r="R181" s="53">
        <v>44749</v>
      </c>
      <c r="S181" s="4">
        <f t="shared" si="36"/>
        <v>-1.3893713094824678E-3</v>
      </c>
      <c r="T181" s="4">
        <f t="shared" si="37"/>
        <v>1.3175230566535578E-3</v>
      </c>
      <c r="U181" s="4">
        <f t="shared" si="38"/>
        <v>-1.1547344110854452E-2</v>
      </c>
      <c r="V181" s="4">
        <f t="shared" si="39"/>
        <v>-1.8254563640910271E-2</v>
      </c>
      <c r="W181" s="4">
        <f t="shared" si="40"/>
        <v>-9.7124357265282457E-3</v>
      </c>
      <c r="X181" s="4">
        <f t="shared" si="41"/>
        <v>-5.6513979773943346E-3</v>
      </c>
      <c r="Y181" s="4">
        <f t="shared" si="42"/>
        <v>-6.9767441860465462E-3</v>
      </c>
      <c r="Z181" s="4">
        <f t="shared" si="43"/>
        <v>-3.2000491370309025E-2</v>
      </c>
      <c r="AA181" s="4">
        <f t="shared" si="44"/>
        <v>3.1055900621117516E-3</v>
      </c>
      <c r="AB181" s="4">
        <f t="shared" si="45"/>
        <v>-1.2503125781445412E-2</v>
      </c>
      <c r="AC181" s="4">
        <f t="shared" si="46"/>
        <v>1.0976948408342624E-2</v>
      </c>
      <c r="AD181" s="4">
        <f t="shared" si="47"/>
        <v>3.7810042347247386E-2</v>
      </c>
      <c r="AE181" s="4">
        <f t="shared" si="48"/>
        <v>-2.2676461194506503E-2</v>
      </c>
      <c r="AF181" s="4">
        <f t="shared" si="49"/>
        <v>-3.9348462664715589E-3</v>
      </c>
      <c r="AG181" s="4">
        <f t="shared" si="53"/>
        <v>-3.7016618098762999E-3</v>
      </c>
    </row>
    <row r="182" spans="1:33">
      <c r="A182" s="53">
        <v>44755</v>
      </c>
      <c r="B182">
        <v>119.29</v>
      </c>
      <c r="C182">
        <v>115.26</v>
      </c>
      <c r="D182">
        <v>22.1</v>
      </c>
      <c r="E182">
        <v>39.15</v>
      </c>
      <c r="F182">
        <v>52</v>
      </c>
      <c r="G182">
        <v>33.32</v>
      </c>
      <c r="H182">
        <v>17.86</v>
      </c>
      <c r="I182">
        <v>162.11000000000001</v>
      </c>
      <c r="J182">
        <v>27.46</v>
      </c>
      <c r="K182">
        <v>39.869999999999997</v>
      </c>
      <c r="L182">
        <v>9.42</v>
      </c>
      <c r="M182">
        <v>71.319999999999993</v>
      </c>
      <c r="N182">
        <v>30.5</v>
      </c>
      <c r="O182">
        <v>444.83</v>
      </c>
      <c r="P182" s="72">
        <v>253.5</v>
      </c>
      <c r="Q182" s="61"/>
      <c r="R182" s="53">
        <v>44755</v>
      </c>
      <c r="S182" s="4">
        <f t="shared" si="36"/>
        <v>3.7304347826087048E-2</v>
      </c>
      <c r="T182" s="4">
        <f t="shared" si="37"/>
        <v>1.1052631578947425E-2</v>
      </c>
      <c r="U182" s="4">
        <f t="shared" si="38"/>
        <v>3.2710280373831946E-2</v>
      </c>
      <c r="V182" s="4">
        <f t="shared" si="39"/>
        <v>-2.8018339276617565E-3</v>
      </c>
      <c r="W182" s="4">
        <f t="shared" si="40"/>
        <v>0</v>
      </c>
      <c r="X182" s="4">
        <f t="shared" si="41"/>
        <v>-3.2904576727490475E-3</v>
      </c>
      <c r="Y182" s="4">
        <f t="shared" si="42"/>
        <v>4.5667447306791731E-2</v>
      </c>
      <c r="Z182" s="4">
        <f t="shared" si="43"/>
        <v>2.8616751269035623E-2</v>
      </c>
      <c r="AA182" s="4">
        <f t="shared" si="44"/>
        <v>6.2693498452012442E-2</v>
      </c>
      <c r="AB182" s="4">
        <f t="shared" si="45"/>
        <v>9.6226892884272441E-3</v>
      </c>
      <c r="AC182" s="4">
        <f t="shared" si="46"/>
        <v>2.2801302931595879E-2</v>
      </c>
      <c r="AD182" s="4">
        <f t="shared" si="47"/>
        <v>3.9347129116875434E-2</v>
      </c>
      <c r="AE182" s="4">
        <f t="shared" si="48"/>
        <v>-3.2679738562092497E-3</v>
      </c>
      <c r="AF182" s="4">
        <f t="shared" si="49"/>
        <v>2.1658245291685807E-2</v>
      </c>
      <c r="AG182" s="4">
        <f t="shared" si="53"/>
        <v>1.9762845849802257E-3</v>
      </c>
    </row>
    <row r="183" spans="1:33">
      <c r="A183" s="53">
        <v>44756</v>
      </c>
      <c r="B183">
        <v>122.86</v>
      </c>
      <c r="C183">
        <v>117.22</v>
      </c>
      <c r="D183">
        <v>21</v>
      </c>
      <c r="E183">
        <v>38.5</v>
      </c>
      <c r="F183">
        <v>52.59</v>
      </c>
      <c r="G183">
        <v>33.26</v>
      </c>
      <c r="H183">
        <v>17.75</v>
      </c>
      <c r="I183">
        <v>162.11000000000001</v>
      </c>
      <c r="J183">
        <v>28.16</v>
      </c>
      <c r="K183">
        <v>39.9</v>
      </c>
      <c r="L183">
        <v>9.4600000000000009</v>
      </c>
      <c r="M183">
        <v>72.11</v>
      </c>
      <c r="N183">
        <v>30.49</v>
      </c>
      <c r="O183">
        <v>456.44</v>
      </c>
      <c r="P183" s="72">
        <v>257.5</v>
      </c>
      <c r="Q183" s="61"/>
      <c r="R183" s="53">
        <v>44756</v>
      </c>
      <c r="S183" s="4">
        <f t="shared" si="36"/>
        <v>2.9927068488557307E-2</v>
      </c>
      <c r="T183" s="4">
        <f t="shared" si="37"/>
        <v>1.7005032101335971E-2</v>
      </c>
      <c r="U183" s="4">
        <f t="shared" si="38"/>
        <v>-4.9773755656108642E-2</v>
      </c>
      <c r="V183" s="4">
        <f t="shared" si="39"/>
        <v>-1.6602809706257937E-2</v>
      </c>
      <c r="W183" s="4">
        <f t="shared" si="40"/>
        <v>1.1346153846153895E-2</v>
      </c>
      <c r="X183" s="4">
        <f t="shared" si="41"/>
        <v>-1.8007202881152873E-3</v>
      </c>
      <c r="Y183" s="4">
        <f t="shared" si="42"/>
        <v>-6.1590145576707611E-3</v>
      </c>
      <c r="Z183" s="4">
        <f t="shared" si="43"/>
        <v>0</v>
      </c>
      <c r="AA183" s="4">
        <f t="shared" si="44"/>
        <v>2.5491624180626449E-2</v>
      </c>
      <c r="AB183" s="4">
        <f t="shared" si="45"/>
        <v>7.5244544770503019E-4</v>
      </c>
      <c r="AC183" s="4">
        <f t="shared" si="46"/>
        <v>4.2462845010615702E-3</v>
      </c>
      <c r="AD183" s="4">
        <f t="shared" si="47"/>
        <v>1.1076836791923839E-2</v>
      </c>
      <c r="AE183" s="4">
        <f t="shared" si="48"/>
        <v>-3.2786885245905673E-4</v>
      </c>
      <c r="AF183" s="4">
        <f t="shared" si="49"/>
        <v>2.6099858372861551E-2</v>
      </c>
      <c r="AG183" s="4">
        <f t="shared" si="53"/>
        <v>1.5779092702169706E-2</v>
      </c>
    </row>
    <row r="184" spans="1:33">
      <c r="A184" s="53">
        <v>44757</v>
      </c>
      <c r="B184">
        <v>123.17</v>
      </c>
      <c r="C184">
        <v>115.46</v>
      </c>
      <c r="D184">
        <v>21.59</v>
      </c>
      <c r="E184">
        <v>38.96</v>
      </c>
      <c r="F184">
        <v>54.59</v>
      </c>
      <c r="G184">
        <v>33.159999999999997</v>
      </c>
      <c r="H184">
        <v>17.36</v>
      </c>
      <c r="I184">
        <v>156.19999999999999</v>
      </c>
      <c r="J184">
        <v>27.73</v>
      </c>
      <c r="K184">
        <v>40.01</v>
      </c>
      <c r="L184">
        <v>9.2200000000000006</v>
      </c>
      <c r="M184">
        <v>70.95</v>
      </c>
      <c r="N184">
        <v>30.12</v>
      </c>
      <c r="O184">
        <v>451.28</v>
      </c>
      <c r="P184" s="72">
        <v>255.89</v>
      </c>
      <c r="Q184" s="61"/>
      <c r="R184" s="53">
        <v>44757</v>
      </c>
      <c r="S184" s="4">
        <f t="shared" si="36"/>
        <v>2.5231971349504168E-3</v>
      </c>
      <c r="T184" s="4">
        <f t="shared" si="37"/>
        <v>-1.5014502644599914E-2</v>
      </c>
      <c r="U184" s="4">
        <f t="shared" si="38"/>
        <v>2.8095238095238173E-2</v>
      </c>
      <c r="V184" s="4">
        <f t="shared" si="39"/>
        <v>1.194805194805193E-2</v>
      </c>
      <c r="W184" s="4">
        <f t="shared" si="40"/>
        <v>3.8030043734550212E-2</v>
      </c>
      <c r="X184" s="4">
        <f t="shared" si="41"/>
        <v>-3.0066145520144527E-3</v>
      </c>
      <c r="Y184" s="4">
        <f t="shared" si="42"/>
        <v>-2.1971830985915486E-2</v>
      </c>
      <c r="Z184" s="4">
        <f t="shared" si="43"/>
        <v>-3.6456726913824067E-2</v>
      </c>
      <c r="AA184" s="4">
        <f t="shared" si="44"/>
        <v>-1.5269886363636354E-2</v>
      </c>
      <c r="AB184" s="4">
        <f t="shared" si="45"/>
        <v>2.7568922305765131E-3</v>
      </c>
      <c r="AC184" s="4">
        <f t="shared" si="46"/>
        <v>-2.5369978858351017E-2</v>
      </c>
      <c r="AD184" s="4">
        <f t="shared" si="47"/>
        <v>-1.6086534461239754E-2</v>
      </c>
      <c r="AE184" s="4">
        <f t="shared" si="48"/>
        <v>-1.2135126270908403E-2</v>
      </c>
      <c r="AF184" s="4">
        <f t="shared" si="49"/>
        <v>-1.1304881254929455E-2</v>
      </c>
      <c r="AG184" s="4">
        <f t="shared" si="53"/>
        <v>-6.2524271844660584E-3</v>
      </c>
    </row>
    <row r="185" spans="1:33">
      <c r="A185" s="53">
        <v>44760</v>
      </c>
      <c r="B185">
        <v>122.94</v>
      </c>
      <c r="C185">
        <v>114.32</v>
      </c>
      <c r="D185">
        <v>20.39</v>
      </c>
      <c r="E185">
        <v>38.5</v>
      </c>
      <c r="F185">
        <v>55.62</v>
      </c>
      <c r="G185">
        <v>32.549999999999997</v>
      </c>
      <c r="H185">
        <v>16.579999999999998</v>
      </c>
      <c r="I185">
        <v>149.13999999999999</v>
      </c>
      <c r="J185">
        <v>26.64</v>
      </c>
      <c r="K185">
        <v>39.450000000000003</v>
      </c>
      <c r="L185">
        <v>8.9499999999999993</v>
      </c>
      <c r="M185">
        <v>69.31</v>
      </c>
      <c r="N185">
        <v>31.56</v>
      </c>
      <c r="O185">
        <v>436.12</v>
      </c>
      <c r="P185" s="72">
        <v>253.9</v>
      </c>
      <c r="Q185" s="61"/>
      <c r="R185" s="53">
        <v>44760</v>
      </c>
      <c r="S185" s="4">
        <f t="shared" si="36"/>
        <v>-1.8673378257693107E-3</v>
      </c>
      <c r="T185" s="4">
        <f t="shared" si="37"/>
        <v>-9.8735492811363734E-3</v>
      </c>
      <c r="U185" s="4">
        <f t="shared" si="38"/>
        <v>-5.5581287633163501E-2</v>
      </c>
      <c r="V185" s="4">
        <f t="shared" si="39"/>
        <v>-1.1806981519507209E-2</v>
      </c>
      <c r="W185" s="4">
        <f t="shared" si="40"/>
        <v>1.8867924528301883E-2</v>
      </c>
      <c r="X185" s="4">
        <f t="shared" si="41"/>
        <v>-1.8395657418576628E-2</v>
      </c>
      <c r="Y185" s="4">
        <f t="shared" si="42"/>
        <v>-4.4930875576036922E-2</v>
      </c>
      <c r="Z185" s="4">
        <f t="shared" si="43"/>
        <v>-4.5198463508322684E-2</v>
      </c>
      <c r="AA185" s="4">
        <f t="shared" si="44"/>
        <v>-3.9307609087630757E-2</v>
      </c>
      <c r="AB185" s="4">
        <f t="shared" si="45"/>
        <v>-1.3996500874781215E-2</v>
      </c>
      <c r="AC185" s="4">
        <f t="shared" si="46"/>
        <v>-2.9284164859002315E-2</v>
      </c>
      <c r="AD185" s="4">
        <f t="shared" si="47"/>
        <v>-2.3114869626497558E-2</v>
      </c>
      <c r="AE185" s="4">
        <f t="shared" si="48"/>
        <v>4.7808764940239001E-2</v>
      </c>
      <c r="AF185" s="4">
        <f t="shared" si="49"/>
        <v>-3.3593334515156781E-2</v>
      </c>
      <c r="AG185" s="4">
        <f t="shared" si="53"/>
        <v>-7.7767790847629303E-3</v>
      </c>
    </row>
    <row r="186" spans="1:33">
      <c r="A186" s="53">
        <v>44761</v>
      </c>
      <c r="B186">
        <v>117.02</v>
      </c>
      <c r="C186">
        <v>111.1</v>
      </c>
      <c r="D186">
        <v>20.22</v>
      </c>
      <c r="E186">
        <v>38.18</v>
      </c>
      <c r="F186">
        <v>55.08</v>
      </c>
      <c r="G186">
        <v>30.56</v>
      </c>
      <c r="H186">
        <v>16.05</v>
      </c>
      <c r="I186">
        <v>142.19999999999999</v>
      </c>
      <c r="J186">
        <v>24.76</v>
      </c>
      <c r="K186">
        <v>38.31</v>
      </c>
      <c r="L186">
        <v>8.5399999999999991</v>
      </c>
      <c r="M186">
        <v>66.47</v>
      </c>
      <c r="N186">
        <v>30.9</v>
      </c>
      <c r="O186">
        <v>427.7</v>
      </c>
      <c r="P186" s="72">
        <v>244.9</v>
      </c>
      <c r="Q186" s="61"/>
      <c r="R186" s="53">
        <v>44761</v>
      </c>
      <c r="S186" s="4">
        <f t="shared" si="36"/>
        <v>-4.8153570847567884E-2</v>
      </c>
      <c r="T186" s="4">
        <f t="shared" si="37"/>
        <v>-2.8166550034989468E-2</v>
      </c>
      <c r="U186" s="4">
        <f t="shared" si="38"/>
        <v>-8.3374203040706973E-3</v>
      </c>
      <c r="V186" s="4">
        <f t="shared" si="39"/>
        <v>-8.31168831168827E-3</v>
      </c>
      <c r="W186" s="4">
        <f t="shared" si="40"/>
        <v>-9.7087378640776656E-3</v>
      </c>
      <c r="X186" s="4">
        <f t="shared" si="41"/>
        <v>-6.1136712749615962E-2</v>
      </c>
      <c r="Y186" s="4">
        <f t="shared" si="42"/>
        <v>-3.1966224366706708E-2</v>
      </c>
      <c r="Z186" s="4">
        <f t="shared" si="43"/>
        <v>-4.6533458495373492E-2</v>
      </c>
      <c r="AA186" s="4">
        <f t="shared" si="44"/>
        <v>-7.0570570570570479E-2</v>
      </c>
      <c r="AB186" s="4">
        <f t="shared" si="45"/>
        <v>-2.8897338403041872E-2</v>
      </c>
      <c r="AC186" s="4">
        <f t="shared" si="46"/>
        <v>-4.5810055865921795E-2</v>
      </c>
      <c r="AD186" s="4">
        <f t="shared" si="47"/>
        <v>-4.0975328235463904E-2</v>
      </c>
      <c r="AE186" s="4">
        <f t="shared" si="48"/>
        <v>-2.0912547528517123E-2</v>
      </c>
      <c r="AF186" s="4">
        <f t="shared" si="49"/>
        <v>-1.9306612858846273E-2</v>
      </c>
      <c r="AG186" s="4">
        <f t="shared" si="53"/>
        <v>-3.5447026388341851E-2</v>
      </c>
    </row>
    <row r="187" spans="1:33">
      <c r="A187" s="53">
        <v>44762</v>
      </c>
      <c r="B187">
        <v>116.94</v>
      </c>
      <c r="C187">
        <v>112</v>
      </c>
      <c r="D187">
        <v>19.95</v>
      </c>
      <c r="E187">
        <v>39.049999999999997</v>
      </c>
      <c r="F187">
        <v>53.61</v>
      </c>
      <c r="G187">
        <v>30.88</v>
      </c>
      <c r="H187">
        <v>16.059999999999999</v>
      </c>
      <c r="I187">
        <v>140.69</v>
      </c>
      <c r="J187">
        <v>24.27</v>
      </c>
      <c r="K187">
        <v>37.270000000000003</v>
      </c>
      <c r="L187">
        <v>8.4499999999999993</v>
      </c>
      <c r="M187">
        <v>68.64</v>
      </c>
      <c r="N187">
        <v>30.85</v>
      </c>
      <c r="O187">
        <v>428.15</v>
      </c>
      <c r="P187" s="72">
        <v>244</v>
      </c>
      <c r="Q187" s="61"/>
      <c r="R187" s="53">
        <v>44762</v>
      </c>
      <c r="S187" s="4">
        <f t="shared" si="36"/>
        <v>-6.8364382156893555E-4</v>
      </c>
      <c r="T187" s="4">
        <f t="shared" si="37"/>
        <v>8.1008100810080474E-3</v>
      </c>
      <c r="U187" s="4">
        <f t="shared" si="38"/>
        <v>-1.3353115727002929E-2</v>
      </c>
      <c r="V187" s="4">
        <f t="shared" si="39"/>
        <v>2.2786799371398603E-2</v>
      </c>
      <c r="W187" s="4">
        <f t="shared" si="40"/>
        <v>-2.6688453159041337E-2</v>
      </c>
      <c r="X187" s="4">
        <f t="shared" si="41"/>
        <v>1.0471204188481575E-2</v>
      </c>
      <c r="Y187" s="4">
        <f t="shared" si="42"/>
        <v>6.2305295950149109E-4</v>
      </c>
      <c r="Z187" s="4">
        <f t="shared" si="43"/>
        <v>-1.0618846694795958E-2</v>
      </c>
      <c r="AA187" s="4">
        <f t="shared" si="44"/>
        <v>-1.9789983844911263E-2</v>
      </c>
      <c r="AB187" s="4">
        <f t="shared" si="45"/>
        <v>-2.7146959018533035E-2</v>
      </c>
      <c r="AC187" s="4">
        <f t="shared" si="46"/>
        <v>-1.0538641686182681E-2</v>
      </c>
      <c r="AD187" s="4">
        <f t="shared" si="47"/>
        <v>3.2646306604483311E-2</v>
      </c>
      <c r="AE187" s="4">
        <f t="shared" si="48"/>
        <v>-1.6181229773462036E-3</v>
      </c>
      <c r="AF187" s="4">
        <f t="shared" si="49"/>
        <v>1.0521393500115828E-3</v>
      </c>
      <c r="AG187" s="4">
        <f t="shared" si="53"/>
        <v>-3.6749693752552437E-3</v>
      </c>
    </row>
    <row r="188" spans="1:33">
      <c r="A188" s="53">
        <v>44763</v>
      </c>
      <c r="B188">
        <v>116.62</v>
      </c>
      <c r="C188">
        <v>111.45</v>
      </c>
      <c r="D188">
        <v>19.579999999999998</v>
      </c>
      <c r="E188">
        <v>38.68</v>
      </c>
      <c r="F188">
        <v>54</v>
      </c>
      <c r="G188">
        <v>29.99</v>
      </c>
      <c r="H188">
        <v>15.09</v>
      </c>
      <c r="I188">
        <v>135.24</v>
      </c>
      <c r="J188">
        <v>23.22</v>
      </c>
      <c r="K188">
        <v>37.01</v>
      </c>
      <c r="L188">
        <v>8.0399999999999991</v>
      </c>
      <c r="M188">
        <v>68.03</v>
      </c>
      <c r="N188">
        <v>30.5</v>
      </c>
      <c r="O188">
        <v>423.2</v>
      </c>
      <c r="P188" s="72">
        <v>245.99</v>
      </c>
      <c r="Q188" s="61"/>
      <c r="R188" s="53">
        <v>44763</v>
      </c>
      <c r="S188" s="4">
        <f t="shared" si="36"/>
        <v>-2.7364460407045543E-3</v>
      </c>
      <c r="T188" s="4">
        <f t="shared" si="37"/>
        <v>-4.9107142857142128E-3</v>
      </c>
      <c r="U188" s="4">
        <f t="shared" si="38"/>
        <v>-1.8546365914786977E-2</v>
      </c>
      <c r="V188" s="4">
        <f t="shared" si="39"/>
        <v>-9.475032010243245E-3</v>
      </c>
      <c r="W188" s="4">
        <f t="shared" si="40"/>
        <v>7.2747621712367927E-3</v>
      </c>
      <c r="X188" s="4">
        <f t="shared" si="41"/>
        <v>-2.8821243523316054E-2</v>
      </c>
      <c r="Y188" s="4">
        <f t="shared" si="42"/>
        <v>-6.0398505603984964E-2</v>
      </c>
      <c r="Z188" s="4">
        <f t="shared" si="43"/>
        <v>-3.8737650152818159E-2</v>
      </c>
      <c r="AA188" s="4">
        <f t="shared" si="44"/>
        <v>-4.3263288009888767E-2</v>
      </c>
      <c r="AB188" s="4">
        <f t="shared" si="45"/>
        <v>-6.9761202039174686E-3</v>
      </c>
      <c r="AC188" s="4">
        <f t="shared" si="46"/>
        <v>-4.8520710059171579E-2</v>
      </c>
      <c r="AD188" s="4">
        <f t="shared" si="47"/>
        <v>-8.886946386946426E-3</v>
      </c>
      <c r="AE188" s="4">
        <f t="shared" si="48"/>
        <v>-1.1345218800648316E-2</v>
      </c>
      <c r="AF188" s="4">
        <f t="shared" si="49"/>
        <v>-1.1561368679201212E-2</v>
      </c>
      <c r="AG188" s="4">
        <f t="shared" si="53"/>
        <v>8.1557377049181756E-3</v>
      </c>
    </row>
    <row r="189" spans="1:33">
      <c r="A189" s="53">
        <v>44764</v>
      </c>
      <c r="B189">
        <v>116.57</v>
      </c>
      <c r="C189">
        <v>110</v>
      </c>
      <c r="D189">
        <v>19.11</v>
      </c>
      <c r="E189">
        <v>38</v>
      </c>
      <c r="F189">
        <v>50.41</v>
      </c>
      <c r="G189">
        <v>30</v>
      </c>
      <c r="H189">
        <v>15.51</v>
      </c>
      <c r="I189">
        <v>139.91999999999999</v>
      </c>
      <c r="J189">
        <v>24.08</v>
      </c>
      <c r="K189">
        <v>35.159999999999997</v>
      </c>
      <c r="L189">
        <v>8.2899999999999991</v>
      </c>
      <c r="M189">
        <v>68.33</v>
      </c>
      <c r="N189">
        <v>30.98</v>
      </c>
      <c r="O189">
        <v>418.96</v>
      </c>
      <c r="P189" s="72">
        <v>245</v>
      </c>
      <c r="Q189" s="61"/>
      <c r="R189" s="53">
        <v>44764</v>
      </c>
      <c r="S189" s="4">
        <f t="shared" si="36"/>
        <v>-4.2874292574179851E-4</v>
      </c>
      <c r="T189" s="4">
        <f t="shared" si="37"/>
        <v>-1.3010318528488107E-2</v>
      </c>
      <c r="U189" s="4">
        <f t="shared" si="38"/>
        <v>-2.4004085801838548E-2</v>
      </c>
      <c r="V189" s="4">
        <f t="shared" si="39"/>
        <v>-1.7580144777662898E-2</v>
      </c>
      <c r="W189" s="4">
        <f t="shared" si="40"/>
        <v>-6.6481481481481586E-2</v>
      </c>
      <c r="X189" s="4">
        <f t="shared" si="41"/>
        <v>3.3344448149397188E-4</v>
      </c>
      <c r="Y189" s="4">
        <f t="shared" si="42"/>
        <v>2.7833001988071482E-2</v>
      </c>
      <c r="Z189" s="4">
        <f t="shared" si="43"/>
        <v>3.4605146406388565E-2</v>
      </c>
      <c r="AA189" s="4">
        <f t="shared" si="44"/>
        <v>3.7037037037036979E-2</v>
      </c>
      <c r="AB189" s="4">
        <f t="shared" si="45"/>
        <v>-4.9986490137800654E-2</v>
      </c>
      <c r="AC189" s="4">
        <f t="shared" si="46"/>
        <v>3.1094527363184188E-2</v>
      </c>
      <c r="AD189" s="4">
        <f t="shared" si="47"/>
        <v>4.4098191974129008E-3</v>
      </c>
      <c r="AE189" s="4">
        <f t="shared" si="48"/>
        <v>1.5737704918032724E-2</v>
      </c>
      <c r="AF189" s="4">
        <f t="shared" si="49"/>
        <v>-1.0018903591682449E-2</v>
      </c>
      <c r="AG189" s="4">
        <f t="shared" si="53"/>
        <v>-4.0245538436521899E-3</v>
      </c>
    </row>
    <row r="190" spans="1:33">
      <c r="A190" s="53">
        <v>44767</v>
      </c>
      <c r="B190">
        <v>115.92</v>
      </c>
      <c r="C190">
        <v>108.06</v>
      </c>
      <c r="D190">
        <v>19.510000000000002</v>
      </c>
      <c r="E190">
        <v>37.99</v>
      </c>
      <c r="F190">
        <v>50.47</v>
      </c>
      <c r="G190">
        <v>29.59</v>
      </c>
      <c r="H190">
        <v>15.64</v>
      </c>
      <c r="I190">
        <v>140.07</v>
      </c>
      <c r="J190">
        <v>23.96</v>
      </c>
      <c r="K190">
        <v>36.979999999999997</v>
      </c>
      <c r="L190">
        <v>8.3800000000000008</v>
      </c>
      <c r="M190">
        <v>67.87</v>
      </c>
      <c r="N190">
        <v>31.76</v>
      </c>
      <c r="O190">
        <v>414.79</v>
      </c>
      <c r="P190" s="72">
        <v>246.9</v>
      </c>
      <c r="Q190" s="61"/>
      <c r="R190" s="53">
        <v>44767</v>
      </c>
      <c r="S190" s="4">
        <f t="shared" si="36"/>
        <v>-5.5760487260873015E-3</v>
      </c>
      <c r="T190" s="4">
        <f t="shared" si="37"/>
        <v>-1.7636363636363561E-2</v>
      </c>
      <c r="U190" s="4">
        <f t="shared" si="38"/>
        <v>2.0931449502878285E-2</v>
      </c>
      <c r="V190" s="4">
        <f t="shared" si="39"/>
        <v>-2.63157894736743E-4</v>
      </c>
      <c r="W190" s="4">
        <f t="shared" si="40"/>
        <v>1.1902400317398421E-3</v>
      </c>
      <c r="X190" s="4">
        <f t="shared" si="41"/>
        <v>-1.3666666666666716E-2</v>
      </c>
      <c r="Y190" s="4">
        <f t="shared" si="42"/>
        <v>8.3816892327530645E-3</v>
      </c>
      <c r="Z190" s="4">
        <f t="shared" si="43"/>
        <v>1.0720411663809326E-3</v>
      </c>
      <c r="AA190" s="4">
        <f t="shared" si="44"/>
        <v>-4.983388704318803E-3</v>
      </c>
      <c r="AB190" s="4">
        <f t="shared" si="45"/>
        <v>5.1763367463026233E-2</v>
      </c>
      <c r="AC190" s="4">
        <f t="shared" si="46"/>
        <v>1.0856453558504509E-2</v>
      </c>
      <c r="AD190" s="4">
        <f t="shared" si="47"/>
        <v>-6.7320357090588923E-3</v>
      </c>
      <c r="AE190" s="4">
        <f t="shared" si="48"/>
        <v>2.517753389283417E-2</v>
      </c>
      <c r="AF190" s="4">
        <f t="shared" si="49"/>
        <v>-9.953217490929811E-3</v>
      </c>
      <c r="AG190" s="4">
        <f t="shared" si="53"/>
        <v>7.7551020408164195E-3</v>
      </c>
    </row>
    <row r="191" spans="1:33">
      <c r="A191" s="53">
        <v>44768</v>
      </c>
      <c r="B191">
        <v>117.49</v>
      </c>
      <c r="C191">
        <v>108.01</v>
      </c>
      <c r="D191">
        <v>19.600000000000001</v>
      </c>
      <c r="E191">
        <v>38</v>
      </c>
      <c r="F191">
        <v>50.82</v>
      </c>
      <c r="G191">
        <v>31.03</v>
      </c>
      <c r="H191">
        <v>15.83</v>
      </c>
      <c r="I191">
        <v>140.56</v>
      </c>
      <c r="J191">
        <v>24.27</v>
      </c>
      <c r="K191">
        <v>36.51</v>
      </c>
      <c r="L191">
        <v>8.3800000000000008</v>
      </c>
      <c r="M191">
        <v>67.94</v>
      </c>
      <c r="N191">
        <v>32</v>
      </c>
      <c r="O191">
        <v>414.41</v>
      </c>
      <c r="P191" s="72">
        <v>242</v>
      </c>
      <c r="Q191" s="61"/>
      <c r="R191" s="53">
        <v>44768</v>
      </c>
      <c r="S191" s="4">
        <f t="shared" si="36"/>
        <v>1.3543823326432003E-2</v>
      </c>
      <c r="T191" s="4">
        <f t="shared" si="37"/>
        <v>-4.6270590412733625E-4</v>
      </c>
      <c r="U191" s="4">
        <f t="shared" si="38"/>
        <v>4.6130189646336195E-3</v>
      </c>
      <c r="V191" s="4">
        <f t="shared" si="39"/>
        <v>2.6322716504334487E-4</v>
      </c>
      <c r="W191" s="4">
        <f t="shared" si="40"/>
        <v>6.9348127600554754E-3</v>
      </c>
      <c r="X191" s="4">
        <f t="shared" si="41"/>
        <v>4.8665089557282881E-2</v>
      </c>
      <c r="Y191" s="4">
        <f t="shared" si="42"/>
        <v>1.2148337595907943E-2</v>
      </c>
      <c r="Z191" s="4">
        <f t="shared" si="43"/>
        <v>3.4982508745626806E-3</v>
      </c>
      <c r="AA191" s="4">
        <f t="shared" si="44"/>
        <v>1.2938230383973126E-2</v>
      </c>
      <c r="AB191" s="4">
        <f t="shared" si="45"/>
        <v>-1.2709572742022668E-2</v>
      </c>
      <c r="AC191" s="4">
        <f t="shared" si="46"/>
        <v>0</v>
      </c>
      <c r="AD191" s="4">
        <f t="shared" si="47"/>
        <v>1.0313835273314531E-3</v>
      </c>
      <c r="AE191" s="4">
        <f t="shared" si="48"/>
        <v>7.5566750629723067E-3</v>
      </c>
      <c r="AF191" s="4">
        <f t="shared" si="49"/>
        <v>-9.1612623255143966E-4</v>
      </c>
      <c r="AG191" s="4">
        <f t="shared" si="53"/>
        <v>-1.9846091535034471E-2</v>
      </c>
    </row>
    <row r="192" spans="1:33">
      <c r="A192" s="53">
        <v>44769</v>
      </c>
      <c r="B192">
        <v>118.9</v>
      </c>
      <c r="C192">
        <v>109.16</v>
      </c>
      <c r="D192">
        <v>19.84</v>
      </c>
      <c r="E192">
        <v>38</v>
      </c>
      <c r="F192">
        <v>51</v>
      </c>
      <c r="G192">
        <v>30.6</v>
      </c>
      <c r="H192">
        <v>15.71</v>
      </c>
      <c r="I192">
        <v>139.08000000000001</v>
      </c>
      <c r="J192">
        <v>24.61</v>
      </c>
      <c r="K192">
        <v>35.369999999999997</v>
      </c>
      <c r="L192">
        <v>8.2799999999999994</v>
      </c>
      <c r="M192">
        <v>68.290000000000006</v>
      </c>
      <c r="N192">
        <v>32.4</v>
      </c>
      <c r="O192">
        <v>415.68</v>
      </c>
      <c r="P192" s="72">
        <v>239.98</v>
      </c>
      <c r="Q192" s="61"/>
      <c r="R192" s="53">
        <v>44769</v>
      </c>
      <c r="S192" s="4">
        <f t="shared" si="36"/>
        <v>1.2001021363520437E-2</v>
      </c>
      <c r="T192" s="4">
        <f t="shared" si="37"/>
        <v>1.0647162299787016E-2</v>
      </c>
      <c r="U192" s="4">
        <f t="shared" si="38"/>
        <v>1.2244897959183598E-2</v>
      </c>
      <c r="V192" s="4">
        <f t="shared" si="39"/>
        <v>0</v>
      </c>
      <c r="W192" s="4">
        <f t="shared" si="40"/>
        <v>3.5419126328217754E-3</v>
      </c>
      <c r="X192" s="4">
        <f t="shared" si="41"/>
        <v>-1.3857557202707094E-2</v>
      </c>
      <c r="Y192" s="4">
        <f t="shared" si="42"/>
        <v>-7.580543272267759E-3</v>
      </c>
      <c r="Z192" s="4">
        <f t="shared" si="43"/>
        <v>-1.0529311326124002E-2</v>
      </c>
      <c r="AA192" s="4">
        <f t="shared" si="44"/>
        <v>1.4009064688916384E-2</v>
      </c>
      <c r="AB192" s="4">
        <f t="shared" si="45"/>
        <v>-3.122432210353332E-2</v>
      </c>
      <c r="AC192" s="4">
        <f t="shared" si="46"/>
        <v>-1.1933174224343812E-2</v>
      </c>
      <c r="AD192" s="4">
        <f t="shared" si="47"/>
        <v>5.1516043567856329E-3</v>
      </c>
      <c r="AE192" s="4">
        <f t="shared" si="48"/>
        <v>1.2499999999999956E-2</v>
      </c>
      <c r="AF192" s="4">
        <f t="shared" si="49"/>
        <v>3.0645978620207348E-3</v>
      </c>
      <c r="AG192" s="4">
        <f t="shared" si="53"/>
        <v>-8.3471074380165877E-3</v>
      </c>
    </row>
    <row r="193" spans="1:33">
      <c r="A193" s="53">
        <v>44770</v>
      </c>
      <c r="B193">
        <v>119.12</v>
      </c>
      <c r="C193">
        <v>111.15</v>
      </c>
      <c r="D193">
        <v>20.05</v>
      </c>
      <c r="E193">
        <v>38.979999999999997</v>
      </c>
      <c r="F193">
        <v>50</v>
      </c>
      <c r="G193">
        <v>30.94</v>
      </c>
      <c r="H193">
        <v>15.85</v>
      </c>
      <c r="I193">
        <v>138.82</v>
      </c>
      <c r="J193">
        <v>24.75</v>
      </c>
      <c r="K193">
        <v>35.58</v>
      </c>
      <c r="L193">
        <v>8.42</v>
      </c>
      <c r="M193">
        <v>69.319999999999993</v>
      </c>
      <c r="N193">
        <v>31.01</v>
      </c>
      <c r="O193">
        <v>416.24</v>
      </c>
      <c r="P193" s="72">
        <v>236.9</v>
      </c>
      <c r="Q193" s="61"/>
      <c r="R193" s="53">
        <v>44770</v>
      </c>
      <c r="S193" s="4">
        <f t="shared" si="36"/>
        <v>1.8502943650127168E-3</v>
      </c>
      <c r="T193" s="4">
        <f t="shared" si="37"/>
        <v>1.8230120923415249E-2</v>
      </c>
      <c r="U193" s="4">
        <f t="shared" si="38"/>
        <v>1.0584677419354982E-2</v>
      </c>
      <c r="V193" s="4">
        <f t="shared" si="39"/>
        <v>2.5789473684210362E-2</v>
      </c>
      <c r="W193" s="4">
        <f t="shared" si="40"/>
        <v>-1.9607843137254943E-2</v>
      </c>
      <c r="X193" s="4">
        <f t="shared" si="41"/>
        <v>1.1111111111111072E-2</v>
      </c>
      <c r="Y193" s="4">
        <f t="shared" si="42"/>
        <v>8.9115213239974178E-3</v>
      </c>
      <c r="Z193" s="4">
        <f t="shared" si="43"/>
        <v>-1.8694276675296218E-3</v>
      </c>
      <c r="AA193" s="4">
        <f t="shared" si="44"/>
        <v>5.6887444128403963E-3</v>
      </c>
      <c r="AB193" s="4">
        <f t="shared" si="45"/>
        <v>5.9372349448685302E-3</v>
      </c>
      <c r="AC193" s="4">
        <f t="shared" si="46"/>
        <v>1.6908212560386549E-2</v>
      </c>
      <c r="AD193" s="4">
        <f t="shared" si="47"/>
        <v>1.508273539317595E-2</v>
      </c>
      <c r="AE193" s="4">
        <f t="shared" si="48"/>
        <v>-4.2901234567901181E-2</v>
      </c>
      <c r="AF193" s="4">
        <f t="shared" si="49"/>
        <v>1.347190146266275E-3</v>
      </c>
      <c r="AG193" s="4">
        <f t="shared" si="53"/>
        <v>-1.2834402866905514E-2</v>
      </c>
    </row>
    <row r="194" spans="1:33">
      <c r="A194" s="53">
        <v>44771</v>
      </c>
      <c r="B194">
        <v>118.49</v>
      </c>
      <c r="C194">
        <v>110.33</v>
      </c>
      <c r="D194">
        <v>20.38</v>
      </c>
      <c r="E194">
        <v>39</v>
      </c>
      <c r="F194">
        <v>51</v>
      </c>
      <c r="G194">
        <v>30.59</v>
      </c>
      <c r="H194">
        <v>15.46</v>
      </c>
      <c r="I194">
        <v>135.91999999999999</v>
      </c>
      <c r="J194">
        <v>24.03</v>
      </c>
      <c r="K194">
        <v>35.83</v>
      </c>
      <c r="L194">
        <v>8.2899999999999991</v>
      </c>
      <c r="M194">
        <v>68.45</v>
      </c>
      <c r="N194">
        <v>30.27</v>
      </c>
      <c r="O194">
        <v>411.93</v>
      </c>
      <c r="P194" s="72">
        <v>235</v>
      </c>
      <c r="Q194" s="61"/>
      <c r="R194" s="53">
        <v>44771</v>
      </c>
      <c r="S194" s="4">
        <f t="shared" si="36"/>
        <v>-5.2887844190733224E-3</v>
      </c>
      <c r="T194" s="4">
        <f t="shared" si="37"/>
        <v>-7.3774179037338072E-3</v>
      </c>
      <c r="U194" s="4">
        <f t="shared" si="38"/>
        <v>1.6458852867830442E-2</v>
      </c>
      <c r="V194" s="4">
        <f t="shared" si="39"/>
        <v>5.1308363263213863E-4</v>
      </c>
      <c r="W194" s="4">
        <f t="shared" si="40"/>
        <v>2.0000000000000018E-2</v>
      </c>
      <c r="X194" s="4">
        <f t="shared" si="41"/>
        <v>-1.1312217194570207E-2</v>
      </c>
      <c r="Y194" s="4">
        <f t="shared" si="42"/>
        <v>-2.4605678233438399E-2</v>
      </c>
      <c r="Z194" s="4">
        <f t="shared" si="43"/>
        <v>-2.0890361619363196E-2</v>
      </c>
      <c r="AA194" s="4">
        <f t="shared" si="44"/>
        <v>-2.9090909090909056E-2</v>
      </c>
      <c r="AB194" s="4">
        <f t="shared" si="45"/>
        <v>7.0264193367060024E-3</v>
      </c>
      <c r="AC194" s="4">
        <f t="shared" si="46"/>
        <v>-1.5439429928741144E-2</v>
      </c>
      <c r="AD194" s="4">
        <f t="shared" si="47"/>
        <v>-1.2550490478938081E-2</v>
      </c>
      <c r="AE194" s="4">
        <f t="shared" si="48"/>
        <v>-2.3863269912931417E-2</v>
      </c>
      <c r="AF194" s="4">
        <f t="shared" si="49"/>
        <v>-1.0354603113588268E-2</v>
      </c>
      <c r="AG194" s="4">
        <f t="shared" si="53"/>
        <v>-8.0202617138033228E-3</v>
      </c>
    </row>
    <row r="195" spans="1:33">
      <c r="A195" s="53">
        <v>44774</v>
      </c>
      <c r="B195">
        <v>118.88</v>
      </c>
      <c r="C195">
        <v>108.91</v>
      </c>
      <c r="D195">
        <v>20.420000000000002</v>
      </c>
      <c r="E195">
        <v>39.5</v>
      </c>
      <c r="F195">
        <v>49.5</v>
      </c>
      <c r="G195">
        <v>30.9</v>
      </c>
      <c r="H195">
        <v>15.3</v>
      </c>
      <c r="I195">
        <v>132.99</v>
      </c>
      <c r="J195">
        <v>23.98</v>
      </c>
      <c r="K195">
        <v>35.53</v>
      </c>
      <c r="L195">
        <v>8.36</v>
      </c>
      <c r="M195">
        <v>68.05</v>
      </c>
      <c r="N195">
        <v>30.91</v>
      </c>
      <c r="O195">
        <v>413.8</v>
      </c>
      <c r="P195" s="72">
        <v>230.05</v>
      </c>
      <c r="Q195" s="61"/>
      <c r="R195" s="53">
        <v>44774</v>
      </c>
      <c r="S195" s="4">
        <f t="shared" si="36"/>
        <v>3.2914169972149132E-3</v>
      </c>
      <c r="T195" s="4">
        <f t="shared" si="37"/>
        <v>-1.2870479470678875E-2</v>
      </c>
      <c r="U195" s="4">
        <f t="shared" si="38"/>
        <v>1.9627085377822429E-3</v>
      </c>
      <c r="V195" s="4">
        <f t="shared" si="39"/>
        <v>1.2820512820512775E-2</v>
      </c>
      <c r="W195" s="4">
        <f t="shared" si="40"/>
        <v>-2.9411764705882359E-2</v>
      </c>
      <c r="X195" s="4">
        <f t="shared" si="41"/>
        <v>1.0134030728996324E-2</v>
      </c>
      <c r="Y195" s="4">
        <f t="shared" si="42"/>
        <v>-1.0349288486416586E-2</v>
      </c>
      <c r="Z195" s="4">
        <f t="shared" si="43"/>
        <v>-2.1556798116538989E-2</v>
      </c>
      <c r="AA195" s="4">
        <f t="shared" si="44"/>
        <v>-2.0807324178111486E-3</v>
      </c>
      <c r="AB195" s="4">
        <f t="shared" si="45"/>
        <v>-8.3728718950599745E-3</v>
      </c>
      <c r="AC195" s="4">
        <f t="shared" si="46"/>
        <v>8.443908323281013E-3</v>
      </c>
      <c r="AD195" s="4">
        <f t="shared" si="47"/>
        <v>-5.8436815193573244E-3</v>
      </c>
      <c r="AE195" s="4">
        <f t="shared" si="48"/>
        <v>2.1143045920052783E-2</v>
      </c>
      <c r="AF195" s="4">
        <f t="shared" si="49"/>
        <v>4.5396062437792484E-3</v>
      </c>
      <c r="AG195" s="4">
        <f t="shared" si="53"/>
        <v>-2.1063829787233979E-2</v>
      </c>
    </row>
    <row r="196" spans="1:33">
      <c r="A196" s="53">
        <v>44775</v>
      </c>
      <c r="B196">
        <v>119.05</v>
      </c>
      <c r="C196">
        <v>108.02</v>
      </c>
      <c r="D196">
        <v>20.440000000000001</v>
      </c>
      <c r="E196">
        <v>39.44</v>
      </c>
      <c r="F196">
        <v>50</v>
      </c>
      <c r="G196">
        <v>31.18</v>
      </c>
      <c r="H196">
        <v>16.07</v>
      </c>
      <c r="I196">
        <v>138.83000000000001</v>
      </c>
      <c r="J196">
        <v>24.64</v>
      </c>
      <c r="K196">
        <v>35.5</v>
      </c>
      <c r="L196">
        <v>8.67</v>
      </c>
      <c r="M196">
        <v>67.92</v>
      </c>
      <c r="N196">
        <v>31.21</v>
      </c>
      <c r="O196">
        <v>417.12</v>
      </c>
      <c r="P196" s="72">
        <v>236</v>
      </c>
      <c r="Q196" s="61"/>
      <c r="R196" s="53">
        <v>44775</v>
      </c>
      <c r="S196" s="4">
        <f t="shared" ref="S196:S259" si="54">B196/B195-1</f>
        <v>1.4300134589502189E-3</v>
      </c>
      <c r="T196" s="4">
        <f t="shared" ref="T196:T259" si="55">C196/C195-1</f>
        <v>-8.1718850426958367E-3</v>
      </c>
      <c r="U196" s="4">
        <f t="shared" ref="U196:U259" si="56">D196/D195-1</f>
        <v>9.7943192948091173E-4</v>
      </c>
      <c r="V196" s="4">
        <f t="shared" ref="V196:V259" si="57">E196/E195-1</f>
        <v>-1.5189873417722488E-3</v>
      </c>
      <c r="W196" s="4">
        <f t="shared" ref="W196:W259" si="58">F196/F195-1</f>
        <v>1.0101010101010166E-2</v>
      </c>
      <c r="X196" s="4">
        <f t="shared" ref="X196:X259" si="59">G196/G195-1</f>
        <v>9.061488673139273E-3</v>
      </c>
      <c r="Y196" s="4">
        <f t="shared" ref="Y196:Y259" si="60">H196/H195-1</f>
        <v>5.0326797385620958E-2</v>
      </c>
      <c r="Z196" s="4">
        <f t="shared" ref="Z196:Z259" si="61">I196/I195-1</f>
        <v>4.3913076171140819E-2</v>
      </c>
      <c r="AA196" s="4">
        <f t="shared" ref="AA196:AA259" si="62">J196/J195-1</f>
        <v>2.7522935779816571E-2</v>
      </c>
      <c r="AB196" s="4">
        <f t="shared" ref="AB196:AB259" si="63">K196/K195-1</f>
        <v>-8.4435688150863442E-4</v>
      </c>
      <c r="AC196" s="4">
        <f t="shared" ref="AC196:AC259" si="64">L196/L195-1</f>
        <v>3.7081339712918826E-2</v>
      </c>
      <c r="AD196" s="4">
        <f t="shared" ref="AD196:AD259" si="65">M196/M195-1</f>
        <v>-1.9103600293900458E-3</v>
      </c>
      <c r="AE196" s="4">
        <f t="shared" ref="AE196:AE259" si="66">N196/N195-1</f>
        <v>9.7055968942090232E-3</v>
      </c>
      <c r="AF196" s="4">
        <f t="shared" ref="AF196:AF259" si="67">O196/O195-1</f>
        <v>8.0231996133397487E-3</v>
      </c>
      <c r="AG196" s="4">
        <f t="shared" ref="AG196:AG211" si="68">P196/P195-1</f>
        <v>2.5863942621169311E-2</v>
      </c>
    </row>
    <row r="197" spans="1:33">
      <c r="A197" s="53">
        <v>44776</v>
      </c>
      <c r="B197">
        <v>122.78</v>
      </c>
      <c r="C197">
        <v>113.75</v>
      </c>
      <c r="D197">
        <v>20.74</v>
      </c>
      <c r="E197">
        <v>37.700000000000003</v>
      </c>
      <c r="F197">
        <v>50.69</v>
      </c>
      <c r="G197">
        <v>31.37</v>
      </c>
      <c r="H197">
        <v>17.02</v>
      </c>
      <c r="I197">
        <v>144.69</v>
      </c>
      <c r="J197">
        <v>26.47</v>
      </c>
      <c r="K197">
        <v>35.619999999999997</v>
      </c>
      <c r="L197">
        <v>9.23</v>
      </c>
      <c r="M197">
        <v>69.260000000000005</v>
      </c>
      <c r="N197">
        <v>31.65</v>
      </c>
      <c r="O197">
        <v>441.55</v>
      </c>
      <c r="P197" s="72">
        <v>239.84</v>
      </c>
      <c r="Q197" s="61"/>
      <c r="R197" s="53">
        <v>44776</v>
      </c>
      <c r="S197" s="4">
        <f t="shared" si="54"/>
        <v>3.1331373372532667E-2</v>
      </c>
      <c r="T197" s="4">
        <f t="shared" si="55"/>
        <v>5.3045732271801649E-2</v>
      </c>
      <c r="U197" s="4">
        <f t="shared" si="56"/>
        <v>1.4677103718199414E-2</v>
      </c>
      <c r="V197" s="4">
        <f t="shared" si="57"/>
        <v>-4.4117647058823373E-2</v>
      </c>
      <c r="W197" s="4">
        <f t="shared" si="58"/>
        <v>1.3800000000000034E-2</v>
      </c>
      <c r="X197" s="4">
        <f t="shared" si="59"/>
        <v>6.0936497754970897E-3</v>
      </c>
      <c r="Y197" s="4">
        <f t="shared" si="60"/>
        <v>5.9116365899190892E-2</v>
      </c>
      <c r="Z197" s="4">
        <f t="shared" si="61"/>
        <v>4.2209896996326268E-2</v>
      </c>
      <c r="AA197" s="4">
        <f t="shared" si="62"/>
        <v>7.4269480519480346E-2</v>
      </c>
      <c r="AB197" s="4">
        <f t="shared" si="63"/>
        <v>3.3802816901407073E-3</v>
      </c>
      <c r="AC197" s="4">
        <f t="shared" si="64"/>
        <v>6.4590542099192572E-2</v>
      </c>
      <c r="AD197" s="4">
        <f t="shared" si="65"/>
        <v>1.9729093050647961E-2</v>
      </c>
      <c r="AE197" s="4">
        <f t="shared" si="66"/>
        <v>1.4098045498237566E-2</v>
      </c>
      <c r="AF197" s="4">
        <f t="shared" si="67"/>
        <v>5.8568277713847428E-2</v>
      </c>
      <c r="AG197" s="4">
        <f t="shared" si="68"/>
        <v>1.6271186440677932E-2</v>
      </c>
    </row>
    <row r="198" spans="1:33">
      <c r="A198" s="53">
        <v>44777</v>
      </c>
      <c r="B198">
        <v>124.99</v>
      </c>
      <c r="C198">
        <v>115.49</v>
      </c>
      <c r="D198">
        <v>20.5</v>
      </c>
      <c r="E198">
        <v>37.75</v>
      </c>
      <c r="F198">
        <v>51</v>
      </c>
      <c r="G198">
        <v>32.19</v>
      </c>
      <c r="H198">
        <v>16.84</v>
      </c>
      <c r="I198">
        <v>142.22999999999999</v>
      </c>
      <c r="J198">
        <v>27.06</v>
      </c>
      <c r="K198">
        <v>37.03</v>
      </c>
      <c r="L198">
        <v>9.1999999999999993</v>
      </c>
      <c r="M198">
        <v>69.569999999999993</v>
      </c>
      <c r="N198">
        <v>31.5</v>
      </c>
      <c r="O198">
        <v>452.17</v>
      </c>
      <c r="P198" s="72">
        <v>238.99</v>
      </c>
      <c r="Q198" s="61"/>
      <c r="R198" s="53">
        <v>44777</v>
      </c>
      <c r="S198" s="4">
        <f t="shared" si="54"/>
        <v>1.7999674214041361E-2</v>
      </c>
      <c r="T198" s="4">
        <f t="shared" si="55"/>
        <v>1.5296703296703296E-2</v>
      </c>
      <c r="U198" s="4">
        <f t="shared" si="56"/>
        <v>-1.1571841851494624E-2</v>
      </c>
      <c r="V198" s="4">
        <f t="shared" si="57"/>
        <v>1.3262599469494596E-3</v>
      </c>
      <c r="W198" s="4">
        <f t="shared" si="58"/>
        <v>6.1156046557506727E-3</v>
      </c>
      <c r="X198" s="4">
        <f t="shared" si="59"/>
        <v>2.6139623844437354E-2</v>
      </c>
      <c r="Y198" s="4">
        <f t="shared" si="60"/>
        <v>-1.0575793184488869E-2</v>
      </c>
      <c r="Z198" s="4">
        <f t="shared" si="61"/>
        <v>-1.7001866058469872E-2</v>
      </c>
      <c r="AA198" s="4">
        <f t="shared" si="62"/>
        <v>2.2289384208537877E-2</v>
      </c>
      <c r="AB198" s="4">
        <f t="shared" si="63"/>
        <v>3.9584503088152756E-2</v>
      </c>
      <c r="AC198" s="4">
        <f t="shared" si="64"/>
        <v>-3.250270855904791E-3</v>
      </c>
      <c r="AD198" s="4">
        <f t="shared" si="65"/>
        <v>4.4758879584174682E-3</v>
      </c>
      <c r="AE198" s="4">
        <f t="shared" si="66"/>
        <v>-4.7393364928909332E-3</v>
      </c>
      <c r="AF198" s="4">
        <f t="shared" si="67"/>
        <v>2.405163628128193E-2</v>
      </c>
      <c r="AG198" s="4">
        <f t="shared" si="68"/>
        <v>-3.5440293529018785E-3</v>
      </c>
    </row>
    <row r="199" spans="1:33">
      <c r="A199" s="53">
        <v>44778</v>
      </c>
      <c r="B199">
        <v>124.78</v>
      </c>
      <c r="C199">
        <v>120.28</v>
      </c>
      <c r="D199">
        <v>20.48</v>
      </c>
      <c r="E199">
        <v>37.020000000000003</v>
      </c>
      <c r="F199">
        <v>52.76</v>
      </c>
      <c r="G199">
        <v>32.53</v>
      </c>
      <c r="H199">
        <v>18.010000000000002</v>
      </c>
      <c r="I199">
        <v>152.36000000000001</v>
      </c>
      <c r="J199">
        <v>28.94</v>
      </c>
      <c r="K199">
        <v>37.270000000000003</v>
      </c>
      <c r="L199">
        <v>9.1999999999999993</v>
      </c>
      <c r="M199">
        <v>70.319999999999993</v>
      </c>
      <c r="N199">
        <v>31.8</v>
      </c>
      <c r="O199">
        <v>466.15</v>
      </c>
      <c r="P199" s="72">
        <v>239.01</v>
      </c>
      <c r="Q199" s="61"/>
      <c r="R199" s="53">
        <v>44778</v>
      </c>
      <c r="S199" s="4">
        <f t="shared" si="54"/>
        <v>-1.6801344107527649E-3</v>
      </c>
      <c r="T199" s="4">
        <f t="shared" si="55"/>
        <v>4.1475452420123071E-2</v>
      </c>
      <c r="U199" s="4">
        <f t="shared" si="56"/>
        <v>-9.7560975609756184E-4</v>
      </c>
      <c r="V199" s="4">
        <f t="shared" si="57"/>
        <v>-1.9337748344370742E-2</v>
      </c>
      <c r="W199" s="4">
        <f t="shared" si="58"/>
        <v>3.4509803921568549E-2</v>
      </c>
      <c r="X199" s="4">
        <f t="shared" si="59"/>
        <v>1.0562286424355527E-2</v>
      </c>
      <c r="Y199" s="4">
        <f t="shared" si="60"/>
        <v>6.9477434679334982E-2</v>
      </c>
      <c r="Z199" s="4">
        <f t="shared" si="61"/>
        <v>7.1222667510370652E-2</v>
      </c>
      <c r="AA199" s="4">
        <f t="shared" si="62"/>
        <v>6.9475240206947619E-2</v>
      </c>
      <c r="AB199" s="4">
        <f t="shared" si="63"/>
        <v>6.4812314339726118E-3</v>
      </c>
      <c r="AC199" s="4">
        <f t="shared" si="64"/>
        <v>0</v>
      </c>
      <c r="AD199" s="4">
        <f t="shared" si="65"/>
        <v>1.0780508840017244E-2</v>
      </c>
      <c r="AE199" s="4">
        <f t="shared" si="66"/>
        <v>9.52380952380949E-3</v>
      </c>
      <c r="AF199" s="4">
        <f t="shared" si="67"/>
        <v>3.0917575248247342E-2</v>
      </c>
      <c r="AG199" s="4">
        <f t="shared" si="68"/>
        <v>8.3685509853825835E-5</v>
      </c>
    </row>
    <row r="200" spans="1:33">
      <c r="A200" s="53">
        <v>44783</v>
      </c>
      <c r="B200">
        <v>127.43</v>
      </c>
      <c r="C200">
        <v>121.06</v>
      </c>
      <c r="D200">
        <v>20.7</v>
      </c>
      <c r="E200">
        <v>36.04</v>
      </c>
      <c r="F200">
        <v>52.4</v>
      </c>
      <c r="G200">
        <v>33.17</v>
      </c>
      <c r="H200">
        <v>18.100000000000001</v>
      </c>
      <c r="I200">
        <v>155.65</v>
      </c>
      <c r="J200">
        <v>28.75</v>
      </c>
      <c r="K200">
        <v>37.880000000000003</v>
      </c>
      <c r="L200">
        <v>9.24</v>
      </c>
      <c r="M200">
        <v>73.349999999999994</v>
      </c>
      <c r="N200">
        <v>32.54</v>
      </c>
      <c r="O200">
        <v>461.49</v>
      </c>
      <c r="P200" s="72">
        <v>244</v>
      </c>
      <c r="Q200" s="61"/>
      <c r="R200" s="53">
        <v>44783</v>
      </c>
      <c r="S200" s="4">
        <f t="shared" si="54"/>
        <v>2.1237377784901534E-2</v>
      </c>
      <c r="T200" s="4">
        <f t="shared" si="55"/>
        <v>6.4848686398404354E-3</v>
      </c>
      <c r="U200" s="4">
        <f t="shared" si="56"/>
        <v>1.07421875E-2</v>
      </c>
      <c r="V200" s="4">
        <f t="shared" si="57"/>
        <v>-2.6472177201512848E-2</v>
      </c>
      <c r="W200" s="4">
        <f t="shared" si="58"/>
        <v>-6.8233510235026218E-3</v>
      </c>
      <c r="X200" s="4">
        <f t="shared" si="59"/>
        <v>1.9674146941284887E-2</v>
      </c>
      <c r="Y200" s="4">
        <f t="shared" si="60"/>
        <v>4.9972237645752315E-3</v>
      </c>
      <c r="Z200" s="4">
        <f t="shared" si="61"/>
        <v>2.1593594119191373E-2</v>
      </c>
      <c r="AA200" s="4">
        <f t="shared" si="62"/>
        <v>-6.5653075328265809E-3</v>
      </c>
      <c r="AB200" s="4">
        <f t="shared" si="63"/>
        <v>1.6367051247652142E-2</v>
      </c>
      <c r="AC200" s="4">
        <f t="shared" si="64"/>
        <v>4.3478260869567187E-3</v>
      </c>
      <c r="AD200" s="4">
        <f t="shared" si="65"/>
        <v>4.3088737201365301E-2</v>
      </c>
      <c r="AE200" s="4">
        <f t="shared" si="66"/>
        <v>2.3270440251572211E-2</v>
      </c>
      <c r="AF200" s="4">
        <f t="shared" si="67"/>
        <v>-9.9967821516678823E-3</v>
      </c>
      <c r="AG200" s="4">
        <f t="shared" si="68"/>
        <v>2.0877787540270365E-2</v>
      </c>
    </row>
    <row r="201" spans="1:33">
      <c r="A201" s="53">
        <v>44784</v>
      </c>
      <c r="B201">
        <v>128.06</v>
      </c>
      <c r="C201">
        <v>120.51</v>
      </c>
      <c r="D201">
        <v>20.34</v>
      </c>
      <c r="E201">
        <v>35.880000000000003</v>
      </c>
      <c r="F201">
        <v>50.81</v>
      </c>
      <c r="G201">
        <v>32.82</v>
      </c>
      <c r="H201">
        <v>18.11</v>
      </c>
      <c r="I201">
        <v>154.88</v>
      </c>
      <c r="J201">
        <v>28.3</v>
      </c>
      <c r="K201">
        <v>38.4</v>
      </c>
      <c r="L201">
        <v>9.01</v>
      </c>
      <c r="M201">
        <v>72.63</v>
      </c>
      <c r="N201">
        <v>32</v>
      </c>
      <c r="O201">
        <v>464.49</v>
      </c>
      <c r="P201" s="72">
        <v>242</v>
      </c>
      <c r="Q201" s="61"/>
      <c r="R201" s="53">
        <v>44784</v>
      </c>
      <c r="S201" s="4">
        <f t="shared" si="54"/>
        <v>4.9438907635563911E-3</v>
      </c>
      <c r="T201" s="4">
        <f t="shared" si="55"/>
        <v>-4.5432017181562534E-3</v>
      </c>
      <c r="U201" s="4">
        <f t="shared" si="56"/>
        <v>-1.7391304347826098E-2</v>
      </c>
      <c r="V201" s="4">
        <f t="shared" si="57"/>
        <v>-4.4395116537180312E-3</v>
      </c>
      <c r="W201" s="4">
        <f t="shared" si="58"/>
        <v>-3.0343511450381611E-2</v>
      </c>
      <c r="X201" s="4">
        <f t="shared" si="59"/>
        <v>-1.0551703346397434E-2</v>
      </c>
      <c r="Y201" s="4">
        <f t="shared" si="60"/>
        <v>5.5248618784520254E-4</v>
      </c>
      <c r="Z201" s="4">
        <f t="shared" si="61"/>
        <v>-4.9469964664311528E-3</v>
      </c>
      <c r="AA201" s="4">
        <f t="shared" si="62"/>
        <v>-1.565217391304341E-2</v>
      </c>
      <c r="AB201" s="4">
        <f t="shared" si="63"/>
        <v>1.3727560718056919E-2</v>
      </c>
      <c r="AC201" s="4">
        <f t="shared" si="64"/>
        <v>-2.4891774891774965E-2</v>
      </c>
      <c r="AD201" s="4">
        <f t="shared" si="65"/>
        <v>-9.8159509202453421E-3</v>
      </c>
      <c r="AE201" s="4">
        <f t="shared" si="66"/>
        <v>-1.6594960049170271E-2</v>
      </c>
      <c r="AF201" s="4">
        <f t="shared" si="67"/>
        <v>6.5006825716700245E-3</v>
      </c>
      <c r="AG201" s="4">
        <f t="shared" si="68"/>
        <v>-8.1967213114754189E-3</v>
      </c>
    </row>
    <row r="202" spans="1:33">
      <c r="A202" s="53">
        <v>44785</v>
      </c>
      <c r="B202">
        <v>131.25</v>
      </c>
      <c r="C202">
        <v>122.27</v>
      </c>
      <c r="D202">
        <v>20.78</v>
      </c>
      <c r="E202">
        <v>35.86</v>
      </c>
      <c r="F202">
        <v>50.13</v>
      </c>
      <c r="G202">
        <v>33.99</v>
      </c>
      <c r="H202">
        <v>19.46</v>
      </c>
      <c r="I202">
        <v>163.88</v>
      </c>
      <c r="J202">
        <v>28.37</v>
      </c>
      <c r="K202">
        <v>37.880000000000003</v>
      </c>
      <c r="L202">
        <v>9.18</v>
      </c>
      <c r="M202">
        <v>74.31</v>
      </c>
      <c r="N202">
        <v>32.369999999999997</v>
      </c>
      <c r="O202">
        <v>463.3</v>
      </c>
      <c r="P202" s="72">
        <v>243.05</v>
      </c>
      <c r="Q202" s="61"/>
      <c r="R202" s="53">
        <v>44785</v>
      </c>
      <c r="S202" s="4">
        <f t="shared" si="54"/>
        <v>2.4910198344525902E-2</v>
      </c>
      <c r="T202" s="4">
        <f t="shared" si="55"/>
        <v>1.4604597128868857E-2</v>
      </c>
      <c r="U202" s="4">
        <f t="shared" si="56"/>
        <v>2.1632251720747453E-2</v>
      </c>
      <c r="V202" s="4">
        <f t="shared" si="57"/>
        <v>-5.574136008918984E-4</v>
      </c>
      <c r="W202" s="4">
        <f t="shared" si="58"/>
        <v>-1.3383192284983303E-2</v>
      </c>
      <c r="X202" s="4">
        <f t="shared" si="59"/>
        <v>3.5648994515539378E-2</v>
      </c>
      <c r="Y202" s="4">
        <f t="shared" si="60"/>
        <v>7.4544450579790311E-2</v>
      </c>
      <c r="Z202" s="4">
        <f t="shared" si="61"/>
        <v>5.8109504132231482E-2</v>
      </c>
      <c r="AA202" s="4">
        <f t="shared" si="62"/>
        <v>2.4734982332155209E-3</v>
      </c>
      <c r="AB202" s="4">
        <f t="shared" si="63"/>
        <v>-1.3541666666666563E-2</v>
      </c>
      <c r="AC202" s="4">
        <f t="shared" si="64"/>
        <v>1.8867924528301883E-2</v>
      </c>
      <c r="AD202" s="4">
        <f t="shared" si="65"/>
        <v>2.3130937629078918E-2</v>
      </c>
      <c r="AE202" s="4">
        <f t="shared" si="66"/>
        <v>1.156249999999992E-2</v>
      </c>
      <c r="AF202" s="4">
        <f t="shared" si="67"/>
        <v>-2.5619496652242724E-3</v>
      </c>
      <c r="AG202" s="4">
        <f t="shared" si="68"/>
        <v>4.3388429752067026E-3</v>
      </c>
    </row>
    <row r="203" spans="1:33">
      <c r="A203" s="53">
        <v>44788</v>
      </c>
      <c r="B203">
        <v>134.26</v>
      </c>
      <c r="C203">
        <v>120.47</v>
      </c>
      <c r="D203">
        <v>20.100000000000001</v>
      </c>
      <c r="E203">
        <v>35.979999999999997</v>
      </c>
      <c r="F203">
        <v>50.15</v>
      </c>
      <c r="G203">
        <v>35.26</v>
      </c>
      <c r="H203">
        <v>19.72</v>
      </c>
      <c r="I203">
        <v>167.96</v>
      </c>
      <c r="J203">
        <v>29.36</v>
      </c>
      <c r="K203">
        <v>38.799999999999997</v>
      </c>
      <c r="L203">
        <v>9.42</v>
      </c>
      <c r="M203">
        <v>74.31</v>
      </c>
      <c r="N203">
        <v>31.05</v>
      </c>
      <c r="O203">
        <v>473.97</v>
      </c>
      <c r="P203" s="72">
        <v>249</v>
      </c>
      <c r="Q203" s="61"/>
      <c r="R203" s="53">
        <v>44788</v>
      </c>
      <c r="S203" s="4">
        <f t="shared" si="54"/>
        <v>2.293333333333325E-2</v>
      </c>
      <c r="T203" s="4">
        <f t="shared" si="55"/>
        <v>-1.4721517952073215E-2</v>
      </c>
      <c r="U203" s="4">
        <f t="shared" si="56"/>
        <v>-3.2723772858517797E-2</v>
      </c>
      <c r="V203" s="4">
        <f t="shared" si="57"/>
        <v>3.3463469046290939E-3</v>
      </c>
      <c r="W203" s="4">
        <f t="shared" si="58"/>
        <v>3.9896269698780351E-4</v>
      </c>
      <c r="X203" s="4">
        <f t="shared" si="59"/>
        <v>3.7363930567813952E-2</v>
      </c>
      <c r="Y203" s="4">
        <f t="shared" si="60"/>
        <v>1.3360739979444869E-2</v>
      </c>
      <c r="Z203" s="4">
        <f t="shared" si="61"/>
        <v>2.4896265560166109E-2</v>
      </c>
      <c r="AA203" s="4">
        <f t="shared" si="62"/>
        <v>3.4896016919280903E-2</v>
      </c>
      <c r="AB203" s="4">
        <f t="shared" si="63"/>
        <v>2.4287222808869968E-2</v>
      </c>
      <c r="AC203" s="4">
        <f t="shared" si="64"/>
        <v>2.6143790849673332E-2</v>
      </c>
      <c r="AD203" s="4">
        <f t="shared" si="65"/>
        <v>0</v>
      </c>
      <c r="AE203" s="4">
        <f t="shared" si="66"/>
        <v>-4.0778498609823854E-2</v>
      </c>
      <c r="AF203" s="4">
        <f t="shared" si="67"/>
        <v>2.3030433844161591E-2</v>
      </c>
      <c r="AG203" s="4">
        <f t="shared" si="68"/>
        <v>2.4480559555646986E-2</v>
      </c>
    </row>
    <row r="204" spans="1:33">
      <c r="A204" s="53">
        <v>44789</v>
      </c>
      <c r="B204">
        <v>133.75</v>
      </c>
      <c r="C204">
        <v>120.5</v>
      </c>
      <c r="D204">
        <v>20.85</v>
      </c>
      <c r="E204">
        <v>35.94</v>
      </c>
      <c r="F204">
        <v>48.16</v>
      </c>
      <c r="G204">
        <v>35.020000000000003</v>
      </c>
      <c r="H204">
        <v>19.04</v>
      </c>
      <c r="I204">
        <v>160.22999999999999</v>
      </c>
      <c r="J204">
        <v>28.45</v>
      </c>
      <c r="K204">
        <v>39.409999999999997</v>
      </c>
      <c r="L204">
        <v>9.32</v>
      </c>
      <c r="M204">
        <v>73.61</v>
      </c>
      <c r="N204">
        <v>30.23</v>
      </c>
      <c r="O204">
        <v>479.83</v>
      </c>
      <c r="P204" s="72">
        <v>254.9</v>
      </c>
      <c r="Q204" s="61"/>
      <c r="R204" s="53">
        <v>44789</v>
      </c>
      <c r="S204" s="4">
        <f t="shared" si="54"/>
        <v>-3.7985997318634723E-3</v>
      </c>
      <c r="T204" s="4">
        <f t="shared" si="55"/>
        <v>2.4902465344078806E-4</v>
      </c>
      <c r="U204" s="4">
        <f t="shared" si="56"/>
        <v>3.7313432835820892E-2</v>
      </c>
      <c r="V204" s="4">
        <f t="shared" si="57"/>
        <v>-1.1117287381878782E-3</v>
      </c>
      <c r="W204" s="4">
        <f t="shared" si="58"/>
        <v>-3.9680957128614192E-2</v>
      </c>
      <c r="X204" s="4">
        <f t="shared" si="59"/>
        <v>-6.8065796937037959E-3</v>
      </c>
      <c r="Y204" s="4">
        <f t="shared" si="60"/>
        <v>-3.4482758620689613E-2</v>
      </c>
      <c r="Z204" s="4">
        <f t="shared" si="61"/>
        <v>-4.6022862586330149E-2</v>
      </c>
      <c r="AA204" s="4">
        <f t="shared" si="62"/>
        <v>-3.0994550408719346E-2</v>
      </c>
      <c r="AB204" s="4">
        <f t="shared" si="63"/>
        <v>1.5721649484536027E-2</v>
      </c>
      <c r="AC204" s="4">
        <f t="shared" si="64"/>
        <v>-1.0615711252653925E-2</v>
      </c>
      <c r="AD204" s="4">
        <f t="shared" si="65"/>
        <v>-9.4199973085722366E-3</v>
      </c>
      <c r="AE204" s="4">
        <f t="shared" si="66"/>
        <v>-2.6409017713365568E-2</v>
      </c>
      <c r="AF204" s="4">
        <f t="shared" si="67"/>
        <v>1.2363651707913981E-2</v>
      </c>
      <c r="AG204" s="4">
        <f t="shared" si="68"/>
        <v>2.3694779116465892E-2</v>
      </c>
    </row>
    <row r="205" spans="1:33">
      <c r="A205" s="53">
        <v>44790</v>
      </c>
      <c r="B205">
        <v>135.54</v>
      </c>
      <c r="C205">
        <v>120.86</v>
      </c>
      <c r="D205">
        <v>20.9</v>
      </c>
      <c r="E205">
        <v>36</v>
      </c>
      <c r="F205">
        <v>47.55</v>
      </c>
      <c r="G205">
        <v>35.9</v>
      </c>
      <c r="H205">
        <v>18.989999999999998</v>
      </c>
      <c r="I205">
        <v>159.24</v>
      </c>
      <c r="J205">
        <v>28.98</v>
      </c>
      <c r="K205">
        <v>39.56</v>
      </c>
      <c r="L205">
        <v>9.14</v>
      </c>
      <c r="M205">
        <v>73.2</v>
      </c>
      <c r="N205">
        <v>31.34</v>
      </c>
      <c r="O205">
        <v>498.29</v>
      </c>
      <c r="P205" s="72">
        <v>255.79</v>
      </c>
      <c r="Q205" s="61"/>
      <c r="R205" s="53">
        <v>44790</v>
      </c>
      <c r="S205" s="4">
        <f t="shared" si="54"/>
        <v>1.3383177570093441E-2</v>
      </c>
      <c r="T205" s="4">
        <f t="shared" si="55"/>
        <v>2.9875518672199952E-3</v>
      </c>
      <c r="U205" s="4">
        <f t="shared" si="56"/>
        <v>2.3980815347719453E-3</v>
      </c>
      <c r="V205" s="4">
        <f t="shared" si="57"/>
        <v>1.6694490818029983E-3</v>
      </c>
      <c r="W205" s="4">
        <f t="shared" si="58"/>
        <v>-1.2666112956810638E-2</v>
      </c>
      <c r="X205" s="4">
        <f t="shared" si="59"/>
        <v>2.5128498001142141E-2</v>
      </c>
      <c r="Y205" s="4">
        <f t="shared" si="60"/>
        <v>-2.6260504201680579E-3</v>
      </c>
      <c r="Z205" s="4">
        <f t="shared" si="61"/>
        <v>-6.1786182362851827E-3</v>
      </c>
      <c r="AA205" s="4">
        <f t="shared" si="62"/>
        <v>1.8629173989455294E-2</v>
      </c>
      <c r="AB205" s="4">
        <f t="shared" si="63"/>
        <v>3.8061405734586273E-3</v>
      </c>
      <c r="AC205" s="4">
        <f t="shared" si="64"/>
        <v>-1.9313304721029989E-2</v>
      </c>
      <c r="AD205" s="4">
        <f t="shared" si="65"/>
        <v>-5.5698953946474727E-3</v>
      </c>
      <c r="AE205" s="4">
        <f t="shared" si="66"/>
        <v>3.6718491564670774E-2</v>
      </c>
      <c r="AF205" s="4">
        <f t="shared" si="67"/>
        <v>3.847195881874832E-2</v>
      </c>
      <c r="AG205" s="4">
        <f t="shared" si="68"/>
        <v>3.4915653197331586E-3</v>
      </c>
    </row>
    <row r="206" spans="1:33">
      <c r="A206" s="53">
        <v>44791</v>
      </c>
      <c r="B206">
        <v>136.99</v>
      </c>
      <c r="C206">
        <v>119.14</v>
      </c>
      <c r="D206">
        <v>21.25</v>
      </c>
      <c r="E206">
        <v>35.18</v>
      </c>
      <c r="F206">
        <v>47.89</v>
      </c>
      <c r="G206">
        <v>35.5</v>
      </c>
      <c r="H206">
        <v>19.91</v>
      </c>
      <c r="I206">
        <v>166.92</v>
      </c>
      <c r="J206">
        <v>28.57</v>
      </c>
      <c r="K206">
        <v>38.520000000000003</v>
      </c>
      <c r="L206">
        <v>9.18</v>
      </c>
      <c r="M206">
        <v>71.989999999999995</v>
      </c>
      <c r="N206">
        <v>31.5</v>
      </c>
      <c r="O206">
        <v>500.68</v>
      </c>
      <c r="P206" s="72">
        <v>253</v>
      </c>
      <c r="Q206" s="61"/>
      <c r="R206" s="53">
        <v>44791</v>
      </c>
      <c r="S206" s="4">
        <f t="shared" si="54"/>
        <v>1.0697948944961011E-2</v>
      </c>
      <c r="T206" s="4">
        <f t="shared" si="55"/>
        <v>-1.4231342048651285E-2</v>
      </c>
      <c r="U206" s="4">
        <f t="shared" si="56"/>
        <v>1.674641148325362E-2</v>
      </c>
      <c r="V206" s="4">
        <f t="shared" si="57"/>
        <v>-2.2777777777777786E-2</v>
      </c>
      <c r="W206" s="4">
        <f t="shared" si="58"/>
        <v>7.1503680336488795E-3</v>
      </c>
      <c r="X206" s="4">
        <f t="shared" si="59"/>
        <v>-1.114206128133699E-2</v>
      </c>
      <c r="Y206" s="4">
        <f t="shared" si="60"/>
        <v>4.8446550816219069E-2</v>
      </c>
      <c r="Z206" s="4">
        <f t="shared" si="61"/>
        <v>4.822908816880167E-2</v>
      </c>
      <c r="AA206" s="4">
        <f t="shared" si="62"/>
        <v>-1.4147688060731523E-2</v>
      </c>
      <c r="AB206" s="4">
        <f t="shared" si="63"/>
        <v>-2.628918099089983E-2</v>
      </c>
      <c r="AC206" s="4">
        <f t="shared" si="64"/>
        <v>4.3763676148795838E-3</v>
      </c>
      <c r="AD206" s="4">
        <f t="shared" si="65"/>
        <v>-1.6530054644808834E-2</v>
      </c>
      <c r="AE206" s="4">
        <f t="shared" si="66"/>
        <v>5.1052967453733E-3</v>
      </c>
      <c r="AF206" s="4">
        <f t="shared" si="67"/>
        <v>4.7964037006562599E-3</v>
      </c>
      <c r="AG206" s="4">
        <f t="shared" si="68"/>
        <v>-1.0907384964228384E-2</v>
      </c>
    </row>
    <row r="207" spans="1:33">
      <c r="A207" s="53">
        <v>44792</v>
      </c>
      <c r="B207">
        <v>137.54</v>
      </c>
      <c r="C207">
        <v>115.91</v>
      </c>
      <c r="D207">
        <v>21.79</v>
      </c>
      <c r="E207">
        <v>35.020000000000003</v>
      </c>
      <c r="F207">
        <v>48.42</v>
      </c>
      <c r="G207">
        <v>34.950000000000003</v>
      </c>
      <c r="H207">
        <v>19.829999999999998</v>
      </c>
      <c r="I207">
        <v>164.77</v>
      </c>
      <c r="J207">
        <v>28.31</v>
      </c>
      <c r="K207">
        <v>38.51</v>
      </c>
      <c r="L207">
        <v>9.08</v>
      </c>
      <c r="M207">
        <v>71.63</v>
      </c>
      <c r="N207">
        <v>31.8</v>
      </c>
      <c r="O207">
        <v>492.89</v>
      </c>
      <c r="P207" s="72">
        <v>252</v>
      </c>
      <c r="Q207" s="61"/>
      <c r="R207" s="53">
        <v>44792</v>
      </c>
      <c r="S207" s="4">
        <f t="shared" si="54"/>
        <v>4.0148915979267841E-3</v>
      </c>
      <c r="T207" s="4">
        <f t="shared" si="55"/>
        <v>-2.7110961893570651E-2</v>
      </c>
      <c r="U207" s="4">
        <f t="shared" si="56"/>
        <v>2.5411764705882245E-2</v>
      </c>
      <c r="V207" s="4">
        <f t="shared" si="57"/>
        <v>-4.5480386583285348E-3</v>
      </c>
      <c r="W207" s="4">
        <f t="shared" si="58"/>
        <v>1.1067028607224971E-2</v>
      </c>
      <c r="X207" s="4">
        <f t="shared" si="59"/>
        <v>-1.5492957746478742E-2</v>
      </c>
      <c r="Y207" s="4">
        <f t="shared" si="60"/>
        <v>-4.0180813661477854E-3</v>
      </c>
      <c r="Z207" s="4">
        <f t="shared" si="61"/>
        <v>-1.2880421758926341E-2</v>
      </c>
      <c r="AA207" s="4">
        <f t="shared" si="62"/>
        <v>-9.1004550227511416E-3</v>
      </c>
      <c r="AB207" s="4">
        <f t="shared" si="63"/>
        <v>-2.5960539979241748E-4</v>
      </c>
      <c r="AC207" s="4">
        <f t="shared" si="64"/>
        <v>-1.0893246187363759E-2</v>
      </c>
      <c r="AD207" s="4">
        <f t="shared" si="65"/>
        <v>-5.0006945409084569E-3</v>
      </c>
      <c r="AE207" s="4">
        <f t="shared" si="66"/>
        <v>9.52380952380949E-3</v>
      </c>
      <c r="AF207" s="4">
        <f t="shared" si="67"/>
        <v>-1.5558839977630412E-2</v>
      </c>
      <c r="AG207" s="4">
        <f t="shared" si="68"/>
        <v>-3.9525691699604515E-3</v>
      </c>
    </row>
    <row r="208" spans="1:33">
      <c r="A208" s="53">
        <v>44795</v>
      </c>
      <c r="B208">
        <v>124.43</v>
      </c>
      <c r="C208">
        <v>113.59</v>
      </c>
      <c r="D208">
        <v>21.24</v>
      </c>
      <c r="E208">
        <v>35.47</v>
      </c>
      <c r="F208">
        <v>48.03</v>
      </c>
      <c r="G208">
        <v>34.630000000000003</v>
      </c>
      <c r="H208">
        <v>19.14</v>
      </c>
      <c r="I208">
        <v>161.57</v>
      </c>
      <c r="J208">
        <v>27.54</v>
      </c>
      <c r="K208">
        <v>37.409999999999997</v>
      </c>
      <c r="L208">
        <v>8.8800000000000008</v>
      </c>
      <c r="M208">
        <v>70.599999999999994</v>
      </c>
      <c r="N208">
        <v>32.43</v>
      </c>
      <c r="O208">
        <v>490.56</v>
      </c>
      <c r="P208" s="72">
        <v>252</v>
      </c>
      <c r="Q208" s="61"/>
      <c r="R208" s="53">
        <v>44795</v>
      </c>
      <c r="S208" s="4">
        <f t="shared" si="54"/>
        <v>-9.5317725752508298E-2</v>
      </c>
      <c r="T208" s="4">
        <f t="shared" si="55"/>
        <v>-2.0015529289966305E-2</v>
      </c>
      <c r="U208" s="4">
        <f t="shared" si="56"/>
        <v>-2.524093620927037E-2</v>
      </c>
      <c r="V208" s="4">
        <f t="shared" si="57"/>
        <v>1.2849800114220322E-2</v>
      </c>
      <c r="W208" s="4">
        <f t="shared" si="58"/>
        <v>-8.0545229244114447E-3</v>
      </c>
      <c r="X208" s="4">
        <f t="shared" si="59"/>
        <v>-9.1559370529327166E-3</v>
      </c>
      <c r="Y208" s="4">
        <f t="shared" si="60"/>
        <v>-3.4795763993948459E-2</v>
      </c>
      <c r="Z208" s="4">
        <f t="shared" si="61"/>
        <v>-1.9421011106390829E-2</v>
      </c>
      <c r="AA208" s="4">
        <f t="shared" si="62"/>
        <v>-2.7198869657364844E-2</v>
      </c>
      <c r="AB208" s="4">
        <f t="shared" si="63"/>
        <v>-2.8564009348221231E-2</v>
      </c>
      <c r="AC208" s="4">
        <f t="shared" si="64"/>
        <v>-2.2026431718061623E-2</v>
      </c>
      <c r="AD208" s="4">
        <f t="shared" si="65"/>
        <v>-1.4379449951137824E-2</v>
      </c>
      <c r="AE208" s="4">
        <f t="shared" si="66"/>
        <v>1.9811320754717032E-2</v>
      </c>
      <c r="AF208" s="4">
        <f t="shared" si="67"/>
        <v>-4.727221083811739E-3</v>
      </c>
      <c r="AG208" s="4">
        <f t="shared" si="68"/>
        <v>0</v>
      </c>
    </row>
    <row r="209" spans="1:33">
      <c r="A209" s="53">
        <v>44796</v>
      </c>
      <c r="B209">
        <v>125.26</v>
      </c>
      <c r="C209">
        <v>115.41</v>
      </c>
      <c r="D209">
        <v>21.06</v>
      </c>
      <c r="E209">
        <v>36.799999999999997</v>
      </c>
      <c r="F209">
        <v>48.32</v>
      </c>
      <c r="G209">
        <v>35.08</v>
      </c>
      <c r="H209">
        <v>19.21</v>
      </c>
      <c r="I209">
        <v>163.78</v>
      </c>
      <c r="J209">
        <v>28.24</v>
      </c>
      <c r="K209">
        <v>37.200000000000003</v>
      </c>
      <c r="L209">
        <v>9.07</v>
      </c>
      <c r="M209">
        <v>72.239999999999995</v>
      </c>
      <c r="N209">
        <v>31.83</v>
      </c>
      <c r="O209">
        <v>518.07000000000005</v>
      </c>
      <c r="P209" s="72">
        <v>256</v>
      </c>
      <c r="Q209" s="61"/>
      <c r="R209" s="53">
        <v>44796</v>
      </c>
      <c r="S209" s="4">
        <f t="shared" si="54"/>
        <v>6.6704171019851266E-3</v>
      </c>
      <c r="T209" s="4">
        <f t="shared" si="55"/>
        <v>1.6022537195175657E-2</v>
      </c>
      <c r="U209" s="4">
        <f t="shared" si="56"/>
        <v>-8.4745762711864181E-3</v>
      </c>
      <c r="V209" s="4">
        <f t="shared" si="57"/>
        <v>3.7496475895122616E-2</v>
      </c>
      <c r="W209" s="4">
        <f t="shared" si="58"/>
        <v>6.0378929835518402E-3</v>
      </c>
      <c r="X209" s="4">
        <f t="shared" si="59"/>
        <v>1.2994513427663668E-2</v>
      </c>
      <c r="Y209" s="4">
        <f t="shared" si="60"/>
        <v>3.6572622779520447E-3</v>
      </c>
      <c r="Z209" s="4">
        <f t="shared" si="61"/>
        <v>1.3678281859256014E-2</v>
      </c>
      <c r="AA209" s="4">
        <f t="shared" si="62"/>
        <v>2.5417574437182289E-2</v>
      </c>
      <c r="AB209" s="4">
        <f t="shared" si="63"/>
        <v>-5.6134723336004333E-3</v>
      </c>
      <c r="AC209" s="4">
        <f t="shared" si="64"/>
        <v>2.1396396396396344E-2</v>
      </c>
      <c r="AD209" s="4">
        <f t="shared" si="65"/>
        <v>2.322946175637397E-2</v>
      </c>
      <c r="AE209" s="4">
        <f t="shared" si="66"/>
        <v>-1.8501387604070385E-2</v>
      </c>
      <c r="AF209" s="4">
        <f t="shared" si="67"/>
        <v>5.6078767123287854E-2</v>
      </c>
      <c r="AG209" s="4">
        <f t="shared" si="68"/>
        <v>1.5873015873015817E-2</v>
      </c>
    </row>
    <row r="210" spans="1:33">
      <c r="A210" s="53">
        <v>44797</v>
      </c>
      <c r="B210">
        <v>125.71</v>
      </c>
      <c r="C210">
        <v>116.58</v>
      </c>
      <c r="D210">
        <v>21.17</v>
      </c>
      <c r="E210">
        <v>37.770000000000003</v>
      </c>
      <c r="F210">
        <v>47.66</v>
      </c>
      <c r="G210">
        <v>34.58</v>
      </c>
      <c r="H210">
        <v>19.190000000000001</v>
      </c>
      <c r="I210">
        <v>164.07</v>
      </c>
      <c r="J210">
        <v>28.14</v>
      </c>
      <c r="K210">
        <v>37.14</v>
      </c>
      <c r="L210">
        <v>8.99</v>
      </c>
      <c r="M210">
        <v>71.42</v>
      </c>
      <c r="N210">
        <v>33.36</v>
      </c>
      <c r="O210">
        <v>509.58</v>
      </c>
      <c r="P210" s="72">
        <v>249</v>
      </c>
      <c r="Q210" s="61"/>
      <c r="R210" s="53">
        <v>44797</v>
      </c>
      <c r="S210" s="4">
        <f t="shared" si="54"/>
        <v>3.5925275427111103E-3</v>
      </c>
      <c r="T210" s="4">
        <f t="shared" si="55"/>
        <v>1.0137769690668152E-2</v>
      </c>
      <c r="U210" s="4">
        <f t="shared" si="56"/>
        <v>5.2231718898387847E-3</v>
      </c>
      <c r="V210" s="4">
        <f t="shared" si="57"/>
        <v>2.6358695652173969E-2</v>
      </c>
      <c r="W210" s="4">
        <f t="shared" si="58"/>
        <v>-1.3658940397351049E-2</v>
      </c>
      <c r="X210" s="4">
        <f t="shared" si="59"/>
        <v>-1.4253135689851759E-2</v>
      </c>
      <c r="Y210" s="4">
        <f t="shared" si="60"/>
        <v>-1.0411244143675447E-3</v>
      </c>
      <c r="Z210" s="4">
        <f t="shared" si="61"/>
        <v>1.770667969226869E-3</v>
      </c>
      <c r="AA210" s="4">
        <f t="shared" si="62"/>
        <v>-3.5410764872521039E-3</v>
      </c>
      <c r="AB210" s="4">
        <f t="shared" si="63"/>
        <v>-1.612903225806539E-3</v>
      </c>
      <c r="AC210" s="4">
        <f t="shared" si="64"/>
        <v>-8.8202866593164453E-3</v>
      </c>
      <c r="AD210" s="4">
        <f t="shared" si="65"/>
        <v>-1.1351052048726329E-2</v>
      </c>
      <c r="AE210" s="4">
        <f t="shared" si="66"/>
        <v>4.8067860508953952E-2</v>
      </c>
      <c r="AF210" s="4">
        <f t="shared" si="67"/>
        <v>-1.6387746829579108E-2</v>
      </c>
      <c r="AG210" s="4">
        <f t="shared" si="68"/>
        <v>-2.734375E-2</v>
      </c>
    </row>
    <row r="211" spans="1:33">
      <c r="A211" s="53">
        <v>44798</v>
      </c>
      <c r="B211">
        <v>124.12</v>
      </c>
      <c r="C211">
        <v>116.95</v>
      </c>
      <c r="D211">
        <v>21.17</v>
      </c>
      <c r="E211">
        <v>37.799999999999997</v>
      </c>
      <c r="F211">
        <v>48.5</v>
      </c>
      <c r="G211">
        <v>34</v>
      </c>
      <c r="H211">
        <v>18.86</v>
      </c>
      <c r="I211">
        <v>164.11</v>
      </c>
      <c r="J211">
        <v>28.07</v>
      </c>
      <c r="K211">
        <v>37.57</v>
      </c>
      <c r="L211">
        <v>8.8699999999999992</v>
      </c>
      <c r="M211">
        <v>70.67</v>
      </c>
      <c r="N211">
        <v>34.049999999999997</v>
      </c>
      <c r="O211">
        <v>520.80999999999995</v>
      </c>
      <c r="P211" s="72">
        <v>248.39</v>
      </c>
      <c r="Q211" s="61"/>
      <c r="R211" s="53">
        <v>44798</v>
      </c>
      <c r="S211" s="4">
        <f t="shared" si="54"/>
        <v>-1.2648158459947378E-2</v>
      </c>
      <c r="T211" s="4">
        <f t="shared" si="55"/>
        <v>3.1737862412077877E-3</v>
      </c>
      <c r="U211" s="4">
        <f t="shared" si="56"/>
        <v>0</v>
      </c>
      <c r="V211" s="4">
        <f t="shared" si="57"/>
        <v>7.9428117553592692E-4</v>
      </c>
      <c r="W211" s="4">
        <f t="shared" si="58"/>
        <v>1.7624842635333593E-2</v>
      </c>
      <c r="X211" s="4">
        <f t="shared" si="59"/>
        <v>-1.6772700983227251E-2</v>
      </c>
      <c r="Y211" s="4">
        <f t="shared" si="60"/>
        <v>-1.7196456487754141E-2</v>
      </c>
      <c r="Z211" s="4">
        <f t="shared" si="61"/>
        <v>2.4379837874088928E-4</v>
      </c>
      <c r="AA211" s="4">
        <f t="shared" si="62"/>
        <v>-2.4875621890547706E-3</v>
      </c>
      <c r="AB211" s="4">
        <f t="shared" si="63"/>
        <v>1.1577813677975168E-2</v>
      </c>
      <c r="AC211" s="4">
        <f t="shared" si="64"/>
        <v>-1.3348164627363879E-2</v>
      </c>
      <c r="AD211" s="4">
        <f t="shared" si="65"/>
        <v>-1.0501260151218106E-2</v>
      </c>
      <c r="AE211" s="4">
        <f t="shared" si="66"/>
        <v>2.0683453237410054E-2</v>
      </c>
      <c r="AF211" s="4">
        <f t="shared" si="67"/>
        <v>2.2037756583853207E-2</v>
      </c>
      <c r="AG211" s="4">
        <f t="shared" si="68"/>
        <v>-2.4497991967872279E-3</v>
      </c>
    </row>
    <row r="212" spans="1:33">
      <c r="A212" s="53">
        <v>44799</v>
      </c>
      <c r="B212">
        <v>121.81</v>
      </c>
      <c r="C212">
        <v>116.61</v>
      </c>
      <c r="D212">
        <v>21.51</v>
      </c>
      <c r="E212">
        <v>37.5</v>
      </c>
      <c r="F212">
        <v>49.8</v>
      </c>
      <c r="G212">
        <v>34.08</v>
      </c>
      <c r="H212">
        <v>19.079999999999998</v>
      </c>
      <c r="I212">
        <v>163.47999999999999</v>
      </c>
      <c r="J212">
        <v>27.44</v>
      </c>
      <c r="K212">
        <v>36.9</v>
      </c>
      <c r="L212">
        <v>8.7200000000000006</v>
      </c>
      <c r="M212">
        <v>69.72</v>
      </c>
      <c r="N212">
        <v>32.83</v>
      </c>
      <c r="O212">
        <v>518.78</v>
      </c>
      <c r="P212" s="72">
        <v>240.25</v>
      </c>
      <c r="Q212" s="61"/>
      <c r="R212" s="53">
        <v>44799</v>
      </c>
      <c r="S212" s="4">
        <f t="shared" si="54"/>
        <v>-1.8611021592007781E-2</v>
      </c>
      <c r="T212" s="4">
        <f t="shared" si="55"/>
        <v>-2.9072253099615697E-3</v>
      </c>
      <c r="U212" s="4">
        <f t="shared" si="56"/>
        <v>1.606046291922536E-2</v>
      </c>
      <c r="V212" s="4">
        <f t="shared" si="57"/>
        <v>-7.9365079365079083E-3</v>
      </c>
      <c r="W212" s="4">
        <f t="shared" si="58"/>
        <v>2.6804123711340111E-2</v>
      </c>
      <c r="X212" s="4">
        <f t="shared" si="59"/>
        <v>2.3529411764704466E-3</v>
      </c>
      <c r="Y212" s="4">
        <f t="shared" si="60"/>
        <v>1.166489925768821E-2</v>
      </c>
      <c r="Z212" s="4">
        <f t="shared" si="61"/>
        <v>-3.8388885503627401E-3</v>
      </c>
      <c r="AA212" s="4">
        <f t="shared" si="62"/>
        <v>-2.2443890274314149E-2</v>
      </c>
      <c r="AB212" s="4">
        <f t="shared" si="63"/>
        <v>-1.7833377694969399E-2</v>
      </c>
      <c r="AC212" s="4">
        <f t="shared" si="64"/>
        <v>-1.6910935738444044E-2</v>
      </c>
      <c r="AD212" s="4">
        <f t="shared" si="65"/>
        <v>-1.3442762133861641E-2</v>
      </c>
      <c r="AE212" s="4">
        <f t="shared" si="66"/>
        <v>-3.5829662261380291E-2</v>
      </c>
      <c r="AF212" s="4">
        <f t="shared" si="67"/>
        <v>-3.8977746203029406E-3</v>
      </c>
      <c r="AG212" s="4">
        <f t="shared" ref="AG212:AG227" si="69">P212/P211-1</f>
        <v>-3.2771045533233956E-2</v>
      </c>
    </row>
    <row r="213" spans="1:33">
      <c r="A213" s="53">
        <v>44802</v>
      </c>
      <c r="B213">
        <v>121.37</v>
      </c>
      <c r="C213">
        <v>117.33</v>
      </c>
      <c r="D213">
        <v>21.84</v>
      </c>
      <c r="E213">
        <v>38.08</v>
      </c>
      <c r="F213">
        <v>52.23</v>
      </c>
      <c r="G213">
        <v>32.909999999999997</v>
      </c>
      <c r="H213">
        <v>18.98</v>
      </c>
      <c r="I213">
        <v>160.13</v>
      </c>
      <c r="J213">
        <v>28.06</v>
      </c>
      <c r="K213">
        <v>37</v>
      </c>
      <c r="L213">
        <v>8.68</v>
      </c>
      <c r="M213">
        <v>68.66</v>
      </c>
      <c r="N213">
        <v>33.090000000000003</v>
      </c>
      <c r="O213">
        <v>511.57</v>
      </c>
      <c r="P213" s="72">
        <v>243.6</v>
      </c>
      <c r="Q213" s="61"/>
      <c r="R213" s="53">
        <v>44802</v>
      </c>
      <c r="S213" s="4">
        <f t="shared" si="54"/>
        <v>-3.6121829078071821E-3</v>
      </c>
      <c r="T213" s="4">
        <f t="shared" si="55"/>
        <v>6.174427579109798E-3</v>
      </c>
      <c r="U213" s="4">
        <f t="shared" si="56"/>
        <v>1.5341701534170138E-2</v>
      </c>
      <c r="V213" s="4">
        <f t="shared" si="57"/>
        <v>1.5466666666666518E-2</v>
      </c>
      <c r="W213" s="4">
        <f t="shared" si="58"/>
        <v>4.8795180722891462E-2</v>
      </c>
      <c r="X213" s="4">
        <f t="shared" si="59"/>
        <v>-3.4330985915492995E-2</v>
      </c>
      <c r="Y213" s="4">
        <f t="shared" si="60"/>
        <v>-5.2410901467504489E-3</v>
      </c>
      <c r="Z213" s="4">
        <f t="shared" si="61"/>
        <v>-2.0491803278688492E-2</v>
      </c>
      <c r="AA213" s="4">
        <f t="shared" si="62"/>
        <v>2.2594752186588796E-2</v>
      </c>
      <c r="AB213" s="4">
        <f t="shared" si="63"/>
        <v>2.7100271002711285E-3</v>
      </c>
      <c r="AC213" s="4">
        <f t="shared" si="64"/>
        <v>-4.5871559633028358E-3</v>
      </c>
      <c r="AD213" s="4">
        <f t="shared" si="65"/>
        <v>-1.5203671830177901E-2</v>
      </c>
      <c r="AE213" s="4">
        <f t="shared" si="66"/>
        <v>7.9195857447458273E-3</v>
      </c>
      <c r="AF213" s="4">
        <f t="shared" si="67"/>
        <v>-1.3897991441458757E-2</v>
      </c>
      <c r="AG213" s="4">
        <f t="shared" si="69"/>
        <v>1.3943808532778323E-2</v>
      </c>
    </row>
    <row r="214" spans="1:33">
      <c r="A214" s="53">
        <v>44803</v>
      </c>
      <c r="B214">
        <v>121.3</v>
      </c>
      <c r="C214">
        <v>116.68</v>
      </c>
      <c r="D214">
        <v>21.85</v>
      </c>
      <c r="E214">
        <v>39.29</v>
      </c>
      <c r="F214">
        <v>53.04</v>
      </c>
      <c r="G214">
        <v>32.81</v>
      </c>
      <c r="H214">
        <v>18.91</v>
      </c>
      <c r="I214">
        <v>158.1</v>
      </c>
      <c r="J214">
        <v>27.63</v>
      </c>
      <c r="K214">
        <v>37.31</v>
      </c>
      <c r="L214">
        <v>8.7200000000000006</v>
      </c>
      <c r="M214">
        <v>68.16</v>
      </c>
      <c r="N214">
        <v>32.590000000000003</v>
      </c>
      <c r="O214">
        <v>509.89</v>
      </c>
      <c r="P214" s="72">
        <v>242.39</v>
      </c>
      <c r="Q214" s="61"/>
      <c r="R214" s="53">
        <v>44803</v>
      </c>
      <c r="S214" s="4">
        <f t="shared" si="54"/>
        <v>-5.7674878470792557E-4</v>
      </c>
      <c r="T214" s="4">
        <f t="shared" si="55"/>
        <v>-5.5399301116508815E-3</v>
      </c>
      <c r="U214" s="4">
        <f t="shared" si="56"/>
        <v>4.5787545787545625E-4</v>
      </c>
      <c r="V214" s="4">
        <f t="shared" si="57"/>
        <v>3.1775210084033612E-2</v>
      </c>
      <c r="W214" s="4">
        <f t="shared" si="58"/>
        <v>1.5508328546812278E-2</v>
      </c>
      <c r="X214" s="4">
        <f t="shared" si="59"/>
        <v>-3.0385900941961586E-3</v>
      </c>
      <c r="Y214" s="4">
        <f t="shared" si="60"/>
        <v>-3.6880927291886856E-3</v>
      </c>
      <c r="Z214" s="4">
        <f t="shared" si="61"/>
        <v>-1.2677199775182668E-2</v>
      </c>
      <c r="AA214" s="4">
        <f t="shared" si="62"/>
        <v>-1.5324305060584464E-2</v>
      </c>
      <c r="AB214" s="4">
        <f t="shared" si="63"/>
        <v>8.3783783783784038E-3</v>
      </c>
      <c r="AC214" s="4">
        <f t="shared" si="64"/>
        <v>4.6082949308756671E-3</v>
      </c>
      <c r="AD214" s="4">
        <f t="shared" si="65"/>
        <v>-7.2822604136324465E-3</v>
      </c>
      <c r="AE214" s="4">
        <f t="shared" si="66"/>
        <v>-1.5110305228165588E-2</v>
      </c>
      <c r="AF214" s="4">
        <f t="shared" si="67"/>
        <v>-3.2840080536388205E-3</v>
      </c>
      <c r="AG214" s="4">
        <f t="shared" si="69"/>
        <v>-4.9671592775041296E-3</v>
      </c>
    </row>
    <row r="215" spans="1:33">
      <c r="A215" s="53">
        <v>44804</v>
      </c>
      <c r="B215">
        <v>121.4</v>
      </c>
      <c r="C215">
        <v>116.71</v>
      </c>
      <c r="D215">
        <v>22.31</v>
      </c>
      <c r="E215">
        <v>40.020000000000003</v>
      </c>
      <c r="F215">
        <v>52.9</v>
      </c>
      <c r="G215">
        <v>32.94</v>
      </c>
      <c r="H215">
        <v>18.829999999999998</v>
      </c>
      <c r="I215">
        <v>158.85</v>
      </c>
      <c r="J215">
        <v>28.62</v>
      </c>
      <c r="K215">
        <v>37.01</v>
      </c>
      <c r="L215">
        <v>8.68</v>
      </c>
      <c r="M215">
        <v>69.34</v>
      </c>
      <c r="N215">
        <v>33.53</v>
      </c>
      <c r="O215">
        <v>516.72</v>
      </c>
      <c r="P215" s="72">
        <v>240</v>
      </c>
      <c r="Q215" s="61"/>
      <c r="R215" s="53">
        <v>44804</v>
      </c>
      <c r="S215" s="4">
        <f t="shared" si="54"/>
        <v>8.2440230832658834E-4</v>
      </c>
      <c r="T215" s="4">
        <f t="shared" si="55"/>
        <v>2.5711347274581797E-4</v>
      </c>
      <c r="U215" s="4">
        <f t="shared" si="56"/>
        <v>2.1052631578947212E-2</v>
      </c>
      <c r="V215" s="4">
        <f t="shared" si="57"/>
        <v>1.857979129549503E-2</v>
      </c>
      <c r="W215" s="4">
        <f t="shared" si="58"/>
        <v>-2.639517345399689E-3</v>
      </c>
      <c r="X215" s="4">
        <f t="shared" si="59"/>
        <v>3.96220664431568E-3</v>
      </c>
      <c r="Y215" s="4">
        <f t="shared" si="60"/>
        <v>-4.230565838180933E-3</v>
      </c>
      <c r="Z215" s="4">
        <f t="shared" si="61"/>
        <v>4.7438330170777032E-3</v>
      </c>
      <c r="AA215" s="4">
        <f t="shared" si="62"/>
        <v>3.5830618892508159E-2</v>
      </c>
      <c r="AB215" s="4">
        <f t="shared" si="63"/>
        <v>-8.0407397480569687E-3</v>
      </c>
      <c r="AC215" s="4">
        <f t="shared" si="64"/>
        <v>-4.5871559633028358E-3</v>
      </c>
      <c r="AD215" s="4">
        <f t="shared" si="65"/>
        <v>1.7312206572769995E-2</v>
      </c>
      <c r="AE215" s="4">
        <f t="shared" si="66"/>
        <v>2.8843203436636822E-2</v>
      </c>
      <c r="AF215" s="4">
        <f t="shared" si="67"/>
        <v>1.3395045990311827E-2</v>
      </c>
      <c r="AG215" s="4">
        <f t="shared" si="69"/>
        <v>-9.86014274516267E-3</v>
      </c>
    </row>
    <row r="216" spans="1:33">
      <c r="A216" s="53">
        <v>44805</v>
      </c>
      <c r="B216">
        <v>121.17</v>
      </c>
      <c r="C216">
        <v>116.89</v>
      </c>
      <c r="D216">
        <v>22.71</v>
      </c>
      <c r="E216">
        <v>40.89</v>
      </c>
      <c r="F216">
        <v>53.57</v>
      </c>
      <c r="G216">
        <v>32.770000000000003</v>
      </c>
      <c r="H216">
        <v>19.14</v>
      </c>
      <c r="I216">
        <v>160.15</v>
      </c>
      <c r="J216">
        <v>28.89</v>
      </c>
      <c r="K216">
        <v>37.369999999999997</v>
      </c>
      <c r="L216">
        <v>8.7100000000000009</v>
      </c>
      <c r="M216">
        <v>69</v>
      </c>
      <c r="N216">
        <v>32.49</v>
      </c>
      <c r="O216">
        <v>523.37</v>
      </c>
      <c r="P216" s="72">
        <v>239.85</v>
      </c>
      <c r="Q216" s="61"/>
      <c r="R216" s="53">
        <v>44805</v>
      </c>
      <c r="S216" s="4">
        <f t="shared" si="54"/>
        <v>-1.8945634266887001E-3</v>
      </c>
      <c r="T216" s="4">
        <f t="shared" si="55"/>
        <v>1.5422842944050608E-3</v>
      </c>
      <c r="U216" s="4">
        <f t="shared" si="56"/>
        <v>1.7929179740026946E-2</v>
      </c>
      <c r="V216" s="4">
        <f t="shared" si="57"/>
        <v>2.1739130434782483E-2</v>
      </c>
      <c r="W216" s="4">
        <f t="shared" si="58"/>
        <v>1.2665406427221138E-2</v>
      </c>
      <c r="X216" s="4">
        <f t="shared" si="59"/>
        <v>-5.1608986035214244E-3</v>
      </c>
      <c r="Y216" s="4">
        <f t="shared" si="60"/>
        <v>1.6463090812533387E-2</v>
      </c>
      <c r="Z216" s="4">
        <f t="shared" si="61"/>
        <v>8.1838212149827338E-3</v>
      </c>
      <c r="AA216" s="4">
        <f t="shared" si="62"/>
        <v>9.4339622641508303E-3</v>
      </c>
      <c r="AB216" s="4">
        <f t="shared" si="63"/>
        <v>9.7271007835719736E-3</v>
      </c>
      <c r="AC216" s="4">
        <f t="shared" si="64"/>
        <v>3.4562211981568058E-3</v>
      </c>
      <c r="AD216" s="4">
        <f t="shared" si="65"/>
        <v>-4.9033746755120511E-3</v>
      </c>
      <c r="AE216" s="4">
        <f t="shared" si="66"/>
        <v>-3.101699970175964E-2</v>
      </c>
      <c r="AF216" s="4">
        <f t="shared" si="67"/>
        <v>1.2869639263043853E-2</v>
      </c>
      <c r="AG216" s="4">
        <f t="shared" si="69"/>
        <v>-6.2499999999998668E-4</v>
      </c>
    </row>
    <row r="217" spans="1:33">
      <c r="A217" s="53">
        <v>44806</v>
      </c>
      <c r="B217">
        <v>120.62</v>
      </c>
      <c r="C217">
        <v>116.62</v>
      </c>
      <c r="D217">
        <v>22.79</v>
      </c>
      <c r="E217">
        <v>41.25</v>
      </c>
      <c r="F217">
        <v>53.58</v>
      </c>
      <c r="G217">
        <v>32.51</v>
      </c>
      <c r="H217">
        <v>18.82</v>
      </c>
      <c r="I217">
        <v>158.44999999999999</v>
      </c>
      <c r="J217">
        <v>28.56</v>
      </c>
      <c r="K217">
        <v>36.94</v>
      </c>
      <c r="L217">
        <v>8.57</v>
      </c>
      <c r="M217">
        <v>67.930000000000007</v>
      </c>
      <c r="N217">
        <v>33.049999999999997</v>
      </c>
      <c r="O217">
        <v>520.74</v>
      </c>
      <c r="P217" s="72">
        <v>238.99</v>
      </c>
      <c r="Q217" s="61"/>
      <c r="R217" s="53">
        <v>44806</v>
      </c>
      <c r="S217" s="4">
        <f t="shared" si="54"/>
        <v>-4.5390773293719766E-3</v>
      </c>
      <c r="T217" s="4">
        <f t="shared" si="55"/>
        <v>-2.3098639746770289E-3</v>
      </c>
      <c r="U217" s="4">
        <f t="shared" si="56"/>
        <v>3.5226772346983459E-3</v>
      </c>
      <c r="V217" s="4">
        <f t="shared" si="57"/>
        <v>8.8041085840058209E-3</v>
      </c>
      <c r="W217" s="4">
        <f t="shared" si="58"/>
        <v>1.8667164457708552E-4</v>
      </c>
      <c r="X217" s="4">
        <f t="shared" si="59"/>
        <v>-7.9340860543181124E-3</v>
      </c>
      <c r="Y217" s="4">
        <f t="shared" si="60"/>
        <v>-1.6718913270637459E-2</v>
      </c>
      <c r="Z217" s="4">
        <f t="shared" si="61"/>
        <v>-1.0615048392132453E-2</v>
      </c>
      <c r="AA217" s="4">
        <f t="shared" si="62"/>
        <v>-1.1422637590861928E-2</v>
      </c>
      <c r="AB217" s="4">
        <f t="shared" si="63"/>
        <v>-1.1506556061011475E-2</v>
      </c>
      <c r="AC217" s="4">
        <f t="shared" si="64"/>
        <v>-1.6073478760045945E-2</v>
      </c>
      <c r="AD217" s="4">
        <f t="shared" si="65"/>
        <v>-1.5507246376811445E-2</v>
      </c>
      <c r="AE217" s="4">
        <f t="shared" si="66"/>
        <v>1.7236072637734523E-2</v>
      </c>
      <c r="AF217" s="4">
        <f t="shared" si="67"/>
        <v>-5.0251256281407253E-3</v>
      </c>
      <c r="AG217" s="4">
        <f t="shared" si="69"/>
        <v>-3.5855743172815702E-3</v>
      </c>
    </row>
    <row r="218" spans="1:33">
      <c r="A218" s="53">
        <v>44809</v>
      </c>
      <c r="B218">
        <v>120.09</v>
      </c>
      <c r="C218">
        <v>116.72</v>
      </c>
      <c r="D218">
        <v>22.07</v>
      </c>
      <c r="E218">
        <v>38.97</v>
      </c>
      <c r="F218">
        <v>56.34</v>
      </c>
      <c r="G218">
        <v>32.090000000000003</v>
      </c>
      <c r="H218">
        <v>17.91</v>
      </c>
      <c r="I218">
        <v>155.68</v>
      </c>
      <c r="J218">
        <v>27.89</v>
      </c>
      <c r="K218">
        <v>36.75</v>
      </c>
      <c r="L218">
        <v>8.42</v>
      </c>
      <c r="M218">
        <v>66.849999999999994</v>
      </c>
      <c r="N218">
        <v>32.5</v>
      </c>
      <c r="O218">
        <v>517.11</v>
      </c>
      <c r="P218" s="72">
        <v>234</v>
      </c>
      <c r="Q218" s="61"/>
      <c r="R218" s="53">
        <v>44809</v>
      </c>
      <c r="S218" s="4">
        <f t="shared" si="54"/>
        <v>-4.3939645166639618E-3</v>
      </c>
      <c r="T218" s="4">
        <f t="shared" si="55"/>
        <v>8.5748585148337497E-4</v>
      </c>
      <c r="U218" s="4">
        <f t="shared" si="56"/>
        <v>-3.1592803861342666E-2</v>
      </c>
      <c r="V218" s="4">
        <f t="shared" si="57"/>
        <v>-5.5272727272727251E-2</v>
      </c>
      <c r="W218" s="4">
        <f t="shared" si="58"/>
        <v>5.1511758118701012E-2</v>
      </c>
      <c r="X218" s="4">
        <f t="shared" si="59"/>
        <v>-1.2919101814826028E-2</v>
      </c>
      <c r="Y218" s="4">
        <f t="shared" si="60"/>
        <v>-4.8352816153028666E-2</v>
      </c>
      <c r="Z218" s="4">
        <f t="shared" si="61"/>
        <v>-1.7481855474913099E-2</v>
      </c>
      <c r="AA218" s="4">
        <f t="shared" si="62"/>
        <v>-2.3459383753501317E-2</v>
      </c>
      <c r="AB218" s="4">
        <f t="shared" si="63"/>
        <v>-5.1434759068759162E-3</v>
      </c>
      <c r="AC218" s="4">
        <f t="shared" si="64"/>
        <v>-1.7502917152858899E-2</v>
      </c>
      <c r="AD218" s="4">
        <f t="shared" si="65"/>
        <v>-1.589871926983677E-2</v>
      </c>
      <c r="AE218" s="4">
        <f t="shared" si="66"/>
        <v>-1.6641452344931862E-2</v>
      </c>
      <c r="AF218" s="4">
        <f t="shared" si="67"/>
        <v>-6.9708491761724112E-3</v>
      </c>
      <c r="AG218" s="4">
        <f t="shared" si="69"/>
        <v>-2.0879534708565295E-2</v>
      </c>
    </row>
    <row r="219" spans="1:33">
      <c r="A219" s="53">
        <v>44810</v>
      </c>
      <c r="B219">
        <v>119.51</v>
      </c>
      <c r="C219">
        <v>117.01</v>
      </c>
      <c r="D219">
        <v>22.1</v>
      </c>
      <c r="E219">
        <v>38.76</v>
      </c>
      <c r="F219">
        <v>56.34</v>
      </c>
      <c r="G219">
        <v>32.31</v>
      </c>
      <c r="H219">
        <v>17.93</v>
      </c>
      <c r="I219">
        <v>157.34</v>
      </c>
      <c r="J219">
        <v>27.95</v>
      </c>
      <c r="K219">
        <v>36.5</v>
      </c>
      <c r="L219">
        <v>8.3800000000000008</v>
      </c>
      <c r="M219">
        <v>67.17</v>
      </c>
      <c r="N219">
        <v>32</v>
      </c>
      <c r="O219">
        <v>512.28</v>
      </c>
      <c r="P219" s="72">
        <v>232.1</v>
      </c>
      <c r="Q219" s="61"/>
      <c r="R219" s="53">
        <v>44810</v>
      </c>
      <c r="S219" s="4">
        <f t="shared" si="54"/>
        <v>-4.8297110500458151E-3</v>
      </c>
      <c r="T219" s="4">
        <f t="shared" si="55"/>
        <v>2.4845784784099934E-3</v>
      </c>
      <c r="U219" s="4">
        <f t="shared" si="56"/>
        <v>1.3593112822836151E-3</v>
      </c>
      <c r="V219" s="4">
        <f t="shared" si="57"/>
        <v>-5.388760585065433E-3</v>
      </c>
      <c r="W219" s="4">
        <f t="shared" si="58"/>
        <v>0</v>
      </c>
      <c r="X219" s="4">
        <f t="shared" si="59"/>
        <v>6.8557182923028037E-3</v>
      </c>
      <c r="Y219" s="4">
        <f t="shared" si="60"/>
        <v>1.116694584031297E-3</v>
      </c>
      <c r="Z219" s="4">
        <f t="shared" si="61"/>
        <v>1.0662898252826292E-2</v>
      </c>
      <c r="AA219" s="4">
        <f t="shared" si="62"/>
        <v>2.1513087128002262E-3</v>
      </c>
      <c r="AB219" s="4">
        <f t="shared" si="63"/>
        <v>-6.8027210884353817E-3</v>
      </c>
      <c r="AC219" s="4">
        <f t="shared" si="64"/>
        <v>-4.7505938242279333E-3</v>
      </c>
      <c r="AD219" s="4">
        <f t="shared" si="65"/>
        <v>4.7868362004488407E-3</v>
      </c>
      <c r="AE219" s="4">
        <f t="shared" si="66"/>
        <v>-1.538461538461533E-2</v>
      </c>
      <c r="AF219" s="4">
        <f t="shared" si="67"/>
        <v>-9.3403724546035072E-3</v>
      </c>
      <c r="AG219" s="4">
        <f t="shared" si="69"/>
        <v>-8.1196581196580908E-3</v>
      </c>
    </row>
    <row r="220" spans="1:33">
      <c r="A220" s="53">
        <v>44811</v>
      </c>
      <c r="B220">
        <v>120.62</v>
      </c>
      <c r="C220">
        <v>116.78</v>
      </c>
      <c r="D220">
        <v>21.87</v>
      </c>
      <c r="E220">
        <v>39.06</v>
      </c>
      <c r="F220">
        <v>55.5</v>
      </c>
      <c r="G220">
        <v>32.15</v>
      </c>
      <c r="H220">
        <v>17.95</v>
      </c>
      <c r="I220">
        <v>158.31</v>
      </c>
      <c r="J220">
        <v>27.76</v>
      </c>
      <c r="K220">
        <v>36.29</v>
      </c>
      <c r="L220">
        <v>8.26</v>
      </c>
      <c r="M220">
        <v>67.03</v>
      </c>
      <c r="N220">
        <v>31.3</v>
      </c>
      <c r="O220">
        <v>508.21</v>
      </c>
      <c r="P220" s="72">
        <v>232.48</v>
      </c>
      <c r="Q220" s="61"/>
      <c r="R220" s="53">
        <v>44811</v>
      </c>
      <c r="S220" s="4">
        <f t="shared" si="54"/>
        <v>9.2879256965943124E-3</v>
      </c>
      <c r="T220" s="4">
        <f t="shared" si="55"/>
        <v>-1.965643962054564E-3</v>
      </c>
      <c r="U220" s="4">
        <f t="shared" si="56"/>
        <v>-1.0407239819004599E-2</v>
      </c>
      <c r="V220" s="4">
        <f t="shared" si="57"/>
        <v>7.7399380804954454E-3</v>
      </c>
      <c r="W220" s="4">
        <f t="shared" si="58"/>
        <v>-1.4909478168264156E-2</v>
      </c>
      <c r="X220" s="4">
        <f t="shared" si="59"/>
        <v>-4.9520272361499584E-3</v>
      </c>
      <c r="Y220" s="4">
        <f t="shared" si="60"/>
        <v>1.115448968209698E-3</v>
      </c>
      <c r="Z220" s="4">
        <f t="shared" si="61"/>
        <v>6.1649930087708249E-3</v>
      </c>
      <c r="AA220" s="4">
        <f t="shared" si="62"/>
        <v>-6.7978533094811278E-3</v>
      </c>
      <c r="AB220" s="4">
        <f t="shared" si="63"/>
        <v>-5.7534246575342562E-3</v>
      </c>
      <c r="AC220" s="4">
        <f t="shared" si="64"/>
        <v>-1.4319809069212486E-2</v>
      </c>
      <c r="AD220" s="4">
        <f t="shared" si="65"/>
        <v>-2.0842638082477771E-3</v>
      </c>
      <c r="AE220" s="4">
        <f t="shared" si="66"/>
        <v>-2.1874999999999978E-2</v>
      </c>
      <c r="AF220" s="4">
        <f t="shared" si="67"/>
        <v>-7.9448738970875343E-3</v>
      </c>
      <c r="AG220" s="4">
        <f t="shared" si="69"/>
        <v>1.6372253339078657E-3</v>
      </c>
    </row>
    <row r="221" spans="1:33">
      <c r="A221" s="53">
        <v>44812</v>
      </c>
      <c r="B221">
        <v>119.99</v>
      </c>
      <c r="C221">
        <v>115.53</v>
      </c>
      <c r="D221">
        <v>21.8</v>
      </c>
      <c r="E221">
        <v>39.71</v>
      </c>
      <c r="F221">
        <v>53.86</v>
      </c>
      <c r="G221">
        <v>32.299999999999997</v>
      </c>
      <c r="H221">
        <v>17.920000000000002</v>
      </c>
      <c r="I221">
        <v>158.31</v>
      </c>
      <c r="J221">
        <v>28.65</v>
      </c>
      <c r="K221">
        <v>37</v>
      </c>
      <c r="L221">
        <v>8.23</v>
      </c>
      <c r="M221">
        <v>67.05</v>
      </c>
      <c r="N221">
        <v>32.340000000000003</v>
      </c>
      <c r="O221">
        <v>514.57000000000005</v>
      </c>
      <c r="P221" s="72">
        <v>232.75</v>
      </c>
      <c r="Q221" s="61"/>
      <c r="R221" s="53">
        <v>44812</v>
      </c>
      <c r="S221" s="4">
        <f t="shared" si="54"/>
        <v>-5.2230144254684641E-3</v>
      </c>
      <c r="T221" s="4">
        <f t="shared" si="55"/>
        <v>-1.0703887651995259E-2</v>
      </c>
      <c r="U221" s="4">
        <f t="shared" si="56"/>
        <v>-3.2007315957933713E-3</v>
      </c>
      <c r="V221" s="4">
        <f t="shared" si="57"/>
        <v>1.6641065028161872E-2</v>
      </c>
      <c r="W221" s="4">
        <f t="shared" si="58"/>
        <v>-2.9549549549549581E-2</v>
      </c>
      <c r="X221" s="4">
        <f t="shared" si="59"/>
        <v>4.6656298600311619E-3</v>
      </c>
      <c r="Y221" s="4">
        <f t="shared" si="60"/>
        <v>-1.6713091922003764E-3</v>
      </c>
      <c r="Z221" s="4">
        <f t="shared" si="61"/>
        <v>0</v>
      </c>
      <c r="AA221" s="4">
        <f t="shared" si="62"/>
        <v>3.2060518731988452E-2</v>
      </c>
      <c r="AB221" s="4">
        <f t="shared" si="63"/>
        <v>1.9564618352163166E-2</v>
      </c>
      <c r="AC221" s="4">
        <f t="shared" si="64"/>
        <v>-3.63196125907983E-3</v>
      </c>
      <c r="AD221" s="4">
        <f t="shared" si="65"/>
        <v>2.9837386244957464E-4</v>
      </c>
      <c r="AE221" s="4">
        <f t="shared" si="66"/>
        <v>3.3226837060702952E-2</v>
      </c>
      <c r="AF221" s="4">
        <f t="shared" si="67"/>
        <v>1.2514511717597099E-2</v>
      </c>
      <c r="AG221" s="4">
        <f t="shared" si="69"/>
        <v>1.1613902271163656E-3</v>
      </c>
    </row>
    <row r="222" spans="1:33">
      <c r="A222" s="53">
        <v>44813</v>
      </c>
      <c r="B222">
        <v>121.51</v>
      </c>
      <c r="C222">
        <v>115.86</v>
      </c>
      <c r="D222">
        <v>21.5</v>
      </c>
      <c r="E222">
        <v>39.49</v>
      </c>
      <c r="F222">
        <v>53.48</v>
      </c>
      <c r="G222">
        <v>32.299999999999997</v>
      </c>
      <c r="H222">
        <v>17.78</v>
      </c>
      <c r="I222">
        <v>157.82</v>
      </c>
      <c r="J222">
        <v>28.6</v>
      </c>
      <c r="K222">
        <v>36</v>
      </c>
      <c r="L222">
        <v>8.27</v>
      </c>
      <c r="M222">
        <v>66.709999999999994</v>
      </c>
      <c r="N222">
        <v>31.28</v>
      </c>
      <c r="O222">
        <v>514.54</v>
      </c>
      <c r="P222" s="72">
        <v>231.9</v>
      </c>
      <c r="Q222" s="61"/>
      <c r="R222" s="53">
        <v>44813</v>
      </c>
      <c r="S222" s="4">
        <f t="shared" si="54"/>
        <v>1.2667722310192531E-2</v>
      </c>
      <c r="T222" s="4">
        <f t="shared" si="55"/>
        <v>2.8564009348222008E-3</v>
      </c>
      <c r="U222" s="4">
        <f t="shared" si="56"/>
        <v>-1.3761467889908285E-2</v>
      </c>
      <c r="V222" s="4">
        <f t="shared" si="57"/>
        <v>-5.5401662049860967E-3</v>
      </c>
      <c r="W222" s="4">
        <f t="shared" si="58"/>
        <v>-7.055328629780977E-3</v>
      </c>
      <c r="X222" s="4">
        <f t="shared" si="59"/>
        <v>0</v>
      </c>
      <c r="Y222" s="4">
        <f t="shared" si="60"/>
        <v>-7.8125E-3</v>
      </c>
      <c r="Z222" s="4">
        <f t="shared" si="61"/>
        <v>-3.0951929758070706E-3</v>
      </c>
      <c r="AA222" s="4">
        <f t="shared" si="62"/>
        <v>-1.7452006980801515E-3</v>
      </c>
      <c r="AB222" s="4">
        <f t="shared" si="63"/>
        <v>-2.7027027027026973E-2</v>
      </c>
      <c r="AC222" s="4">
        <f t="shared" si="64"/>
        <v>4.8602673147022379E-3</v>
      </c>
      <c r="AD222" s="4">
        <f t="shared" si="65"/>
        <v>-5.0708426547353413E-3</v>
      </c>
      <c r="AE222" s="4">
        <f t="shared" si="66"/>
        <v>-3.2776747062461364E-2</v>
      </c>
      <c r="AF222" s="4">
        <f t="shared" si="67"/>
        <v>-5.8301105777758266E-5</v>
      </c>
      <c r="AG222" s="4">
        <f t="shared" si="69"/>
        <v>-3.6519871106337476E-3</v>
      </c>
    </row>
    <row r="223" spans="1:33">
      <c r="A223" s="53">
        <v>44816</v>
      </c>
      <c r="B223">
        <v>122.08</v>
      </c>
      <c r="C223">
        <v>116.5</v>
      </c>
      <c r="D223">
        <v>21.25</v>
      </c>
      <c r="E223">
        <v>39.299999999999997</v>
      </c>
      <c r="F223">
        <v>52</v>
      </c>
      <c r="G223">
        <v>32.04</v>
      </c>
      <c r="H223">
        <v>17.739999999999998</v>
      </c>
      <c r="I223">
        <v>148.51</v>
      </c>
      <c r="J223">
        <v>28.31</v>
      </c>
      <c r="K223">
        <v>35.51</v>
      </c>
      <c r="L223">
        <v>8.17</v>
      </c>
      <c r="M223">
        <v>66</v>
      </c>
      <c r="N223">
        <v>31.5</v>
      </c>
      <c r="O223">
        <v>512.28</v>
      </c>
      <c r="P223" s="72">
        <v>231.75</v>
      </c>
      <c r="Q223" s="61"/>
      <c r="R223" s="53">
        <v>44816</v>
      </c>
      <c r="S223" s="4">
        <f t="shared" si="54"/>
        <v>4.6909719364660596E-3</v>
      </c>
      <c r="T223" s="4">
        <f t="shared" si="55"/>
        <v>5.5239081650266808E-3</v>
      </c>
      <c r="U223" s="4">
        <f t="shared" si="56"/>
        <v>-1.1627906976744207E-2</v>
      </c>
      <c r="V223" s="4">
        <f t="shared" si="57"/>
        <v>-4.8113446442138441E-3</v>
      </c>
      <c r="W223" s="4">
        <f t="shared" si="58"/>
        <v>-2.7673896783844354E-2</v>
      </c>
      <c r="X223" s="4">
        <f t="shared" si="59"/>
        <v>-8.04953560371513E-3</v>
      </c>
      <c r="Y223" s="4">
        <f t="shared" si="60"/>
        <v>-2.2497187851520106E-3</v>
      </c>
      <c r="Z223" s="4">
        <f t="shared" si="61"/>
        <v>-5.899125586110765E-2</v>
      </c>
      <c r="AA223" s="4">
        <f t="shared" si="62"/>
        <v>-1.0139860139860235E-2</v>
      </c>
      <c r="AB223" s="4">
        <f t="shared" si="63"/>
        <v>-1.3611111111111129E-2</v>
      </c>
      <c r="AC223" s="4">
        <f t="shared" si="64"/>
        <v>-1.2091898428053138E-2</v>
      </c>
      <c r="AD223" s="4">
        <f t="shared" si="65"/>
        <v>-1.0643081996702053E-2</v>
      </c>
      <c r="AE223" s="4">
        <f t="shared" si="66"/>
        <v>7.033248081841359E-3</v>
      </c>
      <c r="AF223" s="4">
        <f t="shared" si="67"/>
        <v>-4.3922727096046277E-3</v>
      </c>
      <c r="AG223" s="4">
        <f t="shared" si="69"/>
        <v>-6.4683053040104355E-4</v>
      </c>
    </row>
    <row r="224" spans="1:33">
      <c r="A224" s="53">
        <v>44817</v>
      </c>
      <c r="B224">
        <v>123.94</v>
      </c>
      <c r="C224">
        <v>119.9</v>
      </c>
      <c r="D224">
        <v>21.3</v>
      </c>
      <c r="E224">
        <v>37.5</v>
      </c>
      <c r="F224">
        <v>50.77</v>
      </c>
      <c r="G224">
        <v>31.95</v>
      </c>
      <c r="H224">
        <v>17.649999999999999</v>
      </c>
      <c r="I224">
        <v>148.13</v>
      </c>
      <c r="J224">
        <v>28.5</v>
      </c>
      <c r="K224">
        <v>35.18</v>
      </c>
      <c r="L224">
        <v>8.1199999999999992</v>
      </c>
      <c r="M224">
        <v>66.06</v>
      </c>
      <c r="N224">
        <v>31.27</v>
      </c>
      <c r="O224">
        <v>513.4</v>
      </c>
      <c r="P224" s="72">
        <v>232.45</v>
      </c>
      <c r="Q224" s="61"/>
      <c r="R224" s="53">
        <v>44817</v>
      </c>
      <c r="S224" s="4">
        <f t="shared" si="54"/>
        <v>1.5235910878112602E-2</v>
      </c>
      <c r="T224" s="4">
        <f t="shared" si="55"/>
        <v>2.9184549356223277E-2</v>
      </c>
      <c r="U224" s="4">
        <f t="shared" si="56"/>
        <v>2.3529411764706687E-3</v>
      </c>
      <c r="V224" s="4">
        <f t="shared" si="57"/>
        <v>-4.5801526717557217E-2</v>
      </c>
      <c r="W224" s="4">
        <f t="shared" si="58"/>
        <v>-2.3653846153846136E-2</v>
      </c>
      <c r="X224" s="4">
        <f t="shared" si="59"/>
        <v>-2.8089887640448952E-3</v>
      </c>
      <c r="Y224" s="4">
        <f t="shared" si="60"/>
        <v>-5.0732807215332354E-3</v>
      </c>
      <c r="Z224" s="4">
        <f t="shared" si="61"/>
        <v>-2.5587502525081796E-3</v>
      </c>
      <c r="AA224" s="4">
        <f t="shared" si="62"/>
        <v>6.7114093959732557E-3</v>
      </c>
      <c r="AB224" s="4">
        <f t="shared" si="63"/>
        <v>-9.293156857223317E-3</v>
      </c>
      <c r="AC224" s="4">
        <f t="shared" si="64"/>
        <v>-6.1199510403917579E-3</v>
      </c>
      <c r="AD224" s="4">
        <f t="shared" si="65"/>
        <v>9.0909090909097046E-4</v>
      </c>
      <c r="AE224" s="4">
        <f t="shared" si="66"/>
        <v>-7.3015873015873645E-3</v>
      </c>
      <c r="AF224" s="4">
        <f t="shared" si="67"/>
        <v>2.1863043648004954E-3</v>
      </c>
      <c r="AG224" s="4">
        <f t="shared" si="69"/>
        <v>3.0204962243796096E-3</v>
      </c>
    </row>
    <row r="225" spans="1:33">
      <c r="A225" s="53">
        <v>44818</v>
      </c>
      <c r="B225">
        <v>122.67</v>
      </c>
      <c r="C225">
        <v>116.87</v>
      </c>
      <c r="D225">
        <v>22.89</v>
      </c>
      <c r="E225">
        <v>37.840000000000003</v>
      </c>
      <c r="F225">
        <v>50.92</v>
      </c>
      <c r="G225">
        <v>31.78</v>
      </c>
      <c r="H225">
        <v>17.559999999999999</v>
      </c>
      <c r="I225">
        <v>149.29</v>
      </c>
      <c r="J225">
        <v>28.31</v>
      </c>
      <c r="K225">
        <v>33.47</v>
      </c>
      <c r="L225">
        <v>8.14</v>
      </c>
      <c r="M225">
        <v>66.569999999999993</v>
      </c>
      <c r="N225">
        <v>31.96</v>
      </c>
      <c r="O225">
        <v>512.80999999999995</v>
      </c>
      <c r="P225" s="72">
        <v>231</v>
      </c>
      <c r="Q225" s="61"/>
      <c r="R225" s="53">
        <v>44818</v>
      </c>
      <c r="S225" s="4">
        <f t="shared" si="54"/>
        <v>-1.0246893658221734E-2</v>
      </c>
      <c r="T225" s="4">
        <f t="shared" si="55"/>
        <v>-2.5271059216013358E-2</v>
      </c>
      <c r="U225" s="4">
        <f t="shared" si="56"/>
        <v>7.4647887323943563E-2</v>
      </c>
      <c r="V225" s="4">
        <f t="shared" si="57"/>
        <v>9.0666666666667783E-3</v>
      </c>
      <c r="W225" s="4">
        <f t="shared" si="58"/>
        <v>2.9545006893834103E-3</v>
      </c>
      <c r="X225" s="4">
        <f t="shared" si="59"/>
        <v>-5.3208137715179404E-3</v>
      </c>
      <c r="Y225" s="4">
        <f t="shared" si="60"/>
        <v>-5.0991501416430829E-3</v>
      </c>
      <c r="Z225" s="4">
        <f t="shared" si="61"/>
        <v>7.8309592925132065E-3</v>
      </c>
      <c r="AA225" s="4">
        <f t="shared" si="62"/>
        <v>-6.6666666666667096E-3</v>
      </c>
      <c r="AB225" s="4">
        <f t="shared" si="63"/>
        <v>-4.8607163160886868E-2</v>
      </c>
      <c r="AC225" s="4">
        <f t="shared" si="64"/>
        <v>2.4630541871923928E-3</v>
      </c>
      <c r="AD225" s="4">
        <f t="shared" si="65"/>
        <v>7.7202543142596003E-3</v>
      </c>
      <c r="AE225" s="4">
        <f t="shared" si="66"/>
        <v>2.2065877838183701E-2</v>
      </c>
      <c r="AF225" s="4">
        <f t="shared" si="67"/>
        <v>-1.1492014024153674E-3</v>
      </c>
      <c r="AG225" s="4">
        <f t="shared" si="69"/>
        <v>-6.2379006237900381E-3</v>
      </c>
    </row>
    <row r="226" spans="1:33">
      <c r="A226" s="53">
        <v>44819</v>
      </c>
      <c r="B226">
        <v>120.99</v>
      </c>
      <c r="C226">
        <v>117.35</v>
      </c>
      <c r="D226">
        <v>23.37</v>
      </c>
      <c r="E226">
        <v>37.56</v>
      </c>
      <c r="F226">
        <v>50.92</v>
      </c>
      <c r="G226">
        <v>30.93</v>
      </c>
      <c r="H226">
        <v>17.510000000000002</v>
      </c>
      <c r="I226">
        <v>150.1</v>
      </c>
      <c r="J226">
        <v>28.24</v>
      </c>
      <c r="K226">
        <v>33.1</v>
      </c>
      <c r="L226">
        <v>8.19</v>
      </c>
      <c r="M226">
        <v>65.44</v>
      </c>
      <c r="N226">
        <v>31</v>
      </c>
      <c r="O226">
        <v>510.97</v>
      </c>
      <c r="P226" s="72">
        <v>229.95</v>
      </c>
      <c r="Q226" s="61"/>
      <c r="R226" s="53">
        <v>44819</v>
      </c>
      <c r="S226" s="4">
        <f t="shared" si="54"/>
        <v>-1.3695280019564771E-2</v>
      </c>
      <c r="T226" s="4">
        <f t="shared" si="55"/>
        <v>4.1071275776503047E-3</v>
      </c>
      <c r="U226" s="4">
        <f t="shared" si="56"/>
        <v>2.0969855832241091E-2</v>
      </c>
      <c r="V226" s="4">
        <f t="shared" si="57"/>
        <v>-7.3995771670191113E-3</v>
      </c>
      <c r="W226" s="4">
        <f t="shared" si="58"/>
        <v>0</v>
      </c>
      <c r="X226" s="4">
        <f t="shared" si="59"/>
        <v>-2.6746381371932082E-2</v>
      </c>
      <c r="Y226" s="4">
        <f t="shared" si="60"/>
        <v>-2.8473804100226374E-3</v>
      </c>
      <c r="Z226" s="4">
        <f t="shared" si="61"/>
        <v>5.425681559381168E-3</v>
      </c>
      <c r="AA226" s="4">
        <f t="shared" si="62"/>
        <v>-2.4726245143058545E-3</v>
      </c>
      <c r="AB226" s="4">
        <f t="shared" si="63"/>
        <v>-1.105467582910058E-2</v>
      </c>
      <c r="AC226" s="4">
        <f t="shared" si="64"/>
        <v>6.142506142505999E-3</v>
      </c>
      <c r="AD226" s="4">
        <f t="shared" si="65"/>
        <v>-1.6974613189124188E-2</v>
      </c>
      <c r="AE226" s="4">
        <f t="shared" si="66"/>
        <v>-3.0037546933667114E-2</v>
      </c>
      <c r="AF226" s="4">
        <f t="shared" si="67"/>
        <v>-3.5880735555077203E-3</v>
      </c>
      <c r="AG226" s="4">
        <f t="shared" si="69"/>
        <v>-4.5454545454546302E-3</v>
      </c>
    </row>
    <row r="227" spans="1:33">
      <c r="A227" s="53">
        <v>44820</v>
      </c>
      <c r="B227">
        <v>118.41</v>
      </c>
      <c r="C227">
        <v>117.85</v>
      </c>
      <c r="D227">
        <v>22.56</v>
      </c>
      <c r="E227">
        <v>38.49</v>
      </c>
      <c r="F227">
        <v>52.03</v>
      </c>
      <c r="G227">
        <v>30.86</v>
      </c>
      <c r="H227">
        <v>17.46</v>
      </c>
      <c r="I227">
        <v>149.84</v>
      </c>
      <c r="J227">
        <v>28</v>
      </c>
      <c r="K227">
        <v>33.17</v>
      </c>
      <c r="L227">
        <v>8.09</v>
      </c>
      <c r="M227">
        <v>65.08</v>
      </c>
      <c r="N227">
        <v>30.55</v>
      </c>
      <c r="O227">
        <v>508.17</v>
      </c>
      <c r="P227" s="72">
        <v>231</v>
      </c>
      <c r="Q227" s="61"/>
      <c r="R227" s="53">
        <v>44820</v>
      </c>
      <c r="S227" s="4">
        <f t="shared" si="54"/>
        <v>-2.1324076369947931E-2</v>
      </c>
      <c r="T227" s="4">
        <f t="shared" si="55"/>
        <v>4.260758414997845E-3</v>
      </c>
      <c r="U227" s="4">
        <f t="shared" si="56"/>
        <v>-3.4659820282413434E-2</v>
      </c>
      <c r="V227" s="4">
        <f t="shared" si="57"/>
        <v>2.4760383386581486E-2</v>
      </c>
      <c r="W227" s="4">
        <f t="shared" si="58"/>
        <v>2.1798900235663776E-2</v>
      </c>
      <c r="X227" s="4">
        <f t="shared" si="59"/>
        <v>-2.2631749110895161E-3</v>
      </c>
      <c r="Y227" s="4">
        <f t="shared" si="60"/>
        <v>-2.855511136493516E-3</v>
      </c>
      <c r="Z227" s="4">
        <f t="shared" si="61"/>
        <v>-1.732178547634855E-3</v>
      </c>
      <c r="AA227" s="4">
        <f t="shared" si="62"/>
        <v>-8.4985835694050271E-3</v>
      </c>
      <c r="AB227" s="4">
        <f t="shared" si="63"/>
        <v>2.114803625377748E-3</v>
      </c>
      <c r="AC227" s="4">
        <f t="shared" si="64"/>
        <v>-1.2210012210012167E-2</v>
      </c>
      <c r="AD227" s="4">
        <f t="shared" si="65"/>
        <v>-5.5012224938875143E-3</v>
      </c>
      <c r="AE227" s="4">
        <f t="shared" si="66"/>
        <v>-1.4516129032258074E-2</v>
      </c>
      <c r="AF227" s="4">
        <f t="shared" si="67"/>
        <v>-5.4797737636260724E-3</v>
      </c>
      <c r="AG227" s="4">
        <f t="shared" si="69"/>
        <v>4.5662100456620447E-3</v>
      </c>
    </row>
    <row r="228" spans="1:33">
      <c r="A228" s="53">
        <v>44823</v>
      </c>
      <c r="B228">
        <v>116.98</v>
      </c>
      <c r="C228">
        <v>117.26</v>
      </c>
      <c r="D228">
        <v>22.99</v>
      </c>
      <c r="E228">
        <v>38</v>
      </c>
      <c r="F228">
        <v>53.93</v>
      </c>
      <c r="G228">
        <v>30.03</v>
      </c>
      <c r="H228">
        <v>17.239999999999998</v>
      </c>
      <c r="I228">
        <v>147.66999999999999</v>
      </c>
      <c r="J228">
        <v>27.78</v>
      </c>
      <c r="K228">
        <v>33.1</v>
      </c>
      <c r="L228">
        <v>8.16</v>
      </c>
      <c r="M228">
        <v>64.849999999999994</v>
      </c>
      <c r="N228">
        <v>31.22</v>
      </c>
      <c r="O228">
        <v>501.99</v>
      </c>
      <c r="P228" s="72">
        <v>233.4</v>
      </c>
      <c r="Q228" s="61"/>
      <c r="R228" s="53">
        <v>44823</v>
      </c>
      <c r="S228" s="4">
        <f t="shared" si="54"/>
        <v>-1.2076682712608644E-2</v>
      </c>
      <c r="T228" s="4">
        <f t="shared" si="55"/>
        <v>-5.0063640220618932E-3</v>
      </c>
      <c r="U228" s="4">
        <f t="shared" si="56"/>
        <v>1.9060283687943214E-2</v>
      </c>
      <c r="V228" s="4">
        <f t="shared" si="57"/>
        <v>-1.2730579371265316E-2</v>
      </c>
      <c r="W228" s="4">
        <f t="shared" si="58"/>
        <v>3.6517393811262622E-2</v>
      </c>
      <c r="X228" s="4">
        <f t="shared" si="59"/>
        <v>-2.6895657809462015E-2</v>
      </c>
      <c r="Y228" s="4">
        <f t="shared" si="60"/>
        <v>-1.2600229095074633E-2</v>
      </c>
      <c r="Z228" s="4">
        <f t="shared" si="61"/>
        <v>-1.4482114255205625E-2</v>
      </c>
      <c r="AA228" s="4">
        <f t="shared" si="62"/>
        <v>-7.8571428571427848E-3</v>
      </c>
      <c r="AB228" s="4">
        <f t="shared" si="63"/>
        <v>-2.110340669279509E-3</v>
      </c>
      <c r="AC228" s="4">
        <f t="shared" si="64"/>
        <v>8.6526576019778645E-3</v>
      </c>
      <c r="AD228" s="4">
        <f t="shared" si="65"/>
        <v>-3.5341118623233303E-3</v>
      </c>
      <c r="AE228" s="4">
        <f t="shared" si="66"/>
        <v>2.193126022913261E-2</v>
      </c>
      <c r="AF228" s="4">
        <f t="shared" si="67"/>
        <v>-1.2161284609481071E-2</v>
      </c>
      <c r="AG228" s="4">
        <f t="shared" ref="AG228:AG243" si="70">P228/P227-1</f>
        <v>1.0389610389610393E-2</v>
      </c>
    </row>
    <row r="229" spans="1:33">
      <c r="A229" s="53">
        <v>44824</v>
      </c>
      <c r="B229">
        <v>116.57</v>
      </c>
      <c r="C229">
        <v>115.99</v>
      </c>
      <c r="D229">
        <v>22.92</v>
      </c>
      <c r="E229">
        <v>37</v>
      </c>
      <c r="F229">
        <v>55.5</v>
      </c>
      <c r="G229">
        <v>30.04</v>
      </c>
      <c r="H229">
        <v>17.11</v>
      </c>
      <c r="I229">
        <v>145.72999999999999</v>
      </c>
      <c r="J229">
        <v>27.91</v>
      </c>
      <c r="K229">
        <v>33.06</v>
      </c>
      <c r="L229">
        <v>8.1199999999999992</v>
      </c>
      <c r="M229">
        <v>60.21</v>
      </c>
      <c r="N229">
        <v>30.88</v>
      </c>
      <c r="O229">
        <v>492.78</v>
      </c>
      <c r="P229" s="72">
        <v>233.9</v>
      </c>
      <c r="Q229" s="61"/>
      <c r="R229" s="53">
        <v>44824</v>
      </c>
      <c r="S229" s="4">
        <f t="shared" si="54"/>
        <v>-3.5048726277997488E-3</v>
      </c>
      <c r="T229" s="4">
        <f t="shared" si="55"/>
        <v>-1.0830632781852367E-2</v>
      </c>
      <c r="U229" s="4">
        <f t="shared" si="56"/>
        <v>-3.0448020878641735E-3</v>
      </c>
      <c r="V229" s="4">
        <f t="shared" si="57"/>
        <v>-2.6315789473684181E-2</v>
      </c>
      <c r="W229" s="4">
        <f t="shared" si="58"/>
        <v>2.9111811607639648E-2</v>
      </c>
      <c r="X229" s="4">
        <f t="shared" si="59"/>
        <v>3.330003330002107E-4</v>
      </c>
      <c r="Y229" s="4">
        <f t="shared" si="60"/>
        <v>-7.5406032482597807E-3</v>
      </c>
      <c r="Z229" s="4">
        <f t="shared" si="61"/>
        <v>-1.313740096160354E-2</v>
      </c>
      <c r="AA229" s="4">
        <f t="shared" si="62"/>
        <v>4.679625629949502E-3</v>
      </c>
      <c r="AB229" s="4">
        <f t="shared" si="63"/>
        <v>-1.2084592145015227E-3</v>
      </c>
      <c r="AC229" s="4">
        <f t="shared" si="64"/>
        <v>-4.9019607843138191E-3</v>
      </c>
      <c r="AD229" s="4">
        <f t="shared" si="65"/>
        <v>-7.1549730146491797E-2</v>
      </c>
      <c r="AE229" s="4">
        <f t="shared" si="66"/>
        <v>-1.0890454836643193E-2</v>
      </c>
      <c r="AF229" s="4">
        <f t="shared" si="67"/>
        <v>-1.8346979023486587E-2</v>
      </c>
      <c r="AG229" s="4">
        <f t="shared" si="70"/>
        <v>2.1422450728363351E-3</v>
      </c>
    </row>
    <row r="230" spans="1:33">
      <c r="A230" s="53">
        <v>44825</v>
      </c>
      <c r="B230">
        <v>116.96</v>
      </c>
      <c r="C230">
        <v>115.63</v>
      </c>
      <c r="D230">
        <v>22.91</v>
      </c>
      <c r="E230">
        <v>37.25</v>
      </c>
      <c r="F230">
        <v>54.11</v>
      </c>
      <c r="G230">
        <v>29.87</v>
      </c>
      <c r="H230">
        <v>16.739999999999998</v>
      </c>
      <c r="I230">
        <v>141.82</v>
      </c>
      <c r="J230">
        <v>27.37</v>
      </c>
      <c r="K230">
        <v>33.21</v>
      </c>
      <c r="L230">
        <v>7.88</v>
      </c>
      <c r="M230">
        <v>59.92</v>
      </c>
      <c r="N230">
        <v>29.98</v>
      </c>
      <c r="O230">
        <v>483.43</v>
      </c>
      <c r="P230" s="72">
        <v>233</v>
      </c>
      <c r="Q230" s="61"/>
      <c r="R230" s="53">
        <v>44825</v>
      </c>
      <c r="S230" s="4">
        <f t="shared" si="54"/>
        <v>3.3456292356524031E-3</v>
      </c>
      <c r="T230" s="4">
        <f t="shared" si="55"/>
        <v>-3.1037158375721852E-3</v>
      </c>
      <c r="U230" s="4">
        <f t="shared" si="56"/>
        <v>-4.3630017452012115E-4</v>
      </c>
      <c r="V230" s="4">
        <f t="shared" si="57"/>
        <v>6.7567567567567988E-3</v>
      </c>
      <c r="W230" s="4">
        <f t="shared" si="58"/>
        <v>-2.5045045045045011E-2</v>
      </c>
      <c r="X230" s="4">
        <f t="shared" si="59"/>
        <v>-5.65912117177092E-3</v>
      </c>
      <c r="Y230" s="4">
        <f t="shared" si="60"/>
        <v>-2.1624780829924029E-2</v>
      </c>
      <c r="Z230" s="4">
        <f t="shared" si="61"/>
        <v>-2.683043985452549E-2</v>
      </c>
      <c r="AA230" s="4">
        <f t="shared" si="62"/>
        <v>-1.9347903977069092E-2</v>
      </c>
      <c r="AB230" s="4">
        <f t="shared" si="63"/>
        <v>4.5372050816696596E-3</v>
      </c>
      <c r="AC230" s="4">
        <f t="shared" si="64"/>
        <v>-2.9556650246305383E-2</v>
      </c>
      <c r="AD230" s="4">
        <f t="shared" si="65"/>
        <v>-4.8164756684936361E-3</v>
      </c>
      <c r="AE230" s="4">
        <f t="shared" si="66"/>
        <v>-2.9145077720207246E-2</v>
      </c>
      <c r="AF230" s="4">
        <f t="shared" si="67"/>
        <v>-1.8973984333779725E-2</v>
      </c>
      <c r="AG230" s="4">
        <f t="shared" si="70"/>
        <v>-3.8477982043608749E-3</v>
      </c>
    </row>
    <row r="231" spans="1:33">
      <c r="A231" s="53">
        <v>44826</v>
      </c>
      <c r="B231">
        <v>116.52</v>
      </c>
      <c r="C231">
        <v>115.45</v>
      </c>
      <c r="D231">
        <v>22.74</v>
      </c>
      <c r="E231">
        <v>36.03</v>
      </c>
      <c r="F231">
        <v>53.53</v>
      </c>
      <c r="G231">
        <v>29.49</v>
      </c>
      <c r="H231">
        <v>16.55</v>
      </c>
      <c r="I231">
        <v>141.69999999999999</v>
      </c>
      <c r="J231">
        <v>27.41</v>
      </c>
      <c r="K231">
        <v>33.4</v>
      </c>
      <c r="L231">
        <v>7.86</v>
      </c>
      <c r="M231">
        <v>59.37</v>
      </c>
      <c r="N231">
        <v>30</v>
      </c>
      <c r="O231">
        <v>488.23</v>
      </c>
      <c r="P231" s="72">
        <v>234.5</v>
      </c>
      <c r="Q231" s="61"/>
      <c r="R231" s="53">
        <v>44826</v>
      </c>
      <c r="S231" s="4">
        <f t="shared" si="54"/>
        <v>-3.761969904240714E-3</v>
      </c>
      <c r="T231" s="4">
        <f t="shared" si="55"/>
        <v>-1.5566894404566156E-3</v>
      </c>
      <c r="U231" s="4">
        <f t="shared" si="56"/>
        <v>-7.4203404626801417E-3</v>
      </c>
      <c r="V231" s="4">
        <f t="shared" si="57"/>
        <v>-3.2751677852349004E-2</v>
      </c>
      <c r="W231" s="4">
        <f t="shared" si="58"/>
        <v>-1.0718905932360023E-2</v>
      </c>
      <c r="X231" s="4">
        <f t="shared" si="59"/>
        <v>-1.2721794442584589E-2</v>
      </c>
      <c r="Y231" s="4">
        <f t="shared" si="60"/>
        <v>-1.1350059737156415E-2</v>
      </c>
      <c r="Z231" s="4">
        <f t="shared" si="61"/>
        <v>-8.4614299816676564E-4</v>
      </c>
      <c r="AA231" s="4">
        <f t="shared" si="62"/>
        <v>1.46145414687604E-3</v>
      </c>
      <c r="AB231" s="4">
        <f t="shared" si="63"/>
        <v>5.7211683227942345E-3</v>
      </c>
      <c r="AC231" s="4">
        <f t="shared" si="64"/>
        <v>-2.5380710659897998E-3</v>
      </c>
      <c r="AD231" s="4">
        <f t="shared" si="65"/>
        <v>-9.1789052069426447E-3</v>
      </c>
      <c r="AE231" s="4">
        <f t="shared" si="66"/>
        <v>6.6711140760511434E-4</v>
      </c>
      <c r="AF231" s="4">
        <f t="shared" si="67"/>
        <v>9.9290486730241323E-3</v>
      </c>
      <c r="AG231" s="4">
        <f t="shared" si="70"/>
        <v>6.4377682403433667E-3</v>
      </c>
    </row>
    <row r="232" spans="1:33">
      <c r="A232" s="53">
        <v>44827</v>
      </c>
      <c r="B232">
        <v>112.72</v>
      </c>
      <c r="C232">
        <v>114.08</v>
      </c>
      <c r="D232">
        <v>20.64</v>
      </c>
      <c r="E232">
        <v>36.5</v>
      </c>
      <c r="F232">
        <v>52</v>
      </c>
      <c r="G232">
        <v>28.86</v>
      </c>
      <c r="H232">
        <v>16.18</v>
      </c>
      <c r="I232">
        <v>137.80000000000001</v>
      </c>
      <c r="J232">
        <v>27.19</v>
      </c>
      <c r="K232">
        <v>33.159999999999997</v>
      </c>
      <c r="L232">
        <v>7.78</v>
      </c>
      <c r="M232">
        <v>58.27</v>
      </c>
      <c r="N232">
        <v>30.85</v>
      </c>
      <c r="O232">
        <v>479.65</v>
      </c>
      <c r="P232" s="72">
        <v>230.99</v>
      </c>
      <c r="Q232" s="61"/>
      <c r="R232" s="53">
        <v>44827</v>
      </c>
      <c r="S232" s="4">
        <f t="shared" si="54"/>
        <v>-3.2612427051149973E-2</v>
      </c>
      <c r="T232" s="4">
        <f t="shared" si="55"/>
        <v>-1.1866608921611177E-2</v>
      </c>
      <c r="U232" s="4">
        <f t="shared" si="56"/>
        <v>-9.2348284960422022E-2</v>
      </c>
      <c r="V232" s="4">
        <f t="shared" si="57"/>
        <v>1.3044684984734989E-2</v>
      </c>
      <c r="W232" s="4">
        <f t="shared" si="58"/>
        <v>-2.8582103493368205E-2</v>
      </c>
      <c r="X232" s="4">
        <f t="shared" si="59"/>
        <v>-2.1363173957273607E-2</v>
      </c>
      <c r="Y232" s="4">
        <f t="shared" si="60"/>
        <v>-2.2356495468278004E-2</v>
      </c>
      <c r="Z232" s="4">
        <f t="shared" si="61"/>
        <v>-2.7522935779816349E-2</v>
      </c>
      <c r="AA232" s="4">
        <f t="shared" si="62"/>
        <v>-8.0262677854796571E-3</v>
      </c>
      <c r="AB232" s="4">
        <f t="shared" si="63"/>
        <v>-7.1856287425150489E-3</v>
      </c>
      <c r="AC232" s="4">
        <f t="shared" si="64"/>
        <v>-1.0178117048346036E-2</v>
      </c>
      <c r="AD232" s="4">
        <f t="shared" si="65"/>
        <v>-1.8527876031665724E-2</v>
      </c>
      <c r="AE232" s="4">
        <f t="shared" si="66"/>
        <v>2.8333333333333321E-2</v>
      </c>
      <c r="AF232" s="4">
        <f t="shared" si="67"/>
        <v>-1.7573684533928713E-2</v>
      </c>
      <c r="AG232" s="4">
        <f t="shared" si="70"/>
        <v>-1.4968017057569227E-2</v>
      </c>
    </row>
    <row r="233" spans="1:33">
      <c r="A233" s="53">
        <v>44830</v>
      </c>
      <c r="B233">
        <v>113.63</v>
      </c>
      <c r="C233">
        <v>114.42</v>
      </c>
      <c r="D233">
        <v>20.8</v>
      </c>
      <c r="E233">
        <v>37</v>
      </c>
      <c r="F233">
        <v>51.37</v>
      </c>
      <c r="G233">
        <v>29.78</v>
      </c>
      <c r="H233">
        <v>17.34</v>
      </c>
      <c r="I233">
        <v>146.27000000000001</v>
      </c>
      <c r="J233">
        <v>28.03</v>
      </c>
      <c r="K233">
        <v>34</v>
      </c>
      <c r="L233">
        <v>7.89</v>
      </c>
      <c r="M233">
        <v>58.6</v>
      </c>
      <c r="N233">
        <v>31.05</v>
      </c>
      <c r="O233">
        <v>485.93</v>
      </c>
      <c r="P233" s="72">
        <v>234.4</v>
      </c>
      <c r="Q233" s="61"/>
      <c r="R233" s="53">
        <v>44830</v>
      </c>
      <c r="S233" s="4">
        <f t="shared" si="54"/>
        <v>8.0731014904187326E-3</v>
      </c>
      <c r="T233" s="4">
        <f t="shared" si="55"/>
        <v>2.9803646563815178E-3</v>
      </c>
      <c r="U233" s="4">
        <f t="shared" si="56"/>
        <v>7.7519379844961378E-3</v>
      </c>
      <c r="V233" s="4">
        <f t="shared" si="57"/>
        <v>1.3698630136986356E-2</v>
      </c>
      <c r="W233" s="4">
        <f t="shared" si="58"/>
        <v>-1.2115384615384639E-2</v>
      </c>
      <c r="X233" s="4">
        <f t="shared" si="59"/>
        <v>3.1878031878031843E-2</v>
      </c>
      <c r="Y233" s="4">
        <f t="shared" si="60"/>
        <v>7.1693448702101259E-2</v>
      </c>
      <c r="Z233" s="4">
        <f t="shared" si="61"/>
        <v>6.1465892597968086E-2</v>
      </c>
      <c r="AA233" s="4">
        <f t="shared" si="62"/>
        <v>3.0893710923133533E-2</v>
      </c>
      <c r="AB233" s="4">
        <f t="shared" si="63"/>
        <v>2.5331724969843261E-2</v>
      </c>
      <c r="AC233" s="4">
        <f t="shared" si="64"/>
        <v>1.4138817480719768E-2</v>
      </c>
      <c r="AD233" s="4">
        <f t="shared" si="65"/>
        <v>5.6632915737084843E-3</v>
      </c>
      <c r="AE233" s="4">
        <f t="shared" si="66"/>
        <v>6.482982171799101E-3</v>
      </c>
      <c r="AF233" s="4">
        <f t="shared" si="67"/>
        <v>1.3092880225164194E-2</v>
      </c>
      <c r="AG233" s="4">
        <f t="shared" si="70"/>
        <v>1.4762543833066299E-2</v>
      </c>
    </row>
    <row r="234" spans="1:33">
      <c r="A234" s="53">
        <v>44831</v>
      </c>
      <c r="B234">
        <v>112.55</v>
      </c>
      <c r="C234">
        <v>116.55</v>
      </c>
      <c r="D234">
        <v>20.96</v>
      </c>
      <c r="E234">
        <v>36.5</v>
      </c>
      <c r="F234">
        <v>53.24</v>
      </c>
      <c r="G234">
        <v>29.96</v>
      </c>
      <c r="H234">
        <v>17.579999999999998</v>
      </c>
      <c r="I234">
        <v>147.19999999999999</v>
      </c>
      <c r="J234">
        <v>28.41</v>
      </c>
      <c r="K234">
        <v>33.61</v>
      </c>
      <c r="L234">
        <v>8.48</v>
      </c>
      <c r="M234">
        <v>60.95</v>
      </c>
      <c r="N234">
        <v>30.5</v>
      </c>
      <c r="O234">
        <v>493.54</v>
      </c>
      <c r="P234" s="72">
        <v>231.51</v>
      </c>
      <c r="Q234" s="61"/>
      <c r="R234" s="53">
        <v>44831</v>
      </c>
      <c r="S234" s="4">
        <f t="shared" si="54"/>
        <v>-9.5045322538062083E-3</v>
      </c>
      <c r="T234" s="4">
        <f t="shared" si="55"/>
        <v>1.8615626638699423E-2</v>
      </c>
      <c r="U234" s="4">
        <f t="shared" si="56"/>
        <v>7.692307692307665E-3</v>
      </c>
      <c r="V234" s="4">
        <f t="shared" si="57"/>
        <v>-1.3513513513513487E-2</v>
      </c>
      <c r="W234" s="4">
        <f t="shared" si="58"/>
        <v>3.6402569593147804E-2</v>
      </c>
      <c r="X234" s="4">
        <f t="shared" si="59"/>
        <v>6.0443250503694479E-3</v>
      </c>
      <c r="Y234" s="4">
        <f t="shared" si="60"/>
        <v>1.384083044982698E-2</v>
      </c>
      <c r="Z234" s="4">
        <f t="shared" si="61"/>
        <v>6.3581048745469104E-3</v>
      </c>
      <c r="AA234" s="4">
        <f t="shared" si="62"/>
        <v>1.3556903317873736E-2</v>
      </c>
      <c r="AB234" s="4">
        <f t="shared" si="63"/>
        <v>-1.1470588235294121E-2</v>
      </c>
      <c r="AC234" s="4">
        <f t="shared" si="64"/>
        <v>7.4778200253485583E-2</v>
      </c>
      <c r="AD234" s="4">
        <f t="shared" si="65"/>
        <v>4.0102389078498391E-2</v>
      </c>
      <c r="AE234" s="4">
        <f t="shared" si="66"/>
        <v>-1.7713365539452464E-2</v>
      </c>
      <c r="AF234" s="4">
        <f t="shared" si="67"/>
        <v>1.5660691869199272E-2</v>
      </c>
      <c r="AG234" s="4">
        <f t="shared" si="70"/>
        <v>-1.2329351535836253E-2</v>
      </c>
    </row>
    <row r="235" spans="1:33">
      <c r="A235" s="53">
        <v>44832</v>
      </c>
      <c r="B235">
        <v>111.8</v>
      </c>
      <c r="C235">
        <v>116.79</v>
      </c>
      <c r="D235">
        <v>21.45</v>
      </c>
      <c r="E235">
        <v>36.5</v>
      </c>
      <c r="F235">
        <v>52.65</v>
      </c>
      <c r="G235">
        <v>30.15</v>
      </c>
      <c r="H235">
        <v>17.600000000000001</v>
      </c>
      <c r="I235">
        <v>147.09</v>
      </c>
      <c r="J235">
        <v>28.27</v>
      </c>
      <c r="K235">
        <v>33.85</v>
      </c>
      <c r="L235">
        <v>8.26</v>
      </c>
      <c r="M235">
        <v>61.59</v>
      </c>
      <c r="N235">
        <v>30.51</v>
      </c>
      <c r="O235">
        <v>495.99</v>
      </c>
      <c r="P235" s="72">
        <v>231.81</v>
      </c>
      <c r="Q235" s="61"/>
      <c r="R235" s="53">
        <v>44832</v>
      </c>
      <c r="S235" s="4">
        <f t="shared" si="54"/>
        <v>-6.6637050199911396E-3</v>
      </c>
      <c r="T235" s="4">
        <f t="shared" si="55"/>
        <v>2.0592020592020699E-3</v>
      </c>
      <c r="U235" s="4">
        <f t="shared" si="56"/>
        <v>2.3377862595419741E-2</v>
      </c>
      <c r="V235" s="4">
        <f t="shared" si="57"/>
        <v>0</v>
      </c>
      <c r="W235" s="4">
        <f t="shared" si="58"/>
        <v>-1.1081893313298341E-2</v>
      </c>
      <c r="X235" s="4">
        <f t="shared" si="59"/>
        <v>6.3417890520693909E-3</v>
      </c>
      <c r="Y235" s="4">
        <f t="shared" si="60"/>
        <v>1.1376564277589818E-3</v>
      </c>
      <c r="Z235" s="4">
        <f t="shared" si="61"/>
        <v>-7.4728260869549867E-4</v>
      </c>
      <c r="AA235" s="4">
        <f t="shared" si="62"/>
        <v>-4.9278423090460821E-3</v>
      </c>
      <c r="AB235" s="4">
        <f t="shared" si="63"/>
        <v>7.1407319250222923E-3</v>
      </c>
      <c r="AC235" s="4">
        <f t="shared" si="64"/>
        <v>-2.5943396226415172E-2</v>
      </c>
      <c r="AD235" s="4">
        <f t="shared" si="65"/>
        <v>1.0500410172272323E-2</v>
      </c>
      <c r="AE235" s="4">
        <f t="shared" si="66"/>
        <v>3.2786885245905673E-4</v>
      </c>
      <c r="AF235" s="4">
        <f t="shared" si="67"/>
        <v>4.9641366454593605E-3</v>
      </c>
      <c r="AG235" s="4">
        <f t="shared" si="70"/>
        <v>1.2958403524685469E-3</v>
      </c>
    </row>
    <row r="236" spans="1:33">
      <c r="A236" s="53">
        <v>44833</v>
      </c>
      <c r="B236">
        <v>109.54</v>
      </c>
      <c r="C236">
        <v>113.26</v>
      </c>
      <c r="D236">
        <v>22.83</v>
      </c>
      <c r="E236">
        <v>35.35</v>
      </c>
      <c r="F236">
        <v>52.11</v>
      </c>
      <c r="G236">
        <v>30.87</v>
      </c>
      <c r="H236">
        <v>17.38</v>
      </c>
      <c r="I236">
        <v>147.08000000000001</v>
      </c>
      <c r="J236">
        <v>28.2</v>
      </c>
      <c r="K236">
        <v>34.020000000000003</v>
      </c>
      <c r="L236">
        <v>8.01</v>
      </c>
      <c r="M236">
        <v>61.32</v>
      </c>
      <c r="N236">
        <v>30.39</v>
      </c>
      <c r="O236">
        <v>502.99</v>
      </c>
      <c r="P236" s="72">
        <v>231.75</v>
      </c>
      <c r="Q236" s="61"/>
      <c r="R236" s="53">
        <v>44833</v>
      </c>
      <c r="S236" s="4">
        <f t="shared" si="54"/>
        <v>-2.0214669051878298E-2</v>
      </c>
      <c r="T236" s="4">
        <f t="shared" si="55"/>
        <v>-3.0225190512886413E-2</v>
      </c>
      <c r="U236" s="4">
        <f t="shared" si="56"/>
        <v>6.4335664335664289E-2</v>
      </c>
      <c r="V236" s="4">
        <f t="shared" si="57"/>
        <v>-3.1506849315068419E-2</v>
      </c>
      <c r="W236" s="4">
        <f t="shared" si="58"/>
        <v>-1.025641025641022E-2</v>
      </c>
      <c r="X236" s="4">
        <f t="shared" si="59"/>
        <v>2.3880597014925398E-2</v>
      </c>
      <c r="Y236" s="4">
        <f t="shared" si="60"/>
        <v>-1.2500000000000178E-2</v>
      </c>
      <c r="Z236" s="4">
        <f t="shared" si="61"/>
        <v>-6.7985587055452434E-5</v>
      </c>
      <c r="AA236" s="4">
        <f t="shared" si="62"/>
        <v>-2.4761230986911631E-3</v>
      </c>
      <c r="AB236" s="4">
        <f t="shared" si="63"/>
        <v>5.0221565731167761E-3</v>
      </c>
      <c r="AC236" s="4">
        <f t="shared" si="64"/>
        <v>-3.0266343825665842E-2</v>
      </c>
      <c r="AD236" s="4">
        <f t="shared" si="65"/>
        <v>-4.3838285435947588E-3</v>
      </c>
      <c r="AE236" s="4">
        <f t="shared" si="66"/>
        <v>-3.9331366764995268E-3</v>
      </c>
      <c r="AF236" s="4">
        <f t="shared" si="67"/>
        <v>1.411318776588244E-2</v>
      </c>
      <c r="AG236" s="4">
        <f t="shared" si="70"/>
        <v>-2.5883266468229582E-4</v>
      </c>
    </row>
    <row r="237" spans="1:33">
      <c r="A237" s="53">
        <v>44834</v>
      </c>
      <c r="B237">
        <v>109.75</v>
      </c>
      <c r="C237">
        <v>114.89</v>
      </c>
      <c r="D237">
        <v>22.76</v>
      </c>
      <c r="E237">
        <v>35.03</v>
      </c>
      <c r="F237">
        <v>53.56</v>
      </c>
      <c r="G237">
        <v>30.11</v>
      </c>
      <c r="H237">
        <v>17.22</v>
      </c>
      <c r="I237">
        <v>147.22</v>
      </c>
      <c r="J237">
        <v>27.86</v>
      </c>
      <c r="K237">
        <v>36.17</v>
      </c>
      <c r="L237">
        <v>8.0299999999999994</v>
      </c>
      <c r="M237">
        <v>61.45</v>
      </c>
      <c r="N237">
        <v>29.83</v>
      </c>
      <c r="O237">
        <v>496.56</v>
      </c>
      <c r="P237" s="72">
        <v>230.4</v>
      </c>
      <c r="Q237" s="61"/>
      <c r="R237" s="53">
        <v>44834</v>
      </c>
      <c r="S237" s="4">
        <f t="shared" si="54"/>
        <v>1.9171079057878071E-3</v>
      </c>
      <c r="T237" s="4">
        <f t="shared" si="55"/>
        <v>1.4391665195126135E-2</v>
      </c>
      <c r="U237" s="4">
        <f t="shared" si="56"/>
        <v>-3.0661410424878133E-3</v>
      </c>
      <c r="V237" s="4">
        <f t="shared" si="57"/>
        <v>-9.0523338048090762E-3</v>
      </c>
      <c r="W237" s="4">
        <f t="shared" si="58"/>
        <v>2.782575321435421E-2</v>
      </c>
      <c r="X237" s="4">
        <f t="shared" si="59"/>
        <v>-2.4619371558147085E-2</v>
      </c>
      <c r="Y237" s="4">
        <f t="shared" si="60"/>
        <v>-9.205983889528202E-3</v>
      </c>
      <c r="Z237" s="4">
        <f t="shared" si="61"/>
        <v>9.5186293173776804E-4</v>
      </c>
      <c r="AA237" s="4">
        <f t="shared" si="62"/>
        <v>-1.2056737588652444E-2</v>
      </c>
      <c r="AB237" s="4">
        <f t="shared" si="63"/>
        <v>6.3198118753674315E-2</v>
      </c>
      <c r="AC237" s="4">
        <f t="shared" si="64"/>
        <v>2.4968789013732895E-3</v>
      </c>
      <c r="AD237" s="4">
        <f t="shared" si="65"/>
        <v>2.1200260926288461E-3</v>
      </c>
      <c r="AE237" s="4">
        <f t="shared" si="66"/>
        <v>-1.8427114182296922E-2</v>
      </c>
      <c r="AF237" s="4">
        <f t="shared" si="67"/>
        <v>-1.2783554345016768E-2</v>
      </c>
      <c r="AG237" s="4">
        <f t="shared" si="70"/>
        <v>-5.8252427184465327E-3</v>
      </c>
    </row>
    <row r="238" spans="1:33">
      <c r="A238" s="53">
        <v>44837</v>
      </c>
      <c r="B238">
        <v>109.4</v>
      </c>
      <c r="C238">
        <v>114.01</v>
      </c>
      <c r="D238">
        <v>22.95</v>
      </c>
      <c r="E238">
        <v>35</v>
      </c>
      <c r="F238">
        <v>55.34</v>
      </c>
      <c r="G238">
        <v>29.35</v>
      </c>
      <c r="H238">
        <v>16.98</v>
      </c>
      <c r="I238">
        <v>146.54</v>
      </c>
      <c r="J238">
        <v>27.62</v>
      </c>
      <c r="K238">
        <v>35.229999999999997</v>
      </c>
      <c r="L238">
        <v>7.99</v>
      </c>
      <c r="M238">
        <v>60.44</v>
      </c>
      <c r="N238">
        <v>30.36</v>
      </c>
      <c r="O238">
        <v>494.23</v>
      </c>
      <c r="P238" s="72">
        <v>231</v>
      </c>
      <c r="Q238" s="61"/>
      <c r="R238" s="53">
        <v>44837</v>
      </c>
      <c r="S238" s="4">
        <f t="shared" si="54"/>
        <v>-3.1890660592254205E-3</v>
      </c>
      <c r="T238" s="4">
        <f t="shared" si="55"/>
        <v>-7.6595003916789528E-3</v>
      </c>
      <c r="U238" s="4">
        <f t="shared" si="56"/>
        <v>8.3479789103688695E-3</v>
      </c>
      <c r="V238" s="4">
        <f t="shared" si="57"/>
        <v>-8.5640879246362545E-4</v>
      </c>
      <c r="W238" s="4">
        <f t="shared" si="58"/>
        <v>3.3233756534727377E-2</v>
      </c>
      <c r="X238" s="4">
        <f t="shared" si="59"/>
        <v>-2.5240783792759847E-2</v>
      </c>
      <c r="Y238" s="4">
        <f t="shared" si="60"/>
        <v>-1.3937282229965042E-2</v>
      </c>
      <c r="Z238" s="4">
        <f t="shared" si="61"/>
        <v>-4.6189376443418473E-3</v>
      </c>
      <c r="AA238" s="4">
        <f t="shared" si="62"/>
        <v>-8.6145010768126085E-3</v>
      </c>
      <c r="AB238" s="4">
        <f t="shared" si="63"/>
        <v>-2.598838816698934E-2</v>
      </c>
      <c r="AC238" s="4">
        <f t="shared" si="64"/>
        <v>-4.9813200498131094E-3</v>
      </c>
      <c r="AD238" s="4">
        <f t="shared" si="65"/>
        <v>-1.6436126932465545E-2</v>
      </c>
      <c r="AE238" s="4">
        <f t="shared" si="66"/>
        <v>1.7767348307073494E-2</v>
      </c>
      <c r="AF238" s="4">
        <f t="shared" si="67"/>
        <v>-4.6922829063960059E-3</v>
      </c>
      <c r="AG238" s="4">
        <f t="shared" si="70"/>
        <v>2.6041666666667407E-3</v>
      </c>
    </row>
    <row r="239" spans="1:33">
      <c r="A239" s="53">
        <v>44838</v>
      </c>
      <c r="B239">
        <v>109.98</v>
      </c>
      <c r="C239">
        <v>112.95</v>
      </c>
      <c r="D239">
        <v>22.39</v>
      </c>
      <c r="E239">
        <v>35</v>
      </c>
      <c r="F239">
        <v>53.11</v>
      </c>
      <c r="G239">
        <v>29.69</v>
      </c>
      <c r="H239">
        <v>16.95</v>
      </c>
      <c r="I239">
        <v>147.59</v>
      </c>
      <c r="J239">
        <v>27.9</v>
      </c>
      <c r="K239">
        <v>35.74</v>
      </c>
      <c r="L239">
        <v>8.0299999999999994</v>
      </c>
      <c r="M239">
        <v>59.43</v>
      </c>
      <c r="N239">
        <v>30.02</v>
      </c>
      <c r="O239">
        <v>505.93</v>
      </c>
      <c r="P239" s="72">
        <v>233.65</v>
      </c>
      <c r="Q239" s="61"/>
      <c r="R239" s="53">
        <v>44838</v>
      </c>
      <c r="S239" s="4">
        <f t="shared" si="54"/>
        <v>5.3016453382084272E-3</v>
      </c>
      <c r="T239" s="4">
        <f t="shared" si="55"/>
        <v>-9.2974300499956142E-3</v>
      </c>
      <c r="U239" s="4">
        <f t="shared" si="56"/>
        <v>-2.4400871459694939E-2</v>
      </c>
      <c r="V239" s="4">
        <f t="shared" si="57"/>
        <v>0</v>
      </c>
      <c r="W239" s="4">
        <f t="shared" si="58"/>
        <v>-4.0296349837369072E-2</v>
      </c>
      <c r="X239" s="4">
        <f t="shared" si="59"/>
        <v>1.1584327086882507E-2</v>
      </c>
      <c r="Y239" s="4">
        <f t="shared" si="60"/>
        <v>-1.7667844522968323E-3</v>
      </c>
      <c r="Z239" s="4">
        <f t="shared" si="61"/>
        <v>7.1652791046814546E-3</v>
      </c>
      <c r="AA239" s="4">
        <f t="shared" si="62"/>
        <v>1.0137581462708045E-2</v>
      </c>
      <c r="AB239" s="4">
        <f t="shared" si="63"/>
        <v>1.4476298609140015E-2</v>
      </c>
      <c r="AC239" s="4">
        <f t="shared" si="64"/>
        <v>5.0062578222778154E-3</v>
      </c>
      <c r="AD239" s="4">
        <f t="shared" si="65"/>
        <v>-1.6710787557908668E-2</v>
      </c>
      <c r="AE239" s="4">
        <f t="shared" si="66"/>
        <v>-1.1198945981554687E-2</v>
      </c>
      <c r="AF239" s="4">
        <f t="shared" si="67"/>
        <v>2.367318859640255E-2</v>
      </c>
      <c r="AG239" s="4">
        <f t="shared" si="70"/>
        <v>1.1471861471861411E-2</v>
      </c>
    </row>
    <row r="240" spans="1:33">
      <c r="A240" s="53">
        <v>44839</v>
      </c>
      <c r="B240">
        <v>109.68</v>
      </c>
      <c r="C240">
        <v>112.09</v>
      </c>
      <c r="D240">
        <v>21.53</v>
      </c>
      <c r="E240">
        <v>35</v>
      </c>
      <c r="F240">
        <v>53.39</v>
      </c>
      <c r="G240">
        <v>29.4</v>
      </c>
      <c r="H240">
        <v>16.95</v>
      </c>
      <c r="I240">
        <v>148.11000000000001</v>
      </c>
      <c r="J240">
        <v>28.61</v>
      </c>
      <c r="K240">
        <v>33.380000000000003</v>
      </c>
      <c r="L240">
        <v>8.0399999999999991</v>
      </c>
      <c r="M240">
        <v>58.3</v>
      </c>
      <c r="N240">
        <v>30.23</v>
      </c>
      <c r="O240">
        <v>516.76</v>
      </c>
      <c r="P240" s="72">
        <v>231.3</v>
      </c>
      <c r="Q240" s="61"/>
      <c r="R240" s="53">
        <v>44839</v>
      </c>
      <c r="S240" s="4">
        <f t="shared" si="54"/>
        <v>-2.7277686852155147E-3</v>
      </c>
      <c r="T240" s="4">
        <f t="shared" si="55"/>
        <v>-7.6139884904825594E-3</v>
      </c>
      <c r="U240" s="4">
        <f t="shared" si="56"/>
        <v>-3.8410004466279513E-2</v>
      </c>
      <c r="V240" s="4">
        <f t="shared" si="57"/>
        <v>0</v>
      </c>
      <c r="W240" s="4">
        <f t="shared" si="58"/>
        <v>5.2720768216909519E-3</v>
      </c>
      <c r="X240" s="4">
        <f t="shared" si="59"/>
        <v>-9.7675985180196712E-3</v>
      </c>
      <c r="Y240" s="4">
        <f t="shared" si="60"/>
        <v>0</v>
      </c>
      <c r="Z240" s="4">
        <f t="shared" si="61"/>
        <v>3.5232739345485431E-3</v>
      </c>
      <c r="AA240" s="4">
        <f t="shared" si="62"/>
        <v>2.5448028673835221E-2</v>
      </c>
      <c r="AB240" s="4">
        <f t="shared" si="63"/>
        <v>-6.6032456631225478E-2</v>
      </c>
      <c r="AC240" s="4">
        <f t="shared" si="64"/>
        <v>1.2453300124533051E-3</v>
      </c>
      <c r="AD240" s="4">
        <f t="shared" si="65"/>
        <v>-1.9013966010432481E-2</v>
      </c>
      <c r="AE240" s="4">
        <f t="shared" si="66"/>
        <v>6.9953364423718245E-3</v>
      </c>
      <c r="AF240" s="4">
        <f t="shared" si="67"/>
        <v>2.140612337675174E-2</v>
      </c>
      <c r="AG240" s="4">
        <f t="shared" si="70"/>
        <v>-1.0057778728867928E-2</v>
      </c>
    </row>
    <row r="241" spans="1:33">
      <c r="A241" s="53">
        <v>44840</v>
      </c>
      <c r="B241">
        <v>111.97</v>
      </c>
      <c r="C241">
        <v>113.03</v>
      </c>
      <c r="D241">
        <v>20.99</v>
      </c>
      <c r="E241">
        <v>34.1</v>
      </c>
      <c r="F241">
        <v>52</v>
      </c>
      <c r="G241">
        <v>29.44</v>
      </c>
      <c r="H241">
        <v>17.45</v>
      </c>
      <c r="I241">
        <v>153.47999999999999</v>
      </c>
      <c r="J241">
        <v>28.82</v>
      </c>
      <c r="K241">
        <v>33.94</v>
      </c>
      <c r="L241">
        <v>8.2100000000000009</v>
      </c>
      <c r="M241">
        <v>59.22</v>
      </c>
      <c r="N241">
        <v>29.65</v>
      </c>
      <c r="O241">
        <v>513.04</v>
      </c>
      <c r="P241" s="72">
        <v>236.4</v>
      </c>
      <c r="Q241" s="61"/>
      <c r="R241" s="53">
        <v>44840</v>
      </c>
      <c r="S241" s="4">
        <f t="shared" si="54"/>
        <v>2.0878920495988273E-2</v>
      </c>
      <c r="T241" s="4">
        <f t="shared" si="55"/>
        <v>8.3861182977964521E-3</v>
      </c>
      <c r="U241" s="4">
        <f t="shared" si="56"/>
        <v>-2.5081281932187727E-2</v>
      </c>
      <c r="V241" s="4">
        <f t="shared" si="57"/>
        <v>-2.571428571428569E-2</v>
      </c>
      <c r="W241" s="4">
        <f t="shared" si="58"/>
        <v>-2.6034837984641346E-2</v>
      </c>
      <c r="X241" s="4">
        <f t="shared" si="59"/>
        <v>1.3605442176871652E-3</v>
      </c>
      <c r="Y241" s="4">
        <f t="shared" si="60"/>
        <v>2.9498525073746285E-2</v>
      </c>
      <c r="Z241" s="4">
        <f t="shared" si="61"/>
        <v>3.6256836135304615E-2</v>
      </c>
      <c r="AA241" s="4">
        <f t="shared" si="62"/>
        <v>7.3400908773155749E-3</v>
      </c>
      <c r="AB241" s="4">
        <f t="shared" si="63"/>
        <v>1.6776512881965022E-2</v>
      </c>
      <c r="AC241" s="4">
        <f t="shared" si="64"/>
        <v>2.1144278606965328E-2</v>
      </c>
      <c r="AD241" s="4">
        <f t="shared" si="65"/>
        <v>1.5780445969125312E-2</v>
      </c>
      <c r="AE241" s="4">
        <f t="shared" si="66"/>
        <v>-1.9186238835593894E-2</v>
      </c>
      <c r="AF241" s="4">
        <f t="shared" si="67"/>
        <v>-7.1986995897516115E-3</v>
      </c>
      <c r="AG241" s="4">
        <f t="shared" si="70"/>
        <v>2.2049286640726251E-2</v>
      </c>
    </row>
    <row r="242" spans="1:33">
      <c r="A242" s="53">
        <v>44841</v>
      </c>
      <c r="B242">
        <v>110.87</v>
      </c>
      <c r="C242">
        <v>112.94</v>
      </c>
      <c r="D242">
        <v>20.85</v>
      </c>
      <c r="E242">
        <v>34</v>
      </c>
      <c r="F242">
        <v>54.05</v>
      </c>
      <c r="G242">
        <v>29.98</v>
      </c>
      <c r="H242">
        <v>17.13</v>
      </c>
      <c r="I242">
        <v>150.46</v>
      </c>
      <c r="J242">
        <v>28.83</v>
      </c>
      <c r="K242">
        <v>35.97</v>
      </c>
      <c r="L242">
        <v>8.02</v>
      </c>
      <c r="M242">
        <v>58.64</v>
      </c>
      <c r="N242">
        <v>29.3</v>
      </c>
      <c r="O242">
        <v>511.86</v>
      </c>
      <c r="P242" s="72">
        <v>240</v>
      </c>
      <c r="Q242" s="61"/>
      <c r="R242" s="53">
        <v>44841</v>
      </c>
      <c r="S242" s="4">
        <f t="shared" si="54"/>
        <v>-9.8240600160757197E-3</v>
      </c>
      <c r="T242" s="4">
        <f t="shared" si="55"/>
        <v>-7.9624878350881279E-4</v>
      </c>
      <c r="U242" s="4">
        <f t="shared" si="56"/>
        <v>-6.6698427822771134E-3</v>
      </c>
      <c r="V242" s="4">
        <f t="shared" si="57"/>
        <v>-2.9325513196480912E-3</v>
      </c>
      <c r="W242" s="4">
        <f t="shared" si="58"/>
        <v>3.9423076923076783E-2</v>
      </c>
      <c r="X242" s="4">
        <f t="shared" si="59"/>
        <v>1.8342391304347894E-2</v>
      </c>
      <c r="Y242" s="4">
        <f t="shared" si="60"/>
        <v>-1.833810888252152E-2</v>
      </c>
      <c r="Z242" s="4">
        <f t="shared" si="61"/>
        <v>-1.9676830857440542E-2</v>
      </c>
      <c r="AA242" s="4">
        <f t="shared" si="62"/>
        <v>3.4698126301169196E-4</v>
      </c>
      <c r="AB242" s="4">
        <f t="shared" si="63"/>
        <v>5.981143193871552E-2</v>
      </c>
      <c r="AC242" s="4">
        <f t="shared" si="64"/>
        <v>-2.3142509135201106E-2</v>
      </c>
      <c r="AD242" s="4">
        <f t="shared" si="65"/>
        <v>-9.793988517392771E-3</v>
      </c>
      <c r="AE242" s="4">
        <f t="shared" si="66"/>
        <v>-1.1804384485666009E-2</v>
      </c>
      <c r="AF242" s="4">
        <f t="shared" si="67"/>
        <v>-2.3000155933259325E-3</v>
      </c>
      <c r="AG242" s="4">
        <f t="shared" si="70"/>
        <v>1.5228426395939021E-2</v>
      </c>
    </row>
    <row r="243" spans="1:33">
      <c r="A243" s="53">
        <v>44844</v>
      </c>
      <c r="B243">
        <v>108.22</v>
      </c>
      <c r="C243">
        <v>112.94</v>
      </c>
      <c r="D243">
        <v>19.34</v>
      </c>
      <c r="E243">
        <v>34</v>
      </c>
      <c r="F243">
        <v>51.26</v>
      </c>
      <c r="G243">
        <v>29.73</v>
      </c>
      <c r="H243">
        <v>17.46</v>
      </c>
      <c r="I243">
        <v>153.86000000000001</v>
      </c>
      <c r="J243">
        <v>29.12</v>
      </c>
      <c r="K243">
        <v>35.83</v>
      </c>
      <c r="L243">
        <v>8.02</v>
      </c>
      <c r="M243">
        <v>58.78</v>
      </c>
      <c r="N243">
        <v>29.34</v>
      </c>
      <c r="O243">
        <v>514.59</v>
      </c>
      <c r="P243" s="72">
        <v>238.01</v>
      </c>
      <c r="Q243" s="61"/>
      <c r="R243" s="53">
        <v>44844</v>
      </c>
      <c r="S243" s="4">
        <f t="shared" si="54"/>
        <v>-2.3901867051501768E-2</v>
      </c>
      <c r="T243" s="4">
        <f t="shared" si="55"/>
        <v>0</v>
      </c>
      <c r="U243" s="4">
        <f t="shared" si="56"/>
        <v>-7.2422062350119942E-2</v>
      </c>
      <c r="V243" s="4">
        <f t="shared" si="57"/>
        <v>0</v>
      </c>
      <c r="W243" s="4">
        <f t="shared" si="58"/>
        <v>-5.1618871415356149E-2</v>
      </c>
      <c r="X243" s="4">
        <f t="shared" si="59"/>
        <v>-8.3388925950633741E-3</v>
      </c>
      <c r="Y243" s="4">
        <f t="shared" si="60"/>
        <v>1.9264448336252293E-2</v>
      </c>
      <c r="Z243" s="4">
        <f t="shared" si="61"/>
        <v>2.2597368071248125E-2</v>
      </c>
      <c r="AA243" s="4">
        <f t="shared" si="62"/>
        <v>1.0058966354491883E-2</v>
      </c>
      <c r="AB243" s="4">
        <f t="shared" si="63"/>
        <v>-3.8921323324992985E-3</v>
      </c>
      <c r="AC243" s="4">
        <f t="shared" si="64"/>
        <v>0</v>
      </c>
      <c r="AD243" s="4">
        <f t="shared" si="65"/>
        <v>2.3874488403821115E-3</v>
      </c>
      <c r="AE243" s="4">
        <f t="shared" si="66"/>
        <v>1.3651877133105117E-3</v>
      </c>
      <c r="AF243" s="4">
        <f t="shared" si="67"/>
        <v>5.3334896260697207E-3</v>
      </c>
      <c r="AG243" s="4">
        <f t="shared" si="70"/>
        <v>-8.2916666666666972E-3</v>
      </c>
    </row>
    <row r="244" spans="1:33">
      <c r="A244" s="53">
        <v>44845</v>
      </c>
      <c r="B244">
        <v>109.32</v>
      </c>
      <c r="C244">
        <v>111.37</v>
      </c>
      <c r="D244">
        <v>19.93</v>
      </c>
      <c r="E244">
        <v>34.01</v>
      </c>
      <c r="F244">
        <v>51.43</v>
      </c>
      <c r="G244">
        <v>29.32</v>
      </c>
      <c r="H244">
        <v>18.22</v>
      </c>
      <c r="I244">
        <v>163.51</v>
      </c>
      <c r="J244">
        <v>28.54</v>
      </c>
      <c r="K244">
        <v>36.46</v>
      </c>
      <c r="L244">
        <v>8.01</v>
      </c>
      <c r="M244">
        <v>59.24</v>
      </c>
      <c r="N244">
        <v>29.17</v>
      </c>
      <c r="O244">
        <v>513.44000000000005</v>
      </c>
      <c r="P244" s="72">
        <v>238.99</v>
      </c>
      <c r="Q244" s="61"/>
      <c r="R244" s="53">
        <v>44845</v>
      </c>
      <c r="S244" s="4">
        <f t="shared" si="54"/>
        <v>1.0164479763444811E-2</v>
      </c>
      <c r="T244" s="4">
        <f t="shared" si="55"/>
        <v>-1.3901186470692384E-2</v>
      </c>
      <c r="U244" s="4">
        <f t="shared" si="56"/>
        <v>3.0506721820062088E-2</v>
      </c>
      <c r="V244" s="4">
        <f t="shared" si="57"/>
        <v>2.9411764705877808E-4</v>
      </c>
      <c r="W244" s="4">
        <f t="shared" si="58"/>
        <v>3.3164260632072562E-3</v>
      </c>
      <c r="X244" s="4">
        <f t="shared" si="59"/>
        <v>-1.379078372014797E-2</v>
      </c>
      <c r="Y244" s="4">
        <f t="shared" si="60"/>
        <v>4.3528064146620693E-2</v>
      </c>
      <c r="Z244" s="4">
        <f t="shared" si="61"/>
        <v>6.2719355258026521E-2</v>
      </c>
      <c r="AA244" s="4">
        <f t="shared" si="62"/>
        <v>-1.9917582417582458E-2</v>
      </c>
      <c r="AB244" s="4">
        <f t="shared" si="63"/>
        <v>1.7583030979626102E-2</v>
      </c>
      <c r="AC244" s="4">
        <f t="shared" si="64"/>
        <v>-1.2468827930174342E-3</v>
      </c>
      <c r="AD244" s="4">
        <f t="shared" si="65"/>
        <v>7.8257910854031554E-3</v>
      </c>
      <c r="AE244" s="4">
        <f t="shared" si="66"/>
        <v>-5.794137695978141E-3</v>
      </c>
      <c r="AF244" s="4">
        <f t="shared" si="67"/>
        <v>-2.2347888610350086E-3</v>
      </c>
      <c r="AG244" s="4">
        <f t="shared" ref="AG244:AG259" si="71">P244/P243-1</f>
        <v>4.1174740557119449E-3</v>
      </c>
    </row>
    <row r="245" spans="1:33">
      <c r="A245" s="53">
        <v>44846</v>
      </c>
      <c r="B245">
        <v>110.13</v>
      </c>
      <c r="C245">
        <v>112.22</v>
      </c>
      <c r="D245">
        <v>19.989999999999998</v>
      </c>
      <c r="E245">
        <v>34.04</v>
      </c>
      <c r="F245">
        <v>52.74</v>
      </c>
      <c r="G245">
        <v>29.31</v>
      </c>
      <c r="H245">
        <v>17.82</v>
      </c>
      <c r="I245">
        <v>162.05000000000001</v>
      </c>
      <c r="J245">
        <v>28.29</v>
      </c>
      <c r="K245">
        <v>37.21</v>
      </c>
      <c r="L245">
        <v>8.01</v>
      </c>
      <c r="M245">
        <v>59.31</v>
      </c>
      <c r="N245">
        <v>30.22</v>
      </c>
      <c r="O245">
        <v>513.5</v>
      </c>
      <c r="P245" s="72">
        <v>237.52</v>
      </c>
      <c r="Q245" s="61"/>
      <c r="R245" s="53">
        <v>44846</v>
      </c>
      <c r="S245" s="4">
        <f t="shared" si="54"/>
        <v>7.4094401756312767E-3</v>
      </c>
      <c r="T245" s="4">
        <f t="shared" si="55"/>
        <v>7.6322169345424129E-3</v>
      </c>
      <c r="U245" s="4">
        <f t="shared" si="56"/>
        <v>3.0105368790767084E-3</v>
      </c>
      <c r="V245" s="4">
        <f t="shared" si="57"/>
        <v>8.8209350191115199E-4</v>
      </c>
      <c r="W245" s="4">
        <f t="shared" si="58"/>
        <v>2.5471514680147855E-2</v>
      </c>
      <c r="X245" s="4">
        <f t="shared" si="59"/>
        <v>-3.4106412005463493E-4</v>
      </c>
      <c r="Y245" s="4">
        <f t="shared" si="60"/>
        <v>-2.1953896816684915E-2</v>
      </c>
      <c r="Z245" s="4">
        <f t="shared" si="61"/>
        <v>-8.9291174851690025E-3</v>
      </c>
      <c r="AA245" s="4">
        <f t="shared" si="62"/>
        <v>-8.7596355991590436E-3</v>
      </c>
      <c r="AB245" s="4">
        <f t="shared" si="63"/>
        <v>2.0570488206253401E-2</v>
      </c>
      <c r="AC245" s="4">
        <f t="shared" si="64"/>
        <v>0</v>
      </c>
      <c r="AD245" s="4">
        <f t="shared" si="65"/>
        <v>1.1816340310601969E-3</v>
      </c>
      <c r="AE245" s="4">
        <f t="shared" si="66"/>
        <v>3.5995886184436054E-2</v>
      </c>
      <c r="AF245" s="4">
        <f t="shared" si="67"/>
        <v>1.1685883452772217E-4</v>
      </c>
      <c r="AG245" s="4">
        <f t="shared" si="71"/>
        <v>-6.150884974266746E-3</v>
      </c>
    </row>
    <row r="246" spans="1:33">
      <c r="A246" s="53">
        <v>44847</v>
      </c>
      <c r="B246">
        <v>108.96</v>
      </c>
      <c r="C246">
        <v>112.58</v>
      </c>
      <c r="D246">
        <v>19.760000000000002</v>
      </c>
      <c r="E246">
        <v>34.15</v>
      </c>
      <c r="F246">
        <v>53.71</v>
      </c>
      <c r="G246">
        <v>29.25</v>
      </c>
      <c r="H246">
        <v>17.98</v>
      </c>
      <c r="I246">
        <v>166.1</v>
      </c>
      <c r="J246">
        <v>28.3</v>
      </c>
      <c r="K246">
        <v>37.44</v>
      </c>
      <c r="L246">
        <v>8.08</v>
      </c>
      <c r="M246">
        <v>59.51</v>
      </c>
      <c r="N246">
        <v>30.3</v>
      </c>
      <c r="O246">
        <v>512.57000000000005</v>
      </c>
      <c r="P246" s="72">
        <v>237.95</v>
      </c>
      <c r="Q246" s="61"/>
      <c r="R246" s="53">
        <v>44847</v>
      </c>
      <c r="S246" s="4">
        <f t="shared" si="54"/>
        <v>-1.0623808226641218E-2</v>
      </c>
      <c r="T246" s="4">
        <f t="shared" si="55"/>
        <v>3.2079843165211397E-3</v>
      </c>
      <c r="U246" s="4">
        <f t="shared" si="56"/>
        <v>-1.1505752876438069E-2</v>
      </c>
      <c r="V246" s="4">
        <f t="shared" si="57"/>
        <v>3.2314923619272129E-3</v>
      </c>
      <c r="W246" s="4">
        <f t="shared" si="58"/>
        <v>1.8392112248767578E-2</v>
      </c>
      <c r="X246" s="4">
        <f t="shared" si="59"/>
        <v>-2.0470829068577334E-3</v>
      </c>
      <c r="Y246" s="4">
        <f t="shared" si="60"/>
        <v>8.9786756453422711E-3</v>
      </c>
      <c r="Z246" s="4">
        <f t="shared" si="61"/>
        <v>2.4992286331379177E-2</v>
      </c>
      <c r="AA246" s="4">
        <f t="shared" si="62"/>
        <v>3.5348179568761573E-4</v>
      </c>
      <c r="AB246" s="4">
        <f t="shared" si="63"/>
        <v>6.1811341037354417E-3</v>
      </c>
      <c r="AC246" s="4">
        <f t="shared" si="64"/>
        <v>8.7390761548065132E-3</v>
      </c>
      <c r="AD246" s="4">
        <f t="shared" si="65"/>
        <v>3.3721126285617409E-3</v>
      </c>
      <c r="AE246" s="4">
        <f t="shared" si="66"/>
        <v>2.647253474520328E-3</v>
      </c>
      <c r="AF246" s="4">
        <f t="shared" si="67"/>
        <v>-1.8111002921128438E-3</v>
      </c>
      <c r="AG246" s="4">
        <f t="shared" si="71"/>
        <v>1.810373863253556E-3</v>
      </c>
    </row>
    <row r="247" spans="1:33">
      <c r="A247" s="53">
        <v>44848</v>
      </c>
      <c r="B247">
        <v>108.78</v>
      </c>
      <c r="C247">
        <v>112.75</v>
      </c>
      <c r="D247">
        <v>19.71</v>
      </c>
      <c r="E247">
        <v>34.07</v>
      </c>
      <c r="F247">
        <v>53.85</v>
      </c>
      <c r="G247">
        <v>29.25</v>
      </c>
      <c r="H247">
        <v>17.62</v>
      </c>
      <c r="I247">
        <v>162.30000000000001</v>
      </c>
      <c r="J247">
        <v>28.27</v>
      </c>
      <c r="K247">
        <v>36.93</v>
      </c>
      <c r="L247">
        <v>8.1199999999999992</v>
      </c>
      <c r="M247">
        <v>58.99</v>
      </c>
      <c r="N247">
        <v>29.62</v>
      </c>
      <c r="O247">
        <v>512.41</v>
      </c>
      <c r="P247" s="72">
        <v>237.95</v>
      </c>
      <c r="Q247" s="61"/>
      <c r="R247" s="53">
        <v>44848</v>
      </c>
      <c r="S247" s="4">
        <f t="shared" si="54"/>
        <v>-1.6519823788545551E-3</v>
      </c>
      <c r="T247" s="4">
        <f t="shared" si="55"/>
        <v>1.5100373068039907E-3</v>
      </c>
      <c r="U247" s="4">
        <f t="shared" si="56"/>
        <v>-2.5303643724696734E-3</v>
      </c>
      <c r="V247" s="4">
        <f t="shared" si="57"/>
        <v>-2.3426061493411199E-3</v>
      </c>
      <c r="W247" s="4">
        <f t="shared" si="58"/>
        <v>2.6065909514056962E-3</v>
      </c>
      <c r="X247" s="4">
        <f t="shared" si="59"/>
        <v>0</v>
      </c>
      <c r="Y247" s="4">
        <f t="shared" si="60"/>
        <v>-2.0022246941045596E-2</v>
      </c>
      <c r="Z247" s="4">
        <f t="shared" si="61"/>
        <v>-2.2877784467188356E-2</v>
      </c>
      <c r="AA247" s="4">
        <f t="shared" si="62"/>
        <v>-1.0600706713781438E-3</v>
      </c>
      <c r="AB247" s="4">
        <f t="shared" si="63"/>
        <v>-1.3621794871794823E-2</v>
      </c>
      <c r="AC247" s="4">
        <f t="shared" si="64"/>
        <v>4.9504950495049549E-3</v>
      </c>
      <c r="AD247" s="4">
        <f t="shared" si="65"/>
        <v>-8.7380272223155364E-3</v>
      </c>
      <c r="AE247" s="4">
        <f t="shared" si="66"/>
        <v>-2.2442244224422425E-2</v>
      </c>
      <c r="AF247" s="4">
        <f t="shared" si="67"/>
        <v>-3.1215248648985838E-4</v>
      </c>
      <c r="AG247" s="4">
        <f t="shared" si="71"/>
        <v>0</v>
      </c>
    </row>
    <row r="248" spans="1:33">
      <c r="A248" s="53">
        <v>44851</v>
      </c>
      <c r="B248">
        <v>108.89</v>
      </c>
      <c r="C248">
        <v>112.32</v>
      </c>
      <c r="D248">
        <v>19.88</v>
      </c>
      <c r="E248">
        <v>34.6</v>
      </c>
      <c r="F248">
        <v>53.85</v>
      </c>
      <c r="G248">
        <v>29.03</v>
      </c>
      <c r="H248">
        <v>17.23</v>
      </c>
      <c r="I248">
        <v>159.01</v>
      </c>
      <c r="J248">
        <v>27.67</v>
      </c>
      <c r="K248">
        <v>36.81</v>
      </c>
      <c r="L248">
        <v>8.01</v>
      </c>
      <c r="M248">
        <v>57.16</v>
      </c>
      <c r="N248">
        <v>30</v>
      </c>
      <c r="O248">
        <v>510.42</v>
      </c>
      <c r="P248" s="72">
        <v>235.48</v>
      </c>
      <c r="Q248" s="61"/>
      <c r="R248" s="53">
        <v>44851</v>
      </c>
      <c r="S248" s="4">
        <f t="shared" si="54"/>
        <v>1.0112152969294907E-3</v>
      </c>
      <c r="T248" s="4">
        <f t="shared" si="55"/>
        <v>-3.8137472283814589E-3</v>
      </c>
      <c r="U248" s="4">
        <f t="shared" si="56"/>
        <v>8.6250634195839115E-3</v>
      </c>
      <c r="V248" s="4">
        <f t="shared" si="57"/>
        <v>1.5556207807455369E-2</v>
      </c>
      <c r="W248" s="4">
        <f t="shared" si="58"/>
        <v>0</v>
      </c>
      <c r="X248" s="4">
        <f t="shared" si="59"/>
        <v>-7.5213675213674502E-3</v>
      </c>
      <c r="Y248" s="4">
        <f t="shared" si="60"/>
        <v>-2.2133938706015877E-2</v>
      </c>
      <c r="Z248" s="4">
        <f t="shared" si="61"/>
        <v>-2.0271102895871973E-2</v>
      </c>
      <c r="AA248" s="4">
        <f t="shared" si="62"/>
        <v>-2.1223912274495826E-2</v>
      </c>
      <c r="AB248" s="4">
        <f t="shared" si="63"/>
        <v>-3.2493907392363575E-3</v>
      </c>
      <c r="AC248" s="4">
        <f t="shared" si="64"/>
        <v>-1.3546798029556606E-2</v>
      </c>
      <c r="AD248" s="4">
        <f t="shared" si="65"/>
        <v>-3.1022207153754922E-2</v>
      </c>
      <c r="AE248" s="4">
        <f t="shared" si="66"/>
        <v>1.282916948008106E-2</v>
      </c>
      <c r="AF248" s="4">
        <f t="shared" si="67"/>
        <v>-3.883608828867402E-3</v>
      </c>
      <c r="AG248" s="4">
        <f t="shared" si="71"/>
        <v>-1.0380332002521531E-2</v>
      </c>
    </row>
    <row r="249" spans="1:33">
      <c r="A249" s="53">
        <v>44852</v>
      </c>
      <c r="B249">
        <v>108.7</v>
      </c>
      <c r="C249">
        <v>112.91</v>
      </c>
      <c r="D249">
        <v>20.41</v>
      </c>
      <c r="E249">
        <v>35</v>
      </c>
      <c r="F249">
        <v>53.2</v>
      </c>
      <c r="G249">
        <v>29.02</v>
      </c>
      <c r="H249">
        <v>16.97</v>
      </c>
      <c r="I249">
        <v>156.57</v>
      </c>
      <c r="J249">
        <v>28.14</v>
      </c>
      <c r="K249">
        <v>37.14</v>
      </c>
      <c r="L249">
        <v>8.1</v>
      </c>
      <c r="M249">
        <v>56.39</v>
      </c>
      <c r="N249">
        <v>30.5</v>
      </c>
      <c r="O249">
        <v>509.69</v>
      </c>
      <c r="P249" s="72">
        <v>239</v>
      </c>
      <c r="Q249" s="61"/>
      <c r="R249" s="53">
        <v>44852</v>
      </c>
      <c r="S249" s="4">
        <f t="shared" si="54"/>
        <v>-1.7448801542840897E-3</v>
      </c>
      <c r="T249" s="4">
        <f t="shared" si="55"/>
        <v>5.2528490028489472E-3</v>
      </c>
      <c r="U249" s="4">
        <f t="shared" si="56"/>
        <v>2.6659959758551288E-2</v>
      </c>
      <c r="V249" s="4">
        <f t="shared" si="57"/>
        <v>1.156069364161838E-2</v>
      </c>
      <c r="W249" s="4">
        <f t="shared" si="58"/>
        <v>-1.20705663881151E-2</v>
      </c>
      <c r="X249" s="4">
        <f t="shared" si="59"/>
        <v>-3.4447123665182211E-4</v>
      </c>
      <c r="Y249" s="4">
        <f t="shared" si="60"/>
        <v>-1.5089959373186357E-2</v>
      </c>
      <c r="Z249" s="4">
        <f t="shared" si="61"/>
        <v>-1.5344946858688147E-2</v>
      </c>
      <c r="AA249" s="4">
        <f t="shared" si="62"/>
        <v>1.6985905312612903E-2</v>
      </c>
      <c r="AB249" s="4">
        <f t="shared" si="63"/>
        <v>8.9649551752239987E-3</v>
      </c>
      <c r="AC249" s="4">
        <f t="shared" si="64"/>
        <v>1.1235955056179803E-2</v>
      </c>
      <c r="AD249" s="4">
        <f t="shared" si="65"/>
        <v>-1.3470958712386238E-2</v>
      </c>
      <c r="AE249" s="4">
        <f t="shared" si="66"/>
        <v>1.6666666666666607E-2</v>
      </c>
      <c r="AF249" s="4">
        <f t="shared" si="67"/>
        <v>-1.4301947415853444E-3</v>
      </c>
      <c r="AG249" s="4">
        <f t="shared" si="71"/>
        <v>1.4948190929165994E-2</v>
      </c>
    </row>
    <row r="250" spans="1:33">
      <c r="A250" s="53">
        <v>44853</v>
      </c>
      <c r="B250">
        <v>109.58</v>
      </c>
      <c r="C250">
        <v>114.12</v>
      </c>
      <c r="D250">
        <v>20.97</v>
      </c>
      <c r="E250">
        <v>35.35</v>
      </c>
      <c r="F250">
        <v>53.18</v>
      </c>
      <c r="G250">
        <v>29.2</v>
      </c>
      <c r="H250">
        <v>17.329999999999998</v>
      </c>
      <c r="I250">
        <v>159.22999999999999</v>
      </c>
      <c r="J250">
        <v>28.69</v>
      </c>
      <c r="K250">
        <v>36.99</v>
      </c>
      <c r="L250">
        <v>8.2899999999999991</v>
      </c>
      <c r="M250">
        <v>56.59</v>
      </c>
      <c r="N250">
        <v>29.63</v>
      </c>
      <c r="O250">
        <v>513.72</v>
      </c>
      <c r="P250" s="72">
        <v>243.5</v>
      </c>
      <c r="Q250" s="61"/>
      <c r="R250" s="53">
        <v>44853</v>
      </c>
      <c r="S250" s="4">
        <f t="shared" si="54"/>
        <v>8.0956761729531479E-3</v>
      </c>
      <c r="T250" s="4">
        <f t="shared" si="55"/>
        <v>1.0716499867150953E-2</v>
      </c>
      <c r="U250" s="4">
        <f t="shared" si="56"/>
        <v>2.7437530622243855E-2</v>
      </c>
      <c r="V250" s="4">
        <f t="shared" si="57"/>
        <v>1.0000000000000009E-2</v>
      </c>
      <c r="W250" s="4">
        <f t="shared" si="58"/>
        <v>-3.7593984962414062E-4</v>
      </c>
      <c r="X250" s="4">
        <f t="shared" si="59"/>
        <v>6.2026188835286877E-3</v>
      </c>
      <c r="Y250" s="4">
        <f t="shared" si="60"/>
        <v>2.121390689451963E-2</v>
      </c>
      <c r="Z250" s="4">
        <f t="shared" si="61"/>
        <v>1.698920610589516E-2</v>
      </c>
      <c r="AA250" s="4">
        <f t="shared" si="62"/>
        <v>1.9545131485430023E-2</v>
      </c>
      <c r="AB250" s="4">
        <f t="shared" si="63"/>
        <v>-4.0387722132471104E-3</v>
      </c>
      <c r="AC250" s="4">
        <f t="shared" si="64"/>
        <v>2.3456790123456805E-2</v>
      </c>
      <c r="AD250" s="4">
        <f t="shared" si="65"/>
        <v>3.5467281432879361E-3</v>
      </c>
      <c r="AE250" s="4">
        <f t="shared" si="66"/>
        <v>-2.8524590163934493E-2</v>
      </c>
      <c r="AF250" s="4">
        <f t="shared" si="67"/>
        <v>7.9067668582863959E-3</v>
      </c>
      <c r="AG250" s="4">
        <f t="shared" si="71"/>
        <v>1.882845188284521E-2</v>
      </c>
    </row>
    <row r="251" spans="1:33">
      <c r="A251" s="53">
        <v>44854</v>
      </c>
      <c r="B251">
        <v>109.5</v>
      </c>
      <c r="C251">
        <v>113.15</v>
      </c>
      <c r="D251">
        <v>20.99</v>
      </c>
      <c r="E251">
        <v>35.97</v>
      </c>
      <c r="F251">
        <v>53.89</v>
      </c>
      <c r="G251">
        <v>29.19</v>
      </c>
      <c r="H251">
        <v>17.43</v>
      </c>
      <c r="I251">
        <v>158.66999999999999</v>
      </c>
      <c r="J251">
        <v>28.47</v>
      </c>
      <c r="K251">
        <v>35.729999999999997</v>
      </c>
      <c r="L251">
        <v>8.2200000000000006</v>
      </c>
      <c r="M251">
        <v>56.24</v>
      </c>
      <c r="N251">
        <v>30.21</v>
      </c>
      <c r="O251">
        <v>512.08000000000004</v>
      </c>
      <c r="P251" s="72">
        <v>244.9</v>
      </c>
      <c r="Q251" s="61"/>
      <c r="R251" s="53">
        <v>44854</v>
      </c>
      <c r="S251" s="4">
        <f t="shared" si="54"/>
        <v>-7.3006022996890962E-4</v>
      </c>
      <c r="T251" s="4">
        <f t="shared" si="55"/>
        <v>-8.4998247458815124E-3</v>
      </c>
      <c r="U251" s="4">
        <f t="shared" si="56"/>
        <v>9.5374344301379921E-4</v>
      </c>
      <c r="V251" s="4">
        <f t="shared" si="57"/>
        <v>1.7538896746817523E-2</v>
      </c>
      <c r="W251" s="4">
        <f t="shared" si="58"/>
        <v>1.3350883790898882E-2</v>
      </c>
      <c r="X251" s="4">
        <f t="shared" si="59"/>
        <v>-3.4246575342455898E-4</v>
      </c>
      <c r="Y251" s="4">
        <f t="shared" si="60"/>
        <v>5.7703404500866196E-3</v>
      </c>
      <c r="Z251" s="4">
        <f t="shared" si="61"/>
        <v>-3.5169252025372133E-3</v>
      </c>
      <c r="AA251" s="4">
        <f t="shared" si="62"/>
        <v>-7.6681770651796377E-3</v>
      </c>
      <c r="AB251" s="4">
        <f t="shared" si="63"/>
        <v>-3.4063260340632784E-2</v>
      </c>
      <c r="AC251" s="4">
        <f t="shared" si="64"/>
        <v>-8.443908323280902E-3</v>
      </c>
      <c r="AD251" s="4">
        <f t="shared" si="65"/>
        <v>-6.1848383106556382E-3</v>
      </c>
      <c r="AE251" s="4">
        <f t="shared" si="66"/>
        <v>1.9574755315558523E-2</v>
      </c>
      <c r="AF251" s="4">
        <f t="shared" si="67"/>
        <v>-3.1924005294712288E-3</v>
      </c>
      <c r="AG251" s="4">
        <f t="shared" si="71"/>
        <v>5.7494866529774757E-3</v>
      </c>
    </row>
    <row r="252" spans="1:33">
      <c r="A252" s="53">
        <v>44855</v>
      </c>
      <c r="B252">
        <v>109.29</v>
      </c>
      <c r="C252">
        <v>112.61</v>
      </c>
      <c r="D252">
        <v>20.54</v>
      </c>
      <c r="E252">
        <v>35.5</v>
      </c>
      <c r="F252">
        <v>54.34</v>
      </c>
      <c r="G252">
        <v>29.21</v>
      </c>
      <c r="H252">
        <v>17.809999999999999</v>
      </c>
      <c r="I252">
        <v>167.79</v>
      </c>
      <c r="J252">
        <v>28.62</v>
      </c>
      <c r="K252">
        <v>36.58</v>
      </c>
      <c r="L252">
        <v>8.2100000000000009</v>
      </c>
      <c r="M252">
        <v>56.69</v>
      </c>
      <c r="N252">
        <v>30.54</v>
      </c>
      <c r="O252">
        <v>512.9</v>
      </c>
      <c r="P252" s="72">
        <v>248.2</v>
      </c>
      <c r="Q252" s="61"/>
      <c r="R252" s="53">
        <v>44855</v>
      </c>
      <c r="S252" s="4">
        <f t="shared" si="54"/>
        <v>-1.9178082191779744E-3</v>
      </c>
      <c r="T252" s="4">
        <f t="shared" si="55"/>
        <v>-4.7724259832081506E-3</v>
      </c>
      <c r="U252" s="4">
        <f t="shared" si="56"/>
        <v>-2.1438780371605515E-2</v>
      </c>
      <c r="V252" s="4">
        <f t="shared" si="57"/>
        <v>-1.3066444259104748E-2</v>
      </c>
      <c r="W252" s="4">
        <f t="shared" si="58"/>
        <v>8.3503432918909937E-3</v>
      </c>
      <c r="X252" s="4">
        <f t="shared" si="59"/>
        <v>6.8516615279201609E-4</v>
      </c>
      <c r="Y252" s="4">
        <f t="shared" si="60"/>
        <v>2.1801491681009644E-2</v>
      </c>
      <c r="Z252" s="4">
        <f t="shared" si="61"/>
        <v>5.747778408016635E-2</v>
      </c>
      <c r="AA252" s="4">
        <f t="shared" si="62"/>
        <v>5.2687038988410428E-3</v>
      </c>
      <c r="AB252" s="4">
        <f t="shared" si="63"/>
        <v>2.378953260565364E-2</v>
      </c>
      <c r="AC252" s="4">
        <f t="shared" si="64"/>
        <v>-1.2165450121653931E-3</v>
      </c>
      <c r="AD252" s="4">
        <f t="shared" si="65"/>
        <v>8.001422475106601E-3</v>
      </c>
      <c r="AE252" s="4">
        <f t="shared" si="66"/>
        <v>1.0923535253227312E-2</v>
      </c>
      <c r="AF252" s="4">
        <f t="shared" si="67"/>
        <v>1.6013122949538605E-3</v>
      </c>
      <c r="AG252" s="4">
        <f t="shared" si="71"/>
        <v>1.3474887709268968E-2</v>
      </c>
    </row>
    <row r="253" spans="1:33">
      <c r="A253" s="53">
        <v>44858</v>
      </c>
      <c r="B253">
        <v>109.07</v>
      </c>
      <c r="C253">
        <v>112.79</v>
      </c>
      <c r="D253">
        <v>20.92</v>
      </c>
      <c r="E253">
        <v>36.49</v>
      </c>
      <c r="F253">
        <v>54.59</v>
      </c>
      <c r="G253">
        <v>29.83</v>
      </c>
      <c r="H253">
        <v>17.91</v>
      </c>
      <c r="I253">
        <v>169.78</v>
      </c>
      <c r="J253">
        <v>28.51</v>
      </c>
      <c r="K253">
        <v>36.43</v>
      </c>
      <c r="L253">
        <v>8.2200000000000006</v>
      </c>
      <c r="M253">
        <v>56.69</v>
      </c>
      <c r="N253">
        <v>30.2</v>
      </c>
      <c r="O253">
        <v>511.03</v>
      </c>
      <c r="P253" s="72">
        <v>246.2</v>
      </c>
      <c r="Q253" s="61"/>
      <c r="R253" s="53">
        <v>44858</v>
      </c>
      <c r="S253" s="4">
        <f t="shared" si="54"/>
        <v>-2.0129929545247283E-3</v>
      </c>
      <c r="T253" s="4">
        <f t="shared" si="55"/>
        <v>1.5984370837403006E-3</v>
      </c>
      <c r="U253" s="4">
        <f t="shared" si="56"/>
        <v>1.8500486854917453E-2</v>
      </c>
      <c r="V253" s="4">
        <f t="shared" si="57"/>
        <v>2.7887323943662112E-2</v>
      </c>
      <c r="W253" s="4">
        <f t="shared" si="58"/>
        <v>4.6006624953993658E-3</v>
      </c>
      <c r="X253" s="4">
        <f t="shared" si="59"/>
        <v>2.1225607668606594E-2</v>
      </c>
      <c r="Y253" s="4">
        <f t="shared" si="60"/>
        <v>5.6148231330714893E-3</v>
      </c>
      <c r="Z253" s="4">
        <f t="shared" si="61"/>
        <v>1.1860063174205848E-2</v>
      </c>
      <c r="AA253" s="4">
        <f t="shared" si="62"/>
        <v>-3.8434661076169885E-3</v>
      </c>
      <c r="AB253" s="4">
        <f t="shared" si="63"/>
        <v>-4.100601421541783E-3</v>
      </c>
      <c r="AC253" s="4">
        <f t="shared" si="64"/>
        <v>1.2180267965895553E-3</v>
      </c>
      <c r="AD253" s="4">
        <f t="shared" si="65"/>
        <v>0</v>
      </c>
      <c r="AE253" s="4">
        <f t="shared" si="66"/>
        <v>-1.113294040602486E-2</v>
      </c>
      <c r="AF253" s="4">
        <f t="shared" si="67"/>
        <v>-3.6459348800935709E-3</v>
      </c>
      <c r="AG253" s="4">
        <f t="shared" si="71"/>
        <v>-8.058017727639033E-3</v>
      </c>
    </row>
    <row r="254" spans="1:33">
      <c r="A254" s="53">
        <v>44859</v>
      </c>
      <c r="B254">
        <v>108.97</v>
      </c>
      <c r="C254">
        <v>112.99</v>
      </c>
      <c r="D254">
        <v>20.27</v>
      </c>
      <c r="E254">
        <v>35.799999999999997</v>
      </c>
      <c r="F254">
        <v>53.38</v>
      </c>
      <c r="G254">
        <v>29.57</v>
      </c>
      <c r="H254">
        <v>17.57</v>
      </c>
      <c r="I254">
        <v>168.67</v>
      </c>
      <c r="J254">
        <v>27.95</v>
      </c>
      <c r="K254">
        <v>36.47</v>
      </c>
      <c r="L254">
        <v>7.99</v>
      </c>
      <c r="M254">
        <v>56.17</v>
      </c>
      <c r="N254">
        <v>30.23</v>
      </c>
      <c r="O254">
        <v>508.01</v>
      </c>
      <c r="P254" s="72">
        <v>248.99</v>
      </c>
      <c r="Q254" s="61"/>
      <c r="R254" s="53">
        <v>44859</v>
      </c>
      <c r="S254" s="4">
        <f t="shared" si="54"/>
        <v>-9.1684239479228324E-4</v>
      </c>
      <c r="T254" s="4">
        <f t="shared" si="55"/>
        <v>1.7732068445783788E-3</v>
      </c>
      <c r="U254" s="4">
        <f t="shared" si="56"/>
        <v>-3.1070745697896807E-2</v>
      </c>
      <c r="V254" s="4">
        <f t="shared" si="57"/>
        <v>-1.8909290216497787E-2</v>
      </c>
      <c r="W254" s="4">
        <f t="shared" si="58"/>
        <v>-2.2165231727422574E-2</v>
      </c>
      <c r="X254" s="4">
        <f t="shared" si="59"/>
        <v>-8.7160576600736617E-3</v>
      </c>
      <c r="Y254" s="4">
        <f t="shared" si="60"/>
        <v>-1.8983807928531493E-2</v>
      </c>
      <c r="Z254" s="4">
        <f t="shared" si="61"/>
        <v>-6.5378725409354077E-3</v>
      </c>
      <c r="AA254" s="4">
        <f t="shared" si="62"/>
        <v>-1.9642230796211968E-2</v>
      </c>
      <c r="AB254" s="4">
        <f t="shared" si="63"/>
        <v>1.0979961570134478E-3</v>
      </c>
      <c r="AC254" s="4">
        <f t="shared" si="64"/>
        <v>-2.7980535279805374E-2</v>
      </c>
      <c r="AD254" s="4">
        <f t="shared" si="65"/>
        <v>-9.1726935967542111E-3</v>
      </c>
      <c r="AE254" s="4">
        <f t="shared" si="66"/>
        <v>9.9337748344363597E-4</v>
      </c>
      <c r="AF254" s="4">
        <f t="shared" si="67"/>
        <v>-5.9096334853139254E-3</v>
      </c>
      <c r="AG254" s="4">
        <f t="shared" si="71"/>
        <v>1.1332250203087035E-2</v>
      </c>
    </row>
    <row r="255" spans="1:33">
      <c r="A255" s="53">
        <v>44860</v>
      </c>
      <c r="B255">
        <v>110.6</v>
      </c>
      <c r="C255">
        <v>111.52</v>
      </c>
      <c r="D255">
        <v>20.03</v>
      </c>
      <c r="E255">
        <v>35.99</v>
      </c>
      <c r="F255">
        <v>53.36</v>
      </c>
      <c r="G255">
        <v>28.56</v>
      </c>
      <c r="H255">
        <v>16.8</v>
      </c>
      <c r="I255">
        <v>163.85</v>
      </c>
      <c r="J255">
        <v>27</v>
      </c>
      <c r="K255">
        <v>36.03</v>
      </c>
      <c r="L255">
        <v>7.49</v>
      </c>
      <c r="M255">
        <v>54.18</v>
      </c>
      <c r="N255">
        <v>29.75</v>
      </c>
      <c r="O255">
        <v>497.58</v>
      </c>
      <c r="P255" s="72">
        <v>243.06</v>
      </c>
      <c r="Q255" s="61"/>
      <c r="R255" s="53">
        <v>44860</v>
      </c>
      <c r="S255" s="4">
        <f t="shared" si="54"/>
        <v>1.4958245388638991E-2</v>
      </c>
      <c r="T255" s="4">
        <f t="shared" si="55"/>
        <v>-1.3010000885034012E-2</v>
      </c>
      <c r="U255" s="4">
        <f t="shared" si="56"/>
        <v>-1.1840157868771461E-2</v>
      </c>
      <c r="V255" s="4">
        <f t="shared" si="57"/>
        <v>5.3072625698324938E-3</v>
      </c>
      <c r="W255" s="4">
        <f t="shared" si="58"/>
        <v>-3.7467216185838037E-4</v>
      </c>
      <c r="X255" s="4">
        <f t="shared" si="59"/>
        <v>-3.4156239431856639E-2</v>
      </c>
      <c r="Y255" s="4">
        <f t="shared" si="60"/>
        <v>-4.3824701195219085E-2</v>
      </c>
      <c r="Z255" s="4">
        <f t="shared" si="61"/>
        <v>-2.8576510345645345E-2</v>
      </c>
      <c r="AA255" s="4">
        <f t="shared" si="62"/>
        <v>-3.3989266547406083E-2</v>
      </c>
      <c r="AB255" s="4">
        <f t="shared" si="63"/>
        <v>-1.206471072114057E-2</v>
      </c>
      <c r="AC255" s="4">
        <f t="shared" si="64"/>
        <v>-6.2578222778473136E-2</v>
      </c>
      <c r="AD255" s="4">
        <f t="shared" si="65"/>
        <v>-3.5428164500623138E-2</v>
      </c>
      <c r="AE255" s="4">
        <f t="shared" si="66"/>
        <v>-1.5878266622560422E-2</v>
      </c>
      <c r="AF255" s="4">
        <f t="shared" si="67"/>
        <v>-2.0531091907639576E-2</v>
      </c>
      <c r="AG255" s="4">
        <f t="shared" si="71"/>
        <v>-2.3816217518775828E-2</v>
      </c>
    </row>
    <row r="256" spans="1:33">
      <c r="A256" s="53">
        <v>44861</v>
      </c>
      <c r="B256">
        <v>107.41</v>
      </c>
      <c r="C256">
        <v>112.3</v>
      </c>
      <c r="D256">
        <v>19.93</v>
      </c>
      <c r="E256">
        <v>35.01</v>
      </c>
      <c r="F256">
        <v>53.36</v>
      </c>
      <c r="G256">
        <v>28.39</v>
      </c>
      <c r="H256">
        <v>16.96</v>
      </c>
      <c r="I256">
        <v>166.1</v>
      </c>
      <c r="J256">
        <v>27.2</v>
      </c>
      <c r="K256">
        <v>36.01</v>
      </c>
      <c r="L256">
        <v>7.26</v>
      </c>
      <c r="M256">
        <v>53.2</v>
      </c>
      <c r="N256">
        <v>30.18</v>
      </c>
      <c r="O256">
        <v>493.08</v>
      </c>
      <c r="P256" s="72">
        <v>233.6</v>
      </c>
      <c r="Q256" s="61"/>
      <c r="R256" s="53">
        <v>44861</v>
      </c>
      <c r="S256" s="4">
        <f t="shared" si="54"/>
        <v>-2.8842676311030768E-2</v>
      </c>
      <c r="T256" s="4">
        <f t="shared" si="55"/>
        <v>6.9942611190818571E-3</v>
      </c>
      <c r="U256" s="4">
        <f t="shared" si="56"/>
        <v>-4.9925112331503652E-3</v>
      </c>
      <c r="V256" s="4">
        <f t="shared" si="57"/>
        <v>-2.7229786051681137E-2</v>
      </c>
      <c r="W256" s="4">
        <f t="shared" si="58"/>
        <v>0</v>
      </c>
      <c r="X256" s="4">
        <f t="shared" si="59"/>
        <v>-5.9523809523809312E-3</v>
      </c>
      <c r="Y256" s="4">
        <f t="shared" si="60"/>
        <v>9.52380952380949E-3</v>
      </c>
      <c r="Z256" s="4">
        <f t="shared" si="61"/>
        <v>1.3732072017088814E-2</v>
      </c>
      <c r="AA256" s="4">
        <f t="shared" si="62"/>
        <v>7.4074074074073071E-3</v>
      </c>
      <c r="AB256" s="4">
        <f t="shared" si="63"/>
        <v>-5.5509297807387892E-4</v>
      </c>
      <c r="AC256" s="4">
        <f t="shared" si="64"/>
        <v>-3.0707610146862518E-2</v>
      </c>
      <c r="AD256" s="4">
        <f t="shared" si="65"/>
        <v>-1.8087855297157618E-2</v>
      </c>
      <c r="AE256" s="4">
        <f t="shared" si="66"/>
        <v>1.4453781512605124E-2</v>
      </c>
      <c r="AF256" s="4">
        <f t="shared" si="67"/>
        <v>-9.0437718557819791E-3</v>
      </c>
      <c r="AG256" s="4">
        <f t="shared" si="71"/>
        <v>-3.8920431169258696E-2</v>
      </c>
    </row>
    <row r="257" spans="1:33">
      <c r="A257" s="53">
        <v>44862</v>
      </c>
      <c r="B257">
        <v>107.1</v>
      </c>
      <c r="C257">
        <v>111.68</v>
      </c>
      <c r="D257">
        <v>19.899999999999999</v>
      </c>
      <c r="E257">
        <v>35.5</v>
      </c>
      <c r="F257">
        <v>53.97</v>
      </c>
      <c r="G257">
        <v>27.56</v>
      </c>
      <c r="H257">
        <v>16.260000000000002</v>
      </c>
      <c r="I257">
        <v>163.25</v>
      </c>
      <c r="J257">
        <v>26.28</v>
      </c>
      <c r="K257">
        <v>34.770000000000003</v>
      </c>
      <c r="L257">
        <v>6.77</v>
      </c>
      <c r="M257">
        <v>51.05</v>
      </c>
      <c r="N257">
        <v>30.22</v>
      </c>
      <c r="O257">
        <v>480.65</v>
      </c>
      <c r="P257" s="72">
        <v>235.9</v>
      </c>
      <c r="Q257" s="61"/>
      <c r="R257" s="53">
        <v>44862</v>
      </c>
      <c r="S257" s="4">
        <f t="shared" si="54"/>
        <v>-2.8861372311702604E-3</v>
      </c>
      <c r="T257" s="4">
        <f t="shared" si="55"/>
        <v>-5.5209260908281044E-3</v>
      </c>
      <c r="U257" s="4">
        <f t="shared" si="56"/>
        <v>-1.5052684395384652E-3</v>
      </c>
      <c r="V257" s="4">
        <f t="shared" si="57"/>
        <v>1.3996001142530856E-2</v>
      </c>
      <c r="W257" s="4">
        <f t="shared" si="58"/>
        <v>1.1431784107946097E-2</v>
      </c>
      <c r="X257" s="4">
        <f t="shared" si="59"/>
        <v>-2.9235646354350164E-2</v>
      </c>
      <c r="Y257" s="4">
        <f t="shared" si="60"/>
        <v>-4.1273584905660354E-2</v>
      </c>
      <c r="Z257" s="4">
        <f t="shared" si="61"/>
        <v>-1.7158338350391267E-2</v>
      </c>
      <c r="AA257" s="4">
        <f t="shared" si="62"/>
        <v>-3.3823529411764586E-2</v>
      </c>
      <c r="AB257" s="4">
        <f t="shared" si="63"/>
        <v>-3.4434879200222035E-2</v>
      </c>
      <c r="AC257" s="4">
        <f t="shared" si="64"/>
        <v>-6.7493112947658473E-2</v>
      </c>
      <c r="AD257" s="4">
        <f t="shared" si="65"/>
        <v>-4.0413533834586568E-2</v>
      </c>
      <c r="AE257" s="4">
        <f t="shared" si="66"/>
        <v>1.3253810470510441E-3</v>
      </c>
      <c r="AF257" s="4">
        <f t="shared" si="67"/>
        <v>-2.5208891052161952E-2</v>
      </c>
      <c r="AG257" s="4">
        <f t="shared" si="71"/>
        <v>9.8458904109588463E-3</v>
      </c>
    </row>
    <row r="258" spans="1:33">
      <c r="A258" s="53">
        <v>44865</v>
      </c>
      <c r="B258">
        <v>105.32</v>
      </c>
      <c r="C258">
        <v>107.15</v>
      </c>
      <c r="D258">
        <v>20.260000000000002</v>
      </c>
      <c r="E258">
        <v>35.909999999999997</v>
      </c>
      <c r="F258">
        <v>54.26</v>
      </c>
      <c r="G258">
        <v>27.82</v>
      </c>
      <c r="H258">
        <v>16.399999999999999</v>
      </c>
      <c r="I258">
        <v>166.56</v>
      </c>
      <c r="J258">
        <v>26.41</v>
      </c>
      <c r="K258">
        <v>34.56</v>
      </c>
      <c r="L258">
        <v>7.01</v>
      </c>
      <c r="M258">
        <v>51.54</v>
      </c>
      <c r="N258">
        <v>30.09</v>
      </c>
      <c r="O258">
        <v>485.28</v>
      </c>
      <c r="P258" s="72">
        <v>235.5</v>
      </c>
      <c r="Q258" s="61"/>
      <c r="R258" s="53">
        <v>44865</v>
      </c>
      <c r="S258" s="4">
        <f t="shared" si="54"/>
        <v>-1.6619981325863731E-2</v>
      </c>
      <c r="T258" s="4">
        <f t="shared" si="55"/>
        <v>-4.0562320916905481E-2</v>
      </c>
      <c r="U258" s="4">
        <f t="shared" si="56"/>
        <v>1.8090452261306789E-2</v>
      </c>
      <c r="V258" s="4">
        <f t="shared" si="57"/>
        <v>1.1549295774647694E-2</v>
      </c>
      <c r="W258" s="4">
        <f t="shared" si="58"/>
        <v>5.373355567908078E-3</v>
      </c>
      <c r="X258" s="4">
        <f t="shared" si="59"/>
        <v>9.4339622641510523E-3</v>
      </c>
      <c r="Y258" s="4">
        <f t="shared" si="60"/>
        <v>8.610086100860892E-3</v>
      </c>
      <c r="Z258" s="4">
        <f t="shared" si="61"/>
        <v>2.0275650842266568E-2</v>
      </c>
      <c r="AA258" s="4">
        <f t="shared" si="62"/>
        <v>4.9467275494672336E-3</v>
      </c>
      <c r="AB258" s="4">
        <f t="shared" si="63"/>
        <v>-6.0396893874029578E-3</v>
      </c>
      <c r="AC258" s="4">
        <f t="shared" si="64"/>
        <v>3.5450516986706093E-2</v>
      </c>
      <c r="AD258" s="4">
        <f t="shared" si="65"/>
        <v>9.598432908912935E-3</v>
      </c>
      <c r="AE258" s="4">
        <f t="shared" si="66"/>
        <v>-4.3017868960952832E-3</v>
      </c>
      <c r="AF258" s="4">
        <f t="shared" si="67"/>
        <v>9.6327889316549786E-3</v>
      </c>
      <c r="AG258" s="4">
        <f t="shared" si="71"/>
        <v>-1.6956337431115465E-3</v>
      </c>
    </row>
    <row r="259" spans="1:33">
      <c r="A259" s="53">
        <v>44866</v>
      </c>
      <c r="B259">
        <v>105.69</v>
      </c>
      <c r="C259">
        <v>107.63</v>
      </c>
      <c r="D259">
        <v>20.2</v>
      </c>
      <c r="E259">
        <v>36.35</v>
      </c>
      <c r="F259">
        <v>55</v>
      </c>
      <c r="G259">
        <v>28.47</v>
      </c>
      <c r="H259">
        <v>17.16</v>
      </c>
      <c r="I259">
        <v>174.23</v>
      </c>
      <c r="J259">
        <v>27.5</v>
      </c>
      <c r="K259">
        <v>35.9</v>
      </c>
      <c r="L259">
        <v>7.72</v>
      </c>
      <c r="M259">
        <v>52.42</v>
      </c>
      <c r="N259">
        <v>29.7</v>
      </c>
      <c r="O259">
        <v>492.37</v>
      </c>
      <c r="P259" s="72">
        <v>238.99</v>
      </c>
      <c r="Q259" s="61"/>
      <c r="R259" s="53">
        <v>44866</v>
      </c>
      <c r="S259" s="4">
        <f t="shared" si="54"/>
        <v>3.5131029244208634E-3</v>
      </c>
      <c r="T259" s="4">
        <f t="shared" si="55"/>
        <v>4.4797013532429375E-3</v>
      </c>
      <c r="U259" s="4">
        <f t="shared" si="56"/>
        <v>-2.9615004935835687E-3</v>
      </c>
      <c r="V259" s="4">
        <f t="shared" si="57"/>
        <v>1.2252854358117737E-2</v>
      </c>
      <c r="W259" s="4">
        <f t="shared" si="58"/>
        <v>1.363803907113903E-2</v>
      </c>
      <c r="X259" s="4">
        <f t="shared" si="59"/>
        <v>2.3364485981308469E-2</v>
      </c>
      <c r="Y259" s="4">
        <f t="shared" si="60"/>
        <v>4.6341463414634188E-2</v>
      </c>
      <c r="Z259" s="4">
        <f t="shared" si="61"/>
        <v>4.6049471661863572E-2</v>
      </c>
      <c r="AA259" s="4">
        <f t="shared" si="62"/>
        <v>4.1272245361605453E-2</v>
      </c>
      <c r="AB259" s="4">
        <f t="shared" si="63"/>
        <v>3.877314814814814E-2</v>
      </c>
      <c r="AC259" s="4">
        <f t="shared" si="64"/>
        <v>0.10128388017118395</v>
      </c>
      <c r="AD259" s="4">
        <f t="shared" si="65"/>
        <v>1.7074117190531757E-2</v>
      </c>
      <c r="AE259" s="4">
        <f t="shared" si="66"/>
        <v>-1.2961116650049842E-2</v>
      </c>
      <c r="AF259" s="4">
        <f t="shared" si="67"/>
        <v>1.4610121991427638E-2</v>
      </c>
      <c r="AG259" s="4">
        <f t="shared" si="71"/>
        <v>1.4819532908704858E-2</v>
      </c>
    </row>
    <row r="260" spans="1:33">
      <c r="A260" s="53">
        <v>44867</v>
      </c>
      <c r="B260">
        <v>106.23</v>
      </c>
      <c r="C260">
        <v>106.68</v>
      </c>
      <c r="D260">
        <v>20</v>
      </c>
      <c r="E260">
        <v>36</v>
      </c>
      <c r="F260">
        <v>53.01</v>
      </c>
      <c r="G260">
        <v>28.28</v>
      </c>
      <c r="H260">
        <v>17</v>
      </c>
      <c r="I260">
        <v>172.4</v>
      </c>
      <c r="J260">
        <v>27.53</v>
      </c>
      <c r="K260">
        <v>35.68</v>
      </c>
      <c r="L260">
        <v>7.57</v>
      </c>
      <c r="M260">
        <v>53.26</v>
      </c>
      <c r="N260">
        <v>29.65</v>
      </c>
      <c r="O260">
        <v>489.62</v>
      </c>
      <c r="P260" s="72">
        <v>240.48</v>
      </c>
      <c r="Q260" s="61"/>
      <c r="R260" s="53">
        <v>44867</v>
      </c>
      <c r="S260" s="4">
        <f t="shared" ref="S260:S323" si="72">B260/B259-1</f>
        <v>5.1092818620495084E-3</v>
      </c>
      <c r="T260" s="4">
        <f t="shared" ref="T260:T323" si="73">C260/C259-1</f>
        <v>-8.8265353525968093E-3</v>
      </c>
      <c r="U260" s="4">
        <f t="shared" ref="U260:U323" si="74">D260/D259-1</f>
        <v>-9.9009900990099098E-3</v>
      </c>
      <c r="V260" s="4">
        <f t="shared" ref="V260:V323" si="75">E260/E259-1</f>
        <v>-9.6286107290234346E-3</v>
      </c>
      <c r="W260" s="4">
        <f t="shared" ref="W260:W323" si="76">F260/F259-1</f>
        <v>-3.6181818181818204E-2</v>
      </c>
      <c r="X260" s="4">
        <f t="shared" ref="X260:X323" si="77">G260/G259-1</f>
        <v>-6.673691605198373E-3</v>
      </c>
      <c r="Y260" s="4">
        <f t="shared" ref="Y260:Y323" si="78">H260/H259-1</f>
        <v>-9.3240093240093413E-3</v>
      </c>
      <c r="Z260" s="4">
        <f t="shared" ref="Z260:Z323" si="79">I260/I259-1</f>
        <v>-1.0503357630717969E-2</v>
      </c>
      <c r="AA260" s="4">
        <f t="shared" ref="AA260:AA323" si="80">J260/J259-1</f>
        <v>1.0909090909090313E-3</v>
      </c>
      <c r="AB260" s="4">
        <f t="shared" ref="AB260:AB323" si="81">K260/K259-1</f>
        <v>-6.1281337047353057E-3</v>
      </c>
      <c r="AC260" s="4">
        <f t="shared" ref="AC260:AC323" si="82">L260/L259-1</f>
        <v>-1.9430051813471461E-2</v>
      </c>
      <c r="AD260" s="4">
        <f t="shared" ref="AD260:AD323" si="83">M260/M259-1</f>
        <v>1.6024418161007192E-2</v>
      </c>
      <c r="AE260" s="4">
        <f t="shared" ref="AE260:AE323" si="84">N260/N259-1</f>
        <v>-1.6835016835017313E-3</v>
      </c>
      <c r="AF260" s="4">
        <f t="shared" ref="AF260:AF323" si="85">O260/O259-1</f>
        <v>-5.5852306192497592E-3</v>
      </c>
      <c r="AG260" s="4">
        <f t="shared" ref="AG260:AG275" si="86">P260/P259-1</f>
        <v>6.2345704841206828E-3</v>
      </c>
    </row>
    <row r="261" spans="1:33">
      <c r="A261" s="53">
        <v>44868</v>
      </c>
      <c r="B261">
        <v>106.39</v>
      </c>
      <c r="C261">
        <v>107.89</v>
      </c>
      <c r="D261">
        <v>19.989999999999998</v>
      </c>
      <c r="E261">
        <v>35</v>
      </c>
      <c r="F261">
        <v>54.16</v>
      </c>
      <c r="G261">
        <v>28.35</v>
      </c>
      <c r="H261">
        <v>17.07</v>
      </c>
      <c r="I261">
        <v>172.84</v>
      </c>
      <c r="J261">
        <v>27.86</v>
      </c>
      <c r="K261">
        <v>35.61</v>
      </c>
      <c r="L261">
        <v>7.64</v>
      </c>
      <c r="M261">
        <v>53.12</v>
      </c>
      <c r="N261">
        <v>29.73</v>
      </c>
      <c r="O261">
        <v>489.91</v>
      </c>
      <c r="P261" s="72">
        <v>239.94</v>
      </c>
      <c r="Q261" s="61"/>
      <c r="R261" s="53">
        <v>44868</v>
      </c>
      <c r="S261" s="4">
        <f t="shared" si="72"/>
        <v>1.5061658665160849E-3</v>
      </c>
      <c r="T261" s="4">
        <f t="shared" si="73"/>
        <v>1.1342332208473804E-2</v>
      </c>
      <c r="U261" s="4">
        <f t="shared" si="74"/>
        <v>-5.0000000000005596E-4</v>
      </c>
      <c r="V261" s="4">
        <f t="shared" si="75"/>
        <v>-2.777777777777779E-2</v>
      </c>
      <c r="W261" s="4">
        <f t="shared" si="76"/>
        <v>2.1694019996226999E-2</v>
      </c>
      <c r="X261" s="4">
        <f t="shared" si="77"/>
        <v>2.4752475247524774E-3</v>
      </c>
      <c r="Y261" s="4">
        <f t="shared" si="78"/>
        <v>4.1176470588235592E-3</v>
      </c>
      <c r="Z261" s="4">
        <f t="shared" si="79"/>
        <v>2.5522041763341718E-3</v>
      </c>
      <c r="AA261" s="4">
        <f t="shared" si="80"/>
        <v>1.1986923356338552E-2</v>
      </c>
      <c r="AB261" s="4">
        <f t="shared" si="81"/>
        <v>-1.9618834080717962E-3</v>
      </c>
      <c r="AC261" s="4">
        <f t="shared" si="82"/>
        <v>9.2470277410832136E-3</v>
      </c>
      <c r="AD261" s="4">
        <f t="shared" si="83"/>
        <v>-2.6286143447240562E-3</v>
      </c>
      <c r="AE261" s="4">
        <f t="shared" si="84"/>
        <v>2.6981450252951955E-3</v>
      </c>
      <c r="AF261" s="4">
        <f t="shared" si="85"/>
        <v>5.9229606633715015E-4</v>
      </c>
      <c r="AG261" s="4">
        <f t="shared" si="86"/>
        <v>-2.2455089820359042E-3</v>
      </c>
    </row>
    <row r="262" spans="1:33">
      <c r="A262" s="53">
        <v>44869</v>
      </c>
      <c r="B262">
        <v>104.44</v>
      </c>
      <c r="C262">
        <v>108</v>
      </c>
      <c r="D262">
        <v>19.899999999999999</v>
      </c>
      <c r="E262">
        <v>35</v>
      </c>
      <c r="F262">
        <v>53.01</v>
      </c>
      <c r="G262">
        <v>28.13</v>
      </c>
      <c r="H262">
        <v>16.739999999999998</v>
      </c>
      <c r="I262">
        <v>170.91</v>
      </c>
      <c r="J262">
        <v>27.49</v>
      </c>
      <c r="K262">
        <v>34.6</v>
      </c>
      <c r="L262">
        <v>7.41</v>
      </c>
      <c r="M262">
        <v>52.26</v>
      </c>
      <c r="N262">
        <v>29.59</v>
      </c>
      <c r="O262">
        <v>483.22</v>
      </c>
      <c r="P262" s="72">
        <v>239.5</v>
      </c>
      <c r="Q262" s="61"/>
      <c r="R262" s="53">
        <v>44869</v>
      </c>
      <c r="S262" s="4">
        <f t="shared" si="72"/>
        <v>-1.8328790299840247E-2</v>
      </c>
      <c r="T262" s="4">
        <f t="shared" si="73"/>
        <v>1.0195569561590734E-3</v>
      </c>
      <c r="U262" s="4">
        <f t="shared" si="74"/>
        <v>-4.5022511255627951E-3</v>
      </c>
      <c r="V262" s="4">
        <f t="shared" si="75"/>
        <v>0</v>
      </c>
      <c r="W262" s="4">
        <f t="shared" si="76"/>
        <v>-2.1233382570162496E-2</v>
      </c>
      <c r="X262" s="4">
        <f t="shared" si="77"/>
        <v>-7.7601410934745596E-3</v>
      </c>
      <c r="Y262" s="4">
        <f t="shared" si="78"/>
        <v>-1.9332161687170557E-2</v>
      </c>
      <c r="Z262" s="4">
        <f t="shared" si="79"/>
        <v>-1.1166396667438128E-2</v>
      </c>
      <c r="AA262" s="4">
        <f t="shared" si="80"/>
        <v>-1.3280689160086179E-2</v>
      </c>
      <c r="AB262" s="4">
        <f t="shared" si="81"/>
        <v>-2.8362819432743547E-2</v>
      </c>
      <c r="AC262" s="4">
        <f t="shared" si="82"/>
        <v>-3.0104712041884807E-2</v>
      </c>
      <c r="AD262" s="4">
        <f t="shared" si="83"/>
        <v>-1.6189759036144613E-2</v>
      </c>
      <c r="AE262" s="4">
        <f t="shared" si="84"/>
        <v>-4.7090480995627404E-3</v>
      </c>
      <c r="AF262" s="4">
        <f t="shared" si="85"/>
        <v>-1.3655569390296218E-2</v>
      </c>
      <c r="AG262" s="4">
        <f t="shared" si="86"/>
        <v>-1.8337917812786264E-3</v>
      </c>
    </row>
    <row r="263" spans="1:33">
      <c r="A263" s="53">
        <v>44872</v>
      </c>
      <c r="B263">
        <v>105</v>
      </c>
      <c r="C263">
        <v>107.93</v>
      </c>
      <c r="D263">
        <v>20</v>
      </c>
      <c r="E263">
        <v>34.06</v>
      </c>
      <c r="F263">
        <v>52.13</v>
      </c>
      <c r="G263">
        <v>28.49</v>
      </c>
      <c r="H263">
        <v>16.920000000000002</v>
      </c>
      <c r="I263">
        <v>173.06</v>
      </c>
      <c r="J263">
        <v>27.57</v>
      </c>
      <c r="K263">
        <v>34.47</v>
      </c>
      <c r="L263">
        <v>7.41</v>
      </c>
      <c r="M263">
        <v>52.84</v>
      </c>
      <c r="N263">
        <v>29.83</v>
      </c>
      <c r="O263">
        <v>483.63</v>
      </c>
      <c r="P263" s="72">
        <v>240.11</v>
      </c>
      <c r="Q263" s="61"/>
      <c r="R263" s="53">
        <v>44872</v>
      </c>
      <c r="S263" s="4">
        <f t="shared" si="72"/>
        <v>5.3619302949061698E-3</v>
      </c>
      <c r="T263" s="4">
        <f t="shared" si="73"/>
        <v>-6.4814814814806443E-4</v>
      </c>
      <c r="U263" s="4">
        <f t="shared" si="74"/>
        <v>5.0251256281408363E-3</v>
      </c>
      <c r="V263" s="4">
        <f t="shared" si="75"/>
        <v>-2.6857142857142802E-2</v>
      </c>
      <c r="W263" s="4">
        <f t="shared" si="76"/>
        <v>-1.6600641388417214E-2</v>
      </c>
      <c r="X263" s="4">
        <f t="shared" si="77"/>
        <v>1.2797724848915726E-2</v>
      </c>
      <c r="Y263" s="4">
        <f t="shared" si="78"/>
        <v>1.0752688172043223E-2</v>
      </c>
      <c r="Z263" s="4">
        <f t="shared" si="79"/>
        <v>1.2579720320636589E-2</v>
      </c>
      <c r="AA263" s="4">
        <f t="shared" si="80"/>
        <v>2.9101491451437589E-3</v>
      </c>
      <c r="AB263" s="4">
        <f t="shared" si="81"/>
        <v>-3.7572254335260791E-3</v>
      </c>
      <c r="AC263" s="4">
        <f t="shared" si="82"/>
        <v>0</v>
      </c>
      <c r="AD263" s="4">
        <f t="shared" si="83"/>
        <v>1.1098354381936515E-2</v>
      </c>
      <c r="AE263" s="4">
        <f t="shared" si="84"/>
        <v>8.1108482595471099E-3</v>
      </c>
      <c r="AF263" s="4">
        <f t="shared" si="85"/>
        <v>8.4847481478411702E-4</v>
      </c>
      <c r="AG263" s="4">
        <f t="shared" si="86"/>
        <v>2.546972860125285E-3</v>
      </c>
    </row>
    <row r="264" spans="1:33">
      <c r="A264" s="53">
        <v>44873</v>
      </c>
      <c r="B264">
        <v>107.83</v>
      </c>
      <c r="C264">
        <v>107.99</v>
      </c>
      <c r="D264">
        <v>19.809999999999999</v>
      </c>
      <c r="E264">
        <v>34.01</v>
      </c>
      <c r="F264">
        <v>51</v>
      </c>
      <c r="G264">
        <v>28.26</v>
      </c>
      <c r="H264">
        <v>17.190000000000001</v>
      </c>
      <c r="I264">
        <v>172.74</v>
      </c>
      <c r="J264">
        <v>27.98</v>
      </c>
      <c r="K264">
        <v>34.159999999999997</v>
      </c>
      <c r="L264">
        <v>7.38</v>
      </c>
      <c r="M264">
        <v>53.48</v>
      </c>
      <c r="N264">
        <v>29.95</v>
      </c>
      <c r="O264">
        <v>489.36</v>
      </c>
      <c r="P264" s="72">
        <v>243</v>
      </c>
      <c r="Q264" s="61"/>
      <c r="R264" s="53">
        <v>44873</v>
      </c>
      <c r="S264" s="4">
        <f t="shared" si="72"/>
        <v>2.6952380952380839E-2</v>
      </c>
      <c r="T264" s="4">
        <f t="shared" si="73"/>
        <v>5.5591587139791621E-4</v>
      </c>
      <c r="U264" s="4">
        <f t="shared" si="74"/>
        <v>-9.5000000000000639E-3</v>
      </c>
      <c r="V264" s="4">
        <f t="shared" si="75"/>
        <v>-1.4679976512038673E-3</v>
      </c>
      <c r="W264" s="4">
        <f t="shared" si="76"/>
        <v>-2.1676577786303497E-2</v>
      </c>
      <c r="X264" s="4">
        <f t="shared" si="77"/>
        <v>-8.0730080730079257E-3</v>
      </c>
      <c r="Y264" s="4">
        <f t="shared" si="78"/>
        <v>1.5957446808510634E-2</v>
      </c>
      <c r="Z264" s="4">
        <f t="shared" si="79"/>
        <v>-1.8490696868137535E-3</v>
      </c>
      <c r="AA264" s="4">
        <f t="shared" si="80"/>
        <v>1.4871236851650371E-2</v>
      </c>
      <c r="AB264" s="4">
        <f t="shared" si="81"/>
        <v>-8.9933275311866456E-3</v>
      </c>
      <c r="AC264" s="4">
        <f t="shared" si="82"/>
        <v>-4.0485829959514552E-3</v>
      </c>
      <c r="AD264" s="4">
        <f t="shared" si="83"/>
        <v>1.2112036336108911E-2</v>
      </c>
      <c r="AE264" s="4">
        <f t="shared" si="84"/>
        <v>4.0227958431109379E-3</v>
      </c>
      <c r="AF264" s="4">
        <f t="shared" si="85"/>
        <v>1.1847900254326582E-2</v>
      </c>
      <c r="AG264" s="4">
        <f t="shared" si="86"/>
        <v>1.2036150097871845E-2</v>
      </c>
    </row>
    <row r="265" spans="1:33">
      <c r="A265" s="53">
        <v>44875</v>
      </c>
      <c r="B265">
        <v>113.59</v>
      </c>
      <c r="C265">
        <v>109.93</v>
      </c>
      <c r="D265">
        <v>19.850000000000001</v>
      </c>
      <c r="E265">
        <v>34.799999999999997</v>
      </c>
      <c r="F265">
        <v>51</v>
      </c>
      <c r="G265">
        <v>28.47</v>
      </c>
      <c r="H265">
        <v>17.82</v>
      </c>
      <c r="I265">
        <v>175.3</v>
      </c>
      <c r="J265">
        <v>28.36</v>
      </c>
      <c r="K265">
        <v>34.090000000000003</v>
      </c>
      <c r="L265">
        <v>7.62</v>
      </c>
      <c r="M265">
        <v>55.75</v>
      </c>
      <c r="N265">
        <v>30.26</v>
      </c>
      <c r="O265">
        <v>490.87</v>
      </c>
      <c r="P265" s="72">
        <v>245</v>
      </c>
      <c r="Q265" s="61"/>
      <c r="R265" s="53">
        <v>44875</v>
      </c>
      <c r="S265" s="4">
        <f t="shared" si="72"/>
        <v>5.3417416303440657E-2</v>
      </c>
      <c r="T265" s="4">
        <f t="shared" si="73"/>
        <v>1.7964626354292079E-2</v>
      </c>
      <c r="U265" s="4">
        <f t="shared" si="74"/>
        <v>2.0191822311965701E-3</v>
      </c>
      <c r="V265" s="4">
        <f t="shared" si="75"/>
        <v>2.3228462216994927E-2</v>
      </c>
      <c r="W265" s="4">
        <f t="shared" si="76"/>
        <v>0</v>
      </c>
      <c r="X265" s="4">
        <f t="shared" si="77"/>
        <v>7.4309978768576368E-3</v>
      </c>
      <c r="Y265" s="4">
        <f t="shared" si="78"/>
        <v>3.6649214659685736E-2</v>
      </c>
      <c r="Z265" s="4">
        <f t="shared" si="79"/>
        <v>1.4819960634479656E-2</v>
      </c>
      <c r="AA265" s="4">
        <f t="shared" si="80"/>
        <v>1.3581129378127166E-2</v>
      </c>
      <c r="AB265" s="4">
        <f t="shared" si="81"/>
        <v>-2.0491803278686049E-3</v>
      </c>
      <c r="AC265" s="4">
        <f t="shared" si="82"/>
        <v>3.2520325203251987E-2</v>
      </c>
      <c r="AD265" s="4">
        <f t="shared" si="83"/>
        <v>4.244577412116679E-2</v>
      </c>
      <c r="AE265" s="4">
        <f t="shared" si="84"/>
        <v>1.0350584307178723E-2</v>
      </c>
      <c r="AF265" s="4">
        <f t="shared" si="85"/>
        <v>3.0856629066535746E-3</v>
      </c>
      <c r="AG265" s="4">
        <f t="shared" si="86"/>
        <v>8.2304526748970819E-3</v>
      </c>
    </row>
    <row r="266" spans="1:33">
      <c r="A266" s="53">
        <v>44876</v>
      </c>
      <c r="B266">
        <v>113.34</v>
      </c>
      <c r="C266">
        <v>110.05</v>
      </c>
      <c r="D266">
        <v>19.510000000000002</v>
      </c>
      <c r="E266">
        <v>35.450000000000003</v>
      </c>
      <c r="F266">
        <v>51.58</v>
      </c>
      <c r="G266">
        <v>28.5</v>
      </c>
      <c r="H266">
        <v>17.940000000000001</v>
      </c>
      <c r="I266">
        <v>177.91</v>
      </c>
      <c r="J266">
        <v>28.05</v>
      </c>
      <c r="K266">
        <v>34.29</v>
      </c>
      <c r="L266">
        <v>7.91</v>
      </c>
      <c r="M266">
        <v>58.98</v>
      </c>
      <c r="N266">
        <v>29.47</v>
      </c>
      <c r="O266">
        <v>490.6</v>
      </c>
      <c r="P266" s="72">
        <v>243.09</v>
      </c>
      <c r="Q266" s="61"/>
      <c r="R266" s="53">
        <v>44876</v>
      </c>
      <c r="S266" s="4">
        <f t="shared" si="72"/>
        <v>-2.200897966370241E-3</v>
      </c>
      <c r="T266" s="4">
        <f t="shared" si="73"/>
        <v>1.0916037478394536E-3</v>
      </c>
      <c r="U266" s="4">
        <f t="shared" si="74"/>
        <v>-1.7128463476070555E-2</v>
      </c>
      <c r="V266" s="4">
        <f t="shared" si="75"/>
        <v>1.8678160919540332E-2</v>
      </c>
      <c r="W266" s="4">
        <f t="shared" si="76"/>
        <v>1.1372549019607714E-2</v>
      </c>
      <c r="X266" s="4">
        <f t="shared" si="77"/>
        <v>1.0537407797681642E-3</v>
      </c>
      <c r="Y266" s="4">
        <f t="shared" si="78"/>
        <v>6.7340067340067034E-3</v>
      </c>
      <c r="Z266" s="4">
        <f t="shared" si="79"/>
        <v>1.4888762122076349E-2</v>
      </c>
      <c r="AA266" s="4">
        <f t="shared" si="80"/>
        <v>-1.093088857545832E-2</v>
      </c>
      <c r="AB266" s="4">
        <f t="shared" si="81"/>
        <v>5.8668231152829708E-3</v>
      </c>
      <c r="AC266" s="4">
        <f t="shared" si="82"/>
        <v>3.8057742782152237E-2</v>
      </c>
      <c r="AD266" s="4">
        <f t="shared" si="83"/>
        <v>5.7937219730941569E-2</v>
      </c>
      <c r="AE266" s="4">
        <f t="shared" si="84"/>
        <v>-2.6107072042300117E-2</v>
      </c>
      <c r="AF266" s="4">
        <f t="shared" si="85"/>
        <v>-5.5004379978407236E-4</v>
      </c>
      <c r="AG266" s="4">
        <f t="shared" si="86"/>
        <v>-7.7959183673469434E-3</v>
      </c>
    </row>
    <row r="267" spans="1:33">
      <c r="A267" s="53">
        <v>44879</v>
      </c>
      <c r="B267">
        <v>112.99</v>
      </c>
      <c r="C267">
        <v>109.99</v>
      </c>
      <c r="D267">
        <v>19.2</v>
      </c>
      <c r="E267">
        <v>34.479999999999997</v>
      </c>
      <c r="F267">
        <v>51</v>
      </c>
      <c r="G267">
        <v>27.86</v>
      </c>
      <c r="H267">
        <v>17.350000000000001</v>
      </c>
      <c r="I267">
        <v>173.42</v>
      </c>
      <c r="J267">
        <v>27.5</v>
      </c>
      <c r="K267">
        <v>33.58</v>
      </c>
      <c r="L267">
        <v>7.89</v>
      </c>
      <c r="M267">
        <v>57.15</v>
      </c>
      <c r="N267">
        <v>29.23</v>
      </c>
      <c r="O267">
        <v>489.08</v>
      </c>
      <c r="P267" s="72">
        <v>241.95</v>
      </c>
      <c r="Q267" s="61"/>
      <c r="R267" s="53">
        <v>44879</v>
      </c>
      <c r="S267" s="4">
        <f t="shared" si="72"/>
        <v>-3.0880536439034101E-3</v>
      </c>
      <c r="T267" s="4">
        <f t="shared" si="73"/>
        <v>-5.4520672421631833E-4</v>
      </c>
      <c r="U267" s="4">
        <f t="shared" si="74"/>
        <v>-1.5889287544848862E-2</v>
      </c>
      <c r="V267" s="4">
        <f t="shared" si="75"/>
        <v>-2.7362482369534757E-2</v>
      </c>
      <c r="W267" s="4">
        <f t="shared" si="76"/>
        <v>-1.1244668476153463E-2</v>
      </c>
      <c r="X267" s="4">
        <f t="shared" si="77"/>
        <v>-2.2456140350877174E-2</v>
      </c>
      <c r="Y267" s="4">
        <f t="shared" si="78"/>
        <v>-3.2887402452619785E-2</v>
      </c>
      <c r="Z267" s="4">
        <f t="shared" si="79"/>
        <v>-2.5237479624529269E-2</v>
      </c>
      <c r="AA267" s="4">
        <f t="shared" si="80"/>
        <v>-1.9607843137254943E-2</v>
      </c>
      <c r="AB267" s="4">
        <f t="shared" si="81"/>
        <v>-2.0705745115193963E-2</v>
      </c>
      <c r="AC267" s="4">
        <f t="shared" si="82"/>
        <v>-2.5284450063212116E-3</v>
      </c>
      <c r="AD267" s="4">
        <f t="shared" si="83"/>
        <v>-3.1027466937945003E-2</v>
      </c>
      <c r="AE267" s="4">
        <f t="shared" si="84"/>
        <v>-8.1438751272480125E-3</v>
      </c>
      <c r="AF267" s="4">
        <f t="shared" si="85"/>
        <v>-3.0982470444355092E-3</v>
      </c>
      <c r="AG267" s="4">
        <f t="shared" si="86"/>
        <v>-4.6896211279773281E-3</v>
      </c>
    </row>
    <row r="268" spans="1:33">
      <c r="A268" s="53">
        <v>44880</v>
      </c>
      <c r="B268">
        <v>112.63</v>
      </c>
      <c r="C268">
        <v>109.9</v>
      </c>
      <c r="D268">
        <v>19.5</v>
      </c>
      <c r="E268">
        <v>34.99</v>
      </c>
      <c r="F268">
        <v>51.69</v>
      </c>
      <c r="G268">
        <v>27.5</v>
      </c>
      <c r="H268">
        <v>17.53</v>
      </c>
      <c r="I268">
        <v>174.23</v>
      </c>
      <c r="J268">
        <v>27.34</v>
      </c>
      <c r="K268">
        <v>33.49</v>
      </c>
      <c r="L268">
        <v>7.99</v>
      </c>
      <c r="M268">
        <v>59.63</v>
      </c>
      <c r="N268">
        <v>29.34</v>
      </c>
      <c r="O268">
        <v>485.75</v>
      </c>
      <c r="P268" s="72">
        <v>245.4</v>
      </c>
      <c r="Q268" s="61"/>
      <c r="R268" s="53">
        <v>44880</v>
      </c>
      <c r="S268" s="4">
        <f t="shared" si="72"/>
        <v>-3.1861226657226016E-3</v>
      </c>
      <c r="T268" s="4">
        <f t="shared" si="73"/>
        <v>-8.1825620510944663E-4</v>
      </c>
      <c r="U268" s="4">
        <f t="shared" si="74"/>
        <v>1.5625E-2</v>
      </c>
      <c r="V268" s="4">
        <f t="shared" si="75"/>
        <v>1.4791183294663668E-2</v>
      </c>
      <c r="W268" s="4">
        <f t="shared" si="76"/>
        <v>1.352941176470579E-2</v>
      </c>
      <c r="X268" s="4">
        <f t="shared" si="77"/>
        <v>-1.2921751615218913E-2</v>
      </c>
      <c r="Y268" s="4">
        <f t="shared" si="78"/>
        <v>1.037463976945241E-2</v>
      </c>
      <c r="Z268" s="4">
        <f t="shared" si="79"/>
        <v>4.67074155230085E-3</v>
      </c>
      <c r="AA268" s="4">
        <f t="shared" si="80"/>
        <v>-5.8181818181818334E-3</v>
      </c>
      <c r="AB268" s="4">
        <f t="shared" si="81"/>
        <v>-2.6801667659319683E-3</v>
      </c>
      <c r="AC268" s="4">
        <f t="shared" si="82"/>
        <v>1.2674271229404344E-2</v>
      </c>
      <c r="AD268" s="4">
        <f t="shared" si="83"/>
        <v>4.3394575678040281E-2</v>
      </c>
      <c r="AE268" s="4">
        <f t="shared" si="84"/>
        <v>3.7632569278138739E-3</v>
      </c>
      <c r="AF268" s="4">
        <f t="shared" si="85"/>
        <v>-6.8087020528339037E-3</v>
      </c>
      <c r="AG268" s="4">
        <f t="shared" si="86"/>
        <v>1.4259144451332917E-2</v>
      </c>
    </row>
    <row r="269" spans="1:33">
      <c r="A269" s="53">
        <v>44881</v>
      </c>
      <c r="B269">
        <v>112.16</v>
      </c>
      <c r="C269">
        <v>109.83</v>
      </c>
      <c r="D269">
        <v>20</v>
      </c>
      <c r="E269">
        <v>34.1</v>
      </c>
      <c r="F269">
        <v>50.05</v>
      </c>
      <c r="G269">
        <v>26.92</v>
      </c>
      <c r="H269">
        <v>17.510000000000002</v>
      </c>
      <c r="I269">
        <v>172.86</v>
      </c>
      <c r="J269">
        <v>27.21</v>
      </c>
      <c r="K269">
        <v>33.659999999999997</v>
      </c>
      <c r="L269">
        <v>7.92</v>
      </c>
      <c r="M269">
        <v>58.52</v>
      </c>
      <c r="N269">
        <v>28.33</v>
      </c>
      <c r="O269">
        <v>486.99</v>
      </c>
      <c r="P269" s="72">
        <v>261</v>
      </c>
      <c r="Q269" s="61"/>
      <c r="R269" s="53">
        <v>44881</v>
      </c>
      <c r="S269" s="4">
        <f t="shared" si="72"/>
        <v>-4.1729556956405789E-3</v>
      </c>
      <c r="T269" s="4">
        <f t="shared" si="73"/>
        <v>-6.3694267515934655E-4</v>
      </c>
      <c r="U269" s="4">
        <f t="shared" si="74"/>
        <v>2.564102564102555E-2</v>
      </c>
      <c r="V269" s="4">
        <f t="shared" si="75"/>
        <v>-2.5435838811088907E-2</v>
      </c>
      <c r="W269" s="4">
        <f t="shared" si="76"/>
        <v>-3.1727606887212212E-2</v>
      </c>
      <c r="X269" s="4">
        <f t="shared" si="77"/>
        <v>-2.1090909090909049E-2</v>
      </c>
      <c r="Y269" s="4">
        <f t="shared" si="78"/>
        <v>-1.1409013120364797E-3</v>
      </c>
      <c r="Z269" s="4">
        <f t="shared" si="79"/>
        <v>-7.8631693738160369E-3</v>
      </c>
      <c r="AA269" s="4">
        <f t="shared" si="80"/>
        <v>-4.7549378200438808E-3</v>
      </c>
      <c r="AB269" s="4">
        <f t="shared" si="81"/>
        <v>5.0761421319795996E-3</v>
      </c>
      <c r="AC269" s="4">
        <f t="shared" si="82"/>
        <v>-8.7609511889862324E-3</v>
      </c>
      <c r="AD269" s="4">
        <f t="shared" si="83"/>
        <v>-1.8614791212476889E-2</v>
      </c>
      <c r="AE269" s="4">
        <f t="shared" si="84"/>
        <v>-3.4423994546693981E-2</v>
      </c>
      <c r="AF269" s="4">
        <f t="shared" si="85"/>
        <v>2.552753474009295E-3</v>
      </c>
      <c r="AG269" s="4">
        <f t="shared" si="86"/>
        <v>6.3569682151589202E-2</v>
      </c>
    </row>
    <row r="270" spans="1:33">
      <c r="A270" s="53">
        <v>44882</v>
      </c>
      <c r="B270">
        <v>111.39</v>
      </c>
      <c r="C270">
        <v>110.14</v>
      </c>
      <c r="D270">
        <v>19.8</v>
      </c>
      <c r="E270">
        <v>35.25</v>
      </c>
      <c r="F270">
        <v>49.5</v>
      </c>
      <c r="G270">
        <v>27.01</v>
      </c>
      <c r="H270">
        <v>17.2</v>
      </c>
      <c r="I270">
        <v>169.09</v>
      </c>
      <c r="J270">
        <v>27.26</v>
      </c>
      <c r="K270">
        <v>33.270000000000003</v>
      </c>
      <c r="L270">
        <v>7.67</v>
      </c>
      <c r="M270">
        <v>57.94</v>
      </c>
      <c r="N270">
        <v>28.57</v>
      </c>
      <c r="O270">
        <v>487.79</v>
      </c>
      <c r="P270" s="72">
        <v>257.85000000000002</v>
      </c>
      <c r="Q270" s="61"/>
      <c r="R270" s="53">
        <v>44882</v>
      </c>
      <c r="S270" s="4">
        <f t="shared" si="72"/>
        <v>-6.8651925820256698E-3</v>
      </c>
      <c r="T270" s="4">
        <f t="shared" si="73"/>
        <v>2.8225439315305856E-3</v>
      </c>
      <c r="U270" s="4">
        <f t="shared" si="74"/>
        <v>-1.0000000000000009E-2</v>
      </c>
      <c r="V270" s="4">
        <f t="shared" si="75"/>
        <v>3.3724340175953049E-2</v>
      </c>
      <c r="W270" s="4">
        <f t="shared" si="76"/>
        <v>-1.098901098901095E-2</v>
      </c>
      <c r="X270" s="4">
        <f t="shared" si="77"/>
        <v>3.3432392273402556E-3</v>
      </c>
      <c r="Y270" s="4">
        <f t="shared" si="78"/>
        <v>-1.7704169046259377E-2</v>
      </c>
      <c r="Z270" s="4">
        <f t="shared" si="79"/>
        <v>-2.1809556866828728E-2</v>
      </c>
      <c r="AA270" s="4">
        <f t="shared" si="80"/>
        <v>1.8375597206909955E-3</v>
      </c>
      <c r="AB270" s="4">
        <f t="shared" si="81"/>
        <v>-1.1586452762923138E-2</v>
      </c>
      <c r="AC270" s="4">
        <f t="shared" si="82"/>
        <v>-3.1565656565656575E-2</v>
      </c>
      <c r="AD270" s="4">
        <f t="shared" si="83"/>
        <v>-9.9111414900889816E-3</v>
      </c>
      <c r="AE270" s="4">
        <f t="shared" si="84"/>
        <v>8.4715848923404558E-3</v>
      </c>
      <c r="AF270" s="4">
        <f t="shared" si="85"/>
        <v>1.6427442041930806E-3</v>
      </c>
      <c r="AG270" s="4">
        <f t="shared" si="86"/>
        <v>-1.2068965517241237E-2</v>
      </c>
    </row>
    <row r="271" spans="1:33">
      <c r="A271" s="53">
        <v>44883</v>
      </c>
      <c r="B271">
        <v>111.18</v>
      </c>
      <c r="C271">
        <v>109.03</v>
      </c>
      <c r="D271">
        <v>20</v>
      </c>
      <c r="E271">
        <v>36.01</v>
      </c>
      <c r="F271">
        <v>51.14</v>
      </c>
      <c r="G271">
        <v>26.89</v>
      </c>
      <c r="H271">
        <v>17.239999999999998</v>
      </c>
      <c r="I271">
        <v>171.54</v>
      </c>
      <c r="J271">
        <v>27.18</v>
      </c>
      <c r="K271">
        <v>31.7</v>
      </c>
      <c r="L271">
        <v>7.46</v>
      </c>
      <c r="M271">
        <v>56.99</v>
      </c>
      <c r="N271">
        <v>29</v>
      </c>
      <c r="O271">
        <v>487.93</v>
      </c>
      <c r="P271" s="72">
        <v>255</v>
      </c>
      <c r="Q271" s="61"/>
      <c r="R271" s="53">
        <v>44883</v>
      </c>
      <c r="S271" s="4">
        <f t="shared" si="72"/>
        <v>-1.8852679773767589E-3</v>
      </c>
      <c r="T271" s="4">
        <f t="shared" si="73"/>
        <v>-1.0078082440530212E-2</v>
      </c>
      <c r="U271" s="4">
        <f t="shared" si="74"/>
        <v>1.0101010101010166E-2</v>
      </c>
      <c r="V271" s="4">
        <f t="shared" si="75"/>
        <v>2.156028368794316E-2</v>
      </c>
      <c r="W271" s="4">
        <f t="shared" si="76"/>
        <v>3.3131313131313123E-2</v>
      </c>
      <c r="X271" s="4">
        <f t="shared" si="77"/>
        <v>-4.4427989633469833E-3</v>
      </c>
      <c r="Y271" s="4">
        <f t="shared" si="78"/>
        <v>2.3255813953488857E-3</v>
      </c>
      <c r="Z271" s="4">
        <f t="shared" si="79"/>
        <v>1.4489325211425763E-2</v>
      </c>
      <c r="AA271" s="4">
        <f t="shared" si="80"/>
        <v>-2.9347028613353476E-3</v>
      </c>
      <c r="AB271" s="4">
        <f t="shared" si="81"/>
        <v>-4.7189660354673979E-2</v>
      </c>
      <c r="AC271" s="4">
        <f t="shared" si="82"/>
        <v>-2.7379400260756137E-2</v>
      </c>
      <c r="AD271" s="4">
        <f t="shared" si="83"/>
        <v>-1.6396272005522849E-2</v>
      </c>
      <c r="AE271" s="4">
        <f t="shared" si="84"/>
        <v>1.5050752537626888E-2</v>
      </c>
      <c r="AF271" s="4">
        <f t="shared" si="85"/>
        <v>2.8700875376697077E-4</v>
      </c>
      <c r="AG271" s="4">
        <f t="shared" si="86"/>
        <v>-1.1052937754508552E-2</v>
      </c>
    </row>
    <row r="272" spans="1:33">
      <c r="A272" s="53">
        <v>44886</v>
      </c>
      <c r="B272">
        <v>111.26</v>
      </c>
      <c r="C272">
        <v>109.31</v>
      </c>
      <c r="D272">
        <v>19.98</v>
      </c>
      <c r="E272">
        <v>35.9</v>
      </c>
      <c r="F272">
        <v>49.88</v>
      </c>
      <c r="G272">
        <v>26.77</v>
      </c>
      <c r="H272">
        <v>17.23</v>
      </c>
      <c r="I272">
        <v>171</v>
      </c>
      <c r="J272">
        <v>27.14</v>
      </c>
      <c r="K272">
        <v>31.59</v>
      </c>
      <c r="L272">
        <v>7.55</v>
      </c>
      <c r="M272">
        <v>57.07</v>
      </c>
      <c r="N272">
        <v>29.18</v>
      </c>
      <c r="O272">
        <v>485.62</v>
      </c>
      <c r="P272" s="72">
        <v>254.25</v>
      </c>
      <c r="Q272" s="61"/>
      <c r="R272" s="53">
        <v>44886</v>
      </c>
      <c r="S272" s="4">
        <f t="shared" si="72"/>
        <v>7.195538765965015E-4</v>
      </c>
      <c r="T272" s="4">
        <f t="shared" si="73"/>
        <v>2.568100522791994E-3</v>
      </c>
      <c r="U272" s="4">
        <f t="shared" si="74"/>
        <v>-1.0000000000000009E-3</v>
      </c>
      <c r="V272" s="4">
        <f t="shared" si="75"/>
        <v>-3.0547070258261089E-3</v>
      </c>
      <c r="W272" s="4">
        <f t="shared" si="76"/>
        <v>-2.4638247946812686E-2</v>
      </c>
      <c r="X272" s="4">
        <f t="shared" si="77"/>
        <v>-4.4626255113425772E-3</v>
      </c>
      <c r="Y272" s="4">
        <f t="shared" si="78"/>
        <v>-5.8004640371223104E-4</v>
      </c>
      <c r="Z272" s="4">
        <f t="shared" si="79"/>
        <v>-3.1479538300104304E-3</v>
      </c>
      <c r="AA272" s="4">
        <f t="shared" si="80"/>
        <v>-1.4716703458425018E-3</v>
      </c>
      <c r="AB272" s="4">
        <f t="shared" si="81"/>
        <v>-3.4700315457413256E-3</v>
      </c>
      <c r="AC272" s="4">
        <f t="shared" si="82"/>
        <v>1.2064343163538771E-2</v>
      </c>
      <c r="AD272" s="4">
        <f t="shared" si="83"/>
        <v>1.40375504474477E-3</v>
      </c>
      <c r="AE272" s="4">
        <f t="shared" si="84"/>
        <v>6.2068965517241281E-3</v>
      </c>
      <c r="AF272" s="4">
        <f t="shared" si="85"/>
        <v>-4.7342856557293089E-3</v>
      </c>
      <c r="AG272" s="4">
        <f t="shared" si="86"/>
        <v>-2.9411764705882248E-3</v>
      </c>
    </row>
    <row r="273" spans="1:33">
      <c r="A273" s="53">
        <v>44887</v>
      </c>
      <c r="B273">
        <v>111.65</v>
      </c>
      <c r="C273">
        <v>108.96</v>
      </c>
      <c r="D273">
        <v>20</v>
      </c>
      <c r="E273">
        <v>35</v>
      </c>
      <c r="F273">
        <v>50</v>
      </c>
      <c r="G273">
        <v>26.99</v>
      </c>
      <c r="H273">
        <v>17.28</v>
      </c>
      <c r="I273">
        <v>171.77</v>
      </c>
      <c r="J273">
        <v>27.38</v>
      </c>
      <c r="K273">
        <v>30.93</v>
      </c>
      <c r="L273">
        <v>7.94</v>
      </c>
      <c r="M273">
        <v>56.52</v>
      </c>
      <c r="N273">
        <v>29.02</v>
      </c>
      <c r="O273">
        <v>487.53</v>
      </c>
      <c r="P273" s="72">
        <v>260.38</v>
      </c>
      <c r="Q273" s="61"/>
      <c r="R273" s="53">
        <v>44887</v>
      </c>
      <c r="S273" s="4">
        <f t="shared" si="72"/>
        <v>3.5053028941218756E-3</v>
      </c>
      <c r="T273" s="4">
        <f t="shared" si="73"/>
        <v>-3.2019028451194531E-3</v>
      </c>
      <c r="U273" s="4">
        <f t="shared" si="74"/>
        <v>1.0010010010010895E-3</v>
      </c>
      <c r="V273" s="4">
        <f t="shared" si="75"/>
        <v>-2.5069637883008311E-2</v>
      </c>
      <c r="W273" s="4">
        <f t="shared" si="76"/>
        <v>2.4057738572573761E-3</v>
      </c>
      <c r="X273" s="4">
        <f t="shared" si="77"/>
        <v>8.2181546507282821E-3</v>
      </c>
      <c r="Y273" s="4">
        <f t="shared" si="78"/>
        <v>2.9019152640743506E-3</v>
      </c>
      <c r="Z273" s="4">
        <f t="shared" si="79"/>
        <v>4.5029239766083418E-3</v>
      </c>
      <c r="AA273" s="4">
        <f t="shared" si="80"/>
        <v>8.8430361090641174E-3</v>
      </c>
      <c r="AB273" s="4">
        <f t="shared" si="81"/>
        <v>-2.089268755935425E-2</v>
      </c>
      <c r="AC273" s="4">
        <f t="shared" si="82"/>
        <v>5.1655629139072845E-2</v>
      </c>
      <c r="AD273" s="4">
        <f t="shared" si="83"/>
        <v>-9.6372875416155246E-3</v>
      </c>
      <c r="AE273" s="4">
        <f t="shared" si="84"/>
        <v>-5.4832076764907978E-3</v>
      </c>
      <c r="AF273" s="4">
        <f t="shared" si="85"/>
        <v>3.9331164284830411E-3</v>
      </c>
      <c r="AG273" s="4">
        <f t="shared" si="86"/>
        <v>2.4110127826941996E-2</v>
      </c>
    </row>
    <row r="274" spans="1:33">
      <c r="A274" s="53">
        <v>44888</v>
      </c>
      <c r="B274">
        <v>112.02</v>
      </c>
      <c r="C274">
        <v>108.02</v>
      </c>
      <c r="D274">
        <v>20.54</v>
      </c>
      <c r="E274">
        <v>35.79</v>
      </c>
      <c r="F274">
        <v>49.49</v>
      </c>
      <c r="G274">
        <v>26.82</v>
      </c>
      <c r="H274">
        <v>17.190000000000001</v>
      </c>
      <c r="I274">
        <v>170.25</v>
      </c>
      <c r="J274">
        <v>27.25</v>
      </c>
      <c r="K274">
        <v>31.1</v>
      </c>
      <c r="L274">
        <v>7.69</v>
      </c>
      <c r="M274">
        <v>56.56</v>
      </c>
      <c r="N274">
        <v>29.3</v>
      </c>
      <c r="O274">
        <v>487.15</v>
      </c>
      <c r="P274" s="72">
        <v>261.5</v>
      </c>
      <c r="Q274" s="61"/>
      <c r="R274" s="53">
        <v>44888</v>
      </c>
      <c r="S274" s="4">
        <f t="shared" si="72"/>
        <v>3.3139274518583228E-3</v>
      </c>
      <c r="T274" s="4">
        <f t="shared" si="73"/>
        <v>-8.6270190895740839E-3</v>
      </c>
      <c r="U274" s="4">
        <f t="shared" si="74"/>
        <v>2.6999999999999913E-2</v>
      </c>
      <c r="V274" s="4">
        <f t="shared" si="75"/>
        <v>2.2571428571428465E-2</v>
      </c>
      <c r="W274" s="4">
        <f t="shared" si="76"/>
        <v>-1.0199999999999987E-2</v>
      </c>
      <c r="X274" s="4">
        <f t="shared" si="77"/>
        <v>-6.298629121896937E-3</v>
      </c>
      <c r="Y274" s="4">
        <f t="shared" si="78"/>
        <v>-5.2083333333333703E-3</v>
      </c>
      <c r="Z274" s="4">
        <f t="shared" si="79"/>
        <v>-8.8490423240380478E-3</v>
      </c>
      <c r="AA274" s="4">
        <f t="shared" si="80"/>
        <v>-4.7479912344776665E-3</v>
      </c>
      <c r="AB274" s="4">
        <f t="shared" si="81"/>
        <v>5.4962819269317453E-3</v>
      </c>
      <c r="AC274" s="4">
        <f t="shared" si="82"/>
        <v>-3.1486146095717871E-2</v>
      </c>
      <c r="AD274" s="4">
        <f t="shared" si="83"/>
        <v>7.0771408351033571E-4</v>
      </c>
      <c r="AE274" s="4">
        <f t="shared" si="84"/>
        <v>9.6485182632668476E-3</v>
      </c>
      <c r="AF274" s="4">
        <f t="shared" si="85"/>
        <v>-7.794392139970352E-4</v>
      </c>
      <c r="AG274" s="4">
        <f t="shared" si="86"/>
        <v>4.3014056379138133E-3</v>
      </c>
    </row>
    <row r="275" spans="1:33">
      <c r="A275" s="53">
        <v>44889</v>
      </c>
      <c r="B275">
        <v>111.31</v>
      </c>
      <c r="C275">
        <v>108.25</v>
      </c>
      <c r="D275">
        <v>20.43</v>
      </c>
      <c r="E275">
        <v>35.54</v>
      </c>
      <c r="F275">
        <v>48.75</v>
      </c>
      <c r="G275">
        <v>26.87</v>
      </c>
      <c r="H275">
        <v>17.29</v>
      </c>
      <c r="I275">
        <v>171.01</v>
      </c>
      <c r="J275">
        <v>27.78</v>
      </c>
      <c r="K275">
        <v>30.65</v>
      </c>
      <c r="L275">
        <v>7.66</v>
      </c>
      <c r="M275">
        <v>57.4</v>
      </c>
      <c r="N275">
        <v>28.95</v>
      </c>
      <c r="O275">
        <v>487.17</v>
      </c>
      <c r="P275" s="72">
        <v>266</v>
      </c>
      <c r="Q275" s="61"/>
      <c r="R275" s="53">
        <v>44889</v>
      </c>
      <c r="S275" s="4">
        <f t="shared" si="72"/>
        <v>-6.3381539010890497E-3</v>
      </c>
      <c r="T275" s="4">
        <f t="shared" si="73"/>
        <v>2.1292353267914343E-3</v>
      </c>
      <c r="U275" s="4">
        <f t="shared" si="74"/>
        <v>-5.3554040895812394E-3</v>
      </c>
      <c r="V275" s="4">
        <f t="shared" si="75"/>
        <v>-6.9851913942442501E-3</v>
      </c>
      <c r="W275" s="4">
        <f t="shared" si="76"/>
        <v>-1.4952515659729326E-2</v>
      </c>
      <c r="X275" s="4">
        <f t="shared" si="77"/>
        <v>1.8642803877704228E-3</v>
      </c>
      <c r="Y275" s="4">
        <f t="shared" si="78"/>
        <v>5.8173356602675419E-3</v>
      </c>
      <c r="Z275" s="4">
        <f t="shared" si="79"/>
        <v>4.4640234948605251E-3</v>
      </c>
      <c r="AA275" s="4">
        <f t="shared" si="80"/>
        <v>1.9449541284403793E-2</v>
      </c>
      <c r="AB275" s="4">
        <f t="shared" si="81"/>
        <v>-1.4469453376205865E-2</v>
      </c>
      <c r="AC275" s="4">
        <f t="shared" si="82"/>
        <v>-3.9011703511053764E-3</v>
      </c>
      <c r="AD275" s="4">
        <f t="shared" si="83"/>
        <v>1.4851485148514865E-2</v>
      </c>
      <c r="AE275" s="4">
        <f t="shared" si="84"/>
        <v>-1.1945392491467643E-2</v>
      </c>
      <c r="AF275" s="4">
        <f t="shared" si="85"/>
        <v>4.1055116493993182E-5</v>
      </c>
      <c r="AG275" s="4">
        <f t="shared" si="86"/>
        <v>1.7208413001912115E-2</v>
      </c>
    </row>
    <row r="276" spans="1:33">
      <c r="A276" s="53">
        <v>44890</v>
      </c>
      <c r="B276">
        <v>111.81</v>
      </c>
      <c r="C276">
        <v>109.48</v>
      </c>
      <c r="D276">
        <v>20</v>
      </c>
      <c r="E276">
        <v>35</v>
      </c>
      <c r="F276">
        <v>46.85</v>
      </c>
      <c r="G276">
        <v>26.74</v>
      </c>
      <c r="H276">
        <v>17.010000000000002</v>
      </c>
      <c r="I276">
        <v>171.33</v>
      </c>
      <c r="J276">
        <v>27.45</v>
      </c>
      <c r="K276">
        <v>30.28</v>
      </c>
      <c r="L276">
        <v>7.65</v>
      </c>
      <c r="M276">
        <v>57.33</v>
      </c>
      <c r="N276">
        <v>28.39</v>
      </c>
      <c r="O276">
        <v>484.23</v>
      </c>
      <c r="P276" s="72">
        <v>264.5</v>
      </c>
      <c r="Q276" s="61"/>
      <c r="R276" s="53">
        <v>44890</v>
      </c>
      <c r="S276" s="4">
        <f t="shared" si="72"/>
        <v>4.4919593926870949E-3</v>
      </c>
      <c r="T276" s="4">
        <f t="shared" si="73"/>
        <v>1.1362586605080827E-2</v>
      </c>
      <c r="U276" s="4">
        <f t="shared" si="74"/>
        <v>-2.1047479197258911E-2</v>
      </c>
      <c r="V276" s="4">
        <f t="shared" si="75"/>
        <v>-1.5194147439504757E-2</v>
      </c>
      <c r="W276" s="4">
        <f t="shared" si="76"/>
        <v>-3.8974358974358969E-2</v>
      </c>
      <c r="X276" s="4">
        <f t="shared" si="77"/>
        <v>-4.8381094157053939E-3</v>
      </c>
      <c r="Y276" s="4">
        <f t="shared" si="78"/>
        <v>-1.6194331983805488E-2</v>
      </c>
      <c r="Z276" s="4">
        <f t="shared" si="79"/>
        <v>1.8712356002574815E-3</v>
      </c>
      <c r="AA276" s="4">
        <f t="shared" si="80"/>
        <v>-1.1879049676025932E-2</v>
      </c>
      <c r="AB276" s="4">
        <f t="shared" si="81"/>
        <v>-1.2071778140293588E-2</v>
      </c>
      <c r="AC276" s="4">
        <f t="shared" si="82"/>
        <v>-1.3054830287205776E-3</v>
      </c>
      <c r="AD276" s="4">
        <f t="shared" si="83"/>
        <v>-1.2195121951219523E-3</v>
      </c>
      <c r="AE276" s="4">
        <f t="shared" si="84"/>
        <v>-1.9343696027633861E-2</v>
      </c>
      <c r="AF276" s="4">
        <f t="shared" si="85"/>
        <v>-6.034854362953368E-3</v>
      </c>
      <c r="AG276" s="4">
        <f t="shared" ref="AG276:AG291" si="87">P276/P275-1</f>
        <v>-5.6390977443608881E-3</v>
      </c>
    </row>
    <row r="277" spans="1:33">
      <c r="A277" s="53">
        <v>44893</v>
      </c>
      <c r="B277">
        <v>110.55</v>
      </c>
      <c r="C277">
        <v>107.12</v>
      </c>
      <c r="D277">
        <v>20.66</v>
      </c>
      <c r="E277">
        <v>35</v>
      </c>
      <c r="F277">
        <v>47.13</v>
      </c>
      <c r="G277">
        <v>25.43</v>
      </c>
      <c r="H277">
        <v>16.37</v>
      </c>
      <c r="I277">
        <v>165.62</v>
      </c>
      <c r="J277">
        <v>25.4</v>
      </c>
      <c r="K277">
        <v>29.12</v>
      </c>
      <c r="L277">
        <v>7.3</v>
      </c>
      <c r="M277">
        <v>56.06</v>
      </c>
      <c r="N277">
        <v>28.81</v>
      </c>
      <c r="O277">
        <v>458.16</v>
      </c>
      <c r="P277" s="72">
        <v>261.10000000000002</v>
      </c>
      <c r="Q277" s="61"/>
      <c r="R277" s="53">
        <v>44893</v>
      </c>
      <c r="S277" s="4">
        <f t="shared" si="72"/>
        <v>-1.1269117252481919E-2</v>
      </c>
      <c r="T277" s="4">
        <f t="shared" si="73"/>
        <v>-2.1556448666423034E-2</v>
      </c>
      <c r="U277" s="4">
        <f t="shared" si="74"/>
        <v>3.2999999999999918E-2</v>
      </c>
      <c r="V277" s="4">
        <f t="shared" si="75"/>
        <v>0</v>
      </c>
      <c r="W277" s="4">
        <f t="shared" si="76"/>
        <v>5.9765208110993395E-3</v>
      </c>
      <c r="X277" s="4">
        <f t="shared" si="77"/>
        <v>-4.8990276738967831E-2</v>
      </c>
      <c r="Y277" s="4">
        <f t="shared" si="78"/>
        <v>-3.7624926513815438E-2</v>
      </c>
      <c r="Z277" s="4">
        <f t="shared" si="79"/>
        <v>-3.3327496643903665E-2</v>
      </c>
      <c r="AA277" s="4">
        <f t="shared" si="80"/>
        <v>-7.4681238615664891E-2</v>
      </c>
      <c r="AB277" s="4">
        <f t="shared" si="81"/>
        <v>-3.830911492734479E-2</v>
      </c>
      <c r="AC277" s="4">
        <f t="shared" si="82"/>
        <v>-4.5751633986928164E-2</v>
      </c>
      <c r="AD277" s="4">
        <f t="shared" si="83"/>
        <v>-2.215245072387928E-2</v>
      </c>
      <c r="AE277" s="4">
        <f t="shared" si="84"/>
        <v>1.4793941528707277E-2</v>
      </c>
      <c r="AF277" s="4">
        <f t="shared" si="85"/>
        <v>-5.383805216529336E-2</v>
      </c>
      <c r="AG277" s="4">
        <f t="shared" si="87"/>
        <v>-1.2854442344045314E-2</v>
      </c>
    </row>
    <row r="278" spans="1:33">
      <c r="A278" s="53">
        <v>44894</v>
      </c>
      <c r="B278">
        <v>110.83</v>
      </c>
      <c r="C278">
        <v>108.08</v>
      </c>
      <c r="D278">
        <v>20</v>
      </c>
      <c r="E278">
        <v>35.08</v>
      </c>
      <c r="F278">
        <v>46.8</v>
      </c>
      <c r="G278">
        <v>25.39</v>
      </c>
      <c r="H278">
        <v>16.48</v>
      </c>
      <c r="I278">
        <v>167.4</v>
      </c>
      <c r="J278">
        <v>25.28</v>
      </c>
      <c r="K278">
        <v>29.01</v>
      </c>
      <c r="L278">
        <v>7.4</v>
      </c>
      <c r="M278">
        <v>56.65</v>
      </c>
      <c r="N278">
        <v>28.73</v>
      </c>
      <c r="O278">
        <v>467.24</v>
      </c>
      <c r="P278" s="72">
        <v>261.45</v>
      </c>
      <c r="Q278" s="61"/>
      <c r="R278" s="53">
        <v>44894</v>
      </c>
      <c r="S278" s="4">
        <f t="shared" si="72"/>
        <v>2.5327905924921179E-3</v>
      </c>
      <c r="T278" s="4">
        <f t="shared" si="73"/>
        <v>8.9619118745332127E-3</v>
      </c>
      <c r="U278" s="4">
        <f t="shared" si="74"/>
        <v>-3.1945788964181987E-2</v>
      </c>
      <c r="V278" s="4">
        <f t="shared" si="75"/>
        <v>2.2857142857142243E-3</v>
      </c>
      <c r="W278" s="4">
        <f t="shared" si="76"/>
        <v>-7.0019096117124313E-3</v>
      </c>
      <c r="X278" s="4">
        <f t="shared" si="77"/>
        <v>-1.5729453401494009E-3</v>
      </c>
      <c r="Y278" s="4">
        <f t="shared" si="78"/>
        <v>6.7196090409284981E-3</v>
      </c>
      <c r="Z278" s="4">
        <f t="shared" si="79"/>
        <v>1.0747494263977808E-2</v>
      </c>
      <c r="AA278" s="4">
        <f t="shared" si="80"/>
        <v>-4.7244094488188004E-3</v>
      </c>
      <c r="AB278" s="4">
        <f t="shared" si="81"/>
        <v>-3.7774725274725141E-3</v>
      </c>
      <c r="AC278" s="4">
        <f t="shared" si="82"/>
        <v>1.3698630136986356E-2</v>
      </c>
      <c r="AD278" s="4">
        <f t="shared" si="83"/>
        <v>1.0524438102033518E-2</v>
      </c>
      <c r="AE278" s="4">
        <f t="shared" si="84"/>
        <v>-2.7768136063865967E-3</v>
      </c>
      <c r="AF278" s="4">
        <f t="shared" si="85"/>
        <v>1.981840405098656E-2</v>
      </c>
      <c r="AG278" s="4">
        <f t="shared" si="87"/>
        <v>1.3404825737264314E-3</v>
      </c>
    </row>
    <row r="279" spans="1:33">
      <c r="A279" s="53">
        <v>44895</v>
      </c>
      <c r="B279">
        <v>109.52</v>
      </c>
      <c r="C279">
        <v>106.5</v>
      </c>
      <c r="D279">
        <v>19.920000000000002</v>
      </c>
      <c r="E279">
        <v>35.25</v>
      </c>
      <c r="F279">
        <v>45.74</v>
      </c>
      <c r="G279">
        <v>25.17</v>
      </c>
      <c r="H279">
        <v>16.27</v>
      </c>
      <c r="I279">
        <v>165.54</v>
      </c>
      <c r="J279">
        <v>25.37</v>
      </c>
      <c r="K279">
        <v>28.96</v>
      </c>
      <c r="L279">
        <v>7.35</v>
      </c>
      <c r="M279">
        <v>56.49</v>
      </c>
      <c r="N279">
        <v>28.8</v>
      </c>
      <c r="O279">
        <v>472.79</v>
      </c>
      <c r="P279" s="72">
        <v>263.97000000000003</v>
      </c>
      <c r="Q279" s="61"/>
      <c r="R279" s="53">
        <v>44895</v>
      </c>
      <c r="S279" s="4">
        <f t="shared" si="72"/>
        <v>-1.1819904358025823E-2</v>
      </c>
      <c r="T279" s="4">
        <f t="shared" si="73"/>
        <v>-1.4618800888230976E-2</v>
      </c>
      <c r="U279" s="4">
        <f t="shared" si="74"/>
        <v>-3.9999999999998925E-3</v>
      </c>
      <c r="V279" s="4">
        <f t="shared" si="75"/>
        <v>4.8460661345497424E-3</v>
      </c>
      <c r="W279" s="4">
        <f t="shared" si="76"/>
        <v>-2.2649572649572569E-2</v>
      </c>
      <c r="X279" s="4">
        <f t="shared" si="77"/>
        <v>-8.6648286727057933E-3</v>
      </c>
      <c r="Y279" s="4">
        <f t="shared" si="78"/>
        <v>-1.2742718446602019E-2</v>
      </c>
      <c r="Z279" s="4">
        <f t="shared" si="79"/>
        <v>-1.1111111111111183E-2</v>
      </c>
      <c r="AA279" s="4">
        <f t="shared" si="80"/>
        <v>3.5601265822784445E-3</v>
      </c>
      <c r="AB279" s="4">
        <f t="shared" si="81"/>
        <v>-1.7235436056532993E-3</v>
      </c>
      <c r="AC279" s="4">
        <f t="shared" si="82"/>
        <v>-6.7567567567567988E-3</v>
      </c>
      <c r="AD279" s="4">
        <f t="shared" si="83"/>
        <v>-2.8243601059134704E-3</v>
      </c>
      <c r="AE279" s="4">
        <f t="shared" si="84"/>
        <v>2.4364775495997471E-3</v>
      </c>
      <c r="AF279" s="4">
        <f t="shared" si="85"/>
        <v>1.1878263847273418E-2</v>
      </c>
      <c r="AG279" s="4">
        <f t="shared" si="87"/>
        <v>9.6385542168675453E-3</v>
      </c>
    </row>
    <row r="280" spans="1:33">
      <c r="A280" s="53">
        <v>44896</v>
      </c>
      <c r="B280">
        <v>109.62</v>
      </c>
      <c r="C280">
        <v>108.69</v>
      </c>
      <c r="D280">
        <v>20.39</v>
      </c>
      <c r="E280">
        <v>35.03</v>
      </c>
      <c r="F280">
        <v>47.94</v>
      </c>
      <c r="G280">
        <v>25.29</v>
      </c>
      <c r="H280">
        <v>16.309999999999999</v>
      </c>
      <c r="I280">
        <v>166.36</v>
      </c>
      <c r="J280">
        <v>24.99</v>
      </c>
      <c r="K280">
        <v>28.18</v>
      </c>
      <c r="L280">
        <v>7.34</v>
      </c>
      <c r="M280">
        <v>56</v>
      </c>
      <c r="N280">
        <v>28.8</v>
      </c>
      <c r="O280">
        <v>468.86</v>
      </c>
      <c r="P280" s="72">
        <v>265.95</v>
      </c>
      <c r="Q280" s="61"/>
      <c r="R280" s="53">
        <v>44896</v>
      </c>
      <c r="S280" s="4">
        <f t="shared" si="72"/>
        <v>9.130752373995854E-4</v>
      </c>
      <c r="T280" s="4">
        <f t="shared" si="73"/>
        <v>2.0563380281690025E-2</v>
      </c>
      <c r="U280" s="4">
        <f t="shared" si="74"/>
        <v>2.359437751004001E-2</v>
      </c>
      <c r="V280" s="4">
        <f t="shared" si="75"/>
        <v>-6.2411347517730142E-3</v>
      </c>
      <c r="W280" s="4">
        <f t="shared" si="76"/>
        <v>4.8097944905990175E-2</v>
      </c>
      <c r="X280" s="4">
        <f t="shared" si="77"/>
        <v>4.7675804529201393E-3</v>
      </c>
      <c r="Y280" s="4">
        <f t="shared" si="78"/>
        <v>2.4585125998770607E-3</v>
      </c>
      <c r="Z280" s="4">
        <f t="shared" si="79"/>
        <v>4.9534855624020491E-3</v>
      </c>
      <c r="AA280" s="4">
        <f t="shared" si="80"/>
        <v>-1.4978320851399385E-2</v>
      </c>
      <c r="AB280" s="4">
        <f t="shared" si="81"/>
        <v>-2.6933701657458564E-2</v>
      </c>
      <c r="AC280" s="4">
        <f t="shared" si="82"/>
        <v>-1.3605442176870541E-3</v>
      </c>
      <c r="AD280" s="4">
        <f t="shared" si="83"/>
        <v>-8.6741016109046498E-3</v>
      </c>
      <c r="AE280" s="4">
        <f t="shared" si="84"/>
        <v>0</v>
      </c>
      <c r="AF280" s="4">
        <f t="shared" si="85"/>
        <v>-8.3123585524228494E-3</v>
      </c>
      <c r="AG280" s="4">
        <f t="shared" si="87"/>
        <v>7.5008523695871965E-3</v>
      </c>
    </row>
    <row r="281" spans="1:33">
      <c r="A281" s="53">
        <v>44897</v>
      </c>
      <c r="B281">
        <v>108.87</v>
      </c>
      <c r="C281">
        <v>108.65</v>
      </c>
      <c r="D281">
        <v>20</v>
      </c>
      <c r="E281">
        <v>35</v>
      </c>
      <c r="F281">
        <v>48</v>
      </c>
      <c r="G281">
        <v>25.1</v>
      </c>
      <c r="H281">
        <v>16.100000000000001</v>
      </c>
      <c r="I281">
        <v>165.71</v>
      </c>
      <c r="J281">
        <v>24.49</v>
      </c>
      <c r="K281">
        <v>27.45</v>
      </c>
      <c r="L281">
        <v>7.23</v>
      </c>
      <c r="M281">
        <v>55.86</v>
      </c>
      <c r="N281">
        <v>28.68</v>
      </c>
      <c r="O281">
        <v>457.84</v>
      </c>
      <c r="P281" s="72">
        <v>266.7</v>
      </c>
      <c r="Q281" s="61"/>
      <c r="R281" s="53">
        <v>44897</v>
      </c>
      <c r="S281" s="4">
        <f t="shared" si="72"/>
        <v>-6.841817186644783E-3</v>
      </c>
      <c r="T281" s="4">
        <f t="shared" si="73"/>
        <v>-3.6801913699502364E-4</v>
      </c>
      <c r="U281" s="4">
        <f t="shared" si="74"/>
        <v>-1.9127023050514946E-2</v>
      </c>
      <c r="V281" s="4">
        <f t="shared" si="75"/>
        <v>-8.5640879246362545E-4</v>
      </c>
      <c r="W281" s="4">
        <f t="shared" si="76"/>
        <v>1.2515644555695093E-3</v>
      </c>
      <c r="X281" s="4">
        <f t="shared" si="77"/>
        <v>-7.5128509292209378E-3</v>
      </c>
      <c r="Y281" s="4">
        <f t="shared" si="78"/>
        <v>-1.2875536480686511E-2</v>
      </c>
      <c r="Z281" s="4">
        <f t="shared" si="79"/>
        <v>-3.907189228179897E-3</v>
      </c>
      <c r="AA281" s="4">
        <f t="shared" si="80"/>
        <v>-2.0008003201280489E-2</v>
      </c>
      <c r="AB281" s="4">
        <f t="shared" si="81"/>
        <v>-2.5904897090134882E-2</v>
      </c>
      <c r="AC281" s="4">
        <f t="shared" si="82"/>
        <v>-1.4986376021798309E-2</v>
      </c>
      <c r="AD281" s="4">
        <f t="shared" si="83"/>
        <v>-2.5000000000000577E-3</v>
      </c>
      <c r="AE281" s="4">
        <f t="shared" si="84"/>
        <v>-4.1666666666666519E-3</v>
      </c>
      <c r="AF281" s="4">
        <f t="shared" si="85"/>
        <v>-2.3503817770763158E-2</v>
      </c>
      <c r="AG281" s="4">
        <f t="shared" si="87"/>
        <v>2.8200789622110367E-3</v>
      </c>
    </row>
    <row r="282" spans="1:33">
      <c r="A282" s="53">
        <v>44900</v>
      </c>
      <c r="B282">
        <v>107.67</v>
      </c>
      <c r="C282">
        <v>107.77</v>
      </c>
      <c r="D282">
        <v>20</v>
      </c>
      <c r="E282">
        <v>35</v>
      </c>
      <c r="F282">
        <v>48.58</v>
      </c>
      <c r="G282">
        <v>25.03</v>
      </c>
      <c r="H282">
        <v>15.8</v>
      </c>
      <c r="I282">
        <v>161.25</v>
      </c>
      <c r="J282">
        <v>23.68</v>
      </c>
      <c r="K282">
        <v>27.49</v>
      </c>
      <c r="L282">
        <v>7.04</v>
      </c>
      <c r="M282">
        <v>54.79</v>
      </c>
      <c r="N282">
        <v>28.58</v>
      </c>
      <c r="O282">
        <v>442.09</v>
      </c>
      <c r="P282" s="72">
        <v>261.10000000000002</v>
      </c>
      <c r="Q282" s="61"/>
      <c r="R282" s="53">
        <v>44900</v>
      </c>
      <c r="S282" s="4">
        <f t="shared" si="72"/>
        <v>-1.1022320198401769E-2</v>
      </c>
      <c r="T282" s="4">
        <f t="shared" si="73"/>
        <v>-8.0994017487345804E-3</v>
      </c>
      <c r="U282" s="4">
        <f t="shared" si="74"/>
        <v>0</v>
      </c>
      <c r="V282" s="4">
        <f t="shared" si="75"/>
        <v>0</v>
      </c>
      <c r="W282" s="4">
        <f t="shared" si="76"/>
        <v>1.2083333333333224E-2</v>
      </c>
      <c r="X282" s="4">
        <f t="shared" si="77"/>
        <v>-2.788844621513964E-3</v>
      </c>
      <c r="Y282" s="4">
        <f t="shared" si="78"/>
        <v>-1.8633540372670843E-2</v>
      </c>
      <c r="Z282" s="4">
        <f t="shared" si="79"/>
        <v>-2.6914489167823352E-2</v>
      </c>
      <c r="AA282" s="4">
        <f t="shared" si="80"/>
        <v>-3.307472437729686E-2</v>
      </c>
      <c r="AB282" s="4">
        <f t="shared" si="81"/>
        <v>1.4571948998178819E-3</v>
      </c>
      <c r="AC282" s="4">
        <f t="shared" si="82"/>
        <v>-2.6279391424619658E-2</v>
      </c>
      <c r="AD282" s="4">
        <f t="shared" si="83"/>
        <v>-1.9155030433225972E-2</v>
      </c>
      <c r="AE282" s="4">
        <f t="shared" si="84"/>
        <v>-3.4867503486750717E-3</v>
      </c>
      <c r="AF282" s="4">
        <f t="shared" si="85"/>
        <v>-3.4400663987419144E-2</v>
      </c>
      <c r="AG282" s="4">
        <f t="shared" si="87"/>
        <v>-2.0997375328083878E-2</v>
      </c>
    </row>
    <row r="283" spans="1:33">
      <c r="A283" s="53">
        <v>44901</v>
      </c>
      <c r="B283">
        <v>106.92</v>
      </c>
      <c r="C283">
        <v>108.25</v>
      </c>
      <c r="D283">
        <v>20</v>
      </c>
      <c r="E283">
        <v>34.6</v>
      </c>
      <c r="F283">
        <v>46.1</v>
      </c>
      <c r="G283">
        <v>24.95</v>
      </c>
      <c r="H283">
        <v>15.75</v>
      </c>
      <c r="I283">
        <v>160.07</v>
      </c>
      <c r="J283">
        <v>23.56</v>
      </c>
      <c r="K283">
        <v>27.39</v>
      </c>
      <c r="L283">
        <v>7.16</v>
      </c>
      <c r="M283">
        <v>54.76</v>
      </c>
      <c r="N283">
        <v>28.59</v>
      </c>
      <c r="O283">
        <v>443.37</v>
      </c>
      <c r="P283" s="72">
        <v>263</v>
      </c>
      <c r="Q283" s="61"/>
      <c r="R283" s="53">
        <v>44901</v>
      </c>
      <c r="S283" s="4">
        <f t="shared" si="72"/>
        <v>-6.9657286152131626E-3</v>
      </c>
      <c r="T283" s="4">
        <f t="shared" si="73"/>
        <v>4.4539296650274451E-3</v>
      </c>
      <c r="U283" s="4">
        <f t="shared" si="74"/>
        <v>0</v>
      </c>
      <c r="V283" s="4">
        <f t="shared" si="75"/>
        <v>-1.1428571428571344E-2</v>
      </c>
      <c r="W283" s="4">
        <f t="shared" si="76"/>
        <v>-5.1049814738575505E-2</v>
      </c>
      <c r="X283" s="4">
        <f t="shared" si="77"/>
        <v>-3.1961646024770696E-3</v>
      </c>
      <c r="Y283" s="4">
        <f t="shared" si="78"/>
        <v>-3.1645569620253333E-3</v>
      </c>
      <c r="Z283" s="4">
        <f t="shared" si="79"/>
        <v>-7.3178294573643665E-3</v>
      </c>
      <c r="AA283" s="4">
        <f t="shared" si="80"/>
        <v>-5.0675675675676546E-3</v>
      </c>
      <c r="AB283" s="4">
        <f t="shared" si="81"/>
        <v>-3.6376864314295876E-3</v>
      </c>
      <c r="AC283" s="4">
        <f t="shared" si="82"/>
        <v>1.7045454545454586E-2</v>
      </c>
      <c r="AD283" s="4">
        <f t="shared" si="83"/>
        <v>-5.4754517247679324E-4</v>
      </c>
      <c r="AE283" s="4">
        <f t="shared" si="84"/>
        <v>3.4989503149063239E-4</v>
      </c>
      <c r="AF283" s="4">
        <f t="shared" si="85"/>
        <v>2.8953380533376372E-3</v>
      </c>
      <c r="AG283" s="4">
        <f t="shared" si="87"/>
        <v>7.2769054002297384E-3</v>
      </c>
    </row>
    <row r="284" spans="1:33">
      <c r="A284" s="53">
        <v>44902</v>
      </c>
      <c r="B284">
        <v>106.74</v>
      </c>
      <c r="C284">
        <v>107.76</v>
      </c>
      <c r="D284">
        <v>20.72</v>
      </c>
      <c r="E284">
        <v>34.99</v>
      </c>
      <c r="F284">
        <v>47.86</v>
      </c>
      <c r="G284">
        <v>24.81</v>
      </c>
      <c r="H284">
        <v>16.079999999999998</v>
      </c>
      <c r="I284">
        <v>161.31</v>
      </c>
      <c r="J284">
        <v>24.05</v>
      </c>
      <c r="K284">
        <v>27.55</v>
      </c>
      <c r="L284">
        <v>7.09</v>
      </c>
      <c r="M284">
        <v>54.74</v>
      </c>
      <c r="N284">
        <v>28.91</v>
      </c>
      <c r="O284">
        <v>453.59</v>
      </c>
      <c r="P284" s="72">
        <v>264.25</v>
      </c>
      <c r="Q284" s="61"/>
      <c r="R284" s="53">
        <v>44902</v>
      </c>
      <c r="S284" s="4">
        <f t="shared" si="72"/>
        <v>-1.6835016835017313E-3</v>
      </c>
      <c r="T284" s="4">
        <f t="shared" si="73"/>
        <v>-4.5265588914549237E-3</v>
      </c>
      <c r="U284" s="4">
        <f t="shared" si="74"/>
        <v>3.6000000000000032E-2</v>
      </c>
      <c r="V284" s="4">
        <f t="shared" si="75"/>
        <v>1.1271676300578015E-2</v>
      </c>
      <c r="W284" s="4">
        <f t="shared" si="76"/>
        <v>3.8177874186550831E-2</v>
      </c>
      <c r="X284" s="4">
        <f t="shared" si="77"/>
        <v>-5.611222444889763E-3</v>
      </c>
      <c r="Y284" s="4">
        <f t="shared" si="78"/>
        <v>2.0952380952380834E-2</v>
      </c>
      <c r="Z284" s="4">
        <f t="shared" si="79"/>
        <v>7.7466108577497472E-3</v>
      </c>
      <c r="AA284" s="4">
        <f t="shared" si="80"/>
        <v>2.0797962648557045E-2</v>
      </c>
      <c r="AB284" s="4">
        <f t="shared" si="81"/>
        <v>5.8415480102227413E-3</v>
      </c>
      <c r="AC284" s="4">
        <f t="shared" si="82"/>
        <v>-9.7765363128492488E-3</v>
      </c>
      <c r="AD284" s="4">
        <f t="shared" si="83"/>
        <v>-3.6523009495970093E-4</v>
      </c>
      <c r="AE284" s="4">
        <f t="shared" si="84"/>
        <v>1.1192724728926295E-2</v>
      </c>
      <c r="AF284" s="4">
        <f t="shared" si="85"/>
        <v>2.3050725127996774E-2</v>
      </c>
      <c r="AG284" s="4">
        <f t="shared" si="87"/>
        <v>4.7528517110266844E-3</v>
      </c>
    </row>
    <row r="285" spans="1:33">
      <c r="A285" s="53">
        <v>44903</v>
      </c>
      <c r="B285">
        <v>105.05</v>
      </c>
      <c r="C285">
        <v>108.28</v>
      </c>
      <c r="D285">
        <v>20</v>
      </c>
      <c r="E285">
        <v>34.94</v>
      </c>
      <c r="F285">
        <v>48.37</v>
      </c>
      <c r="G285">
        <v>24.33</v>
      </c>
      <c r="H285">
        <v>15.86</v>
      </c>
      <c r="I285">
        <v>158.33000000000001</v>
      </c>
      <c r="J285">
        <v>23.75</v>
      </c>
      <c r="K285">
        <v>27.3</v>
      </c>
      <c r="L285">
        <v>7.08</v>
      </c>
      <c r="M285">
        <v>55.01</v>
      </c>
      <c r="N285">
        <v>28.73</v>
      </c>
      <c r="O285">
        <v>451.93</v>
      </c>
      <c r="P285" s="72">
        <v>265.33999999999997</v>
      </c>
      <c r="Q285" s="61"/>
      <c r="R285" s="53">
        <v>44903</v>
      </c>
      <c r="S285" s="4">
        <f t="shared" si="72"/>
        <v>-1.5832864905377497E-2</v>
      </c>
      <c r="T285" s="4">
        <f t="shared" si="73"/>
        <v>4.8255382331106045E-3</v>
      </c>
      <c r="U285" s="4">
        <f t="shared" si="74"/>
        <v>-3.474903474903468E-2</v>
      </c>
      <c r="V285" s="4">
        <f t="shared" si="75"/>
        <v>-1.4289797084882094E-3</v>
      </c>
      <c r="W285" s="4">
        <f t="shared" si="76"/>
        <v>1.0656080234015874E-2</v>
      </c>
      <c r="X285" s="4">
        <f t="shared" si="77"/>
        <v>-1.9347037484885199E-2</v>
      </c>
      <c r="Y285" s="4">
        <f t="shared" si="78"/>
        <v>-1.3681592039800905E-2</v>
      </c>
      <c r="Z285" s="4">
        <f t="shared" si="79"/>
        <v>-1.8473746202963159E-2</v>
      </c>
      <c r="AA285" s="4">
        <f t="shared" si="80"/>
        <v>-1.2474012474012475E-2</v>
      </c>
      <c r="AB285" s="4">
        <f t="shared" si="81"/>
        <v>-9.0744101633394303E-3</v>
      </c>
      <c r="AC285" s="4">
        <f t="shared" si="82"/>
        <v>-1.4104372355430161E-3</v>
      </c>
      <c r="AD285" s="4">
        <f t="shared" si="83"/>
        <v>4.9324077457069126E-3</v>
      </c>
      <c r="AE285" s="4">
        <f t="shared" si="84"/>
        <v>-6.2262193012798672E-3</v>
      </c>
      <c r="AF285" s="4">
        <f t="shared" si="85"/>
        <v>-3.6596926740006808E-3</v>
      </c>
      <c r="AG285" s="4">
        <f t="shared" si="87"/>
        <v>4.1248817407757432E-3</v>
      </c>
    </row>
    <row r="286" spans="1:33">
      <c r="A286" s="53">
        <v>44904</v>
      </c>
      <c r="B286">
        <v>105.29</v>
      </c>
      <c r="C286">
        <v>110.7</v>
      </c>
      <c r="D286">
        <v>19.97</v>
      </c>
      <c r="E286">
        <v>34.64</v>
      </c>
      <c r="F286">
        <v>48.26</v>
      </c>
      <c r="G286">
        <v>24.22</v>
      </c>
      <c r="H286">
        <v>15.66</v>
      </c>
      <c r="I286">
        <v>159.22</v>
      </c>
      <c r="J286">
        <v>23.57</v>
      </c>
      <c r="K286">
        <v>27.21</v>
      </c>
      <c r="L286">
        <v>7.34</v>
      </c>
      <c r="M286">
        <v>56.04</v>
      </c>
      <c r="N286">
        <v>28.9</v>
      </c>
      <c r="O286">
        <v>453.14</v>
      </c>
      <c r="P286" s="72">
        <v>261.5</v>
      </c>
      <c r="Q286" s="61"/>
      <c r="R286" s="53">
        <v>44904</v>
      </c>
      <c r="S286" s="4">
        <f t="shared" si="72"/>
        <v>2.2846263683959922E-3</v>
      </c>
      <c r="T286" s="4">
        <f t="shared" si="73"/>
        <v>2.2349464351680837E-2</v>
      </c>
      <c r="U286" s="4">
        <f t="shared" si="74"/>
        <v>-1.5000000000000568E-3</v>
      </c>
      <c r="V286" s="4">
        <f t="shared" si="75"/>
        <v>-8.5861476817400417E-3</v>
      </c>
      <c r="W286" s="4">
        <f t="shared" si="76"/>
        <v>-2.2741368616910895E-3</v>
      </c>
      <c r="X286" s="4">
        <f t="shared" si="77"/>
        <v>-4.521167283189409E-3</v>
      </c>
      <c r="Y286" s="4">
        <f t="shared" si="78"/>
        <v>-1.261034047919285E-2</v>
      </c>
      <c r="Z286" s="4">
        <f t="shared" si="79"/>
        <v>5.6211709720204173E-3</v>
      </c>
      <c r="AA286" s="4">
        <f t="shared" si="80"/>
        <v>-7.5789473684210185E-3</v>
      </c>
      <c r="AB286" s="4">
        <f t="shared" si="81"/>
        <v>-3.296703296703285E-3</v>
      </c>
      <c r="AC286" s="4">
        <f t="shared" si="82"/>
        <v>3.672316384180796E-2</v>
      </c>
      <c r="AD286" s="4">
        <f t="shared" si="83"/>
        <v>1.8723868387565901E-2</v>
      </c>
      <c r="AE286" s="4">
        <f t="shared" si="84"/>
        <v>5.9171597633136397E-3</v>
      </c>
      <c r="AF286" s="4">
        <f t="shared" si="85"/>
        <v>2.677405792932408E-3</v>
      </c>
      <c r="AG286" s="4">
        <f t="shared" si="87"/>
        <v>-1.4471998191000091E-2</v>
      </c>
    </row>
    <row r="287" spans="1:33">
      <c r="A287" s="53">
        <v>44907</v>
      </c>
      <c r="B287">
        <v>105.45</v>
      </c>
      <c r="C287">
        <v>110.27</v>
      </c>
      <c r="D287">
        <v>20</v>
      </c>
      <c r="E287">
        <v>34.979999999999997</v>
      </c>
      <c r="F287">
        <v>48.26</v>
      </c>
      <c r="G287">
        <v>25.05</v>
      </c>
      <c r="H287">
        <v>15.51</v>
      </c>
      <c r="I287">
        <v>154.25</v>
      </c>
      <c r="J287">
        <v>23.39</v>
      </c>
      <c r="K287">
        <v>27.39</v>
      </c>
      <c r="L287">
        <v>7.58</v>
      </c>
      <c r="M287">
        <v>56.3</v>
      </c>
      <c r="N287">
        <v>29.06</v>
      </c>
      <c r="O287">
        <v>453.37</v>
      </c>
      <c r="P287" s="72">
        <v>261</v>
      </c>
      <c r="Q287" s="61"/>
      <c r="R287" s="53">
        <v>44907</v>
      </c>
      <c r="S287" s="4">
        <f t="shared" si="72"/>
        <v>1.5196124988128279E-3</v>
      </c>
      <c r="T287" s="4">
        <f t="shared" si="73"/>
        <v>-3.8843721770551731E-3</v>
      </c>
      <c r="U287" s="4">
        <f t="shared" si="74"/>
        <v>1.502253380070151E-3</v>
      </c>
      <c r="V287" s="4">
        <f t="shared" si="75"/>
        <v>9.8152424942261618E-3</v>
      </c>
      <c r="W287" s="4">
        <f t="shared" si="76"/>
        <v>0</v>
      </c>
      <c r="X287" s="4">
        <f t="shared" si="77"/>
        <v>3.426919900908354E-2</v>
      </c>
      <c r="Y287" s="4">
        <f t="shared" si="78"/>
        <v>-9.5785440613026518E-3</v>
      </c>
      <c r="Z287" s="4">
        <f t="shared" si="79"/>
        <v>-3.1214671523677961E-2</v>
      </c>
      <c r="AA287" s="4">
        <f t="shared" si="80"/>
        <v>-7.636826474331726E-3</v>
      </c>
      <c r="AB287" s="4">
        <f t="shared" si="81"/>
        <v>6.6152149944873617E-3</v>
      </c>
      <c r="AC287" s="4">
        <f t="shared" si="82"/>
        <v>3.2697547683923744E-2</v>
      </c>
      <c r="AD287" s="4">
        <f t="shared" si="83"/>
        <v>4.6395431834402867E-3</v>
      </c>
      <c r="AE287" s="4">
        <f t="shared" si="84"/>
        <v>5.5363321799308807E-3</v>
      </c>
      <c r="AF287" s="4">
        <f t="shared" si="85"/>
        <v>5.0756940459906197E-4</v>
      </c>
      <c r="AG287" s="4">
        <f t="shared" si="87"/>
        <v>-1.9120458891013214E-3</v>
      </c>
    </row>
    <row r="288" spans="1:33">
      <c r="A288" s="53">
        <v>44908</v>
      </c>
      <c r="B288">
        <v>106.75</v>
      </c>
      <c r="C288">
        <v>110.96</v>
      </c>
      <c r="D288">
        <v>20</v>
      </c>
      <c r="E288">
        <v>33.93</v>
      </c>
      <c r="F288">
        <v>45.82</v>
      </c>
      <c r="G288">
        <v>24.7</v>
      </c>
      <c r="H288">
        <v>15.64</v>
      </c>
      <c r="I288">
        <v>155.08000000000001</v>
      </c>
      <c r="J288">
        <v>23.46</v>
      </c>
      <c r="K288">
        <v>27.18</v>
      </c>
      <c r="L288">
        <v>7.67</v>
      </c>
      <c r="M288">
        <v>55.83</v>
      </c>
      <c r="N288">
        <v>29.34</v>
      </c>
      <c r="O288">
        <v>453.28</v>
      </c>
      <c r="P288" s="72">
        <v>269.2</v>
      </c>
      <c r="Q288" s="61"/>
      <c r="R288" s="53">
        <v>44908</v>
      </c>
      <c r="S288" s="4">
        <f t="shared" si="72"/>
        <v>1.23281175912755E-2</v>
      </c>
      <c r="T288" s="4">
        <f t="shared" si="73"/>
        <v>6.2573682778634954E-3</v>
      </c>
      <c r="U288" s="4">
        <f t="shared" si="74"/>
        <v>0</v>
      </c>
      <c r="V288" s="4">
        <f t="shared" si="75"/>
        <v>-3.0017152658662005E-2</v>
      </c>
      <c r="W288" s="4">
        <f t="shared" si="76"/>
        <v>-5.0559469539991686E-2</v>
      </c>
      <c r="X288" s="4">
        <f t="shared" si="77"/>
        <v>-1.3972055888223589E-2</v>
      </c>
      <c r="Y288" s="4">
        <f t="shared" si="78"/>
        <v>8.3816892327530645E-3</v>
      </c>
      <c r="Z288" s="4">
        <f t="shared" si="79"/>
        <v>5.3808752025932272E-3</v>
      </c>
      <c r="AA288" s="4">
        <f t="shared" si="80"/>
        <v>2.9927319367251126E-3</v>
      </c>
      <c r="AB288" s="4">
        <f t="shared" si="81"/>
        <v>-7.6670317634173202E-3</v>
      </c>
      <c r="AC288" s="4">
        <f t="shared" si="82"/>
        <v>1.1873350923482739E-2</v>
      </c>
      <c r="AD288" s="4">
        <f t="shared" si="83"/>
        <v>-8.3481349911189717E-3</v>
      </c>
      <c r="AE288" s="4">
        <f t="shared" si="84"/>
        <v>9.6352374397798979E-3</v>
      </c>
      <c r="AF288" s="4">
        <f t="shared" si="85"/>
        <v>-1.9851335553744409E-4</v>
      </c>
      <c r="AG288" s="4">
        <f t="shared" si="87"/>
        <v>3.1417624521072662E-2</v>
      </c>
    </row>
    <row r="289" spans="1:33">
      <c r="A289" s="53">
        <v>44909</v>
      </c>
      <c r="B289">
        <v>106.3</v>
      </c>
      <c r="C289">
        <v>110.56</v>
      </c>
      <c r="D289">
        <v>20</v>
      </c>
      <c r="E289">
        <v>35.01</v>
      </c>
      <c r="F289">
        <v>47.05</v>
      </c>
      <c r="G289">
        <v>24.61</v>
      </c>
      <c r="H289">
        <v>15.63</v>
      </c>
      <c r="I289">
        <v>153.34</v>
      </c>
      <c r="J289">
        <v>23.37</v>
      </c>
      <c r="K289">
        <v>27.22</v>
      </c>
      <c r="L289">
        <v>7.94</v>
      </c>
      <c r="M289">
        <v>57.19</v>
      </c>
      <c r="N289">
        <v>28.93</v>
      </c>
      <c r="O289">
        <v>453.77</v>
      </c>
      <c r="P289" s="72">
        <v>282</v>
      </c>
      <c r="Q289" s="61"/>
      <c r="R289" s="53">
        <v>44909</v>
      </c>
      <c r="S289" s="4">
        <f t="shared" si="72"/>
        <v>-4.2154566744730948E-3</v>
      </c>
      <c r="T289" s="4">
        <f t="shared" si="73"/>
        <v>-3.6049026676279183E-3</v>
      </c>
      <c r="U289" s="4">
        <f t="shared" si="74"/>
        <v>0</v>
      </c>
      <c r="V289" s="4">
        <f t="shared" si="75"/>
        <v>3.1830238726790361E-2</v>
      </c>
      <c r="W289" s="4">
        <f t="shared" si="76"/>
        <v>2.6844172850283732E-2</v>
      </c>
      <c r="X289" s="4">
        <f t="shared" si="77"/>
        <v>-3.6437246963563208E-3</v>
      </c>
      <c r="Y289" s="4">
        <f t="shared" si="78"/>
        <v>-6.3938618925829527E-4</v>
      </c>
      <c r="Z289" s="4">
        <f t="shared" si="79"/>
        <v>-1.1220015475883471E-2</v>
      </c>
      <c r="AA289" s="4">
        <f t="shared" si="80"/>
        <v>-3.8363171355498826E-3</v>
      </c>
      <c r="AB289" s="4">
        <f t="shared" si="81"/>
        <v>1.4716703458423908E-3</v>
      </c>
      <c r="AC289" s="4">
        <f t="shared" si="82"/>
        <v>3.5202086049543668E-2</v>
      </c>
      <c r="AD289" s="4">
        <f t="shared" si="83"/>
        <v>2.4359663263478382E-2</v>
      </c>
      <c r="AE289" s="4">
        <f t="shared" si="84"/>
        <v>-1.3974096796182667E-2</v>
      </c>
      <c r="AF289" s="4">
        <f t="shared" si="85"/>
        <v>1.081009530532917E-3</v>
      </c>
      <c r="AG289" s="4">
        <f t="shared" si="87"/>
        <v>4.7548291233283857E-2</v>
      </c>
    </row>
    <row r="290" spans="1:33">
      <c r="A290" s="53">
        <v>44910</v>
      </c>
      <c r="B290">
        <v>104.81</v>
      </c>
      <c r="C290">
        <v>105.97</v>
      </c>
      <c r="D290">
        <v>19.899999999999999</v>
      </c>
      <c r="E290">
        <v>34.5</v>
      </c>
      <c r="F290">
        <v>47.68</v>
      </c>
      <c r="G290">
        <v>24.11</v>
      </c>
      <c r="H290">
        <v>15.43</v>
      </c>
      <c r="I290">
        <v>149.21</v>
      </c>
      <c r="J290">
        <v>22.9</v>
      </c>
      <c r="K290">
        <v>26.77</v>
      </c>
      <c r="L290">
        <v>7.9</v>
      </c>
      <c r="M290">
        <v>54.94</v>
      </c>
      <c r="N290">
        <v>28.9</v>
      </c>
      <c r="O290">
        <v>450.77</v>
      </c>
      <c r="P290" s="72">
        <v>277.05</v>
      </c>
      <c r="Q290" s="61"/>
      <c r="R290" s="53">
        <v>44910</v>
      </c>
      <c r="S290" s="4">
        <f t="shared" si="72"/>
        <v>-1.4016933207902094E-2</v>
      </c>
      <c r="T290" s="4">
        <f t="shared" si="73"/>
        <v>-4.1515918958031861E-2</v>
      </c>
      <c r="U290" s="4">
        <f t="shared" si="74"/>
        <v>-5.0000000000001155E-3</v>
      </c>
      <c r="V290" s="4">
        <f t="shared" si="75"/>
        <v>-1.4567266495287057E-2</v>
      </c>
      <c r="W290" s="4">
        <f t="shared" si="76"/>
        <v>1.3390010626992632E-2</v>
      </c>
      <c r="X290" s="4">
        <f t="shared" si="77"/>
        <v>-2.0316944331572495E-2</v>
      </c>
      <c r="Y290" s="4">
        <f t="shared" si="78"/>
        <v>-1.2795905310300726E-2</v>
      </c>
      <c r="Z290" s="4">
        <f t="shared" si="79"/>
        <v>-2.6933611582105055E-2</v>
      </c>
      <c r="AA290" s="4">
        <f t="shared" si="80"/>
        <v>-2.0111253744116486E-2</v>
      </c>
      <c r="AB290" s="4">
        <f t="shared" si="81"/>
        <v>-1.6531961792799366E-2</v>
      </c>
      <c r="AC290" s="4">
        <f t="shared" si="82"/>
        <v>-5.0377833753149082E-3</v>
      </c>
      <c r="AD290" s="4">
        <f t="shared" si="83"/>
        <v>-3.9342542402517888E-2</v>
      </c>
      <c r="AE290" s="4">
        <f t="shared" si="84"/>
        <v>-1.0369858278603816E-3</v>
      </c>
      <c r="AF290" s="4">
        <f t="shared" si="85"/>
        <v>-6.6112788417039825E-3</v>
      </c>
      <c r="AG290" s="4">
        <f t="shared" si="87"/>
        <v>-1.755319148936163E-2</v>
      </c>
    </row>
    <row r="291" spans="1:33">
      <c r="A291" s="53">
        <v>44911</v>
      </c>
      <c r="B291">
        <v>104.77</v>
      </c>
      <c r="C291">
        <v>105.34</v>
      </c>
      <c r="D291">
        <v>20.25</v>
      </c>
      <c r="E291">
        <v>35.479999999999997</v>
      </c>
      <c r="F291">
        <v>46.52</v>
      </c>
      <c r="G291">
        <v>23.94</v>
      </c>
      <c r="H291">
        <v>15.36</v>
      </c>
      <c r="I291">
        <v>145.41</v>
      </c>
      <c r="J291">
        <v>22.81</v>
      </c>
      <c r="K291">
        <v>26.82</v>
      </c>
      <c r="L291">
        <v>7.53</v>
      </c>
      <c r="M291">
        <v>55.93</v>
      </c>
      <c r="N291">
        <v>28.55</v>
      </c>
      <c r="O291">
        <v>450.52</v>
      </c>
      <c r="P291" s="72">
        <v>276.01</v>
      </c>
      <c r="Q291" s="61"/>
      <c r="R291" s="53">
        <v>44911</v>
      </c>
      <c r="S291" s="4">
        <f t="shared" si="72"/>
        <v>-3.8164297299880801E-4</v>
      </c>
      <c r="T291" s="4">
        <f t="shared" si="73"/>
        <v>-5.9450787958855722E-3</v>
      </c>
      <c r="U291" s="4">
        <f t="shared" si="74"/>
        <v>1.7587939698492594E-2</v>
      </c>
      <c r="V291" s="4">
        <f t="shared" si="75"/>
        <v>2.8405797101449082E-2</v>
      </c>
      <c r="W291" s="4">
        <f t="shared" si="76"/>
        <v>-2.4328859060402608E-2</v>
      </c>
      <c r="X291" s="4">
        <f t="shared" si="77"/>
        <v>-7.0510161758605694E-3</v>
      </c>
      <c r="Y291" s="4">
        <f t="shared" si="78"/>
        <v>-4.5366169799092582E-3</v>
      </c>
      <c r="Z291" s="4">
        <f t="shared" si="79"/>
        <v>-2.5467461966356186E-2</v>
      </c>
      <c r="AA291" s="4">
        <f t="shared" si="80"/>
        <v>-3.9301310043667881E-3</v>
      </c>
      <c r="AB291" s="4">
        <f t="shared" si="81"/>
        <v>1.8677624206200338E-3</v>
      </c>
      <c r="AC291" s="4">
        <f t="shared" si="82"/>
        <v>-4.6835443037974711E-2</v>
      </c>
      <c r="AD291" s="4">
        <f t="shared" si="83"/>
        <v>1.801965780851833E-2</v>
      </c>
      <c r="AE291" s="4">
        <f t="shared" si="84"/>
        <v>-1.2110726643598579E-2</v>
      </c>
      <c r="AF291" s="4">
        <f t="shared" si="85"/>
        <v>-5.5460656210482018E-4</v>
      </c>
      <c r="AG291" s="4">
        <f t="shared" si="87"/>
        <v>-3.7538350478253379E-3</v>
      </c>
    </row>
    <row r="292" spans="1:33">
      <c r="A292" s="53">
        <v>44914</v>
      </c>
      <c r="B292">
        <v>106.22</v>
      </c>
      <c r="C292">
        <v>104.98</v>
      </c>
      <c r="D292">
        <v>20.010000000000002</v>
      </c>
      <c r="E292">
        <v>35.44</v>
      </c>
      <c r="F292">
        <v>47.03</v>
      </c>
      <c r="G292">
        <v>23.93</v>
      </c>
      <c r="H292">
        <v>15.14</v>
      </c>
      <c r="I292">
        <v>143.28</v>
      </c>
      <c r="J292">
        <v>22.29</v>
      </c>
      <c r="K292">
        <v>27.9</v>
      </c>
      <c r="L292">
        <v>7.2</v>
      </c>
      <c r="M292">
        <v>55.06</v>
      </c>
      <c r="N292">
        <v>27.75</v>
      </c>
      <c r="O292">
        <v>441.66</v>
      </c>
      <c r="P292" s="72">
        <v>273</v>
      </c>
      <c r="Q292" s="61"/>
      <c r="R292" s="53">
        <v>44914</v>
      </c>
      <c r="S292" s="4">
        <f t="shared" si="72"/>
        <v>1.3839839648754459E-2</v>
      </c>
      <c r="T292" s="4">
        <f t="shared" si="73"/>
        <v>-3.4175052211885548E-3</v>
      </c>
      <c r="U292" s="4">
        <f t="shared" si="74"/>
        <v>-1.185185185185178E-2</v>
      </c>
      <c r="V292" s="4">
        <f t="shared" si="75"/>
        <v>-1.1273957158962622E-3</v>
      </c>
      <c r="W292" s="4">
        <f t="shared" si="76"/>
        <v>1.0963026655202102E-2</v>
      </c>
      <c r="X292" s="4">
        <f t="shared" si="77"/>
        <v>-4.1771094402676123E-4</v>
      </c>
      <c r="Y292" s="4">
        <f t="shared" si="78"/>
        <v>-1.432291666666663E-2</v>
      </c>
      <c r="Z292" s="4">
        <f t="shared" si="79"/>
        <v>-1.4648236022281824E-2</v>
      </c>
      <c r="AA292" s="4">
        <f t="shared" si="80"/>
        <v>-2.2797018851380968E-2</v>
      </c>
      <c r="AB292" s="4">
        <f t="shared" si="81"/>
        <v>4.0268456375838868E-2</v>
      </c>
      <c r="AC292" s="4">
        <f t="shared" si="82"/>
        <v>-4.3824701195219085E-2</v>
      </c>
      <c r="AD292" s="4">
        <f t="shared" si="83"/>
        <v>-1.5555158233506172E-2</v>
      </c>
      <c r="AE292" s="4">
        <f t="shared" si="84"/>
        <v>-2.8021015761821366E-2</v>
      </c>
      <c r="AF292" s="4">
        <f t="shared" si="85"/>
        <v>-1.9666163544348692E-2</v>
      </c>
      <c r="AG292" s="4">
        <f t="shared" ref="AG292:AG307" si="88">P292/P291-1</f>
        <v>-1.0905401978189122E-2</v>
      </c>
    </row>
    <row r="293" spans="1:33">
      <c r="A293" s="53">
        <v>44915</v>
      </c>
      <c r="B293">
        <v>106.29</v>
      </c>
      <c r="C293">
        <v>105.5</v>
      </c>
      <c r="D293">
        <v>19.91</v>
      </c>
      <c r="E293">
        <v>35.44</v>
      </c>
      <c r="F293">
        <v>46.99</v>
      </c>
      <c r="G293">
        <v>22.61</v>
      </c>
      <c r="H293">
        <v>14.01</v>
      </c>
      <c r="I293">
        <v>132.54</v>
      </c>
      <c r="J293">
        <v>22.75</v>
      </c>
      <c r="K293">
        <v>26.09</v>
      </c>
      <c r="L293">
        <v>6.82</v>
      </c>
      <c r="M293">
        <v>53.39</v>
      </c>
      <c r="N293">
        <v>27.38</v>
      </c>
      <c r="O293">
        <v>422.15</v>
      </c>
      <c r="P293" s="72">
        <v>264.89999999999998</v>
      </c>
      <c r="Q293" s="61"/>
      <c r="R293" s="53">
        <v>44915</v>
      </c>
      <c r="S293" s="4">
        <f t="shared" si="72"/>
        <v>6.5900960271148001E-4</v>
      </c>
      <c r="T293" s="4">
        <f t="shared" si="73"/>
        <v>4.9533244427508727E-3</v>
      </c>
      <c r="U293" s="4">
        <f t="shared" si="74"/>
        <v>-4.997501249375369E-3</v>
      </c>
      <c r="V293" s="4">
        <f t="shared" si="75"/>
        <v>0</v>
      </c>
      <c r="W293" s="4">
        <f t="shared" si="76"/>
        <v>-8.5052094407822576E-4</v>
      </c>
      <c r="X293" s="4">
        <f t="shared" si="77"/>
        <v>-5.5160885917258651E-2</v>
      </c>
      <c r="Y293" s="4">
        <f t="shared" si="78"/>
        <v>-7.4636723910171732E-2</v>
      </c>
      <c r="Z293" s="4">
        <f t="shared" si="79"/>
        <v>-7.4958123953098865E-2</v>
      </c>
      <c r="AA293" s="4">
        <f t="shared" si="80"/>
        <v>2.0637056976222645E-2</v>
      </c>
      <c r="AB293" s="4">
        <f t="shared" si="81"/>
        <v>-6.4874551971326078E-2</v>
      </c>
      <c r="AC293" s="4">
        <f t="shared" si="82"/>
        <v>-5.2777777777777812E-2</v>
      </c>
      <c r="AD293" s="4">
        <f t="shared" si="83"/>
        <v>-3.0330548492553566E-2</v>
      </c>
      <c r="AE293" s="4">
        <f t="shared" si="84"/>
        <v>-1.3333333333333419E-2</v>
      </c>
      <c r="AF293" s="4">
        <f t="shared" si="85"/>
        <v>-4.4174251686817989E-2</v>
      </c>
      <c r="AG293" s="4">
        <f t="shared" si="88"/>
        <v>-2.9670329670329787E-2</v>
      </c>
    </row>
    <row r="294" spans="1:33">
      <c r="A294" s="53">
        <v>44916</v>
      </c>
      <c r="B294">
        <v>103.89</v>
      </c>
      <c r="C294">
        <v>101.27</v>
      </c>
      <c r="D294">
        <v>19.899999999999999</v>
      </c>
      <c r="E294">
        <v>35.25</v>
      </c>
      <c r="F294">
        <v>47.03</v>
      </c>
      <c r="G294">
        <v>21.92</v>
      </c>
      <c r="H294">
        <v>12.96</v>
      </c>
      <c r="I294">
        <v>123.04</v>
      </c>
      <c r="J294">
        <v>22.08</v>
      </c>
      <c r="K294">
        <v>25.52</v>
      </c>
      <c r="L294">
        <v>6.84</v>
      </c>
      <c r="M294">
        <v>51.73</v>
      </c>
      <c r="N294">
        <v>27.63</v>
      </c>
      <c r="O294">
        <v>430.98</v>
      </c>
      <c r="P294" s="72">
        <v>262</v>
      </c>
      <c r="Q294" s="61"/>
      <c r="R294" s="53">
        <v>44916</v>
      </c>
      <c r="S294" s="4">
        <f t="shared" si="72"/>
        <v>-2.257973468811747E-2</v>
      </c>
      <c r="T294" s="4">
        <f t="shared" si="73"/>
        <v>-4.009478672985789E-2</v>
      </c>
      <c r="U294" s="4">
        <f t="shared" si="74"/>
        <v>-5.0226017076848706E-4</v>
      </c>
      <c r="V294" s="4">
        <f t="shared" si="75"/>
        <v>-5.3611738148983124E-3</v>
      </c>
      <c r="W294" s="4">
        <f t="shared" si="76"/>
        <v>8.5124494573318721E-4</v>
      </c>
      <c r="X294" s="4">
        <f t="shared" si="77"/>
        <v>-3.0517470145952963E-2</v>
      </c>
      <c r="Y294" s="4">
        <f t="shared" si="78"/>
        <v>-7.4946466809421741E-2</v>
      </c>
      <c r="Z294" s="4">
        <f t="shared" si="79"/>
        <v>-7.167647502640706E-2</v>
      </c>
      <c r="AA294" s="4">
        <f t="shared" si="80"/>
        <v>-2.9450549450549479E-2</v>
      </c>
      <c r="AB294" s="4">
        <f t="shared" si="81"/>
        <v>-2.1847451130701412E-2</v>
      </c>
      <c r="AC294" s="4">
        <f t="shared" si="82"/>
        <v>2.9325513196480912E-3</v>
      </c>
      <c r="AD294" s="4">
        <f t="shared" si="83"/>
        <v>-3.1091964787413495E-2</v>
      </c>
      <c r="AE294" s="4">
        <f t="shared" si="84"/>
        <v>9.130752373995632E-3</v>
      </c>
      <c r="AF294" s="4">
        <f t="shared" si="85"/>
        <v>2.0916735757432248E-2</v>
      </c>
      <c r="AG294" s="4">
        <f t="shared" si="88"/>
        <v>-1.0947527368818322E-2</v>
      </c>
    </row>
    <row r="295" spans="1:33">
      <c r="A295" s="53">
        <v>44917</v>
      </c>
      <c r="B295">
        <v>105.07</v>
      </c>
      <c r="C295">
        <v>103.93</v>
      </c>
      <c r="D295">
        <v>19.600000000000001</v>
      </c>
      <c r="E295">
        <v>34.74</v>
      </c>
      <c r="F295">
        <v>47.77</v>
      </c>
      <c r="G295">
        <v>22.48</v>
      </c>
      <c r="H295">
        <v>13.23</v>
      </c>
      <c r="I295">
        <v>131.83000000000001</v>
      </c>
      <c r="J295">
        <v>22.45</v>
      </c>
      <c r="K295">
        <v>25.95</v>
      </c>
      <c r="L295">
        <v>7.19</v>
      </c>
      <c r="M295">
        <v>54.65</v>
      </c>
      <c r="N295">
        <v>28.23</v>
      </c>
      <c r="O295">
        <v>438.92</v>
      </c>
      <c r="P295" s="72">
        <v>262</v>
      </c>
      <c r="Q295" s="61"/>
      <c r="R295" s="53">
        <v>44917</v>
      </c>
      <c r="S295" s="4">
        <f t="shared" si="72"/>
        <v>1.1358167292328414E-2</v>
      </c>
      <c r="T295" s="4">
        <f t="shared" si="73"/>
        <v>2.6266416510319024E-2</v>
      </c>
      <c r="U295" s="4">
        <f t="shared" si="74"/>
        <v>-1.5075376884421954E-2</v>
      </c>
      <c r="V295" s="4">
        <f t="shared" si="75"/>
        <v>-1.4468085106382977E-2</v>
      </c>
      <c r="W295" s="4">
        <f t="shared" si="76"/>
        <v>1.5734637465447676E-2</v>
      </c>
      <c r="X295" s="4">
        <f t="shared" si="77"/>
        <v>2.5547445255474477E-2</v>
      </c>
      <c r="Y295" s="4">
        <f t="shared" si="78"/>
        <v>2.0833333333333259E-2</v>
      </c>
      <c r="Z295" s="4">
        <f t="shared" si="79"/>
        <v>7.1440182054616441E-2</v>
      </c>
      <c r="AA295" s="4">
        <f t="shared" si="80"/>
        <v>1.675724637681153E-2</v>
      </c>
      <c r="AB295" s="4">
        <f t="shared" si="81"/>
        <v>1.6849529780564199E-2</v>
      </c>
      <c r="AC295" s="4">
        <f t="shared" si="82"/>
        <v>5.1169590643274976E-2</v>
      </c>
      <c r="AD295" s="4">
        <f t="shared" si="83"/>
        <v>5.644693601391837E-2</v>
      </c>
      <c r="AE295" s="4">
        <f t="shared" si="84"/>
        <v>2.1715526601520097E-2</v>
      </c>
      <c r="AF295" s="4">
        <f t="shared" si="85"/>
        <v>1.8423128683465517E-2</v>
      </c>
      <c r="AG295" s="4">
        <f t="shared" si="88"/>
        <v>0</v>
      </c>
    </row>
    <row r="296" spans="1:33">
      <c r="A296" s="53">
        <v>44918</v>
      </c>
      <c r="B296">
        <v>103.53</v>
      </c>
      <c r="C296">
        <v>102.57</v>
      </c>
      <c r="D296">
        <v>19.899999999999999</v>
      </c>
      <c r="E296">
        <v>34.31</v>
      </c>
      <c r="F296">
        <v>46.99</v>
      </c>
      <c r="G296">
        <v>22.02</v>
      </c>
      <c r="H296">
        <v>12.63</v>
      </c>
      <c r="I296">
        <v>130.53</v>
      </c>
      <c r="J296">
        <v>21.67</v>
      </c>
      <c r="K296">
        <v>25.69</v>
      </c>
      <c r="L296">
        <v>7.09</v>
      </c>
      <c r="M296">
        <v>57.47</v>
      </c>
      <c r="N296">
        <v>28.33</v>
      </c>
      <c r="O296">
        <v>429.93</v>
      </c>
      <c r="P296" s="72">
        <v>259</v>
      </c>
      <c r="Q296" s="61"/>
      <c r="R296" s="53">
        <v>44918</v>
      </c>
      <c r="S296" s="4">
        <f t="shared" si="72"/>
        <v>-1.4656895403064585E-2</v>
      </c>
      <c r="T296" s="4">
        <f t="shared" si="73"/>
        <v>-1.3085730780333038E-2</v>
      </c>
      <c r="U296" s="4">
        <f t="shared" si="74"/>
        <v>1.5306122448979442E-2</v>
      </c>
      <c r="V296" s="4">
        <f t="shared" si="75"/>
        <v>-1.2377662636730014E-2</v>
      </c>
      <c r="W296" s="4">
        <f t="shared" si="76"/>
        <v>-1.6328239480845719E-2</v>
      </c>
      <c r="X296" s="4">
        <f t="shared" si="77"/>
        <v>-2.0462633451957313E-2</v>
      </c>
      <c r="Y296" s="4">
        <f t="shared" si="78"/>
        <v>-4.5351473922902508E-2</v>
      </c>
      <c r="Z296" s="4">
        <f t="shared" si="79"/>
        <v>-9.861184859288552E-3</v>
      </c>
      <c r="AA296" s="4">
        <f t="shared" si="80"/>
        <v>-3.4743875278396286E-2</v>
      </c>
      <c r="AB296" s="4">
        <f t="shared" si="81"/>
        <v>-1.0019267822735989E-2</v>
      </c>
      <c r="AC296" s="4">
        <f t="shared" si="82"/>
        <v>-1.3908205841446475E-2</v>
      </c>
      <c r="AD296" s="4">
        <f t="shared" si="83"/>
        <v>5.1601097895699999E-2</v>
      </c>
      <c r="AE296" s="4">
        <f t="shared" si="84"/>
        <v>3.5423308537017029E-3</v>
      </c>
      <c r="AF296" s="4">
        <f t="shared" si="85"/>
        <v>-2.0482092408639407E-2</v>
      </c>
      <c r="AG296" s="4">
        <f t="shared" si="88"/>
        <v>-1.1450381679389277E-2</v>
      </c>
    </row>
    <row r="297" spans="1:33">
      <c r="A297" s="53">
        <v>44921</v>
      </c>
      <c r="B297">
        <v>101.86</v>
      </c>
      <c r="C297">
        <v>102.86</v>
      </c>
      <c r="D297">
        <v>20.38</v>
      </c>
      <c r="E297">
        <v>34.46</v>
      </c>
      <c r="F297">
        <v>47.41</v>
      </c>
      <c r="G297">
        <v>22.37</v>
      </c>
      <c r="H297">
        <v>13.32</v>
      </c>
      <c r="I297">
        <v>139.99</v>
      </c>
      <c r="J297">
        <v>22.01</v>
      </c>
      <c r="K297">
        <v>26.72</v>
      </c>
      <c r="L297">
        <v>7.2</v>
      </c>
      <c r="M297">
        <v>61.78</v>
      </c>
      <c r="N297">
        <v>28.28</v>
      </c>
      <c r="O297">
        <v>435.26</v>
      </c>
      <c r="P297" s="72">
        <v>265.45</v>
      </c>
      <c r="Q297" s="61"/>
      <c r="R297" s="53">
        <v>44921</v>
      </c>
      <c r="S297" s="4">
        <f t="shared" si="72"/>
        <v>-1.6130590167101388E-2</v>
      </c>
      <c r="T297" s="4">
        <f t="shared" si="73"/>
        <v>2.8273374280980423E-3</v>
      </c>
      <c r="U297" s="4">
        <f t="shared" si="74"/>
        <v>2.4120603015075348E-2</v>
      </c>
      <c r="V297" s="4">
        <f t="shared" si="75"/>
        <v>4.3719032352083076E-3</v>
      </c>
      <c r="W297" s="4">
        <f t="shared" si="76"/>
        <v>8.9380719301976885E-3</v>
      </c>
      <c r="X297" s="4">
        <f t="shared" si="77"/>
        <v>1.5894641235240758E-2</v>
      </c>
      <c r="Y297" s="4">
        <f t="shared" si="78"/>
        <v>5.4631828978622288E-2</v>
      </c>
      <c r="Z297" s="4">
        <f t="shared" si="79"/>
        <v>7.2473760821267108E-2</v>
      </c>
      <c r="AA297" s="4">
        <f t="shared" si="80"/>
        <v>1.5689893862482762E-2</v>
      </c>
      <c r="AB297" s="4">
        <f t="shared" si="81"/>
        <v>4.0093421564811216E-2</v>
      </c>
      <c r="AC297" s="4">
        <f t="shared" si="82"/>
        <v>1.5514809590973178E-2</v>
      </c>
      <c r="AD297" s="4">
        <f t="shared" si="83"/>
        <v>7.4995649904297856E-2</v>
      </c>
      <c r="AE297" s="4">
        <f t="shared" si="84"/>
        <v>-1.7649135192374654E-3</v>
      </c>
      <c r="AF297" s="4">
        <f t="shared" si="85"/>
        <v>1.2397367013234684E-2</v>
      </c>
      <c r="AG297" s="4">
        <f t="shared" si="88"/>
        <v>2.4903474903474887E-2</v>
      </c>
    </row>
    <row r="298" spans="1:33">
      <c r="A298" s="53">
        <v>44922</v>
      </c>
      <c r="B298">
        <v>101.21</v>
      </c>
      <c r="C298">
        <v>100.49</v>
      </c>
      <c r="D298">
        <v>20.38</v>
      </c>
      <c r="E298">
        <v>34.78</v>
      </c>
      <c r="F298">
        <v>47.04</v>
      </c>
      <c r="G298">
        <v>22.14</v>
      </c>
      <c r="H298">
        <v>13</v>
      </c>
      <c r="I298">
        <v>139.49</v>
      </c>
      <c r="J298">
        <v>21.74</v>
      </c>
      <c r="K298">
        <v>27.19</v>
      </c>
      <c r="L298">
        <v>7.04</v>
      </c>
      <c r="M298">
        <v>61.11</v>
      </c>
      <c r="N298">
        <v>28.17</v>
      </c>
      <c r="O298">
        <v>434.58</v>
      </c>
      <c r="P298" s="72">
        <v>263</v>
      </c>
      <c r="Q298" s="61"/>
      <c r="R298" s="53">
        <v>44922</v>
      </c>
      <c r="S298" s="4">
        <f t="shared" si="72"/>
        <v>-6.3813076772040178E-3</v>
      </c>
      <c r="T298" s="4">
        <f t="shared" si="73"/>
        <v>-2.3041026638148998E-2</v>
      </c>
      <c r="U298" s="4">
        <f t="shared" si="74"/>
        <v>0</v>
      </c>
      <c r="V298" s="4">
        <f t="shared" si="75"/>
        <v>9.2861288450376556E-3</v>
      </c>
      <c r="W298" s="4">
        <f t="shared" si="76"/>
        <v>-7.8042607044926937E-3</v>
      </c>
      <c r="X298" s="4">
        <f t="shared" si="77"/>
        <v>-1.0281627179257957E-2</v>
      </c>
      <c r="Y298" s="4">
        <f t="shared" si="78"/>
        <v>-2.4024024024024038E-2</v>
      </c>
      <c r="Z298" s="4">
        <f t="shared" si="79"/>
        <v>-3.5716836916922512E-3</v>
      </c>
      <c r="AA298" s="4">
        <f t="shared" si="80"/>
        <v>-1.2267151294866108E-2</v>
      </c>
      <c r="AB298" s="4">
        <f t="shared" si="81"/>
        <v>1.7589820359281472E-2</v>
      </c>
      <c r="AC298" s="4">
        <f t="shared" si="82"/>
        <v>-2.2222222222222254E-2</v>
      </c>
      <c r="AD298" s="4">
        <f t="shared" si="83"/>
        <v>-1.084493363548078E-2</v>
      </c>
      <c r="AE298" s="4">
        <f t="shared" si="84"/>
        <v>-3.8896746817538297E-3</v>
      </c>
      <c r="AF298" s="4">
        <f t="shared" si="85"/>
        <v>-1.562284611496545E-3</v>
      </c>
      <c r="AG298" s="4">
        <f t="shared" si="88"/>
        <v>-9.2296100960632677E-3</v>
      </c>
    </row>
    <row r="299" spans="1:33">
      <c r="A299" s="53">
        <v>44923</v>
      </c>
      <c r="B299">
        <v>99.01</v>
      </c>
      <c r="C299">
        <v>97.47</v>
      </c>
      <c r="D299">
        <v>20.58</v>
      </c>
      <c r="E299">
        <v>34.92</v>
      </c>
      <c r="F299">
        <v>44.15</v>
      </c>
      <c r="G299">
        <v>22.15</v>
      </c>
      <c r="H299">
        <v>13.02</v>
      </c>
      <c r="I299">
        <v>136.09</v>
      </c>
      <c r="J299">
        <v>21.36</v>
      </c>
      <c r="K299">
        <v>27.22</v>
      </c>
      <c r="L299">
        <v>6.89</v>
      </c>
      <c r="M299">
        <v>62.28</v>
      </c>
      <c r="N299">
        <v>27.87</v>
      </c>
      <c r="O299">
        <v>431.48</v>
      </c>
      <c r="P299" s="72">
        <v>257.01</v>
      </c>
      <c r="Q299" s="61"/>
      <c r="R299" s="53">
        <v>44923</v>
      </c>
      <c r="S299" s="4">
        <f t="shared" si="72"/>
        <v>-2.1736982511609382E-2</v>
      </c>
      <c r="T299" s="4">
        <f t="shared" si="73"/>
        <v>-3.0052741566324981E-2</v>
      </c>
      <c r="U299" s="4">
        <f t="shared" si="74"/>
        <v>9.8135426889107702E-3</v>
      </c>
      <c r="V299" s="4">
        <f t="shared" si="75"/>
        <v>4.025301897642386E-3</v>
      </c>
      <c r="W299" s="4">
        <f t="shared" si="76"/>
        <v>-6.1437074829931992E-2</v>
      </c>
      <c r="X299" s="4">
        <f t="shared" si="77"/>
        <v>4.5167118337841039E-4</v>
      </c>
      <c r="Y299" s="4">
        <f t="shared" si="78"/>
        <v>1.5384615384614886E-3</v>
      </c>
      <c r="Z299" s="4">
        <f t="shared" si="79"/>
        <v>-2.4374507133127832E-2</v>
      </c>
      <c r="AA299" s="4">
        <f t="shared" si="80"/>
        <v>-1.7479300827966782E-2</v>
      </c>
      <c r="AB299" s="4">
        <f t="shared" si="81"/>
        <v>1.1033468186831819E-3</v>
      </c>
      <c r="AC299" s="4">
        <f t="shared" si="82"/>
        <v>-2.1306818181818232E-2</v>
      </c>
      <c r="AD299" s="4">
        <f t="shared" si="83"/>
        <v>1.9145802650957222E-2</v>
      </c>
      <c r="AE299" s="4">
        <f t="shared" si="84"/>
        <v>-1.0649627263045858E-2</v>
      </c>
      <c r="AF299" s="4">
        <f t="shared" si="85"/>
        <v>-7.1333241290441052E-3</v>
      </c>
      <c r="AG299" s="4">
        <f t="shared" si="88"/>
        <v>-2.2775665399239586E-2</v>
      </c>
    </row>
    <row r="300" spans="1:33">
      <c r="A300" s="53">
        <v>44924</v>
      </c>
      <c r="B300">
        <v>99.18</v>
      </c>
      <c r="C300">
        <v>98.78</v>
      </c>
      <c r="D300">
        <v>20.9</v>
      </c>
      <c r="E300">
        <v>34.799999999999997</v>
      </c>
      <c r="F300">
        <v>44.59</v>
      </c>
      <c r="G300">
        <v>23.1</v>
      </c>
      <c r="H300">
        <v>12.9</v>
      </c>
      <c r="I300">
        <v>140.16</v>
      </c>
      <c r="J300">
        <v>22.21</v>
      </c>
      <c r="K300">
        <v>28.16</v>
      </c>
      <c r="L300">
        <v>6.96</v>
      </c>
      <c r="M300">
        <v>63.39</v>
      </c>
      <c r="N300">
        <v>27.59</v>
      </c>
      <c r="O300">
        <v>446.96</v>
      </c>
      <c r="P300" s="72">
        <v>259.01</v>
      </c>
      <c r="Q300" s="61"/>
      <c r="R300" s="53">
        <v>44924</v>
      </c>
      <c r="S300" s="4">
        <f t="shared" si="72"/>
        <v>1.7169982830016473E-3</v>
      </c>
      <c r="T300" s="4">
        <f t="shared" si="73"/>
        <v>1.3440032830614568E-2</v>
      </c>
      <c r="U300" s="4">
        <f t="shared" si="74"/>
        <v>1.554907677356665E-2</v>
      </c>
      <c r="V300" s="4">
        <f t="shared" si="75"/>
        <v>-3.4364261168385868E-3</v>
      </c>
      <c r="W300" s="4">
        <f t="shared" si="76"/>
        <v>9.966024915062377E-3</v>
      </c>
      <c r="X300" s="4">
        <f t="shared" si="77"/>
        <v>4.2889390519187387E-2</v>
      </c>
      <c r="Y300" s="4">
        <f t="shared" si="78"/>
        <v>-9.2165898617511122E-3</v>
      </c>
      <c r="Z300" s="4">
        <f t="shared" si="79"/>
        <v>2.9906679403336023E-2</v>
      </c>
      <c r="AA300" s="4">
        <f t="shared" si="80"/>
        <v>3.9794007490636663E-2</v>
      </c>
      <c r="AB300" s="4">
        <f t="shared" si="81"/>
        <v>3.4533431300514339E-2</v>
      </c>
      <c r="AC300" s="4">
        <f t="shared" si="82"/>
        <v>1.0159651669085612E-2</v>
      </c>
      <c r="AD300" s="4">
        <f t="shared" si="83"/>
        <v>1.7822736030828512E-2</v>
      </c>
      <c r="AE300" s="4">
        <f t="shared" si="84"/>
        <v>-1.0046645138141463E-2</v>
      </c>
      <c r="AF300" s="4">
        <f t="shared" si="85"/>
        <v>3.5876518030963034E-2</v>
      </c>
      <c r="AG300" s="4">
        <f t="shared" si="88"/>
        <v>7.7817983736041541E-3</v>
      </c>
    </row>
    <row r="301" spans="1:33">
      <c r="A301" s="53">
        <v>44925</v>
      </c>
      <c r="B301">
        <v>99.54</v>
      </c>
      <c r="C301">
        <v>100.75</v>
      </c>
      <c r="D301">
        <v>20.2</v>
      </c>
      <c r="E301">
        <v>34.229999999999997</v>
      </c>
      <c r="F301">
        <v>45.29</v>
      </c>
      <c r="G301">
        <v>24.64</v>
      </c>
      <c r="H301">
        <v>12.97</v>
      </c>
      <c r="I301">
        <v>143.56</v>
      </c>
      <c r="J301">
        <v>22.57</v>
      </c>
      <c r="K301">
        <v>29.58</v>
      </c>
      <c r="L301">
        <v>6.95</v>
      </c>
      <c r="M301">
        <v>68.14</v>
      </c>
      <c r="N301">
        <v>28.4</v>
      </c>
      <c r="O301">
        <v>446.58</v>
      </c>
      <c r="P301" s="72">
        <v>262.99</v>
      </c>
      <c r="Q301" s="61"/>
      <c r="R301" s="53">
        <v>44925</v>
      </c>
      <c r="S301" s="4">
        <f t="shared" si="72"/>
        <v>3.6297640653357721E-3</v>
      </c>
      <c r="T301" s="4">
        <f t="shared" si="73"/>
        <v>1.9943308362016632E-2</v>
      </c>
      <c r="U301" s="4">
        <f t="shared" si="74"/>
        <v>-3.349282296650713E-2</v>
      </c>
      <c r="V301" s="4">
        <f t="shared" si="75"/>
        <v>-1.6379310344827647E-2</v>
      </c>
      <c r="W301" s="4">
        <f t="shared" si="76"/>
        <v>1.5698587127158437E-2</v>
      </c>
      <c r="X301" s="4">
        <f t="shared" si="77"/>
        <v>6.6666666666666652E-2</v>
      </c>
      <c r="Y301" s="4">
        <f t="shared" si="78"/>
        <v>5.4263565891472521E-3</v>
      </c>
      <c r="Z301" s="4">
        <f t="shared" si="79"/>
        <v>2.4257990867579959E-2</v>
      </c>
      <c r="AA301" s="4">
        <f t="shared" si="80"/>
        <v>1.6208914903196758E-2</v>
      </c>
      <c r="AB301" s="4">
        <f t="shared" si="81"/>
        <v>5.0426136363636243E-2</v>
      </c>
      <c r="AC301" s="4">
        <f t="shared" si="82"/>
        <v>-1.4367816091953589E-3</v>
      </c>
      <c r="AD301" s="4">
        <f t="shared" si="83"/>
        <v>7.4932954724719947E-2</v>
      </c>
      <c r="AE301" s="4">
        <f t="shared" si="84"/>
        <v>2.9358463211308417E-2</v>
      </c>
      <c r="AF301" s="4">
        <f t="shared" si="85"/>
        <v>-8.5018793628066636E-4</v>
      </c>
      <c r="AG301" s="4">
        <f t="shared" si="88"/>
        <v>1.5366202077139901E-2</v>
      </c>
    </row>
    <row r="302" spans="1:33">
      <c r="A302" s="53">
        <v>44928</v>
      </c>
      <c r="B302">
        <v>100.7</v>
      </c>
      <c r="C302">
        <v>104.95</v>
      </c>
      <c r="D302">
        <v>20.5</v>
      </c>
      <c r="E302">
        <v>33.979999999999997</v>
      </c>
      <c r="F302">
        <v>45.29</v>
      </c>
      <c r="G302">
        <v>23.44</v>
      </c>
      <c r="H302">
        <v>13.56</v>
      </c>
      <c r="I302">
        <v>151.82</v>
      </c>
      <c r="J302">
        <v>21.87</v>
      </c>
      <c r="K302">
        <v>28.88</v>
      </c>
      <c r="L302">
        <v>7.06</v>
      </c>
      <c r="M302">
        <v>71.37</v>
      </c>
      <c r="N302">
        <v>29.75</v>
      </c>
      <c r="O302">
        <v>439.25</v>
      </c>
      <c r="P302" s="72">
        <v>271.5</v>
      </c>
      <c r="Q302" s="61"/>
      <c r="R302" s="53">
        <v>44928</v>
      </c>
      <c r="S302" s="4">
        <f t="shared" si="72"/>
        <v>1.1653606590315446E-2</v>
      </c>
      <c r="T302" s="4">
        <f t="shared" si="73"/>
        <v>4.1687344913151403E-2</v>
      </c>
      <c r="U302" s="4">
        <f t="shared" si="74"/>
        <v>1.4851485148514865E-2</v>
      </c>
      <c r="V302" s="4">
        <f t="shared" si="75"/>
        <v>-7.3035349108968584E-3</v>
      </c>
      <c r="W302" s="4">
        <f t="shared" si="76"/>
        <v>0</v>
      </c>
      <c r="X302" s="4">
        <f t="shared" si="77"/>
        <v>-4.870129870129869E-2</v>
      </c>
      <c r="Y302" s="4">
        <f t="shared" si="78"/>
        <v>4.5489591364687776E-2</v>
      </c>
      <c r="Z302" s="4">
        <f t="shared" si="79"/>
        <v>5.7536918361660527E-2</v>
      </c>
      <c r="AA302" s="4">
        <f t="shared" si="80"/>
        <v>-3.1014621178555579E-2</v>
      </c>
      <c r="AB302" s="4">
        <f t="shared" si="81"/>
        <v>-2.3664638269100702E-2</v>
      </c>
      <c r="AC302" s="4">
        <f t="shared" si="82"/>
        <v>1.5827338129496216E-2</v>
      </c>
      <c r="AD302" s="4">
        <f t="shared" si="83"/>
        <v>4.7402406809509801E-2</v>
      </c>
      <c r="AE302" s="4">
        <f t="shared" si="84"/>
        <v>4.7535211267605737E-2</v>
      </c>
      <c r="AF302" s="4">
        <f t="shared" si="85"/>
        <v>-1.6413632495857367E-2</v>
      </c>
      <c r="AG302" s="4">
        <f t="shared" si="88"/>
        <v>3.2358644815392079E-2</v>
      </c>
    </row>
    <row r="303" spans="1:33">
      <c r="A303" s="53">
        <v>44929</v>
      </c>
      <c r="B303">
        <v>99.76</v>
      </c>
      <c r="C303">
        <v>104.23</v>
      </c>
      <c r="D303">
        <v>20.76</v>
      </c>
      <c r="E303">
        <v>33.770000000000003</v>
      </c>
      <c r="F303">
        <v>46.79</v>
      </c>
      <c r="G303">
        <v>23.75</v>
      </c>
      <c r="H303">
        <v>13.26</v>
      </c>
      <c r="I303">
        <v>151.22999999999999</v>
      </c>
      <c r="J303">
        <v>21.25</v>
      </c>
      <c r="K303">
        <v>26.92</v>
      </c>
      <c r="L303">
        <v>7.04</v>
      </c>
      <c r="M303">
        <v>71.33</v>
      </c>
      <c r="N303">
        <v>29.08</v>
      </c>
      <c r="O303">
        <v>431.4</v>
      </c>
      <c r="P303" s="72">
        <v>271</v>
      </c>
      <c r="Q303" s="61"/>
      <c r="R303" s="53">
        <v>44929</v>
      </c>
      <c r="S303" s="4">
        <f t="shared" si="72"/>
        <v>-9.334657398212487E-3</v>
      </c>
      <c r="T303" s="4">
        <f t="shared" si="73"/>
        <v>-6.8604097189137736E-3</v>
      </c>
      <c r="U303" s="4">
        <f t="shared" si="74"/>
        <v>1.2682926829268304E-2</v>
      </c>
      <c r="V303" s="4">
        <f t="shared" si="75"/>
        <v>-6.1801059446731088E-3</v>
      </c>
      <c r="W303" s="4">
        <f t="shared" si="76"/>
        <v>3.311989401633908E-2</v>
      </c>
      <c r="X303" s="4">
        <f t="shared" si="77"/>
        <v>1.3225255972696193E-2</v>
      </c>
      <c r="Y303" s="4">
        <f t="shared" si="78"/>
        <v>-2.2123893805309769E-2</v>
      </c>
      <c r="Z303" s="4">
        <f t="shared" si="79"/>
        <v>-3.8861810038203215E-3</v>
      </c>
      <c r="AA303" s="4">
        <f t="shared" si="80"/>
        <v>-2.8349336991312368E-2</v>
      </c>
      <c r="AB303" s="4">
        <f t="shared" si="81"/>
        <v>-6.786703601108024E-2</v>
      </c>
      <c r="AC303" s="4">
        <f t="shared" si="82"/>
        <v>-2.8328611898016387E-3</v>
      </c>
      <c r="AD303" s="4">
        <f t="shared" si="83"/>
        <v>-5.6045957685313397E-4</v>
      </c>
      <c r="AE303" s="4">
        <f t="shared" si="84"/>
        <v>-2.2521008403361353E-2</v>
      </c>
      <c r="AF303" s="4">
        <f t="shared" si="85"/>
        <v>-1.7871371656232315E-2</v>
      </c>
      <c r="AG303" s="4">
        <f t="shared" si="88"/>
        <v>-1.8416206261510082E-3</v>
      </c>
    </row>
    <row r="304" spans="1:33">
      <c r="A304" s="53">
        <v>44930</v>
      </c>
      <c r="B304">
        <v>98.86</v>
      </c>
      <c r="C304">
        <v>102.99</v>
      </c>
      <c r="D304">
        <v>20</v>
      </c>
      <c r="E304">
        <v>33.950000000000003</v>
      </c>
      <c r="F304">
        <v>46.79</v>
      </c>
      <c r="G304">
        <v>23.03</v>
      </c>
      <c r="H304">
        <v>13.07</v>
      </c>
      <c r="I304">
        <v>150.04</v>
      </c>
      <c r="J304">
        <v>21.36</v>
      </c>
      <c r="K304">
        <v>26.86</v>
      </c>
      <c r="L304">
        <v>6.94</v>
      </c>
      <c r="M304">
        <v>70.06</v>
      </c>
      <c r="N304">
        <v>27.8</v>
      </c>
      <c r="O304">
        <v>432.61</v>
      </c>
      <c r="P304" s="72">
        <v>272.49</v>
      </c>
      <c r="Q304" s="61"/>
      <c r="R304" s="53">
        <v>44930</v>
      </c>
      <c r="S304" s="4">
        <f t="shared" si="72"/>
        <v>-9.0216519647153826E-3</v>
      </c>
      <c r="T304" s="4">
        <f t="shared" si="73"/>
        <v>-1.1896766765806421E-2</v>
      </c>
      <c r="U304" s="4">
        <f t="shared" si="74"/>
        <v>-3.6608863198458685E-2</v>
      </c>
      <c r="V304" s="4">
        <f t="shared" si="75"/>
        <v>5.3301747112821651E-3</v>
      </c>
      <c r="W304" s="4">
        <f t="shared" si="76"/>
        <v>0</v>
      </c>
      <c r="X304" s="4">
        <f t="shared" si="77"/>
        <v>-3.0315789473684185E-2</v>
      </c>
      <c r="Y304" s="4">
        <f t="shared" si="78"/>
        <v>-1.4328808446455454E-2</v>
      </c>
      <c r="Z304" s="4">
        <f t="shared" si="79"/>
        <v>-7.8688090987237835E-3</v>
      </c>
      <c r="AA304" s="4">
        <f t="shared" si="80"/>
        <v>5.1764705882353379E-3</v>
      </c>
      <c r="AB304" s="4">
        <f t="shared" si="81"/>
        <v>-2.2288261515602814E-3</v>
      </c>
      <c r="AC304" s="4">
        <f t="shared" si="82"/>
        <v>-1.4204545454545414E-2</v>
      </c>
      <c r="AD304" s="4">
        <f t="shared" si="83"/>
        <v>-1.7804570307023648E-2</v>
      </c>
      <c r="AE304" s="4">
        <f t="shared" si="84"/>
        <v>-4.4016506189821114E-2</v>
      </c>
      <c r="AF304" s="4">
        <f t="shared" si="85"/>
        <v>2.804821511358524E-3</v>
      </c>
      <c r="AG304" s="4">
        <f t="shared" si="88"/>
        <v>5.4981549815498187E-3</v>
      </c>
    </row>
    <row r="305" spans="1:33">
      <c r="A305" s="53">
        <v>44931</v>
      </c>
      <c r="B305">
        <v>97.98</v>
      </c>
      <c r="C305">
        <v>102.38</v>
      </c>
      <c r="D305">
        <v>20</v>
      </c>
      <c r="E305">
        <v>34.450000000000003</v>
      </c>
      <c r="F305">
        <v>45.5</v>
      </c>
      <c r="G305">
        <v>23</v>
      </c>
      <c r="H305">
        <v>13.01</v>
      </c>
      <c r="I305">
        <v>150.84</v>
      </c>
      <c r="J305">
        <v>21.2</v>
      </c>
      <c r="K305">
        <v>26.76</v>
      </c>
      <c r="L305">
        <v>6.91</v>
      </c>
      <c r="M305">
        <v>71.319999999999993</v>
      </c>
      <c r="N305">
        <v>27.63</v>
      </c>
      <c r="O305">
        <v>430.74</v>
      </c>
      <c r="P305" s="72">
        <v>279.39999999999998</v>
      </c>
      <c r="Q305" s="61"/>
      <c r="R305" s="53">
        <v>44931</v>
      </c>
      <c r="S305" s="4">
        <f t="shared" si="72"/>
        <v>-8.9014768359295671E-3</v>
      </c>
      <c r="T305" s="4">
        <f t="shared" si="73"/>
        <v>-5.9229051364210195E-3</v>
      </c>
      <c r="U305" s="4">
        <f t="shared" si="74"/>
        <v>0</v>
      </c>
      <c r="V305" s="4">
        <f t="shared" si="75"/>
        <v>1.4727540500736325E-2</v>
      </c>
      <c r="W305" s="4">
        <f t="shared" si="76"/>
        <v>-2.7569993588373531E-2</v>
      </c>
      <c r="X305" s="4">
        <f t="shared" si="77"/>
        <v>-1.3026487190621605E-3</v>
      </c>
      <c r="Y305" s="4">
        <f t="shared" si="78"/>
        <v>-4.5906656465187767E-3</v>
      </c>
      <c r="Z305" s="4">
        <f t="shared" si="79"/>
        <v>5.3319114902692366E-3</v>
      </c>
      <c r="AA305" s="4">
        <f t="shared" si="80"/>
        <v>-7.4906367041198685E-3</v>
      </c>
      <c r="AB305" s="4">
        <f t="shared" si="81"/>
        <v>-3.7230081906179935E-3</v>
      </c>
      <c r="AC305" s="4">
        <f t="shared" si="82"/>
        <v>-4.3227665706052631E-3</v>
      </c>
      <c r="AD305" s="4">
        <f t="shared" si="83"/>
        <v>1.7984584641735468E-2</v>
      </c>
      <c r="AE305" s="4">
        <f t="shared" si="84"/>
        <v>-6.1151079136690933E-3</v>
      </c>
      <c r="AF305" s="4">
        <f t="shared" si="85"/>
        <v>-4.3226000323617342E-3</v>
      </c>
      <c r="AG305" s="4">
        <f t="shared" si="88"/>
        <v>2.5358728760688454E-2</v>
      </c>
    </row>
    <row r="306" spans="1:33">
      <c r="A306" s="53">
        <v>44932</v>
      </c>
      <c r="B306">
        <v>96.43</v>
      </c>
      <c r="C306">
        <v>100.99</v>
      </c>
      <c r="D306">
        <v>20</v>
      </c>
      <c r="E306">
        <v>34.5</v>
      </c>
      <c r="F306">
        <v>46.9</v>
      </c>
      <c r="G306">
        <v>22.52</v>
      </c>
      <c r="H306">
        <v>13.81</v>
      </c>
      <c r="I306">
        <v>161.87</v>
      </c>
      <c r="J306">
        <v>21.76</v>
      </c>
      <c r="K306">
        <v>25.99</v>
      </c>
      <c r="L306">
        <v>6.92</v>
      </c>
      <c r="M306">
        <v>76.05</v>
      </c>
      <c r="N306">
        <v>27.27</v>
      </c>
      <c r="O306">
        <v>433.11</v>
      </c>
      <c r="P306" s="72">
        <v>284</v>
      </c>
      <c r="Q306" s="61"/>
      <c r="R306" s="53">
        <v>44932</v>
      </c>
      <c r="S306" s="4">
        <f t="shared" si="72"/>
        <v>-1.5819555011226782E-2</v>
      </c>
      <c r="T306" s="4">
        <f t="shared" si="73"/>
        <v>-1.3576870482516101E-2</v>
      </c>
      <c r="U306" s="4">
        <f t="shared" si="74"/>
        <v>0</v>
      </c>
      <c r="V306" s="4">
        <f t="shared" si="75"/>
        <v>1.4513788098693414E-3</v>
      </c>
      <c r="W306" s="4">
        <f t="shared" si="76"/>
        <v>3.076923076923066E-2</v>
      </c>
      <c r="X306" s="4">
        <f t="shared" si="77"/>
        <v>-2.0869565217391362E-2</v>
      </c>
      <c r="Y306" s="4">
        <f t="shared" si="78"/>
        <v>6.1491160645657184E-2</v>
      </c>
      <c r="Z306" s="4">
        <f t="shared" si="79"/>
        <v>7.312383983028381E-2</v>
      </c>
      <c r="AA306" s="4">
        <f t="shared" si="80"/>
        <v>2.6415094339622858E-2</v>
      </c>
      <c r="AB306" s="4">
        <f t="shared" si="81"/>
        <v>-2.8774289985052381E-2</v>
      </c>
      <c r="AC306" s="4">
        <f t="shared" si="82"/>
        <v>1.4471780028944004E-3</v>
      </c>
      <c r="AD306" s="4">
        <f t="shared" si="83"/>
        <v>6.6320807627594069E-2</v>
      </c>
      <c r="AE306" s="4">
        <f t="shared" si="84"/>
        <v>-1.3029315960912058E-2</v>
      </c>
      <c r="AF306" s="4">
        <f t="shared" si="85"/>
        <v>5.5021590750801153E-3</v>
      </c>
      <c r="AG306" s="4">
        <f t="shared" si="88"/>
        <v>1.6463851109520533E-2</v>
      </c>
    </row>
    <row r="307" spans="1:33">
      <c r="A307" s="53">
        <v>44935</v>
      </c>
      <c r="B307">
        <v>95.05</v>
      </c>
      <c r="C307">
        <v>99.47</v>
      </c>
      <c r="D307">
        <v>19.75</v>
      </c>
      <c r="E307">
        <v>34.25</v>
      </c>
      <c r="F307">
        <v>47.25</v>
      </c>
      <c r="G307">
        <v>22.52</v>
      </c>
      <c r="H307">
        <v>13.75</v>
      </c>
      <c r="I307">
        <v>166.37</v>
      </c>
      <c r="J307">
        <v>20.79</v>
      </c>
      <c r="K307">
        <v>25.36</v>
      </c>
      <c r="L307">
        <v>6.88</v>
      </c>
      <c r="M307">
        <v>78.989999999999995</v>
      </c>
      <c r="N307">
        <v>28.17</v>
      </c>
      <c r="O307">
        <v>423.59</v>
      </c>
      <c r="P307" s="72">
        <v>282</v>
      </c>
      <c r="Q307" s="61"/>
      <c r="R307" s="53">
        <v>44935</v>
      </c>
      <c r="S307" s="4">
        <f t="shared" si="72"/>
        <v>-1.4310899097791263E-2</v>
      </c>
      <c r="T307" s="4">
        <f t="shared" si="73"/>
        <v>-1.505099514803443E-2</v>
      </c>
      <c r="U307" s="4">
        <f t="shared" si="74"/>
        <v>-1.2499999999999956E-2</v>
      </c>
      <c r="V307" s="4">
        <f t="shared" si="75"/>
        <v>-7.2463768115942351E-3</v>
      </c>
      <c r="W307" s="4">
        <f t="shared" si="76"/>
        <v>7.4626865671643117E-3</v>
      </c>
      <c r="X307" s="4">
        <f t="shared" si="77"/>
        <v>0</v>
      </c>
      <c r="Y307" s="4">
        <f t="shared" si="78"/>
        <v>-4.3446777697321304E-3</v>
      </c>
      <c r="Z307" s="4">
        <f t="shared" si="79"/>
        <v>2.7800086489157882E-2</v>
      </c>
      <c r="AA307" s="4">
        <f t="shared" si="80"/>
        <v>-4.4577205882353033E-2</v>
      </c>
      <c r="AB307" s="4">
        <f t="shared" si="81"/>
        <v>-2.4240092343208897E-2</v>
      </c>
      <c r="AC307" s="4">
        <f t="shared" si="82"/>
        <v>-5.7803468208093012E-3</v>
      </c>
      <c r="AD307" s="4">
        <f t="shared" si="83"/>
        <v>3.8658777120315513E-2</v>
      </c>
      <c r="AE307" s="4">
        <f t="shared" si="84"/>
        <v>3.3003300330033181E-2</v>
      </c>
      <c r="AF307" s="4">
        <f t="shared" si="85"/>
        <v>-2.1980559211285944E-2</v>
      </c>
      <c r="AG307" s="4">
        <f t="shared" si="88"/>
        <v>-7.0422535211267512E-3</v>
      </c>
    </row>
    <row r="308" spans="1:33">
      <c r="A308" s="53">
        <v>44936</v>
      </c>
      <c r="B308">
        <v>95.15</v>
      </c>
      <c r="C308">
        <v>100.94</v>
      </c>
      <c r="D308">
        <v>19.82</v>
      </c>
      <c r="E308">
        <v>34.049999999999997</v>
      </c>
      <c r="F308">
        <v>44.97</v>
      </c>
      <c r="G308">
        <v>22.2</v>
      </c>
      <c r="H308">
        <v>14.11</v>
      </c>
      <c r="I308">
        <v>166.5</v>
      </c>
      <c r="J308">
        <v>21.29</v>
      </c>
      <c r="K308">
        <v>25.57</v>
      </c>
      <c r="L308">
        <v>7.19</v>
      </c>
      <c r="M308">
        <v>78.23</v>
      </c>
      <c r="N308">
        <v>28.76</v>
      </c>
      <c r="O308">
        <v>436.72</v>
      </c>
      <c r="P308" s="72">
        <v>284.7</v>
      </c>
      <c r="Q308" s="61"/>
      <c r="R308" s="53">
        <v>44936</v>
      </c>
      <c r="S308" s="4">
        <f t="shared" si="72"/>
        <v>1.0520778537612685E-3</v>
      </c>
      <c r="T308" s="4">
        <f t="shared" si="73"/>
        <v>1.4778325123152802E-2</v>
      </c>
      <c r="U308" s="4">
        <f t="shared" si="74"/>
        <v>3.5443037974682845E-3</v>
      </c>
      <c r="V308" s="4">
        <f t="shared" si="75"/>
        <v>-5.8394160583942201E-3</v>
      </c>
      <c r="W308" s="4">
        <f t="shared" si="76"/>
        <v>-4.8253968253968327E-2</v>
      </c>
      <c r="X308" s="4">
        <f t="shared" si="77"/>
        <v>-1.4209591474245165E-2</v>
      </c>
      <c r="Y308" s="4">
        <f t="shared" si="78"/>
        <v>2.6181818181818084E-2</v>
      </c>
      <c r="Z308" s="4">
        <f t="shared" si="79"/>
        <v>7.8139087575879174E-4</v>
      </c>
      <c r="AA308" s="4">
        <f t="shared" si="80"/>
        <v>2.4050024050024099E-2</v>
      </c>
      <c r="AB308" s="4">
        <f t="shared" si="81"/>
        <v>8.2807570977918576E-3</v>
      </c>
      <c r="AC308" s="4">
        <f t="shared" si="82"/>
        <v>4.505813953488369E-2</v>
      </c>
      <c r="AD308" s="4">
        <f t="shared" si="83"/>
        <v>-9.6214710722875019E-3</v>
      </c>
      <c r="AE308" s="4">
        <f t="shared" si="84"/>
        <v>2.0944266950656765E-2</v>
      </c>
      <c r="AF308" s="4">
        <f t="shared" si="85"/>
        <v>3.0996954602327875E-2</v>
      </c>
      <c r="AG308" s="4">
        <f t="shared" ref="AG308:AG323" si="89">P308/P307-1</f>
        <v>9.5744680851064246E-3</v>
      </c>
    </row>
    <row r="309" spans="1:33">
      <c r="A309" s="53">
        <v>44937</v>
      </c>
      <c r="B309">
        <v>94.52</v>
      </c>
      <c r="C309">
        <v>99.19</v>
      </c>
      <c r="D309">
        <v>20</v>
      </c>
      <c r="E309">
        <v>34</v>
      </c>
      <c r="F309">
        <v>44.97</v>
      </c>
      <c r="G309">
        <v>22.39</v>
      </c>
      <c r="H309">
        <v>14</v>
      </c>
      <c r="I309">
        <v>168.07</v>
      </c>
      <c r="J309">
        <v>20.57</v>
      </c>
      <c r="K309">
        <v>25.28</v>
      </c>
      <c r="L309">
        <v>7.19</v>
      </c>
      <c r="M309">
        <v>82.12</v>
      </c>
      <c r="N309">
        <v>28.89</v>
      </c>
      <c r="O309">
        <v>433.83</v>
      </c>
      <c r="P309" s="72">
        <v>282.01</v>
      </c>
      <c r="Q309" s="61"/>
      <c r="R309" s="53">
        <v>44937</v>
      </c>
      <c r="S309" s="4">
        <f t="shared" si="72"/>
        <v>-6.6211245401998076E-3</v>
      </c>
      <c r="T309" s="4">
        <f t="shared" si="73"/>
        <v>-1.7337031900138689E-2</v>
      </c>
      <c r="U309" s="4">
        <f t="shared" si="74"/>
        <v>9.0817356205852295E-3</v>
      </c>
      <c r="V309" s="4">
        <f t="shared" si="75"/>
        <v>-1.468428781204012E-3</v>
      </c>
      <c r="W309" s="4">
        <f t="shared" si="76"/>
        <v>0</v>
      </c>
      <c r="X309" s="4">
        <f t="shared" si="77"/>
        <v>8.5585585585585822E-3</v>
      </c>
      <c r="Y309" s="4">
        <f t="shared" si="78"/>
        <v>-7.795889440113335E-3</v>
      </c>
      <c r="Z309" s="4">
        <f t="shared" si="79"/>
        <v>9.4294294294294811E-3</v>
      </c>
      <c r="AA309" s="4">
        <f t="shared" si="80"/>
        <v>-3.3818694222639722E-2</v>
      </c>
      <c r="AB309" s="4">
        <f t="shared" si="81"/>
        <v>-1.1341415721548675E-2</v>
      </c>
      <c r="AC309" s="4">
        <f t="shared" si="82"/>
        <v>0</v>
      </c>
      <c r="AD309" s="4">
        <f t="shared" si="83"/>
        <v>4.9725169372363487E-2</v>
      </c>
      <c r="AE309" s="4">
        <f t="shared" si="84"/>
        <v>4.5201668984700127E-3</v>
      </c>
      <c r="AF309" s="4">
        <f t="shared" si="85"/>
        <v>-6.6175123649020451E-3</v>
      </c>
      <c r="AG309" s="4">
        <f t="shared" si="89"/>
        <v>-9.4485423252546052E-3</v>
      </c>
    </row>
    <row r="310" spans="1:33">
      <c r="A310" s="53">
        <v>44938</v>
      </c>
      <c r="B310">
        <v>94.11</v>
      </c>
      <c r="C310">
        <v>99.17</v>
      </c>
      <c r="D310">
        <v>19.91</v>
      </c>
      <c r="E310">
        <v>33.5</v>
      </c>
      <c r="F310">
        <v>43.27</v>
      </c>
      <c r="G310">
        <v>22.05</v>
      </c>
      <c r="H310">
        <v>14.02</v>
      </c>
      <c r="I310">
        <v>167.27</v>
      </c>
      <c r="J310">
        <v>21.44</v>
      </c>
      <c r="K310">
        <v>25.39</v>
      </c>
      <c r="L310">
        <v>7.01</v>
      </c>
      <c r="M310">
        <v>81.680000000000007</v>
      </c>
      <c r="N310">
        <v>28.66</v>
      </c>
      <c r="O310">
        <v>435.62</v>
      </c>
      <c r="P310" s="72">
        <v>278.99</v>
      </c>
      <c r="Q310" s="61"/>
      <c r="R310" s="53">
        <v>44938</v>
      </c>
      <c r="S310" s="4">
        <f t="shared" si="72"/>
        <v>-4.3377063055437537E-3</v>
      </c>
      <c r="T310" s="4">
        <f t="shared" si="73"/>
        <v>-2.0163322915611737E-4</v>
      </c>
      <c r="U310" s="4">
        <f t="shared" si="74"/>
        <v>-4.4999999999999485E-3</v>
      </c>
      <c r="V310" s="4">
        <f t="shared" si="75"/>
        <v>-1.4705882352941124E-2</v>
      </c>
      <c r="W310" s="4">
        <f t="shared" si="76"/>
        <v>-3.7802979764287259E-2</v>
      </c>
      <c r="X310" s="4">
        <f t="shared" si="77"/>
        <v>-1.5185350602947789E-2</v>
      </c>
      <c r="Y310" s="4">
        <f t="shared" si="78"/>
        <v>1.4285714285713347E-3</v>
      </c>
      <c r="Z310" s="4">
        <f t="shared" si="79"/>
        <v>-4.7599214612957796E-3</v>
      </c>
      <c r="AA310" s="4">
        <f t="shared" si="80"/>
        <v>4.2294603791930063E-2</v>
      </c>
      <c r="AB310" s="4">
        <f t="shared" si="81"/>
        <v>4.3512658227848888E-3</v>
      </c>
      <c r="AC310" s="4">
        <f t="shared" si="82"/>
        <v>-2.5034770514603677E-2</v>
      </c>
      <c r="AD310" s="4">
        <f t="shared" si="83"/>
        <v>-5.3580126643935078E-3</v>
      </c>
      <c r="AE310" s="4">
        <f t="shared" si="84"/>
        <v>-7.9612322602976571E-3</v>
      </c>
      <c r="AF310" s="4">
        <f t="shared" si="85"/>
        <v>4.1260401539773284E-3</v>
      </c>
      <c r="AG310" s="4">
        <f t="shared" si="89"/>
        <v>-1.0708840112052753E-2</v>
      </c>
    </row>
    <row r="311" spans="1:33">
      <c r="A311" s="53">
        <v>44939</v>
      </c>
      <c r="B311">
        <v>93.33</v>
      </c>
      <c r="C311">
        <v>98.58</v>
      </c>
      <c r="D311">
        <v>19.8</v>
      </c>
      <c r="E311">
        <v>33.880000000000003</v>
      </c>
      <c r="F311">
        <v>41</v>
      </c>
      <c r="G311">
        <v>21.84</v>
      </c>
      <c r="H311">
        <v>13.5</v>
      </c>
      <c r="I311">
        <v>162.97</v>
      </c>
      <c r="J311">
        <v>20.95</v>
      </c>
      <c r="K311">
        <v>24.78</v>
      </c>
      <c r="L311">
        <v>6.9</v>
      </c>
      <c r="M311">
        <v>76.11</v>
      </c>
      <c r="N311">
        <v>28</v>
      </c>
      <c r="O311">
        <v>428.18</v>
      </c>
      <c r="P311" s="72">
        <v>278</v>
      </c>
      <c r="Q311" s="61"/>
      <c r="R311" s="53">
        <v>44939</v>
      </c>
      <c r="S311" s="4">
        <f t="shared" si="72"/>
        <v>-8.2881734140899388E-3</v>
      </c>
      <c r="T311" s="4">
        <f t="shared" si="73"/>
        <v>-5.9493798527781028E-3</v>
      </c>
      <c r="U311" s="4">
        <f t="shared" si="74"/>
        <v>-5.5248618784530246E-3</v>
      </c>
      <c r="V311" s="4">
        <f t="shared" si="75"/>
        <v>1.1343283582089692E-2</v>
      </c>
      <c r="W311" s="4">
        <f t="shared" si="76"/>
        <v>-5.2461289577074299E-2</v>
      </c>
      <c r="X311" s="4">
        <f t="shared" si="77"/>
        <v>-9.523809523809601E-3</v>
      </c>
      <c r="Y311" s="4">
        <f t="shared" si="78"/>
        <v>-3.708987161198285E-2</v>
      </c>
      <c r="Z311" s="4">
        <f t="shared" si="79"/>
        <v>-2.5706940874036022E-2</v>
      </c>
      <c r="AA311" s="4">
        <f t="shared" si="80"/>
        <v>-2.2854477611940371E-2</v>
      </c>
      <c r="AB311" s="4">
        <f t="shared" si="81"/>
        <v>-2.4025206774320629E-2</v>
      </c>
      <c r="AC311" s="4">
        <f t="shared" si="82"/>
        <v>-1.5691868758915706E-2</v>
      </c>
      <c r="AD311" s="4">
        <f t="shared" si="83"/>
        <v>-6.8192948090107786E-2</v>
      </c>
      <c r="AE311" s="4">
        <f t="shared" si="84"/>
        <v>-2.3028611304954594E-2</v>
      </c>
      <c r="AF311" s="4">
        <f t="shared" si="85"/>
        <v>-1.7079105642532455E-2</v>
      </c>
      <c r="AG311" s="4">
        <f t="shared" si="89"/>
        <v>-3.5485142836660932E-3</v>
      </c>
    </row>
    <row r="312" spans="1:33">
      <c r="A312" s="53">
        <v>44942</v>
      </c>
      <c r="B312">
        <v>92.88</v>
      </c>
      <c r="C312">
        <v>97.15</v>
      </c>
      <c r="D312">
        <v>19.899999999999999</v>
      </c>
      <c r="E312">
        <v>33.9</v>
      </c>
      <c r="F312">
        <v>42.4</v>
      </c>
      <c r="G312">
        <v>21.7</v>
      </c>
      <c r="H312">
        <v>12.94</v>
      </c>
      <c r="I312">
        <v>156.30000000000001</v>
      </c>
      <c r="J312">
        <v>20.260000000000002</v>
      </c>
      <c r="K312">
        <v>24.01</v>
      </c>
      <c r="L312">
        <v>6.9</v>
      </c>
      <c r="M312">
        <v>73.14</v>
      </c>
      <c r="N312">
        <v>28.49</v>
      </c>
      <c r="O312">
        <v>420.27</v>
      </c>
      <c r="P312" s="72">
        <v>273.25</v>
      </c>
      <c r="Q312" s="61"/>
      <c r="R312" s="53">
        <v>44942</v>
      </c>
      <c r="S312" s="4">
        <f t="shared" si="72"/>
        <v>-4.8216007714561027E-3</v>
      </c>
      <c r="T312" s="4">
        <f t="shared" si="73"/>
        <v>-1.4505984986812659E-2</v>
      </c>
      <c r="U312" s="4">
        <f t="shared" si="74"/>
        <v>5.050505050504972E-3</v>
      </c>
      <c r="V312" s="4">
        <f t="shared" si="75"/>
        <v>5.9031877213677753E-4</v>
      </c>
      <c r="W312" s="4">
        <f t="shared" si="76"/>
        <v>3.4146341463414664E-2</v>
      </c>
      <c r="X312" s="4">
        <f t="shared" si="77"/>
        <v>-6.4102564102563875E-3</v>
      </c>
      <c r="Y312" s="4">
        <f t="shared" si="78"/>
        <v>-4.1481481481481564E-2</v>
      </c>
      <c r="Z312" s="4">
        <f t="shared" si="79"/>
        <v>-4.0927778118672098E-2</v>
      </c>
      <c r="AA312" s="4">
        <f t="shared" si="80"/>
        <v>-3.2935560859188473E-2</v>
      </c>
      <c r="AB312" s="4">
        <f t="shared" si="81"/>
        <v>-3.1073446327683607E-2</v>
      </c>
      <c r="AC312" s="4">
        <f t="shared" si="82"/>
        <v>0</v>
      </c>
      <c r="AD312" s="4">
        <f t="shared" si="83"/>
        <v>-3.9022467481277134E-2</v>
      </c>
      <c r="AE312" s="4">
        <f t="shared" si="84"/>
        <v>1.7499999999999849E-2</v>
      </c>
      <c r="AF312" s="4">
        <f t="shared" si="85"/>
        <v>-1.8473539165771435E-2</v>
      </c>
      <c r="AG312" s="4">
        <f t="shared" si="89"/>
        <v>-1.7086330935251803E-2</v>
      </c>
    </row>
    <row r="313" spans="1:33">
      <c r="A313" s="53">
        <v>44943</v>
      </c>
      <c r="B313">
        <v>89.04</v>
      </c>
      <c r="C313">
        <v>94.57</v>
      </c>
      <c r="D313">
        <v>19.8</v>
      </c>
      <c r="E313">
        <v>33.25</v>
      </c>
      <c r="F313">
        <v>41.31</v>
      </c>
      <c r="G313">
        <v>20.12</v>
      </c>
      <c r="H313">
        <v>12.18</v>
      </c>
      <c r="I313">
        <v>149.11000000000001</v>
      </c>
      <c r="J313">
        <v>19.54</v>
      </c>
      <c r="K313">
        <v>22.22</v>
      </c>
      <c r="L313">
        <v>6.49</v>
      </c>
      <c r="M313">
        <v>68.3</v>
      </c>
      <c r="N313">
        <v>29.61</v>
      </c>
      <c r="O313">
        <v>391.73</v>
      </c>
      <c r="P313" s="72">
        <v>267.5</v>
      </c>
      <c r="Q313" s="61"/>
      <c r="R313" s="53">
        <v>44943</v>
      </c>
      <c r="S313" s="4">
        <f t="shared" si="72"/>
        <v>-4.134366925064592E-2</v>
      </c>
      <c r="T313" s="4">
        <f t="shared" si="73"/>
        <v>-2.6556870818322365E-2</v>
      </c>
      <c r="U313" s="4">
        <f t="shared" si="74"/>
        <v>-5.0251256281406143E-3</v>
      </c>
      <c r="V313" s="4">
        <f t="shared" si="75"/>
        <v>-1.9174041297935096E-2</v>
      </c>
      <c r="W313" s="4">
        <f t="shared" si="76"/>
        <v>-2.5707547169811273E-2</v>
      </c>
      <c r="X313" s="4">
        <f t="shared" si="77"/>
        <v>-7.2811059907833986E-2</v>
      </c>
      <c r="Y313" s="4">
        <f t="shared" si="78"/>
        <v>-5.8732612055641398E-2</v>
      </c>
      <c r="Z313" s="4">
        <f t="shared" si="79"/>
        <v>-4.6001279590531019E-2</v>
      </c>
      <c r="AA313" s="4">
        <f t="shared" si="80"/>
        <v>-3.5538005923001159E-2</v>
      </c>
      <c r="AB313" s="4">
        <f t="shared" si="81"/>
        <v>-7.4552269887546929E-2</v>
      </c>
      <c r="AC313" s="4">
        <f t="shared" si="82"/>
        <v>-5.9420289855072528E-2</v>
      </c>
      <c r="AD313" s="4">
        <f t="shared" si="83"/>
        <v>-6.6174459939841501E-2</v>
      </c>
      <c r="AE313" s="4">
        <f t="shared" si="84"/>
        <v>3.9312039312039415E-2</v>
      </c>
      <c r="AF313" s="4">
        <f t="shared" si="85"/>
        <v>-6.7908725343231668E-2</v>
      </c>
      <c r="AG313" s="4">
        <f t="shared" si="89"/>
        <v>-2.1043000914913068E-2</v>
      </c>
    </row>
    <row r="314" spans="1:33">
      <c r="A314" s="53">
        <v>44944</v>
      </c>
      <c r="B314">
        <v>90.12</v>
      </c>
      <c r="C314">
        <v>96.55</v>
      </c>
      <c r="D314">
        <v>19.940000000000001</v>
      </c>
      <c r="E314">
        <v>33.5</v>
      </c>
      <c r="F314">
        <v>40.46</v>
      </c>
      <c r="G314">
        <v>19.579999999999998</v>
      </c>
      <c r="H314">
        <v>12.43</v>
      </c>
      <c r="I314">
        <v>151.37</v>
      </c>
      <c r="J314">
        <v>19.98</v>
      </c>
      <c r="K314">
        <v>21.35</v>
      </c>
      <c r="L314">
        <v>6.77</v>
      </c>
      <c r="M314">
        <v>69.86</v>
      </c>
      <c r="N314">
        <v>28.5</v>
      </c>
      <c r="O314">
        <v>399.71</v>
      </c>
      <c r="P314" s="72">
        <v>271.5</v>
      </c>
      <c r="Q314" s="61"/>
      <c r="R314" s="53">
        <v>44944</v>
      </c>
      <c r="S314" s="4">
        <f t="shared" si="72"/>
        <v>1.2129380053908401E-2</v>
      </c>
      <c r="T314" s="4">
        <f t="shared" si="73"/>
        <v>2.0936872158189734E-2</v>
      </c>
      <c r="U314" s="4">
        <f t="shared" si="74"/>
        <v>7.0707070707070052E-3</v>
      </c>
      <c r="V314" s="4">
        <f t="shared" si="75"/>
        <v>7.5187969924812581E-3</v>
      </c>
      <c r="W314" s="4">
        <f t="shared" si="76"/>
        <v>-2.0576131687242816E-2</v>
      </c>
      <c r="X314" s="4">
        <f t="shared" si="77"/>
        <v>-2.6838966202783476E-2</v>
      </c>
      <c r="Y314" s="4">
        <f t="shared" si="78"/>
        <v>2.0525451559934238E-2</v>
      </c>
      <c r="Z314" s="4">
        <f t="shared" si="79"/>
        <v>1.5156595801756989E-2</v>
      </c>
      <c r="AA314" s="4">
        <f t="shared" si="80"/>
        <v>2.2517911975435068E-2</v>
      </c>
      <c r="AB314" s="4">
        <f t="shared" si="81"/>
        <v>-3.9153915391539007E-2</v>
      </c>
      <c r="AC314" s="4">
        <f t="shared" si="82"/>
        <v>4.3143297380585421E-2</v>
      </c>
      <c r="AD314" s="4">
        <f t="shared" si="83"/>
        <v>2.2840409956076169E-2</v>
      </c>
      <c r="AE314" s="4">
        <f t="shared" si="84"/>
        <v>-3.7487335359675744E-2</v>
      </c>
      <c r="AF314" s="4">
        <f t="shared" si="85"/>
        <v>2.0371174022923766E-2</v>
      </c>
      <c r="AG314" s="4">
        <f t="shared" si="89"/>
        <v>1.495327102803734E-2</v>
      </c>
    </row>
    <row r="315" spans="1:33">
      <c r="A315" s="53">
        <v>44945</v>
      </c>
      <c r="B315">
        <v>89.62</v>
      </c>
      <c r="C315">
        <v>94.95</v>
      </c>
      <c r="D315">
        <v>19.82</v>
      </c>
      <c r="E315">
        <v>31.32</v>
      </c>
      <c r="F315">
        <v>40.479999999999997</v>
      </c>
      <c r="G315">
        <v>19.84</v>
      </c>
      <c r="H315">
        <v>12.51</v>
      </c>
      <c r="I315">
        <v>152.71</v>
      </c>
      <c r="J315">
        <v>19.739999999999998</v>
      </c>
      <c r="K315">
        <v>22.49</v>
      </c>
      <c r="L315">
        <v>6.97</v>
      </c>
      <c r="M315">
        <v>74.08</v>
      </c>
      <c r="N315">
        <v>28.47</v>
      </c>
      <c r="O315">
        <v>391.96</v>
      </c>
      <c r="P315" s="72">
        <v>266.2</v>
      </c>
      <c r="Q315" s="61"/>
      <c r="R315" s="53">
        <v>44945</v>
      </c>
      <c r="S315" s="4">
        <f t="shared" si="72"/>
        <v>-5.548158011540183E-3</v>
      </c>
      <c r="T315" s="4">
        <f t="shared" si="73"/>
        <v>-1.6571724495080264E-2</v>
      </c>
      <c r="U315" s="4">
        <f t="shared" si="74"/>
        <v>-6.0180541624874628E-3</v>
      </c>
      <c r="V315" s="4">
        <f t="shared" si="75"/>
        <v>-6.507462686567167E-2</v>
      </c>
      <c r="W315" s="4">
        <f t="shared" si="76"/>
        <v>4.9431537320798746E-4</v>
      </c>
      <c r="X315" s="4">
        <f t="shared" si="77"/>
        <v>1.3278855975485282E-2</v>
      </c>
      <c r="Y315" s="4">
        <f t="shared" si="78"/>
        <v>6.4360418342719328E-3</v>
      </c>
      <c r="Z315" s="4">
        <f t="shared" si="79"/>
        <v>8.8524806764880282E-3</v>
      </c>
      <c r="AA315" s="4">
        <f t="shared" si="80"/>
        <v>-1.2012012012012074E-2</v>
      </c>
      <c r="AB315" s="4">
        <f t="shared" si="81"/>
        <v>5.3395784543325275E-2</v>
      </c>
      <c r="AC315" s="4">
        <f t="shared" si="82"/>
        <v>2.9542097488921781E-2</v>
      </c>
      <c r="AD315" s="4">
        <f t="shared" si="83"/>
        <v>6.0406527340395089E-2</v>
      </c>
      <c r="AE315" s="4">
        <f t="shared" si="84"/>
        <v>-1.0526315789474161E-3</v>
      </c>
      <c r="AF315" s="4">
        <f t="shared" si="85"/>
        <v>-1.9389057066373172E-2</v>
      </c>
      <c r="AG315" s="4">
        <f t="shared" si="89"/>
        <v>-1.952117863720082E-2</v>
      </c>
    </row>
    <row r="316" spans="1:33">
      <c r="A316" s="53">
        <v>44946</v>
      </c>
      <c r="B316">
        <v>88.3</v>
      </c>
      <c r="C316">
        <v>94.01</v>
      </c>
      <c r="D316">
        <v>19.5</v>
      </c>
      <c r="E316">
        <v>31.2</v>
      </c>
      <c r="F316">
        <v>40</v>
      </c>
      <c r="G316">
        <v>19.760000000000002</v>
      </c>
      <c r="H316">
        <v>12.23</v>
      </c>
      <c r="I316">
        <v>149.61000000000001</v>
      </c>
      <c r="J316">
        <v>19.34</v>
      </c>
      <c r="K316">
        <v>22.01</v>
      </c>
      <c r="L316">
        <v>6.86</v>
      </c>
      <c r="M316">
        <v>72.92</v>
      </c>
      <c r="N316">
        <v>28.92</v>
      </c>
      <c r="O316">
        <v>383.9</v>
      </c>
      <c r="P316" s="72">
        <v>266.45</v>
      </c>
      <c r="Q316" s="61"/>
      <c r="R316" s="53">
        <v>44946</v>
      </c>
      <c r="S316" s="4">
        <f t="shared" si="72"/>
        <v>-1.4728855166257659E-2</v>
      </c>
      <c r="T316" s="4">
        <f t="shared" si="73"/>
        <v>-9.8999473407056504E-3</v>
      </c>
      <c r="U316" s="4">
        <f t="shared" si="74"/>
        <v>-1.6145307769929396E-2</v>
      </c>
      <c r="V316" s="4">
        <f t="shared" si="75"/>
        <v>-3.8314176245211051E-3</v>
      </c>
      <c r="W316" s="4">
        <f t="shared" si="76"/>
        <v>-1.1857707509881354E-2</v>
      </c>
      <c r="X316" s="4">
        <f t="shared" si="77"/>
        <v>-4.0322580645160144E-3</v>
      </c>
      <c r="Y316" s="4">
        <f t="shared" si="78"/>
        <v>-2.2382094324540303E-2</v>
      </c>
      <c r="Z316" s="4">
        <f t="shared" si="79"/>
        <v>-2.0299914871324654E-2</v>
      </c>
      <c r="AA316" s="4">
        <f t="shared" si="80"/>
        <v>-2.0263424518743633E-2</v>
      </c>
      <c r="AB316" s="4">
        <f t="shared" si="81"/>
        <v>-2.1342819030680138E-2</v>
      </c>
      <c r="AC316" s="4">
        <f t="shared" si="82"/>
        <v>-1.5781922525107572E-2</v>
      </c>
      <c r="AD316" s="4">
        <f t="shared" si="83"/>
        <v>-1.5658747300215992E-2</v>
      </c>
      <c r="AE316" s="4">
        <f t="shared" si="84"/>
        <v>1.5806111696522684E-2</v>
      </c>
      <c r="AF316" s="4">
        <f t="shared" si="85"/>
        <v>-2.0563322788039629E-2</v>
      </c>
      <c r="AG316" s="4">
        <f t="shared" si="89"/>
        <v>9.391435011270044E-4</v>
      </c>
    </row>
    <row r="317" spans="1:33">
      <c r="A317" s="53">
        <v>44949</v>
      </c>
      <c r="B317">
        <v>88.27</v>
      </c>
      <c r="C317">
        <v>92.11</v>
      </c>
      <c r="D317">
        <v>19.309999999999999</v>
      </c>
      <c r="E317">
        <v>30.13</v>
      </c>
      <c r="F317">
        <v>37.44</v>
      </c>
      <c r="G317">
        <v>19.7</v>
      </c>
      <c r="H317">
        <v>12.25</v>
      </c>
      <c r="I317">
        <v>148.13</v>
      </c>
      <c r="J317">
        <v>19.55</v>
      </c>
      <c r="K317">
        <v>21.32</v>
      </c>
      <c r="L317">
        <v>6.85</v>
      </c>
      <c r="M317">
        <v>74.55</v>
      </c>
      <c r="N317">
        <v>28.99</v>
      </c>
      <c r="O317">
        <v>389.16</v>
      </c>
      <c r="P317" s="72">
        <v>265</v>
      </c>
      <c r="Q317" s="61"/>
      <c r="R317" s="53">
        <v>44949</v>
      </c>
      <c r="S317" s="4">
        <f t="shared" si="72"/>
        <v>-3.3975084937709621E-4</v>
      </c>
      <c r="T317" s="4">
        <f t="shared" si="73"/>
        <v>-2.0210615891926409E-2</v>
      </c>
      <c r="U317" s="4">
        <f t="shared" si="74"/>
        <v>-9.7435897435897978E-3</v>
      </c>
      <c r="V317" s="4">
        <f t="shared" si="75"/>
        <v>-3.4294871794871784E-2</v>
      </c>
      <c r="W317" s="4">
        <f t="shared" si="76"/>
        <v>-6.4000000000000057E-2</v>
      </c>
      <c r="X317" s="4">
        <f t="shared" si="77"/>
        <v>-3.0364372469636747E-3</v>
      </c>
      <c r="Y317" s="4">
        <f t="shared" si="78"/>
        <v>1.6353229762877675E-3</v>
      </c>
      <c r="Z317" s="4">
        <f t="shared" si="79"/>
        <v>-9.8923868725353525E-3</v>
      </c>
      <c r="AA317" s="4">
        <f t="shared" si="80"/>
        <v>1.085832471561532E-2</v>
      </c>
      <c r="AB317" s="4">
        <f t="shared" si="81"/>
        <v>-3.1349386642435362E-2</v>
      </c>
      <c r="AC317" s="4">
        <f t="shared" si="82"/>
        <v>-1.4577259475219151E-3</v>
      </c>
      <c r="AD317" s="4">
        <f t="shared" si="83"/>
        <v>2.235326385079528E-2</v>
      </c>
      <c r="AE317" s="4">
        <f t="shared" si="84"/>
        <v>2.4204702627939056E-3</v>
      </c>
      <c r="AF317" s="4">
        <f t="shared" si="85"/>
        <v>1.3701484761656779E-2</v>
      </c>
      <c r="AG317" s="4">
        <f t="shared" si="89"/>
        <v>-5.4419215612684368E-3</v>
      </c>
    </row>
    <row r="318" spans="1:33">
      <c r="A318" s="53">
        <v>44950</v>
      </c>
      <c r="B318">
        <v>88.67</v>
      </c>
      <c r="C318">
        <v>92.3</v>
      </c>
      <c r="D318">
        <v>19.5</v>
      </c>
      <c r="E318">
        <v>29.5</v>
      </c>
      <c r="F318">
        <v>37.25</v>
      </c>
      <c r="G318">
        <v>19.010000000000002</v>
      </c>
      <c r="H318">
        <v>12.49</v>
      </c>
      <c r="I318">
        <v>151.84</v>
      </c>
      <c r="J318">
        <v>20.5</v>
      </c>
      <c r="K318">
        <v>21.49</v>
      </c>
      <c r="L318">
        <v>6.98</v>
      </c>
      <c r="M318">
        <v>78.150000000000006</v>
      </c>
      <c r="N318">
        <v>28.75</v>
      </c>
      <c r="O318">
        <v>393.82</v>
      </c>
      <c r="P318" s="72">
        <v>275</v>
      </c>
      <c r="Q318" s="61"/>
      <c r="R318" s="53">
        <v>44950</v>
      </c>
      <c r="S318" s="4">
        <f t="shared" si="72"/>
        <v>4.5315509233034845E-3</v>
      </c>
      <c r="T318" s="4">
        <f t="shared" si="73"/>
        <v>2.0627510585169428E-3</v>
      </c>
      <c r="U318" s="4">
        <f t="shared" si="74"/>
        <v>9.8394614189540874E-3</v>
      </c>
      <c r="V318" s="4">
        <f t="shared" si="75"/>
        <v>-2.0909392631928259E-2</v>
      </c>
      <c r="W318" s="4">
        <f t="shared" si="76"/>
        <v>-5.0747863247863068E-3</v>
      </c>
      <c r="X318" s="4">
        <f t="shared" si="77"/>
        <v>-3.5025380710659748E-2</v>
      </c>
      <c r="Y318" s="4">
        <f t="shared" si="78"/>
        <v>1.959183673469389E-2</v>
      </c>
      <c r="Z318" s="4">
        <f t="shared" si="79"/>
        <v>2.504556808209002E-2</v>
      </c>
      <c r="AA318" s="4">
        <f t="shared" si="80"/>
        <v>4.8593350383631773E-2</v>
      </c>
      <c r="AB318" s="4">
        <f t="shared" si="81"/>
        <v>7.9737335834895173E-3</v>
      </c>
      <c r="AC318" s="4">
        <f t="shared" si="82"/>
        <v>1.8978102189781243E-2</v>
      </c>
      <c r="AD318" s="4">
        <f t="shared" si="83"/>
        <v>4.8289738430583595E-2</v>
      </c>
      <c r="AE318" s="4">
        <f t="shared" si="84"/>
        <v>-8.2787167988961352E-3</v>
      </c>
      <c r="AF318" s="4">
        <f t="shared" si="85"/>
        <v>1.1974509199300876E-2</v>
      </c>
      <c r="AG318" s="4">
        <f t="shared" si="89"/>
        <v>3.7735849056603765E-2</v>
      </c>
    </row>
    <row r="319" spans="1:33">
      <c r="A319" s="53">
        <v>44951</v>
      </c>
      <c r="B319">
        <v>89.74</v>
      </c>
      <c r="C319">
        <v>96.57</v>
      </c>
      <c r="D319">
        <v>19.850000000000001</v>
      </c>
      <c r="E319">
        <v>29.96</v>
      </c>
      <c r="F319">
        <v>35.93</v>
      </c>
      <c r="G319">
        <v>19.489999999999998</v>
      </c>
      <c r="H319">
        <v>12.66</v>
      </c>
      <c r="I319">
        <v>156.57</v>
      </c>
      <c r="J319">
        <v>20.95</v>
      </c>
      <c r="K319">
        <v>21.91</v>
      </c>
      <c r="L319">
        <v>7.22</v>
      </c>
      <c r="M319">
        <v>80.17</v>
      </c>
      <c r="N319">
        <v>29.43</v>
      </c>
      <c r="O319">
        <v>396.82</v>
      </c>
      <c r="P319" s="72">
        <v>288.26</v>
      </c>
      <c r="Q319" s="61"/>
      <c r="R319" s="53">
        <v>44951</v>
      </c>
      <c r="S319" s="4">
        <f t="shared" si="72"/>
        <v>1.2067215518213548E-2</v>
      </c>
      <c r="T319" s="4">
        <f t="shared" si="73"/>
        <v>4.6262188515709513E-2</v>
      </c>
      <c r="U319" s="4">
        <f t="shared" si="74"/>
        <v>1.7948717948718107E-2</v>
      </c>
      <c r="V319" s="4">
        <f t="shared" si="75"/>
        <v>1.5593220338983027E-2</v>
      </c>
      <c r="W319" s="4">
        <f t="shared" si="76"/>
        <v>-3.5436241610738217E-2</v>
      </c>
      <c r="X319" s="4">
        <f t="shared" si="77"/>
        <v>2.5249868490268224E-2</v>
      </c>
      <c r="Y319" s="4">
        <f t="shared" si="78"/>
        <v>1.3610888710968716E-2</v>
      </c>
      <c r="Z319" s="4">
        <f t="shared" si="79"/>
        <v>3.1151211801896617E-2</v>
      </c>
      <c r="AA319" s="4">
        <f t="shared" si="80"/>
        <v>2.1951219512195141E-2</v>
      </c>
      <c r="AB319" s="4">
        <f t="shared" si="81"/>
        <v>1.9543973941368087E-2</v>
      </c>
      <c r="AC319" s="4">
        <f t="shared" si="82"/>
        <v>3.4383954154727725E-2</v>
      </c>
      <c r="AD319" s="4">
        <f t="shared" si="83"/>
        <v>2.5847728726807295E-2</v>
      </c>
      <c r="AE319" s="4">
        <f t="shared" si="84"/>
        <v>2.3652173913043528E-2</v>
      </c>
      <c r="AF319" s="4">
        <f t="shared" si="85"/>
        <v>7.6176933624498844E-3</v>
      </c>
      <c r="AG319" s="4">
        <f t="shared" si="89"/>
        <v>4.8218181818181716E-2</v>
      </c>
    </row>
    <row r="320" spans="1:33">
      <c r="A320" s="53">
        <v>44952</v>
      </c>
      <c r="B320">
        <v>95.61</v>
      </c>
      <c r="C320">
        <v>101.76</v>
      </c>
      <c r="D320">
        <v>20.190000000000001</v>
      </c>
      <c r="E320">
        <v>30.44</v>
      </c>
      <c r="F320">
        <v>34.049999999999997</v>
      </c>
      <c r="G320">
        <v>20.5</v>
      </c>
      <c r="H320">
        <v>13.66</v>
      </c>
      <c r="I320">
        <v>168.31</v>
      </c>
      <c r="J320">
        <v>22.52</v>
      </c>
      <c r="K320">
        <v>23.55</v>
      </c>
      <c r="L320">
        <v>7.23</v>
      </c>
      <c r="M320">
        <v>80.260000000000005</v>
      </c>
      <c r="N320">
        <v>28.46</v>
      </c>
      <c r="O320">
        <v>404.83</v>
      </c>
      <c r="P320" s="72">
        <v>296.7</v>
      </c>
      <c r="Q320" s="61"/>
      <c r="R320" s="53">
        <v>44952</v>
      </c>
      <c r="S320" s="4">
        <f t="shared" si="72"/>
        <v>6.5411187876086574E-2</v>
      </c>
      <c r="T320" s="4">
        <f t="shared" si="73"/>
        <v>5.3743398570984979E-2</v>
      </c>
      <c r="U320" s="4">
        <f t="shared" si="74"/>
        <v>1.7128463476070444E-2</v>
      </c>
      <c r="V320" s="4">
        <f t="shared" si="75"/>
        <v>1.6021361815754309E-2</v>
      </c>
      <c r="W320" s="4">
        <f t="shared" si="76"/>
        <v>-5.2323963261898254E-2</v>
      </c>
      <c r="X320" s="4">
        <f t="shared" si="77"/>
        <v>5.1821446895844003E-2</v>
      </c>
      <c r="Y320" s="4">
        <f t="shared" si="78"/>
        <v>7.8988941548183256E-2</v>
      </c>
      <c r="Z320" s="4">
        <f t="shared" si="79"/>
        <v>7.4982435971131078E-2</v>
      </c>
      <c r="AA320" s="4">
        <f t="shared" si="80"/>
        <v>7.494033412887835E-2</v>
      </c>
      <c r="AB320" s="4">
        <f t="shared" si="81"/>
        <v>7.4851665905979026E-2</v>
      </c>
      <c r="AC320" s="4">
        <f t="shared" si="82"/>
        <v>1.3850415512466352E-3</v>
      </c>
      <c r="AD320" s="4">
        <f t="shared" si="83"/>
        <v>1.1226144443059471E-3</v>
      </c>
      <c r="AE320" s="4">
        <f t="shared" si="84"/>
        <v>-3.2959565069656804E-2</v>
      </c>
      <c r="AF320" s="4">
        <f t="shared" si="85"/>
        <v>2.018547452245345E-2</v>
      </c>
      <c r="AG320" s="4">
        <f t="shared" si="89"/>
        <v>2.9279123013945751E-2</v>
      </c>
    </row>
    <row r="321" spans="1:33">
      <c r="A321" s="53">
        <v>44953</v>
      </c>
      <c r="B321">
        <v>93</v>
      </c>
      <c r="C321">
        <v>100.73</v>
      </c>
      <c r="D321">
        <v>19.3</v>
      </c>
      <c r="E321">
        <v>30.48</v>
      </c>
      <c r="F321">
        <v>34.01</v>
      </c>
      <c r="G321">
        <v>20.02</v>
      </c>
      <c r="H321">
        <v>13.61</v>
      </c>
      <c r="I321">
        <v>168.2</v>
      </c>
      <c r="J321">
        <v>21.65</v>
      </c>
      <c r="K321">
        <v>22.78</v>
      </c>
      <c r="L321">
        <v>6.95</v>
      </c>
      <c r="M321">
        <v>78.650000000000006</v>
      </c>
      <c r="N321">
        <v>28.5</v>
      </c>
      <c r="O321">
        <v>397.93</v>
      </c>
      <c r="P321" s="72">
        <v>288.89999999999998</v>
      </c>
      <c r="Q321" s="61"/>
      <c r="R321" s="53">
        <v>44953</v>
      </c>
      <c r="S321" s="4">
        <f t="shared" si="72"/>
        <v>-2.7298399748980184E-2</v>
      </c>
      <c r="T321" s="4">
        <f t="shared" si="73"/>
        <v>-1.0121855345911923E-2</v>
      </c>
      <c r="U321" s="4">
        <f t="shared" si="74"/>
        <v>-4.4081228330856925E-2</v>
      </c>
      <c r="V321" s="4">
        <f t="shared" si="75"/>
        <v>1.3140604467805073E-3</v>
      </c>
      <c r="W321" s="4">
        <f t="shared" si="76"/>
        <v>-1.1747430249632318E-3</v>
      </c>
      <c r="X321" s="4">
        <f t="shared" si="77"/>
        <v>-2.3414634146341484E-2</v>
      </c>
      <c r="Y321" s="4">
        <f t="shared" si="78"/>
        <v>-3.6603221083455484E-3</v>
      </c>
      <c r="Z321" s="4">
        <f t="shared" si="79"/>
        <v>-6.5355593844695914E-4</v>
      </c>
      <c r="AA321" s="4">
        <f t="shared" si="80"/>
        <v>-3.8632326820603913E-2</v>
      </c>
      <c r="AB321" s="4">
        <f t="shared" si="81"/>
        <v>-3.269639065817409E-2</v>
      </c>
      <c r="AC321" s="4">
        <f t="shared" si="82"/>
        <v>-3.8727524204702712E-2</v>
      </c>
      <c r="AD321" s="4">
        <f t="shared" si="83"/>
        <v>-2.0059805631696959E-2</v>
      </c>
      <c r="AE321" s="4">
        <f t="shared" si="84"/>
        <v>1.4054813773716202E-3</v>
      </c>
      <c r="AF321" s="4">
        <f t="shared" si="85"/>
        <v>-1.7044191388978058E-2</v>
      </c>
      <c r="AG321" s="4">
        <f t="shared" si="89"/>
        <v>-2.6289180990899941E-2</v>
      </c>
    </row>
    <row r="322" spans="1:33">
      <c r="A322" s="53">
        <v>44956</v>
      </c>
      <c r="B322">
        <v>91.65</v>
      </c>
      <c r="C322">
        <v>98.55</v>
      </c>
      <c r="D322">
        <v>19.399999999999999</v>
      </c>
      <c r="E322">
        <v>32.25</v>
      </c>
      <c r="F322">
        <v>35</v>
      </c>
      <c r="G322">
        <v>19.989999999999998</v>
      </c>
      <c r="H322">
        <v>13.66</v>
      </c>
      <c r="I322">
        <v>172.66</v>
      </c>
      <c r="J322">
        <v>20.78</v>
      </c>
      <c r="K322">
        <v>22.87</v>
      </c>
      <c r="L322">
        <v>6.99</v>
      </c>
      <c r="M322">
        <v>76.260000000000005</v>
      </c>
      <c r="N322">
        <v>28.84</v>
      </c>
      <c r="O322">
        <v>395.16</v>
      </c>
      <c r="P322" s="72">
        <v>286</v>
      </c>
      <c r="Q322" s="61"/>
      <c r="R322" s="53">
        <v>44956</v>
      </c>
      <c r="S322" s="4">
        <f t="shared" si="72"/>
        <v>-1.4516129032257963E-2</v>
      </c>
      <c r="T322" s="4">
        <f t="shared" si="73"/>
        <v>-2.1642013302888952E-2</v>
      </c>
      <c r="U322" s="4">
        <f t="shared" si="74"/>
        <v>5.1813471502588637E-3</v>
      </c>
      <c r="V322" s="4">
        <f t="shared" si="75"/>
        <v>5.807086614173218E-2</v>
      </c>
      <c r="W322" s="4">
        <f t="shared" si="76"/>
        <v>2.9109085563069792E-2</v>
      </c>
      <c r="X322" s="4">
        <f t="shared" si="77"/>
        <v>-1.4985014985015033E-3</v>
      </c>
      <c r="Y322" s="4">
        <f t="shared" si="78"/>
        <v>3.6737692872887973E-3</v>
      </c>
      <c r="Z322" s="4">
        <f t="shared" si="79"/>
        <v>2.6516052318668271E-2</v>
      </c>
      <c r="AA322" s="4">
        <f t="shared" si="80"/>
        <v>-4.018475750577355E-2</v>
      </c>
      <c r="AB322" s="4">
        <f t="shared" si="81"/>
        <v>3.9508340649692109E-3</v>
      </c>
      <c r="AC322" s="4">
        <f t="shared" si="82"/>
        <v>5.7553956834532904E-3</v>
      </c>
      <c r="AD322" s="4">
        <f t="shared" si="83"/>
        <v>-3.0387794024157699E-2</v>
      </c>
      <c r="AE322" s="4">
        <f t="shared" si="84"/>
        <v>1.1929824561403457E-2</v>
      </c>
      <c r="AF322" s="4">
        <f t="shared" si="85"/>
        <v>-6.9610232955544804E-3</v>
      </c>
      <c r="AG322" s="4">
        <f t="shared" si="89"/>
        <v>-1.0038075458636109E-2</v>
      </c>
    </row>
    <row r="323" spans="1:33">
      <c r="A323" s="53">
        <v>44957</v>
      </c>
      <c r="B323">
        <v>92.48</v>
      </c>
      <c r="C323">
        <v>101.59</v>
      </c>
      <c r="D323">
        <v>19.98</v>
      </c>
      <c r="E323">
        <v>31.49</v>
      </c>
      <c r="F323">
        <v>37.22</v>
      </c>
      <c r="G323">
        <v>20.48</v>
      </c>
      <c r="H323">
        <v>13.65</v>
      </c>
      <c r="I323">
        <v>169.03</v>
      </c>
      <c r="J323">
        <v>21.36</v>
      </c>
      <c r="K323">
        <v>23.69</v>
      </c>
      <c r="L323">
        <v>7.14</v>
      </c>
      <c r="M323">
        <v>77.53</v>
      </c>
      <c r="N323">
        <v>28.55</v>
      </c>
      <c r="O323">
        <v>408.75</v>
      </c>
      <c r="P323" s="72">
        <v>300</v>
      </c>
      <c r="Q323" s="61"/>
      <c r="R323" s="53">
        <v>44957</v>
      </c>
      <c r="S323" s="4">
        <f t="shared" si="72"/>
        <v>9.0561920349154779E-3</v>
      </c>
      <c r="T323" s="4">
        <f t="shared" si="73"/>
        <v>3.0847285641806277E-2</v>
      </c>
      <c r="U323" s="4">
        <f t="shared" si="74"/>
        <v>2.9896907216494961E-2</v>
      </c>
      <c r="V323" s="4">
        <f t="shared" si="75"/>
        <v>-2.356589147286825E-2</v>
      </c>
      <c r="W323" s="4">
        <f t="shared" si="76"/>
        <v>6.342857142857139E-2</v>
      </c>
      <c r="X323" s="4">
        <f t="shared" si="77"/>
        <v>2.451225612806418E-2</v>
      </c>
      <c r="Y323" s="4">
        <f t="shared" si="78"/>
        <v>-7.3206442166906527E-4</v>
      </c>
      <c r="Z323" s="4">
        <f t="shared" si="79"/>
        <v>-2.102397775975906E-2</v>
      </c>
      <c r="AA323" s="4">
        <f t="shared" si="80"/>
        <v>2.791145332050049E-2</v>
      </c>
      <c r="AB323" s="4">
        <f t="shared" si="81"/>
        <v>3.5854831657192943E-2</v>
      </c>
      <c r="AC323" s="4">
        <f t="shared" si="82"/>
        <v>2.1459227467811148E-2</v>
      </c>
      <c r="AD323" s="4">
        <f t="shared" si="83"/>
        <v>1.6653553632310469E-2</v>
      </c>
      <c r="AE323" s="4">
        <f t="shared" si="84"/>
        <v>-1.0055478502080439E-2</v>
      </c>
      <c r="AF323" s="4">
        <f t="shared" si="85"/>
        <v>3.4391132705739347E-2</v>
      </c>
      <c r="AG323" s="4">
        <f t="shared" si="89"/>
        <v>4.8951048951048959E-2</v>
      </c>
    </row>
    <row r="324" spans="1:33">
      <c r="A324" s="53">
        <v>44958</v>
      </c>
      <c r="B324">
        <v>93.02</v>
      </c>
      <c r="C324">
        <v>101.81</v>
      </c>
      <c r="D324">
        <v>19.14</v>
      </c>
      <c r="E324">
        <v>31</v>
      </c>
      <c r="F324">
        <v>40.01</v>
      </c>
      <c r="G324">
        <v>21.13</v>
      </c>
      <c r="H324">
        <v>13.69</v>
      </c>
      <c r="I324">
        <v>169.42</v>
      </c>
      <c r="J324">
        <v>21.75</v>
      </c>
      <c r="K324">
        <v>23.51</v>
      </c>
      <c r="L324">
        <v>6.96</v>
      </c>
      <c r="M324">
        <v>76.63</v>
      </c>
      <c r="N324">
        <v>28.66</v>
      </c>
      <c r="O324">
        <v>405.07</v>
      </c>
      <c r="P324" s="72">
        <v>298</v>
      </c>
      <c r="Q324" s="61"/>
      <c r="R324" s="53">
        <v>44958</v>
      </c>
      <c r="S324" s="4">
        <f t="shared" ref="S324:S387" si="90">B324/B323-1</f>
        <v>5.8391003460207536E-3</v>
      </c>
      <c r="T324" s="4">
        <f t="shared" ref="T324:T387" si="91">C324/C323-1</f>
        <v>2.1655674771139388E-3</v>
      </c>
      <c r="U324" s="4">
        <f t="shared" ref="U324:U387" si="92">D324/D323-1</f>
        <v>-4.2042042042041983E-2</v>
      </c>
      <c r="V324" s="4">
        <f t="shared" ref="V324:V387" si="93">E324/E323-1</f>
        <v>-1.5560495395363527E-2</v>
      </c>
      <c r="W324" s="4">
        <f t="shared" ref="W324:W387" si="94">F324/F323-1</f>
        <v>7.4959699086512677E-2</v>
      </c>
      <c r="X324" s="4">
        <f t="shared" ref="X324:X387" si="95">G324/G323-1</f>
        <v>3.173828125E-2</v>
      </c>
      <c r="Y324" s="4">
        <f t="shared" ref="Y324:Y387" si="96">H324/H323-1</f>
        <v>2.93040293040292E-3</v>
      </c>
      <c r="Z324" s="4">
        <f t="shared" ref="Z324:Z387" si="97">I324/I323-1</f>
        <v>2.3072827308761035E-3</v>
      </c>
      <c r="AA324" s="4">
        <f t="shared" ref="AA324:AA387" si="98">J324/J323-1</f>
        <v>1.8258426966292207E-2</v>
      </c>
      <c r="AB324" s="4">
        <f t="shared" ref="AB324:AB387" si="99">K324/K323-1</f>
        <v>-7.5981426762347093E-3</v>
      </c>
      <c r="AC324" s="4">
        <f t="shared" ref="AC324:AC387" si="100">L324/L323-1</f>
        <v>-2.5210084033613356E-2</v>
      </c>
      <c r="AD324" s="4">
        <f t="shared" ref="AD324:AD387" si="101">M324/M323-1</f>
        <v>-1.1608409647878348E-2</v>
      </c>
      <c r="AE324" s="4">
        <f t="shared" ref="AE324:AE387" si="102">N324/N323-1</f>
        <v>3.8528896672505031E-3</v>
      </c>
      <c r="AF324" s="4">
        <f t="shared" ref="AF324:AF387" si="103">O324/O323-1</f>
        <v>-9.0030581039755031E-3</v>
      </c>
      <c r="AG324" s="4">
        <f t="shared" ref="AG324:AG339" si="104">P324/P323-1</f>
        <v>-6.6666666666667096E-3</v>
      </c>
    </row>
    <row r="325" spans="1:33">
      <c r="A325" s="53">
        <v>44959</v>
      </c>
      <c r="B325">
        <v>92.53</v>
      </c>
      <c r="C325">
        <v>101.22</v>
      </c>
      <c r="D325">
        <v>19.61</v>
      </c>
      <c r="E325">
        <v>31.89</v>
      </c>
      <c r="F325">
        <v>42.97</v>
      </c>
      <c r="G325">
        <v>20.99</v>
      </c>
      <c r="H325">
        <v>13.6</v>
      </c>
      <c r="I325">
        <v>169.37</v>
      </c>
      <c r="J325">
        <v>21.51</v>
      </c>
      <c r="K325">
        <v>23.11</v>
      </c>
      <c r="L325">
        <v>6.97</v>
      </c>
      <c r="M325">
        <v>75.349999999999994</v>
      </c>
      <c r="N325">
        <v>28.62</v>
      </c>
      <c r="O325">
        <v>416.77</v>
      </c>
      <c r="P325" s="72">
        <v>308</v>
      </c>
      <c r="Q325" s="61"/>
      <c r="R325" s="53">
        <v>44959</v>
      </c>
      <c r="S325" s="4">
        <f t="shared" si="90"/>
        <v>-5.267684368952863E-3</v>
      </c>
      <c r="T325" s="4">
        <f t="shared" si="91"/>
        <v>-5.7951085355073539E-3</v>
      </c>
      <c r="U325" s="4">
        <f t="shared" si="92"/>
        <v>2.4555903866248618E-2</v>
      </c>
      <c r="V325" s="4">
        <f t="shared" si="93"/>
        <v>2.8709677419354929E-2</v>
      </c>
      <c r="W325" s="4">
        <f t="shared" si="94"/>
        <v>7.3981504623844119E-2</v>
      </c>
      <c r="X325" s="4">
        <f t="shared" si="95"/>
        <v>-6.6256507335542558E-3</v>
      </c>
      <c r="Y325" s="4">
        <f t="shared" si="96"/>
        <v>-6.5741417092768373E-3</v>
      </c>
      <c r="Z325" s="4">
        <f t="shared" si="97"/>
        <v>-2.9512454255686826E-4</v>
      </c>
      <c r="AA325" s="4">
        <f t="shared" si="98"/>
        <v>-1.1034482758620623E-2</v>
      </c>
      <c r="AB325" s="4">
        <f t="shared" si="99"/>
        <v>-1.7014036580178749E-2</v>
      </c>
      <c r="AC325" s="4">
        <f t="shared" si="100"/>
        <v>1.4367816091953589E-3</v>
      </c>
      <c r="AD325" s="4">
        <f t="shared" si="101"/>
        <v>-1.670364087172127E-2</v>
      </c>
      <c r="AE325" s="4">
        <f t="shared" si="102"/>
        <v>-1.3956734124214165E-3</v>
      </c>
      <c r="AF325" s="4">
        <f t="shared" si="103"/>
        <v>2.8883896610462312E-2</v>
      </c>
      <c r="AG325" s="4">
        <f t="shared" si="104"/>
        <v>3.3557046979865834E-2</v>
      </c>
    </row>
    <row r="326" spans="1:33">
      <c r="A326" s="53">
        <v>44960</v>
      </c>
      <c r="B326">
        <v>91.55</v>
      </c>
      <c r="C326">
        <v>101.17</v>
      </c>
      <c r="D326">
        <v>19.850000000000001</v>
      </c>
      <c r="E326">
        <v>32.01</v>
      </c>
      <c r="F326">
        <v>44.3</v>
      </c>
      <c r="G326">
        <v>22.45</v>
      </c>
      <c r="H326">
        <v>13.4</v>
      </c>
      <c r="I326">
        <v>166.68</v>
      </c>
      <c r="J326">
        <v>21.37</v>
      </c>
      <c r="K326">
        <v>23.05</v>
      </c>
      <c r="L326">
        <v>6.81</v>
      </c>
      <c r="M326">
        <v>74.56</v>
      </c>
      <c r="N326">
        <v>28.68</v>
      </c>
      <c r="O326">
        <v>413.59</v>
      </c>
      <c r="P326" s="72">
        <v>301.95</v>
      </c>
      <c r="Q326" s="61"/>
      <c r="R326" s="53">
        <v>44960</v>
      </c>
      <c r="S326" s="4">
        <f t="shared" si="90"/>
        <v>-1.0591159623905777E-2</v>
      </c>
      <c r="T326" s="4">
        <f t="shared" si="91"/>
        <v>-4.9397352301916442E-4</v>
      </c>
      <c r="U326" s="4">
        <f t="shared" si="92"/>
        <v>1.2238653748087858E-2</v>
      </c>
      <c r="V326" s="4">
        <f t="shared" si="93"/>
        <v>3.7629350893695346E-3</v>
      </c>
      <c r="W326" s="4">
        <f t="shared" si="94"/>
        <v>3.0951826855945885E-2</v>
      </c>
      <c r="X326" s="4">
        <f t="shared" si="95"/>
        <v>6.9556931872320149E-2</v>
      </c>
      <c r="Y326" s="4">
        <f t="shared" si="96"/>
        <v>-1.4705882352941124E-2</v>
      </c>
      <c r="Z326" s="4">
        <f t="shared" si="97"/>
        <v>-1.5882387671960818E-2</v>
      </c>
      <c r="AA326" s="4">
        <f t="shared" si="98"/>
        <v>-6.5086006508601191E-3</v>
      </c>
      <c r="AB326" s="4">
        <f t="shared" si="99"/>
        <v>-2.5962786672435456E-3</v>
      </c>
      <c r="AC326" s="4">
        <f t="shared" si="100"/>
        <v>-2.2955523672883782E-2</v>
      </c>
      <c r="AD326" s="4">
        <f t="shared" si="101"/>
        <v>-1.0484406104843913E-2</v>
      </c>
      <c r="AE326" s="4">
        <f t="shared" si="102"/>
        <v>2.0964360587001352E-3</v>
      </c>
      <c r="AF326" s="4">
        <f t="shared" si="103"/>
        <v>-7.6301077332822098E-3</v>
      </c>
      <c r="AG326" s="4">
        <f t="shared" si="104"/>
        <v>-1.9642857142857184E-2</v>
      </c>
    </row>
    <row r="327" spans="1:33">
      <c r="A327" s="53">
        <v>44963</v>
      </c>
      <c r="B327">
        <v>92.5</v>
      </c>
      <c r="C327">
        <v>103.55</v>
      </c>
      <c r="D327">
        <v>19.809999999999999</v>
      </c>
      <c r="E327">
        <v>32</v>
      </c>
      <c r="F327">
        <v>46.5</v>
      </c>
      <c r="G327">
        <v>22.42</v>
      </c>
      <c r="H327">
        <v>13.64</v>
      </c>
      <c r="I327">
        <v>168.15</v>
      </c>
      <c r="J327">
        <v>21.67</v>
      </c>
      <c r="K327">
        <v>23.28</v>
      </c>
      <c r="L327">
        <v>6.86</v>
      </c>
      <c r="M327">
        <v>80.150000000000006</v>
      </c>
      <c r="N327">
        <v>27.91</v>
      </c>
      <c r="O327">
        <v>423.38</v>
      </c>
      <c r="P327" s="72">
        <v>299.99</v>
      </c>
      <c r="Q327" s="61"/>
      <c r="R327" s="53">
        <v>44963</v>
      </c>
      <c r="S327" s="4">
        <f t="shared" si="90"/>
        <v>1.0376843255051948E-2</v>
      </c>
      <c r="T327" s="4">
        <f t="shared" si="91"/>
        <v>2.3524760304437953E-2</v>
      </c>
      <c r="U327" s="4">
        <f t="shared" si="92"/>
        <v>-2.0151133501260521E-3</v>
      </c>
      <c r="V327" s="4">
        <f t="shared" si="93"/>
        <v>-3.1240237425800288E-4</v>
      </c>
      <c r="W327" s="4">
        <f t="shared" si="94"/>
        <v>4.9661399548532881E-2</v>
      </c>
      <c r="X327" s="4">
        <f t="shared" si="95"/>
        <v>-1.3363028953228273E-3</v>
      </c>
      <c r="Y327" s="4">
        <f t="shared" si="96"/>
        <v>1.7910447761193993E-2</v>
      </c>
      <c r="Z327" s="4">
        <f t="shared" si="97"/>
        <v>8.8192944564435827E-3</v>
      </c>
      <c r="AA327" s="4">
        <f t="shared" si="98"/>
        <v>1.4038371548900308E-2</v>
      </c>
      <c r="AB327" s="4">
        <f t="shared" si="99"/>
        <v>9.9783080260302803E-3</v>
      </c>
      <c r="AC327" s="4">
        <f t="shared" si="100"/>
        <v>7.3421439060206151E-3</v>
      </c>
      <c r="AD327" s="4">
        <f t="shared" si="101"/>
        <v>7.4973175965665328E-2</v>
      </c>
      <c r="AE327" s="4">
        <f t="shared" si="102"/>
        <v>-2.6847977684797741E-2</v>
      </c>
      <c r="AF327" s="4">
        <f t="shared" si="103"/>
        <v>2.3670785077008594E-2</v>
      </c>
      <c r="AG327" s="4">
        <f t="shared" si="104"/>
        <v>-6.4911409173703527E-3</v>
      </c>
    </row>
    <row r="328" spans="1:33">
      <c r="A328" s="53">
        <v>44964</v>
      </c>
      <c r="B328">
        <v>94.03</v>
      </c>
      <c r="C328">
        <v>103.5</v>
      </c>
      <c r="D328">
        <v>20.100000000000001</v>
      </c>
      <c r="E328">
        <v>32</v>
      </c>
      <c r="F328">
        <v>46.72</v>
      </c>
      <c r="G328">
        <v>21.67</v>
      </c>
      <c r="H328">
        <v>13.23</v>
      </c>
      <c r="I328">
        <v>166.67</v>
      </c>
      <c r="J328">
        <v>21.45</v>
      </c>
      <c r="K328">
        <v>22.94</v>
      </c>
      <c r="L328">
        <v>6.92</v>
      </c>
      <c r="M328">
        <v>81.12</v>
      </c>
      <c r="N328">
        <v>28.3</v>
      </c>
      <c r="O328">
        <v>419.64</v>
      </c>
      <c r="P328" s="72">
        <v>295.95999999999998</v>
      </c>
      <c r="Q328" s="61"/>
      <c r="R328" s="53">
        <v>44964</v>
      </c>
      <c r="S328" s="4">
        <f t="shared" si="90"/>
        <v>1.6540540540540549E-2</v>
      </c>
      <c r="T328" s="4">
        <f t="shared" si="91"/>
        <v>-4.8285852245288918E-4</v>
      </c>
      <c r="U328" s="4">
        <f t="shared" si="92"/>
        <v>1.463907117617369E-2</v>
      </c>
      <c r="V328" s="4">
        <f t="shared" si="93"/>
        <v>0</v>
      </c>
      <c r="W328" s="4">
        <f t="shared" si="94"/>
        <v>4.7311827956988406E-3</v>
      </c>
      <c r="X328" s="4">
        <f t="shared" si="95"/>
        <v>-3.3452274754683264E-2</v>
      </c>
      <c r="Y328" s="4">
        <f t="shared" si="96"/>
        <v>-3.0058651026392935E-2</v>
      </c>
      <c r="Z328" s="4">
        <f t="shared" si="97"/>
        <v>-8.8016651798989987E-3</v>
      </c>
      <c r="AA328" s="4">
        <f t="shared" si="98"/>
        <v>-1.0152284263959532E-2</v>
      </c>
      <c r="AB328" s="4">
        <f t="shared" si="99"/>
        <v>-1.4604810996563522E-2</v>
      </c>
      <c r="AC328" s="4">
        <f t="shared" si="100"/>
        <v>8.7463556851310464E-3</v>
      </c>
      <c r="AD328" s="4">
        <f t="shared" si="101"/>
        <v>1.2102308172177167E-2</v>
      </c>
      <c r="AE328" s="4">
        <f t="shared" si="102"/>
        <v>1.3973486205661079E-2</v>
      </c>
      <c r="AF328" s="4">
        <f t="shared" si="103"/>
        <v>-8.8336718786905521E-3</v>
      </c>
      <c r="AG328" s="4">
        <f t="shared" si="104"/>
        <v>-1.3433781126037658E-2</v>
      </c>
    </row>
    <row r="329" spans="1:33">
      <c r="A329" s="53">
        <v>44965</v>
      </c>
      <c r="B329">
        <v>94.1</v>
      </c>
      <c r="C329">
        <v>102.41</v>
      </c>
      <c r="D329">
        <v>20.66</v>
      </c>
      <c r="E329">
        <v>32.32</v>
      </c>
      <c r="F329">
        <v>46</v>
      </c>
      <c r="G329">
        <v>22.51</v>
      </c>
      <c r="H329">
        <v>13.26</v>
      </c>
      <c r="I329">
        <v>167.43</v>
      </c>
      <c r="J329">
        <v>21.58</v>
      </c>
      <c r="K329">
        <v>23.09</v>
      </c>
      <c r="L329">
        <v>6.98</v>
      </c>
      <c r="M329">
        <v>80.05</v>
      </c>
      <c r="N329">
        <v>28.34</v>
      </c>
      <c r="O329">
        <v>420.94</v>
      </c>
      <c r="P329" s="72">
        <v>297.95</v>
      </c>
      <c r="Q329" s="61"/>
      <c r="R329" s="53">
        <v>44965</v>
      </c>
      <c r="S329" s="4">
        <f t="shared" si="90"/>
        <v>7.4444326278833017E-4</v>
      </c>
      <c r="T329" s="4">
        <f t="shared" si="91"/>
        <v>-1.0531400966183657E-2</v>
      </c>
      <c r="U329" s="4">
        <f t="shared" si="92"/>
        <v>2.7860696517412853E-2</v>
      </c>
      <c r="V329" s="4">
        <f t="shared" si="93"/>
        <v>1.0000000000000009E-2</v>
      </c>
      <c r="W329" s="4">
        <f t="shared" si="94"/>
        <v>-1.5410958904109595E-2</v>
      </c>
      <c r="X329" s="4">
        <f t="shared" si="95"/>
        <v>3.8763267189663164E-2</v>
      </c>
      <c r="Y329" s="4">
        <f t="shared" si="96"/>
        <v>2.2675736961450532E-3</v>
      </c>
      <c r="Z329" s="4">
        <f t="shared" si="97"/>
        <v>4.5599088018239975E-3</v>
      </c>
      <c r="AA329" s="4">
        <f t="shared" si="98"/>
        <v>6.0606060606060996E-3</v>
      </c>
      <c r="AB329" s="4">
        <f t="shared" si="99"/>
        <v>6.5387968613774827E-3</v>
      </c>
      <c r="AC329" s="4">
        <f t="shared" si="100"/>
        <v>8.6705202312138407E-3</v>
      </c>
      <c r="AD329" s="4">
        <f t="shared" si="101"/>
        <v>-1.3190335305720002E-2</v>
      </c>
      <c r="AE329" s="4">
        <f t="shared" si="102"/>
        <v>1.4134275618373771E-3</v>
      </c>
      <c r="AF329" s="4">
        <f t="shared" si="103"/>
        <v>3.0978934324659146E-3</v>
      </c>
      <c r="AG329" s="4">
        <f t="shared" si="104"/>
        <v>6.7238816056223172E-3</v>
      </c>
    </row>
    <row r="330" spans="1:33">
      <c r="A330" s="53">
        <v>44966</v>
      </c>
      <c r="B330">
        <v>96.64</v>
      </c>
      <c r="C330">
        <v>106.05</v>
      </c>
      <c r="D330">
        <v>20.6</v>
      </c>
      <c r="E330">
        <v>32.99</v>
      </c>
      <c r="F330">
        <v>46</v>
      </c>
      <c r="G330">
        <v>22.92</v>
      </c>
      <c r="H330">
        <v>13.66</v>
      </c>
      <c r="I330">
        <v>174.99</v>
      </c>
      <c r="J330">
        <v>22.44</v>
      </c>
      <c r="K330">
        <v>23.84</v>
      </c>
      <c r="L330">
        <v>7.05</v>
      </c>
      <c r="M330">
        <v>83.84</v>
      </c>
      <c r="N330">
        <v>28.92</v>
      </c>
      <c r="O330">
        <v>430.19</v>
      </c>
      <c r="P330" s="72">
        <v>295.02</v>
      </c>
      <c r="Q330" s="61"/>
      <c r="R330" s="53">
        <v>44966</v>
      </c>
      <c r="S330" s="4">
        <f t="shared" si="90"/>
        <v>2.6992561105207313E-2</v>
      </c>
      <c r="T330" s="4">
        <f t="shared" si="91"/>
        <v>3.5543403964456655E-2</v>
      </c>
      <c r="U330" s="4">
        <f t="shared" si="92"/>
        <v>-2.9041626331074433E-3</v>
      </c>
      <c r="V330" s="4">
        <f t="shared" si="93"/>
        <v>2.0730198019802026E-2</v>
      </c>
      <c r="W330" s="4">
        <f t="shared" si="94"/>
        <v>0</v>
      </c>
      <c r="X330" s="4">
        <f t="shared" si="95"/>
        <v>1.8214127054642315E-2</v>
      </c>
      <c r="Y330" s="4">
        <f t="shared" si="96"/>
        <v>3.016591251885381E-2</v>
      </c>
      <c r="Z330" s="4">
        <f t="shared" si="97"/>
        <v>4.515319835154985E-2</v>
      </c>
      <c r="AA330" s="4">
        <f t="shared" si="98"/>
        <v>3.9851714550509953E-2</v>
      </c>
      <c r="AB330" s="4">
        <f t="shared" si="99"/>
        <v>3.24815937635341E-2</v>
      </c>
      <c r="AC330" s="4">
        <f t="shared" si="100"/>
        <v>1.0028653295128809E-2</v>
      </c>
      <c r="AD330" s="4">
        <f t="shared" si="101"/>
        <v>4.7345409119300408E-2</v>
      </c>
      <c r="AE330" s="4">
        <f t="shared" si="102"/>
        <v>2.0465772759350909E-2</v>
      </c>
      <c r="AF330" s="4">
        <f t="shared" si="103"/>
        <v>2.1974628213047076E-2</v>
      </c>
      <c r="AG330" s="4">
        <f t="shared" si="104"/>
        <v>-9.8338647424064396E-3</v>
      </c>
    </row>
    <row r="331" spans="1:33">
      <c r="A331" s="53">
        <v>44967</v>
      </c>
      <c r="B331">
        <v>94.96</v>
      </c>
      <c r="C331">
        <v>103.53</v>
      </c>
      <c r="D331">
        <v>19.86</v>
      </c>
      <c r="E331">
        <v>32.01</v>
      </c>
      <c r="F331">
        <v>48.77</v>
      </c>
      <c r="G331">
        <v>21.92</v>
      </c>
      <c r="H331">
        <v>13.35</v>
      </c>
      <c r="I331">
        <v>170.72</v>
      </c>
      <c r="J331">
        <v>22.17</v>
      </c>
      <c r="K331">
        <v>22.99</v>
      </c>
      <c r="L331">
        <v>6.9</v>
      </c>
      <c r="M331">
        <v>80.010000000000005</v>
      </c>
      <c r="N331">
        <v>29.23</v>
      </c>
      <c r="O331">
        <v>414.21</v>
      </c>
      <c r="P331" s="72">
        <v>295.3</v>
      </c>
      <c r="Q331" s="61"/>
      <c r="R331" s="53">
        <v>44967</v>
      </c>
      <c r="S331" s="4">
        <f t="shared" si="90"/>
        <v>-1.7384105960264962E-2</v>
      </c>
      <c r="T331" s="4">
        <f t="shared" si="91"/>
        <v>-2.3762376237623672E-2</v>
      </c>
      <c r="U331" s="4">
        <f t="shared" si="92"/>
        <v>-3.5922330097087452E-2</v>
      </c>
      <c r="V331" s="4">
        <f t="shared" si="93"/>
        <v>-2.9705971506517215E-2</v>
      </c>
      <c r="W331" s="4">
        <f t="shared" si="94"/>
        <v>6.0217391304348E-2</v>
      </c>
      <c r="X331" s="4">
        <f t="shared" si="95"/>
        <v>-4.3630017452007008E-2</v>
      </c>
      <c r="Y331" s="4">
        <f t="shared" si="96"/>
        <v>-2.2693997071742356E-2</v>
      </c>
      <c r="Z331" s="4">
        <f t="shared" si="97"/>
        <v>-2.4401394365392348E-2</v>
      </c>
      <c r="AA331" s="4">
        <f t="shared" si="98"/>
        <v>-1.2032085561497263E-2</v>
      </c>
      <c r="AB331" s="4">
        <f t="shared" si="99"/>
        <v>-3.5654362416107421E-2</v>
      </c>
      <c r="AC331" s="4">
        <f t="shared" si="100"/>
        <v>-2.1276595744680771E-2</v>
      </c>
      <c r="AD331" s="4">
        <f t="shared" si="101"/>
        <v>-4.568225190839692E-2</v>
      </c>
      <c r="AE331" s="4">
        <f t="shared" si="102"/>
        <v>1.0719225449515868E-2</v>
      </c>
      <c r="AF331" s="4">
        <f t="shared" si="103"/>
        <v>-3.7146377182175394E-2</v>
      </c>
      <c r="AG331" s="4">
        <f t="shared" si="104"/>
        <v>9.4908819741035266E-4</v>
      </c>
    </row>
    <row r="332" spans="1:33">
      <c r="A332" s="53">
        <v>44970</v>
      </c>
      <c r="B332">
        <v>94.43</v>
      </c>
      <c r="C332">
        <v>103.32</v>
      </c>
      <c r="D332">
        <v>19.989999999999998</v>
      </c>
      <c r="E332">
        <v>32.96</v>
      </c>
      <c r="F332">
        <v>49.78</v>
      </c>
      <c r="G332">
        <v>22.19</v>
      </c>
      <c r="H332">
        <v>13.3</v>
      </c>
      <c r="I332">
        <v>167.6</v>
      </c>
      <c r="J332">
        <v>22.49</v>
      </c>
      <c r="K332">
        <v>23.5</v>
      </c>
      <c r="L332">
        <v>6.83</v>
      </c>
      <c r="M332">
        <v>79.989999999999995</v>
      </c>
      <c r="N332">
        <v>29</v>
      </c>
      <c r="O332">
        <v>415.92</v>
      </c>
      <c r="P332" s="72">
        <v>300</v>
      </c>
      <c r="Q332" s="61"/>
      <c r="R332" s="53">
        <v>44970</v>
      </c>
      <c r="S332" s="4">
        <f t="shared" si="90"/>
        <v>-5.5812973883738737E-3</v>
      </c>
      <c r="T332" s="4">
        <f t="shared" si="91"/>
        <v>-2.0283975659229903E-3</v>
      </c>
      <c r="U332" s="4">
        <f t="shared" si="92"/>
        <v>6.5458207452164796E-3</v>
      </c>
      <c r="V332" s="4">
        <f t="shared" si="93"/>
        <v>2.967822555451427E-2</v>
      </c>
      <c r="W332" s="4">
        <f t="shared" si="94"/>
        <v>2.0709452532294392E-2</v>
      </c>
      <c r="X332" s="4">
        <f t="shared" si="95"/>
        <v>1.2317518248175174E-2</v>
      </c>
      <c r="Y332" s="4">
        <f t="shared" si="96"/>
        <v>-3.7453183520598232E-3</v>
      </c>
      <c r="Z332" s="4">
        <f t="shared" si="97"/>
        <v>-1.8275538894095611E-2</v>
      </c>
      <c r="AA332" s="4">
        <f t="shared" si="98"/>
        <v>1.4433919711321463E-2</v>
      </c>
      <c r="AB332" s="4">
        <f t="shared" si="99"/>
        <v>2.2183558068725517E-2</v>
      </c>
      <c r="AC332" s="4">
        <f t="shared" si="100"/>
        <v>-1.0144927536231974E-2</v>
      </c>
      <c r="AD332" s="4">
        <f t="shared" si="101"/>
        <v>-2.4996875390592699E-4</v>
      </c>
      <c r="AE332" s="4">
        <f t="shared" si="102"/>
        <v>-7.8686281217926757E-3</v>
      </c>
      <c r="AF332" s="4">
        <f t="shared" si="103"/>
        <v>4.1283406967480563E-3</v>
      </c>
      <c r="AG332" s="4">
        <f t="shared" si="104"/>
        <v>1.5916017609211019E-2</v>
      </c>
    </row>
    <row r="333" spans="1:33">
      <c r="A333" s="53">
        <v>44971</v>
      </c>
      <c r="B333">
        <v>94.45</v>
      </c>
      <c r="C333">
        <v>101.47</v>
      </c>
      <c r="D333">
        <v>20</v>
      </c>
      <c r="E333">
        <v>32.9</v>
      </c>
      <c r="F333">
        <v>48.05</v>
      </c>
      <c r="G333">
        <v>21.75</v>
      </c>
      <c r="H333">
        <v>13.07</v>
      </c>
      <c r="I333">
        <v>162.44</v>
      </c>
      <c r="J333">
        <v>21.69</v>
      </c>
      <c r="K333">
        <v>23.26</v>
      </c>
      <c r="L333">
        <v>6.84</v>
      </c>
      <c r="M333">
        <v>76.81</v>
      </c>
      <c r="N333">
        <v>29.7</v>
      </c>
      <c r="O333">
        <v>411.44</v>
      </c>
      <c r="P333" s="72">
        <v>296.01</v>
      </c>
      <c r="Q333" s="61"/>
      <c r="R333" s="53">
        <v>44971</v>
      </c>
      <c r="S333" s="4">
        <f t="shared" si="90"/>
        <v>2.1179709837970684E-4</v>
      </c>
      <c r="T333" s="4">
        <f t="shared" si="91"/>
        <v>-1.7905536198219107E-2</v>
      </c>
      <c r="U333" s="4">
        <f t="shared" si="92"/>
        <v>5.002501250626068E-4</v>
      </c>
      <c r="V333" s="4">
        <f t="shared" si="93"/>
        <v>-1.8203883495145901E-3</v>
      </c>
      <c r="W333" s="4">
        <f t="shared" si="94"/>
        <v>-3.4752912816392256E-2</v>
      </c>
      <c r="X333" s="4">
        <f t="shared" si="95"/>
        <v>-1.9828751689950463E-2</v>
      </c>
      <c r="Y333" s="4">
        <f t="shared" si="96"/>
        <v>-1.7293233082706805E-2</v>
      </c>
      <c r="Z333" s="4">
        <f t="shared" si="97"/>
        <v>-3.0787589498806667E-2</v>
      </c>
      <c r="AA333" s="4">
        <f t="shared" si="98"/>
        <v>-3.5571365051133674E-2</v>
      </c>
      <c r="AB333" s="4">
        <f t="shared" si="99"/>
        <v>-1.021276595744669E-2</v>
      </c>
      <c r="AC333" s="4">
        <f t="shared" si="100"/>
        <v>1.4641288433381305E-3</v>
      </c>
      <c r="AD333" s="4">
        <f t="shared" si="101"/>
        <v>-3.9754969371171289E-2</v>
      </c>
      <c r="AE333" s="4">
        <f t="shared" si="102"/>
        <v>2.4137931034482696E-2</v>
      </c>
      <c r="AF333" s="4">
        <f t="shared" si="103"/>
        <v>-1.0771302173494979E-2</v>
      </c>
      <c r="AG333" s="4">
        <f t="shared" si="104"/>
        <v>-1.3299999999999979E-2</v>
      </c>
    </row>
    <row r="334" spans="1:33">
      <c r="A334" s="53">
        <v>44972</v>
      </c>
      <c r="B334">
        <v>92.4</v>
      </c>
      <c r="C334">
        <v>103.33</v>
      </c>
      <c r="D334">
        <v>21</v>
      </c>
      <c r="E334">
        <v>32.26</v>
      </c>
      <c r="F334">
        <v>49.5</v>
      </c>
      <c r="G334">
        <v>21.7</v>
      </c>
      <c r="H334">
        <v>13.19</v>
      </c>
      <c r="I334">
        <v>162.97999999999999</v>
      </c>
      <c r="J334">
        <v>22.1</v>
      </c>
      <c r="K334">
        <v>23.11</v>
      </c>
      <c r="L334">
        <v>6.83</v>
      </c>
      <c r="M334">
        <v>77.540000000000006</v>
      </c>
      <c r="N334">
        <v>30.19</v>
      </c>
      <c r="O334">
        <v>416.32</v>
      </c>
      <c r="P334" s="72">
        <v>294.89999999999998</v>
      </c>
      <c r="Q334" s="61"/>
      <c r="R334" s="53">
        <v>44972</v>
      </c>
      <c r="S334" s="4">
        <f t="shared" si="90"/>
        <v>-2.1704605611434613E-2</v>
      </c>
      <c r="T334" s="4">
        <f t="shared" si="91"/>
        <v>1.8330541046614801E-2</v>
      </c>
      <c r="U334" s="4">
        <f t="shared" si="92"/>
        <v>5.0000000000000044E-2</v>
      </c>
      <c r="V334" s="4">
        <f t="shared" si="93"/>
        <v>-1.9452887537993901E-2</v>
      </c>
      <c r="W334" s="4">
        <f t="shared" si="94"/>
        <v>3.0176899063475648E-2</v>
      </c>
      <c r="X334" s="4">
        <f t="shared" si="95"/>
        <v>-2.2988505747126853E-3</v>
      </c>
      <c r="Y334" s="4">
        <f t="shared" si="96"/>
        <v>9.1813312930373314E-3</v>
      </c>
      <c r="Z334" s="4">
        <f t="shared" si="97"/>
        <v>3.3243043585322596E-3</v>
      </c>
      <c r="AA334" s="4">
        <f t="shared" si="98"/>
        <v>1.8902720147533358E-2</v>
      </c>
      <c r="AB334" s="4">
        <f t="shared" si="99"/>
        <v>-6.4488392089424584E-3</v>
      </c>
      <c r="AC334" s="4">
        <f t="shared" si="100"/>
        <v>-1.4619883040934978E-3</v>
      </c>
      <c r="AD334" s="4">
        <f t="shared" si="101"/>
        <v>9.5039708371307263E-3</v>
      </c>
      <c r="AE334" s="4">
        <f t="shared" si="102"/>
        <v>1.6498316498316568E-2</v>
      </c>
      <c r="AF334" s="4">
        <f t="shared" si="103"/>
        <v>1.1860781644954299E-2</v>
      </c>
      <c r="AG334" s="4">
        <f t="shared" si="104"/>
        <v>-3.7498733150908015E-3</v>
      </c>
    </row>
    <row r="335" spans="1:33">
      <c r="A335" s="53">
        <v>44973</v>
      </c>
      <c r="B335">
        <v>96.63</v>
      </c>
      <c r="C335">
        <v>103.87</v>
      </c>
      <c r="D335">
        <v>21</v>
      </c>
      <c r="E335">
        <v>32.340000000000003</v>
      </c>
      <c r="F335">
        <v>47.2</v>
      </c>
      <c r="G335">
        <v>21.38</v>
      </c>
      <c r="H335">
        <v>13.2</v>
      </c>
      <c r="I335">
        <v>162.59</v>
      </c>
      <c r="J335">
        <v>22.15</v>
      </c>
      <c r="K335">
        <v>23.48</v>
      </c>
      <c r="L335">
        <v>6.67</v>
      </c>
      <c r="M335">
        <v>75.31</v>
      </c>
      <c r="N335">
        <v>31.72</v>
      </c>
      <c r="O335">
        <v>409.97</v>
      </c>
      <c r="P335" s="72">
        <v>299.99</v>
      </c>
      <c r="Q335" s="61"/>
      <c r="R335" s="53">
        <v>44973</v>
      </c>
      <c r="S335" s="4">
        <f t="shared" si="90"/>
        <v>4.5779220779220697E-2</v>
      </c>
      <c r="T335" s="4">
        <f t="shared" si="91"/>
        <v>5.2259750314527231E-3</v>
      </c>
      <c r="U335" s="4">
        <f t="shared" si="92"/>
        <v>0</v>
      </c>
      <c r="V335" s="4">
        <f t="shared" si="93"/>
        <v>2.4798512089276858E-3</v>
      </c>
      <c r="W335" s="4">
        <f t="shared" si="94"/>
        <v>-4.6464646464646431E-2</v>
      </c>
      <c r="X335" s="4">
        <f t="shared" si="95"/>
        <v>-1.4746543778801802E-2</v>
      </c>
      <c r="Y335" s="4">
        <f t="shared" si="96"/>
        <v>7.5815011372259988E-4</v>
      </c>
      <c r="Z335" s="4">
        <f t="shared" si="97"/>
        <v>-2.3929316480548746E-3</v>
      </c>
      <c r="AA335" s="4">
        <f t="shared" si="98"/>
        <v>2.2624434389137971E-3</v>
      </c>
      <c r="AB335" s="4">
        <f t="shared" si="99"/>
        <v>1.6010385114669123E-2</v>
      </c>
      <c r="AC335" s="4">
        <f t="shared" si="100"/>
        <v>-2.3426061493411421E-2</v>
      </c>
      <c r="AD335" s="4">
        <f t="shared" si="101"/>
        <v>-2.8759350012896645E-2</v>
      </c>
      <c r="AE335" s="4">
        <f t="shared" si="102"/>
        <v>5.0679032792315226E-2</v>
      </c>
      <c r="AF335" s="4">
        <f t="shared" si="103"/>
        <v>-1.5252690238278133E-2</v>
      </c>
      <c r="AG335" s="4">
        <f t="shared" si="104"/>
        <v>1.7260088165479859E-2</v>
      </c>
    </row>
    <row r="336" spans="1:33">
      <c r="A336" s="53">
        <v>44974</v>
      </c>
      <c r="B336">
        <v>97.09</v>
      </c>
      <c r="C336">
        <v>103.01</v>
      </c>
      <c r="D336">
        <v>21.8</v>
      </c>
      <c r="E336">
        <v>32.5</v>
      </c>
      <c r="F336">
        <v>47.22</v>
      </c>
      <c r="G336">
        <v>21.61</v>
      </c>
      <c r="H336">
        <v>13.15</v>
      </c>
      <c r="I336">
        <v>160.41999999999999</v>
      </c>
      <c r="J336">
        <v>22.09</v>
      </c>
      <c r="K336">
        <v>23.21</v>
      </c>
      <c r="L336">
        <v>6.61</v>
      </c>
      <c r="M336">
        <v>75.180000000000007</v>
      </c>
      <c r="N336">
        <v>31.5</v>
      </c>
      <c r="O336">
        <v>410.99</v>
      </c>
      <c r="P336" s="72">
        <v>301.49</v>
      </c>
      <c r="Q336" s="61"/>
      <c r="R336" s="53">
        <v>44974</v>
      </c>
      <c r="S336" s="4">
        <f t="shared" si="90"/>
        <v>4.7604263686227277E-3</v>
      </c>
      <c r="T336" s="4">
        <f t="shared" si="91"/>
        <v>-8.2795802445364552E-3</v>
      </c>
      <c r="U336" s="4">
        <f t="shared" si="92"/>
        <v>3.8095238095238182E-2</v>
      </c>
      <c r="V336" s="4">
        <f t="shared" si="93"/>
        <v>4.9474335188619545E-3</v>
      </c>
      <c r="W336" s="4">
        <f t="shared" si="94"/>
        <v>4.2372881355934311E-4</v>
      </c>
      <c r="X336" s="4">
        <f t="shared" si="95"/>
        <v>1.0757717492984042E-2</v>
      </c>
      <c r="Y336" s="4">
        <f t="shared" si="96"/>
        <v>-3.7878787878786735E-3</v>
      </c>
      <c r="Z336" s="4">
        <f t="shared" si="97"/>
        <v>-1.3346454271480512E-2</v>
      </c>
      <c r="AA336" s="4">
        <f t="shared" si="98"/>
        <v>-2.7088036117380865E-3</v>
      </c>
      <c r="AB336" s="4">
        <f t="shared" si="99"/>
        <v>-1.1499148211243648E-2</v>
      </c>
      <c r="AC336" s="4">
        <f t="shared" si="100"/>
        <v>-8.9955022488754643E-3</v>
      </c>
      <c r="AD336" s="4">
        <f t="shared" si="101"/>
        <v>-1.7261983800291869E-3</v>
      </c>
      <c r="AE336" s="4">
        <f t="shared" si="102"/>
        <v>-6.9356872635560896E-3</v>
      </c>
      <c r="AF336" s="4">
        <f t="shared" si="103"/>
        <v>2.4879869258724874E-3</v>
      </c>
      <c r="AG336" s="4">
        <f t="shared" si="104"/>
        <v>5.0001666722223614E-3</v>
      </c>
    </row>
    <row r="337" spans="1:33">
      <c r="A337" s="53">
        <v>44977</v>
      </c>
      <c r="B337">
        <v>95.33</v>
      </c>
      <c r="C337">
        <v>102.19</v>
      </c>
      <c r="D337">
        <v>22.11</v>
      </c>
      <c r="E337">
        <v>32.25</v>
      </c>
      <c r="F337">
        <v>45.65</v>
      </c>
      <c r="G337">
        <v>21.11</v>
      </c>
      <c r="H337">
        <v>12.99</v>
      </c>
      <c r="I337">
        <v>158.85</v>
      </c>
      <c r="J337">
        <v>21.98</v>
      </c>
      <c r="K337">
        <v>22.85</v>
      </c>
      <c r="L337">
        <v>6.26</v>
      </c>
      <c r="M337">
        <v>71.19</v>
      </c>
      <c r="N337">
        <v>30.16</v>
      </c>
      <c r="O337">
        <v>409.29</v>
      </c>
      <c r="P337" s="72">
        <v>301.5</v>
      </c>
      <c r="Q337" s="61"/>
      <c r="R337" s="53">
        <v>44977</v>
      </c>
      <c r="S337" s="4">
        <f t="shared" si="90"/>
        <v>-1.8127510557214954E-2</v>
      </c>
      <c r="T337" s="4">
        <f t="shared" si="91"/>
        <v>-7.9603921949326084E-3</v>
      </c>
      <c r="U337" s="4">
        <f t="shared" si="92"/>
        <v>1.4220183486238547E-2</v>
      </c>
      <c r="V337" s="4">
        <f t="shared" si="93"/>
        <v>-7.692307692307665E-3</v>
      </c>
      <c r="W337" s="4">
        <f t="shared" si="94"/>
        <v>-3.3248623464633642E-2</v>
      </c>
      <c r="X337" s="4">
        <f t="shared" si="95"/>
        <v>-2.3137436372050013E-2</v>
      </c>
      <c r="Y337" s="4">
        <f t="shared" si="96"/>
        <v>-1.2167300380228174E-2</v>
      </c>
      <c r="Z337" s="4">
        <f t="shared" si="97"/>
        <v>-9.7868096247349934E-3</v>
      </c>
      <c r="AA337" s="4">
        <f t="shared" si="98"/>
        <v>-4.9796287913083104E-3</v>
      </c>
      <c r="AB337" s="4">
        <f t="shared" si="99"/>
        <v>-1.5510555794916003E-2</v>
      </c>
      <c r="AC337" s="4">
        <f t="shared" si="100"/>
        <v>-5.2950075642965277E-2</v>
      </c>
      <c r="AD337" s="4">
        <f t="shared" si="101"/>
        <v>-5.3072625698324161E-2</v>
      </c>
      <c r="AE337" s="4">
        <f t="shared" si="102"/>
        <v>-4.2539682539682544E-2</v>
      </c>
      <c r="AF337" s="4">
        <f t="shared" si="103"/>
        <v>-4.1363536825713698E-3</v>
      </c>
      <c r="AG337" s="4">
        <f t="shared" si="104"/>
        <v>3.3168595973354087E-5</v>
      </c>
    </row>
    <row r="338" spans="1:33">
      <c r="A338" s="53">
        <v>44978</v>
      </c>
      <c r="B338">
        <v>95.96</v>
      </c>
      <c r="C338">
        <v>102.47</v>
      </c>
      <c r="D338">
        <v>22</v>
      </c>
      <c r="E338">
        <v>32.5</v>
      </c>
      <c r="F338">
        <v>45.45</v>
      </c>
      <c r="G338">
        <v>20.97</v>
      </c>
      <c r="H338">
        <v>13.26</v>
      </c>
      <c r="I338">
        <v>163.84</v>
      </c>
      <c r="J338">
        <v>22.36</v>
      </c>
      <c r="K338">
        <v>22.62</v>
      </c>
      <c r="L338">
        <v>6.32</v>
      </c>
      <c r="M338">
        <v>71.89</v>
      </c>
      <c r="N338">
        <v>30.07</v>
      </c>
      <c r="O338">
        <v>413.35</v>
      </c>
      <c r="P338" s="72">
        <v>299.94</v>
      </c>
      <c r="Q338" s="61"/>
      <c r="R338" s="53">
        <v>44978</v>
      </c>
      <c r="S338" s="4">
        <f t="shared" si="90"/>
        <v>6.6086226791146618E-3</v>
      </c>
      <c r="T338" s="4">
        <f t="shared" si="91"/>
        <v>2.7399941285839446E-3</v>
      </c>
      <c r="U338" s="4">
        <f t="shared" si="92"/>
        <v>-4.9751243781094301E-3</v>
      </c>
      <c r="V338" s="4">
        <f t="shared" si="93"/>
        <v>7.7519379844961378E-3</v>
      </c>
      <c r="W338" s="4">
        <f t="shared" si="94"/>
        <v>-4.3811610076669449E-3</v>
      </c>
      <c r="X338" s="4">
        <f t="shared" si="95"/>
        <v>-6.6319279962103739E-3</v>
      </c>
      <c r="Y338" s="4">
        <f t="shared" si="96"/>
        <v>2.0785219399538146E-2</v>
      </c>
      <c r="Z338" s="4">
        <f t="shared" si="97"/>
        <v>3.1413282971356704E-2</v>
      </c>
      <c r="AA338" s="4">
        <f t="shared" si="98"/>
        <v>1.7288444040036266E-2</v>
      </c>
      <c r="AB338" s="4">
        <f t="shared" si="99"/>
        <v>-1.0065645514223176E-2</v>
      </c>
      <c r="AC338" s="4">
        <f t="shared" si="100"/>
        <v>9.5846645367412275E-3</v>
      </c>
      <c r="AD338" s="4">
        <f t="shared" si="101"/>
        <v>9.8328416912487615E-3</v>
      </c>
      <c r="AE338" s="4">
        <f t="shared" si="102"/>
        <v>-2.9840848806366171E-3</v>
      </c>
      <c r="AF338" s="4">
        <f t="shared" si="103"/>
        <v>9.9196168975543841E-3</v>
      </c>
      <c r="AG338" s="4">
        <f t="shared" si="104"/>
        <v>-5.1741293532338029E-3</v>
      </c>
    </row>
    <row r="339" spans="1:33">
      <c r="A339" s="53">
        <v>44979</v>
      </c>
      <c r="B339">
        <v>95.78</v>
      </c>
      <c r="C339">
        <v>110.15</v>
      </c>
      <c r="D339">
        <v>22.14</v>
      </c>
      <c r="E339">
        <v>32.99</v>
      </c>
      <c r="F339">
        <v>42.96</v>
      </c>
      <c r="G339">
        <v>21.22</v>
      </c>
      <c r="H339">
        <v>13.23</v>
      </c>
      <c r="I339">
        <v>165.26</v>
      </c>
      <c r="J339">
        <v>24.03</v>
      </c>
      <c r="K339">
        <v>22.71</v>
      </c>
      <c r="L339">
        <v>6.44</v>
      </c>
      <c r="M339">
        <v>70.53</v>
      </c>
      <c r="N339">
        <v>29.65</v>
      </c>
      <c r="O339">
        <v>415.61</v>
      </c>
      <c r="P339" s="72">
        <v>298.48</v>
      </c>
      <c r="Q339" s="61"/>
      <c r="R339" s="53">
        <v>44979</v>
      </c>
      <c r="S339" s="4">
        <f t="shared" si="90"/>
        <v>-1.8757815756564877E-3</v>
      </c>
      <c r="T339" s="4">
        <f t="shared" si="91"/>
        <v>7.4948765492339309E-2</v>
      </c>
      <c r="U339" s="4">
        <f t="shared" si="92"/>
        <v>6.3636363636363491E-3</v>
      </c>
      <c r="V339" s="4">
        <f t="shared" si="93"/>
        <v>1.507692307692321E-2</v>
      </c>
      <c r="W339" s="4">
        <f t="shared" si="94"/>
        <v>-5.4785478547854871E-2</v>
      </c>
      <c r="X339" s="4">
        <f t="shared" si="95"/>
        <v>1.1921793037672934E-2</v>
      </c>
      <c r="Y339" s="4">
        <f t="shared" si="96"/>
        <v>-2.2624434389140191E-3</v>
      </c>
      <c r="Z339" s="4">
        <f t="shared" si="97"/>
        <v>8.6669921875E-3</v>
      </c>
      <c r="AA339" s="4">
        <f t="shared" si="98"/>
        <v>7.4686940966010917E-2</v>
      </c>
      <c r="AB339" s="4">
        <f t="shared" si="99"/>
        <v>3.9787798408488229E-3</v>
      </c>
      <c r="AC339" s="4">
        <f t="shared" si="100"/>
        <v>1.8987341772152E-2</v>
      </c>
      <c r="AD339" s="4">
        <f t="shared" si="101"/>
        <v>-1.8917791069689827E-2</v>
      </c>
      <c r="AE339" s="4">
        <f t="shared" si="102"/>
        <v>-1.3967409378117801E-2</v>
      </c>
      <c r="AF339" s="4">
        <f t="shared" si="103"/>
        <v>5.4675214709083431E-3</v>
      </c>
      <c r="AG339" s="4">
        <f t="shared" si="104"/>
        <v>-4.8676401947055359E-3</v>
      </c>
    </row>
    <row r="340" spans="1:33">
      <c r="A340" s="53">
        <v>44980</v>
      </c>
      <c r="B340">
        <v>95.03</v>
      </c>
      <c r="C340">
        <v>108.92</v>
      </c>
      <c r="D340">
        <v>22</v>
      </c>
      <c r="E340">
        <v>33</v>
      </c>
      <c r="F340">
        <v>43.57</v>
      </c>
      <c r="G340">
        <v>20.91</v>
      </c>
      <c r="H340">
        <v>12.99</v>
      </c>
      <c r="I340">
        <v>163.12</v>
      </c>
      <c r="J340">
        <v>23.78</v>
      </c>
      <c r="K340">
        <v>22.83</v>
      </c>
      <c r="L340">
        <v>6.3</v>
      </c>
      <c r="M340">
        <v>67.83</v>
      </c>
      <c r="N340">
        <v>29.97</v>
      </c>
      <c r="O340">
        <v>413.99</v>
      </c>
      <c r="P340" s="72">
        <v>299.5</v>
      </c>
      <c r="Q340" s="61"/>
      <c r="R340" s="53">
        <v>44980</v>
      </c>
      <c r="S340" s="4">
        <f t="shared" si="90"/>
        <v>-7.8304447692628676E-3</v>
      </c>
      <c r="T340" s="4">
        <f t="shared" si="91"/>
        <v>-1.1166591012256033E-2</v>
      </c>
      <c r="U340" s="4">
        <f t="shared" si="92"/>
        <v>-6.3233965672990777E-3</v>
      </c>
      <c r="V340" s="4">
        <f t="shared" si="93"/>
        <v>3.0312215822969613E-4</v>
      </c>
      <c r="W340" s="4">
        <f t="shared" si="94"/>
        <v>1.4199255121042809E-2</v>
      </c>
      <c r="X340" s="4">
        <f t="shared" si="95"/>
        <v>-1.4608859566446641E-2</v>
      </c>
      <c r="Y340" s="4">
        <f t="shared" si="96"/>
        <v>-1.8140589569160981E-2</v>
      </c>
      <c r="Z340" s="4">
        <f t="shared" si="97"/>
        <v>-1.2949292024688308E-2</v>
      </c>
      <c r="AA340" s="4">
        <f t="shared" si="98"/>
        <v>-1.0403662089055299E-2</v>
      </c>
      <c r="AB340" s="4">
        <f t="shared" si="99"/>
        <v>5.2840158520475189E-3</v>
      </c>
      <c r="AC340" s="4">
        <f t="shared" si="100"/>
        <v>-2.1739130434782705E-2</v>
      </c>
      <c r="AD340" s="4">
        <f t="shared" si="101"/>
        <v>-3.8281582305402018E-2</v>
      </c>
      <c r="AE340" s="4">
        <f t="shared" si="102"/>
        <v>1.0792580101180338E-2</v>
      </c>
      <c r="AF340" s="4">
        <f t="shared" si="103"/>
        <v>-3.8978850364524975E-3</v>
      </c>
      <c r="AG340" s="4">
        <f t="shared" ref="AG340:AG355" si="105">P340/P339-1</f>
        <v>3.4173143929241423E-3</v>
      </c>
    </row>
    <row r="341" spans="1:33">
      <c r="A341" s="53">
        <v>44981</v>
      </c>
      <c r="B341">
        <v>94.57</v>
      </c>
      <c r="C341">
        <v>107.7</v>
      </c>
      <c r="D341">
        <v>21.91</v>
      </c>
      <c r="E341">
        <v>32.950000000000003</v>
      </c>
      <c r="F341">
        <v>45.64</v>
      </c>
      <c r="G341">
        <v>20.29</v>
      </c>
      <c r="H341">
        <v>12.7</v>
      </c>
      <c r="I341">
        <v>165.86</v>
      </c>
      <c r="J341">
        <v>24.72</v>
      </c>
      <c r="K341">
        <v>22.36</v>
      </c>
      <c r="L341">
        <v>6.26</v>
      </c>
      <c r="M341">
        <v>66.64</v>
      </c>
      <c r="N341">
        <v>30.25</v>
      </c>
      <c r="O341">
        <v>415.76</v>
      </c>
      <c r="P341" s="72">
        <v>297.51</v>
      </c>
      <c r="Q341" s="61"/>
      <c r="R341" s="53">
        <v>44981</v>
      </c>
      <c r="S341" s="4">
        <f t="shared" si="90"/>
        <v>-4.8405766600021494E-3</v>
      </c>
      <c r="T341" s="4">
        <f t="shared" si="91"/>
        <v>-1.1200881380829975E-2</v>
      </c>
      <c r="U341" s="4">
        <f t="shared" si="92"/>
        <v>-4.090909090909034E-3</v>
      </c>
      <c r="V341" s="4">
        <f t="shared" si="93"/>
        <v>-1.5151515151514694E-3</v>
      </c>
      <c r="W341" s="4">
        <f t="shared" si="94"/>
        <v>4.750975441817773E-2</v>
      </c>
      <c r="X341" s="4">
        <f t="shared" si="95"/>
        <v>-2.965088474414157E-2</v>
      </c>
      <c r="Y341" s="4">
        <f t="shared" si="96"/>
        <v>-2.2324865280985429E-2</v>
      </c>
      <c r="Z341" s="4">
        <f t="shared" si="97"/>
        <v>1.6797449730260094E-2</v>
      </c>
      <c r="AA341" s="4">
        <f t="shared" si="98"/>
        <v>3.9529015979814952E-2</v>
      </c>
      <c r="AB341" s="4">
        <f t="shared" si="99"/>
        <v>-2.0586946999561984E-2</v>
      </c>
      <c r="AC341" s="4">
        <f t="shared" si="100"/>
        <v>-6.3492063492063266E-3</v>
      </c>
      <c r="AD341" s="4">
        <f t="shared" si="101"/>
        <v>-1.7543859649122751E-2</v>
      </c>
      <c r="AE341" s="4">
        <f t="shared" si="102"/>
        <v>9.3426760093426875E-3</v>
      </c>
      <c r="AF341" s="4">
        <f t="shared" si="103"/>
        <v>4.2754655909562622E-3</v>
      </c>
      <c r="AG341" s="4">
        <f t="shared" si="105"/>
        <v>-6.6444073455760311E-3</v>
      </c>
    </row>
    <row r="342" spans="1:33">
      <c r="A342" s="53">
        <v>44984</v>
      </c>
      <c r="B342">
        <v>94.04</v>
      </c>
      <c r="C342">
        <v>113.1</v>
      </c>
      <c r="D342">
        <v>22.12</v>
      </c>
      <c r="E342">
        <v>32.94</v>
      </c>
      <c r="F342">
        <v>46.81</v>
      </c>
      <c r="G342">
        <v>19.79</v>
      </c>
      <c r="H342">
        <v>12.73</v>
      </c>
      <c r="I342">
        <v>167.76</v>
      </c>
      <c r="J342">
        <v>25.09</v>
      </c>
      <c r="K342">
        <v>21.88</v>
      </c>
      <c r="L342">
        <v>6.51</v>
      </c>
      <c r="M342">
        <v>65.77</v>
      </c>
      <c r="N342">
        <v>30.29</v>
      </c>
      <c r="O342">
        <v>413.93</v>
      </c>
      <c r="P342" s="72">
        <v>297.2</v>
      </c>
      <c r="Q342" s="61"/>
      <c r="R342" s="53">
        <v>44984</v>
      </c>
      <c r="S342" s="4">
        <f t="shared" si="90"/>
        <v>-5.6043142645657573E-3</v>
      </c>
      <c r="T342" s="4">
        <f t="shared" si="91"/>
        <v>5.0139275766016622E-2</v>
      </c>
      <c r="U342" s="4">
        <f t="shared" si="92"/>
        <v>9.5846645367412275E-3</v>
      </c>
      <c r="V342" s="4">
        <f t="shared" si="93"/>
        <v>-3.0349013657071655E-4</v>
      </c>
      <c r="W342" s="4">
        <f t="shared" si="94"/>
        <v>2.5635407537248023E-2</v>
      </c>
      <c r="X342" s="4">
        <f t="shared" si="95"/>
        <v>-2.4642681123706267E-2</v>
      </c>
      <c r="Y342" s="4">
        <f t="shared" si="96"/>
        <v>2.3622047244096223E-3</v>
      </c>
      <c r="Z342" s="4">
        <f t="shared" si="97"/>
        <v>1.1455444350657151E-2</v>
      </c>
      <c r="AA342" s="4">
        <f t="shared" si="98"/>
        <v>1.4967637540453049E-2</v>
      </c>
      <c r="AB342" s="4">
        <f t="shared" si="99"/>
        <v>-2.146690518783545E-2</v>
      </c>
      <c r="AC342" s="4">
        <f t="shared" si="100"/>
        <v>3.9936102236421744E-2</v>
      </c>
      <c r="AD342" s="4">
        <f t="shared" si="101"/>
        <v>-1.3055222088835583E-2</v>
      </c>
      <c r="AE342" s="4">
        <f t="shared" si="102"/>
        <v>1.3223140495868257E-3</v>
      </c>
      <c r="AF342" s="4">
        <f t="shared" si="103"/>
        <v>-4.4015778333653666E-3</v>
      </c>
      <c r="AG342" s="4">
        <f t="shared" si="105"/>
        <v>-1.041981782125001E-3</v>
      </c>
    </row>
    <row r="343" spans="1:33">
      <c r="A343" s="53">
        <v>44985</v>
      </c>
      <c r="B343">
        <v>94.93</v>
      </c>
      <c r="C343">
        <v>113.02</v>
      </c>
      <c r="D343">
        <v>22.3</v>
      </c>
      <c r="E343">
        <v>33</v>
      </c>
      <c r="F343">
        <v>47.41</v>
      </c>
      <c r="G343">
        <v>19.559999999999999</v>
      </c>
      <c r="H343">
        <v>12.48</v>
      </c>
      <c r="I343">
        <v>161.19999999999999</v>
      </c>
      <c r="J343">
        <v>24.85</v>
      </c>
      <c r="K343">
        <v>21.4</v>
      </c>
      <c r="L343">
        <v>6.24</v>
      </c>
      <c r="M343">
        <v>62.93</v>
      </c>
      <c r="N343">
        <v>30.29</v>
      </c>
      <c r="O343">
        <v>413.66</v>
      </c>
      <c r="P343" s="72">
        <v>300</v>
      </c>
      <c r="Q343" s="61"/>
      <c r="R343" s="53">
        <v>44985</v>
      </c>
      <c r="S343" s="4">
        <f t="shared" si="90"/>
        <v>9.4640578477243054E-3</v>
      </c>
      <c r="T343" s="4">
        <f t="shared" si="91"/>
        <v>-7.0733863837313393E-4</v>
      </c>
      <c r="U343" s="4">
        <f t="shared" si="92"/>
        <v>8.1374321880651745E-3</v>
      </c>
      <c r="V343" s="4">
        <f t="shared" si="93"/>
        <v>1.8214936247724633E-3</v>
      </c>
      <c r="W343" s="4">
        <f t="shared" si="94"/>
        <v>1.2817773979918679E-2</v>
      </c>
      <c r="X343" s="4">
        <f t="shared" si="95"/>
        <v>-1.1622031328954008E-2</v>
      </c>
      <c r="Y343" s="4">
        <f t="shared" si="96"/>
        <v>-1.9638648860958341E-2</v>
      </c>
      <c r="Z343" s="4">
        <f t="shared" si="97"/>
        <v>-3.9103481163566989E-2</v>
      </c>
      <c r="AA343" s="4">
        <f t="shared" si="98"/>
        <v>-9.5655639697089789E-3</v>
      </c>
      <c r="AB343" s="4">
        <f t="shared" si="99"/>
        <v>-2.1937842778793404E-2</v>
      </c>
      <c r="AC343" s="4">
        <f t="shared" si="100"/>
        <v>-4.1474654377880116E-2</v>
      </c>
      <c r="AD343" s="4">
        <f t="shared" si="101"/>
        <v>-4.3180781511327315E-2</v>
      </c>
      <c r="AE343" s="4">
        <f t="shared" si="102"/>
        <v>0</v>
      </c>
      <c r="AF343" s="4">
        <f t="shared" si="103"/>
        <v>-6.5228420264296094E-4</v>
      </c>
      <c r="AG343" s="4">
        <f t="shared" si="105"/>
        <v>9.421265141319024E-3</v>
      </c>
    </row>
    <row r="344" spans="1:33">
      <c r="A344" s="53">
        <v>44986</v>
      </c>
      <c r="B344">
        <v>95</v>
      </c>
      <c r="C344">
        <v>111.75</v>
      </c>
      <c r="D344">
        <v>22</v>
      </c>
      <c r="E344">
        <v>34.950000000000003</v>
      </c>
      <c r="F344">
        <v>47.44</v>
      </c>
      <c r="G344">
        <v>19.04</v>
      </c>
      <c r="H344">
        <v>12.41</v>
      </c>
      <c r="I344">
        <v>162.62</v>
      </c>
      <c r="J344">
        <v>24.22</v>
      </c>
      <c r="K344">
        <v>21.04</v>
      </c>
      <c r="L344">
        <v>6.27</v>
      </c>
      <c r="M344">
        <v>61.89</v>
      </c>
      <c r="N344">
        <v>30</v>
      </c>
      <c r="O344">
        <v>407.92</v>
      </c>
      <c r="P344" s="72">
        <v>300.44</v>
      </c>
      <c r="Q344" s="61"/>
      <c r="R344" s="53">
        <v>44986</v>
      </c>
      <c r="S344" s="4">
        <f t="shared" si="90"/>
        <v>7.3738544190438127E-4</v>
      </c>
      <c r="T344" s="4">
        <f t="shared" si="91"/>
        <v>-1.1236949212528713E-2</v>
      </c>
      <c r="U344" s="4">
        <f t="shared" si="92"/>
        <v>-1.3452914798206317E-2</v>
      </c>
      <c r="V344" s="4">
        <f t="shared" si="93"/>
        <v>5.9090909090909083E-2</v>
      </c>
      <c r="W344" s="4">
        <f t="shared" si="94"/>
        <v>6.3277789495885806E-4</v>
      </c>
      <c r="X344" s="4">
        <f t="shared" si="95"/>
        <v>-2.6584867075664653E-2</v>
      </c>
      <c r="Y344" s="4">
        <f t="shared" si="96"/>
        <v>-5.608974358974339E-3</v>
      </c>
      <c r="Z344" s="4">
        <f t="shared" si="97"/>
        <v>8.8089330024814227E-3</v>
      </c>
      <c r="AA344" s="4">
        <f t="shared" si="98"/>
        <v>-2.5352112676056415E-2</v>
      </c>
      <c r="AB344" s="4">
        <f t="shared" si="99"/>
        <v>-1.6822429906542036E-2</v>
      </c>
      <c r="AC344" s="4">
        <f t="shared" si="100"/>
        <v>4.8076923076922906E-3</v>
      </c>
      <c r="AD344" s="4">
        <f t="shared" si="101"/>
        <v>-1.6526299062450289E-2</v>
      </c>
      <c r="AE344" s="4">
        <f t="shared" si="102"/>
        <v>-9.5741168702542234E-3</v>
      </c>
      <c r="AF344" s="4">
        <f t="shared" si="103"/>
        <v>-1.3876130155199951E-2</v>
      </c>
      <c r="AG344" s="4">
        <f t="shared" si="105"/>
        <v>1.4666666666667272E-3</v>
      </c>
    </row>
    <row r="345" spans="1:33">
      <c r="A345" s="53">
        <v>44987</v>
      </c>
      <c r="B345">
        <v>97.1</v>
      </c>
      <c r="C345">
        <v>115.1</v>
      </c>
      <c r="D345">
        <v>22</v>
      </c>
      <c r="E345">
        <v>34</v>
      </c>
      <c r="F345">
        <v>48.58</v>
      </c>
      <c r="G345">
        <v>19.36</v>
      </c>
      <c r="H345">
        <v>12.21</v>
      </c>
      <c r="I345">
        <v>160.37</v>
      </c>
      <c r="J345">
        <v>23.81</v>
      </c>
      <c r="K345">
        <v>20.91</v>
      </c>
      <c r="L345">
        <v>6.14</v>
      </c>
      <c r="M345">
        <v>62.96</v>
      </c>
      <c r="N345">
        <v>29.79</v>
      </c>
      <c r="O345">
        <v>396.79</v>
      </c>
      <c r="P345" s="72">
        <v>304.48</v>
      </c>
      <c r="Q345" s="61"/>
      <c r="R345" s="53">
        <v>44987</v>
      </c>
      <c r="S345" s="4">
        <f t="shared" si="90"/>
        <v>2.2105263157894628E-2</v>
      </c>
      <c r="T345" s="4">
        <f t="shared" si="91"/>
        <v>2.9977628635346809E-2</v>
      </c>
      <c r="U345" s="4">
        <f t="shared" si="92"/>
        <v>0</v>
      </c>
      <c r="V345" s="4">
        <f t="shared" si="93"/>
        <v>-2.7181688125894166E-2</v>
      </c>
      <c r="W345" s="4">
        <f t="shared" si="94"/>
        <v>2.4030354131534537E-2</v>
      </c>
      <c r="X345" s="4">
        <f t="shared" si="95"/>
        <v>1.6806722689075571E-2</v>
      </c>
      <c r="Y345" s="4">
        <f t="shared" si="96"/>
        <v>-1.6116035455277955E-2</v>
      </c>
      <c r="Z345" s="4">
        <f t="shared" si="97"/>
        <v>-1.3835936539171034E-2</v>
      </c>
      <c r="AA345" s="4">
        <f t="shared" si="98"/>
        <v>-1.6928158546655636E-2</v>
      </c>
      <c r="AB345" s="4">
        <f t="shared" si="99"/>
        <v>-6.1787072243345564E-3</v>
      </c>
      <c r="AC345" s="4">
        <f t="shared" si="100"/>
        <v>-2.0733652312599715E-2</v>
      </c>
      <c r="AD345" s="4">
        <f t="shared" si="101"/>
        <v>1.7288738083696797E-2</v>
      </c>
      <c r="AE345" s="4">
        <f t="shared" si="102"/>
        <v>-7.0000000000000062E-3</v>
      </c>
      <c r="AF345" s="4">
        <f t="shared" si="103"/>
        <v>-2.7284761717983885E-2</v>
      </c>
      <c r="AG345" s="4">
        <f t="shared" si="105"/>
        <v>1.3446944481427359E-2</v>
      </c>
    </row>
    <row r="346" spans="1:33">
      <c r="A346" s="53">
        <v>44988</v>
      </c>
      <c r="B346">
        <v>100.14</v>
      </c>
      <c r="C346">
        <v>116.69</v>
      </c>
      <c r="D346">
        <v>21.86</v>
      </c>
      <c r="E346">
        <v>34.17</v>
      </c>
      <c r="F346">
        <v>49.16</v>
      </c>
      <c r="G346">
        <v>19.7</v>
      </c>
      <c r="H346">
        <v>12.67</v>
      </c>
      <c r="I346">
        <v>168.32</v>
      </c>
      <c r="J346">
        <v>24.29</v>
      </c>
      <c r="K346">
        <v>21.06</v>
      </c>
      <c r="L346">
        <v>6.24</v>
      </c>
      <c r="M346">
        <v>67.680000000000007</v>
      </c>
      <c r="N346">
        <v>30.25</v>
      </c>
      <c r="O346">
        <v>404.74</v>
      </c>
      <c r="P346" s="72">
        <v>301.43</v>
      </c>
      <c r="Q346" s="61"/>
      <c r="R346" s="53">
        <v>44988</v>
      </c>
      <c r="S346" s="4">
        <f t="shared" si="90"/>
        <v>3.1307929969104142E-2</v>
      </c>
      <c r="T346" s="4">
        <f t="shared" si="91"/>
        <v>1.3814074717636959E-2</v>
      </c>
      <c r="U346" s="4">
        <f t="shared" si="92"/>
        <v>-6.3636363636363491E-3</v>
      </c>
      <c r="V346" s="4">
        <f t="shared" si="93"/>
        <v>5.0000000000001155E-3</v>
      </c>
      <c r="W346" s="4">
        <f t="shared" si="94"/>
        <v>1.193906957595714E-2</v>
      </c>
      <c r="X346" s="4">
        <f t="shared" si="95"/>
        <v>1.7561983471074294E-2</v>
      </c>
      <c r="Y346" s="4">
        <f t="shared" si="96"/>
        <v>3.7674037674037653E-2</v>
      </c>
      <c r="Z346" s="4">
        <f t="shared" si="97"/>
        <v>4.9572862754879266E-2</v>
      </c>
      <c r="AA346" s="4">
        <f t="shared" si="98"/>
        <v>2.0159596808063895E-2</v>
      </c>
      <c r="AB346" s="4">
        <f t="shared" si="99"/>
        <v>7.1736011477760986E-3</v>
      </c>
      <c r="AC346" s="4">
        <f t="shared" si="100"/>
        <v>1.6286644951140072E-2</v>
      </c>
      <c r="AD346" s="4">
        <f t="shared" si="101"/>
        <v>7.4968233799237671E-2</v>
      </c>
      <c r="AE346" s="4">
        <f t="shared" si="102"/>
        <v>1.5441423296408185E-2</v>
      </c>
      <c r="AF346" s="4">
        <f t="shared" si="103"/>
        <v>2.0035787192217436E-2</v>
      </c>
      <c r="AG346" s="4">
        <f t="shared" si="105"/>
        <v>-1.0017078297425153E-2</v>
      </c>
    </row>
    <row r="347" spans="1:33">
      <c r="A347" s="53">
        <v>44991</v>
      </c>
      <c r="B347">
        <v>99.54</v>
      </c>
      <c r="C347">
        <v>115.85</v>
      </c>
      <c r="D347">
        <v>21.39</v>
      </c>
      <c r="E347">
        <v>33.9</v>
      </c>
      <c r="F347">
        <v>47.81</v>
      </c>
      <c r="G347">
        <v>19.97</v>
      </c>
      <c r="H347">
        <v>12.8</v>
      </c>
      <c r="I347">
        <v>166.1</v>
      </c>
      <c r="J347">
        <v>24.52</v>
      </c>
      <c r="K347">
        <v>21.22</v>
      </c>
      <c r="L347">
        <v>6.3</v>
      </c>
      <c r="M347">
        <v>70.11</v>
      </c>
      <c r="N347">
        <v>29.43</v>
      </c>
      <c r="O347">
        <v>410.23</v>
      </c>
      <c r="P347" s="72">
        <v>300</v>
      </c>
      <c r="Q347" s="61"/>
      <c r="R347" s="53">
        <v>44991</v>
      </c>
      <c r="S347" s="4">
        <f t="shared" si="90"/>
        <v>-5.9916117435589999E-3</v>
      </c>
      <c r="T347" s="4">
        <f t="shared" si="91"/>
        <v>-7.1985602879424126E-3</v>
      </c>
      <c r="U347" s="4">
        <f t="shared" si="92"/>
        <v>-2.1500457456541611E-2</v>
      </c>
      <c r="V347" s="4">
        <f t="shared" si="93"/>
        <v>-7.9016681299386438E-3</v>
      </c>
      <c r="W347" s="4">
        <f t="shared" si="94"/>
        <v>-2.7461350691619035E-2</v>
      </c>
      <c r="X347" s="4">
        <f t="shared" si="95"/>
        <v>1.3705583756345119E-2</v>
      </c>
      <c r="Y347" s="4">
        <f t="shared" si="96"/>
        <v>1.0260457774269982E-2</v>
      </c>
      <c r="Z347" s="4">
        <f t="shared" si="97"/>
        <v>-1.3189163498098844E-2</v>
      </c>
      <c r="AA347" s="4">
        <f t="shared" si="98"/>
        <v>9.4689172498971796E-3</v>
      </c>
      <c r="AB347" s="4">
        <f t="shared" si="99"/>
        <v>7.5973409306742123E-3</v>
      </c>
      <c r="AC347" s="4">
        <f t="shared" si="100"/>
        <v>9.6153846153845812E-3</v>
      </c>
      <c r="AD347" s="4">
        <f t="shared" si="101"/>
        <v>3.590425531914887E-2</v>
      </c>
      <c r="AE347" s="4">
        <f t="shared" si="102"/>
        <v>-2.7107438016528929E-2</v>
      </c>
      <c r="AF347" s="4">
        <f t="shared" si="103"/>
        <v>1.3564263477788163E-2</v>
      </c>
      <c r="AG347" s="4">
        <f t="shared" si="105"/>
        <v>-4.7440533457188128E-3</v>
      </c>
    </row>
    <row r="348" spans="1:33">
      <c r="A348" s="53">
        <v>44992</v>
      </c>
      <c r="B348">
        <v>98.19</v>
      </c>
      <c r="C348">
        <v>115.17</v>
      </c>
      <c r="D348">
        <v>21.41</v>
      </c>
      <c r="E348">
        <v>34.49</v>
      </c>
      <c r="F348">
        <v>48.76</v>
      </c>
      <c r="G348">
        <v>20.04</v>
      </c>
      <c r="H348">
        <v>12.66</v>
      </c>
      <c r="I348">
        <v>165.19</v>
      </c>
      <c r="J348">
        <v>25.51</v>
      </c>
      <c r="K348">
        <v>21</v>
      </c>
      <c r="L348">
        <v>6.23</v>
      </c>
      <c r="M348">
        <v>69.11</v>
      </c>
      <c r="N348">
        <v>29.43</v>
      </c>
      <c r="O348">
        <v>413.3</v>
      </c>
      <c r="P348" s="72">
        <v>300.5</v>
      </c>
      <c r="Q348" s="61"/>
      <c r="R348" s="53">
        <v>44992</v>
      </c>
      <c r="S348" s="4">
        <f t="shared" si="90"/>
        <v>-1.3562386980108587E-2</v>
      </c>
      <c r="T348" s="4">
        <f t="shared" si="91"/>
        <v>-5.8696590418644279E-3</v>
      </c>
      <c r="U348" s="4">
        <f t="shared" si="92"/>
        <v>9.3501636278636724E-4</v>
      </c>
      <c r="V348" s="4">
        <f t="shared" si="93"/>
        <v>1.7404129793510359E-2</v>
      </c>
      <c r="W348" s="4">
        <f t="shared" si="94"/>
        <v>1.9870320016732723E-2</v>
      </c>
      <c r="X348" s="4">
        <f t="shared" si="95"/>
        <v>3.5052578868302042E-3</v>
      </c>
      <c r="Y348" s="4">
        <f t="shared" si="96"/>
        <v>-1.0937500000000044E-2</v>
      </c>
      <c r="Z348" s="4">
        <f t="shared" si="97"/>
        <v>-5.4786273329319179E-3</v>
      </c>
      <c r="AA348" s="4">
        <f t="shared" si="98"/>
        <v>4.0375203915171465E-2</v>
      </c>
      <c r="AB348" s="4">
        <f t="shared" si="99"/>
        <v>-1.0367577756833168E-2</v>
      </c>
      <c r="AC348" s="4">
        <f t="shared" si="100"/>
        <v>-1.1111111111110961E-2</v>
      </c>
      <c r="AD348" s="4">
        <f t="shared" si="101"/>
        <v>-1.4263300527742162E-2</v>
      </c>
      <c r="AE348" s="4">
        <f t="shared" si="102"/>
        <v>0</v>
      </c>
      <c r="AF348" s="4">
        <f t="shared" si="103"/>
        <v>7.4836067571850684E-3</v>
      </c>
      <c r="AG348" s="4">
        <f t="shared" si="105"/>
        <v>1.6666666666667052E-3</v>
      </c>
    </row>
    <row r="349" spans="1:33">
      <c r="A349" s="53">
        <v>44993</v>
      </c>
      <c r="B349">
        <v>97.77</v>
      </c>
      <c r="C349">
        <v>115.42</v>
      </c>
      <c r="D349">
        <v>21.99</v>
      </c>
      <c r="E349">
        <v>33.51</v>
      </c>
      <c r="F349">
        <v>49.13</v>
      </c>
      <c r="G349">
        <v>20.149999999999999</v>
      </c>
      <c r="H349">
        <v>12.67</v>
      </c>
      <c r="I349">
        <v>166.16</v>
      </c>
      <c r="J349">
        <v>25.06</v>
      </c>
      <c r="K349">
        <v>20.74</v>
      </c>
      <c r="L349">
        <v>6.14</v>
      </c>
      <c r="M349">
        <v>69.78</v>
      </c>
      <c r="N349">
        <v>29.15</v>
      </c>
      <c r="O349">
        <v>416.97</v>
      </c>
      <c r="P349" s="72">
        <v>300</v>
      </c>
      <c r="Q349" s="61"/>
      <c r="R349" s="53">
        <v>44993</v>
      </c>
      <c r="S349" s="4">
        <f t="shared" si="90"/>
        <v>-4.2774213260006189E-3</v>
      </c>
      <c r="T349" s="4">
        <f t="shared" si="91"/>
        <v>2.1707041764349455E-3</v>
      </c>
      <c r="U349" s="4">
        <f t="shared" si="92"/>
        <v>2.7090144792153215E-2</v>
      </c>
      <c r="V349" s="4">
        <f t="shared" si="93"/>
        <v>-2.8414033053059007E-2</v>
      </c>
      <c r="W349" s="4">
        <f t="shared" si="94"/>
        <v>7.5881870385563488E-3</v>
      </c>
      <c r="X349" s="4">
        <f t="shared" si="95"/>
        <v>5.4890219560876918E-3</v>
      </c>
      <c r="Y349" s="4">
        <f t="shared" si="96"/>
        <v>7.898894154818592E-4</v>
      </c>
      <c r="Z349" s="4">
        <f t="shared" si="97"/>
        <v>5.8720261517040129E-3</v>
      </c>
      <c r="AA349" s="4">
        <f t="shared" si="98"/>
        <v>-1.7640141121129105E-2</v>
      </c>
      <c r="AB349" s="4">
        <f t="shared" si="99"/>
        <v>-1.2380952380952492E-2</v>
      </c>
      <c r="AC349" s="4">
        <f t="shared" si="100"/>
        <v>-1.4446227929374111E-2</v>
      </c>
      <c r="AD349" s="4">
        <f t="shared" si="101"/>
        <v>9.694689625235231E-3</v>
      </c>
      <c r="AE349" s="4">
        <f t="shared" si="102"/>
        <v>-9.5141012572205197E-3</v>
      </c>
      <c r="AF349" s="4">
        <f t="shared" si="103"/>
        <v>8.8797483668037192E-3</v>
      </c>
      <c r="AG349" s="4">
        <f t="shared" si="105"/>
        <v>-1.6638935108153063E-3</v>
      </c>
    </row>
    <row r="350" spans="1:33">
      <c r="A350" s="53">
        <v>44994</v>
      </c>
      <c r="B350">
        <v>98.16</v>
      </c>
      <c r="C350">
        <v>115.6</v>
      </c>
      <c r="D350">
        <v>21.95</v>
      </c>
      <c r="E350">
        <v>33.5</v>
      </c>
      <c r="F350">
        <v>50.52</v>
      </c>
      <c r="G350">
        <v>20.260000000000002</v>
      </c>
      <c r="H350">
        <v>13.09</v>
      </c>
      <c r="I350">
        <v>172.78</v>
      </c>
      <c r="J350">
        <v>25.94</v>
      </c>
      <c r="K350">
        <v>20.78</v>
      </c>
      <c r="L350">
        <v>6.3</v>
      </c>
      <c r="M350">
        <v>70.41</v>
      </c>
      <c r="N350">
        <v>29.2</v>
      </c>
      <c r="O350">
        <v>420.3</v>
      </c>
      <c r="P350" s="72">
        <v>299.60000000000002</v>
      </c>
      <c r="Q350" s="61"/>
      <c r="R350" s="53">
        <v>44994</v>
      </c>
      <c r="S350" s="4">
        <f t="shared" si="90"/>
        <v>3.9889536667689907E-3</v>
      </c>
      <c r="T350" s="4">
        <f t="shared" si="91"/>
        <v>1.5595217466641831E-3</v>
      </c>
      <c r="U350" s="4">
        <f t="shared" si="92"/>
        <v>-1.8190086402910532E-3</v>
      </c>
      <c r="V350" s="4">
        <f t="shared" si="93"/>
        <v>-2.9841838257227415E-4</v>
      </c>
      <c r="W350" s="4">
        <f t="shared" si="94"/>
        <v>2.8292285772440584E-2</v>
      </c>
      <c r="X350" s="4">
        <f t="shared" si="95"/>
        <v>5.4590570719603715E-3</v>
      </c>
      <c r="Y350" s="4">
        <f t="shared" si="96"/>
        <v>3.3149171270718147E-2</v>
      </c>
      <c r="Z350" s="4">
        <f t="shared" si="97"/>
        <v>3.9841116995666948E-2</v>
      </c>
      <c r="AA350" s="4">
        <f t="shared" si="98"/>
        <v>3.5115722266560345E-2</v>
      </c>
      <c r="AB350" s="4">
        <f t="shared" si="99"/>
        <v>1.9286403085825299E-3</v>
      </c>
      <c r="AC350" s="4">
        <f t="shared" si="100"/>
        <v>2.6058631921824116E-2</v>
      </c>
      <c r="AD350" s="4">
        <f t="shared" si="101"/>
        <v>9.0283748925192864E-3</v>
      </c>
      <c r="AE350" s="4">
        <f t="shared" si="102"/>
        <v>1.7152658662091813E-3</v>
      </c>
      <c r="AF350" s="4">
        <f t="shared" si="103"/>
        <v>7.9861860565508813E-3</v>
      </c>
      <c r="AG350" s="4">
        <f t="shared" si="105"/>
        <v>-1.3333333333332975E-3</v>
      </c>
    </row>
    <row r="351" spans="1:33">
      <c r="A351" s="53">
        <v>44995</v>
      </c>
      <c r="B351">
        <v>99.45</v>
      </c>
      <c r="C351">
        <v>115.62</v>
      </c>
      <c r="D351">
        <v>21.92</v>
      </c>
      <c r="E351">
        <v>33.520000000000003</v>
      </c>
      <c r="F351">
        <v>50.87</v>
      </c>
      <c r="G351">
        <v>20.56</v>
      </c>
      <c r="H351">
        <v>13.28</v>
      </c>
      <c r="I351">
        <v>171.94</v>
      </c>
      <c r="J351">
        <v>25.71</v>
      </c>
      <c r="K351">
        <v>21.05</v>
      </c>
      <c r="L351">
        <v>6.51</v>
      </c>
      <c r="M351">
        <v>68.73</v>
      </c>
      <c r="N351">
        <v>28.37</v>
      </c>
      <c r="O351">
        <v>421.33</v>
      </c>
      <c r="P351" s="72">
        <v>298.51</v>
      </c>
      <c r="Q351" s="61"/>
      <c r="R351" s="53">
        <v>44995</v>
      </c>
      <c r="S351" s="4">
        <f t="shared" si="90"/>
        <v>1.3141809290953654E-2</v>
      </c>
      <c r="T351" s="4">
        <f t="shared" si="91"/>
        <v>1.7301038062300655E-4</v>
      </c>
      <c r="U351" s="4">
        <f t="shared" si="92"/>
        <v>-1.3667425968107993E-3</v>
      </c>
      <c r="V351" s="4">
        <f t="shared" si="93"/>
        <v>5.9701492537311829E-4</v>
      </c>
      <c r="W351" s="4">
        <f t="shared" si="94"/>
        <v>6.9279493269991388E-3</v>
      </c>
      <c r="X351" s="4">
        <f t="shared" si="95"/>
        <v>1.4807502467916844E-2</v>
      </c>
      <c r="Y351" s="4">
        <f t="shared" si="96"/>
        <v>1.4514896867837912E-2</v>
      </c>
      <c r="Z351" s="4">
        <f t="shared" si="97"/>
        <v>-4.8616738048385955E-3</v>
      </c>
      <c r="AA351" s="4">
        <f t="shared" si="98"/>
        <v>-8.8666152659985231E-3</v>
      </c>
      <c r="AB351" s="4">
        <f t="shared" si="99"/>
        <v>1.2993262752646784E-2</v>
      </c>
      <c r="AC351" s="4">
        <f t="shared" si="100"/>
        <v>3.3333333333333437E-2</v>
      </c>
      <c r="AD351" s="4">
        <f t="shared" si="101"/>
        <v>-2.3860247123987932E-2</v>
      </c>
      <c r="AE351" s="4">
        <f t="shared" si="102"/>
        <v>-2.84246575342465E-2</v>
      </c>
      <c r="AF351" s="4">
        <f t="shared" si="103"/>
        <v>2.4506305020222108E-3</v>
      </c>
      <c r="AG351" s="4">
        <f t="shared" si="105"/>
        <v>-3.6381842456609803E-3</v>
      </c>
    </row>
    <row r="352" spans="1:33">
      <c r="A352" s="53">
        <v>44998</v>
      </c>
      <c r="B352">
        <v>99.13</v>
      </c>
      <c r="C352">
        <v>115.84</v>
      </c>
      <c r="D352">
        <v>22.5</v>
      </c>
      <c r="E352">
        <v>34.67</v>
      </c>
      <c r="F352">
        <v>50.64</v>
      </c>
      <c r="G352">
        <v>20.51</v>
      </c>
      <c r="H352">
        <v>13.07</v>
      </c>
      <c r="I352">
        <v>168.54</v>
      </c>
      <c r="J352">
        <v>25.82</v>
      </c>
      <c r="K352">
        <v>21.38</v>
      </c>
      <c r="L352">
        <v>6.42</v>
      </c>
      <c r="M352">
        <v>72.91</v>
      </c>
      <c r="N352">
        <v>28.49</v>
      </c>
      <c r="O352">
        <v>421.86</v>
      </c>
      <c r="P352" s="72">
        <v>298.99</v>
      </c>
      <c r="Q352" s="61"/>
      <c r="R352" s="53">
        <v>44998</v>
      </c>
      <c r="S352" s="4">
        <f t="shared" si="90"/>
        <v>-3.2176973353444938E-3</v>
      </c>
      <c r="T352" s="4">
        <f t="shared" si="91"/>
        <v>1.9027849852966128E-3</v>
      </c>
      <c r="U352" s="4">
        <f t="shared" si="92"/>
        <v>2.6459854014598383E-2</v>
      </c>
      <c r="V352" s="4">
        <f t="shared" si="93"/>
        <v>3.430787589498796E-2</v>
      </c>
      <c r="W352" s="4">
        <f t="shared" si="94"/>
        <v>-4.5213288775308724E-3</v>
      </c>
      <c r="X352" s="4">
        <f t="shared" si="95"/>
        <v>-2.4319066147858726E-3</v>
      </c>
      <c r="Y352" s="4">
        <f t="shared" si="96"/>
        <v>-1.5813253012048167E-2</v>
      </c>
      <c r="Z352" s="4">
        <f t="shared" si="97"/>
        <v>-1.9774339886006742E-2</v>
      </c>
      <c r="AA352" s="4">
        <f t="shared" si="98"/>
        <v>4.278490859587647E-3</v>
      </c>
      <c r="AB352" s="4">
        <f t="shared" si="99"/>
        <v>1.5676959619952413E-2</v>
      </c>
      <c r="AC352" s="4">
        <f t="shared" si="100"/>
        <v>-1.3824884792626668E-2</v>
      </c>
      <c r="AD352" s="4">
        <f t="shared" si="101"/>
        <v>6.0817692419612879E-2</v>
      </c>
      <c r="AE352" s="4">
        <f t="shared" si="102"/>
        <v>4.2298202326400691E-3</v>
      </c>
      <c r="AF352" s="4">
        <f t="shared" si="103"/>
        <v>1.257921344314461E-3</v>
      </c>
      <c r="AG352" s="4">
        <f t="shared" si="105"/>
        <v>1.6079863321163401E-3</v>
      </c>
    </row>
    <row r="353" spans="1:33">
      <c r="A353" s="53">
        <v>44999</v>
      </c>
      <c r="B353">
        <v>98.62</v>
      </c>
      <c r="C353">
        <v>116.56</v>
      </c>
      <c r="D353">
        <v>22.49</v>
      </c>
      <c r="E353">
        <v>34.520000000000003</v>
      </c>
      <c r="F353">
        <v>52.64</v>
      </c>
      <c r="G353">
        <v>20.079999999999998</v>
      </c>
      <c r="H353">
        <v>13.14</v>
      </c>
      <c r="I353">
        <v>167.67</v>
      </c>
      <c r="J353">
        <v>25.67</v>
      </c>
      <c r="K353">
        <v>21.17</v>
      </c>
      <c r="L353">
        <v>6.47</v>
      </c>
      <c r="M353">
        <v>71.73</v>
      </c>
      <c r="N353">
        <v>28.3</v>
      </c>
      <c r="O353">
        <v>415.11</v>
      </c>
      <c r="P353" s="72">
        <v>298.5</v>
      </c>
      <c r="Q353" s="61"/>
      <c r="R353" s="53">
        <v>44999</v>
      </c>
      <c r="S353" s="4">
        <f t="shared" si="90"/>
        <v>-5.1447594068394498E-3</v>
      </c>
      <c r="T353" s="4">
        <f t="shared" si="91"/>
        <v>6.2154696132596943E-3</v>
      </c>
      <c r="U353" s="4">
        <f t="shared" si="92"/>
        <v>-4.4444444444446951E-4</v>
      </c>
      <c r="V353" s="4">
        <f t="shared" si="93"/>
        <v>-4.3265070666281824E-3</v>
      </c>
      <c r="W353" s="4">
        <f t="shared" si="94"/>
        <v>3.9494470774091628E-2</v>
      </c>
      <c r="X353" s="4">
        <f t="shared" si="95"/>
        <v>-2.0965382740126937E-2</v>
      </c>
      <c r="Y353" s="4">
        <f t="shared" si="96"/>
        <v>5.355776587605332E-3</v>
      </c>
      <c r="Z353" s="4">
        <f t="shared" si="97"/>
        <v>-5.161979352082624E-3</v>
      </c>
      <c r="AA353" s="4">
        <f t="shared" si="98"/>
        <v>-5.8094500387295689E-3</v>
      </c>
      <c r="AB353" s="4">
        <f t="shared" si="99"/>
        <v>-9.8222637979418215E-3</v>
      </c>
      <c r="AC353" s="4">
        <f t="shared" si="100"/>
        <v>7.7881619937694158E-3</v>
      </c>
      <c r="AD353" s="4">
        <f t="shared" si="101"/>
        <v>-1.6184336853655057E-2</v>
      </c>
      <c r="AE353" s="4">
        <f t="shared" si="102"/>
        <v>-6.6690066690066052E-3</v>
      </c>
      <c r="AF353" s="4">
        <f t="shared" si="103"/>
        <v>-1.6000568909116719E-2</v>
      </c>
      <c r="AG353" s="4">
        <f t="shared" si="105"/>
        <v>-1.6388507976855538E-3</v>
      </c>
    </row>
    <row r="354" spans="1:33">
      <c r="A354" s="53">
        <v>45000</v>
      </c>
      <c r="B354">
        <v>100.47</v>
      </c>
      <c r="C354">
        <v>117.04</v>
      </c>
      <c r="D354">
        <v>22.15</v>
      </c>
      <c r="E354">
        <v>34.630000000000003</v>
      </c>
      <c r="F354">
        <v>54.87</v>
      </c>
      <c r="G354">
        <v>20.59</v>
      </c>
      <c r="H354">
        <v>13.28</v>
      </c>
      <c r="I354">
        <v>168.2</v>
      </c>
      <c r="J354">
        <v>27.41</v>
      </c>
      <c r="K354">
        <v>21.41</v>
      </c>
      <c r="L354">
        <v>6.32</v>
      </c>
      <c r="M354">
        <v>71.11</v>
      </c>
      <c r="N354">
        <v>27.99</v>
      </c>
      <c r="O354">
        <v>424.5</v>
      </c>
      <c r="P354" s="72">
        <v>296.95</v>
      </c>
      <c r="Q354" s="61"/>
      <c r="R354" s="53">
        <v>45000</v>
      </c>
      <c r="S354" s="4">
        <f t="shared" si="90"/>
        <v>1.8758872439667451E-2</v>
      </c>
      <c r="T354" s="4">
        <f t="shared" si="91"/>
        <v>4.1180507892930596E-3</v>
      </c>
      <c r="U354" s="4">
        <f t="shared" si="92"/>
        <v>-1.5117830146731848E-2</v>
      </c>
      <c r="V354" s="4">
        <f t="shared" si="93"/>
        <v>3.1865585168018296E-3</v>
      </c>
      <c r="W354" s="4">
        <f t="shared" si="94"/>
        <v>4.2363221884498481E-2</v>
      </c>
      <c r="X354" s="4">
        <f t="shared" si="95"/>
        <v>2.539840637450208E-2</v>
      </c>
      <c r="Y354" s="4">
        <f t="shared" si="96"/>
        <v>1.0654490106544845E-2</v>
      </c>
      <c r="Z354" s="4">
        <f t="shared" si="97"/>
        <v>3.1609709548519049E-3</v>
      </c>
      <c r="AA354" s="4">
        <f t="shared" si="98"/>
        <v>6.7783404752629561E-2</v>
      </c>
      <c r="AB354" s="4">
        <f t="shared" si="99"/>
        <v>1.133679735474713E-2</v>
      </c>
      <c r="AC354" s="4">
        <f t="shared" si="100"/>
        <v>-2.3183925811437356E-2</v>
      </c>
      <c r="AD354" s="4">
        <f t="shared" si="101"/>
        <v>-8.6435243273387252E-3</v>
      </c>
      <c r="AE354" s="4">
        <f t="shared" si="102"/>
        <v>-1.0954063604240338E-2</v>
      </c>
      <c r="AF354" s="4">
        <f t="shared" si="103"/>
        <v>2.2620510226205148E-2</v>
      </c>
      <c r="AG354" s="4">
        <f t="shared" si="105"/>
        <v>-5.1926298157454198E-3</v>
      </c>
    </row>
    <row r="355" spans="1:33">
      <c r="A355" s="53">
        <v>45001</v>
      </c>
      <c r="B355">
        <v>99.8</v>
      </c>
      <c r="C355">
        <v>117.27</v>
      </c>
      <c r="D355">
        <v>22.45</v>
      </c>
      <c r="E355">
        <v>34.799999999999997</v>
      </c>
      <c r="F355">
        <v>58.96</v>
      </c>
      <c r="G355">
        <v>21.07</v>
      </c>
      <c r="H355">
        <v>13.28</v>
      </c>
      <c r="I355">
        <v>169.7</v>
      </c>
      <c r="J355">
        <v>27.02</v>
      </c>
      <c r="K355">
        <v>20.94</v>
      </c>
      <c r="L355">
        <v>6.43</v>
      </c>
      <c r="M355">
        <v>70.25</v>
      </c>
      <c r="N355">
        <v>27.12</v>
      </c>
      <c r="O355">
        <v>426.27</v>
      </c>
      <c r="P355" s="72">
        <v>294.89999999999998</v>
      </c>
      <c r="Q355" s="61"/>
      <c r="R355" s="53">
        <v>45001</v>
      </c>
      <c r="S355" s="4">
        <f t="shared" si="90"/>
        <v>-6.668657310640036E-3</v>
      </c>
      <c r="T355" s="4">
        <f t="shared" si="91"/>
        <v>1.9651401230347254E-3</v>
      </c>
      <c r="U355" s="4">
        <f t="shared" si="92"/>
        <v>1.3544018058690765E-2</v>
      </c>
      <c r="V355" s="4">
        <f t="shared" si="93"/>
        <v>4.9090384060062053E-3</v>
      </c>
      <c r="W355" s="4">
        <f t="shared" si="94"/>
        <v>7.4539821396027106E-2</v>
      </c>
      <c r="X355" s="4">
        <f t="shared" si="95"/>
        <v>2.3312287518212793E-2</v>
      </c>
      <c r="Y355" s="4">
        <f t="shared" si="96"/>
        <v>0</v>
      </c>
      <c r="Z355" s="4">
        <f t="shared" si="97"/>
        <v>8.9179548156956834E-3</v>
      </c>
      <c r="AA355" s="4">
        <f t="shared" si="98"/>
        <v>-1.4228383801532352E-2</v>
      </c>
      <c r="AB355" s="4">
        <f t="shared" si="99"/>
        <v>-2.1952358710882747E-2</v>
      </c>
      <c r="AC355" s="4">
        <f t="shared" si="100"/>
        <v>1.7405063291139111E-2</v>
      </c>
      <c r="AD355" s="4">
        <f t="shared" si="101"/>
        <v>-1.2093938967796314E-2</v>
      </c>
      <c r="AE355" s="4">
        <f t="shared" si="102"/>
        <v>-3.1082529474812381E-2</v>
      </c>
      <c r="AF355" s="4">
        <f t="shared" si="103"/>
        <v>4.169611307420551E-3</v>
      </c>
      <c r="AG355" s="4">
        <f t="shared" si="105"/>
        <v>-6.9035191109614313E-3</v>
      </c>
    </row>
    <row r="356" spans="1:33">
      <c r="A356" s="53">
        <v>45002</v>
      </c>
      <c r="B356">
        <v>99.76</v>
      </c>
      <c r="C356">
        <v>116.15</v>
      </c>
      <c r="D356">
        <v>22.2</v>
      </c>
      <c r="E356">
        <v>35.04</v>
      </c>
      <c r="F356">
        <v>60.02</v>
      </c>
      <c r="G356">
        <v>21.19</v>
      </c>
      <c r="H356">
        <v>13.27</v>
      </c>
      <c r="I356">
        <v>169.39</v>
      </c>
      <c r="J356">
        <v>26.66</v>
      </c>
      <c r="K356">
        <v>20.74</v>
      </c>
      <c r="L356">
        <v>6.4</v>
      </c>
      <c r="M356">
        <v>69.180000000000007</v>
      </c>
      <c r="N356">
        <v>27.23</v>
      </c>
      <c r="O356">
        <v>420.02</v>
      </c>
      <c r="P356" s="72">
        <v>293</v>
      </c>
      <c r="Q356" s="61"/>
      <c r="R356" s="53">
        <v>45002</v>
      </c>
      <c r="S356" s="4">
        <f t="shared" si="90"/>
        <v>-4.0080160320632441E-4</v>
      </c>
      <c r="T356" s="4">
        <f t="shared" si="91"/>
        <v>-9.550609704101598E-3</v>
      </c>
      <c r="U356" s="4">
        <f t="shared" si="92"/>
        <v>-1.1135857461024523E-2</v>
      </c>
      <c r="V356" s="4">
        <f t="shared" si="93"/>
        <v>6.8965517241379448E-3</v>
      </c>
      <c r="W356" s="4">
        <f t="shared" si="94"/>
        <v>1.7978290366350125E-2</v>
      </c>
      <c r="X356" s="4">
        <f t="shared" si="95"/>
        <v>5.6953013763645366E-3</v>
      </c>
      <c r="Y356" s="4">
        <f t="shared" si="96"/>
        <v>-7.5301204819278045E-4</v>
      </c>
      <c r="Z356" s="4">
        <f t="shared" si="97"/>
        <v>-1.8267530936947329E-3</v>
      </c>
      <c r="AA356" s="4">
        <f t="shared" si="98"/>
        <v>-1.3323464100666205E-2</v>
      </c>
      <c r="AB356" s="4">
        <f t="shared" si="99"/>
        <v>-9.551098376313405E-3</v>
      </c>
      <c r="AC356" s="4">
        <f t="shared" si="100"/>
        <v>-4.6656298600310508E-3</v>
      </c>
      <c r="AD356" s="4">
        <f t="shared" si="101"/>
        <v>-1.523131672597855E-2</v>
      </c>
      <c r="AE356" s="4">
        <f t="shared" si="102"/>
        <v>4.056047197640078E-3</v>
      </c>
      <c r="AF356" s="4">
        <f t="shared" si="103"/>
        <v>-1.4662068641940529E-2</v>
      </c>
      <c r="AG356" s="4">
        <f t="shared" ref="AG356:AG371" si="106">P356/P355-1</f>
        <v>-6.4428619871141901E-3</v>
      </c>
    </row>
    <row r="357" spans="1:33">
      <c r="A357" s="53">
        <v>45005</v>
      </c>
      <c r="B357">
        <v>95.2</v>
      </c>
      <c r="C357">
        <v>106.53</v>
      </c>
      <c r="D357">
        <v>22.4</v>
      </c>
      <c r="E357">
        <v>35.450000000000003</v>
      </c>
      <c r="F357">
        <v>58.55</v>
      </c>
      <c r="G357">
        <v>20.99</v>
      </c>
      <c r="H357">
        <v>13.11</v>
      </c>
      <c r="I357">
        <v>169.03</v>
      </c>
      <c r="J357">
        <v>25.52</v>
      </c>
      <c r="K357">
        <v>20.87</v>
      </c>
      <c r="L357">
        <v>6.3</v>
      </c>
      <c r="M357">
        <v>66.650000000000006</v>
      </c>
      <c r="N357">
        <v>27.49</v>
      </c>
      <c r="O357">
        <v>415.68</v>
      </c>
      <c r="P357" s="72">
        <v>287</v>
      </c>
      <c r="Q357" s="61"/>
      <c r="R357" s="53">
        <v>45005</v>
      </c>
      <c r="S357" s="4">
        <f t="shared" si="90"/>
        <v>-4.5709703287890924E-2</v>
      </c>
      <c r="T357" s="4">
        <f t="shared" si="91"/>
        <v>-8.2823934567369806E-2</v>
      </c>
      <c r="U357" s="4">
        <f t="shared" si="92"/>
        <v>9.009009009008917E-3</v>
      </c>
      <c r="V357" s="4">
        <f t="shared" si="93"/>
        <v>1.170091324200917E-2</v>
      </c>
      <c r="W357" s="4">
        <f t="shared" si="94"/>
        <v>-2.4491836054648553E-2</v>
      </c>
      <c r="X357" s="4">
        <f t="shared" si="95"/>
        <v>-9.4384143463899228E-3</v>
      </c>
      <c r="Y357" s="4">
        <f t="shared" si="96"/>
        <v>-1.2057272042200418E-2</v>
      </c>
      <c r="Z357" s="4">
        <f t="shared" si="97"/>
        <v>-2.1252730385500351E-3</v>
      </c>
      <c r="AA357" s="4">
        <f t="shared" si="98"/>
        <v>-4.2760690172543137E-2</v>
      </c>
      <c r="AB357" s="4">
        <f t="shared" si="99"/>
        <v>6.2680810028930001E-3</v>
      </c>
      <c r="AC357" s="4">
        <f t="shared" si="100"/>
        <v>-1.5625000000000111E-2</v>
      </c>
      <c r="AD357" s="4">
        <f t="shared" si="101"/>
        <v>-3.6571263370916429E-2</v>
      </c>
      <c r="AE357" s="4">
        <f t="shared" si="102"/>
        <v>9.5482923246419382E-3</v>
      </c>
      <c r="AF357" s="4">
        <f t="shared" si="103"/>
        <v>-1.0332841293271722E-2</v>
      </c>
      <c r="AG357" s="4">
        <f t="shared" si="106"/>
        <v>-2.0477815699658675E-2</v>
      </c>
    </row>
    <row r="358" spans="1:33">
      <c r="A358" s="53">
        <v>45006</v>
      </c>
      <c r="B358">
        <v>94.05</v>
      </c>
      <c r="C358">
        <v>106.37</v>
      </c>
      <c r="D358">
        <v>22.25</v>
      </c>
      <c r="E358">
        <v>35.72</v>
      </c>
      <c r="F358">
        <v>59.8</v>
      </c>
      <c r="G358">
        <v>20.69</v>
      </c>
      <c r="H358">
        <v>13.22</v>
      </c>
      <c r="I358">
        <v>170.18</v>
      </c>
      <c r="J358">
        <v>25.73</v>
      </c>
      <c r="K358">
        <v>20.63</v>
      </c>
      <c r="L358">
        <v>6.4</v>
      </c>
      <c r="M358">
        <v>68.349999999999994</v>
      </c>
      <c r="N358">
        <v>27.69</v>
      </c>
      <c r="O358">
        <v>413.52</v>
      </c>
      <c r="P358" s="72">
        <v>286.49</v>
      </c>
      <c r="Q358" s="61"/>
      <c r="R358" s="53">
        <v>45006</v>
      </c>
      <c r="S358" s="4">
        <f t="shared" si="90"/>
        <v>-1.2079831932773177E-2</v>
      </c>
      <c r="T358" s="4">
        <f t="shared" si="91"/>
        <v>-1.5019243405612892E-3</v>
      </c>
      <c r="U358" s="4">
        <f t="shared" si="92"/>
        <v>-6.6964285714284921E-3</v>
      </c>
      <c r="V358" s="4">
        <f t="shared" si="93"/>
        <v>7.6163610719321984E-3</v>
      </c>
      <c r="W358" s="4">
        <f t="shared" si="94"/>
        <v>2.1349274124679685E-2</v>
      </c>
      <c r="X358" s="4">
        <f t="shared" si="95"/>
        <v>-1.4292520247736862E-2</v>
      </c>
      <c r="Y358" s="4">
        <f t="shared" si="96"/>
        <v>8.3905415713196874E-3</v>
      </c>
      <c r="Z358" s="4">
        <f t="shared" si="97"/>
        <v>6.8035260013015186E-3</v>
      </c>
      <c r="AA358" s="4">
        <f t="shared" si="98"/>
        <v>8.2288401253918231E-3</v>
      </c>
      <c r="AB358" s="4">
        <f t="shared" si="99"/>
        <v>-1.1499760421658012E-2</v>
      </c>
      <c r="AC358" s="4">
        <f t="shared" si="100"/>
        <v>1.5873015873016039E-2</v>
      </c>
      <c r="AD358" s="4">
        <f t="shared" si="101"/>
        <v>2.5506376594148339E-2</v>
      </c>
      <c r="AE358" s="4">
        <f t="shared" si="102"/>
        <v>7.2753728628593972E-3</v>
      </c>
      <c r="AF358" s="4">
        <f t="shared" si="103"/>
        <v>-5.1963048498845366E-3</v>
      </c>
      <c r="AG358" s="4">
        <f t="shared" si="106"/>
        <v>-1.7770034843205273E-3</v>
      </c>
    </row>
    <row r="359" spans="1:33">
      <c r="A359" s="53">
        <v>45007</v>
      </c>
      <c r="B359">
        <v>92.92</v>
      </c>
      <c r="C359">
        <v>106.72</v>
      </c>
      <c r="D359">
        <v>22.46</v>
      </c>
      <c r="E359">
        <v>31.68</v>
      </c>
      <c r="F359">
        <v>58.63</v>
      </c>
      <c r="G359">
        <v>20.23</v>
      </c>
      <c r="H359">
        <v>12.92</v>
      </c>
      <c r="I359">
        <v>167.18</v>
      </c>
      <c r="J359">
        <v>24.91</v>
      </c>
      <c r="K359">
        <v>20.170000000000002</v>
      </c>
      <c r="L359">
        <v>6.39</v>
      </c>
      <c r="M359">
        <v>66.27</v>
      </c>
      <c r="N359">
        <v>27.09</v>
      </c>
      <c r="O359">
        <v>406.35</v>
      </c>
      <c r="P359" s="72">
        <v>283.98</v>
      </c>
      <c r="Q359" s="61"/>
      <c r="R359" s="53">
        <v>45007</v>
      </c>
      <c r="S359" s="4">
        <f t="shared" si="90"/>
        <v>-1.2014885699096145E-2</v>
      </c>
      <c r="T359" s="4">
        <f t="shared" si="91"/>
        <v>3.2904014289742989E-3</v>
      </c>
      <c r="U359" s="4">
        <f t="shared" si="92"/>
        <v>9.4382022471910521E-3</v>
      </c>
      <c r="V359" s="4">
        <f t="shared" si="93"/>
        <v>-0.11310190369540873</v>
      </c>
      <c r="W359" s="4">
        <f t="shared" si="94"/>
        <v>-1.9565217391304235E-2</v>
      </c>
      <c r="X359" s="4">
        <f t="shared" si="95"/>
        <v>-2.2232962783953591E-2</v>
      </c>
      <c r="Y359" s="4">
        <f t="shared" si="96"/>
        <v>-2.2692889561270801E-2</v>
      </c>
      <c r="Z359" s="4">
        <f t="shared" si="97"/>
        <v>-1.7628393465742187E-2</v>
      </c>
      <c r="AA359" s="4">
        <f t="shared" si="98"/>
        <v>-3.1869413136416669E-2</v>
      </c>
      <c r="AB359" s="4">
        <f t="shared" si="99"/>
        <v>-2.2297624818225725E-2</v>
      </c>
      <c r="AC359" s="4">
        <f t="shared" si="100"/>
        <v>-1.5625000000001332E-3</v>
      </c>
      <c r="AD359" s="4">
        <f t="shared" si="101"/>
        <v>-3.0431602048280881E-2</v>
      </c>
      <c r="AE359" s="4">
        <f t="shared" si="102"/>
        <v>-2.1668472372697756E-2</v>
      </c>
      <c r="AF359" s="4">
        <f t="shared" si="103"/>
        <v>-1.7338943702843834E-2</v>
      </c>
      <c r="AG359" s="4">
        <f t="shared" si="106"/>
        <v>-8.7612133058745378E-3</v>
      </c>
    </row>
    <row r="360" spans="1:33">
      <c r="A360" s="53">
        <v>45009</v>
      </c>
      <c r="B360">
        <v>92.62</v>
      </c>
      <c r="C360">
        <v>105.87</v>
      </c>
      <c r="D360">
        <v>22.5</v>
      </c>
      <c r="E360">
        <v>31.56</v>
      </c>
      <c r="F360">
        <v>57.81</v>
      </c>
      <c r="G360">
        <v>20.02</v>
      </c>
      <c r="H360">
        <v>12.74</v>
      </c>
      <c r="I360">
        <v>166.35</v>
      </c>
      <c r="J360">
        <v>24.58</v>
      </c>
      <c r="K360">
        <v>19.829999999999998</v>
      </c>
      <c r="L360">
        <v>6.24</v>
      </c>
      <c r="M360">
        <v>64.81</v>
      </c>
      <c r="N360">
        <v>26.75</v>
      </c>
      <c r="O360">
        <v>402.9</v>
      </c>
      <c r="P360" s="72">
        <v>284.25</v>
      </c>
      <c r="Q360" s="61"/>
      <c r="R360" s="53">
        <v>45009</v>
      </c>
      <c r="S360" s="4">
        <f t="shared" si="90"/>
        <v>-3.2285837279379948E-3</v>
      </c>
      <c r="T360" s="4">
        <f t="shared" si="91"/>
        <v>-7.9647676161918035E-3</v>
      </c>
      <c r="U360" s="4">
        <f t="shared" si="92"/>
        <v>1.7809439002671734E-3</v>
      </c>
      <c r="V360" s="4">
        <f t="shared" si="93"/>
        <v>-3.7878787878787845E-3</v>
      </c>
      <c r="W360" s="4">
        <f t="shared" si="94"/>
        <v>-1.3986013986013957E-2</v>
      </c>
      <c r="X360" s="4">
        <f t="shared" si="95"/>
        <v>-1.038062283737029E-2</v>
      </c>
      <c r="Y360" s="4">
        <f t="shared" si="96"/>
        <v>-1.393188854489158E-2</v>
      </c>
      <c r="Z360" s="4">
        <f t="shared" si="97"/>
        <v>-4.9647086972126608E-3</v>
      </c>
      <c r="AA360" s="4">
        <f t="shared" si="98"/>
        <v>-1.3247691690084329E-2</v>
      </c>
      <c r="AB360" s="4">
        <f t="shared" si="99"/>
        <v>-1.6856717897868245E-2</v>
      </c>
      <c r="AC360" s="4">
        <f t="shared" si="100"/>
        <v>-2.3474178403755763E-2</v>
      </c>
      <c r="AD360" s="4">
        <f t="shared" si="101"/>
        <v>-2.2031084955485003E-2</v>
      </c>
      <c r="AE360" s="4">
        <f t="shared" si="102"/>
        <v>-1.2550756736803281E-2</v>
      </c>
      <c r="AF360" s="4">
        <f t="shared" si="103"/>
        <v>-8.4902177925434419E-3</v>
      </c>
      <c r="AG360" s="4">
        <f t="shared" si="106"/>
        <v>9.5077118106901004E-4</v>
      </c>
    </row>
    <row r="361" spans="1:33">
      <c r="A361" s="53">
        <v>45012</v>
      </c>
      <c r="B361">
        <v>92.75</v>
      </c>
      <c r="C361">
        <v>106.8</v>
      </c>
      <c r="D361">
        <v>19.88</v>
      </c>
      <c r="E361">
        <v>31.01</v>
      </c>
      <c r="F361">
        <v>56.56</v>
      </c>
      <c r="G361">
        <v>19.98</v>
      </c>
      <c r="H361">
        <v>12.48</v>
      </c>
      <c r="I361">
        <v>165.74</v>
      </c>
      <c r="J361">
        <v>24.89</v>
      </c>
      <c r="K361">
        <v>19.72</v>
      </c>
      <c r="L361">
        <v>6.25</v>
      </c>
      <c r="M361">
        <v>64.08</v>
      </c>
      <c r="N361">
        <v>27.01</v>
      </c>
      <c r="O361">
        <v>403.86</v>
      </c>
      <c r="P361" s="72">
        <v>282.99</v>
      </c>
      <c r="Q361" s="61"/>
      <c r="R361" s="53">
        <v>45012</v>
      </c>
      <c r="S361" s="4">
        <f t="shared" si="90"/>
        <v>1.4035845389763768E-3</v>
      </c>
      <c r="T361" s="4">
        <f t="shared" si="91"/>
        <v>8.7843581751203548E-3</v>
      </c>
      <c r="U361" s="4">
        <f t="shared" si="92"/>
        <v>-0.11644444444444446</v>
      </c>
      <c r="V361" s="4">
        <f t="shared" si="93"/>
        <v>-1.7427122940430806E-2</v>
      </c>
      <c r="W361" s="4">
        <f t="shared" si="94"/>
        <v>-2.1622556651098468E-2</v>
      </c>
      <c r="X361" s="4">
        <f t="shared" si="95"/>
        <v>-1.9980019980019303E-3</v>
      </c>
      <c r="Y361" s="4">
        <f t="shared" si="96"/>
        <v>-2.0408163265306145E-2</v>
      </c>
      <c r="Z361" s="4">
        <f t="shared" si="97"/>
        <v>-3.6669672377516171E-3</v>
      </c>
      <c r="AA361" s="4">
        <f t="shared" si="98"/>
        <v>1.2611879576891916E-2</v>
      </c>
      <c r="AB361" s="4">
        <f t="shared" si="99"/>
        <v>-5.547150781643917E-3</v>
      </c>
      <c r="AC361" s="4">
        <f t="shared" si="100"/>
        <v>1.6025641025640969E-3</v>
      </c>
      <c r="AD361" s="4">
        <f t="shared" si="101"/>
        <v>-1.1263693874402181E-2</v>
      </c>
      <c r="AE361" s="4">
        <f t="shared" si="102"/>
        <v>9.7196261682244156E-3</v>
      </c>
      <c r="AF361" s="4">
        <f t="shared" si="103"/>
        <v>2.3827252419956757E-3</v>
      </c>
      <c r="AG361" s="4">
        <f t="shared" si="106"/>
        <v>-4.4327176781002731E-3</v>
      </c>
    </row>
    <row r="362" spans="1:33">
      <c r="A362" s="53">
        <v>45013</v>
      </c>
      <c r="B362">
        <v>92.74</v>
      </c>
      <c r="C362">
        <v>106.71</v>
      </c>
      <c r="D362">
        <v>19.72</v>
      </c>
      <c r="E362">
        <v>30.72</v>
      </c>
      <c r="F362">
        <v>56</v>
      </c>
      <c r="G362">
        <v>19.96</v>
      </c>
      <c r="H362">
        <v>12.63</v>
      </c>
      <c r="I362">
        <v>168.01</v>
      </c>
      <c r="J362">
        <v>25.47</v>
      </c>
      <c r="K362">
        <v>19.579999999999998</v>
      </c>
      <c r="L362">
        <v>6.26</v>
      </c>
      <c r="M362">
        <v>63.71</v>
      </c>
      <c r="N362">
        <v>27.71</v>
      </c>
      <c r="O362">
        <v>400.42</v>
      </c>
      <c r="P362" s="72">
        <v>282</v>
      </c>
      <c r="Q362" s="61"/>
      <c r="R362" s="53">
        <v>45013</v>
      </c>
      <c r="S362" s="4">
        <f t="shared" si="90"/>
        <v>-1.0781671159032502E-4</v>
      </c>
      <c r="T362" s="4">
        <f t="shared" si="91"/>
        <v>-8.4269662921354627E-4</v>
      </c>
      <c r="U362" s="4">
        <f t="shared" si="92"/>
        <v>-8.0482897384306362E-3</v>
      </c>
      <c r="V362" s="4">
        <f t="shared" si="93"/>
        <v>-9.351821992905629E-3</v>
      </c>
      <c r="W362" s="4">
        <f t="shared" si="94"/>
        <v>-9.9009900990099098E-3</v>
      </c>
      <c r="X362" s="4">
        <f t="shared" si="95"/>
        <v>-1.0010010010009784E-3</v>
      </c>
      <c r="Y362" s="4">
        <f t="shared" si="96"/>
        <v>1.2019230769230838E-2</v>
      </c>
      <c r="Z362" s="4">
        <f t="shared" si="97"/>
        <v>1.3696150597320988E-2</v>
      </c>
      <c r="AA362" s="4">
        <f t="shared" si="98"/>
        <v>2.3302531137002758E-2</v>
      </c>
      <c r="AB362" s="4">
        <f t="shared" si="99"/>
        <v>-7.0993914807302438E-3</v>
      </c>
      <c r="AC362" s="4">
        <f t="shared" si="100"/>
        <v>1.6000000000000458E-3</v>
      </c>
      <c r="AD362" s="4">
        <f t="shared" si="101"/>
        <v>-5.7740324594256487E-3</v>
      </c>
      <c r="AE362" s="4">
        <f t="shared" si="102"/>
        <v>2.5916327286190199E-2</v>
      </c>
      <c r="AF362" s="4">
        <f t="shared" si="103"/>
        <v>-8.5178031991284264E-3</v>
      </c>
      <c r="AG362" s="4">
        <f t="shared" si="106"/>
        <v>-3.4983568323969649E-3</v>
      </c>
    </row>
    <row r="363" spans="1:33">
      <c r="A363" s="53">
        <v>45014</v>
      </c>
      <c r="B363">
        <v>92.96</v>
      </c>
      <c r="C363">
        <v>106.22</v>
      </c>
      <c r="D363">
        <v>20</v>
      </c>
      <c r="E363">
        <v>29.57</v>
      </c>
      <c r="F363">
        <v>56.01</v>
      </c>
      <c r="G363">
        <v>19.8</v>
      </c>
      <c r="H363">
        <v>12.46</v>
      </c>
      <c r="I363">
        <v>169.46</v>
      </c>
      <c r="J363">
        <v>25.41</v>
      </c>
      <c r="K363">
        <v>19.329999999999998</v>
      </c>
      <c r="L363">
        <v>6.3</v>
      </c>
      <c r="M363">
        <v>62.6</v>
      </c>
      <c r="N363">
        <v>26.61</v>
      </c>
      <c r="O363">
        <v>396.1</v>
      </c>
      <c r="P363" s="72">
        <v>280.02</v>
      </c>
      <c r="Q363" s="61"/>
      <c r="R363" s="53">
        <v>45014</v>
      </c>
      <c r="S363" s="4">
        <f t="shared" si="90"/>
        <v>2.3722234203149561E-3</v>
      </c>
      <c r="T363" s="4">
        <f t="shared" si="91"/>
        <v>-4.5918845469027358E-3</v>
      </c>
      <c r="U363" s="4">
        <f t="shared" si="92"/>
        <v>1.4198782961460488E-2</v>
      </c>
      <c r="V363" s="4">
        <f t="shared" si="93"/>
        <v>-3.7434895833333259E-2</v>
      </c>
      <c r="W363" s="4">
        <f t="shared" si="94"/>
        <v>1.7857142857136132E-4</v>
      </c>
      <c r="X363" s="4">
        <f t="shared" si="95"/>
        <v>-8.0160320641282645E-3</v>
      </c>
      <c r="Y363" s="4">
        <f t="shared" si="96"/>
        <v>-1.3460015835312755E-2</v>
      </c>
      <c r="Z363" s="4">
        <f t="shared" si="97"/>
        <v>8.6304386643654141E-3</v>
      </c>
      <c r="AA363" s="4">
        <f t="shared" si="98"/>
        <v>-2.3557126030623321E-3</v>
      </c>
      <c r="AB363" s="4">
        <f t="shared" si="99"/>
        <v>-1.2768130745658857E-2</v>
      </c>
      <c r="AC363" s="4">
        <f t="shared" si="100"/>
        <v>6.389776357827559E-3</v>
      </c>
      <c r="AD363" s="4">
        <f t="shared" si="101"/>
        <v>-1.7422696593941245E-2</v>
      </c>
      <c r="AE363" s="4">
        <f t="shared" si="102"/>
        <v>-3.9696860339227813E-2</v>
      </c>
      <c r="AF363" s="4">
        <f t="shared" si="103"/>
        <v>-1.0788671894510715E-2</v>
      </c>
      <c r="AG363" s="4">
        <f t="shared" si="106"/>
        <v>-7.0212765957446965E-3</v>
      </c>
    </row>
    <row r="364" spans="1:33">
      <c r="A364" s="53">
        <v>45015</v>
      </c>
      <c r="B364">
        <v>93.93</v>
      </c>
      <c r="C364">
        <v>105.66</v>
      </c>
      <c r="D364">
        <v>20.100000000000001</v>
      </c>
      <c r="E364">
        <v>29.27</v>
      </c>
      <c r="F364">
        <v>55.16</v>
      </c>
      <c r="G364">
        <v>20.09</v>
      </c>
      <c r="H364">
        <v>12.26</v>
      </c>
      <c r="I364">
        <v>169.07</v>
      </c>
      <c r="J364">
        <v>25.85</v>
      </c>
      <c r="K364">
        <v>19.940000000000001</v>
      </c>
      <c r="L364">
        <v>6.28</v>
      </c>
      <c r="M364">
        <v>63.72</v>
      </c>
      <c r="N364">
        <v>26.99</v>
      </c>
      <c r="O364">
        <v>398.01</v>
      </c>
      <c r="P364" s="72">
        <v>281.99</v>
      </c>
      <c r="Q364" s="61"/>
      <c r="R364" s="53">
        <v>45015</v>
      </c>
      <c r="S364" s="4">
        <f t="shared" si="90"/>
        <v>1.043459552495718E-2</v>
      </c>
      <c r="T364" s="4">
        <f t="shared" si="91"/>
        <v>-5.2720768216908409E-3</v>
      </c>
      <c r="U364" s="4">
        <f t="shared" si="92"/>
        <v>5.0000000000001155E-3</v>
      </c>
      <c r="V364" s="4">
        <f t="shared" si="93"/>
        <v>-1.0145417653026789E-2</v>
      </c>
      <c r="W364" s="4">
        <f t="shared" si="94"/>
        <v>-1.5175861453311956E-2</v>
      </c>
      <c r="X364" s="4">
        <f t="shared" si="95"/>
        <v>1.4646464646464574E-2</v>
      </c>
      <c r="Y364" s="4">
        <f t="shared" si="96"/>
        <v>-1.605136436597121E-2</v>
      </c>
      <c r="Z364" s="4">
        <f t="shared" si="97"/>
        <v>-2.3014280656202812E-3</v>
      </c>
      <c r="AA364" s="4">
        <f t="shared" si="98"/>
        <v>1.7316017316017396E-2</v>
      </c>
      <c r="AB364" s="4">
        <f t="shared" si="99"/>
        <v>3.1557165028453404E-2</v>
      </c>
      <c r="AC364" s="4">
        <f t="shared" si="100"/>
        <v>-3.1746031746030523E-3</v>
      </c>
      <c r="AD364" s="4">
        <f t="shared" si="101"/>
        <v>1.7891373801916854E-2</v>
      </c>
      <c r="AE364" s="4">
        <f t="shared" si="102"/>
        <v>1.4280345734686062E-2</v>
      </c>
      <c r="AF364" s="4">
        <f t="shared" si="103"/>
        <v>4.8220146427668809E-3</v>
      </c>
      <c r="AG364" s="4">
        <f t="shared" si="106"/>
        <v>7.035211770587857E-3</v>
      </c>
    </row>
    <row r="365" spans="1:33">
      <c r="A365" s="53">
        <v>45016</v>
      </c>
      <c r="B365">
        <v>95.2</v>
      </c>
      <c r="C365">
        <v>106.56</v>
      </c>
      <c r="D365">
        <v>19.7</v>
      </c>
      <c r="E365">
        <v>30.01</v>
      </c>
      <c r="F365">
        <v>55.51</v>
      </c>
      <c r="G365">
        <v>21.12</v>
      </c>
      <c r="H365">
        <v>12.14</v>
      </c>
      <c r="I365">
        <v>170.25</v>
      </c>
      <c r="J365">
        <v>25.98</v>
      </c>
      <c r="K365">
        <v>20.23</v>
      </c>
      <c r="L365">
        <v>6.21</v>
      </c>
      <c r="M365">
        <v>63.96</v>
      </c>
      <c r="N365">
        <v>27.05</v>
      </c>
      <c r="O365">
        <v>402.44</v>
      </c>
      <c r="P365" s="72">
        <v>280</v>
      </c>
      <c r="Q365" s="61"/>
      <c r="R365" s="53">
        <v>45016</v>
      </c>
      <c r="S365" s="4">
        <f t="shared" si="90"/>
        <v>1.3520706909400548E-2</v>
      </c>
      <c r="T365" s="4">
        <f t="shared" si="91"/>
        <v>8.5178875638842744E-3</v>
      </c>
      <c r="U365" s="4">
        <f t="shared" si="92"/>
        <v>-1.9900497512437942E-2</v>
      </c>
      <c r="V365" s="4">
        <f t="shared" si="93"/>
        <v>2.5281858558250825E-2</v>
      </c>
      <c r="W365" s="4">
        <f t="shared" si="94"/>
        <v>6.345177664974555E-3</v>
      </c>
      <c r="X365" s="4">
        <f t="shared" si="95"/>
        <v>5.1269288203086072E-2</v>
      </c>
      <c r="Y365" s="4">
        <f t="shared" si="96"/>
        <v>-9.7879282218595876E-3</v>
      </c>
      <c r="Z365" s="4">
        <f t="shared" si="97"/>
        <v>6.979357662506791E-3</v>
      </c>
      <c r="AA365" s="4">
        <f t="shared" si="98"/>
        <v>5.0290135396517943E-3</v>
      </c>
      <c r="AB365" s="4">
        <f t="shared" si="99"/>
        <v>1.4543630892678072E-2</v>
      </c>
      <c r="AC365" s="4">
        <f t="shared" si="100"/>
        <v>-1.1146496815286677E-2</v>
      </c>
      <c r="AD365" s="4">
        <f t="shared" si="101"/>
        <v>3.7664783427495685E-3</v>
      </c>
      <c r="AE365" s="4">
        <f t="shared" si="102"/>
        <v>2.2230455724343567E-3</v>
      </c>
      <c r="AF365" s="4">
        <f t="shared" si="103"/>
        <v>1.1130373608703392E-2</v>
      </c>
      <c r="AG365" s="4">
        <f t="shared" si="106"/>
        <v>-7.0569878364481475E-3</v>
      </c>
    </row>
    <row r="366" spans="1:33">
      <c r="A366" s="53">
        <v>45019</v>
      </c>
      <c r="B366">
        <v>95.35</v>
      </c>
      <c r="C366">
        <v>105.99</v>
      </c>
      <c r="D366">
        <v>19.7</v>
      </c>
      <c r="E366">
        <v>29.48</v>
      </c>
      <c r="F366">
        <v>54.99</v>
      </c>
      <c r="G366">
        <v>20.28</v>
      </c>
      <c r="H366">
        <v>12.23</v>
      </c>
      <c r="I366">
        <v>169.89</v>
      </c>
      <c r="J366">
        <v>25.3</v>
      </c>
      <c r="K366">
        <v>19.190000000000001</v>
      </c>
      <c r="L366">
        <v>6.21</v>
      </c>
      <c r="M366">
        <v>64.38</v>
      </c>
      <c r="N366">
        <v>27.19</v>
      </c>
      <c r="O366">
        <v>400.01</v>
      </c>
      <c r="P366" s="72">
        <v>277.99</v>
      </c>
      <c r="Q366" s="61"/>
      <c r="R366" s="53">
        <v>45019</v>
      </c>
      <c r="S366" s="4">
        <f t="shared" si="90"/>
        <v>1.5756302521008347E-3</v>
      </c>
      <c r="T366" s="4">
        <f t="shared" si="91"/>
        <v>-5.3490990990991971E-3</v>
      </c>
      <c r="U366" s="4">
        <f t="shared" si="92"/>
        <v>0</v>
      </c>
      <c r="V366" s="4">
        <f t="shared" si="93"/>
        <v>-1.7660779740086729E-2</v>
      </c>
      <c r="W366" s="4">
        <f t="shared" si="94"/>
        <v>-9.3676814988289392E-3</v>
      </c>
      <c r="X366" s="4">
        <f t="shared" si="95"/>
        <v>-3.9772727272727293E-2</v>
      </c>
      <c r="Y366" s="4">
        <f t="shared" si="96"/>
        <v>7.4135090609555032E-3</v>
      </c>
      <c r="Z366" s="4">
        <f t="shared" si="97"/>
        <v>-2.1145374449339505E-3</v>
      </c>
      <c r="AA366" s="4">
        <f t="shared" si="98"/>
        <v>-2.6173979984603579E-2</v>
      </c>
      <c r="AB366" s="4">
        <f t="shared" si="99"/>
        <v>-5.140879881364302E-2</v>
      </c>
      <c r="AC366" s="4">
        <f t="shared" si="100"/>
        <v>0</v>
      </c>
      <c r="AD366" s="4">
        <f t="shared" si="101"/>
        <v>6.5666041275795894E-3</v>
      </c>
      <c r="AE366" s="4">
        <f t="shared" si="102"/>
        <v>5.1756007393715109E-3</v>
      </c>
      <c r="AF366" s="4">
        <f t="shared" si="103"/>
        <v>-6.0381671802007819E-3</v>
      </c>
      <c r="AG366" s="4">
        <f t="shared" si="106"/>
        <v>-7.1785714285713675E-3</v>
      </c>
    </row>
    <row r="367" spans="1:33">
      <c r="A367" s="53">
        <v>45020</v>
      </c>
      <c r="B367">
        <v>94.98</v>
      </c>
      <c r="C367">
        <v>106.14</v>
      </c>
      <c r="D367">
        <v>19.7</v>
      </c>
      <c r="E367">
        <v>29.01</v>
      </c>
      <c r="F367">
        <v>53.5</v>
      </c>
      <c r="G367">
        <v>19.760000000000002</v>
      </c>
      <c r="H367">
        <v>12.23</v>
      </c>
      <c r="I367">
        <v>170.12</v>
      </c>
      <c r="J367">
        <v>25.45</v>
      </c>
      <c r="K367">
        <v>18.920000000000002</v>
      </c>
      <c r="L367">
        <v>6.23</v>
      </c>
      <c r="M367">
        <v>63.02</v>
      </c>
      <c r="N367">
        <v>27</v>
      </c>
      <c r="O367">
        <v>401.92</v>
      </c>
      <c r="P367" s="72">
        <v>273</v>
      </c>
      <c r="Q367" s="61"/>
      <c r="R367" s="53">
        <v>45020</v>
      </c>
      <c r="S367" s="4">
        <f t="shared" si="90"/>
        <v>-3.8804404824330785E-3</v>
      </c>
      <c r="T367" s="4">
        <f t="shared" si="91"/>
        <v>1.415227851684131E-3</v>
      </c>
      <c r="U367" s="4">
        <f t="shared" si="92"/>
        <v>0</v>
      </c>
      <c r="V367" s="4">
        <f t="shared" si="93"/>
        <v>-1.5943012211668939E-2</v>
      </c>
      <c r="W367" s="4">
        <f t="shared" si="94"/>
        <v>-2.7095835606473995E-2</v>
      </c>
      <c r="X367" s="4">
        <f t="shared" si="95"/>
        <v>-2.5641025641025661E-2</v>
      </c>
      <c r="Y367" s="4">
        <f t="shared" si="96"/>
        <v>0</v>
      </c>
      <c r="Z367" s="4">
        <f t="shared" si="97"/>
        <v>1.3538171758198381E-3</v>
      </c>
      <c r="AA367" s="4">
        <f t="shared" si="98"/>
        <v>5.9288537549406772E-3</v>
      </c>
      <c r="AB367" s="4">
        <f t="shared" si="99"/>
        <v>-1.4069828035435106E-2</v>
      </c>
      <c r="AC367" s="4">
        <f t="shared" si="100"/>
        <v>3.2206119162641045E-3</v>
      </c>
      <c r="AD367" s="4">
        <f t="shared" si="101"/>
        <v>-2.112457284871061E-2</v>
      </c>
      <c r="AE367" s="4">
        <f t="shared" si="102"/>
        <v>-6.9878631849945583E-3</v>
      </c>
      <c r="AF367" s="4">
        <f t="shared" si="103"/>
        <v>4.7748806279843681E-3</v>
      </c>
      <c r="AG367" s="4">
        <f t="shared" si="106"/>
        <v>-1.7950285981510161E-2</v>
      </c>
    </row>
    <row r="368" spans="1:33">
      <c r="A368" s="53">
        <v>45021</v>
      </c>
      <c r="B368">
        <v>95.28</v>
      </c>
      <c r="C368">
        <v>105.99</v>
      </c>
      <c r="D368">
        <v>19.75</v>
      </c>
      <c r="E368">
        <v>28.22</v>
      </c>
      <c r="F368">
        <v>52.41</v>
      </c>
      <c r="G368">
        <v>19.79</v>
      </c>
      <c r="H368">
        <v>12.26</v>
      </c>
      <c r="I368">
        <v>171.02</v>
      </c>
      <c r="J368">
        <v>25.53</v>
      </c>
      <c r="K368">
        <v>18.579999999999998</v>
      </c>
      <c r="L368">
        <v>6.3</v>
      </c>
      <c r="M368">
        <v>63.16</v>
      </c>
      <c r="N368">
        <v>26.46</v>
      </c>
      <c r="O368">
        <v>402.91</v>
      </c>
      <c r="P368" s="72">
        <v>273.2</v>
      </c>
      <c r="Q368" s="61"/>
      <c r="R368" s="53">
        <v>45021</v>
      </c>
      <c r="S368" s="4">
        <f t="shared" si="90"/>
        <v>3.1585596967782514E-3</v>
      </c>
      <c r="T368" s="4">
        <f t="shared" si="91"/>
        <v>-1.4132278123234476E-3</v>
      </c>
      <c r="U368" s="4">
        <f t="shared" si="92"/>
        <v>2.5380710659899108E-3</v>
      </c>
      <c r="V368" s="4">
        <f t="shared" si="93"/>
        <v>-2.7231988969320997E-2</v>
      </c>
      <c r="W368" s="4">
        <f t="shared" si="94"/>
        <v>-2.0373831775700957E-2</v>
      </c>
      <c r="X368" s="4">
        <f t="shared" si="95"/>
        <v>1.5182186234816708E-3</v>
      </c>
      <c r="Y368" s="4">
        <f t="shared" si="96"/>
        <v>2.4529844644316512E-3</v>
      </c>
      <c r="Z368" s="4">
        <f t="shared" si="97"/>
        <v>5.2903832588762079E-3</v>
      </c>
      <c r="AA368" s="4">
        <f t="shared" si="98"/>
        <v>3.1434184675835919E-3</v>
      </c>
      <c r="AB368" s="4">
        <f t="shared" si="99"/>
        <v>-1.7970401691332127E-2</v>
      </c>
      <c r="AC368" s="4">
        <f t="shared" si="100"/>
        <v>1.1235955056179581E-2</v>
      </c>
      <c r="AD368" s="4">
        <f t="shared" si="101"/>
        <v>2.2215169787367373E-3</v>
      </c>
      <c r="AE368" s="4">
        <f t="shared" si="102"/>
        <v>-2.0000000000000018E-2</v>
      </c>
      <c r="AF368" s="4">
        <f t="shared" si="103"/>
        <v>2.4631767515923553E-3</v>
      </c>
      <c r="AG368" s="4">
        <f t="shared" si="106"/>
        <v>7.3260073260073E-4</v>
      </c>
    </row>
    <row r="369" spans="1:33">
      <c r="A369" s="53">
        <v>45022</v>
      </c>
      <c r="B369">
        <v>96.55</v>
      </c>
      <c r="C369">
        <v>106.08</v>
      </c>
      <c r="D369">
        <v>19.760000000000002</v>
      </c>
      <c r="E369">
        <v>28.96</v>
      </c>
      <c r="F369">
        <v>52</v>
      </c>
      <c r="G369">
        <v>20.12</v>
      </c>
      <c r="H369">
        <v>12.48</v>
      </c>
      <c r="I369">
        <v>172.14</v>
      </c>
      <c r="J369">
        <v>26.66</v>
      </c>
      <c r="K369">
        <v>18.88</v>
      </c>
      <c r="L369">
        <v>6.43</v>
      </c>
      <c r="M369">
        <v>67.88</v>
      </c>
      <c r="N369">
        <v>26.39</v>
      </c>
      <c r="O369">
        <v>409.86</v>
      </c>
      <c r="P369" s="72">
        <v>279</v>
      </c>
      <c r="Q369" s="61"/>
      <c r="R369" s="53">
        <v>45022</v>
      </c>
      <c r="S369" s="4">
        <f t="shared" si="90"/>
        <v>1.3329135180520479E-2</v>
      </c>
      <c r="T369" s="4">
        <f t="shared" si="91"/>
        <v>8.4913671101061183E-4</v>
      </c>
      <c r="U369" s="4">
        <f t="shared" si="92"/>
        <v>5.0632911392423097E-4</v>
      </c>
      <c r="V369" s="4">
        <f t="shared" si="93"/>
        <v>2.6222537207654328E-2</v>
      </c>
      <c r="W369" s="4">
        <f t="shared" si="94"/>
        <v>-7.8229345544742479E-3</v>
      </c>
      <c r="X369" s="4">
        <f t="shared" si="95"/>
        <v>1.6675088428499407E-2</v>
      </c>
      <c r="Y369" s="4">
        <f t="shared" si="96"/>
        <v>1.794453507340954E-2</v>
      </c>
      <c r="Z369" s="4">
        <f t="shared" si="97"/>
        <v>6.5489416442519044E-3</v>
      </c>
      <c r="AA369" s="4">
        <f t="shared" si="98"/>
        <v>4.4261652957304998E-2</v>
      </c>
      <c r="AB369" s="4">
        <f t="shared" si="99"/>
        <v>1.6146393972013007E-2</v>
      </c>
      <c r="AC369" s="4">
        <f t="shared" si="100"/>
        <v>2.0634920634920562E-2</v>
      </c>
      <c r="AD369" s="4">
        <f t="shared" si="101"/>
        <v>7.4730842305256395E-2</v>
      </c>
      <c r="AE369" s="4">
        <f t="shared" si="102"/>
        <v>-2.6455026455026731E-3</v>
      </c>
      <c r="AF369" s="4">
        <f t="shared" si="103"/>
        <v>1.724950981608786E-2</v>
      </c>
      <c r="AG369" s="4">
        <f t="shared" si="106"/>
        <v>2.1229868228404225E-2</v>
      </c>
    </row>
    <row r="370" spans="1:33">
      <c r="A370" s="53">
        <v>45023</v>
      </c>
      <c r="B370">
        <v>96.73</v>
      </c>
      <c r="C370">
        <v>105.94</v>
      </c>
      <c r="D370">
        <v>20.84</v>
      </c>
      <c r="E370">
        <v>28.6</v>
      </c>
      <c r="F370">
        <v>51.63</v>
      </c>
      <c r="G370">
        <v>19.920000000000002</v>
      </c>
      <c r="H370">
        <v>12.35</v>
      </c>
      <c r="I370">
        <v>170.93</v>
      </c>
      <c r="J370">
        <v>26.46</v>
      </c>
      <c r="K370">
        <v>18.899999999999999</v>
      </c>
      <c r="L370">
        <v>6.25</v>
      </c>
      <c r="M370">
        <v>66.069999999999993</v>
      </c>
      <c r="N370">
        <v>26.46</v>
      </c>
      <c r="O370">
        <v>404.38</v>
      </c>
      <c r="P370" s="72">
        <v>276</v>
      </c>
      <c r="Q370" s="61"/>
      <c r="R370" s="53">
        <v>45023</v>
      </c>
      <c r="S370" s="4">
        <f t="shared" si="90"/>
        <v>1.864319005696613E-3</v>
      </c>
      <c r="T370" s="4">
        <f t="shared" si="91"/>
        <v>-1.3197586726998445E-3</v>
      </c>
      <c r="U370" s="4">
        <f t="shared" si="92"/>
        <v>5.4655870445344146E-2</v>
      </c>
      <c r="V370" s="4">
        <f t="shared" si="93"/>
        <v>-1.2430939226519278E-2</v>
      </c>
      <c r="W370" s="4">
        <f t="shared" si="94"/>
        <v>-7.1153846153845235E-3</v>
      </c>
      <c r="X370" s="4">
        <f t="shared" si="95"/>
        <v>-9.9403578528827197E-3</v>
      </c>
      <c r="Y370" s="4">
        <f t="shared" si="96"/>
        <v>-1.0416666666666741E-2</v>
      </c>
      <c r="Z370" s="4">
        <f t="shared" si="97"/>
        <v>-7.0291623097478162E-3</v>
      </c>
      <c r="AA370" s="4">
        <f t="shared" si="98"/>
        <v>-7.5018754688671585E-3</v>
      </c>
      <c r="AB370" s="4">
        <f t="shared" si="99"/>
        <v>1.0593220338983578E-3</v>
      </c>
      <c r="AC370" s="4">
        <f t="shared" si="100"/>
        <v>-2.7993779160186527E-2</v>
      </c>
      <c r="AD370" s="4">
        <f t="shared" si="101"/>
        <v>-2.6664702416028363E-2</v>
      </c>
      <c r="AE370" s="4">
        <f t="shared" si="102"/>
        <v>2.6525198938991412E-3</v>
      </c>
      <c r="AF370" s="4">
        <f t="shared" si="103"/>
        <v>-1.3370419167520686E-2</v>
      </c>
      <c r="AG370" s="4">
        <f t="shared" si="106"/>
        <v>-1.0752688172043001E-2</v>
      </c>
    </row>
    <row r="371" spans="1:33">
      <c r="A371" s="53">
        <v>45026</v>
      </c>
      <c r="B371">
        <v>96.46</v>
      </c>
      <c r="C371">
        <v>105.24</v>
      </c>
      <c r="D371">
        <v>19.760000000000002</v>
      </c>
      <c r="E371">
        <v>28.78</v>
      </c>
      <c r="F371">
        <v>52</v>
      </c>
      <c r="G371">
        <v>19.84</v>
      </c>
      <c r="H371">
        <v>12.19</v>
      </c>
      <c r="I371">
        <v>170.98</v>
      </c>
      <c r="J371">
        <v>26.04</v>
      </c>
      <c r="K371">
        <v>18.57</v>
      </c>
      <c r="L371">
        <v>6.24</v>
      </c>
      <c r="M371">
        <v>65.05</v>
      </c>
      <c r="N371">
        <v>26.97</v>
      </c>
      <c r="O371">
        <v>399.95</v>
      </c>
      <c r="P371" s="72">
        <v>275</v>
      </c>
      <c r="Q371" s="61"/>
      <c r="R371" s="53">
        <v>45026</v>
      </c>
      <c r="S371" s="4">
        <f t="shared" si="90"/>
        <v>-2.7912746821049383E-3</v>
      </c>
      <c r="T371" s="4">
        <f t="shared" si="91"/>
        <v>-6.6075136869926387E-3</v>
      </c>
      <c r="U371" s="4">
        <f t="shared" si="92"/>
        <v>-5.1823416506717734E-2</v>
      </c>
      <c r="V371" s="4">
        <f t="shared" si="93"/>
        <v>6.2937062937062915E-3</v>
      </c>
      <c r="W371" s="4">
        <f t="shared" si="94"/>
        <v>7.1663761379041624E-3</v>
      </c>
      <c r="X371" s="4">
        <f t="shared" si="95"/>
        <v>-4.0160642570281624E-3</v>
      </c>
      <c r="Y371" s="4">
        <f t="shared" si="96"/>
        <v>-1.2955465587044523E-2</v>
      </c>
      <c r="Z371" s="4">
        <f t="shared" si="97"/>
        <v>2.9251740478541954E-4</v>
      </c>
      <c r="AA371" s="4">
        <f t="shared" si="98"/>
        <v>-1.5873015873015928E-2</v>
      </c>
      <c r="AB371" s="4">
        <f t="shared" si="99"/>
        <v>-1.7460317460317398E-2</v>
      </c>
      <c r="AC371" s="4">
        <f t="shared" si="100"/>
        <v>-1.5999999999999348E-3</v>
      </c>
      <c r="AD371" s="4">
        <f t="shared" si="101"/>
        <v>-1.5438171636143472E-2</v>
      </c>
      <c r="AE371" s="4">
        <f t="shared" si="102"/>
        <v>1.9274376417233396E-2</v>
      </c>
      <c r="AF371" s="4">
        <f t="shared" si="103"/>
        <v>-1.0955042286957872E-2</v>
      </c>
      <c r="AG371" s="4">
        <f t="shared" si="106"/>
        <v>-3.6231884057971175E-3</v>
      </c>
    </row>
    <row r="372" spans="1:33">
      <c r="A372" s="53">
        <v>45027</v>
      </c>
      <c r="B372">
        <v>96.13</v>
      </c>
      <c r="C372">
        <v>104.62</v>
      </c>
      <c r="D372">
        <v>19.489999999999998</v>
      </c>
      <c r="E372">
        <v>28.72</v>
      </c>
      <c r="F372">
        <v>52.96</v>
      </c>
      <c r="G372">
        <v>19.82</v>
      </c>
      <c r="H372">
        <v>12.3</v>
      </c>
      <c r="I372">
        <v>171.23</v>
      </c>
      <c r="J372">
        <v>26.5</v>
      </c>
      <c r="K372">
        <v>18.149999999999999</v>
      </c>
      <c r="L372">
        <v>6.25</v>
      </c>
      <c r="M372">
        <v>64.849999999999994</v>
      </c>
      <c r="N372">
        <v>27.01</v>
      </c>
      <c r="O372">
        <v>399.1</v>
      </c>
      <c r="P372" s="72">
        <v>275.75</v>
      </c>
      <c r="Q372" s="61"/>
      <c r="R372" s="53">
        <v>45027</v>
      </c>
      <c r="S372" s="4">
        <f t="shared" si="90"/>
        <v>-3.4211071946921301E-3</v>
      </c>
      <c r="T372" s="4">
        <f t="shared" si="91"/>
        <v>-5.8912960851386087E-3</v>
      </c>
      <c r="U372" s="4">
        <f t="shared" si="92"/>
        <v>-1.3663967611336147E-2</v>
      </c>
      <c r="V372" s="4">
        <f t="shared" si="93"/>
        <v>-2.0847810979848225E-3</v>
      </c>
      <c r="W372" s="4">
        <f t="shared" si="94"/>
        <v>1.8461538461538529E-2</v>
      </c>
      <c r="X372" s="4">
        <f t="shared" si="95"/>
        <v>-1.0080645161290036E-3</v>
      </c>
      <c r="Y372" s="4">
        <f t="shared" si="96"/>
        <v>9.0237899917966491E-3</v>
      </c>
      <c r="Z372" s="4">
        <f t="shared" si="97"/>
        <v>1.4621593168790969E-3</v>
      </c>
      <c r="AA372" s="4">
        <f t="shared" si="98"/>
        <v>1.7665130568356391E-2</v>
      </c>
      <c r="AB372" s="4">
        <f t="shared" si="99"/>
        <v>-2.2617124394184285E-2</v>
      </c>
      <c r="AC372" s="4">
        <f t="shared" si="100"/>
        <v>1.6025641025640969E-3</v>
      </c>
      <c r="AD372" s="4">
        <f t="shared" si="101"/>
        <v>-3.0745580322828481E-3</v>
      </c>
      <c r="AE372" s="4">
        <f t="shared" si="102"/>
        <v>1.4831294030404063E-3</v>
      </c>
      <c r="AF372" s="4">
        <f t="shared" si="103"/>
        <v>-2.1252656582071427E-3</v>
      </c>
      <c r="AG372" s="4">
        <f t="shared" ref="AG372:AG387" si="107">P372/P371-1</f>
        <v>2.7272727272726893E-3</v>
      </c>
    </row>
    <row r="373" spans="1:33">
      <c r="A373" s="53">
        <v>45028</v>
      </c>
      <c r="B373">
        <v>97.47</v>
      </c>
      <c r="C373">
        <v>106</v>
      </c>
      <c r="D373">
        <v>19.45</v>
      </c>
      <c r="E373">
        <v>28.11</v>
      </c>
      <c r="F373">
        <v>53.15</v>
      </c>
      <c r="G373">
        <v>19.84</v>
      </c>
      <c r="H373">
        <v>12.4</v>
      </c>
      <c r="I373">
        <v>171.43</v>
      </c>
      <c r="J373">
        <v>26.62</v>
      </c>
      <c r="K373">
        <v>18.14</v>
      </c>
      <c r="L373">
        <v>6.25</v>
      </c>
      <c r="M373">
        <v>66.98</v>
      </c>
      <c r="N373">
        <v>26.64</v>
      </c>
      <c r="O373">
        <v>398.37</v>
      </c>
      <c r="P373" s="72">
        <v>273</v>
      </c>
      <c r="Q373" s="61"/>
      <c r="R373" s="53">
        <v>45028</v>
      </c>
      <c r="S373" s="4">
        <f t="shared" si="90"/>
        <v>1.3939456985332388E-2</v>
      </c>
      <c r="T373" s="4">
        <f t="shared" si="91"/>
        <v>1.319059453259408E-2</v>
      </c>
      <c r="U373" s="4">
        <f t="shared" si="92"/>
        <v>-2.0523345305284435E-3</v>
      </c>
      <c r="V373" s="4">
        <f t="shared" si="93"/>
        <v>-2.1239554317548759E-2</v>
      </c>
      <c r="W373" s="4">
        <f t="shared" si="94"/>
        <v>3.5876132930512394E-3</v>
      </c>
      <c r="X373" s="4">
        <f t="shared" si="95"/>
        <v>1.0090817356205317E-3</v>
      </c>
      <c r="Y373" s="4">
        <f t="shared" si="96"/>
        <v>8.1300813008129413E-3</v>
      </c>
      <c r="Z373" s="4">
        <f t="shared" si="97"/>
        <v>1.1680196227297213E-3</v>
      </c>
      <c r="AA373" s="4">
        <f t="shared" si="98"/>
        <v>4.5283018867925406E-3</v>
      </c>
      <c r="AB373" s="4">
        <f t="shared" si="99"/>
        <v>-5.5096418732769603E-4</v>
      </c>
      <c r="AC373" s="4">
        <f t="shared" si="100"/>
        <v>0</v>
      </c>
      <c r="AD373" s="4">
        <f t="shared" si="101"/>
        <v>3.2845026985350856E-2</v>
      </c>
      <c r="AE373" s="4">
        <f t="shared" si="102"/>
        <v>-1.3698630136986356E-2</v>
      </c>
      <c r="AF373" s="4">
        <f t="shared" si="103"/>
        <v>-1.8291155098972833E-3</v>
      </c>
      <c r="AG373" s="4">
        <f t="shared" si="107"/>
        <v>-9.9728014505893192E-3</v>
      </c>
    </row>
    <row r="374" spans="1:33">
      <c r="A374" s="53">
        <v>45029</v>
      </c>
      <c r="B374">
        <v>99.01</v>
      </c>
      <c r="C374">
        <v>106.44</v>
      </c>
      <c r="D374">
        <v>19.149999999999999</v>
      </c>
      <c r="E374">
        <v>28.05</v>
      </c>
      <c r="F374">
        <v>53</v>
      </c>
      <c r="G374">
        <v>19.95</v>
      </c>
      <c r="H374">
        <v>12.34</v>
      </c>
      <c r="I374">
        <v>172.37</v>
      </c>
      <c r="J374">
        <v>26.52</v>
      </c>
      <c r="K374">
        <v>18.100000000000001</v>
      </c>
      <c r="L374">
        <v>6.25</v>
      </c>
      <c r="M374">
        <v>67.22</v>
      </c>
      <c r="N374">
        <v>26.8</v>
      </c>
      <c r="O374">
        <v>402.21</v>
      </c>
      <c r="P374" s="72">
        <v>273</v>
      </c>
      <c r="Q374" s="61"/>
      <c r="R374" s="53">
        <v>45029</v>
      </c>
      <c r="S374" s="4">
        <f t="shared" si="90"/>
        <v>1.5799733251256942E-2</v>
      </c>
      <c r="T374" s="4">
        <f t="shared" si="91"/>
        <v>4.1509433962263476E-3</v>
      </c>
      <c r="U374" s="4">
        <f t="shared" si="92"/>
        <v>-1.5424164524421635E-2</v>
      </c>
      <c r="V374" s="4">
        <f t="shared" si="93"/>
        <v>-2.1344717182496531E-3</v>
      </c>
      <c r="W374" s="4">
        <f t="shared" si="94"/>
        <v>-2.822201317027262E-3</v>
      </c>
      <c r="X374" s="4">
        <f t="shared" si="95"/>
        <v>5.5443548387097419E-3</v>
      </c>
      <c r="Y374" s="4">
        <f t="shared" si="96"/>
        <v>-4.8387096774193949E-3</v>
      </c>
      <c r="Z374" s="4">
        <f t="shared" si="97"/>
        <v>5.4832876392696406E-3</v>
      </c>
      <c r="AA374" s="4">
        <f t="shared" si="98"/>
        <v>-3.7565740045079066E-3</v>
      </c>
      <c r="AB374" s="4">
        <f t="shared" si="99"/>
        <v>-2.2050716648290836E-3</v>
      </c>
      <c r="AC374" s="4">
        <f t="shared" si="100"/>
        <v>0</v>
      </c>
      <c r="AD374" s="4">
        <f t="shared" si="101"/>
        <v>3.5831591519854822E-3</v>
      </c>
      <c r="AE374" s="4">
        <f t="shared" si="102"/>
        <v>6.0060060060060927E-3</v>
      </c>
      <c r="AF374" s="4">
        <f t="shared" si="103"/>
        <v>9.6392800662699063E-3</v>
      </c>
      <c r="AG374" s="4">
        <f t="shared" si="107"/>
        <v>0</v>
      </c>
    </row>
    <row r="375" spans="1:33">
      <c r="A375" s="53">
        <v>45033</v>
      </c>
      <c r="B375">
        <v>98.27</v>
      </c>
      <c r="C375">
        <v>106.31</v>
      </c>
      <c r="D375">
        <v>19.3</v>
      </c>
      <c r="E375">
        <v>28.28</v>
      </c>
      <c r="F375">
        <v>52.99</v>
      </c>
      <c r="G375">
        <v>19.82</v>
      </c>
      <c r="H375">
        <v>12.3</v>
      </c>
      <c r="I375">
        <v>171.92</v>
      </c>
      <c r="J375">
        <v>26.3</v>
      </c>
      <c r="K375">
        <v>18.21</v>
      </c>
      <c r="L375">
        <v>6.25</v>
      </c>
      <c r="M375">
        <v>67.17</v>
      </c>
      <c r="N375">
        <v>26.63</v>
      </c>
      <c r="O375">
        <v>396.95</v>
      </c>
      <c r="P375" s="72">
        <v>278.14999999999998</v>
      </c>
      <c r="Q375" s="61"/>
      <c r="R375" s="53">
        <v>45033</v>
      </c>
      <c r="S375" s="4">
        <f t="shared" si="90"/>
        <v>-7.4739925260075557E-3</v>
      </c>
      <c r="T375" s="4">
        <f t="shared" si="91"/>
        <v>-1.2213453588876266E-3</v>
      </c>
      <c r="U375" s="4">
        <f t="shared" si="92"/>
        <v>7.8328981723239099E-3</v>
      </c>
      <c r="V375" s="4">
        <f t="shared" si="93"/>
        <v>8.1996434937612328E-3</v>
      </c>
      <c r="W375" s="4">
        <f t="shared" si="94"/>
        <v>-1.8867924528298552E-4</v>
      </c>
      <c r="X375" s="4">
        <f t="shared" si="95"/>
        <v>-6.5162907268170311E-3</v>
      </c>
      <c r="Y375" s="4">
        <f t="shared" si="96"/>
        <v>-3.2414910858994395E-3</v>
      </c>
      <c r="Z375" s="4">
        <f t="shared" si="97"/>
        <v>-2.6106631084296117E-3</v>
      </c>
      <c r="AA375" s="4">
        <f t="shared" si="98"/>
        <v>-8.2956259426847367E-3</v>
      </c>
      <c r="AB375" s="4">
        <f t="shared" si="99"/>
        <v>6.0773480662983381E-3</v>
      </c>
      <c r="AC375" s="4">
        <f t="shared" si="100"/>
        <v>0</v>
      </c>
      <c r="AD375" s="4">
        <f t="shared" si="101"/>
        <v>-7.4382624218982674E-4</v>
      </c>
      <c r="AE375" s="4">
        <f t="shared" si="102"/>
        <v>-6.3432835820895761E-3</v>
      </c>
      <c r="AF375" s="4">
        <f t="shared" si="103"/>
        <v>-1.3077745456353651E-2</v>
      </c>
      <c r="AG375" s="4">
        <f t="shared" si="107"/>
        <v>1.8864468864468797E-2</v>
      </c>
    </row>
    <row r="376" spans="1:33">
      <c r="A376" s="53">
        <v>45034</v>
      </c>
      <c r="B376">
        <v>98.92</v>
      </c>
      <c r="C376">
        <v>108.02</v>
      </c>
      <c r="D376">
        <v>19.32</v>
      </c>
      <c r="E376">
        <v>28.45</v>
      </c>
      <c r="F376">
        <v>52.99</v>
      </c>
      <c r="G376">
        <v>19.88</v>
      </c>
      <c r="H376">
        <v>12.27</v>
      </c>
      <c r="I376">
        <v>171.8</v>
      </c>
      <c r="J376">
        <v>26.26</v>
      </c>
      <c r="K376">
        <v>18.25</v>
      </c>
      <c r="L376">
        <v>6.25</v>
      </c>
      <c r="M376">
        <v>67.33</v>
      </c>
      <c r="N376">
        <v>26.6</v>
      </c>
      <c r="O376">
        <v>392.97</v>
      </c>
      <c r="P376" s="72">
        <v>287</v>
      </c>
      <c r="Q376" s="61"/>
      <c r="R376" s="53">
        <v>45034</v>
      </c>
      <c r="S376" s="4">
        <f t="shared" si="90"/>
        <v>6.6144296326449137E-3</v>
      </c>
      <c r="T376" s="4">
        <f t="shared" si="91"/>
        <v>1.6085034333552795E-2</v>
      </c>
      <c r="U376" s="4">
        <f t="shared" si="92"/>
        <v>1.0362694300518616E-3</v>
      </c>
      <c r="V376" s="4">
        <f t="shared" si="93"/>
        <v>6.0113154172558581E-3</v>
      </c>
      <c r="W376" s="4">
        <f t="shared" si="94"/>
        <v>0</v>
      </c>
      <c r="X376" s="4">
        <f t="shared" si="95"/>
        <v>3.0272452068615952E-3</v>
      </c>
      <c r="Y376" s="4">
        <f t="shared" si="96"/>
        <v>-2.4390243902440156E-3</v>
      </c>
      <c r="Z376" s="4">
        <f t="shared" si="97"/>
        <v>-6.9799906933443179E-4</v>
      </c>
      <c r="AA376" s="4">
        <f t="shared" si="98"/>
        <v>-1.5209125475285079E-3</v>
      </c>
      <c r="AB376" s="4">
        <f t="shared" si="99"/>
        <v>2.1965952773201902E-3</v>
      </c>
      <c r="AC376" s="4">
        <f t="shared" si="100"/>
        <v>0</v>
      </c>
      <c r="AD376" s="4">
        <f t="shared" si="101"/>
        <v>2.3820157808545073E-3</v>
      </c>
      <c r="AE376" s="4">
        <f t="shared" si="102"/>
        <v>-1.1265490048816273E-3</v>
      </c>
      <c r="AF376" s="4">
        <f t="shared" si="103"/>
        <v>-1.0026451694167937E-2</v>
      </c>
      <c r="AG376" s="4">
        <f t="shared" si="107"/>
        <v>3.1817364731260289E-2</v>
      </c>
    </row>
    <row r="377" spans="1:33">
      <c r="A377" s="53">
        <v>45035</v>
      </c>
      <c r="B377">
        <v>98.1</v>
      </c>
      <c r="C377">
        <v>107.96</v>
      </c>
      <c r="D377">
        <v>19.25</v>
      </c>
      <c r="E377">
        <v>28.5</v>
      </c>
      <c r="F377">
        <v>53.23</v>
      </c>
      <c r="G377">
        <v>19.899999999999999</v>
      </c>
      <c r="H377">
        <v>12.55</v>
      </c>
      <c r="I377">
        <v>171.92</v>
      </c>
      <c r="J377">
        <v>26.32</v>
      </c>
      <c r="K377">
        <v>18.29</v>
      </c>
      <c r="L377">
        <v>6.25</v>
      </c>
      <c r="M377">
        <v>67.41</v>
      </c>
      <c r="N377">
        <v>26.01</v>
      </c>
      <c r="O377">
        <v>394.74</v>
      </c>
      <c r="P377" s="72">
        <v>300</v>
      </c>
      <c r="Q377" s="61"/>
      <c r="R377" s="53">
        <v>45035</v>
      </c>
      <c r="S377" s="4">
        <f t="shared" si="90"/>
        <v>-8.2895268904166208E-3</v>
      </c>
      <c r="T377" s="4">
        <f t="shared" si="91"/>
        <v>-5.5545269394563501E-4</v>
      </c>
      <c r="U377" s="4">
        <f t="shared" si="92"/>
        <v>-3.6231884057971175E-3</v>
      </c>
      <c r="V377" s="4">
        <f t="shared" si="93"/>
        <v>1.7574692442883233E-3</v>
      </c>
      <c r="W377" s="4">
        <f t="shared" si="94"/>
        <v>4.529156444612159E-3</v>
      </c>
      <c r="X377" s="4">
        <f t="shared" si="95"/>
        <v>1.006036217303885E-3</v>
      </c>
      <c r="Y377" s="4">
        <f t="shared" si="96"/>
        <v>2.2819885900570602E-2</v>
      </c>
      <c r="Z377" s="4">
        <f t="shared" si="97"/>
        <v>6.9848661233984366E-4</v>
      </c>
      <c r="AA377" s="4">
        <f t="shared" si="98"/>
        <v>2.2848438690021844E-3</v>
      </c>
      <c r="AB377" s="4">
        <f t="shared" si="99"/>
        <v>2.1917808219178436E-3</v>
      </c>
      <c r="AC377" s="4">
        <f t="shared" si="100"/>
        <v>0</v>
      </c>
      <c r="AD377" s="4">
        <f t="shared" si="101"/>
        <v>1.1881776325559645E-3</v>
      </c>
      <c r="AE377" s="4">
        <f t="shared" si="102"/>
        <v>-2.2180451127819523E-2</v>
      </c>
      <c r="AF377" s="4">
        <f t="shared" si="103"/>
        <v>4.5041606229483389E-3</v>
      </c>
      <c r="AG377" s="4">
        <f t="shared" si="107"/>
        <v>4.5296167247386832E-2</v>
      </c>
    </row>
    <row r="378" spans="1:33">
      <c r="A378" s="53">
        <v>45036</v>
      </c>
      <c r="B378">
        <v>99.22</v>
      </c>
      <c r="C378">
        <v>110.29</v>
      </c>
      <c r="D378">
        <v>19.7</v>
      </c>
      <c r="E378">
        <v>29.63</v>
      </c>
      <c r="F378">
        <v>53.3</v>
      </c>
      <c r="G378">
        <v>20.239999999999998</v>
      </c>
      <c r="H378">
        <v>13.52</v>
      </c>
      <c r="I378">
        <v>174.17</v>
      </c>
      <c r="J378">
        <v>26.79</v>
      </c>
      <c r="K378">
        <v>18.13</v>
      </c>
      <c r="L378">
        <v>6.35</v>
      </c>
      <c r="M378">
        <v>68.2</v>
      </c>
      <c r="N378">
        <v>23.95</v>
      </c>
      <c r="O378">
        <v>400.66</v>
      </c>
      <c r="P378" s="72">
        <v>314.89999999999998</v>
      </c>
      <c r="Q378" s="61"/>
      <c r="R378" s="53">
        <v>45036</v>
      </c>
      <c r="S378" s="4">
        <f t="shared" si="90"/>
        <v>1.1416921508664579E-2</v>
      </c>
      <c r="T378" s="4">
        <f t="shared" si="91"/>
        <v>2.1582067432382557E-2</v>
      </c>
      <c r="U378" s="4">
        <f t="shared" si="92"/>
        <v>2.3376623376623273E-2</v>
      </c>
      <c r="V378" s="4">
        <f t="shared" si="93"/>
        <v>3.9649122807017489E-2</v>
      </c>
      <c r="W378" s="4">
        <f t="shared" si="94"/>
        <v>1.3150479053165576E-3</v>
      </c>
      <c r="X378" s="4">
        <f t="shared" si="95"/>
        <v>1.7085427135678399E-2</v>
      </c>
      <c r="Y378" s="4">
        <f t="shared" si="96"/>
        <v>7.729083665338643E-2</v>
      </c>
      <c r="Z378" s="4">
        <f t="shared" si="97"/>
        <v>1.3087482550023344E-2</v>
      </c>
      <c r="AA378" s="4">
        <f t="shared" si="98"/>
        <v>1.7857142857142794E-2</v>
      </c>
      <c r="AB378" s="4">
        <f t="shared" si="99"/>
        <v>-8.7479496992892702E-3</v>
      </c>
      <c r="AC378" s="4">
        <f t="shared" si="100"/>
        <v>1.6000000000000014E-2</v>
      </c>
      <c r="AD378" s="4">
        <f t="shared" si="101"/>
        <v>1.1719329476338913E-2</v>
      </c>
      <c r="AE378" s="4">
        <f t="shared" si="102"/>
        <v>-7.9200307574010087E-2</v>
      </c>
      <c r="AF378" s="4">
        <f t="shared" si="103"/>
        <v>1.4997213355626426E-2</v>
      </c>
      <c r="AG378" s="4">
        <f t="shared" si="107"/>
        <v>4.9666666666666526E-2</v>
      </c>
    </row>
    <row r="379" spans="1:33">
      <c r="A379" s="53">
        <v>45042</v>
      </c>
      <c r="B379">
        <v>98.78</v>
      </c>
      <c r="C379">
        <v>113.56</v>
      </c>
      <c r="D379">
        <v>19.98</v>
      </c>
      <c r="E379">
        <v>29.81</v>
      </c>
      <c r="F379">
        <v>53.94</v>
      </c>
      <c r="G379">
        <v>20.04</v>
      </c>
      <c r="H379">
        <v>14.22</v>
      </c>
      <c r="I379">
        <v>177.28</v>
      </c>
      <c r="J379">
        <v>26.97</v>
      </c>
      <c r="K379">
        <v>18.420000000000002</v>
      </c>
      <c r="L379">
        <v>6.3</v>
      </c>
      <c r="M379">
        <v>68.12</v>
      </c>
      <c r="N379">
        <v>22.26</v>
      </c>
      <c r="O379">
        <v>396.96</v>
      </c>
      <c r="P379" s="72">
        <v>306</v>
      </c>
      <c r="Q379" s="61"/>
      <c r="R379" s="53">
        <v>45042</v>
      </c>
      <c r="S379" s="4">
        <f t="shared" si="90"/>
        <v>-4.4345898004434225E-3</v>
      </c>
      <c r="T379" s="4">
        <f t="shared" si="91"/>
        <v>2.9649106899990896E-2</v>
      </c>
      <c r="U379" s="4">
        <f t="shared" si="92"/>
        <v>1.4213197969543234E-2</v>
      </c>
      <c r="V379" s="4">
        <f t="shared" si="93"/>
        <v>6.0749240634492274E-3</v>
      </c>
      <c r="W379" s="4">
        <f t="shared" si="94"/>
        <v>1.2007504690431547E-2</v>
      </c>
      <c r="X379" s="4">
        <f t="shared" si="95"/>
        <v>-9.8814229249011287E-3</v>
      </c>
      <c r="Y379" s="4">
        <f t="shared" si="96"/>
        <v>5.177514792899407E-2</v>
      </c>
      <c r="Z379" s="4">
        <f t="shared" si="97"/>
        <v>1.7856117586266373E-2</v>
      </c>
      <c r="AA379" s="4">
        <f t="shared" si="98"/>
        <v>6.7189249720045474E-3</v>
      </c>
      <c r="AB379" s="4">
        <f t="shared" si="99"/>
        <v>1.5995587424159075E-2</v>
      </c>
      <c r="AC379" s="4">
        <f t="shared" si="100"/>
        <v>-7.8740157480314821E-3</v>
      </c>
      <c r="AD379" s="4">
        <f t="shared" si="101"/>
        <v>-1.1730205278591699E-3</v>
      </c>
      <c r="AE379" s="4">
        <f t="shared" si="102"/>
        <v>-7.0563674321503012E-2</v>
      </c>
      <c r="AF379" s="4">
        <f t="shared" si="103"/>
        <v>-9.2347626416413586E-3</v>
      </c>
      <c r="AG379" s="4">
        <f t="shared" si="107"/>
        <v>-2.8262940616068488E-2</v>
      </c>
    </row>
    <row r="380" spans="1:33">
      <c r="A380" s="53">
        <v>45043</v>
      </c>
      <c r="B380">
        <v>97.62</v>
      </c>
      <c r="C380">
        <v>115.94</v>
      </c>
      <c r="D380">
        <v>19.649999999999999</v>
      </c>
      <c r="E380">
        <v>29.6</v>
      </c>
      <c r="F380">
        <v>53.5</v>
      </c>
      <c r="G380">
        <v>19.95</v>
      </c>
      <c r="H380">
        <v>13.91</v>
      </c>
      <c r="I380">
        <v>174.01</v>
      </c>
      <c r="J380">
        <v>27.61</v>
      </c>
      <c r="K380">
        <v>19.239999999999998</v>
      </c>
      <c r="L380">
        <v>6.3</v>
      </c>
      <c r="M380">
        <v>67.45</v>
      </c>
      <c r="N380">
        <v>22.48</v>
      </c>
      <c r="O380">
        <v>402.03</v>
      </c>
      <c r="P380" s="72">
        <v>307</v>
      </c>
      <c r="Q380" s="61"/>
      <c r="R380" s="53">
        <v>45043</v>
      </c>
      <c r="S380" s="4">
        <f t="shared" si="90"/>
        <v>-1.1743267867989404E-2</v>
      </c>
      <c r="T380" s="4">
        <f t="shared" si="91"/>
        <v>2.0958083832335328E-2</v>
      </c>
      <c r="U380" s="4">
        <f t="shared" si="92"/>
        <v>-1.6516516516516644E-2</v>
      </c>
      <c r="V380" s="4">
        <f t="shared" si="93"/>
        <v>-7.0446159007043763E-3</v>
      </c>
      <c r="W380" s="4">
        <f t="shared" si="94"/>
        <v>-8.1572117167222347E-3</v>
      </c>
      <c r="X380" s="4">
        <f t="shared" si="95"/>
        <v>-4.4910179640718084E-3</v>
      </c>
      <c r="Y380" s="4">
        <f t="shared" si="96"/>
        <v>-2.1800281293952173E-2</v>
      </c>
      <c r="Z380" s="4">
        <f t="shared" si="97"/>
        <v>-1.8445397111913397E-2</v>
      </c>
      <c r="AA380" s="4">
        <f t="shared" si="98"/>
        <v>2.3730070448646723E-2</v>
      </c>
      <c r="AB380" s="4">
        <f t="shared" si="99"/>
        <v>4.4516829533115976E-2</v>
      </c>
      <c r="AC380" s="4">
        <f t="shared" si="100"/>
        <v>0</v>
      </c>
      <c r="AD380" s="4">
        <f t="shared" si="101"/>
        <v>-9.8355842630651891E-3</v>
      </c>
      <c r="AE380" s="4">
        <f t="shared" si="102"/>
        <v>9.8831985624436847E-3</v>
      </c>
      <c r="AF380" s="4">
        <f t="shared" si="103"/>
        <v>1.2772067714631241E-2</v>
      </c>
      <c r="AG380" s="4">
        <f t="shared" si="107"/>
        <v>3.2679738562091387E-3</v>
      </c>
    </row>
    <row r="381" spans="1:33">
      <c r="A381" s="53">
        <v>45044</v>
      </c>
      <c r="B381">
        <v>99.31</v>
      </c>
      <c r="C381">
        <v>122.72</v>
      </c>
      <c r="D381">
        <v>19.66</v>
      </c>
      <c r="E381">
        <v>29.71</v>
      </c>
      <c r="F381">
        <v>53.59</v>
      </c>
      <c r="G381">
        <v>19.98</v>
      </c>
      <c r="H381">
        <v>14.68</v>
      </c>
      <c r="I381">
        <v>176.79</v>
      </c>
      <c r="J381">
        <v>27.7</v>
      </c>
      <c r="K381">
        <v>18.989999999999998</v>
      </c>
      <c r="L381">
        <v>6.22</v>
      </c>
      <c r="M381">
        <v>66.58</v>
      </c>
      <c r="N381">
        <v>22.25</v>
      </c>
      <c r="O381">
        <v>401.17</v>
      </c>
      <c r="P381" s="72">
        <v>271.5</v>
      </c>
      <c r="Q381" s="61"/>
      <c r="R381" s="53">
        <v>45044</v>
      </c>
      <c r="S381" s="4">
        <f t="shared" si="90"/>
        <v>1.7312026224134414E-2</v>
      </c>
      <c r="T381" s="4">
        <f t="shared" si="91"/>
        <v>5.8478523374159153E-2</v>
      </c>
      <c r="U381" s="4">
        <f t="shared" si="92"/>
        <v>5.0890585241747388E-4</v>
      </c>
      <c r="V381" s="4">
        <f t="shared" si="93"/>
        <v>3.716216216216095E-3</v>
      </c>
      <c r="W381" s="4">
        <f t="shared" si="94"/>
        <v>1.6822429906542258E-3</v>
      </c>
      <c r="X381" s="4">
        <f t="shared" si="95"/>
        <v>1.5037593984963404E-3</v>
      </c>
      <c r="Y381" s="4">
        <f t="shared" si="96"/>
        <v>5.5355859094176729E-2</v>
      </c>
      <c r="Z381" s="4">
        <f t="shared" si="97"/>
        <v>1.5976093327969565E-2</v>
      </c>
      <c r="AA381" s="4">
        <f t="shared" si="98"/>
        <v>3.2596885186526592E-3</v>
      </c>
      <c r="AB381" s="4">
        <f t="shared" si="99"/>
        <v>-1.2993762993762981E-2</v>
      </c>
      <c r="AC381" s="4">
        <f t="shared" si="100"/>
        <v>-1.2698412698412764E-2</v>
      </c>
      <c r="AD381" s="4">
        <f t="shared" si="101"/>
        <v>-1.2898443291326944E-2</v>
      </c>
      <c r="AE381" s="4">
        <f t="shared" si="102"/>
        <v>-1.0231316725978656E-2</v>
      </c>
      <c r="AF381" s="4">
        <f t="shared" si="103"/>
        <v>-2.1391438449865907E-3</v>
      </c>
      <c r="AG381" s="4">
        <f t="shared" si="107"/>
        <v>-0.11563517915309451</v>
      </c>
    </row>
    <row r="382" spans="1:33">
      <c r="A382" s="53">
        <v>45048</v>
      </c>
      <c r="B382">
        <v>98.5</v>
      </c>
      <c r="C382">
        <v>128.46</v>
      </c>
      <c r="D382">
        <v>19.989999999999998</v>
      </c>
      <c r="E382">
        <v>29.52</v>
      </c>
      <c r="F382">
        <v>53.29</v>
      </c>
      <c r="G382">
        <v>20.16</v>
      </c>
      <c r="H382">
        <v>14.26</v>
      </c>
      <c r="I382">
        <v>171.59</v>
      </c>
      <c r="J382">
        <v>28.41</v>
      </c>
      <c r="K382">
        <v>18.72</v>
      </c>
      <c r="L382">
        <v>6.25</v>
      </c>
      <c r="M382">
        <v>65.66</v>
      </c>
      <c r="N382">
        <v>22.27</v>
      </c>
      <c r="O382">
        <v>431.25</v>
      </c>
      <c r="P382" s="72">
        <v>273</v>
      </c>
      <c r="Q382" s="61"/>
      <c r="R382" s="53">
        <v>45048</v>
      </c>
      <c r="S382" s="4">
        <f t="shared" si="90"/>
        <v>-8.1562783204108813E-3</v>
      </c>
      <c r="T382" s="4">
        <f t="shared" si="91"/>
        <v>4.6773142112125132E-2</v>
      </c>
      <c r="U382" s="4">
        <f t="shared" si="92"/>
        <v>1.6785350966429302E-2</v>
      </c>
      <c r="V382" s="4">
        <f t="shared" si="93"/>
        <v>-6.3951531470886058E-3</v>
      </c>
      <c r="W382" s="4">
        <f t="shared" si="94"/>
        <v>-5.598059339429029E-3</v>
      </c>
      <c r="X382" s="4">
        <f t="shared" si="95"/>
        <v>9.009009009008917E-3</v>
      </c>
      <c r="Y382" s="4">
        <f t="shared" si="96"/>
        <v>-2.8610354223433276E-2</v>
      </c>
      <c r="Z382" s="4">
        <f t="shared" si="97"/>
        <v>-2.9413428361332539E-2</v>
      </c>
      <c r="AA382" s="4">
        <f t="shared" si="98"/>
        <v>2.5631768953068734E-2</v>
      </c>
      <c r="AB382" s="4">
        <f t="shared" si="99"/>
        <v>-1.4218009478672911E-2</v>
      </c>
      <c r="AC382" s="4">
        <f t="shared" si="100"/>
        <v>4.8231511254019921E-3</v>
      </c>
      <c r="AD382" s="4">
        <f t="shared" si="101"/>
        <v>-1.3817963352358076E-2</v>
      </c>
      <c r="AE382" s="4">
        <f t="shared" si="102"/>
        <v>8.9887640449437534E-4</v>
      </c>
      <c r="AF382" s="4">
        <f t="shared" si="103"/>
        <v>7.4980681506593205E-2</v>
      </c>
      <c r="AG382" s="4">
        <f t="shared" si="107"/>
        <v>5.5248618784531356E-3</v>
      </c>
    </row>
    <row r="383" spans="1:33">
      <c r="A383" s="53">
        <v>45049</v>
      </c>
      <c r="B383">
        <v>98.01</v>
      </c>
      <c r="C383">
        <v>129.26</v>
      </c>
      <c r="D383">
        <v>20.07</v>
      </c>
      <c r="E383">
        <v>29.45</v>
      </c>
      <c r="F383">
        <v>53.25</v>
      </c>
      <c r="G383">
        <v>20.09</v>
      </c>
      <c r="H383">
        <v>13.91</v>
      </c>
      <c r="I383">
        <v>169.4</v>
      </c>
      <c r="J383">
        <v>28.77</v>
      </c>
      <c r="K383">
        <v>18.28</v>
      </c>
      <c r="L383">
        <v>6.38</v>
      </c>
      <c r="M383">
        <v>65.38</v>
      </c>
      <c r="N383">
        <v>22.37</v>
      </c>
      <c r="O383">
        <v>458.3</v>
      </c>
      <c r="P383" s="72">
        <v>272</v>
      </c>
      <c r="Q383" s="61"/>
      <c r="R383" s="53">
        <v>45049</v>
      </c>
      <c r="S383" s="4">
        <f t="shared" si="90"/>
        <v>-4.9746192893400654E-3</v>
      </c>
      <c r="T383" s="4">
        <f t="shared" si="91"/>
        <v>6.227619492448877E-3</v>
      </c>
      <c r="U383" s="4">
        <f t="shared" si="92"/>
        <v>4.0020010005004103E-3</v>
      </c>
      <c r="V383" s="4">
        <f t="shared" si="93"/>
        <v>-2.3712737127371541E-3</v>
      </c>
      <c r="W383" s="4">
        <f t="shared" si="94"/>
        <v>-7.5060987051978056E-4</v>
      </c>
      <c r="X383" s="4">
        <f t="shared" si="95"/>
        <v>-3.4722222222222099E-3</v>
      </c>
      <c r="Y383" s="4">
        <f t="shared" si="96"/>
        <v>-2.4544179523141585E-2</v>
      </c>
      <c r="Z383" s="4">
        <f t="shared" si="97"/>
        <v>-1.2762981525729966E-2</v>
      </c>
      <c r="AA383" s="4">
        <f t="shared" si="98"/>
        <v>1.2671594508975703E-2</v>
      </c>
      <c r="AB383" s="4">
        <f t="shared" si="99"/>
        <v>-2.3504273504273421E-2</v>
      </c>
      <c r="AC383" s="4">
        <f t="shared" si="100"/>
        <v>2.079999999999993E-2</v>
      </c>
      <c r="AD383" s="4">
        <f t="shared" si="101"/>
        <v>-4.2643923240938131E-3</v>
      </c>
      <c r="AE383" s="4">
        <f t="shared" si="102"/>
        <v>4.4903457566232152E-3</v>
      </c>
      <c r="AF383" s="4">
        <f t="shared" si="103"/>
        <v>6.2724637681159434E-2</v>
      </c>
      <c r="AG383" s="4">
        <f t="shared" si="107"/>
        <v>-3.66300366300365E-3</v>
      </c>
    </row>
    <row r="384" spans="1:33">
      <c r="A384" s="53">
        <v>45050</v>
      </c>
      <c r="B384">
        <v>98.44</v>
      </c>
      <c r="C384">
        <v>129.63999999999999</v>
      </c>
      <c r="D384">
        <v>20.170000000000002</v>
      </c>
      <c r="E384">
        <v>29.73</v>
      </c>
      <c r="F384">
        <v>53.18</v>
      </c>
      <c r="G384">
        <v>20.27</v>
      </c>
      <c r="H384">
        <v>14</v>
      </c>
      <c r="I384">
        <v>168.85</v>
      </c>
      <c r="J384">
        <v>28.66</v>
      </c>
      <c r="K384">
        <v>19.45</v>
      </c>
      <c r="L384">
        <v>6.24</v>
      </c>
      <c r="M384">
        <v>64.39</v>
      </c>
      <c r="N384">
        <v>22.23</v>
      </c>
      <c r="O384">
        <v>456.38</v>
      </c>
      <c r="P384" s="72">
        <v>267.25</v>
      </c>
      <c r="Q384" s="61"/>
      <c r="R384" s="53">
        <v>45050</v>
      </c>
      <c r="S384" s="4">
        <f t="shared" si="90"/>
        <v>4.3873074176103977E-3</v>
      </c>
      <c r="T384" s="4">
        <f t="shared" si="91"/>
        <v>2.9398112331733284E-3</v>
      </c>
      <c r="U384" s="4">
        <f t="shared" si="92"/>
        <v>4.9825610363727346E-3</v>
      </c>
      <c r="V384" s="4">
        <f t="shared" si="93"/>
        <v>9.5076400679117157E-3</v>
      </c>
      <c r="W384" s="4">
        <f t="shared" si="94"/>
        <v>-1.3145539906103121E-3</v>
      </c>
      <c r="X384" s="4">
        <f t="shared" si="95"/>
        <v>8.9596814335490826E-3</v>
      </c>
      <c r="Y384" s="4">
        <f t="shared" si="96"/>
        <v>6.470165348670065E-3</v>
      </c>
      <c r="Z384" s="4">
        <f t="shared" si="97"/>
        <v>-3.2467532467532756E-3</v>
      </c>
      <c r="AA384" s="4">
        <f t="shared" si="98"/>
        <v>-3.82342718109141E-3</v>
      </c>
      <c r="AB384" s="4">
        <f t="shared" si="99"/>
        <v>6.4004376367614801E-2</v>
      </c>
      <c r="AC384" s="4">
        <f t="shared" si="100"/>
        <v>-2.1943573667711602E-2</v>
      </c>
      <c r="AD384" s="4">
        <f t="shared" si="101"/>
        <v>-1.5142245334964777E-2</v>
      </c>
      <c r="AE384" s="4">
        <f t="shared" si="102"/>
        <v>-6.258381761287457E-3</v>
      </c>
      <c r="AF384" s="4">
        <f t="shared" si="103"/>
        <v>-4.1893955924067194E-3</v>
      </c>
      <c r="AG384" s="4">
        <f t="shared" si="107"/>
        <v>-1.7463235294117641E-2</v>
      </c>
    </row>
    <row r="385" spans="1:33">
      <c r="A385" s="53">
        <v>45051</v>
      </c>
      <c r="B385">
        <v>98.33</v>
      </c>
      <c r="C385">
        <v>129.72</v>
      </c>
      <c r="D385">
        <v>20.95</v>
      </c>
      <c r="E385">
        <v>30.43</v>
      </c>
      <c r="F385">
        <v>52.61</v>
      </c>
      <c r="G385">
        <v>20.14</v>
      </c>
      <c r="H385">
        <v>14</v>
      </c>
      <c r="I385">
        <v>170</v>
      </c>
      <c r="J385">
        <v>28.62</v>
      </c>
      <c r="K385">
        <v>19.489999999999998</v>
      </c>
      <c r="L385">
        <v>6.1</v>
      </c>
      <c r="M385">
        <v>64.77</v>
      </c>
      <c r="N385">
        <v>22.46</v>
      </c>
      <c r="O385">
        <v>455.4</v>
      </c>
      <c r="P385" s="72">
        <v>270.89999999999998</v>
      </c>
      <c r="Q385" s="61"/>
      <c r="R385" s="53">
        <v>45051</v>
      </c>
      <c r="S385" s="4">
        <f t="shared" si="90"/>
        <v>-1.1174319382364351E-3</v>
      </c>
      <c r="T385" s="4">
        <f t="shared" si="91"/>
        <v>6.17093489663878E-4</v>
      </c>
      <c r="U385" s="4">
        <f t="shared" si="92"/>
        <v>3.8671294000991452E-2</v>
      </c>
      <c r="V385" s="4">
        <f t="shared" si="93"/>
        <v>2.3545240497813591E-2</v>
      </c>
      <c r="W385" s="4">
        <f t="shared" si="94"/>
        <v>-1.0718315156073688E-2</v>
      </c>
      <c r="X385" s="4">
        <f t="shared" si="95"/>
        <v>-6.4134188455845509E-3</v>
      </c>
      <c r="Y385" s="4">
        <f t="shared" si="96"/>
        <v>0</v>
      </c>
      <c r="Z385" s="4">
        <f t="shared" si="97"/>
        <v>6.8107787977496059E-3</v>
      </c>
      <c r="AA385" s="4">
        <f t="shared" si="98"/>
        <v>-1.3956734124214165E-3</v>
      </c>
      <c r="AB385" s="4">
        <f t="shared" si="99"/>
        <v>2.0565552699227663E-3</v>
      </c>
      <c r="AC385" s="4">
        <f t="shared" si="100"/>
        <v>-2.2435897435897578E-2</v>
      </c>
      <c r="AD385" s="4">
        <f t="shared" si="101"/>
        <v>5.901537505823784E-3</v>
      </c>
      <c r="AE385" s="4">
        <f t="shared" si="102"/>
        <v>1.0346378767431386E-2</v>
      </c>
      <c r="AF385" s="4">
        <f t="shared" si="103"/>
        <v>-2.1473333625487978E-3</v>
      </c>
      <c r="AG385" s="4">
        <f t="shared" si="107"/>
        <v>1.3657623947614494E-2</v>
      </c>
    </row>
    <row r="386" spans="1:33">
      <c r="A386" s="53">
        <v>45054</v>
      </c>
      <c r="B386">
        <v>97.95</v>
      </c>
      <c r="C386">
        <v>128.44</v>
      </c>
      <c r="D386">
        <v>21.35</v>
      </c>
      <c r="E386">
        <v>31.56</v>
      </c>
      <c r="F386">
        <v>53.94</v>
      </c>
      <c r="G386">
        <v>19.88</v>
      </c>
      <c r="H386">
        <v>14.16</v>
      </c>
      <c r="I386">
        <v>170.19</v>
      </c>
      <c r="J386">
        <v>27.9</v>
      </c>
      <c r="K386">
        <v>19.079999999999998</v>
      </c>
      <c r="L386">
        <v>5.81</v>
      </c>
      <c r="M386">
        <v>63.29</v>
      </c>
      <c r="N386">
        <v>22.44</v>
      </c>
      <c r="O386">
        <v>447.06</v>
      </c>
      <c r="P386" s="72">
        <v>267.5</v>
      </c>
      <c r="Q386" s="61"/>
      <c r="R386" s="53">
        <v>45054</v>
      </c>
      <c r="S386" s="4">
        <f t="shared" si="90"/>
        <v>-3.8645377809416459E-3</v>
      </c>
      <c r="T386" s="4">
        <f t="shared" si="91"/>
        <v>-9.8674067221707906E-3</v>
      </c>
      <c r="U386" s="4">
        <f t="shared" si="92"/>
        <v>1.9093078758950055E-2</v>
      </c>
      <c r="V386" s="4">
        <f t="shared" si="93"/>
        <v>3.7134406835359846E-2</v>
      </c>
      <c r="W386" s="4">
        <f t="shared" si="94"/>
        <v>2.5280364949629375E-2</v>
      </c>
      <c r="X386" s="4">
        <f t="shared" si="95"/>
        <v>-1.2909632571996066E-2</v>
      </c>
      <c r="Y386" s="4">
        <f t="shared" si="96"/>
        <v>1.1428571428571344E-2</v>
      </c>
      <c r="Z386" s="4">
        <f t="shared" si="97"/>
        <v>1.1176470588234455E-3</v>
      </c>
      <c r="AA386" s="4">
        <f t="shared" si="98"/>
        <v>-2.5157232704402621E-2</v>
      </c>
      <c r="AB386" s="4">
        <f t="shared" si="99"/>
        <v>-2.1036428937916907E-2</v>
      </c>
      <c r="AC386" s="4">
        <f t="shared" si="100"/>
        <v>-4.7540983606557341E-2</v>
      </c>
      <c r="AD386" s="4">
        <f t="shared" si="101"/>
        <v>-2.285008491585605E-2</v>
      </c>
      <c r="AE386" s="4">
        <f t="shared" si="102"/>
        <v>-8.9047195013358671E-4</v>
      </c>
      <c r="AF386" s="4">
        <f t="shared" si="103"/>
        <v>-1.8313570487483499E-2</v>
      </c>
      <c r="AG386" s="4">
        <f t="shared" si="107"/>
        <v>-1.255075673680317E-2</v>
      </c>
    </row>
    <row r="387" spans="1:33">
      <c r="A387" s="53">
        <v>45055</v>
      </c>
      <c r="B387">
        <v>95.99</v>
      </c>
      <c r="C387">
        <v>130.25</v>
      </c>
      <c r="D387">
        <v>22.01</v>
      </c>
      <c r="E387">
        <v>31.8</v>
      </c>
      <c r="F387">
        <v>53.84</v>
      </c>
      <c r="G387">
        <v>19.8</v>
      </c>
      <c r="H387">
        <v>13.87</v>
      </c>
      <c r="I387">
        <v>168.46</v>
      </c>
      <c r="J387">
        <v>27.9</v>
      </c>
      <c r="K387">
        <v>18.88</v>
      </c>
      <c r="L387">
        <v>5.8</v>
      </c>
      <c r="M387">
        <v>61.7</v>
      </c>
      <c r="N387">
        <v>22.48</v>
      </c>
      <c r="O387">
        <v>443.2</v>
      </c>
      <c r="P387" s="72">
        <v>261.52</v>
      </c>
      <c r="Q387" s="61"/>
      <c r="R387" s="53">
        <v>45055</v>
      </c>
      <c r="S387" s="4">
        <f t="shared" si="90"/>
        <v>-2.0010209290454384E-2</v>
      </c>
      <c r="T387" s="4">
        <f t="shared" si="91"/>
        <v>1.4092183120523183E-2</v>
      </c>
      <c r="U387" s="4">
        <f t="shared" si="92"/>
        <v>3.0913348946135732E-2</v>
      </c>
      <c r="V387" s="4">
        <f t="shared" si="93"/>
        <v>7.6045627376426506E-3</v>
      </c>
      <c r="W387" s="4">
        <f t="shared" si="94"/>
        <v>-1.8539117538004524E-3</v>
      </c>
      <c r="X387" s="4">
        <f t="shared" si="95"/>
        <v>-4.0241448692152071E-3</v>
      </c>
      <c r="Y387" s="4">
        <f t="shared" si="96"/>
        <v>-2.0480225988700584E-2</v>
      </c>
      <c r="Z387" s="4">
        <f t="shared" si="97"/>
        <v>-1.0165109583406773E-2</v>
      </c>
      <c r="AA387" s="4">
        <f t="shared" si="98"/>
        <v>0</v>
      </c>
      <c r="AB387" s="4">
        <f t="shared" si="99"/>
        <v>-1.0482180293501009E-2</v>
      </c>
      <c r="AC387" s="4">
        <f t="shared" si="100"/>
        <v>-1.7211703958691649E-3</v>
      </c>
      <c r="AD387" s="4">
        <f t="shared" si="101"/>
        <v>-2.5122452204139667E-2</v>
      </c>
      <c r="AE387" s="4">
        <f t="shared" si="102"/>
        <v>1.7825311942958333E-3</v>
      </c>
      <c r="AF387" s="4">
        <f t="shared" si="103"/>
        <v>-8.6341878047689891E-3</v>
      </c>
      <c r="AG387" s="4">
        <f t="shared" si="107"/>
        <v>-2.2355140186915978E-2</v>
      </c>
    </row>
    <row r="388" spans="1:33">
      <c r="A388" s="53">
        <v>45056</v>
      </c>
      <c r="B388">
        <v>94.79</v>
      </c>
      <c r="C388">
        <v>118.5</v>
      </c>
      <c r="D388">
        <v>21.25</v>
      </c>
      <c r="E388">
        <v>31.73</v>
      </c>
      <c r="F388">
        <v>54.03</v>
      </c>
      <c r="G388">
        <v>19.64</v>
      </c>
      <c r="H388">
        <v>13.63</v>
      </c>
      <c r="I388">
        <v>167.81</v>
      </c>
      <c r="J388">
        <v>27.89</v>
      </c>
      <c r="K388">
        <v>19.05</v>
      </c>
      <c r="L388">
        <v>5.82</v>
      </c>
      <c r="M388">
        <v>60.72</v>
      </c>
      <c r="N388">
        <v>22.45</v>
      </c>
      <c r="O388">
        <v>444.35</v>
      </c>
      <c r="P388" s="72">
        <v>262.99</v>
      </c>
      <c r="Q388" s="61"/>
      <c r="R388" s="53">
        <v>45056</v>
      </c>
      <c r="S388" s="4">
        <f t="shared" ref="S388:S451" si="108">B388/B387-1</f>
        <v>-1.2501302218981047E-2</v>
      </c>
      <c r="T388" s="4">
        <f t="shared" ref="T388:T451" si="109">C388/C387-1</f>
        <v>-9.0211132437619912E-2</v>
      </c>
      <c r="U388" s="4">
        <f t="shared" ref="U388:U451" si="110">D388/D387-1</f>
        <v>-3.4529759200363497E-2</v>
      </c>
      <c r="V388" s="4">
        <f t="shared" ref="V388:V451" si="111">E388/E387-1</f>
        <v>-2.2012578616352751E-3</v>
      </c>
      <c r="W388" s="4">
        <f t="shared" ref="W388:W451" si="112">F388/F387-1</f>
        <v>3.5289747399702698E-3</v>
      </c>
      <c r="X388" s="4">
        <f t="shared" ref="X388:X451" si="113">G388/G387-1</f>
        <v>-8.0808080808081328E-3</v>
      </c>
      <c r="Y388" s="4">
        <f t="shared" ref="Y388:Y451" si="114">H388/H387-1</f>
        <v>-1.7303532804614163E-2</v>
      </c>
      <c r="Z388" s="4">
        <f t="shared" ref="Z388:Z451" si="115">I388/I387-1</f>
        <v>-3.8584827258696386E-3</v>
      </c>
      <c r="AA388" s="4">
        <f t="shared" ref="AA388:AA451" si="116">J388/J387-1</f>
        <v>-3.5842293906807043E-4</v>
      </c>
      <c r="AB388" s="4">
        <f t="shared" ref="AB388:AB451" si="117">K388/K387-1</f>
        <v>9.004237288135597E-3</v>
      </c>
      <c r="AC388" s="4">
        <f t="shared" ref="AC388:AC451" si="118">L388/L387-1</f>
        <v>3.4482758620690834E-3</v>
      </c>
      <c r="AD388" s="4">
        <f t="shared" ref="AD388:AD451" si="119">M388/M387-1</f>
        <v>-1.5883306320907731E-2</v>
      </c>
      <c r="AE388" s="4">
        <f t="shared" ref="AE388:AE451" si="120">N388/N387-1</f>
        <v>-1.3345195729538295E-3</v>
      </c>
      <c r="AF388" s="4">
        <f t="shared" ref="AF388:AF451" si="121">O388/O387-1</f>
        <v>2.5947653429603257E-3</v>
      </c>
      <c r="AG388" s="4">
        <f t="shared" ref="AG388:AG403" si="122">P388/P387-1</f>
        <v>5.6209850107067361E-3</v>
      </c>
    </row>
    <row r="389" spans="1:33">
      <c r="A389" s="53">
        <v>45057</v>
      </c>
      <c r="B389">
        <v>94.11</v>
      </c>
      <c r="C389">
        <v>119.71</v>
      </c>
      <c r="D389">
        <v>21.75</v>
      </c>
      <c r="E389">
        <v>31.14</v>
      </c>
      <c r="F389">
        <v>53.02</v>
      </c>
      <c r="G389">
        <v>19.670000000000002</v>
      </c>
      <c r="H389">
        <v>13.86</v>
      </c>
      <c r="I389">
        <v>168.7</v>
      </c>
      <c r="J389">
        <v>28</v>
      </c>
      <c r="K389">
        <v>19.34</v>
      </c>
      <c r="L389">
        <v>5.68</v>
      </c>
      <c r="M389">
        <v>61.08</v>
      </c>
      <c r="N389">
        <v>22.11</v>
      </c>
      <c r="O389">
        <v>457.49</v>
      </c>
      <c r="P389" s="72">
        <v>264.98</v>
      </c>
      <c r="Q389" s="61"/>
      <c r="R389" s="53">
        <v>45057</v>
      </c>
      <c r="S389" s="4">
        <f t="shared" si="108"/>
        <v>-7.1737525055386442E-3</v>
      </c>
      <c r="T389" s="4">
        <f t="shared" si="109"/>
        <v>1.0210970464134883E-2</v>
      </c>
      <c r="U389" s="4">
        <f t="shared" si="110"/>
        <v>2.3529411764705799E-2</v>
      </c>
      <c r="V389" s="4">
        <f t="shared" si="111"/>
        <v>-1.8594390167034347E-2</v>
      </c>
      <c r="W389" s="4">
        <f t="shared" si="112"/>
        <v>-1.8693318526744385E-2</v>
      </c>
      <c r="X389" s="4">
        <f t="shared" si="113"/>
        <v>1.5274949083503575E-3</v>
      </c>
      <c r="Y389" s="4">
        <f t="shared" si="114"/>
        <v>1.687454145267786E-2</v>
      </c>
      <c r="Z389" s="4">
        <f t="shared" si="115"/>
        <v>5.3036171861031711E-3</v>
      </c>
      <c r="AA389" s="4">
        <f t="shared" si="116"/>
        <v>3.9440659734670813E-3</v>
      </c>
      <c r="AB389" s="4">
        <f t="shared" si="117"/>
        <v>1.5223097112860851E-2</v>
      </c>
      <c r="AC389" s="4">
        <f t="shared" si="118"/>
        <v>-2.4054982817869552E-2</v>
      </c>
      <c r="AD389" s="4">
        <f t="shared" si="119"/>
        <v>5.9288537549406772E-3</v>
      </c>
      <c r="AE389" s="4">
        <f t="shared" si="120"/>
        <v>-1.5144766146993338E-2</v>
      </c>
      <c r="AF389" s="4">
        <f t="shared" si="121"/>
        <v>2.9571283897828149E-2</v>
      </c>
      <c r="AG389" s="4">
        <f t="shared" si="122"/>
        <v>7.566827636031892E-3</v>
      </c>
    </row>
    <row r="390" spans="1:33">
      <c r="A390" s="53">
        <v>45058</v>
      </c>
      <c r="B390">
        <v>94.09</v>
      </c>
      <c r="C390">
        <v>119.2</v>
      </c>
      <c r="D390">
        <v>20.53</v>
      </c>
      <c r="E390">
        <v>31.01</v>
      </c>
      <c r="F390">
        <v>52.99</v>
      </c>
      <c r="G390">
        <v>19.73</v>
      </c>
      <c r="H390">
        <v>13.88</v>
      </c>
      <c r="I390">
        <v>169.24</v>
      </c>
      <c r="J390">
        <v>28.11</v>
      </c>
      <c r="K390">
        <v>18.93</v>
      </c>
      <c r="L390">
        <v>5.69</v>
      </c>
      <c r="M390">
        <v>60.49</v>
      </c>
      <c r="N390">
        <v>22.2</v>
      </c>
      <c r="O390">
        <v>464.9</v>
      </c>
      <c r="P390" s="72">
        <v>265.86</v>
      </c>
      <c r="Q390" s="61"/>
      <c r="R390" s="53">
        <v>45058</v>
      </c>
      <c r="S390" s="4">
        <f t="shared" si="108"/>
        <v>-2.1251726702786744E-4</v>
      </c>
      <c r="T390" s="4">
        <f t="shared" si="109"/>
        <v>-4.2602957146435916E-3</v>
      </c>
      <c r="U390" s="4">
        <f t="shared" si="110"/>
        <v>-5.6091954022988499E-2</v>
      </c>
      <c r="V390" s="4">
        <f t="shared" si="111"/>
        <v>-4.1746949261399768E-3</v>
      </c>
      <c r="W390" s="4">
        <f t="shared" si="112"/>
        <v>-5.6582421727646715E-4</v>
      </c>
      <c r="X390" s="4">
        <f t="shared" si="113"/>
        <v>3.0503304524656105E-3</v>
      </c>
      <c r="Y390" s="4">
        <f t="shared" si="114"/>
        <v>1.4430014430015792E-3</v>
      </c>
      <c r="Z390" s="4">
        <f t="shared" si="115"/>
        <v>3.2009484291644075E-3</v>
      </c>
      <c r="AA390" s="4">
        <f t="shared" si="116"/>
        <v>3.9285714285715034E-3</v>
      </c>
      <c r="AB390" s="4">
        <f t="shared" si="117"/>
        <v>-2.1199586349534671E-2</v>
      </c>
      <c r="AC390" s="4">
        <f t="shared" si="118"/>
        <v>1.7605633802817433E-3</v>
      </c>
      <c r="AD390" s="4">
        <f t="shared" si="119"/>
        <v>-9.6594629993450587E-3</v>
      </c>
      <c r="AE390" s="4">
        <f t="shared" si="120"/>
        <v>4.070556309362372E-3</v>
      </c>
      <c r="AF390" s="4">
        <f t="shared" si="121"/>
        <v>1.6197075345909084E-2</v>
      </c>
      <c r="AG390" s="4">
        <f t="shared" si="122"/>
        <v>3.3210053588950128E-3</v>
      </c>
    </row>
    <row r="391" spans="1:33">
      <c r="A391" s="53">
        <v>45061</v>
      </c>
      <c r="B391">
        <v>93.73</v>
      </c>
      <c r="C391">
        <v>121.08</v>
      </c>
      <c r="D391">
        <v>20.7</v>
      </c>
      <c r="E391">
        <v>31.5</v>
      </c>
      <c r="F391">
        <v>52.55</v>
      </c>
      <c r="G391">
        <v>19.68</v>
      </c>
      <c r="H391">
        <v>13.69</v>
      </c>
      <c r="I391">
        <v>167.93</v>
      </c>
      <c r="J391">
        <v>28.4</v>
      </c>
      <c r="K391">
        <v>19.350000000000001</v>
      </c>
      <c r="L391">
        <v>5.55</v>
      </c>
      <c r="M391">
        <v>59.28</v>
      </c>
      <c r="N391">
        <v>22.42</v>
      </c>
      <c r="O391">
        <v>466.92</v>
      </c>
      <c r="P391" s="72">
        <v>271.5</v>
      </c>
      <c r="Q391" s="61"/>
      <c r="R391" s="53">
        <v>45061</v>
      </c>
      <c r="S391" s="4">
        <f t="shared" si="108"/>
        <v>-3.8261239239026912E-3</v>
      </c>
      <c r="T391" s="4">
        <f t="shared" si="109"/>
        <v>1.5771812080536796E-2</v>
      </c>
      <c r="U391" s="4">
        <f t="shared" si="110"/>
        <v>8.2805650267898656E-3</v>
      </c>
      <c r="V391" s="4">
        <f t="shared" si="111"/>
        <v>1.5801354401805856E-2</v>
      </c>
      <c r="W391" s="4">
        <f t="shared" si="112"/>
        <v>-8.3034534817890693E-3</v>
      </c>
      <c r="X391" s="4">
        <f t="shared" si="113"/>
        <v>-2.5342118601114905E-3</v>
      </c>
      <c r="Y391" s="4">
        <f t="shared" si="114"/>
        <v>-1.36887608069165E-2</v>
      </c>
      <c r="Z391" s="4">
        <f t="shared" si="115"/>
        <v>-7.7404868825337036E-3</v>
      </c>
      <c r="AA391" s="4">
        <f t="shared" si="116"/>
        <v>1.0316613304873767E-2</v>
      </c>
      <c r="AB391" s="4">
        <f t="shared" si="117"/>
        <v>2.2187004754358197E-2</v>
      </c>
      <c r="AC391" s="4">
        <f t="shared" si="118"/>
        <v>-2.4604569420035194E-2</v>
      </c>
      <c r="AD391" s="4">
        <f t="shared" si="119"/>
        <v>-2.0003306331625059E-2</v>
      </c>
      <c r="AE391" s="4">
        <f t="shared" si="120"/>
        <v>9.9099099099100307E-3</v>
      </c>
      <c r="AF391" s="4">
        <f t="shared" si="121"/>
        <v>4.3450204345021337E-3</v>
      </c>
      <c r="AG391" s="4">
        <f t="shared" si="122"/>
        <v>2.1214172872940695E-2</v>
      </c>
    </row>
    <row r="392" spans="1:33">
      <c r="A392" s="53">
        <v>45062</v>
      </c>
      <c r="B392">
        <v>93.6</v>
      </c>
      <c r="C392">
        <v>125.11</v>
      </c>
      <c r="D392">
        <v>20.45</v>
      </c>
      <c r="E392">
        <v>31.5</v>
      </c>
      <c r="F392">
        <v>53</v>
      </c>
      <c r="G392">
        <v>19.64</v>
      </c>
      <c r="H392">
        <v>13.83</v>
      </c>
      <c r="I392">
        <v>168.89</v>
      </c>
      <c r="J392">
        <v>27.97</v>
      </c>
      <c r="K392">
        <v>19.88</v>
      </c>
      <c r="L392">
        <v>5.62</v>
      </c>
      <c r="M392">
        <v>60.87</v>
      </c>
      <c r="N392">
        <v>22.75</v>
      </c>
      <c r="O392">
        <v>467.38</v>
      </c>
      <c r="P392" s="72">
        <v>273.7</v>
      </c>
      <c r="Q392" s="61"/>
      <c r="R392" s="53">
        <v>45062</v>
      </c>
      <c r="S392" s="4">
        <f t="shared" si="108"/>
        <v>-1.3869625520112061E-3</v>
      </c>
      <c r="T392" s="4">
        <f t="shared" si="109"/>
        <v>3.3283779319458251E-2</v>
      </c>
      <c r="U392" s="4">
        <f t="shared" si="110"/>
        <v>-1.2077294685990392E-2</v>
      </c>
      <c r="V392" s="4">
        <f t="shared" si="111"/>
        <v>0</v>
      </c>
      <c r="W392" s="4">
        <f t="shared" si="112"/>
        <v>8.5632730732636553E-3</v>
      </c>
      <c r="X392" s="4">
        <f t="shared" si="113"/>
        <v>-2.0325203252031798E-3</v>
      </c>
      <c r="Y392" s="4">
        <f t="shared" si="114"/>
        <v>1.0226442658875179E-2</v>
      </c>
      <c r="Z392" s="4">
        <f t="shared" si="115"/>
        <v>5.7166676591435817E-3</v>
      </c>
      <c r="AA392" s="4">
        <f t="shared" si="116"/>
        <v>-1.5140845070422571E-2</v>
      </c>
      <c r="AB392" s="4">
        <f t="shared" si="117"/>
        <v>2.7390180878552828E-2</v>
      </c>
      <c r="AC392" s="4">
        <f t="shared" si="118"/>
        <v>1.2612612612612706E-2</v>
      </c>
      <c r="AD392" s="4">
        <f t="shared" si="119"/>
        <v>2.6821862348178183E-2</v>
      </c>
      <c r="AE392" s="4">
        <f t="shared" si="120"/>
        <v>1.4719000892060574E-2</v>
      </c>
      <c r="AF392" s="4">
        <f t="shared" si="121"/>
        <v>9.8517947399967554E-4</v>
      </c>
      <c r="AG392" s="4">
        <f t="shared" si="122"/>
        <v>8.1031307550645248E-3</v>
      </c>
    </row>
    <row r="393" spans="1:33">
      <c r="A393" s="53">
        <v>45063</v>
      </c>
      <c r="B393">
        <v>93.07</v>
      </c>
      <c r="C393">
        <v>124</v>
      </c>
      <c r="D393">
        <v>20.88</v>
      </c>
      <c r="E393">
        <v>31.49</v>
      </c>
      <c r="F393">
        <v>53</v>
      </c>
      <c r="G393">
        <v>19.54</v>
      </c>
      <c r="H393">
        <v>13.79</v>
      </c>
      <c r="I393">
        <v>168.91</v>
      </c>
      <c r="J393">
        <v>27.53</v>
      </c>
      <c r="K393">
        <v>19.87</v>
      </c>
      <c r="L393">
        <v>5.57</v>
      </c>
      <c r="M393">
        <v>59.59</v>
      </c>
      <c r="N393">
        <v>22.41</v>
      </c>
      <c r="O393">
        <v>465.79</v>
      </c>
      <c r="P393" s="72">
        <v>275.60000000000002</v>
      </c>
      <c r="Q393" s="61"/>
      <c r="R393" s="53">
        <v>45063</v>
      </c>
      <c r="S393" s="4">
        <f t="shared" si="108"/>
        <v>-5.6623931623931423E-3</v>
      </c>
      <c r="T393" s="4">
        <f t="shared" si="109"/>
        <v>-8.8721924706258726E-3</v>
      </c>
      <c r="U393" s="4">
        <f t="shared" si="110"/>
        <v>2.1026894865525669E-2</v>
      </c>
      <c r="V393" s="4">
        <f t="shared" si="111"/>
        <v>-3.1746031746038295E-4</v>
      </c>
      <c r="W393" s="4">
        <f t="shared" si="112"/>
        <v>0</v>
      </c>
      <c r="X393" s="4">
        <f t="shared" si="113"/>
        <v>-5.0916496945010437E-3</v>
      </c>
      <c r="Y393" s="4">
        <f t="shared" si="114"/>
        <v>-2.8922631959509282E-3</v>
      </c>
      <c r="Z393" s="4">
        <f t="shared" si="115"/>
        <v>1.1842027355091211E-4</v>
      </c>
      <c r="AA393" s="4">
        <f t="shared" si="116"/>
        <v>-1.5731140507686758E-2</v>
      </c>
      <c r="AB393" s="4">
        <f t="shared" si="117"/>
        <v>-5.030181086518315E-4</v>
      </c>
      <c r="AC393" s="4">
        <f t="shared" si="118"/>
        <v>-8.8967971530248269E-3</v>
      </c>
      <c r="AD393" s="4">
        <f t="shared" si="119"/>
        <v>-2.1028421225562588E-2</v>
      </c>
      <c r="AE393" s="4">
        <f t="shared" si="120"/>
        <v>-1.4945054945054936E-2</v>
      </c>
      <c r="AF393" s="4">
        <f t="shared" si="121"/>
        <v>-3.4019427446616568E-3</v>
      </c>
      <c r="AG393" s="4">
        <f t="shared" si="122"/>
        <v>6.9419071976617452E-3</v>
      </c>
    </row>
    <row r="394" spans="1:33">
      <c r="A394" s="53">
        <v>45064</v>
      </c>
      <c r="B394">
        <v>92.52</v>
      </c>
      <c r="C394">
        <v>120.04</v>
      </c>
      <c r="D394">
        <v>21.49</v>
      </c>
      <c r="E394">
        <v>30.66</v>
      </c>
      <c r="F394">
        <v>53</v>
      </c>
      <c r="G394">
        <v>19.46</v>
      </c>
      <c r="H394">
        <v>13.96</v>
      </c>
      <c r="I394">
        <v>168.88</v>
      </c>
      <c r="J394">
        <v>27</v>
      </c>
      <c r="K394">
        <v>20.440000000000001</v>
      </c>
      <c r="L394">
        <v>5.57</v>
      </c>
      <c r="M394">
        <v>59.06</v>
      </c>
      <c r="N394">
        <v>22.8</v>
      </c>
      <c r="O394">
        <v>468.62</v>
      </c>
      <c r="P394" s="72">
        <v>269.89999999999998</v>
      </c>
      <c r="Q394" s="61"/>
      <c r="R394" s="53">
        <v>45064</v>
      </c>
      <c r="S394" s="4">
        <f t="shared" si="108"/>
        <v>-5.9095304609433352E-3</v>
      </c>
      <c r="T394" s="4">
        <f t="shared" si="109"/>
        <v>-3.1935483870967674E-2</v>
      </c>
      <c r="U394" s="4">
        <f t="shared" si="110"/>
        <v>2.921455938697326E-2</v>
      </c>
      <c r="V394" s="4">
        <f t="shared" si="111"/>
        <v>-2.6357573832962777E-2</v>
      </c>
      <c r="W394" s="4">
        <f t="shared" si="112"/>
        <v>0</v>
      </c>
      <c r="X394" s="4">
        <f t="shared" si="113"/>
        <v>-4.0941658137153558E-3</v>
      </c>
      <c r="Y394" s="4">
        <f t="shared" si="114"/>
        <v>1.2327773749093662E-2</v>
      </c>
      <c r="Z394" s="4">
        <f t="shared" si="115"/>
        <v>-1.7760937777511199E-4</v>
      </c>
      <c r="AA394" s="4">
        <f t="shared" si="116"/>
        <v>-1.9251725390483143E-2</v>
      </c>
      <c r="AB394" s="4">
        <f t="shared" si="117"/>
        <v>2.8686462003019608E-2</v>
      </c>
      <c r="AC394" s="4">
        <f t="shared" si="118"/>
        <v>0</v>
      </c>
      <c r="AD394" s="4">
        <f t="shared" si="119"/>
        <v>-8.894109749958079E-3</v>
      </c>
      <c r="AE394" s="4">
        <f t="shared" si="120"/>
        <v>1.7402945113788482E-2</v>
      </c>
      <c r="AF394" s="4">
        <f t="shared" si="121"/>
        <v>6.0756993494921474E-3</v>
      </c>
      <c r="AG394" s="4">
        <f t="shared" si="122"/>
        <v>-2.0682148040638726E-2</v>
      </c>
    </row>
    <row r="395" spans="1:33">
      <c r="A395" s="53">
        <v>45065</v>
      </c>
      <c r="B395">
        <v>92.97</v>
      </c>
      <c r="C395">
        <v>118.41</v>
      </c>
      <c r="D395">
        <v>21.75</v>
      </c>
      <c r="E395">
        <v>30.22</v>
      </c>
      <c r="F395">
        <v>52.93</v>
      </c>
      <c r="G395">
        <v>19.53</v>
      </c>
      <c r="H395">
        <v>13.83</v>
      </c>
      <c r="I395">
        <v>169.67</v>
      </c>
      <c r="J395">
        <v>27.19</v>
      </c>
      <c r="K395">
        <v>21.97</v>
      </c>
      <c r="L395">
        <v>5.63</v>
      </c>
      <c r="M395">
        <v>60.29</v>
      </c>
      <c r="N395">
        <v>22.49</v>
      </c>
      <c r="O395">
        <v>471.74</v>
      </c>
      <c r="P395" s="72">
        <v>270.89</v>
      </c>
      <c r="Q395" s="61"/>
      <c r="R395" s="53">
        <v>45065</v>
      </c>
      <c r="S395" s="4">
        <f t="shared" si="108"/>
        <v>4.8638132295719672E-3</v>
      </c>
      <c r="T395" s="4">
        <f t="shared" si="109"/>
        <v>-1.3578807064312026E-2</v>
      </c>
      <c r="U395" s="4">
        <f t="shared" si="110"/>
        <v>1.2098650535132593E-2</v>
      </c>
      <c r="V395" s="4">
        <f t="shared" si="111"/>
        <v>-1.4350945857795172E-2</v>
      </c>
      <c r="W395" s="4">
        <f t="shared" si="112"/>
        <v>-1.3207547169811207E-3</v>
      </c>
      <c r="X395" s="4">
        <f t="shared" si="113"/>
        <v>3.597122302158251E-3</v>
      </c>
      <c r="Y395" s="4">
        <f t="shared" si="114"/>
        <v>-9.312320916905481E-3</v>
      </c>
      <c r="Z395" s="4">
        <f t="shared" si="115"/>
        <v>4.6778777830411844E-3</v>
      </c>
      <c r="AA395" s="4">
        <f t="shared" si="116"/>
        <v>7.0370370370371749E-3</v>
      </c>
      <c r="AB395" s="4">
        <f t="shared" si="117"/>
        <v>7.4853228962817875E-2</v>
      </c>
      <c r="AC395" s="4">
        <f t="shared" si="118"/>
        <v>1.0771992818671361E-2</v>
      </c>
      <c r="AD395" s="4">
        <f t="shared" si="119"/>
        <v>2.0826278360988715E-2</v>
      </c>
      <c r="AE395" s="4">
        <f t="shared" si="120"/>
        <v>-1.3596491228070273E-2</v>
      </c>
      <c r="AF395" s="4">
        <f t="shared" si="121"/>
        <v>6.6578464427466955E-3</v>
      </c>
      <c r="AG395" s="4">
        <f t="shared" si="122"/>
        <v>3.6680251945164777E-3</v>
      </c>
    </row>
    <row r="396" spans="1:33">
      <c r="A396" s="53">
        <v>45068</v>
      </c>
      <c r="B396">
        <v>91.53</v>
      </c>
      <c r="C396">
        <v>115.02</v>
      </c>
      <c r="D396">
        <v>21.85</v>
      </c>
      <c r="E396">
        <v>30.5</v>
      </c>
      <c r="F396">
        <v>52.68</v>
      </c>
      <c r="G396">
        <v>19.559999999999999</v>
      </c>
      <c r="H396">
        <v>13.69</v>
      </c>
      <c r="I396">
        <v>168.11</v>
      </c>
      <c r="J396">
        <v>26.99</v>
      </c>
      <c r="K396">
        <v>22.3</v>
      </c>
      <c r="L396">
        <v>5.55</v>
      </c>
      <c r="M396">
        <v>58.83</v>
      </c>
      <c r="N396">
        <v>22.33</v>
      </c>
      <c r="O396">
        <v>471.24</v>
      </c>
      <c r="P396" s="72">
        <v>271.79000000000002</v>
      </c>
      <c r="Q396" s="61"/>
      <c r="R396" s="53">
        <v>45068</v>
      </c>
      <c r="S396" s="4">
        <f t="shared" si="108"/>
        <v>-1.5488867376573068E-2</v>
      </c>
      <c r="T396" s="4">
        <f t="shared" si="109"/>
        <v>-2.8629338738282217E-2</v>
      </c>
      <c r="U396" s="4">
        <f t="shared" si="110"/>
        <v>4.5977011494253706E-3</v>
      </c>
      <c r="V396" s="4">
        <f t="shared" si="111"/>
        <v>9.2653871608205929E-3</v>
      </c>
      <c r="W396" s="4">
        <f t="shared" si="112"/>
        <v>-4.7232193463064842E-3</v>
      </c>
      <c r="X396" s="4">
        <f t="shared" si="113"/>
        <v>1.536098310291667E-3</v>
      </c>
      <c r="Y396" s="4">
        <f t="shared" si="114"/>
        <v>-1.0122921185827916E-2</v>
      </c>
      <c r="Z396" s="4">
        <f t="shared" si="115"/>
        <v>-9.1943183827428721E-3</v>
      </c>
      <c r="AA396" s="4">
        <f t="shared" si="116"/>
        <v>-7.3556454578890262E-3</v>
      </c>
      <c r="AB396" s="4">
        <f t="shared" si="117"/>
        <v>1.5020482476103769E-2</v>
      </c>
      <c r="AC396" s="4">
        <f t="shared" si="118"/>
        <v>-1.4209591474245165E-2</v>
      </c>
      <c r="AD396" s="4">
        <f t="shared" si="119"/>
        <v>-2.4216287941615566E-2</v>
      </c>
      <c r="AE396" s="4">
        <f t="shared" si="120"/>
        <v>-7.1142730102268237E-3</v>
      </c>
      <c r="AF396" s="4">
        <f t="shared" si="121"/>
        <v>-1.0599058803578698E-3</v>
      </c>
      <c r="AG396" s="4">
        <f t="shared" si="122"/>
        <v>3.3223817785819065E-3</v>
      </c>
    </row>
    <row r="397" spans="1:33">
      <c r="A397" s="53">
        <v>45069</v>
      </c>
      <c r="B397">
        <v>91.04</v>
      </c>
      <c r="C397">
        <v>115.06</v>
      </c>
      <c r="D397">
        <v>21.5</v>
      </c>
      <c r="E397">
        <v>30.68</v>
      </c>
      <c r="F397">
        <v>52.5</v>
      </c>
      <c r="G397">
        <v>21.03</v>
      </c>
      <c r="H397">
        <v>13.69</v>
      </c>
      <c r="I397">
        <v>168.33</v>
      </c>
      <c r="J397">
        <v>26.93</v>
      </c>
      <c r="K397">
        <v>21.6</v>
      </c>
      <c r="L397">
        <v>5.55</v>
      </c>
      <c r="M397">
        <v>58.21</v>
      </c>
      <c r="N397">
        <v>22.5</v>
      </c>
      <c r="O397">
        <v>469.79</v>
      </c>
      <c r="P397" s="72">
        <v>274</v>
      </c>
      <c r="Q397" s="61"/>
      <c r="R397" s="53">
        <v>45069</v>
      </c>
      <c r="S397" s="4">
        <f t="shared" si="108"/>
        <v>-5.3534360319020813E-3</v>
      </c>
      <c r="T397" s="4">
        <f t="shared" si="109"/>
        <v>3.4776560598159811E-4</v>
      </c>
      <c r="U397" s="4">
        <f t="shared" si="110"/>
        <v>-1.6018306636155666E-2</v>
      </c>
      <c r="V397" s="4">
        <f t="shared" si="111"/>
        <v>5.9016393442623549E-3</v>
      </c>
      <c r="W397" s="4">
        <f t="shared" si="112"/>
        <v>-3.4168564920272759E-3</v>
      </c>
      <c r="X397" s="4">
        <f t="shared" si="113"/>
        <v>7.5153374233128956E-2</v>
      </c>
      <c r="Y397" s="4">
        <f t="shared" si="114"/>
        <v>0</v>
      </c>
      <c r="Z397" s="4">
        <f t="shared" si="115"/>
        <v>1.3086669442625709E-3</v>
      </c>
      <c r="AA397" s="4">
        <f t="shared" si="116"/>
        <v>-2.2230455724341347E-3</v>
      </c>
      <c r="AB397" s="4">
        <f t="shared" si="117"/>
        <v>-3.1390134529147962E-2</v>
      </c>
      <c r="AC397" s="4">
        <f t="shared" si="118"/>
        <v>0</v>
      </c>
      <c r="AD397" s="4">
        <f t="shared" si="119"/>
        <v>-1.0538840727519982E-2</v>
      </c>
      <c r="AE397" s="4">
        <f t="shared" si="120"/>
        <v>7.6130765785940024E-3</v>
      </c>
      <c r="AF397" s="4">
        <f t="shared" si="121"/>
        <v>-3.0769883711060375E-3</v>
      </c>
      <c r="AG397" s="4">
        <f t="shared" si="122"/>
        <v>8.1312778247910611E-3</v>
      </c>
    </row>
    <row r="398" spans="1:33">
      <c r="A398" s="53">
        <v>45070</v>
      </c>
      <c r="B398">
        <v>91.37</v>
      </c>
      <c r="C398">
        <v>115.56</v>
      </c>
      <c r="D398">
        <v>21.01</v>
      </c>
      <c r="E398">
        <v>30.04</v>
      </c>
      <c r="F398">
        <v>52.2</v>
      </c>
      <c r="G398">
        <v>22.61</v>
      </c>
      <c r="H398">
        <v>13.77</v>
      </c>
      <c r="I398">
        <v>168.16</v>
      </c>
      <c r="J398">
        <v>26.58</v>
      </c>
      <c r="K398">
        <v>21.24</v>
      </c>
      <c r="L398">
        <v>5.53</v>
      </c>
      <c r="M398">
        <v>58.35</v>
      </c>
      <c r="N398">
        <v>22.38</v>
      </c>
      <c r="O398">
        <v>469.12</v>
      </c>
      <c r="P398" s="72">
        <v>273</v>
      </c>
      <c r="Q398" s="61"/>
      <c r="R398" s="53">
        <v>45070</v>
      </c>
      <c r="S398" s="4">
        <f t="shared" si="108"/>
        <v>3.6247803163445003E-3</v>
      </c>
      <c r="T398" s="4">
        <f t="shared" si="109"/>
        <v>4.345558838866781E-3</v>
      </c>
      <c r="U398" s="4">
        <f t="shared" si="110"/>
        <v>-2.2790697674418547E-2</v>
      </c>
      <c r="V398" s="4">
        <f t="shared" si="111"/>
        <v>-2.0860495436766602E-2</v>
      </c>
      <c r="W398" s="4">
        <f t="shared" si="112"/>
        <v>-5.7142857142856718E-3</v>
      </c>
      <c r="X398" s="4">
        <f t="shared" si="113"/>
        <v>7.5130765572990921E-2</v>
      </c>
      <c r="Y398" s="4">
        <f t="shared" si="114"/>
        <v>5.8436815193572134E-3</v>
      </c>
      <c r="Z398" s="4">
        <f t="shared" si="115"/>
        <v>-1.009920988534474E-3</v>
      </c>
      <c r="AA398" s="4">
        <f t="shared" si="116"/>
        <v>-1.2996658002228045E-2</v>
      </c>
      <c r="AB398" s="4">
        <f t="shared" si="117"/>
        <v>-1.6666666666666829E-2</v>
      </c>
      <c r="AC398" s="4">
        <f t="shared" si="118"/>
        <v>-3.6036036036035668E-3</v>
      </c>
      <c r="AD398" s="4">
        <f t="shared" si="119"/>
        <v>2.4050850369352617E-3</v>
      </c>
      <c r="AE398" s="4">
        <f t="shared" si="120"/>
        <v>-5.3333333333334121E-3</v>
      </c>
      <c r="AF398" s="4">
        <f t="shared" si="121"/>
        <v>-1.4261691394027443E-3</v>
      </c>
      <c r="AG398" s="4">
        <f t="shared" si="122"/>
        <v>-3.6496350364964014E-3</v>
      </c>
    </row>
    <row r="399" spans="1:33">
      <c r="A399" s="53">
        <v>45071</v>
      </c>
      <c r="B399">
        <v>91.05</v>
      </c>
      <c r="C399">
        <v>116.08</v>
      </c>
      <c r="D399">
        <v>21.5</v>
      </c>
      <c r="E399">
        <v>30.65</v>
      </c>
      <c r="F399">
        <v>51.99</v>
      </c>
      <c r="G399">
        <v>22.93</v>
      </c>
      <c r="H399">
        <v>14.1</v>
      </c>
      <c r="I399">
        <v>168.49</v>
      </c>
      <c r="J399">
        <v>26.49</v>
      </c>
      <c r="K399">
        <v>20.61</v>
      </c>
      <c r="L399">
        <v>5.49</v>
      </c>
      <c r="M399">
        <v>58.6</v>
      </c>
      <c r="N399">
        <v>22.33</v>
      </c>
      <c r="O399">
        <v>477.86</v>
      </c>
      <c r="P399" s="72">
        <v>273.13</v>
      </c>
      <c r="Q399" s="61"/>
      <c r="R399" s="53">
        <v>45071</v>
      </c>
      <c r="S399" s="4">
        <f t="shared" si="108"/>
        <v>-3.50224362482221E-3</v>
      </c>
      <c r="T399" s="4">
        <f t="shared" si="109"/>
        <v>4.4998269297333859E-3</v>
      </c>
      <c r="U399" s="4">
        <f t="shared" si="110"/>
        <v>2.3322227510709004E-2</v>
      </c>
      <c r="V399" s="4">
        <f t="shared" si="111"/>
        <v>2.0306258322237092E-2</v>
      </c>
      <c r="W399" s="4">
        <f t="shared" si="112"/>
        <v>-4.022988505747116E-3</v>
      </c>
      <c r="X399" s="4">
        <f t="shared" si="113"/>
        <v>1.4153029632905767E-2</v>
      </c>
      <c r="Y399" s="4">
        <f t="shared" si="114"/>
        <v>2.3965141612200425E-2</v>
      </c>
      <c r="Z399" s="4">
        <f t="shared" si="115"/>
        <v>1.9624167459562081E-3</v>
      </c>
      <c r="AA399" s="4">
        <f t="shared" si="116"/>
        <v>-3.3860045146726359E-3</v>
      </c>
      <c r="AB399" s="4">
        <f t="shared" si="117"/>
        <v>-2.9661016949152463E-2</v>
      </c>
      <c r="AC399" s="4">
        <f t="shared" si="118"/>
        <v>-7.2332730560579206E-3</v>
      </c>
      <c r="AD399" s="4">
        <f t="shared" si="119"/>
        <v>4.2844901456726703E-3</v>
      </c>
      <c r="AE399" s="4">
        <f t="shared" si="120"/>
        <v>-2.2341376228776078E-3</v>
      </c>
      <c r="AF399" s="4">
        <f t="shared" si="121"/>
        <v>1.8630627557980839E-2</v>
      </c>
      <c r="AG399" s="4">
        <f t="shared" si="122"/>
        <v>4.7619047619051891E-4</v>
      </c>
    </row>
    <row r="400" spans="1:33">
      <c r="A400" s="53">
        <v>45072</v>
      </c>
      <c r="B400">
        <v>90.01</v>
      </c>
      <c r="C400">
        <v>115.5</v>
      </c>
      <c r="D400">
        <v>21.87</v>
      </c>
      <c r="E400">
        <v>30.69</v>
      </c>
      <c r="F400">
        <v>51.25</v>
      </c>
      <c r="G400">
        <v>24.25</v>
      </c>
      <c r="H400">
        <v>13.96</v>
      </c>
      <c r="I400">
        <v>162.88999999999999</v>
      </c>
      <c r="J400">
        <v>27.84</v>
      </c>
      <c r="K400">
        <v>20.149999999999999</v>
      </c>
      <c r="L400">
        <v>5.27</v>
      </c>
      <c r="M400">
        <v>56.82</v>
      </c>
      <c r="N400">
        <v>22.43</v>
      </c>
      <c r="O400">
        <v>507.3</v>
      </c>
      <c r="P400" s="72">
        <v>279</v>
      </c>
      <c r="Q400" s="61"/>
      <c r="R400" s="53">
        <v>45072</v>
      </c>
      <c r="S400" s="4">
        <f t="shared" si="108"/>
        <v>-1.1422295442064745E-2</v>
      </c>
      <c r="T400" s="4">
        <f t="shared" si="109"/>
        <v>-4.9965541006202763E-3</v>
      </c>
      <c r="U400" s="4">
        <f t="shared" si="110"/>
        <v>1.7209302325581488E-2</v>
      </c>
      <c r="V400" s="4">
        <f t="shared" si="111"/>
        <v>1.3050570962480634E-3</v>
      </c>
      <c r="W400" s="4">
        <f t="shared" si="112"/>
        <v>-1.4233506443546928E-2</v>
      </c>
      <c r="X400" s="4">
        <f t="shared" si="113"/>
        <v>5.756650675970354E-2</v>
      </c>
      <c r="Y400" s="4">
        <f t="shared" si="114"/>
        <v>-9.9290780141843005E-3</v>
      </c>
      <c r="Z400" s="4">
        <f t="shared" si="115"/>
        <v>-3.323639385126731E-2</v>
      </c>
      <c r="AA400" s="4">
        <f t="shared" si="116"/>
        <v>5.096262740656865E-2</v>
      </c>
      <c r="AB400" s="4">
        <f t="shared" si="117"/>
        <v>-2.231926249393501E-2</v>
      </c>
      <c r="AC400" s="4">
        <f t="shared" si="118"/>
        <v>-4.0072859744990974E-2</v>
      </c>
      <c r="AD400" s="4">
        <f t="shared" si="119"/>
        <v>-3.037542662116044E-2</v>
      </c>
      <c r="AE400" s="4">
        <f t="shared" si="120"/>
        <v>4.478280340349361E-3</v>
      </c>
      <c r="AF400" s="4">
        <f t="shared" si="121"/>
        <v>6.1608002343782609E-2</v>
      </c>
      <c r="AG400" s="4">
        <f t="shared" si="122"/>
        <v>2.14915974078278E-2</v>
      </c>
    </row>
    <row r="401" spans="1:33">
      <c r="A401" s="53">
        <v>45075</v>
      </c>
      <c r="B401">
        <v>89.97</v>
      </c>
      <c r="C401">
        <v>115.51</v>
      </c>
      <c r="D401">
        <v>21.5</v>
      </c>
      <c r="E401">
        <v>30.48</v>
      </c>
      <c r="F401">
        <v>51.98</v>
      </c>
      <c r="G401">
        <v>24.94</v>
      </c>
      <c r="H401">
        <v>13.9</v>
      </c>
      <c r="I401">
        <v>162.97</v>
      </c>
      <c r="J401">
        <v>27.62</v>
      </c>
      <c r="K401">
        <v>20.010000000000002</v>
      </c>
      <c r="L401">
        <v>5.23</v>
      </c>
      <c r="M401">
        <v>57.09</v>
      </c>
      <c r="N401">
        <v>22.24</v>
      </c>
      <c r="O401">
        <v>513.4</v>
      </c>
      <c r="P401" s="72">
        <v>280.01</v>
      </c>
      <c r="Q401" s="61"/>
      <c r="R401" s="53">
        <v>45075</v>
      </c>
      <c r="S401" s="4">
        <f t="shared" si="108"/>
        <v>-4.4439506721483113E-4</v>
      </c>
      <c r="T401" s="4">
        <f t="shared" si="109"/>
        <v>8.6580086580134719E-5</v>
      </c>
      <c r="U401" s="4">
        <f t="shared" si="110"/>
        <v>-1.6918152720621915E-2</v>
      </c>
      <c r="V401" s="4">
        <f t="shared" si="111"/>
        <v>-6.8426197458455462E-3</v>
      </c>
      <c r="W401" s="4">
        <f t="shared" si="112"/>
        <v>1.4243902439024403E-2</v>
      </c>
      <c r="X401" s="4">
        <f t="shared" si="113"/>
        <v>2.8453608247422713E-2</v>
      </c>
      <c r="Y401" s="4">
        <f t="shared" si="114"/>
        <v>-4.2979942693409656E-3</v>
      </c>
      <c r="Z401" s="4">
        <f t="shared" si="115"/>
        <v>4.9112898274916716E-4</v>
      </c>
      <c r="AA401" s="4">
        <f t="shared" si="116"/>
        <v>-7.9022988505746961E-3</v>
      </c>
      <c r="AB401" s="4">
        <f t="shared" si="117"/>
        <v>-6.9478908188583821E-3</v>
      </c>
      <c r="AC401" s="4">
        <f t="shared" si="118"/>
        <v>-7.5901328273243474E-3</v>
      </c>
      <c r="AD401" s="4">
        <f t="shared" si="119"/>
        <v>4.7518479408659164E-3</v>
      </c>
      <c r="AE401" s="4">
        <f t="shared" si="120"/>
        <v>-8.4707980383416093E-3</v>
      </c>
      <c r="AF401" s="4">
        <f t="shared" si="121"/>
        <v>1.2024443130297602E-2</v>
      </c>
      <c r="AG401" s="4">
        <f t="shared" si="122"/>
        <v>3.6200716845877778E-3</v>
      </c>
    </row>
    <row r="402" spans="1:33">
      <c r="A402" s="53">
        <v>45076</v>
      </c>
      <c r="B402">
        <v>90.16</v>
      </c>
      <c r="C402">
        <v>114.63</v>
      </c>
      <c r="D402">
        <v>21.5</v>
      </c>
      <c r="E402">
        <v>28.96</v>
      </c>
      <c r="F402">
        <v>51.5</v>
      </c>
      <c r="G402">
        <v>24.66</v>
      </c>
      <c r="H402">
        <v>14.15</v>
      </c>
      <c r="I402">
        <v>165.99</v>
      </c>
      <c r="J402">
        <v>28.04</v>
      </c>
      <c r="K402">
        <v>21.26</v>
      </c>
      <c r="L402">
        <v>5.45</v>
      </c>
      <c r="M402">
        <v>58.52</v>
      </c>
      <c r="N402">
        <v>22.85</v>
      </c>
      <c r="O402">
        <v>537.02</v>
      </c>
      <c r="P402" s="72">
        <v>282</v>
      </c>
      <c r="Q402" s="61"/>
      <c r="R402" s="53">
        <v>45076</v>
      </c>
      <c r="S402" s="4">
        <f t="shared" si="108"/>
        <v>2.1118150494610077E-3</v>
      </c>
      <c r="T402" s="4">
        <f t="shared" si="109"/>
        <v>-7.6183880183534614E-3</v>
      </c>
      <c r="U402" s="4">
        <f t="shared" si="110"/>
        <v>0</v>
      </c>
      <c r="V402" s="4">
        <f t="shared" si="111"/>
        <v>-4.986876640419946E-2</v>
      </c>
      <c r="W402" s="4">
        <f t="shared" si="112"/>
        <v>-9.2343208926509712E-3</v>
      </c>
      <c r="X402" s="4">
        <f t="shared" si="113"/>
        <v>-1.1226944667201311E-2</v>
      </c>
      <c r="Y402" s="4">
        <f t="shared" si="114"/>
        <v>1.7985611510791477E-2</v>
      </c>
      <c r="Z402" s="4">
        <f t="shared" si="115"/>
        <v>1.8531017978769215E-2</v>
      </c>
      <c r="AA402" s="4">
        <f t="shared" si="116"/>
        <v>1.520637219406229E-2</v>
      </c>
      <c r="AB402" s="4">
        <f t="shared" si="117"/>
        <v>6.2468765617191391E-2</v>
      </c>
      <c r="AC402" s="4">
        <f t="shared" si="118"/>
        <v>4.2065009560229294E-2</v>
      </c>
      <c r="AD402" s="4">
        <f t="shared" si="119"/>
        <v>2.5048169556840083E-2</v>
      </c>
      <c r="AE402" s="4">
        <f t="shared" si="120"/>
        <v>2.7428057553956942E-2</v>
      </c>
      <c r="AF402" s="4">
        <f t="shared" si="121"/>
        <v>4.6007012076353826E-2</v>
      </c>
      <c r="AG402" s="4">
        <f t="shared" si="122"/>
        <v>7.1068890396772666E-3</v>
      </c>
    </row>
    <row r="403" spans="1:33">
      <c r="A403" s="53">
        <v>45077</v>
      </c>
      <c r="B403">
        <v>88.91</v>
      </c>
      <c r="C403">
        <v>116.29</v>
      </c>
      <c r="D403">
        <v>21.9</v>
      </c>
      <c r="E403">
        <v>28.84</v>
      </c>
      <c r="F403">
        <v>52.67</v>
      </c>
      <c r="G403">
        <v>22.86</v>
      </c>
      <c r="H403">
        <v>14.01</v>
      </c>
      <c r="I403">
        <v>165.1</v>
      </c>
      <c r="J403">
        <v>28.17</v>
      </c>
      <c r="K403">
        <v>21.13</v>
      </c>
      <c r="L403">
        <v>5.28</v>
      </c>
      <c r="M403">
        <v>57.6</v>
      </c>
      <c r="N403">
        <v>22.8</v>
      </c>
      <c r="O403">
        <v>515.85</v>
      </c>
      <c r="P403" s="72">
        <v>283.98</v>
      </c>
      <c r="Q403" s="61"/>
      <c r="R403" s="53">
        <v>45077</v>
      </c>
      <c r="S403" s="4">
        <f t="shared" si="108"/>
        <v>-1.3864241348713446E-2</v>
      </c>
      <c r="T403" s="4">
        <f t="shared" si="109"/>
        <v>1.4481374858239748E-2</v>
      </c>
      <c r="U403" s="4">
        <f t="shared" si="110"/>
        <v>1.8604651162790642E-2</v>
      </c>
      <c r="V403" s="4">
        <f t="shared" si="111"/>
        <v>-4.1436464088397962E-3</v>
      </c>
      <c r="W403" s="4">
        <f t="shared" si="112"/>
        <v>2.2718446601941888E-2</v>
      </c>
      <c r="X403" s="4">
        <f t="shared" si="113"/>
        <v>-7.2992700729927029E-2</v>
      </c>
      <c r="Y403" s="4">
        <f t="shared" si="114"/>
        <v>-9.8939929328621945E-3</v>
      </c>
      <c r="Z403" s="4">
        <f t="shared" si="115"/>
        <v>-5.361768781251941E-3</v>
      </c>
      <c r="AA403" s="4">
        <f t="shared" si="116"/>
        <v>4.6362339514980366E-3</v>
      </c>
      <c r="AB403" s="4">
        <f t="shared" si="117"/>
        <v>-6.1147695202259378E-3</v>
      </c>
      <c r="AC403" s="4">
        <f t="shared" si="118"/>
        <v>-3.1192660550458662E-2</v>
      </c>
      <c r="AD403" s="4">
        <f t="shared" si="119"/>
        <v>-1.5721120984278913E-2</v>
      </c>
      <c r="AE403" s="4">
        <f t="shared" si="120"/>
        <v>-2.1881838074399029E-3</v>
      </c>
      <c r="AF403" s="4">
        <f t="shared" si="121"/>
        <v>-3.9421250605191527E-2</v>
      </c>
      <c r="AG403" s="4">
        <f t="shared" si="122"/>
        <v>7.0212765957446965E-3</v>
      </c>
    </row>
    <row r="404" spans="1:33">
      <c r="A404" s="53">
        <v>45078</v>
      </c>
      <c r="B404">
        <v>88</v>
      </c>
      <c r="C404">
        <v>114.8</v>
      </c>
      <c r="D404">
        <v>21.51</v>
      </c>
      <c r="E404">
        <v>29</v>
      </c>
      <c r="F404">
        <v>52.39</v>
      </c>
      <c r="G404">
        <v>21.42</v>
      </c>
      <c r="H404">
        <v>14.22</v>
      </c>
      <c r="I404">
        <v>165.79</v>
      </c>
      <c r="J404">
        <v>27.86</v>
      </c>
      <c r="K404">
        <v>21.1</v>
      </c>
      <c r="L404">
        <v>5.3</v>
      </c>
      <c r="M404">
        <v>58.07</v>
      </c>
      <c r="N404">
        <v>22.96</v>
      </c>
      <c r="O404">
        <v>516.62</v>
      </c>
      <c r="P404" s="72">
        <v>283.25</v>
      </c>
      <c r="Q404" s="61"/>
      <c r="R404" s="53">
        <v>45078</v>
      </c>
      <c r="S404" s="4">
        <f t="shared" si="108"/>
        <v>-1.0235069171071864E-2</v>
      </c>
      <c r="T404" s="4">
        <f t="shared" si="109"/>
        <v>-1.2812795597213933E-2</v>
      </c>
      <c r="U404" s="4">
        <f t="shared" si="110"/>
        <v>-1.7808219178082063E-2</v>
      </c>
      <c r="V404" s="4">
        <f t="shared" si="111"/>
        <v>5.5478502080443803E-3</v>
      </c>
      <c r="W404" s="4">
        <f t="shared" si="112"/>
        <v>-5.3161192329599372E-3</v>
      </c>
      <c r="X404" s="4">
        <f t="shared" si="113"/>
        <v>-6.2992125984251857E-2</v>
      </c>
      <c r="Y404" s="4">
        <f t="shared" si="114"/>
        <v>1.4989293361884481E-2</v>
      </c>
      <c r="Z404" s="4">
        <f t="shared" si="115"/>
        <v>4.1792852816475712E-3</v>
      </c>
      <c r="AA404" s="4">
        <f t="shared" si="116"/>
        <v>-1.1004614838480697E-2</v>
      </c>
      <c r="AB404" s="4">
        <f t="shared" si="117"/>
        <v>-1.4197823000472454E-3</v>
      </c>
      <c r="AC404" s="4">
        <f t="shared" si="118"/>
        <v>3.7878787878786735E-3</v>
      </c>
      <c r="AD404" s="4">
        <f t="shared" si="119"/>
        <v>8.1597222222222765E-3</v>
      </c>
      <c r="AE404" s="4">
        <f t="shared" si="120"/>
        <v>7.0175438596491446E-3</v>
      </c>
      <c r="AF404" s="4">
        <f t="shared" si="121"/>
        <v>1.492681981196009E-3</v>
      </c>
      <c r="AG404" s="4">
        <f t="shared" ref="AG404:AG419" si="123">P404/P403-1</f>
        <v>-2.5706035636312574E-3</v>
      </c>
    </row>
    <row r="405" spans="1:33">
      <c r="A405" s="53">
        <v>45079</v>
      </c>
      <c r="B405">
        <v>87.44</v>
      </c>
      <c r="C405">
        <v>119.84</v>
      </c>
      <c r="D405">
        <v>21.95</v>
      </c>
      <c r="E405">
        <v>29.14</v>
      </c>
      <c r="F405">
        <v>52.25</v>
      </c>
      <c r="G405">
        <v>21.84</v>
      </c>
      <c r="H405">
        <v>14.06</v>
      </c>
      <c r="I405">
        <v>164.85</v>
      </c>
      <c r="J405">
        <v>28.39</v>
      </c>
      <c r="K405">
        <v>21.9</v>
      </c>
      <c r="L405">
        <v>5.24</v>
      </c>
      <c r="M405">
        <v>58.06</v>
      </c>
      <c r="N405">
        <v>22.44</v>
      </c>
      <c r="O405">
        <v>515.6</v>
      </c>
      <c r="P405" s="72">
        <v>272.52</v>
      </c>
      <c r="Q405" s="61"/>
      <c r="R405" s="53">
        <v>45079</v>
      </c>
      <c r="S405" s="4">
        <f t="shared" si="108"/>
        <v>-6.3636363636363491E-3</v>
      </c>
      <c r="T405" s="4">
        <f t="shared" si="109"/>
        <v>4.3902439024390283E-2</v>
      </c>
      <c r="U405" s="4">
        <f t="shared" si="110"/>
        <v>2.0455602045560184E-2</v>
      </c>
      <c r="V405" s="4">
        <f t="shared" si="111"/>
        <v>4.8275862068964948E-3</v>
      </c>
      <c r="W405" s="4">
        <f t="shared" si="112"/>
        <v>-2.6722656995610272E-3</v>
      </c>
      <c r="X405" s="4">
        <f t="shared" si="113"/>
        <v>1.9607843137254832E-2</v>
      </c>
      <c r="Y405" s="4">
        <f t="shared" si="114"/>
        <v>-1.1251758087201136E-2</v>
      </c>
      <c r="Z405" s="4">
        <f t="shared" si="115"/>
        <v>-5.6698232704023299E-3</v>
      </c>
      <c r="AA405" s="4">
        <f t="shared" si="116"/>
        <v>1.9023689877961214E-2</v>
      </c>
      <c r="AB405" s="4">
        <f t="shared" si="117"/>
        <v>3.7914691943127909E-2</v>
      </c>
      <c r="AC405" s="4">
        <f t="shared" si="118"/>
        <v>-1.1320754716981019E-2</v>
      </c>
      <c r="AD405" s="4">
        <f t="shared" si="119"/>
        <v>-1.7220595832612151E-4</v>
      </c>
      <c r="AE405" s="4">
        <f t="shared" si="120"/>
        <v>-2.2648083623693416E-2</v>
      </c>
      <c r="AF405" s="4">
        <f t="shared" si="121"/>
        <v>-1.9743718787502695E-3</v>
      </c>
      <c r="AG405" s="4">
        <f t="shared" si="123"/>
        <v>-3.7881729920564933E-2</v>
      </c>
    </row>
    <row r="406" spans="1:33">
      <c r="A406" s="53">
        <v>45082</v>
      </c>
      <c r="B406">
        <v>88.83</v>
      </c>
      <c r="C406">
        <v>117.39</v>
      </c>
      <c r="D406">
        <v>21.86</v>
      </c>
      <c r="E406">
        <v>29.33</v>
      </c>
      <c r="F406">
        <v>51.57</v>
      </c>
      <c r="G406">
        <v>21.59</v>
      </c>
      <c r="H406">
        <v>14.36</v>
      </c>
      <c r="I406">
        <v>167.84</v>
      </c>
      <c r="J406">
        <v>28.69</v>
      </c>
      <c r="K406">
        <v>21.9</v>
      </c>
      <c r="L406">
        <v>5.2</v>
      </c>
      <c r="M406">
        <v>61.57</v>
      </c>
      <c r="N406">
        <v>22.61</v>
      </c>
      <c r="O406">
        <v>511.99</v>
      </c>
      <c r="P406" s="72">
        <v>272.8</v>
      </c>
      <c r="Q406" s="61"/>
      <c r="R406" s="53">
        <v>45082</v>
      </c>
      <c r="S406" s="4">
        <f t="shared" si="108"/>
        <v>1.5896614821591992E-2</v>
      </c>
      <c r="T406" s="4">
        <f t="shared" si="109"/>
        <v>-2.0443925233644911E-2</v>
      </c>
      <c r="U406" s="4">
        <f t="shared" si="110"/>
        <v>-4.1002277904328421E-3</v>
      </c>
      <c r="V406" s="4">
        <f t="shared" si="111"/>
        <v>6.5202470830472148E-3</v>
      </c>
      <c r="W406" s="4">
        <f t="shared" si="112"/>
        <v>-1.3014354066985589E-2</v>
      </c>
      <c r="X406" s="4">
        <f t="shared" si="113"/>
        <v>-1.1446886446886406E-2</v>
      </c>
      <c r="Y406" s="4">
        <f t="shared" si="114"/>
        <v>2.1337126600284417E-2</v>
      </c>
      <c r="Z406" s="4">
        <f t="shared" si="115"/>
        <v>1.8137700940248802E-2</v>
      </c>
      <c r="AA406" s="4">
        <f t="shared" si="116"/>
        <v>1.0567101091933706E-2</v>
      </c>
      <c r="AB406" s="4">
        <f t="shared" si="117"/>
        <v>0</v>
      </c>
      <c r="AC406" s="4">
        <f t="shared" si="118"/>
        <v>-7.6335877862595547E-3</v>
      </c>
      <c r="AD406" s="4">
        <f t="shared" si="119"/>
        <v>6.0454702032380236E-2</v>
      </c>
      <c r="AE406" s="4">
        <f t="shared" si="120"/>
        <v>7.575757575757569E-3</v>
      </c>
      <c r="AF406" s="4">
        <f t="shared" si="121"/>
        <v>-7.0015515903801839E-3</v>
      </c>
      <c r="AG406" s="4">
        <f t="shared" si="123"/>
        <v>1.0274475267870731E-3</v>
      </c>
    </row>
    <row r="407" spans="1:33">
      <c r="A407" s="53">
        <v>45083</v>
      </c>
      <c r="B407">
        <v>88.51</v>
      </c>
      <c r="C407">
        <v>117.06</v>
      </c>
      <c r="D407">
        <v>21.2</v>
      </c>
      <c r="E407">
        <v>29.6</v>
      </c>
      <c r="F407">
        <v>52</v>
      </c>
      <c r="G407">
        <v>21.39</v>
      </c>
      <c r="H407">
        <v>15.06</v>
      </c>
      <c r="I407">
        <v>175.78</v>
      </c>
      <c r="J407">
        <v>28.7</v>
      </c>
      <c r="K407">
        <v>21.63</v>
      </c>
      <c r="L407">
        <v>5.24</v>
      </c>
      <c r="M407">
        <v>61.28</v>
      </c>
      <c r="N407">
        <v>22.7</v>
      </c>
      <c r="O407">
        <v>514.96</v>
      </c>
      <c r="P407" s="72">
        <v>276.55</v>
      </c>
      <c r="Q407" s="61"/>
      <c r="R407" s="53">
        <v>45083</v>
      </c>
      <c r="S407" s="4">
        <f t="shared" si="108"/>
        <v>-3.6023865811098954E-3</v>
      </c>
      <c r="T407" s="4">
        <f t="shared" si="109"/>
        <v>-2.8111423460260854E-3</v>
      </c>
      <c r="U407" s="4">
        <f t="shared" si="110"/>
        <v>-3.019213174748403E-2</v>
      </c>
      <c r="V407" s="4">
        <f t="shared" si="111"/>
        <v>9.2055915444937408E-3</v>
      </c>
      <c r="W407" s="4">
        <f t="shared" si="112"/>
        <v>8.3381811130502914E-3</v>
      </c>
      <c r="X407" s="4">
        <f t="shared" si="113"/>
        <v>-9.263547938860528E-3</v>
      </c>
      <c r="Y407" s="4">
        <f t="shared" si="114"/>
        <v>4.8746518105849734E-2</v>
      </c>
      <c r="Z407" s="4">
        <f t="shared" si="115"/>
        <v>4.7306959008579508E-2</v>
      </c>
      <c r="AA407" s="4">
        <f t="shared" si="116"/>
        <v>3.4855350296258969E-4</v>
      </c>
      <c r="AB407" s="4">
        <f t="shared" si="117"/>
        <v>-1.2328767123287676E-2</v>
      </c>
      <c r="AC407" s="4">
        <f t="shared" si="118"/>
        <v>7.692307692307665E-3</v>
      </c>
      <c r="AD407" s="4">
        <f t="shared" si="119"/>
        <v>-4.7100860808835243E-3</v>
      </c>
      <c r="AE407" s="4">
        <f t="shared" si="120"/>
        <v>3.9805395842547053E-3</v>
      </c>
      <c r="AF407" s="4">
        <f t="shared" si="121"/>
        <v>5.8008945487217911E-3</v>
      </c>
      <c r="AG407" s="4">
        <f t="shared" si="123"/>
        <v>1.3746334310850372E-2</v>
      </c>
    </row>
    <row r="408" spans="1:33">
      <c r="A408" s="53">
        <v>45084</v>
      </c>
      <c r="B408">
        <v>87.49</v>
      </c>
      <c r="C408">
        <v>116.57</v>
      </c>
      <c r="D408">
        <v>21.03</v>
      </c>
      <c r="E408">
        <v>29.25</v>
      </c>
      <c r="F408">
        <v>52.32</v>
      </c>
      <c r="G408">
        <v>21.58</v>
      </c>
      <c r="H408">
        <v>14.79</v>
      </c>
      <c r="I408">
        <v>172.02</v>
      </c>
      <c r="J408">
        <v>29.08</v>
      </c>
      <c r="K408">
        <v>21.92</v>
      </c>
      <c r="L408">
        <v>6.2</v>
      </c>
      <c r="M408">
        <v>61.46</v>
      </c>
      <c r="N408">
        <v>23.23</v>
      </c>
      <c r="O408">
        <v>514.62</v>
      </c>
      <c r="P408" s="72">
        <v>275.55</v>
      </c>
      <c r="Q408" s="61"/>
      <c r="R408" s="53">
        <v>45084</v>
      </c>
      <c r="S408" s="4">
        <f t="shared" si="108"/>
        <v>-1.1524121568184498E-2</v>
      </c>
      <c r="T408" s="4">
        <f t="shared" si="109"/>
        <v>-4.1858875790193872E-3</v>
      </c>
      <c r="U408" s="4">
        <f t="shared" si="110"/>
        <v>-8.0188679245282168E-3</v>
      </c>
      <c r="V408" s="4">
        <f t="shared" si="111"/>
        <v>-1.1824324324324342E-2</v>
      </c>
      <c r="W408" s="4">
        <f t="shared" si="112"/>
        <v>6.1538461538461764E-3</v>
      </c>
      <c r="X408" s="4">
        <f t="shared" si="113"/>
        <v>8.8826554464702667E-3</v>
      </c>
      <c r="Y408" s="4">
        <f t="shared" si="114"/>
        <v>-1.7928286852589737E-2</v>
      </c>
      <c r="Z408" s="4">
        <f t="shared" si="115"/>
        <v>-2.1390374331550777E-2</v>
      </c>
      <c r="AA408" s="4">
        <f t="shared" si="116"/>
        <v>1.3240418118466879E-2</v>
      </c>
      <c r="AB408" s="4">
        <f t="shared" si="117"/>
        <v>1.3407304669440734E-2</v>
      </c>
      <c r="AC408" s="4">
        <f t="shared" si="118"/>
        <v>0.18320610687022909</v>
      </c>
      <c r="AD408" s="4">
        <f t="shared" si="119"/>
        <v>2.937336814621494E-3</v>
      </c>
      <c r="AE408" s="4">
        <f t="shared" si="120"/>
        <v>2.3348017621145356E-2</v>
      </c>
      <c r="AF408" s="4">
        <f t="shared" si="121"/>
        <v>-6.6024545595777528E-4</v>
      </c>
      <c r="AG408" s="4">
        <f t="shared" si="123"/>
        <v>-3.6159826432833331E-3</v>
      </c>
    </row>
    <row r="409" spans="1:33">
      <c r="A409" s="53">
        <v>45085</v>
      </c>
      <c r="B409">
        <v>86.29</v>
      </c>
      <c r="C409">
        <v>115.69</v>
      </c>
      <c r="D409">
        <v>21.89</v>
      </c>
      <c r="E409">
        <v>28.86</v>
      </c>
      <c r="F409">
        <v>52</v>
      </c>
      <c r="G409">
        <v>21.96</v>
      </c>
      <c r="H409">
        <v>14.47</v>
      </c>
      <c r="I409">
        <v>169.34</v>
      </c>
      <c r="J409">
        <v>28.57</v>
      </c>
      <c r="K409">
        <v>21.61</v>
      </c>
      <c r="L409">
        <v>5.69</v>
      </c>
      <c r="M409">
        <v>60.54</v>
      </c>
      <c r="N409">
        <v>23.12</v>
      </c>
      <c r="O409">
        <v>507.96</v>
      </c>
      <c r="P409" s="72">
        <v>274.7</v>
      </c>
      <c r="Q409" s="61"/>
      <c r="R409" s="53">
        <v>45085</v>
      </c>
      <c r="S409" s="4">
        <f t="shared" si="108"/>
        <v>-1.3715853240370168E-2</v>
      </c>
      <c r="T409" s="4">
        <f t="shared" si="109"/>
        <v>-7.5491121214720236E-3</v>
      </c>
      <c r="U409" s="4">
        <f t="shared" si="110"/>
        <v>4.0893961008083624E-2</v>
      </c>
      <c r="V409" s="4">
        <f t="shared" si="111"/>
        <v>-1.3333333333333308E-2</v>
      </c>
      <c r="W409" s="4">
        <f t="shared" si="112"/>
        <v>-6.1162079510703737E-3</v>
      </c>
      <c r="X409" s="4">
        <f t="shared" si="113"/>
        <v>1.7608897126969447E-2</v>
      </c>
      <c r="Y409" s="4">
        <f t="shared" si="114"/>
        <v>-2.1636240703177712E-2</v>
      </c>
      <c r="Z409" s="4">
        <f t="shared" si="115"/>
        <v>-1.5579583769329219E-2</v>
      </c>
      <c r="AA409" s="4">
        <f t="shared" si="116"/>
        <v>-1.7537826685006808E-2</v>
      </c>
      <c r="AB409" s="4">
        <f t="shared" si="117"/>
        <v>-1.4142335766423431E-2</v>
      </c>
      <c r="AC409" s="4">
        <f t="shared" si="118"/>
        <v>-8.2258064516129048E-2</v>
      </c>
      <c r="AD409" s="4">
        <f t="shared" si="119"/>
        <v>-1.4969085584119801E-2</v>
      </c>
      <c r="AE409" s="4">
        <f t="shared" si="120"/>
        <v>-4.7352561343090294E-3</v>
      </c>
      <c r="AF409" s="4">
        <f t="shared" si="121"/>
        <v>-1.2941587967820967E-2</v>
      </c>
      <c r="AG409" s="4">
        <f t="shared" si="123"/>
        <v>-3.0847396116857606E-3</v>
      </c>
    </row>
    <row r="410" spans="1:33">
      <c r="A410" s="53">
        <v>45086</v>
      </c>
      <c r="B410">
        <v>86.09</v>
      </c>
      <c r="C410">
        <v>115.84</v>
      </c>
      <c r="D410">
        <v>21.89</v>
      </c>
      <c r="E410">
        <v>28.99</v>
      </c>
      <c r="F410">
        <v>52.95</v>
      </c>
      <c r="G410">
        <v>22.21</v>
      </c>
      <c r="H410">
        <v>14.45</v>
      </c>
      <c r="I410">
        <v>170.15</v>
      </c>
      <c r="J410">
        <v>28.57</v>
      </c>
      <c r="K410">
        <v>21.7</v>
      </c>
      <c r="L410">
        <v>5.94</v>
      </c>
      <c r="M410">
        <v>61.58</v>
      </c>
      <c r="N410">
        <v>23.37</v>
      </c>
      <c r="O410">
        <v>508.2</v>
      </c>
      <c r="P410" s="72">
        <v>272.10000000000002</v>
      </c>
      <c r="Q410" s="61"/>
      <c r="R410" s="53">
        <v>45086</v>
      </c>
      <c r="S410" s="4">
        <f t="shared" si="108"/>
        <v>-2.3177656738904151E-3</v>
      </c>
      <c r="T410" s="4">
        <f t="shared" si="109"/>
        <v>1.2965684155934465E-3</v>
      </c>
      <c r="U410" s="4">
        <f t="shared" si="110"/>
        <v>0</v>
      </c>
      <c r="V410" s="4">
        <f t="shared" si="111"/>
        <v>4.5045045045044585E-3</v>
      </c>
      <c r="W410" s="4">
        <f t="shared" si="112"/>
        <v>1.8269230769230926E-2</v>
      </c>
      <c r="X410" s="4">
        <f t="shared" si="113"/>
        <v>1.1384335154827063E-2</v>
      </c>
      <c r="Y410" s="4">
        <f t="shared" si="114"/>
        <v>-1.3821700069109877E-3</v>
      </c>
      <c r="Z410" s="4">
        <f t="shared" si="115"/>
        <v>4.7832762489665726E-3</v>
      </c>
      <c r="AA410" s="4">
        <f t="shared" si="116"/>
        <v>0</v>
      </c>
      <c r="AB410" s="4">
        <f t="shared" si="117"/>
        <v>4.1647385469689713E-3</v>
      </c>
      <c r="AC410" s="4">
        <f t="shared" si="118"/>
        <v>4.393673110720564E-2</v>
      </c>
      <c r="AD410" s="4">
        <f t="shared" si="119"/>
        <v>1.7178724810043011E-2</v>
      </c>
      <c r="AE410" s="4">
        <f t="shared" si="120"/>
        <v>1.0813148788927363E-2</v>
      </c>
      <c r="AF410" s="4">
        <f t="shared" si="121"/>
        <v>4.7247814788575759E-4</v>
      </c>
      <c r="AG410" s="4">
        <f t="shared" si="123"/>
        <v>-9.4648707681105337E-3</v>
      </c>
    </row>
    <row r="411" spans="1:33">
      <c r="A411" s="53">
        <v>45089</v>
      </c>
      <c r="B411">
        <v>85.01</v>
      </c>
      <c r="C411">
        <v>115.35</v>
      </c>
      <c r="D411">
        <v>21.68</v>
      </c>
      <c r="E411">
        <v>29</v>
      </c>
      <c r="F411">
        <v>52.84</v>
      </c>
      <c r="G411">
        <v>21.78</v>
      </c>
      <c r="H411">
        <v>14.67</v>
      </c>
      <c r="I411">
        <v>172.26</v>
      </c>
      <c r="J411">
        <v>28.58</v>
      </c>
      <c r="K411">
        <v>21.41</v>
      </c>
      <c r="L411">
        <v>5.93</v>
      </c>
      <c r="M411">
        <v>60.1</v>
      </c>
      <c r="N411">
        <v>23</v>
      </c>
      <c r="O411">
        <v>526.21</v>
      </c>
      <c r="P411" s="72">
        <v>273.25</v>
      </c>
      <c r="Q411" s="61"/>
      <c r="R411" s="53">
        <v>45089</v>
      </c>
      <c r="S411" s="4">
        <f t="shared" si="108"/>
        <v>-1.2545011034963416E-2</v>
      </c>
      <c r="T411" s="4">
        <f t="shared" si="109"/>
        <v>-4.2299723756906715E-3</v>
      </c>
      <c r="U411" s="4">
        <f t="shared" si="110"/>
        <v>-9.5934216537232331E-3</v>
      </c>
      <c r="V411" s="4">
        <f t="shared" si="111"/>
        <v>3.4494653328742686E-4</v>
      </c>
      <c r="W411" s="4">
        <f t="shared" si="112"/>
        <v>-2.077431539187935E-3</v>
      </c>
      <c r="X411" s="4">
        <f t="shared" si="113"/>
        <v>-1.9360648356596122E-2</v>
      </c>
      <c r="Y411" s="4">
        <f t="shared" si="114"/>
        <v>1.52249134948097E-2</v>
      </c>
      <c r="Z411" s="4">
        <f t="shared" si="115"/>
        <v>1.2400822803408706E-2</v>
      </c>
      <c r="AA411" s="4">
        <f t="shared" si="116"/>
        <v>3.5001750087504391E-4</v>
      </c>
      <c r="AB411" s="4">
        <f t="shared" si="117"/>
        <v>-1.3364055299539102E-2</v>
      </c>
      <c r="AC411" s="4">
        <f t="shared" si="118"/>
        <v>-1.6835016835018424E-3</v>
      </c>
      <c r="AD411" s="4">
        <f t="shared" si="119"/>
        <v>-2.4033777200389683E-2</v>
      </c>
      <c r="AE411" s="4">
        <f t="shared" si="120"/>
        <v>-1.5832263585793815E-2</v>
      </c>
      <c r="AF411" s="4">
        <f t="shared" si="121"/>
        <v>3.5438803620621906E-2</v>
      </c>
      <c r="AG411" s="4">
        <f t="shared" si="123"/>
        <v>4.2263873575889566E-3</v>
      </c>
    </row>
    <row r="412" spans="1:33">
      <c r="A412" s="53">
        <v>45090</v>
      </c>
      <c r="B412">
        <v>86.07</v>
      </c>
      <c r="C412">
        <v>114.93</v>
      </c>
      <c r="D412">
        <v>21.94</v>
      </c>
      <c r="E412">
        <v>29</v>
      </c>
      <c r="F412">
        <v>53.09</v>
      </c>
      <c r="G412">
        <v>21.89</v>
      </c>
      <c r="H412">
        <v>14.51</v>
      </c>
      <c r="I412">
        <v>169.93</v>
      </c>
      <c r="J412">
        <v>28.31</v>
      </c>
      <c r="K412">
        <v>20.74</v>
      </c>
      <c r="L412">
        <v>5.98</v>
      </c>
      <c r="M412">
        <v>60.18</v>
      </c>
      <c r="N412">
        <v>23.44</v>
      </c>
      <c r="O412">
        <v>511.26</v>
      </c>
      <c r="P412" s="72">
        <v>267</v>
      </c>
      <c r="Q412" s="61"/>
      <c r="R412" s="53">
        <v>45090</v>
      </c>
      <c r="S412" s="4">
        <f t="shared" si="108"/>
        <v>1.2469121279849338E-2</v>
      </c>
      <c r="T412" s="4">
        <f t="shared" si="109"/>
        <v>-3.6410923276981588E-3</v>
      </c>
      <c r="U412" s="4">
        <f t="shared" si="110"/>
        <v>1.1992619926199266E-2</v>
      </c>
      <c r="V412" s="4">
        <f t="shared" si="111"/>
        <v>0</v>
      </c>
      <c r="W412" s="4">
        <f t="shared" si="112"/>
        <v>4.7312641937926614E-3</v>
      </c>
      <c r="X412" s="4">
        <f t="shared" si="113"/>
        <v>5.050505050504972E-3</v>
      </c>
      <c r="Y412" s="4">
        <f t="shared" si="114"/>
        <v>-1.0906612133605997E-2</v>
      </c>
      <c r="Z412" s="4">
        <f t="shared" si="115"/>
        <v>-1.3526065250203057E-2</v>
      </c>
      <c r="AA412" s="4">
        <f t="shared" si="116"/>
        <v>-9.4471658502449651E-3</v>
      </c>
      <c r="AB412" s="4">
        <f t="shared" si="117"/>
        <v>-3.1293787949556395E-2</v>
      </c>
      <c r="AC412" s="4">
        <f t="shared" si="118"/>
        <v>8.4317032040472917E-3</v>
      </c>
      <c r="AD412" s="4">
        <f t="shared" si="119"/>
        <v>1.3311148086521118E-3</v>
      </c>
      <c r="AE412" s="4">
        <f t="shared" si="120"/>
        <v>1.9130434782608674E-2</v>
      </c>
      <c r="AF412" s="4">
        <f t="shared" si="121"/>
        <v>-2.8410710552821183E-2</v>
      </c>
      <c r="AG412" s="4">
        <f t="shared" si="123"/>
        <v>-2.2872827081427238E-2</v>
      </c>
    </row>
    <row r="413" spans="1:33">
      <c r="A413" s="53">
        <v>45091</v>
      </c>
      <c r="B413">
        <v>87.56</v>
      </c>
      <c r="C413">
        <v>114.53</v>
      </c>
      <c r="D413">
        <v>21.51</v>
      </c>
      <c r="E413">
        <v>29</v>
      </c>
      <c r="F413">
        <v>52</v>
      </c>
      <c r="G413">
        <v>21.58</v>
      </c>
      <c r="H413">
        <v>14.22</v>
      </c>
      <c r="I413">
        <v>170.58</v>
      </c>
      <c r="J413">
        <v>28.41</v>
      </c>
      <c r="K413">
        <v>20.79</v>
      </c>
      <c r="L413">
        <v>6.33</v>
      </c>
      <c r="M413">
        <v>60.05</v>
      </c>
      <c r="N413">
        <v>23.15</v>
      </c>
      <c r="O413">
        <v>512.15</v>
      </c>
      <c r="P413" s="72">
        <v>270.5</v>
      </c>
      <c r="Q413" s="61"/>
      <c r="R413" s="53">
        <v>45091</v>
      </c>
      <c r="S413" s="4">
        <f t="shared" si="108"/>
        <v>1.7311490647147876E-2</v>
      </c>
      <c r="T413" s="4">
        <f t="shared" si="109"/>
        <v>-3.480379361350483E-3</v>
      </c>
      <c r="U413" s="4">
        <f t="shared" si="110"/>
        <v>-1.9598906107566094E-2</v>
      </c>
      <c r="V413" s="4">
        <f t="shared" si="111"/>
        <v>0</v>
      </c>
      <c r="W413" s="4">
        <f t="shared" si="112"/>
        <v>-2.0531173478998022E-2</v>
      </c>
      <c r="X413" s="4">
        <f t="shared" si="113"/>
        <v>-1.4161717679305741E-2</v>
      </c>
      <c r="Y413" s="4">
        <f t="shared" si="114"/>
        <v>-1.9986216402480994E-2</v>
      </c>
      <c r="Z413" s="4">
        <f t="shared" si="115"/>
        <v>3.8251044547754631E-3</v>
      </c>
      <c r="AA413" s="4">
        <f t="shared" si="116"/>
        <v>3.5323207347228713E-3</v>
      </c>
      <c r="AB413" s="4">
        <f t="shared" si="117"/>
        <v>2.4108003857281624E-3</v>
      </c>
      <c r="AC413" s="4">
        <f t="shared" si="118"/>
        <v>5.8528428093645335E-2</v>
      </c>
      <c r="AD413" s="4">
        <f t="shared" si="119"/>
        <v>-2.1601861083416773E-3</v>
      </c>
      <c r="AE413" s="4">
        <f t="shared" si="120"/>
        <v>-1.2372013651877234E-2</v>
      </c>
      <c r="AF413" s="4">
        <f t="shared" si="121"/>
        <v>1.7407972460197207E-3</v>
      </c>
      <c r="AG413" s="4">
        <f t="shared" si="123"/>
        <v>1.3108614232209659E-2</v>
      </c>
    </row>
    <row r="414" spans="1:33">
      <c r="A414" s="53">
        <v>45092</v>
      </c>
      <c r="B414">
        <v>87.03</v>
      </c>
      <c r="C414">
        <v>114.55</v>
      </c>
      <c r="D414">
        <v>21.25</v>
      </c>
      <c r="E414">
        <v>28.95</v>
      </c>
      <c r="F414">
        <v>52</v>
      </c>
      <c r="G414">
        <v>21.27</v>
      </c>
      <c r="H414">
        <v>14.25</v>
      </c>
      <c r="I414">
        <v>170.22</v>
      </c>
      <c r="J414">
        <v>27.84</v>
      </c>
      <c r="K414">
        <v>20.05</v>
      </c>
      <c r="L414">
        <v>5.99</v>
      </c>
      <c r="M414">
        <v>58.91</v>
      </c>
      <c r="N414">
        <v>22.5</v>
      </c>
      <c r="O414">
        <v>511.5</v>
      </c>
      <c r="P414" s="72">
        <v>270.60000000000002</v>
      </c>
      <c r="Q414" s="61"/>
      <c r="R414" s="53">
        <v>45092</v>
      </c>
      <c r="S414" s="4">
        <f t="shared" si="108"/>
        <v>-6.0529922338967701E-3</v>
      </c>
      <c r="T414" s="4">
        <f t="shared" si="109"/>
        <v>1.7462673535306728E-4</v>
      </c>
      <c r="U414" s="4">
        <f t="shared" si="110"/>
        <v>-1.2087401208740189E-2</v>
      </c>
      <c r="V414" s="4">
        <f t="shared" si="111"/>
        <v>-1.7241379310345417E-3</v>
      </c>
      <c r="W414" s="4">
        <f t="shared" si="112"/>
        <v>0</v>
      </c>
      <c r="X414" s="4">
        <f t="shared" si="113"/>
        <v>-1.4365152919369684E-2</v>
      </c>
      <c r="Y414" s="4">
        <f t="shared" si="114"/>
        <v>2.1097046413500742E-3</v>
      </c>
      <c r="Z414" s="4">
        <f t="shared" si="115"/>
        <v>-2.110446711220626E-3</v>
      </c>
      <c r="AA414" s="4">
        <f t="shared" si="116"/>
        <v>-2.0063357972544882E-2</v>
      </c>
      <c r="AB414" s="4">
        <f t="shared" si="117"/>
        <v>-3.5594035594035511E-2</v>
      </c>
      <c r="AC414" s="4">
        <f t="shared" si="118"/>
        <v>-5.3712480252764538E-2</v>
      </c>
      <c r="AD414" s="4">
        <f t="shared" si="119"/>
        <v>-1.8984179850124905E-2</v>
      </c>
      <c r="AE414" s="4">
        <f t="shared" si="120"/>
        <v>-2.8077753779697567E-2</v>
      </c>
      <c r="AF414" s="4">
        <f t="shared" si="121"/>
        <v>-1.2691594259494066E-3</v>
      </c>
      <c r="AG414" s="4">
        <f t="shared" si="123"/>
        <v>3.6968576709806023E-4</v>
      </c>
    </row>
    <row r="415" spans="1:33">
      <c r="A415" s="53">
        <v>45093</v>
      </c>
      <c r="B415">
        <v>85.72</v>
      </c>
      <c r="C415">
        <v>114.52</v>
      </c>
      <c r="D415">
        <v>21</v>
      </c>
      <c r="E415">
        <v>28.95</v>
      </c>
      <c r="F415">
        <v>52.49</v>
      </c>
      <c r="G415">
        <v>21.4</v>
      </c>
      <c r="H415">
        <v>14.14</v>
      </c>
      <c r="I415">
        <v>171.61</v>
      </c>
      <c r="J415">
        <v>28.27</v>
      </c>
      <c r="K415">
        <v>20.16</v>
      </c>
      <c r="L415">
        <v>5.93</v>
      </c>
      <c r="M415">
        <v>58.5</v>
      </c>
      <c r="N415">
        <v>22.87</v>
      </c>
      <c r="O415">
        <v>511.26</v>
      </c>
      <c r="P415" s="72">
        <v>268.89</v>
      </c>
      <c r="Q415" s="61"/>
      <c r="R415" s="53">
        <v>45093</v>
      </c>
      <c r="S415" s="4">
        <f t="shared" si="108"/>
        <v>-1.5052280822704822E-2</v>
      </c>
      <c r="T415" s="4">
        <f t="shared" si="109"/>
        <v>-2.6189436927104293E-4</v>
      </c>
      <c r="U415" s="4">
        <f t="shared" si="110"/>
        <v>-1.1764705882352899E-2</v>
      </c>
      <c r="V415" s="4">
        <f t="shared" si="111"/>
        <v>0</v>
      </c>
      <c r="W415" s="4">
        <f t="shared" si="112"/>
        <v>9.4230769230769784E-3</v>
      </c>
      <c r="X415" s="4">
        <f t="shared" si="113"/>
        <v>6.11189468735307E-3</v>
      </c>
      <c r="Y415" s="4">
        <f t="shared" si="114"/>
        <v>-7.7192982456140147E-3</v>
      </c>
      <c r="Z415" s="4">
        <f t="shared" si="115"/>
        <v>8.1659029491247814E-3</v>
      </c>
      <c r="AA415" s="4">
        <f t="shared" si="116"/>
        <v>1.5445402298850608E-2</v>
      </c>
      <c r="AB415" s="4">
        <f t="shared" si="117"/>
        <v>5.4862842892768882E-3</v>
      </c>
      <c r="AC415" s="4">
        <f t="shared" si="118"/>
        <v>-1.0016694490818101E-2</v>
      </c>
      <c r="AD415" s="4">
        <f t="shared" si="119"/>
        <v>-6.9597691393650241E-3</v>
      </c>
      <c r="AE415" s="4">
        <f t="shared" si="120"/>
        <v>1.6444444444444484E-2</v>
      </c>
      <c r="AF415" s="4">
        <f t="shared" si="121"/>
        <v>-4.6920821114371236E-4</v>
      </c>
      <c r="AG415" s="4">
        <f t="shared" si="123"/>
        <v>-6.3192904656320659E-3</v>
      </c>
    </row>
    <row r="416" spans="1:33">
      <c r="A416" s="53">
        <v>45096</v>
      </c>
      <c r="B416">
        <v>82.96</v>
      </c>
      <c r="C416">
        <v>111.72</v>
      </c>
      <c r="D416">
        <v>21</v>
      </c>
      <c r="E416">
        <v>28.47</v>
      </c>
      <c r="F416">
        <v>52.98</v>
      </c>
      <c r="G416">
        <v>20.52</v>
      </c>
      <c r="H416">
        <v>13.93</v>
      </c>
      <c r="I416">
        <v>167.78</v>
      </c>
      <c r="J416">
        <v>27.51</v>
      </c>
      <c r="K416">
        <v>19.600000000000001</v>
      </c>
      <c r="L416">
        <v>5.75</v>
      </c>
      <c r="M416">
        <v>56.3</v>
      </c>
      <c r="N416">
        <v>22.4</v>
      </c>
      <c r="O416">
        <v>511.65</v>
      </c>
      <c r="P416" s="72">
        <v>260.10000000000002</v>
      </c>
      <c r="Q416" s="61"/>
      <c r="R416" s="53">
        <v>45096</v>
      </c>
      <c r="S416" s="4">
        <f t="shared" si="108"/>
        <v>-3.2197853476435001E-2</v>
      </c>
      <c r="T416" s="4">
        <f t="shared" si="109"/>
        <v>-2.4449877750611249E-2</v>
      </c>
      <c r="U416" s="4">
        <f t="shared" si="110"/>
        <v>0</v>
      </c>
      <c r="V416" s="4">
        <f t="shared" si="111"/>
        <v>-1.6580310880829008E-2</v>
      </c>
      <c r="W416" s="4">
        <f t="shared" si="112"/>
        <v>9.3351114497999266E-3</v>
      </c>
      <c r="X416" s="4">
        <f t="shared" si="113"/>
        <v>-4.1121495327102742E-2</v>
      </c>
      <c r="Y416" s="4">
        <f t="shared" si="114"/>
        <v>-1.4851485148514865E-2</v>
      </c>
      <c r="Z416" s="4">
        <f t="shared" si="115"/>
        <v>-2.2318046733873387E-2</v>
      </c>
      <c r="AA416" s="4">
        <f t="shared" si="116"/>
        <v>-2.6883622214361469E-2</v>
      </c>
      <c r="AB416" s="4">
        <f t="shared" si="117"/>
        <v>-2.7777777777777679E-2</v>
      </c>
      <c r="AC416" s="4">
        <f t="shared" si="118"/>
        <v>-3.0354131534569895E-2</v>
      </c>
      <c r="AD416" s="4">
        <f t="shared" si="119"/>
        <v>-3.7606837606837695E-2</v>
      </c>
      <c r="AE416" s="4">
        <f t="shared" si="120"/>
        <v>-2.0550940096195958E-2</v>
      </c>
      <c r="AF416" s="4">
        <f t="shared" si="121"/>
        <v>7.6282126510962556E-4</v>
      </c>
      <c r="AG416" s="4">
        <f t="shared" si="123"/>
        <v>-3.2689947562200006E-2</v>
      </c>
    </row>
    <row r="417" spans="1:33">
      <c r="A417" s="53">
        <v>45097</v>
      </c>
      <c r="B417">
        <v>83.72</v>
      </c>
      <c r="C417">
        <v>110.74</v>
      </c>
      <c r="D417">
        <v>21</v>
      </c>
      <c r="E417">
        <v>28.31</v>
      </c>
      <c r="F417">
        <v>53.71</v>
      </c>
      <c r="G417">
        <v>17.32</v>
      </c>
      <c r="H417">
        <v>13.72</v>
      </c>
      <c r="I417">
        <v>165.64</v>
      </c>
      <c r="J417">
        <v>27.31</v>
      </c>
      <c r="K417">
        <v>19.149999999999999</v>
      </c>
      <c r="L417">
        <v>5.66</v>
      </c>
      <c r="M417">
        <v>57.5</v>
      </c>
      <c r="N417">
        <v>22.24</v>
      </c>
      <c r="O417">
        <v>512.69000000000005</v>
      </c>
      <c r="P417" s="72">
        <v>263</v>
      </c>
      <c r="Q417" s="61"/>
      <c r="R417" s="53">
        <v>45097</v>
      </c>
      <c r="S417" s="4">
        <f t="shared" si="108"/>
        <v>9.1610414657667949E-3</v>
      </c>
      <c r="T417" s="4">
        <f t="shared" si="109"/>
        <v>-8.7719298245614308E-3</v>
      </c>
      <c r="U417" s="4">
        <f t="shared" si="110"/>
        <v>0</v>
      </c>
      <c r="V417" s="4">
        <f t="shared" si="111"/>
        <v>-5.6199508254303199E-3</v>
      </c>
      <c r="W417" s="4">
        <f t="shared" si="112"/>
        <v>1.3778784446961234E-2</v>
      </c>
      <c r="X417" s="4">
        <f t="shared" si="113"/>
        <v>-0.15594541910331383</v>
      </c>
      <c r="Y417" s="4">
        <f t="shared" si="114"/>
        <v>-1.5075376884422065E-2</v>
      </c>
      <c r="Z417" s="4">
        <f t="shared" si="115"/>
        <v>-1.2754797949696139E-2</v>
      </c>
      <c r="AA417" s="4">
        <f t="shared" si="116"/>
        <v>-7.270083605961597E-3</v>
      </c>
      <c r="AB417" s="4">
        <f t="shared" si="117"/>
        <v>-2.2959183673469497E-2</v>
      </c>
      <c r="AC417" s="4">
        <f t="shared" si="118"/>
        <v>-1.565217391304341E-2</v>
      </c>
      <c r="AD417" s="4">
        <f t="shared" si="119"/>
        <v>2.1314387211367691E-2</v>
      </c>
      <c r="AE417" s="4">
        <f t="shared" si="120"/>
        <v>-7.1428571428571175E-3</v>
      </c>
      <c r="AF417" s="4">
        <f t="shared" si="121"/>
        <v>2.0326394996581509E-3</v>
      </c>
      <c r="AG417" s="4">
        <f t="shared" si="123"/>
        <v>1.1149557862360604E-2</v>
      </c>
    </row>
    <row r="418" spans="1:33">
      <c r="A418" s="53">
        <v>45098</v>
      </c>
      <c r="B418">
        <v>83.27</v>
      </c>
      <c r="C418">
        <v>110.15</v>
      </c>
      <c r="D418">
        <v>20.75</v>
      </c>
      <c r="E418">
        <v>27.52</v>
      </c>
      <c r="F418">
        <v>52</v>
      </c>
      <c r="G418">
        <v>17.350000000000001</v>
      </c>
      <c r="H418">
        <v>13.39</v>
      </c>
      <c r="I418">
        <v>162.79</v>
      </c>
      <c r="J418">
        <v>27.17</v>
      </c>
      <c r="K418">
        <v>18.93</v>
      </c>
      <c r="L418">
        <v>5.65</v>
      </c>
      <c r="M418">
        <v>56.76</v>
      </c>
      <c r="N418">
        <v>21.7</v>
      </c>
      <c r="O418">
        <v>512.76</v>
      </c>
      <c r="P418" s="72">
        <v>259.99</v>
      </c>
      <c r="Q418" s="61"/>
      <c r="R418" s="53">
        <v>45098</v>
      </c>
      <c r="S418" s="4">
        <f t="shared" si="108"/>
        <v>-5.3750597228858776E-3</v>
      </c>
      <c r="T418" s="4">
        <f t="shared" si="109"/>
        <v>-5.3277948347479898E-3</v>
      </c>
      <c r="U418" s="4">
        <f t="shared" si="110"/>
        <v>-1.1904761904761862E-2</v>
      </c>
      <c r="V418" s="4">
        <f t="shared" si="111"/>
        <v>-2.7905333804309373E-2</v>
      </c>
      <c r="W418" s="4">
        <f t="shared" si="112"/>
        <v>-3.1837646620741067E-2</v>
      </c>
      <c r="X418" s="4">
        <f t="shared" si="113"/>
        <v>1.7321016166282899E-3</v>
      </c>
      <c r="Y418" s="4">
        <f t="shared" si="114"/>
        <v>-2.4052478134110822E-2</v>
      </c>
      <c r="Z418" s="4">
        <f t="shared" si="115"/>
        <v>-1.7205988891572099E-2</v>
      </c>
      <c r="AA418" s="4">
        <f t="shared" si="116"/>
        <v>-5.1263273526179765E-3</v>
      </c>
      <c r="AB418" s="4">
        <f t="shared" si="117"/>
        <v>-1.1488250652741505E-2</v>
      </c>
      <c r="AC418" s="4">
        <f t="shared" si="118"/>
        <v>-1.7667844522968323E-3</v>
      </c>
      <c r="AD418" s="4">
        <f t="shared" si="119"/>
        <v>-1.2869565217391354E-2</v>
      </c>
      <c r="AE418" s="4">
        <f t="shared" si="120"/>
        <v>-2.4280575539568305E-2</v>
      </c>
      <c r="AF418" s="4">
        <f t="shared" si="121"/>
        <v>1.3653474809327548E-4</v>
      </c>
      <c r="AG418" s="4">
        <f t="shared" si="123"/>
        <v>-1.1444866920152008E-2</v>
      </c>
    </row>
    <row r="419" spans="1:33">
      <c r="A419" s="53">
        <v>45099</v>
      </c>
      <c r="B419">
        <v>83.33</v>
      </c>
      <c r="C419">
        <v>110.54</v>
      </c>
      <c r="D419">
        <v>21</v>
      </c>
      <c r="E419">
        <v>27.4</v>
      </c>
      <c r="F419">
        <v>51.77</v>
      </c>
      <c r="G419">
        <v>17.079999999999998</v>
      </c>
      <c r="H419">
        <v>13.36</v>
      </c>
      <c r="I419">
        <v>163.41</v>
      </c>
      <c r="J419">
        <v>27.05</v>
      </c>
      <c r="K419">
        <v>18.28</v>
      </c>
      <c r="L419">
        <v>5.66</v>
      </c>
      <c r="M419">
        <v>56.36</v>
      </c>
      <c r="N419">
        <v>22.01</v>
      </c>
      <c r="O419">
        <v>513.16</v>
      </c>
      <c r="P419" s="72">
        <v>255.7</v>
      </c>
      <c r="Q419" s="61"/>
      <c r="R419" s="53">
        <v>45099</v>
      </c>
      <c r="S419" s="4">
        <f t="shared" si="108"/>
        <v>7.2054761618822738E-4</v>
      </c>
      <c r="T419" s="4">
        <f t="shared" si="109"/>
        <v>3.5406264185202652E-3</v>
      </c>
      <c r="U419" s="4">
        <f t="shared" si="110"/>
        <v>1.2048192771084265E-2</v>
      </c>
      <c r="V419" s="4">
        <f t="shared" si="111"/>
        <v>-4.3604651162790775E-3</v>
      </c>
      <c r="W419" s="4">
        <f t="shared" si="112"/>
        <v>-4.423076923076863E-3</v>
      </c>
      <c r="X419" s="4">
        <f t="shared" si="113"/>
        <v>-1.5561959654178836E-2</v>
      </c>
      <c r="Y419" s="4">
        <f t="shared" si="114"/>
        <v>-2.2404779686333587E-3</v>
      </c>
      <c r="Z419" s="4">
        <f t="shared" si="115"/>
        <v>3.8085877510904975E-3</v>
      </c>
      <c r="AA419" s="4">
        <f t="shared" si="116"/>
        <v>-4.4166359955833956E-3</v>
      </c>
      <c r="AB419" s="4">
        <f t="shared" si="117"/>
        <v>-3.4337031167459009E-2</v>
      </c>
      <c r="AC419" s="4">
        <f t="shared" si="118"/>
        <v>1.7699115044247371E-3</v>
      </c>
      <c r="AD419" s="4">
        <f t="shared" si="119"/>
        <v>-7.0472163495418627E-3</v>
      </c>
      <c r="AE419" s="4">
        <f t="shared" si="120"/>
        <v>1.4285714285714457E-2</v>
      </c>
      <c r="AF419" s="4">
        <f t="shared" si="121"/>
        <v>7.800920508620468E-4</v>
      </c>
      <c r="AG419" s="4">
        <f t="shared" si="123"/>
        <v>-1.6500634639793899E-2</v>
      </c>
    </row>
    <row r="420" spans="1:33">
      <c r="A420" s="53">
        <v>45100</v>
      </c>
      <c r="B420">
        <v>82.99</v>
      </c>
      <c r="C420">
        <v>109.74</v>
      </c>
      <c r="D420">
        <v>20.52</v>
      </c>
      <c r="E420">
        <v>28.8</v>
      </c>
      <c r="F420">
        <v>50.31</v>
      </c>
      <c r="G420">
        <v>16.760000000000002</v>
      </c>
      <c r="H420">
        <v>13.16</v>
      </c>
      <c r="I420">
        <v>165.34</v>
      </c>
      <c r="J420">
        <v>27.13</v>
      </c>
      <c r="K420">
        <v>18.09</v>
      </c>
      <c r="L420">
        <v>5.24</v>
      </c>
      <c r="M420">
        <v>56.38</v>
      </c>
      <c r="N420">
        <v>21.95</v>
      </c>
      <c r="O420">
        <v>512.74</v>
      </c>
      <c r="P420" s="72">
        <v>256</v>
      </c>
      <c r="Q420" s="61"/>
      <c r="R420" s="53">
        <v>45100</v>
      </c>
      <c r="S420" s="4">
        <f t="shared" si="108"/>
        <v>-4.0801632065282645E-3</v>
      </c>
      <c r="T420" s="4">
        <f t="shared" si="109"/>
        <v>-7.2371992039081956E-3</v>
      </c>
      <c r="U420" s="4">
        <f t="shared" si="110"/>
        <v>-2.2857142857142909E-2</v>
      </c>
      <c r="V420" s="4">
        <f t="shared" si="111"/>
        <v>5.1094890510948954E-2</v>
      </c>
      <c r="W420" s="4">
        <f t="shared" si="112"/>
        <v>-2.8201661193741567E-2</v>
      </c>
      <c r="X420" s="4">
        <f t="shared" si="113"/>
        <v>-1.8735362997657878E-2</v>
      </c>
      <c r="Y420" s="4">
        <f t="shared" si="114"/>
        <v>-1.4970059880239472E-2</v>
      </c>
      <c r="Z420" s="4">
        <f t="shared" si="115"/>
        <v>1.1810782693837618E-2</v>
      </c>
      <c r="AA420" s="4">
        <f t="shared" si="116"/>
        <v>2.9574861367835936E-3</v>
      </c>
      <c r="AB420" s="4">
        <f t="shared" si="117"/>
        <v>-1.0393873085339234E-2</v>
      </c>
      <c r="AC420" s="4">
        <f t="shared" si="118"/>
        <v>-7.4204946996466403E-2</v>
      </c>
      <c r="AD420" s="4">
        <f t="shared" si="119"/>
        <v>3.5486160397457667E-4</v>
      </c>
      <c r="AE420" s="4">
        <f t="shared" si="120"/>
        <v>-2.7260336210814806E-3</v>
      </c>
      <c r="AF420" s="4">
        <f t="shared" si="121"/>
        <v>-8.1845818068426723E-4</v>
      </c>
      <c r="AG420" s="4">
        <f t="shared" ref="AG420:AG435" si="124">P420/P419-1</f>
        <v>1.1732499022292231E-3</v>
      </c>
    </row>
    <row r="421" spans="1:33">
      <c r="A421" s="53">
        <v>45103</v>
      </c>
      <c r="B421">
        <v>86.87</v>
      </c>
      <c r="C421">
        <v>117.06</v>
      </c>
      <c r="D421">
        <v>20.52</v>
      </c>
      <c r="E421">
        <v>29.45</v>
      </c>
      <c r="F421">
        <v>51.17</v>
      </c>
      <c r="G421">
        <v>17.68</v>
      </c>
      <c r="H421">
        <v>13.69</v>
      </c>
      <c r="I421">
        <v>173.05</v>
      </c>
      <c r="J421">
        <v>28.66</v>
      </c>
      <c r="K421">
        <v>19.37</v>
      </c>
      <c r="L421">
        <v>5.86</v>
      </c>
      <c r="M421">
        <v>58.79</v>
      </c>
      <c r="N421">
        <v>22.09</v>
      </c>
      <c r="O421">
        <v>525.32000000000005</v>
      </c>
      <c r="P421" s="72">
        <v>264.98</v>
      </c>
      <c r="Q421" s="61"/>
      <c r="R421" s="53">
        <v>45103</v>
      </c>
      <c r="S421" s="4">
        <f t="shared" si="108"/>
        <v>4.6752620797686495E-2</v>
      </c>
      <c r="T421" s="4">
        <f t="shared" si="109"/>
        <v>6.670311645708038E-2</v>
      </c>
      <c r="U421" s="4">
        <f t="shared" si="110"/>
        <v>0</v>
      </c>
      <c r="V421" s="4">
        <f t="shared" si="111"/>
        <v>2.256944444444442E-2</v>
      </c>
      <c r="W421" s="4">
        <f t="shared" si="112"/>
        <v>1.7094017094017033E-2</v>
      </c>
      <c r="X421" s="4">
        <f t="shared" si="113"/>
        <v>5.4892601431980825E-2</v>
      </c>
      <c r="Y421" s="4">
        <f t="shared" si="114"/>
        <v>4.0273556231003038E-2</v>
      </c>
      <c r="Z421" s="4">
        <f t="shared" si="115"/>
        <v>4.6631184226442635E-2</v>
      </c>
      <c r="AA421" s="4">
        <f t="shared" si="116"/>
        <v>5.6395134537412517E-2</v>
      </c>
      <c r="AB421" s="4">
        <f t="shared" si="117"/>
        <v>7.0757324488667894E-2</v>
      </c>
      <c r="AC421" s="4">
        <f t="shared" si="118"/>
        <v>0.11832061068702293</v>
      </c>
      <c r="AD421" s="4">
        <f t="shared" si="119"/>
        <v>4.2745654487406748E-2</v>
      </c>
      <c r="AE421" s="4">
        <f t="shared" si="120"/>
        <v>6.3781321184510631E-3</v>
      </c>
      <c r="AF421" s="4">
        <f t="shared" si="121"/>
        <v>2.4534851971759641E-2</v>
      </c>
      <c r="AG421" s="4">
        <f t="shared" si="124"/>
        <v>3.5078125000000071E-2</v>
      </c>
    </row>
    <row r="422" spans="1:33">
      <c r="A422" s="53">
        <v>45104</v>
      </c>
      <c r="B422">
        <v>86.37</v>
      </c>
      <c r="C422">
        <v>117.54</v>
      </c>
      <c r="D422">
        <v>21.75</v>
      </c>
      <c r="E422">
        <v>30.22</v>
      </c>
      <c r="F422">
        <v>52.76</v>
      </c>
      <c r="G422">
        <v>17.809999999999999</v>
      </c>
      <c r="H422">
        <v>13.56</v>
      </c>
      <c r="I422">
        <v>171.63</v>
      </c>
      <c r="J422">
        <v>28.33</v>
      </c>
      <c r="K422">
        <v>19.829999999999998</v>
      </c>
      <c r="L422">
        <v>6.01</v>
      </c>
      <c r="M422">
        <v>59.14</v>
      </c>
      <c r="N422">
        <v>22.07</v>
      </c>
      <c r="O422">
        <v>522.09</v>
      </c>
      <c r="P422" s="72">
        <v>279.38</v>
      </c>
      <c r="Q422" s="61"/>
      <c r="R422" s="53">
        <v>45104</v>
      </c>
      <c r="S422" s="4">
        <f t="shared" si="108"/>
        <v>-5.7557269483136109E-3</v>
      </c>
      <c r="T422" s="4">
        <f t="shared" si="109"/>
        <v>4.100461301896452E-3</v>
      </c>
      <c r="U422" s="4">
        <f t="shared" si="110"/>
        <v>5.9941520467836185E-2</v>
      </c>
      <c r="V422" s="4">
        <f t="shared" si="111"/>
        <v>2.6146010186757218E-2</v>
      </c>
      <c r="W422" s="4">
        <f t="shared" si="112"/>
        <v>3.1072894273988627E-2</v>
      </c>
      <c r="X422" s="4">
        <f t="shared" si="113"/>
        <v>7.3529411764705621E-3</v>
      </c>
      <c r="Y422" s="4">
        <f t="shared" si="114"/>
        <v>-9.4959824689553329E-3</v>
      </c>
      <c r="Z422" s="4">
        <f t="shared" si="115"/>
        <v>-8.2057208899163347E-3</v>
      </c>
      <c r="AA422" s="4">
        <f t="shared" si="116"/>
        <v>-1.1514305652477352E-2</v>
      </c>
      <c r="AB422" s="4">
        <f t="shared" si="117"/>
        <v>2.3748064016520187E-2</v>
      </c>
      <c r="AC422" s="4">
        <f t="shared" si="118"/>
        <v>2.5597269624573205E-2</v>
      </c>
      <c r="AD422" s="4">
        <f t="shared" si="119"/>
        <v>5.9533934342574923E-3</v>
      </c>
      <c r="AE422" s="4">
        <f t="shared" si="120"/>
        <v>-9.0538705296516753E-4</v>
      </c>
      <c r="AF422" s="4">
        <f t="shared" si="121"/>
        <v>-6.1486332140410216E-3</v>
      </c>
      <c r="AG422" s="4">
        <f t="shared" si="124"/>
        <v>5.4343724054645604E-2</v>
      </c>
    </row>
    <row r="423" spans="1:33">
      <c r="A423" s="53">
        <v>45110</v>
      </c>
      <c r="B423">
        <v>92.85</v>
      </c>
      <c r="C423">
        <v>126.36</v>
      </c>
      <c r="D423">
        <v>21.85</v>
      </c>
      <c r="E423">
        <v>31.5</v>
      </c>
      <c r="F423">
        <v>53.29</v>
      </c>
      <c r="G423">
        <v>19.079999999999998</v>
      </c>
      <c r="H423">
        <v>14.58</v>
      </c>
      <c r="I423">
        <v>184.5</v>
      </c>
      <c r="J423">
        <v>30.45</v>
      </c>
      <c r="K423">
        <v>21.32</v>
      </c>
      <c r="L423">
        <v>6.87</v>
      </c>
      <c r="M423">
        <v>63.58</v>
      </c>
      <c r="N423">
        <v>22.37</v>
      </c>
      <c r="O423">
        <v>561.25</v>
      </c>
      <c r="P423" s="72">
        <v>275.99</v>
      </c>
      <c r="Q423" s="61"/>
      <c r="R423" s="53">
        <v>45110</v>
      </c>
      <c r="S423" s="4">
        <f t="shared" si="108"/>
        <v>7.5026050712052594E-2</v>
      </c>
      <c r="T423" s="4">
        <f t="shared" si="109"/>
        <v>7.5038284839203717E-2</v>
      </c>
      <c r="U423" s="4">
        <f t="shared" si="110"/>
        <v>4.5977011494253706E-3</v>
      </c>
      <c r="V423" s="4">
        <f t="shared" si="111"/>
        <v>4.2356055592323028E-2</v>
      </c>
      <c r="W423" s="4">
        <f t="shared" si="112"/>
        <v>1.0045489006823338E-2</v>
      </c>
      <c r="X423" s="4">
        <f t="shared" si="113"/>
        <v>7.1308253790005605E-2</v>
      </c>
      <c r="Y423" s="4">
        <f t="shared" si="114"/>
        <v>7.5221238938053103E-2</v>
      </c>
      <c r="Z423" s="4">
        <f t="shared" si="115"/>
        <v>7.4986890403775597E-2</v>
      </c>
      <c r="AA423" s="4">
        <f t="shared" si="116"/>
        <v>7.4832333215672397E-2</v>
      </c>
      <c r="AB423" s="4">
        <f t="shared" si="117"/>
        <v>7.5138678769541167E-2</v>
      </c>
      <c r="AC423" s="4">
        <f t="shared" si="118"/>
        <v>0.14309484193011657</v>
      </c>
      <c r="AD423" s="4">
        <f t="shared" si="119"/>
        <v>7.507609063239773E-2</v>
      </c>
      <c r="AE423" s="4">
        <f t="shared" si="120"/>
        <v>1.3593112822836373E-2</v>
      </c>
      <c r="AF423" s="4">
        <f t="shared" si="121"/>
        <v>7.5006224980367353E-2</v>
      </c>
      <c r="AG423" s="4">
        <f t="shared" si="124"/>
        <v>-1.213401102441114E-2</v>
      </c>
    </row>
    <row r="424" spans="1:33">
      <c r="A424" s="53">
        <v>45111</v>
      </c>
      <c r="B424">
        <v>96.43</v>
      </c>
      <c r="C424">
        <v>128.31</v>
      </c>
      <c r="D424">
        <v>21.11</v>
      </c>
      <c r="E424">
        <v>30.51</v>
      </c>
      <c r="F424">
        <v>50.91</v>
      </c>
      <c r="G424">
        <v>18.43</v>
      </c>
      <c r="H424">
        <v>15.31</v>
      </c>
      <c r="I424">
        <v>198.34</v>
      </c>
      <c r="J424">
        <v>30.12</v>
      </c>
      <c r="K424">
        <v>22.16</v>
      </c>
      <c r="L424">
        <v>6.5</v>
      </c>
      <c r="M424">
        <v>65.67</v>
      </c>
      <c r="N424">
        <v>22.63</v>
      </c>
      <c r="O424">
        <v>546.9</v>
      </c>
      <c r="P424" s="72">
        <v>269.99</v>
      </c>
      <c r="Q424" s="61"/>
      <c r="R424" s="53">
        <v>45111</v>
      </c>
      <c r="S424" s="4">
        <f t="shared" si="108"/>
        <v>3.8556812062466417E-2</v>
      </c>
      <c r="T424" s="4">
        <f t="shared" si="109"/>
        <v>1.5432098765432167E-2</v>
      </c>
      <c r="U424" s="4">
        <f t="shared" si="110"/>
        <v>-3.3867276887871944E-2</v>
      </c>
      <c r="V424" s="4">
        <f t="shared" si="111"/>
        <v>-3.1428571428571361E-2</v>
      </c>
      <c r="W424" s="4">
        <f t="shared" si="112"/>
        <v>-4.4661287295927998E-2</v>
      </c>
      <c r="X424" s="4">
        <f t="shared" si="113"/>
        <v>-3.4067085953878307E-2</v>
      </c>
      <c r="Y424" s="4">
        <f t="shared" si="114"/>
        <v>5.0068587105624118E-2</v>
      </c>
      <c r="Z424" s="4">
        <f t="shared" si="115"/>
        <v>7.5013550135501372E-2</v>
      </c>
      <c r="AA424" s="4">
        <f t="shared" si="116"/>
        <v>-1.0837438423645263E-2</v>
      </c>
      <c r="AB424" s="4">
        <f t="shared" si="117"/>
        <v>3.9399624765478425E-2</v>
      </c>
      <c r="AC424" s="4">
        <f t="shared" si="118"/>
        <v>-5.3857350800582293E-2</v>
      </c>
      <c r="AD424" s="4">
        <f t="shared" si="119"/>
        <v>3.2871972318339049E-2</v>
      </c>
      <c r="AE424" s="4">
        <f t="shared" si="120"/>
        <v>1.1622708985248087E-2</v>
      </c>
      <c r="AF424" s="4">
        <f t="shared" si="121"/>
        <v>-2.5567928730512279E-2</v>
      </c>
      <c r="AG424" s="4">
        <f t="shared" si="124"/>
        <v>-2.1739918112975154E-2</v>
      </c>
    </row>
    <row r="425" spans="1:33">
      <c r="A425" s="53">
        <v>45112</v>
      </c>
      <c r="B425">
        <v>97.19</v>
      </c>
      <c r="C425">
        <v>128.46</v>
      </c>
      <c r="D425">
        <v>21.78</v>
      </c>
      <c r="E425">
        <v>29.66</v>
      </c>
      <c r="F425">
        <v>54.39</v>
      </c>
      <c r="G425">
        <v>18.010000000000002</v>
      </c>
      <c r="H425">
        <v>15.75</v>
      </c>
      <c r="I425">
        <v>205.73</v>
      </c>
      <c r="J425">
        <v>30.85</v>
      </c>
      <c r="K425">
        <v>22.25</v>
      </c>
      <c r="L425">
        <v>6.42</v>
      </c>
      <c r="M425">
        <v>65.03</v>
      </c>
      <c r="N425">
        <v>24.02</v>
      </c>
      <c r="O425">
        <v>542.83000000000004</v>
      </c>
      <c r="P425" s="72">
        <v>265.8</v>
      </c>
      <c r="Q425" s="61"/>
      <c r="R425" s="53">
        <v>45112</v>
      </c>
      <c r="S425" s="4">
        <f t="shared" si="108"/>
        <v>7.8813647205224768E-3</v>
      </c>
      <c r="T425" s="4">
        <f t="shared" si="109"/>
        <v>1.1690437222353633E-3</v>
      </c>
      <c r="U425" s="4">
        <f t="shared" si="110"/>
        <v>3.1738512553292297E-2</v>
      </c>
      <c r="V425" s="4">
        <f t="shared" si="111"/>
        <v>-2.7859718125204935E-2</v>
      </c>
      <c r="W425" s="4">
        <f t="shared" si="112"/>
        <v>6.835592221567488E-2</v>
      </c>
      <c r="X425" s="4">
        <f t="shared" si="113"/>
        <v>-2.2788931090613085E-2</v>
      </c>
      <c r="Y425" s="4">
        <f t="shared" si="114"/>
        <v>2.8739386022207603E-2</v>
      </c>
      <c r="Z425" s="4">
        <f t="shared" si="115"/>
        <v>3.7259251789855785E-2</v>
      </c>
      <c r="AA425" s="4">
        <f t="shared" si="116"/>
        <v>2.4236387782204494E-2</v>
      </c>
      <c r="AB425" s="4">
        <f t="shared" si="117"/>
        <v>4.0613718411552924E-3</v>
      </c>
      <c r="AC425" s="4">
        <f t="shared" si="118"/>
        <v>-1.2307692307692353E-2</v>
      </c>
      <c r="AD425" s="4">
        <f t="shared" si="119"/>
        <v>-9.7456981879092686E-3</v>
      </c>
      <c r="AE425" s="4">
        <f t="shared" si="120"/>
        <v>6.142288996906764E-2</v>
      </c>
      <c r="AF425" s="4">
        <f t="shared" si="121"/>
        <v>-7.4419455110622534E-3</v>
      </c>
      <c r="AG425" s="4">
        <f t="shared" si="124"/>
        <v>-1.5519093299751874E-2</v>
      </c>
    </row>
    <row r="426" spans="1:33">
      <c r="A426" s="53">
        <v>45113</v>
      </c>
      <c r="B426">
        <v>98.99</v>
      </c>
      <c r="C426">
        <v>131.41999999999999</v>
      </c>
      <c r="D426">
        <v>21.95</v>
      </c>
      <c r="E426">
        <v>30</v>
      </c>
      <c r="F426">
        <v>54</v>
      </c>
      <c r="G426">
        <v>17.91</v>
      </c>
      <c r="H426">
        <v>15.63</v>
      </c>
      <c r="I426">
        <v>199.4</v>
      </c>
      <c r="J426">
        <v>31.07</v>
      </c>
      <c r="K426">
        <v>22.9</v>
      </c>
      <c r="L426">
        <v>6.48</v>
      </c>
      <c r="M426">
        <v>67.239999999999995</v>
      </c>
      <c r="N426">
        <v>23.19</v>
      </c>
      <c r="O426">
        <v>558.48</v>
      </c>
      <c r="P426" s="72">
        <v>274.49</v>
      </c>
      <c r="Q426" s="61"/>
      <c r="R426" s="53">
        <v>45113</v>
      </c>
      <c r="S426" s="4">
        <f t="shared" si="108"/>
        <v>1.8520423911924988E-2</v>
      </c>
      <c r="T426" s="4">
        <f t="shared" si="109"/>
        <v>2.3042192122061156E-2</v>
      </c>
      <c r="U426" s="4">
        <f t="shared" si="110"/>
        <v>7.8053259871440073E-3</v>
      </c>
      <c r="V426" s="4">
        <f t="shared" si="111"/>
        <v>1.1463250168577188E-2</v>
      </c>
      <c r="W426" s="4">
        <f t="shared" si="112"/>
        <v>-7.1704357418643783E-3</v>
      </c>
      <c r="X426" s="4">
        <f t="shared" si="113"/>
        <v>-5.5524708495281461E-3</v>
      </c>
      <c r="Y426" s="4">
        <f t="shared" si="114"/>
        <v>-7.6190476190475254E-3</v>
      </c>
      <c r="Z426" s="4">
        <f t="shared" si="115"/>
        <v>-3.0768482963106858E-2</v>
      </c>
      <c r="AA426" s="4">
        <f t="shared" si="116"/>
        <v>7.1312803889789222E-3</v>
      </c>
      <c r="AB426" s="4">
        <f t="shared" si="117"/>
        <v>2.9213483146067309E-2</v>
      </c>
      <c r="AC426" s="4">
        <f t="shared" si="118"/>
        <v>9.3457943925234765E-3</v>
      </c>
      <c r="AD426" s="4">
        <f t="shared" si="119"/>
        <v>3.3984314931569948E-2</v>
      </c>
      <c r="AE426" s="4">
        <f t="shared" si="120"/>
        <v>-3.455453788509566E-2</v>
      </c>
      <c r="AF426" s="4">
        <f t="shared" si="121"/>
        <v>2.8830388887865377E-2</v>
      </c>
      <c r="AG426" s="4">
        <f t="shared" si="124"/>
        <v>3.2693754702784128E-2</v>
      </c>
    </row>
    <row r="427" spans="1:33">
      <c r="A427" s="53">
        <v>45114</v>
      </c>
      <c r="B427">
        <v>98.43</v>
      </c>
      <c r="C427">
        <v>132.38</v>
      </c>
      <c r="D427">
        <v>21.95</v>
      </c>
      <c r="E427">
        <v>30</v>
      </c>
      <c r="F427">
        <v>55.25</v>
      </c>
      <c r="G427">
        <v>17.809999999999999</v>
      </c>
      <c r="H427">
        <v>15.88</v>
      </c>
      <c r="I427">
        <v>202.2</v>
      </c>
      <c r="J427">
        <v>31.03</v>
      </c>
      <c r="K427">
        <v>24.42</v>
      </c>
      <c r="L427">
        <v>6.49</v>
      </c>
      <c r="M427">
        <v>66.66</v>
      </c>
      <c r="N427">
        <v>23.39</v>
      </c>
      <c r="O427">
        <v>556.11</v>
      </c>
      <c r="P427" s="72">
        <v>271</v>
      </c>
      <c r="Q427" s="61"/>
      <c r="R427" s="53">
        <v>45114</v>
      </c>
      <c r="S427" s="4">
        <f t="shared" si="108"/>
        <v>-5.6571370845538427E-3</v>
      </c>
      <c r="T427" s="4">
        <f t="shared" si="109"/>
        <v>7.3048242276669839E-3</v>
      </c>
      <c r="U427" s="4">
        <f t="shared" si="110"/>
        <v>0</v>
      </c>
      <c r="V427" s="4">
        <f t="shared" si="111"/>
        <v>0</v>
      </c>
      <c r="W427" s="4">
        <f t="shared" si="112"/>
        <v>2.314814814814814E-2</v>
      </c>
      <c r="X427" s="4">
        <f t="shared" si="113"/>
        <v>-5.5834729201563738E-3</v>
      </c>
      <c r="Y427" s="4">
        <f t="shared" si="114"/>
        <v>1.599488163787588E-2</v>
      </c>
      <c r="Z427" s="4">
        <f t="shared" si="115"/>
        <v>1.4042126379137265E-2</v>
      </c>
      <c r="AA427" s="4">
        <f t="shared" si="116"/>
        <v>-1.287415513356871E-3</v>
      </c>
      <c r="AB427" s="4">
        <f t="shared" si="117"/>
        <v>6.6375545851528495E-2</v>
      </c>
      <c r="AC427" s="4">
        <f t="shared" si="118"/>
        <v>1.5432098765431057E-3</v>
      </c>
      <c r="AD427" s="4">
        <f t="shared" si="119"/>
        <v>-8.6258179654966627E-3</v>
      </c>
      <c r="AE427" s="4">
        <f t="shared" si="120"/>
        <v>8.6244070720138399E-3</v>
      </c>
      <c r="AF427" s="4">
        <f t="shared" si="121"/>
        <v>-4.243661366566398E-3</v>
      </c>
      <c r="AG427" s="4">
        <f t="shared" si="124"/>
        <v>-1.2714488688112535E-2</v>
      </c>
    </row>
    <row r="428" spans="1:33">
      <c r="A428" s="53">
        <v>45117</v>
      </c>
      <c r="B428">
        <v>98.5</v>
      </c>
      <c r="C428">
        <v>134.12</v>
      </c>
      <c r="D428">
        <v>22</v>
      </c>
      <c r="E428">
        <v>31.84</v>
      </c>
      <c r="F428">
        <v>55.47</v>
      </c>
      <c r="G428">
        <v>18.53</v>
      </c>
      <c r="H428">
        <v>16.28</v>
      </c>
      <c r="I428">
        <v>213.45</v>
      </c>
      <c r="J428">
        <v>31.06</v>
      </c>
      <c r="K428">
        <v>26.25</v>
      </c>
      <c r="L428">
        <v>6.68</v>
      </c>
      <c r="M428">
        <v>66.39</v>
      </c>
      <c r="N428">
        <v>23.47</v>
      </c>
      <c r="O428">
        <v>557.29</v>
      </c>
      <c r="P428" s="72">
        <v>269</v>
      </c>
      <c r="Q428" s="61"/>
      <c r="R428" s="53">
        <v>45117</v>
      </c>
      <c r="S428" s="4">
        <f t="shared" si="108"/>
        <v>7.1116529513348681E-4</v>
      </c>
      <c r="T428" s="4">
        <f t="shared" si="109"/>
        <v>1.3143979453089649E-2</v>
      </c>
      <c r="U428" s="4">
        <f t="shared" si="110"/>
        <v>2.277904328018332E-3</v>
      </c>
      <c r="V428" s="4">
        <f t="shared" si="111"/>
        <v>6.133333333333324E-2</v>
      </c>
      <c r="W428" s="4">
        <f t="shared" si="112"/>
        <v>3.9819004524885848E-3</v>
      </c>
      <c r="X428" s="4">
        <f t="shared" si="113"/>
        <v>4.0426726558113524E-2</v>
      </c>
      <c r="Y428" s="4">
        <f t="shared" si="114"/>
        <v>2.518891687657443E-2</v>
      </c>
      <c r="Z428" s="4">
        <f t="shared" si="115"/>
        <v>5.5637982195845703E-2</v>
      </c>
      <c r="AA428" s="4">
        <f t="shared" si="116"/>
        <v>9.6680631646783866E-4</v>
      </c>
      <c r="AB428" s="4">
        <f t="shared" si="117"/>
        <v>7.493857493857492E-2</v>
      </c>
      <c r="AC428" s="4">
        <f t="shared" si="118"/>
        <v>2.9275808936825909E-2</v>
      </c>
      <c r="AD428" s="4">
        <f t="shared" si="119"/>
        <v>-4.0504050405040237E-3</v>
      </c>
      <c r="AE428" s="4">
        <f t="shared" si="120"/>
        <v>3.4202650705428272E-3</v>
      </c>
      <c r="AF428" s="4">
        <f t="shared" si="121"/>
        <v>2.1218823614033155E-3</v>
      </c>
      <c r="AG428" s="4">
        <f t="shared" si="124"/>
        <v>-7.3800738007380184E-3</v>
      </c>
    </row>
    <row r="429" spans="1:33">
      <c r="A429" s="53">
        <v>45118</v>
      </c>
      <c r="B429">
        <v>103.6</v>
      </c>
      <c r="C429">
        <v>134.41</v>
      </c>
      <c r="D429">
        <v>21.85</v>
      </c>
      <c r="E429">
        <v>32.29</v>
      </c>
      <c r="F429">
        <v>54.09</v>
      </c>
      <c r="G429">
        <v>18.93</v>
      </c>
      <c r="H429">
        <v>16.95</v>
      </c>
      <c r="I429">
        <v>212.21</v>
      </c>
      <c r="J429">
        <v>31.92</v>
      </c>
      <c r="K429">
        <v>28.21</v>
      </c>
      <c r="L429">
        <v>6.65</v>
      </c>
      <c r="M429">
        <v>68</v>
      </c>
      <c r="N429">
        <v>23.32</v>
      </c>
      <c r="O429">
        <v>567.5</v>
      </c>
      <c r="P429" s="72">
        <v>269.01</v>
      </c>
      <c r="Q429" s="61"/>
      <c r="R429" s="53">
        <v>45118</v>
      </c>
      <c r="S429" s="4">
        <f t="shared" si="108"/>
        <v>5.1776649746192893E-2</v>
      </c>
      <c r="T429" s="4">
        <f t="shared" si="109"/>
        <v>2.1622427676706302E-3</v>
      </c>
      <c r="U429" s="4">
        <f t="shared" si="110"/>
        <v>-6.8181818181817233E-3</v>
      </c>
      <c r="V429" s="4">
        <f t="shared" si="111"/>
        <v>1.41331658291457E-2</v>
      </c>
      <c r="W429" s="4">
        <f t="shared" si="112"/>
        <v>-2.487831260140605E-2</v>
      </c>
      <c r="X429" s="4">
        <f t="shared" si="113"/>
        <v>2.1586616297895267E-2</v>
      </c>
      <c r="Y429" s="4">
        <f t="shared" si="114"/>
        <v>4.1154791154791148E-2</v>
      </c>
      <c r="Z429" s="4">
        <f t="shared" si="115"/>
        <v>-5.8093230264698592E-3</v>
      </c>
      <c r="AA429" s="4">
        <f t="shared" si="116"/>
        <v>2.7688345138441761E-2</v>
      </c>
      <c r="AB429" s="4">
        <f t="shared" si="117"/>
        <v>7.4666666666666659E-2</v>
      </c>
      <c r="AC429" s="4">
        <f t="shared" si="118"/>
        <v>-4.4910179640718084E-3</v>
      </c>
      <c r="AD429" s="4">
        <f t="shared" si="119"/>
        <v>2.4250640156650016E-2</v>
      </c>
      <c r="AE429" s="4">
        <f t="shared" si="120"/>
        <v>-6.3911376224967675E-3</v>
      </c>
      <c r="AF429" s="4">
        <f t="shared" si="121"/>
        <v>1.8320802454736329E-2</v>
      </c>
      <c r="AG429" s="4">
        <f t="shared" si="124"/>
        <v>3.7174721189581206E-5</v>
      </c>
    </row>
    <row r="430" spans="1:33">
      <c r="A430" s="53">
        <v>45119</v>
      </c>
      <c r="B430">
        <v>110.47</v>
      </c>
      <c r="C430">
        <v>134.96</v>
      </c>
      <c r="D430">
        <v>21.9</v>
      </c>
      <c r="E430">
        <v>32.75</v>
      </c>
      <c r="F430">
        <v>54.99</v>
      </c>
      <c r="G430">
        <v>18.93</v>
      </c>
      <c r="H430">
        <v>17.149999999999999</v>
      </c>
      <c r="I430">
        <v>210.41</v>
      </c>
      <c r="J430">
        <v>32.119999999999997</v>
      </c>
      <c r="K430">
        <v>27.86</v>
      </c>
      <c r="L430">
        <v>6.73</v>
      </c>
      <c r="M430">
        <v>69.489999999999995</v>
      </c>
      <c r="N430">
        <v>23.53</v>
      </c>
      <c r="O430">
        <v>578.65</v>
      </c>
      <c r="P430" s="72">
        <v>268.89999999999998</v>
      </c>
      <c r="Q430" s="61"/>
      <c r="R430" s="53">
        <v>45119</v>
      </c>
      <c r="S430" s="4">
        <f t="shared" si="108"/>
        <v>6.6312741312741341E-2</v>
      </c>
      <c r="T430" s="4">
        <f t="shared" si="109"/>
        <v>4.0919574436426576E-3</v>
      </c>
      <c r="U430" s="4">
        <f t="shared" si="110"/>
        <v>2.2883295194506825E-3</v>
      </c>
      <c r="V430" s="4">
        <f t="shared" si="111"/>
        <v>1.4245896562403271E-2</v>
      </c>
      <c r="W430" s="4">
        <f t="shared" si="112"/>
        <v>1.6638935108153063E-2</v>
      </c>
      <c r="X430" s="4">
        <f t="shared" si="113"/>
        <v>0</v>
      </c>
      <c r="Y430" s="4">
        <f t="shared" si="114"/>
        <v>1.1799410029498469E-2</v>
      </c>
      <c r="Z430" s="4">
        <f t="shared" si="115"/>
        <v>-8.482163894255712E-3</v>
      </c>
      <c r="AA430" s="4">
        <f t="shared" si="116"/>
        <v>6.2656641604008634E-3</v>
      </c>
      <c r="AB430" s="4">
        <f t="shared" si="117"/>
        <v>-1.2406947890818865E-2</v>
      </c>
      <c r="AC430" s="4">
        <f t="shared" si="118"/>
        <v>1.2030075187969835E-2</v>
      </c>
      <c r="AD430" s="4">
        <f t="shared" si="119"/>
        <v>2.1911764705882186E-2</v>
      </c>
      <c r="AE430" s="4">
        <f t="shared" si="120"/>
        <v>9.0051457975985905E-3</v>
      </c>
      <c r="AF430" s="4">
        <f t="shared" si="121"/>
        <v>1.9647577092511082E-2</v>
      </c>
      <c r="AG430" s="4">
        <f t="shared" si="124"/>
        <v>-4.0890673209181827E-4</v>
      </c>
    </row>
    <row r="431" spans="1:33">
      <c r="A431" s="53">
        <v>45120</v>
      </c>
      <c r="B431">
        <v>109.42</v>
      </c>
      <c r="C431">
        <v>131.31</v>
      </c>
      <c r="D431">
        <v>21.9</v>
      </c>
      <c r="E431">
        <v>32.79</v>
      </c>
      <c r="F431">
        <v>54.44</v>
      </c>
      <c r="G431">
        <v>18.63</v>
      </c>
      <c r="H431">
        <v>17.21</v>
      </c>
      <c r="I431">
        <v>210.45</v>
      </c>
      <c r="J431">
        <v>31.38</v>
      </c>
      <c r="K431">
        <v>27.53</v>
      </c>
      <c r="L431">
        <v>6.88</v>
      </c>
      <c r="M431">
        <v>69.569999999999993</v>
      </c>
      <c r="N431">
        <v>23.74</v>
      </c>
      <c r="O431">
        <v>581.87</v>
      </c>
      <c r="P431" s="72">
        <v>263.04000000000002</v>
      </c>
      <c r="Q431" s="61"/>
      <c r="R431" s="53">
        <v>45120</v>
      </c>
      <c r="S431" s="4">
        <f t="shared" si="108"/>
        <v>-9.5048429437856186E-3</v>
      </c>
      <c r="T431" s="4">
        <f t="shared" si="109"/>
        <v>-2.7045050385299363E-2</v>
      </c>
      <c r="U431" s="4">
        <f t="shared" si="110"/>
        <v>0</v>
      </c>
      <c r="V431" s="4">
        <f t="shared" si="111"/>
        <v>1.221374045801582E-3</v>
      </c>
      <c r="W431" s="4">
        <f t="shared" si="112"/>
        <v>-1.000181851245685E-2</v>
      </c>
      <c r="X431" s="4">
        <f t="shared" si="113"/>
        <v>-1.5847860538827252E-2</v>
      </c>
      <c r="Y431" s="4">
        <f t="shared" si="114"/>
        <v>3.4985422740525518E-3</v>
      </c>
      <c r="Z431" s="4">
        <f t="shared" si="115"/>
        <v>1.9010503303062976E-4</v>
      </c>
      <c r="AA431" s="4">
        <f t="shared" si="116"/>
        <v>-2.3038605230386033E-2</v>
      </c>
      <c r="AB431" s="4">
        <f t="shared" si="117"/>
        <v>-1.1844938980617337E-2</v>
      </c>
      <c r="AC431" s="4">
        <f t="shared" si="118"/>
        <v>2.2288261515601704E-2</v>
      </c>
      <c r="AD431" s="4">
        <f t="shared" si="119"/>
        <v>1.1512447834221007E-3</v>
      </c>
      <c r="AE431" s="4">
        <f t="shared" si="120"/>
        <v>8.9247768805778005E-3</v>
      </c>
      <c r="AF431" s="4">
        <f t="shared" si="121"/>
        <v>5.5646764019701145E-3</v>
      </c>
      <c r="AG431" s="4">
        <f t="shared" si="124"/>
        <v>-2.1792487913722458E-2</v>
      </c>
    </row>
    <row r="432" spans="1:33">
      <c r="A432" s="53">
        <v>45121</v>
      </c>
      <c r="B432">
        <v>111.59</v>
      </c>
      <c r="C432">
        <v>130.94999999999999</v>
      </c>
      <c r="D432">
        <v>21.11</v>
      </c>
      <c r="E432">
        <v>32.25</v>
      </c>
      <c r="F432">
        <v>54.69</v>
      </c>
      <c r="G432">
        <v>18.170000000000002</v>
      </c>
      <c r="H432">
        <v>16.920000000000002</v>
      </c>
      <c r="I432">
        <v>207.83</v>
      </c>
      <c r="J432">
        <v>31.18</v>
      </c>
      <c r="K432">
        <v>27.9</v>
      </c>
      <c r="L432">
        <v>6.65</v>
      </c>
      <c r="M432">
        <v>68.33</v>
      </c>
      <c r="N432">
        <v>23.78</v>
      </c>
      <c r="O432">
        <v>579.72</v>
      </c>
      <c r="P432" s="72">
        <v>261</v>
      </c>
      <c r="Q432" s="61"/>
      <c r="R432" s="53">
        <v>45121</v>
      </c>
      <c r="S432" s="4">
        <f t="shared" si="108"/>
        <v>1.9831840614147334E-2</v>
      </c>
      <c r="T432" s="4">
        <f t="shared" si="109"/>
        <v>-2.7416038382455099E-3</v>
      </c>
      <c r="U432" s="4">
        <f t="shared" si="110"/>
        <v>-3.6073059360730575E-2</v>
      </c>
      <c r="V432" s="4">
        <f t="shared" si="111"/>
        <v>-1.6468435498627643E-2</v>
      </c>
      <c r="W432" s="4">
        <f t="shared" si="112"/>
        <v>4.5922116091110521E-3</v>
      </c>
      <c r="X432" s="4">
        <f t="shared" si="113"/>
        <v>-2.4691358024691246E-2</v>
      </c>
      <c r="Y432" s="4">
        <f t="shared" si="114"/>
        <v>-1.6850668216153331E-2</v>
      </c>
      <c r="Z432" s="4">
        <f t="shared" si="115"/>
        <v>-1.2449512948443653E-2</v>
      </c>
      <c r="AA432" s="4">
        <f t="shared" si="116"/>
        <v>-6.3734862970044048E-3</v>
      </c>
      <c r="AB432" s="4">
        <f t="shared" si="117"/>
        <v>1.3439883763167293E-2</v>
      </c>
      <c r="AC432" s="4">
        <f t="shared" si="118"/>
        <v>-3.3430232558139483E-2</v>
      </c>
      <c r="AD432" s="4">
        <f t="shared" si="119"/>
        <v>-1.7823774615495114E-2</v>
      </c>
      <c r="AE432" s="4">
        <f t="shared" si="120"/>
        <v>1.6849199663018233E-3</v>
      </c>
      <c r="AF432" s="4">
        <f t="shared" si="121"/>
        <v>-3.6949834155395322E-3</v>
      </c>
      <c r="AG432" s="4">
        <f t="shared" si="124"/>
        <v>-7.7554744525548669E-3</v>
      </c>
    </row>
    <row r="433" spans="1:33">
      <c r="A433" s="53">
        <v>45124</v>
      </c>
      <c r="B433">
        <v>110.65</v>
      </c>
      <c r="C433">
        <v>132.9</v>
      </c>
      <c r="D433">
        <v>21.95</v>
      </c>
      <c r="E433">
        <v>32.5</v>
      </c>
      <c r="F433">
        <v>52.65</v>
      </c>
      <c r="G433">
        <v>18.02</v>
      </c>
      <c r="H433">
        <v>17.03</v>
      </c>
      <c r="I433">
        <v>206.94</v>
      </c>
      <c r="J433">
        <v>31.23</v>
      </c>
      <c r="K433">
        <v>27.73</v>
      </c>
      <c r="L433">
        <v>6.55</v>
      </c>
      <c r="M433">
        <v>68.349999999999994</v>
      </c>
      <c r="N433">
        <v>23.71</v>
      </c>
      <c r="O433">
        <v>581.33000000000004</v>
      </c>
      <c r="P433" s="72">
        <v>258.01</v>
      </c>
      <c r="Q433" s="61"/>
      <c r="R433" s="53">
        <v>45124</v>
      </c>
      <c r="S433" s="4">
        <f t="shared" si="108"/>
        <v>-8.4236938793798011E-3</v>
      </c>
      <c r="T433" s="4">
        <f t="shared" si="109"/>
        <v>1.4891179839633617E-2</v>
      </c>
      <c r="U433" s="4">
        <f t="shared" si="110"/>
        <v>3.9791567977262021E-2</v>
      </c>
      <c r="V433" s="4">
        <f t="shared" si="111"/>
        <v>7.7519379844961378E-3</v>
      </c>
      <c r="W433" s="4">
        <f t="shared" si="112"/>
        <v>-3.7301151947339517E-2</v>
      </c>
      <c r="X433" s="4">
        <f t="shared" si="113"/>
        <v>-8.255365987892227E-3</v>
      </c>
      <c r="Y433" s="4">
        <f t="shared" si="114"/>
        <v>6.5011820330969083E-3</v>
      </c>
      <c r="Z433" s="4">
        <f t="shared" si="115"/>
        <v>-4.2823461482943692E-3</v>
      </c>
      <c r="AA433" s="4">
        <f t="shared" si="116"/>
        <v>1.603592046183433E-3</v>
      </c>
      <c r="AB433" s="4">
        <f t="shared" si="117"/>
        <v>-6.0931899641576415E-3</v>
      </c>
      <c r="AC433" s="4">
        <f t="shared" si="118"/>
        <v>-1.5037593984962516E-2</v>
      </c>
      <c r="AD433" s="4">
        <f t="shared" si="119"/>
        <v>2.9269720474167649E-4</v>
      </c>
      <c r="AE433" s="4">
        <f t="shared" si="120"/>
        <v>-2.943650126156494E-3</v>
      </c>
      <c r="AF433" s="4">
        <f t="shared" si="121"/>
        <v>2.7772027875525573E-3</v>
      </c>
      <c r="AG433" s="4">
        <f t="shared" si="124"/>
        <v>-1.1455938697318091E-2</v>
      </c>
    </row>
    <row r="434" spans="1:33">
      <c r="A434" s="53">
        <v>45125</v>
      </c>
      <c r="B434">
        <v>112.72</v>
      </c>
      <c r="C434">
        <v>135.02000000000001</v>
      </c>
      <c r="D434">
        <v>21.55</v>
      </c>
      <c r="E434">
        <v>32.340000000000003</v>
      </c>
      <c r="F434">
        <v>52.6</v>
      </c>
      <c r="G434">
        <v>17.95</v>
      </c>
      <c r="H434">
        <v>16.64</v>
      </c>
      <c r="I434">
        <v>204.51</v>
      </c>
      <c r="J434">
        <v>30.74</v>
      </c>
      <c r="K434">
        <v>26.15</v>
      </c>
      <c r="L434">
        <v>6.32</v>
      </c>
      <c r="M434">
        <v>67.06</v>
      </c>
      <c r="N434">
        <v>23.78</v>
      </c>
      <c r="O434">
        <v>582.44000000000005</v>
      </c>
      <c r="P434" s="72">
        <v>258</v>
      </c>
      <c r="Q434" s="61"/>
      <c r="R434" s="53">
        <v>45125</v>
      </c>
      <c r="S434" s="4">
        <f t="shared" si="108"/>
        <v>1.8707636692272933E-2</v>
      </c>
      <c r="T434" s="4">
        <f t="shared" si="109"/>
        <v>1.5951843491346818E-2</v>
      </c>
      <c r="U434" s="4">
        <f t="shared" si="110"/>
        <v>-1.8223234624145768E-2</v>
      </c>
      <c r="V434" s="4">
        <f t="shared" si="111"/>
        <v>-4.9230769230768079E-3</v>
      </c>
      <c r="W434" s="4">
        <f t="shared" si="112"/>
        <v>-9.4966761633419328E-4</v>
      </c>
      <c r="X434" s="4">
        <f t="shared" si="113"/>
        <v>-3.8845726970033745E-3</v>
      </c>
      <c r="Y434" s="4">
        <f t="shared" si="114"/>
        <v>-2.2900763358778664E-2</v>
      </c>
      <c r="Z434" s="4">
        <f t="shared" si="115"/>
        <v>-1.1742534067845756E-2</v>
      </c>
      <c r="AA434" s="4">
        <f t="shared" si="116"/>
        <v>-1.5690041626641116E-2</v>
      </c>
      <c r="AB434" s="4">
        <f t="shared" si="117"/>
        <v>-5.6978002163721619E-2</v>
      </c>
      <c r="AC434" s="4">
        <f t="shared" si="118"/>
        <v>-3.5114503816793818E-2</v>
      </c>
      <c r="AD434" s="4">
        <f t="shared" si="119"/>
        <v>-1.8873445501097152E-2</v>
      </c>
      <c r="AE434" s="4">
        <f t="shared" si="120"/>
        <v>2.9523407844791461E-3</v>
      </c>
      <c r="AF434" s="4">
        <f t="shared" si="121"/>
        <v>1.9094146182030425E-3</v>
      </c>
      <c r="AG434" s="4">
        <f t="shared" si="124"/>
        <v>-3.8758187667076172E-5</v>
      </c>
    </row>
    <row r="435" spans="1:33">
      <c r="A435" s="53">
        <v>45126</v>
      </c>
      <c r="B435">
        <v>113.21</v>
      </c>
      <c r="C435">
        <v>142.81</v>
      </c>
      <c r="D435">
        <v>21.78</v>
      </c>
      <c r="E435">
        <v>33.46</v>
      </c>
      <c r="F435">
        <v>52.44</v>
      </c>
      <c r="G435">
        <v>17.82</v>
      </c>
      <c r="H435">
        <v>16.260000000000002</v>
      </c>
      <c r="I435">
        <v>202.38</v>
      </c>
      <c r="J435">
        <v>30.09</v>
      </c>
      <c r="K435">
        <v>24.86</v>
      </c>
      <c r="L435">
        <v>6.18</v>
      </c>
      <c r="M435">
        <v>68.66</v>
      </c>
      <c r="N435">
        <v>23.65</v>
      </c>
      <c r="O435">
        <v>581.64</v>
      </c>
      <c r="P435" s="72">
        <v>255.3</v>
      </c>
      <c r="Q435" s="61"/>
      <c r="R435" s="53">
        <v>45126</v>
      </c>
      <c r="S435" s="4">
        <f t="shared" si="108"/>
        <v>4.3470546486870099E-3</v>
      </c>
      <c r="T435" s="4">
        <f t="shared" si="109"/>
        <v>5.7695156273144699E-2</v>
      </c>
      <c r="U435" s="4">
        <f t="shared" si="110"/>
        <v>1.0672853828306295E-2</v>
      </c>
      <c r="V435" s="4">
        <f t="shared" si="111"/>
        <v>3.463203463203457E-2</v>
      </c>
      <c r="W435" s="4">
        <f t="shared" si="112"/>
        <v>-3.0418250950571268E-3</v>
      </c>
      <c r="X435" s="4">
        <f t="shared" si="113"/>
        <v>-7.242339832869038E-3</v>
      </c>
      <c r="Y435" s="4">
        <f t="shared" si="114"/>
        <v>-2.2836538461538436E-2</v>
      </c>
      <c r="Z435" s="4">
        <f t="shared" si="115"/>
        <v>-1.0415138624028097E-2</v>
      </c>
      <c r="AA435" s="4">
        <f t="shared" si="116"/>
        <v>-2.1145087833441711E-2</v>
      </c>
      <c r="AB435" s="4">
        <f t="shared" si="117"/>
        <v>-4.9330783938814515E-2</v>
      </c>
      <c r="AC435" s="4">
        <f t="shared" si="118"/>
        <v>-2.2151898734177333E-2</v>
      </c>
      <c r="AD435" s="4">
        <f t="shared" si="119"/>
        <v>2.3859230539815091E-2</v>
      </c>
      <c r="AE435" s="4">
        <f t="shared" si="120"/>
        <v>-5.466778805719219E-3</v>
      </c>
      <c r="AF435" s="4">
        <f t="shared" si="121"/>
        <v>-1.3735320376349058E-3</v>
      </c>
      <c r="AG435" s="4">
        <f t="shared" si="124"/>
        <v>-1.0465116279069764E-2</v>
      </c>
    </row>
    <row r="436" spans="1:33">
      <c r="A436" s="53">
        <v>45127</v>
      </c>
      <c r="B436">
        <v>113.81</v>
      </c>
      <c r="C436">
        <v>146.79</v>
      </c>
      <c r="D436">
        <v>21.97</v>
      </c>
      <c r="E436">
        <v>33.78</v>
      </c>
      <c r="F436">
        <v>52.05</v>
      </c>
      <c r="G436">
        <v>17.96</v>
      </c>
      <c r="H436">
        <v>16.440000000000001</v>
      </c>
      <c r="I436">
        <v>207.12</v>
      </c>
      <c r="J436">
        <v>30.57</v>
      </c>
      <c r="K436">
        <v>25.53</v>
      </c>
      <c r="L436">
        <v>6.16</v>
      </c>
      <c r="M436">
        <v>70.97</v>
      </c>
      <c r="N436">
        <v>23.46</v>
      </c>
      <c r="O436">
        <v>583.29</v>
      </c>
      <c r="P436" s="72">
        <v>258.5</v>
      </c>
      <c r="Q436" s="61"/>
      <c r="R436" s="53">
        <v>45127</v>
      </c>
      <c r="S436" s="4">
        <f t="shared" si="108"/>
        <v>5.2998851691548055E-3</v>
      </c>
      <c r="T436" s="4">
        <f t="shared" si="109"/>
        <v>2.7869196834955368E-2</v>
      </c>
      <c r="U436" s="4">
        <f t="shared" si="110"/>
        <v>8.7235996326904264E-3</v>
      </c>
      <c r="V436" s="4">
        <f t="shared" si="111"/>
        <v>9.5636580992228826E-3</v>
      </c>
      <c r="W436" s="4">
        <f t="shared" si="112"/>
        <v>-7.4370709382151068E-3</v>
      </c>
      <c r="X436" s="4">
        <f t="shared" si="113"/>
        <v>7.8563411896745983E-3</v>
      </c>
      <c r="Y436" s="4">
        <f t="shared" si="114"/>
        <v>1.1070110701107083E-2</v>
      </c>
      <c r="Z436" s="4">
        <f t="shared" si="115"/>
        <v>2.3421286688408038E-2</v>
      </c>
      <c r="AA436" s="4">
        <f t="shared" si="116"/>
        <v>1.5952143569292199E-2</v>
      </c>
      <c r="AB436" s="4">
        <f t="shared" si="117"/>
        <v>2.695092518101383E-2</v>
      </c>
      <c r="AC436" s="4">
        <f t="shared" si="118"/>
        <v>-3.2362459546925182E-3</v>
      </c>
      <c r="AD436" s="4">
        <f t="shared" si="119"/>
        <v>3.3644043110981681E-2</v>
      </c>
      <c r="AE436" s="4">
        <f t="shared" si="120"/>
        <v>-8.0338266384777368E-3</v>
      </c>
      <c r="AF436" s="4">
        <f t="shared" si="121"/>
        <v>2.8368062719208442E-3</v>
      </c>
      <c r="AG436" s="4">
        <f t="shared" ref="AG436:AG451" si="125">P436/P435-1</f>
        <v>1.2534273403838503E-2</v>
      </c>
    </row>
    <row r="437" spans="1:33">
      <c r="A437" s="53">
        <v>45128</v>
      </c>
      <c r="B437">
        <v>118.34</v>
      </c>
      <c r="C437">
        <v>153.32</v>
      </c>
      <c r="D437">
        <v>22.96</v>
      </c>
      <c r="E437">
        <v>34.65</v>
      </c>
      <c r="F437">
        <v>52.99</v>
      </c>
      <c r="G437">
        <v>17.98</v>
      </c>
      <c r="H437">
        <v>16.5</v>
      </c>
      <c r="I437">
        <v>206.46</v>
      </c>
      <c r="J437">
        <v>31.22</v>
      </c>
      <c r="K437">
        <v>25.31</v>
      </c>
      <c r="L437">
        <v>6.26</v>
      </c>
      <c r="M437">
        <v>69.91</v>
      </c>
      <c r="N437">
        <v>24.46</v>
      </c>
      <c r="O437">
        <v>583.02</v>
      </c>
      <c r="P437" s="72">
        <v>257.5</v>
      </c>
      <c r="Q437" s="61"/>
      <c r="R437" s="53">
        <v>45128</v>
      </c>
      <c r="S437" s="4">
        <f t="shared" si="108"/>
        <v>3.980318073982958E-2</v>
      </c>
      <c r="T437" s="4">
        <f t="shared" si="109"/>
        <v>4.4485319163430681E-2</v>
      </c>
      <c r="U437" s="4">
        <f t="shared" si="110"/>
        <v>4.506144742831153E-2</v>
      </c>
      <c r="V437" s="4">
        <f t="shared" si="111"/>
        <v>2.5754884547069201E-2</v>
      </c>
      <c r="W437" s="4">
        <f t="shared" si="112"/>
        <v>1.8059558117195174E-2</v>
      </c>
      <c r="X437" s="4">
        <f t="shared" si="113"/>
        <v>1.1135857461024301E-3</v>
      </c>
      <c r="Y437" s="4">
        <f t="shared" si="114"/>
        <v>3.6496350364962904E-3</v>
      </c>
      <c r="Z437" s="4">
        <f t="shared" si="115"/>
        <v>-3.1865585168018296E-3</v>
      </c>
      <c r="AA437" s="4">
        <f t="shared" si="116"/>
        <v>2.1262675825973076E-2</v>
      </c>
      <c r="AB437" s="4">
        <f t="shared" si="117"/>
        <v>-8.6173129651391234E-3</v>
      </c>
      <c r="AC437" s="4">
        <f t="shared" si="118"/>
        <v>1.6233766233766156E-2</v>
      </c>
      <c r="AD437" s="4">
        <f t="shared" si="119"/>
        <v>-1.4935888403550868E-2</v>
      </c>
      <c r="AE437" s="4">
        <f t="shared" si="120"/>
        <v>4.2625745950554128E-2</v>
      </c>
      <c r="AF437" s="4">
        <f t="shared" si="121"/>
        <v>-4.6289152908496334E-4</v>
      </c>
      <c r="AG437" s="4">
        <f t="shared" si="125"/>
        <v>-3.8684719535783119E-3</v>
      </c>
    </row>
    <row r="438" spans="1:33">
      <c r="A438" s="53">
        <v>45131</v>
      </c>
      <c r="B438">
        <v>120.67</v>
      </c>
      <c r="C438">
        <v>155.91</v>
      </c>
      <c r="D438">
        <v>22.32</v>
      </c>
      <c r="E438">
        <v>33.81</v>
      </c>
      <c r="F438">
        <v>53</v>
      </c>
      <c r="G438">
        <v>18.03</v>
      </c>
      <c r="H438">
        <v>16.600000000000001</v>
      </c>
      <c r="I438">
        <v>212.08</v>
      </c>
      <c r="J438">
        <v>31</v>
      </c>
      <c r="K438">
        <v>24.75</v>
      </c>
      <c r="L438">
        <v>6.1</v>
      </c>
      <c r="M438">
        <v>69.73</v>
      </c>
      <c r="N438">
        <v>25.47</v>
      </c>
      <c r="O438">
        <v>582.95000000000005</v>
      </c>
      <c r="P438" s="72">
        <v>257.5</v>
      </c>
      <c r="Q438" s="61"/>
      <c r="R438" s="53">
        <v>45131</v>
      </c>
      <c r="S438" s="4">
        <f t="shared" si="108"/>
        <v>1.968903160385338E-2</v>
      </c>
      <c r="T438" s="4">
        <f t="shared" si="109"/>
        <v>1.6892773284633567E-2</v>
      </c>
      <c r="U438" s="4">
        <f t="shared" si="110"/>
        <v>-2.7874564459930307E-2</v>
      </c>
      <c r="V438" s="4">
        <f t="shared" si="111"/>
        <v>-2.4242424242424176E-2</v>
      </c>
      <c r="W438" s="4">
        <f t="shared" si="112"/>
        <v>1.8871485185889547E-4</v>
      </c>
      <c r="X438" s="4">
        <f t="shared" si="113"/>
        <v>2.7808676307008451E-3</v>
      </c>
      <c r="Y438" s="4">
        <f t="shared" si="114"/>
        <v>6.0606060606060996E-3</v>
      </c>
      <c r="Z438" s="4">
        <f t="shared" si="115"/>
        <v>2.7220769156253155E-2</v>
      </c>
      <c r="AA438" s="4">
        <f t="shared" si="116"/>
        <v>-7.0467648942984518E-3</v>
      </c>
      <c r="AB438" s="4">
        <f t="shared" si="117"/>
        <v>-2.2125642038719806E-2</v>
      </c>
      <c r="AC438" s="4">
        <f t="shared" si="118"/>
        <v>-2.5559105431309903E-2</v>
      </c>
      <c r="AD438" s="4">
        <f t="shared" si="119"/>
        <v>-2.5747389500785367E-3</v>
      </c>
      <c r="AE438" s="4">
        <f t="shared" si="120"/>
        <v>4.1291905151267239E-2</v>
      </c>
      <c r="AF438" s="4">
        <f t="shared" si="121"/>
        <v>-1.2006449178403322E-4</v>
      </c>
      <c r="AG438" s="4">
        <f t="shared" si="125"/>
        <v>0</v>
      </c>
    </row>
    <row r="439" spans="1:33">
      <c r="A439" s="53">
        <v>45132</v>
      </c>
      <c r="B439">
        <v>121.17</v>
      </c>
      <c r="C439">
        <v>156.54</v>
      </c>
      <c r="D439">
        <v>22.16</v>
      </c>
      <c r="E439">
        <v>34.979999999999997</v>
      </c>
      <c r="F439">
        <v>52.19</v>
      </c>
      <c r="G439">
        <v>18.57</v>
      </c>
      <c r="H439">
        <v>16.63</v>
      </c>
      <c r="I439">
        <v>213.18</v>
      </c>
      <c r="J439">
        <v>30.92</v>
      </c>
      <c r="K439">
        <v>24.86</v>
      </c>
      <c r="L439">
        <v>6.25</v>
      </c>
      <c r="M439">
        <v>70.540000000000006</v>
      </c>
      <c r="N439">
        <v>26.08</v>
      </c>
      <c r="O439">
        <v>582.91</v>
      </c>
      <c r="P439" s="72">
        <v>259.01</v>
      </c>
      <c r="Q439" s="61"/>
      <c r="R439" s="53">
        <v>45132</v>
      </c>
      <c r="S439" s="4">
        <f t="shared" si="108"/>
        <v>4.143531946631418E-3</v>
      </c>
      <c r="T439" s="4">
        <f t="shared" si="109"/>
        <v>4.0407927650567554E-3</v>
      </c>
      <c r="U439" s="4">
        <f t="shared" si="110"/>
        <v>-7.1684587813619638E-3</v>
      </c>
      <c r="V439" s="4">
        <f t="shared" si="111"/>
        <v>3.4605146406388565E-2</v>
      </c>
      <c r="W439" s="4">
        <f t="shared" si="112"/>
        <v>-1.5283018867924603E-2</v>
      </c>
      <c r="X439" s="4">
        <f t="shared" si="113"/>
        <v>2.9950083194675514E-2</v>
      </c>
      <c r="Y439" s="4">
        <f t="shared" si="114"/>
        <v>1.8072289156625398E-3</v>
      </c>
      <c r="Z439" s="4">
        <f t="shared" si="115"/>
        <v>5.1867219917012264E-3</v>
      </c>
      <c r="AA439" s="4">
        <f t="shared" si="116"/>
        <v>-2.580645161290307E-3</v>
      </c>
      <c r="AB439" s="4">
        <f t="shared" si="117"/>
        <v>4.4444444444444731E-3</v>
      </c>
      <c r="AC439" s="4">
        <f t="shared" si="118"/>
        <v>2.4590163934426368E-2</v>
      </c>
      <c r="AD439" s="4">
        <f t="shared" si="119"/>
        <v>1.1616234045604523E-2</v>
      </c>
      <c r="AE439" s="4">
        <f t="shared" si="120"/>
        <v>2.3949744797801209E-2</v>
      </c>
      <c r="AF439" s="4">
        <f t="shared" si="121"/>
        <v>-6.861651942713376E-5</v>
      </c>
      <c r="AG439" s="4">
        <f t="shared" si="125"/>
        <v>5.864077669902823E-3</v>
      </c>
    </row>
    <row r="440" spans="1:33">
      <c r="A440" s="53">
        <v>45133</v>
      </c>
      <c r="B440">
        <v>123.25</v>
      </c>
      <c r="C440">
        <v>158.09</v>
      </c>
      <c r="D440">
        <v>22</v>
      </c>
      <c r="E440">
        <v>35.01</v>
      </c>
      <c r="F440">
        <v>52.05</v>
      </c>
      <c r="G440">
        <v>19.329999999999998</v>
      </c>
      <c r="H440">
        <v>16.93</v>
      </c>
      <c r="I440">
        <v>225.45</v>
      </c>
      <c r="J440">
        <v>31.11</v>
      </c>
      <c r="K440">
        <v>25.31</v>
      </c>
      <c r="L440">
        <v>6.3</v>
      </c>
      <c r="M440">
        <v>69.86</v>
      </c>
      <c r="N440">
        <v>26.41</v>
      </c>
      <c r="O440">
        <v>584.04</v>
      </c>
      <c r="P440" s="72">
        <v>256.64</v>
      </c>
      <c r="Q440" s="61"/>
      <c r="R440" s="53">
        <v>45133</v>
      </c>
      <c r="S440" s="4">
        <f t="shared" si="108"/>
        <v>1.7165965172897479E-2</v>
      </c>
      <c r="T440" s="4">
        <f t="shared" si="109"/>
        <v>9.9016225884758224E-3</v>
      </c>
      <c r="U440" s="4">
        <f t="shared" si="110"/>
        <v>-7.2202166064981865E-3</v>
      </c>
      <c r="V440" s="4">
        <f t="shared" si="111"/>
        <v>8.5763293310470168E-4</v>
      </c>
      <c r="W440" s="4">
        <f t="shared" si="112"/>
        <v>-2.6825062272466393E-3</v>
      </c>
      <c r="X440" s="4">
        <f t="shared" si="113"/>
        <v>4.0926225094237934E-2</v>
      </c>
      <c r="Y440" s="4">
        <f t="shared" si="114"/>
        <v>1.8039687312086716E-2</v>
      </c>
      <c r="Z440" s="4">
        <f t="shared" si="115"/>
        <v>5.7556994089501767E-2</v>
      </c>
      <c r="AA440" s="4">
        <f t="shared" si="116"/>
        <v>6.1448900388096916E-3</v>
      </c>
      <c r="AB440" s="4">
        <f t="shared" si="117"/>
        <v>1.81013676588897E-2</v>
      </c>
      <c r="AC440" s="4">
        <f t="shared" si="118"/>
        <v>8.0000000000000071E-3</v>
      </c>
      <c r="AD440" s="4">
        <f t="shared" si="119"/>
        <v>-9.6399206124185843E-3</v>
      </c>
      <c r="AE440" s="4">
        <f t="shared" si="120"/>
        <v>1.2653374233128956E-2</v>
      </c>
      <c r="AF440" s="4">
        <f t="shared" si="121"/>
        <v>1.9385496903467914E-3</v>
      </c>
      <c r="AG440" s="4">
        <f t="shared" si="125"/>
        <v>-9.1502258600054676E-3</v>
      </c>
    </row>
    <row r="441" spans="1:33">
      <c r="A441" s="53">
        <v>45134</v>
      </c>
      <c r="B441">
        <v>124.97</v>
      </c>
      <c r="C441">
        <v>149.63</v>
      </c>
      <c r="D441">
        <v>22.16</v>
      </c>
      <c r="E441">
        <v>35.5</v>
      </c>
      <c r="F441">
        <v>52.06</v>
      </c>
      <c r="G441">
        <v>19.02</v>
      </c>
      <c r="H441">
        <v>16.920000000000002</v>
      </c>
      <c r="I441">
        <v>228.51</v>
      </c>
      <c r="J441">
        <v>31.12</v>
      </c>
      <c r="K441">
        <v>25.08</v>
      </c>
      <c r="L441">
        <v>6.16</v>
      </c>
      <c r="M441">
        <v>72.73</v>
      </c>
      <c r="N441">
        <v>28.05</v>
      </c>
      <c r="O441">
        <v>587</v>
      </c>
      <c r="P441" s="72">
        <v>254.97</v>
      </c>
      <c r="Q441" s="61"/>
      <c r="R441" s="53">
        <v>45134</v>
      </c>
      <c r="S441" s="4">
        <f t="shared" si="108"/>
        <v>1.3955375253549729E-2</v>
      </c>
      <c r="T441" s="4">
        <f t="shared" si="109"/>
        <v>-5.3513821241065296E-2</v>
      </c>
      <c r="U441" s="4">
        <f t="shared" si="110"/>
        <v>7.2727272727273196E-3</v>
      </c>
      <c r="V441" s="4">
        <f t="shared" si="111"/>
        <v>1.3996001142530856E-2</v>
      </c>
      <c r="W441" s="4">
        <f t="shared" si="112"/>
        <v>1.9212295869364127E-4</v>
      </c>
      <c r="X441" s="4">
        <f t="shared" si="113"/>
        <v>-1.6037247801344967E-2</v>
      </c>
      <c r="Y441" s="4">
        <f t="shared" si="114"/>
        <v>-5.9066745422320377E-4</v>
      </c>
      <c r="Z441" s="4">
        <f t="shared" si="115"/>
        <v>1.357285429141708E-2</v>
      </c>
      <c r="AA441" s="4">
        <f t="shared" si="116"/>
        <v>3.2144005143042165E-4</v>
      </c>
      <c r="AB441" s="4">
        <f t="shared" si="117"/>
        <v>-9.0873172659028389E-3</v>
      </c>
      <c r="AC441" s="4">
        <f t="shared" si="118"/>
        <v>-2.2222222222222143E-2</v>
      </c>
      <c r="AD441" s="4">
        <f t="shared" si="119"/>
        <v>4.1082164328657411E-2</v>
      </c>
      <c r="AE441" s="4">
        <f t="shared" si="120"/>
        <v>6.2097690268837491E-2</v>
      </c>
      <c r="AF441" s="4">
        <f t="shared" si="121"/>
        <v>5.0681460173960247E-3</v>
      </c>
      <c r="AG441" s="4">
        <f t="shared" si="125"/>
        <v>-6.5071695760597903E-3</v>
      </c>
    </row>
    <row r="442" spans="1:33">
      <c r="A442" s="53">
        <v>45138</v>
      </c>
      <c r="B442">
        <v>131.87</v>
      </c>
      <c r="C442">
        <v>151.86000000000001</v>
      </c>
      <c r="D442">
        <v>22.59</v>
      </c>
      <c r="E442">
        <v>36.19</v>
      </c>
      <c r="F442">
        <v>54.03</v>
      </c>
      <c r="G442">
        <v>19.170000000000002</v>
      </c>
      <c r="H442">
        <v>17.22</v>
      </c>
      <c r="I442">
        <v>234.81</v>
      </c>
      <c r="J442">
        <v>32.61</v>
      </c>
      <c r="K442">
        <v>25.12</v>
      </c>
      <c r="L442">
        <v>6.17</v>
      </c>
      <c r="M442">
        <v>77.599999999999994</v>
      </c>
      <c r="N442">
        <v>28.89</v>
      </c>
      <c r="O442">
        <v>588.54</v>
      </c>
      <c r="P442" s="72">
        <v>254.79</v>
      </c>
      <c r="Q442" s="61"/>
      <c r="R442" s="53">
        <v>45138</v>
      </c>
      <c r="S442" s="4">
        <f t="shared" si="108"/>
        <v>5.5213251180283418E-2</v>
      </c>
      <c r="T442" s="4">
        <f t="shared" si="109"/>
        <v>1.4903428456860324E-2</v>
      </c>
      <c r="U442" s="4">
        <f t="shared" si="110"/>
        <v>1.9404332129963953E-2</v>
      </c>
      <c r="V442" s="4">
        <f t="shared" si="111"/>
        <v>1.9436619718309789E-2</v>
      </c>
      <c r="W442" s="4">
        <f t="shared" si="112"/>
        <v>3.7840952746830636E-2</v>
      </c>
      <c r="X442" s="4">
        <f t="shared" si="113"/>
        <v>7.8864353312304569E-3</v>
      </c>
      <c r="Y442" s="4">
        <f t="shared" si="114"/>
        <v>1.7730496453900457E-2</v>
      </c>
      <c r="Z442" s="4">
        <f t="shared" si="115"/>
        <v>2.7569909413154736E-2</v>
      </c>
      <c r="AA442" s="4">
        <f t="shared" si="116"/>
        <v>4.7879177377891935E-2</v>
      </c>
      <c r="AB442" s="4">
        <f t="shared" si="117"/>
        <v>1.5948963317384823E-3</v>
      </c>
      <c r="AC442" s="4">
        <f t="shared" si="118"/>
        <v>1.6233766233766378E-3</v>
      </c>
      <c r="AD442" s="4">
        <f t="shared" si="119"/>
        <v>6.6959989000412445E-2</v>
      </c>
      <c r="AE442" s="4">
        <f t="shared" si="120"/>
        <v>2.9946524064171198E-2</v>
      </c>
      <c r="AF442" s="4">
        <f t="shared" si="121"/>
        <v>2.6235093696762579E-3</v>
      </c>
      <c r="AG442" s="4">
        <f t="shared" si="125"/>
        <v>-7.0596540769507499E-4</v>
      </c>
    </row>
    <row r="443" spans="1:33">
      <c r="A443" s="53">
        <v>45139</v>
      </c>
      <c r="B443">
        <v>131.30000000000001</v>
      </c>
      <c r="C443">
        <v>153.37</v>
      </c>
      <c r="D443">
        <v>22.94</v>
      </c>
      <c r="E443">
        <v>35.5</v>
      </c>
      <c r="F443">
        <v>52.3</v>
      </c>
      <c r="G443">
        <v>19.29</v>
      </c>
      <c r="H443">
        <v>17.760000000000002</v>
      </c>
      <c r="I443">
        <v>242.46</v>
      </c>
      <c r="J443">
        <v>32.99</v>
      </c>
      <c r="K443">
        <v>26.67</v>
      </c>
      <c r="L443">
        <v>6.31</v>
      </c>
      <c r="M443">
        <v>76.209999999999994</v>
      </c>
      <c r="N443">
        <v>29.23</v>
      </c>
      <c r="O443">
        <v>592.36</v>
      </c>
      <c r="P443" s="72">
        <v>258</v>
      </c>
      <c r="Q443" s="61"/>
      <c r="R443" s="53">
        <v>45139</v>
      </c>
      <c r="S443" s="4">
        <f t="shared" si="108"/>
        <v>-4.3224387654507979E-3</v>
      </c>
      <c r="T443" s="4">
        <f t="shared" si="109"/>
        <v>9.9433688924008834E-3</v>
      </c>
      <c r="U443" s="4">
        <f t="shared" si="110"/>
        <v>1.5493581230633158E-2</v>
      </c>
      <c r="V443" s="4">
        <f t="shared" si="111"/>
        <v>-1.9066040342636037E-2</v>
      </c>
      <c r="W443" s="4">
        <f t="shared" si="112"/>
        <v>-3.201924856561178E-2</v>
      </c>
      <c r="X443" s="4">
        <f t="shared" si="113"/>
        <v>6.2597809076680999E-3</v>
      </c>
      <c r="Y443" s="4">
        <f t="shared" si="114"/>
        <v>3.1358885017421789E-2</v>
      </c>
      <c r="Z443" s="4">
        <f t="shared" si="115"/>
        <v>3.2579532387888133E-2</v>
      </c>
      <c r="AA443" s="4">
        <f t="shared" si="116"/>
        <v>1.1652867218644669E-2</v>
      </c>
      <c r="AB443" s="4">
        <f t="shared" si="117"/>
        <v>6.1703821656051039E-2</v>
      </c>
      <c r="AC443" s="4">
        <f t="shared" si="118"/>
        <v>2.2690437601296631E-2</v>
      </c>
      <c r="AD443" s="4">
        <f t="shared" si="119"/>
        <v>-1.7912371134020666E-2</v>
      </c>
      <c r="AE443" s="4">
        <f t="shared" si="120"/>
        <v>1.1768778123918411E-2</v>
      </c>
      <c r="AF443" s="4">
        <f t="shared" si="121"/>
        <v>6.4906378495939165E-3</v>
      </c>
      <c r="AG443" s="4">
        <f t="shared" si="125"/>
        <v>1.2598610620510931E-2</v>
      </c>
    </row>
    <row r="444" spans="1:33">
      <c r="A444" s="53">
        <v>45140</v>
      </c>
      <c r="B444">
        <v>132.31</v>
      </c>
      <c r="C444">
        <v>151.72999999999999</v>
      </c>
      <c r="D444">
        <v>22.85</v>
      </c>
      <c r="E444">
        <v>35.99</v>
      </c>
      <c r="F444">
        <v>52.98</v>
      </c>
      <c r="G444">
        <v>19.420000000000002</v>
      </c>
      <c r="H444">
        <v>18.399999999999999</v>
      </c>
      <c r="I444">
        <v>255.12</v>
      </c>
      <c r="J444">
        <v>33.39</v>
      </c>
      <c r="K444">
        <v>26.48</v>
      </c>
      <c r="L444">
        <v>6.3</v>
      </c>
      <c r="M444">
        <v>77.97</v>
      </c>
      <c r="N444">
        <v>29.31</v>
      </c>
      <c r="O444">
        <v>592.53</v>
      </c>
      <c r="P444" s="72">
        <v>265.89999999999998</v>
      </c>
      <c r="Q444" s="61"/>
      <c r="R444" s="53">
        <v>45140</v>
      </c>
      <c r="S444" s="4">
        <f t="shared" si="108"/>
        <v>7.692307692307665E-3</v>
      </c>
      <c r="T444" s="4">
        <f t="shared" si="109"/>
        <v>-1.0693095129425623E-2</v>
      </c>
      <c r="U444" s="4">
        <f t="shared" si="110"/>
        <v>-3.9232781168264674E-3</v>
      </c>
      <c r="V444" s="4">
        <f t="shared" si="111"/>
        <v>1.380281690140861E-2</v>
      </c>
      <c r="W444" s="4">
        <f t="shared" si="112"/>
        <v>1.3001912045889075E-2</v>
      </c>
      <c r="X444" s="4">
        <f t="shared" si="113"/>
        <v>6.7392431311561474E-3</v>
      </c>
      <c r="Y444" s="4">
        <f t="shared" si="114"/>
        <v>3.603603603603589E-2</v>
      </c>
      <c r="Z444" s="4">
        <f t="shared" si="115"/>
        <v>5.221479831724829E-2</v>
      </c>
      <c r="AA444" s="4">
        <f t="shared" si="116"/>
        <v>1.212488632919051E-2</v>
      </c>
      <c r="AB444" s="4">
        <f t="shared" si="117"/>
        <v>-7.1241094863142562E-3</v>
      </c>
      <c r="AC444" s="4">
        <f t="shared" si="118"/>
        <v>-1.5847860538826808E-3</v>
      </c>
      <c r="AD444" s="4">
        <f t="shared" si="119"/>
        <v>2.3094082141451366E-2</v>
      </c>
      <c r="AE444" s="4">
        <f t="shared" si="120"/>
        <v>2.7369141293192012E-3</v>
      </c>
      <c r="AF444" s="4">
        <f t="shared" si="121"/>
        <v>2.8698764264967203E-4</v>
      </c>
      <c r="AG444" s="4">
        <f t="shared" si="125"/>
        <v>3.06201550387597E-2</v>
      </c>
    </row>
    <row r="445" spans="1:33">
      <c r="A445" s="53">
        <v>45141</v>
      </c>
      <c r="B445">
        <v>128.1</v>
      </c>
      <c r="C445">
        <v>145.83000000000001</v>
      </c>
      <c r="D445">
        <v>22.38</v>
      </c>
      <c r="E445">
        <v>36.11</v>
      </c>
      <c r="F445">
        <v>53.31</v>
      </c>
      <c r="G445">
        <v>19.059999999999999</v>
      </c>
      <c r="H445">
        <v>17.760000000000002</v>
      </c>
      <c r="I445">
        <v>253.74</v>
      </c>
      <c r="J445">
        <v>33.380000000000003</v>
      </c>
      <c r="K445">
        <v>25.87</v>
      </c>
      <c r="L445">
        <v>6.22</v>
      </c>
      <c r="M445">
        <v>76.260000000000005</v>
      </c>
      <c r="N445">
        <v>29.04</v>
      </c>
      <c r="O445">
        <v>599.33000000000004</v>
      </c>
      <c r="P445" s="72">
        <v>263.10000000000002</v>
      </c>
      <c r="Q445" s="61"/>
      <c r="R445" s="53">
        <v>45141</v>
      </c>
      <c r="S445" s="4">
        <f t="shared" si="108"/>
        <v>-3.1819212455596713E-2</v>
      </c>
      <c r="T445" s="4">
        <f t="shared" si="109"/>
        <v>-3.8884861266723636E-2</v>
      </c>
      <c r="U445" s="4">
        <f t="shared" si="110"/>
        <v>-2.0568927789934466E-2</v>
      </c>
      <c r="V445" s="4">
        <f t="shared" si="111"/>
        <v>3.334259516532212E-3</v>
      </c>
      <c r="W445" s="4">
        <f t="shared" si="112"/>
        <v>6.2287655719139856E-3</v>
      </c>
      <c r="X445" s="4">
        <f t="shared" si="113"/>
        <v>-1.8537590113285374E-2</v>
      </c>
      <c r="Y445" s="4">
        <f t="shared" si="114"/>
        <v>-3.4782608695651973E-2</v>
      </c>
      <c r="Z445" s="4">
        <f t="shared" si="115"/>
        <v>-5.409219190968928E-3</v>
      </c>
      <c r="AA445" s="4">
        <f t="shared" si="116"/>
        <v>-2.9949086552849558E-4</v>
      </c>
      <c r="AB445" s="4">
        <f t="shared" si="117"/>
        <v>-2.3036253776435034E-2</v>
      </c>
      <c r="AC445" s="4">
        <f t="shared" si="118"/>
        <v>-1.2698412698412764E-2</v>
      </c>
      <c r="AD445" s="4">
        <f t="shared" si="119"/>
        <v>-2.1931512120046071E-2</v>
      </c>
      <c r="AE445" s="4">
        <f t="shared" si="120"/>
        <v>-9.2118730808598004E-3</v>
      </c>
      <c r="AF445" s="4">
        <f t="shared" si="121"/>
        <v>1.1476212174911016E-2</v>
      </c>
      <c r="AG445" s="4">
        <f t="shared" si="125"/>
        <v>-1.0530274539300333E-2</v>
      </c>
    </row>
    <row r="446" spans="1:33">
      <c r="A446" s="53">
        <v>45142</v>
      </c>
      <c r="B446">
        <v>129.5</v>
      </c>
      <c r="C446">
        <v>143.38</v>
      </c>
      <c r="D446">
        <v>22.5</v>
      </c>
      <c r="E446">
        <v>36</v>
      </c>
      <c r="F446">
        <v>53.1</v>
      </c>
      <c r="G446">
        <v>19.02</v>
      </c>
      <c r="H446">
        <v>18.579999999999998</v>
      </c>
      <c r="I446">
        <v>262.51</v>
      </c>
      <c r="J446">
        <v>32.869999999999997</v>
      </c>
      <c r="K446">
        <v>25.35</v>
      </c>
      <c r="L446">
        <v>6.15</v>
      </c>
      <c r="M446">
        <v>76.38</v>
      </c>
      <c r="N446">
        <v>28.88</v>
      </c>
      <c r="O446">
        <v>603.47</v>
      </c>
      <c r="P446" s="72">
        <v>259.89999999999998</v>
      </c>
      <c r="Q446" s="61"/>
      <c r="R446" s="53">
        <v>45142</v>
      </c>
      <c r="S446" s="4">
        <f t="shared" si="108"/>
        <v>1.0928961748633892E-2</v>
      </c>
      <c r="T446" s="4">
        <f t="shared" si="109"/>
        <v>-1.680038400877748E-2</v>
      </c>
      <c r="U446" s="4">
        <f t="shared" si="110"/>
        <v>5.3619302949061698E-3</v>
      </c>
      <c r="V446" s="4">
        <f t="shared" si="111"/>
        <v>-3.0462475768484598E-3</v>
      </c>
      <c r="W446" s="4">
        <f t="shared" si="112"/>
        <v>-3.9392234102419987E-3</v>
      </c>
      <c r="X446" s="4">
        <f t="shared" si="113"/>
        <v>-2.0986358866735833E-3</v>
      </c>
      <c r="Y446" s="4">
        <f t="shared" si="114"/>
        <v>4.6171171171170977E-2</v>
      </c>
      <c r="Z446" s="4">
        <f t="shared" si="115"/>
        <v>3.4562938440923618E-2</v>
      </c>
      <c r="AA446" s="4">
        <f t="shared" si="116"/>
        <v>-1.5278609946075661E-2</v>
      </c>
      <c r="AB446" s="4">
        <f t="shared" si="117"/>
        <v>-2.010050251256279E-2</v>
      </c>
      <c r="AC446" s="4">
        <f t="shared" si="118"/>
        <v>-1.1254019292604389E-2</v>
      </c>
      <c r="AD446" s="4">
        <f t="shared" si="119"/>
        <v>1.5735641227379027E-3</v>
      </c>
      <c r="AE446" s="4">
        <f t="shared" si="120"/>
        <v>-5.5096418732782926E-3</v>
      </c>
      <c r="AF446" s="4">
        <f t="shared" si="121"/>
        <v>6.9077136135351491E-3</v>
      </c>
      <c r="AG446" s="4">
        <f t="shared" si="125"/>
        <v>-1.2162675788673694E-2</v>
      </c>
    </row>
    <row r="447" spans="1:33">
      <c r="A447" s="53">
        <v>45145</v>
      </c>
      <c r="B447">
        <v>134.22999999999999</v>
      </c>
      <c r="C447">
        <v>140.32</v>
      </c>
      <c r="D447">
        <v>22.25</v>
      </c>
      <c r="E447">
        <v>36</v>
      </c>
      <c r="F447">
        <v>54.41</v>
      </c>
      <c r="G447">
        <v>18.86</v>
      </c>
      <c r="H447">
        <v>18.010000000000002</v>
      </c>
      <c r="I447">
        <v>261.3</v>
      </c>
      <c r="J447">
        <v>32.57</v>
      </c>
      <c r="K447">
        <v>24.64</v>
      </c>
      <c r="L447">
        <v>6.11</v>
      </c>
      <c r="M447">
        <v>74.97</v>
      </c>
      <c r="N447">
        <v>29.42</v>
      </c>
      <c r="O447">
        <v>607.59</v>
      </c>
      <c r="P447" s="72">
        <v>260</v>
      </c>
      <c r="Q447" s="61"/>
      <c r="R447" s="53">
        <v>45145</v>
      </c>
      <c r="S447" s="4">
        <f t="shared" si="108"/>
        <v>3.6525096525096501E-2</v>
      </c>
      <c r="T447" s="4">
        <f t="shared" si="109"/>
        <v>-2.1341888687404165E-2</v>
      </c>
      <c r="U447" s="4">
        <f t="shared" si="110"/>
        <v>-1.1111111111111072E-2</v>
      </c>
      <c r="V447" s="4">
        <f t="shared" si="111"/>
        <v>0</v>
      </c>
      <c r="W447" s="4">
        <f t="shared" si="112"/>
        <v>2.4670433145009385E-2</v>
      </c>
      <c r="X447" s="4">
        <f t="shared" si="113"/>
        <v>-8.4121976866456949E-3</v>
      </c>
      <c r="Y447" s="4">
        <f t="shared" si="114"/>
        <v>-3.067814854682438E-2</v>
      </c>
      <c r="Z447" s="4">
        <f t="shared" si="115"/>
        <v>-4.6093482153060084E-3</v>
      </c>
      <c r="AA447" s="4">
        <f t="shared" si="116"/>
        <v>-9.1268634012776628E-3</v>
      </c>
      <c r="AB447" s="4">
        <f t="shared" si="117"/>
        <v>-2.8007889546351139E-2</v>
      </c>
      <c r="AC447" s="4">
        <f t="shared" si="118"/>
        <v>-6.5040650406503753E-3</v>
      </c>
      <c r="AD447" s="4">
        <f t="shared" si="119"/>
        <v>-1.8460329929300801E-2</v>
      </c>
      <c r="AE447" s="4">
        <f t="shared" si="120"/>
        <v>1.8698060941828354E-2</v>
      </c>
      <c r="AF447" s="4">
        <f t="shared" si="121"/>
        <v>6.8271827928481077E-3</v>
      </c>
      <c r="AG447" s="4">
        <f t="shared" si="125"/>
        <v>3.8476337052717469E-4</v>
      </c>
    </row>
    <row r="448" spans="1:33">
      <c r="A448" s="53">
        <v>45146</v>
      </c>
      <c r="B448">
        <v>132.53</v>
      </c>
      <c r="C448">
        <v>141.58000000000001</v>
      </c>
      <c r="D448">
        <v>22</v>
      </c>
      <c r="E448">
        <v>35.01</v>
      </c>
      <c r="F448">
        <v>54.11</v>
      </c>
      <c r="G448">
        <v>18.23</v>
      </c>
      <c r="H448">
        <v>16.77</v>
      </c>
      <c r="I448">
        <v>243.27</v>
      </c>
      <c r="J448">
        <v>30.68</v>
      </c>
      <c r="K448">
        <v>23.3</v>
      </c>
      <c r="L448">
        <v>6.02</v>
      </c>
      <c r="M448">
        <v>69.72</v>
      </c>
      <c r="N448">
        <v>30.36</v>
      </c>
      <c r="O448">
        <v>602.32000000000005</v>
      </c>
      <c r="P448" s="72">
        <v>263.11</v>
      </c>
      <c r="Q448" s="61"/>
      <c r="R448" s="53">
        <v>45146</v>
      </c>
      <c r="S448" s="4">
        <f t="shared" si="108"/>
        <v>-1.2664829024808033E-2</v>
      </c>
      <c r="T448" s="4">
        <f t="shared" si="109"/>
        <v>8.9794754846066471E-3</v>
      </c>
      <c r="U448" s="4">
        <f t="shared" si="110"/>
        <v>-1.1235955056179803E-2</v>
      </c>
      <c r="V448" s="4">
        <f t="shared" si="111"/>
        <v>-2.750000000000008E-2</v>
      </c>
      <c r="W448" s="4">
        <f t="shared" si="112"/>
        <v>-5.513692335967546E-3</v>
      </c>
      <c r="X448" s="4">
        <f t="shared" si="113"/>
        <v>-3.3404029692470805E-2</v>
      </c>
      <c r="Y448" s="4">
        <f t="shared" si="114"/>
        <v>-6.8850638534147746E-2</v>
      </c>
      <c r="Z448" s="4">
        <f t="shared" si="115"/>
        <v>-6.9001148105625743E-2</v>
      </c>
      <c r="AA448" s="4">
        <f t="shared" si="116"/>
        <v>-5.8028860914952407E-2</v>
      </c>
      <c r="AB448" s="4">
        <f t="shared" si="117"/>
        <v>-5.4383116883116922E-2</v>
      </c>
      <c r="AC448" s="4">
        <f t="shared" si="118"/>
        <v>-1.4729950900163824E-2</v>
      </c>
      <c r="AD448" s="4">
        <f t="shared" si="119"/>
        <v>-7.0028011204481766E-2</v>
      </c>
      <c r="AE448" s="4">
        <f t="shared" si="120"/>
        <v>3.195105370496254E-2</v>
      </c>
      <c r="AF448" s="4">
        <f t="shared" si="121"/>
        <v>-8.6736121397652521E-3</v>
      </c>
      <c r="AG448" s="4">
        <f t="shared" si="125"/>
        <v>1.1961538461538579E-2</v>
      </c>
    </row>
    <row r="449" spans="1:33">
      <c r="A449" s="53">
        <v>45147</v>
      </c>
      <c r="B449">
        <v>133.91</v>
      </c>
      <c r="C449">
        <v>146.43</v>
      </c>
      <c r="D449">
        <v>22</v>
      </c>
      <c r="E449">
        <v>36</v>
      </c>
      <c r="F449">
        <v>53.51</v>
      </c>
      <c r="G449">
        <v>18.41</v>
      </c>
      <c r="H449">
        <v>17.079999999999998</v>
      </c>
      <c r="I449">
        <v>244.46</v>
      </c>
      <c r="J449">
        <v>31.8</v>
      </c>
      <c r="K449">
        <v>23.81</v>
      </c>
      <c r="L449">
        <v>5.99</v>
      </c>
      <c r="M449">
        <v>73.84</v>
      </c>
      <c r="N449">
        <v>29.5</v>
      </c>
      <c r="O449">
        <v>608.04</v>
      </c>
      <c r="P449" s="72">
        <v>265.01</v>
      </c>
      <c r="Q449" s="61"/>
      <c r="R449" s="53">
        <v>45147</v>
      </c>
      <c r="S449" s="4">
        <f t="shared" si="108"/>
        <v>1.0412736738851569E-2</v>
      </c>
      <c r="T449" s="4">
        <f t="shared" si="109"/>
        <v>3.4256250882892969E-2</v>
      </c>
      <c r="U449" s="4">
        <f t="shared" si="110"/>
        <v>0</v>
      </c>
      <c r="V449" s="4">
        <f t="shared" si="111"/>
        <v>2.8277634961439757E-2</v>
      </c>
      <c r="W449" s="4">
        <f t="shared" si="112"/>
        <v>-1.1088523378303461E-2</v>
      </c>
      <c r="X449" s="4">
        <f t="shared" si="113"/>
        <v>9.8738343390016858E-3</v>
      </c>
      <c r="Y449" s="4">
        <f t="shared" si="114"/>
        <v>1.8485390578413696E-2</v>
      </c>
      <c r="Z449" s="4">
        <f t="shared" si="115"/>
        <v>4.8916841369670561E-3</v>
      </c>
      <c r="AA449" s="4">
        <f t="shared" si="116"/>
        <v>3.6505867014341664E-2</v>
      </c>
      <c r="AB449" s="4">
        <f t="shared" si="117"/>
        <v>2.1888412017167402E-2</v>
      </c>
      <c r="AC449" s="4">
        <f t="shared" si="118"/>
        <v>-4.983388704318803E-3</v>
      </c>
      <c r="AD449" s="4">
        <f t="shared" si="119"/>
        <v>5.9093516924842326E-2</v>
      </c>
      <c r="AE449" s="4">
        <f t="shared" si="120"/>
        <v>-2.832674571805005E-2</v>
      </c>
      <c r="AF449" s="4">
        <f t="shared" si="121"/>
        <v>9.4966130960285611E-3</v>
      </c>
      <c r="AG449" s="4">
        <f t="shared" si="125"/>
        <v>7.2213142791988094E-3</v>
      </c>
    </row>
    <row r="450" spans="1:33">
      <c r="A450" s="53">
        <v>45148</v>
      </c>
      <c r="B450">
        <v>130.71</v>
      </c>
      <c r="C450">
        <v>149.04</v>
      </c>
      <c r="D450">
        <v>22.01</v>
      </c>
      <c r="E450">
        <v>34.85</v>
      </c>
      <c r="F450">
        <v>52.66</v>
      </c>
      <c r="G450">
        <v>18.16</v>
      </c>
      <c r="H450">
        <v>16.63</v>
      </c>
      <c r="I450">
        <v>243.54</v>
      </c>
      <c r="J450">
        <v>32.130000000000003</v>
      </c>
      <c r="K450">
        <v>23.15</v>
      </c>
      <c r="L450">
        <v>5.86</v>
      </c>
      <c r="M450">
        <v>70.67</v>
      </c>
      <c r="N450">
        <v>31.49</v>
      </c>
      <c r="O450">
        <v>611.15</v>
      </c>
      <c r="P450" s="72">
        <v>267.45</v>
      </c>
      <c r="Q450" s="61"/>
      <c r="R450" s="53">
        <v>45148</v>
      </c>
      <c r="S450" s="4">
        <f t="shared" si="108"/>
        <v>-2.3896647001717453E-2</v>
      </c>
      <c r="T450" s="4">
        <f t="shared" si="109"/>
        <v>1.782421634910869E-2</v>
      </c>
      <c r="U450" s="4">
        <f t="shared" si="110"/>
        <v>4.5454545454548523E-4</v>
      </c>
      <c r="V450" s="4">
        <f t="shared" si="111"/>
        <v>-3.1944444444444442E-2</v>
      </c>
      <c r="W450" s="4">
        <f t="shared" si="112"/>
        <v>-1.5884881330592404E-2</v>
      </c>
      <c r="X450" s="4">
        <f t="shared" si="113"/>
        <v>-1.3579576317218955E-2</v>
      </c>
      <c r="Y450" s="4">
        <f t="shared" si="114"/>
        <v>-2.6346604215456648E-2</v>
      </c>
      <c r="Z450" s="4">
        <f t="shared" si="115"/>
        <v>-3.7633968747443625E-3</v>
      </c>
      <c r="AA450" s="4">
        <f t="shared" si="116"/>
        <v>1.0377358490566202E-2</v>
      </c>
      <c r="AB450" s="4">
        <f t="shared" si="117"/>
        <v>-2.7719445611087745E-2</v>
      </c>
      <c r="AC450" s="4">
        <f t="shared" si="118"/>
        <v>-2.1702838063439089E-2</v>
      </c>
      <c r="AD450" s="4">
        <f t="shared" si="119"/>
        <v>-4.2930660888407357E-2</v>
      </c>
      <c r="AE450" s="4">
        <f t="shared" si="120"/>
        <v>6.7457627118644004E-2</v>
      </c>
      <c r="AF450" s="4">
        <f t="shared" si="121"/>
        <v>5.1147950792711505E-3</v>
      </c>
      <c r="AG450" s="4">
        <f t="shared" si="125"/>
        <v>9.2071997283120766E-3</v>
      </c>
    </row>
    <row r="451" spans="1:33">
      <c r="A451" s="53">
        <v>45149</v>
      </c>
      <c r="B451">
        <v>132.37</v>
      </c>
      <c r="C451">
        <v>150.30000000000001</v>
      </c>
      <c r="D451">
        <v>22.49</v>
      </c>
      <c r="E451">
        <v>35.799999999999997</v>
      </c>
      <c r="F451">
        <v>53.05</v>
      </c>
      <c r="G451">
        <v>18.41</v>
      </c>
      <c r="H451">
        <v>16.670000000000002</v>
      </c>
      <c r="I451">
        <v>242.94</v>
      </c>
      <c r="J451">
        <v>31.95</v>
      </c>
      <c r="K451">
        <v>23.32</v>
      </c>
      <c r="L451">
        <v>5.85</v>
      </c>
      <c r="M451">
        <v>72.87</v>
      </c>
      <c r="N451">
        <v>30.88</v>
      </c>
      <c r="O451">
        <v>615.66</v>
      </c>
      <c r="P451" s="72">
        <v>272.5</v>
      </c>
      <c r="Q451" s="61"/>
      <c r="R451" s="53">
        <v>45149</v>
      </c>
      <c r="S451" s="4">
        <f t="shared" si="108"/>
        <v>1.2699869941090958E-2</v>
      </c>
      <c r="T451" s="4">
        <f t="shared" si="109"/>
        <v>8.4541062801932743E-3</v>
      </c>
      <c r="U451" s="4">
        <f t="shared" si="110"/>
        <v>2.1808268968650513E-2</v>
      </c>
      <c r="V451" s="4">
        <f t="shared" si="111"/>
        <v>2.7259684361549352E-2</v>
      </c>
      <c r="W451" s="4">
        <f t="shared" si="112"/>
        <v>7.4060007595897481E-3</v>
      </c>
      <c r="X451" s="4">
        <f t="shared" si="113"/>
        <v>1.3766519823788625E-2</v>
      </c>
      <c r="Y451" s="4">
        <f t="shared" si="114"/>
        <v>2.4052916416117398E-3</v>
      </c>
      <c r="Z451" s="4">
        <f t="shared" si="115"/>
        <v>-2.4636610002463089E-3</v>
      </c>
      <c r="AA451" s="4">
        <f t="shared" si="116"/>
        <v>-5.6022408963586345E-3</v>
      </c>
      <c r="AB451" s="4">
        <f t="shared" si="117"/>
        <v>7.3434125269979944E-3</v>
      </c>
      <c r="AC451" s="4">
        <f t="shared" si="118"/>
        <v>-1.7064846416383617E-3</v>
      </c>
      <c r="AD451" s="4">
        <f t="shared" si="119"/>
        <v>3.1130607046837344E-2</v>
      </c>
      <c r="AE451" s="4">
        <f t="shared" si="120"/>
        <v>-1.937122896157506E-2</v>
      </c>
      <c r="AF451" s="4">
        <f t="shared" si="121"/>
        <v>7.3795303935204615E-3</v>
      </c>
      <c r="AG451" s="4">
        <f t="shared" si="125"/>
        <v>1.8882034025051508E-2</v>
      </c>
    </row>
    <row r="452" spans="1:33">
      <c r="A452" s="53">
        <v>45153</v>
      </c>
      <c r="B452">
        <v>132.47999999999999</v>
      </c>
      <c r="C452">
        <v>150.12</v>
      </c>
      <c r="D452">
        <v>22.5</v>
      </c>
      <c r="E452">
        <v>35.82</v>
      </c>
      <c r="F452">
        <v>55.03</v>
      </c>
      <c r="G452">
        <v>18.55</v>
      </c>
      <c r="H452">
        <v>16.62</v>
      </c>
      <c r="I452">
        <v>241.58</v>
      </c>
      <c r="J452">
        <v>31.39</v>
      </c>
      <c r="K452">
        <v>25.07</v>
      </c>
      <c r="L452">
        <v>5.87</v>
      </c>
      <c r="M452">
        <v>74.06</v>
      </c>
      <c r="N452">
        <v>31.9</v>
      </c>
      <c r="O452">
        <v>623.09</v>
      </c>
      <c r="P452" s="72">
        <v>273.98</v>
      </c>
      <c r="Q452" s="61"/>
      <c r="R452" s="53">
        <v>45153</v>
      </c>
      <c r="S452" s="4">
        <f t="shared" ref="S452:S519" si="126">B452/B451-1</f>
        <v>8.3100400392832618E-4</v>
      </c>
      <c r="T452" s="4">
        <f t="shared" ref="T452:T519" si="127">C452/C451-1</f>
        <v>-1.1976047904191933E-3</v>
      </c>
      <c r="U452" s="4">
        <f t="shared" ref="U452:U519" si="128">D452/D451-1</f>
        <v>4.4464206313921117E-4</v>
      </c>
      <c r="V452" s="4">
        <f t="shared" ref="V452:V519" si="129">E452/E451-1</f>
        <v>5.5865921787723316E-4</v>
      </c>
      <c r="W452" s="4">
        <f t="shared" ref="W452:W519" si="130">F452/F451-1</f>
        <v>3.7323279924599495E-2</v>
      </c>
      <c r="X452" s="4">
        <f t="shared" ref="X452:X519" si="131">G452/G451-1</f>
        <v>7.6045627376426506E-3</v>
      </c>
      <c r="Y452" s="4">
        <f t="shared" ref="Y452:Y519" si="132">H452/H451-1</f>
        <v>-2.9994001199760145E-3</v>
      </c>
      <c r="Z452" s="4">
        <f t="shared" ref="Z452:Z519" si="133">I452/I451-1</f>
        <v>-5.598090063390071E-3</v>
      </c>
      <c r="AA452" s="4">
        <f t="shared" ref="AA452:AA519" si="134">J452/J451-1</f>
        <v>-1.7527386541471013E-2</v>
      </c>
      <c r="AB452" s="4">
        <f t="shared" ref="AB452:AB519" si="135">K452/K451-1</f>
        <v>7.5042881646655291E-2</v>
      </c>
      <c r="AC452" s="4">
        <f t="shared" ref="AC452:AC519" si="136">L452/L451-1</f>
        <v>3.4188034188034067E-3</v>
      </c>
      <c r="AD452" s="4">
        <f t="shared" ref="AD452:AD519" si="137">M452/M451-1</f>
        <v>1.6330451488952846E-2</v>
      </c>
      <c r="AE452" s="4">
        <f t="shared" ref="AE452:AE519" si="138">N452/N451-1</f>
        <v>3.303108808290145E-2</v>
      </c>
      <c r="AF452" s="4">
        <f t="shared" ref="AF452:AF519" si="139">O452/O451-1</f>
        <v>1.2068349413637547E-2</v>
      </c>
      <c r="AG452" s="4">
        <f t="shared" ref="AG452:AG467" si="140">P452/P451-1</f>
        <v>5.4311926605505878E-3</v>
      </c>
    </row>
    <row r="453" spans="1:33">
      <c r="A453" s="53">
        <v>45154</v>
      </c>
      <c r="B453">
        <v>132.16999999999999</v>
      </c>
      <c r="C453">
        <v>149.83000000000001</v>
      </c>
      <c r="D453">
        <v>22.5</v>
      </c>
      <c r="E453">
        <v>36.08</v>
      </c>
      <c r="F453">
        <v>56.49</v>
      </c>
      <c r="G453">
        <v>18.350000000000001</v>
      </c>
      <c r="H453">
        <v>16.170000000000002</v>
      </c>
      <c r="I453">
        <v>239.28</v>
      </c>
      <c r="J453">
        <v>30.8</v>
      </c>
      <c r="K453">
        <v>25.38</v>
      </c>
      <c r="L453">
        <v>5.79</v>
      </c>
      <c r="M453">
        <v>72.900000000000006</v>
      </c>
      <c r="N453">
        <v>32.380000000000003</v>
      </c>
      <c r="O453">
        <v>626.57000000000005</v>
      </c>
      <c r="P453" s="72">
        <v>252.25</v>
      </c>
      <c r="Q453" s="61"/>
      <c r="R453" s="53">
        <v>45154</v>
      </c>
      <c r="S453" s="4">
        <f t="shared" si="126"/>
        <v>-2.33997584541068E-3</v>
      </c>
      <c r="T453" s="4">
        <f t="shared" si="127"/>
        <v>-1.9317879030108509E-3</v>
      </c>
      <c r="U453" s="4">
        <f t="shared" si="128"/>
        <v>0</v>
      </c>
      <c r="V453" s="4">
        <f t="shared" si="129"/>
        <v>7.2585147962032082E-3</v>
      </c>
      <c r="W453" s="4">
        <f t="shared" si="130"/>
        <v>2.6530983100127248E-2</v>
      </c>
      <c r="X453" s="4">
        <f t="shared" si="131"/>
        <v>-1.0781671159029615E-2</v>
      </c>
      <c r="Y453" s="4">
        <f t="shared" si="132"/>
        <v>-2.7075812274368172E-2</v>
      </c>
      <c r="Z453" s="4">
        <f t="shared" si="133"/>
        <v>-9.5206556834175338E-3</v>
      </c>
      <c r="AA453" s="4">
        <f t="shared" si="134"/>
        <v>-1.879579483912075E-2</v>
      </c>
      <c r="AB453" s="4">
        <f t="shared" si="135"/>
        <v>1.2365376944555084E-2</v>
      </c>
      <c r="AC453" s="4">
        <f t="shared" si="136"/>
        <v>-1.3628620102214661E-2</v>
      </c>
      <c r="AD453" s="4">
        <f t="shared" si="137"/>
        <v>-1.5662975965433423E-2</v>
      </c>
      <c r="AE453" s="4">
        <f t="shared" si="138"/>
        <v>1.5047021943573879E-2</v>
      </c>
      <c r="AF453" s="4">
        <f t="shared" si="139"/>
        <v>5.5850679677094117E-3</v>
      </c>
      <c r="AG453" s="4">
        <f t="shared" si="140"/>
        <v>-7.9312358566318797E-2</v>
      </c>
    </row>
    <row r="454" spans="1:33">
      <c r="A454" s="53">
        <v>45155</v>
      </c>
      <c r="B454">
        <v>130.91999999999999</v>
      </c>
      <c r="C454">
        <v>150.87</v>
      </c>
      <c r="D454">
        <v>22.49</v>
      </c>
      <c r="E454">
        <v>36.32</v>
      </c>
      <c r="F454">
        <v>56.01</v>
      </c>
      <c r="G454">
        <v>18.3</v>
      </c>
      <c r="H454">
        <v>16.71</v>
      </c>
      <c r="I454">
        <v>253.73</v>
      </c>
      <c r="J454">
        <v>30.93</v>
      </c>
      <c r="K454">
        <v>25.22</v>
      </c>
      <c r="L454">
        <v>5.82</v>
      </c>
      <c r="M454">
        <v>74.23</v>
      </c>
      <c r="N454">
        <v>31.09</v>
      </c>
      <c r="O454">
        <v>623.72</v>
      </c>
      <c r="P454" s="72">
        <v>258.95</v>
      </c>
      <c r="Q454" s="61"/>
      <c r="R454" s="53">
        <v>45155</v>
      </c>
      <c r="S454" s="4">
        <f t="shared" si="126"/>
        <v>-9.4575168343800087E-3</v>
      </c>
      <c r="T454" s="4">
        <f t="shared" si="127"/>
        <v>6.9412000266968477E-3</v>
      </c>
      <c r="U454" s="4">
        <f t="shared" si="128"/>
        <v>-4.4444444444446951E-4</v>
      </c>
      <c r="V454" s="4">
        <f t="shared" si="129"/>
        <v>6.6518847006651338E-3</v>
      </c>
      <c r="W454" s="4">
        <f t="shared" si="130"/>
        <v>-8.4970791290495118E-3</v>
      </c>
      <c r="X454" s="4">
        <f t="shared" si="131"/>
        <v>-2.7247956403270157E-3</v>
      </c>
      <c r="Y454" s="4">
        <f t="shared" si="132"/>
        <v>3.3395176252319025E-2</v>
      </c>
      <c r="Z454" s="4">
        <f t="shared" si="133"/>
        <v>6.0389501838849835E-2</v>
      </c>
      <c r="AA454" s="4">
        <f t="shared" si="134"/>
        <v>4.220779220779125E-3</v>
      </c>
      <c r="AB454" s="4">
        <f t="shared" si="135"/>
        <v>-6.3041765169424835E-3</v>
      </c>
      <c r="AC454" s="4">
        <f t="shared" si="136"/>
        <v>5.1813471502590858E-3</v>
      </c>
      <c r="AD454" s="4">
        <f t="shared" si="137"/>
        <v>1.8244170096021861E-2</v>
      </c>
      <c r="AE454" s="4">
        <f t="shared" si="138"/>
        <v>-3.9839407041383668E-2</v>
      </c>
      <c r="AF454" s="4">
        <f t="shared" si="139"/>
        <v>-4.5485739821569116E-3</v>
      </c>
      <c r="AG454" s="4">
        <f t="shared" si="140"/>
        <v>2.6560951437066382E-2</v>
      </c>
    </row>
    <row r="455" spans="1:33">
      <c r="A455" s="53">
        <v>45156</v>
      </c>
      <c r="B455">
        <v>130.03</v>
      </c>
      <c r="C455">
        <v>149.09</v>
      </c>
      <c r="D455">
        <v>22.64</v>
      </c>
      <c r="E455">
        <v>36.200000000000003</v>
      </c>
      <c r="F455">
        <v>55.51</v>
      </c>
      <c r="G455">
        <v>18.12</v>
      </c>
      <c r="H455">
        <v>16.21</v>
      </c>
      <c r="I455">
        <v>249.62</v>
      </c>
      <c r="J455">
        <v>30.38</v>
      </c>
      <c r="K455">
        <v>24.72</v>
      </c>
      <c r="L455">
        <v>5.67</v>
      </c>
      <c r="M455">
        <v>76.150000000000006</v>
      </c>
      <c r="N455">
        <v>31.73</v>
      </c>
      <c r="O455">
        <v>613.96</v>
      </c>
      <c r="P455" s="72">
        <v>256.52999999999997</v>
      </c>
      <c r="Q455" s="61"/>
      <c r="R455" s="53">
        <v>45156</v>
      </c>
      <c r="S455" s="4">
        <f t="shared" si="126"/>
        <v>-6.7980446073937495E-3</v>
      </c>
      <c r="T455" s="4">
        <f t="shared" si="127"/>
        <v>-1.1798236892689107E-2</v>
      </c>
      <c r="U455" s="4">
        <f t="shared" si="128"/>
        <v>6.6696309470877235E-3</v>
      </c>
      <c r="V455" s="4">
        <f t="shared" si="129"/>
        <v>-3.3039647577092213E-3</v>
      </c>
      <c r="W455" s="4">
        <f t="shared" si="130"/>
        <v>-8.9269773254776474E-3</v>
      </c>
      <c r="X455" s="4">
        <f t="shared" si="131"/>
        <v>-9.8360655737704805E-3</v>
      </c>
      <c r="Y455" s="4">
        <f t="shared" si="132"/>
        <v>-2.9922202274087373E-2</v>
      </c>
      <c r="Z455" s="4">
        <f t="shared" si="133"/>
        <v>-1.6198321049934905E-2</v>
      </c>
      <c r="AA455" s="4">
        <f t="shared" si="134"/>
        <v>-1.7782088587132261E-2</v>
      </c>
      <c r="AB455" s="4">
        <f t="shared" si="135"/>
        <v>-1.9825535289452856E-2</v>
      </c>
      <c r="AC455" s="4">
        <f t="shared" si="136"/>
        <v>-2.5773195876288679E-2</v>
      </c>
      <c r="AD455" s="4">
        <f t="shared" si="137"/>
        <v>2.5865553010911979E-2</v>
      </c>
      <c r="AE455" s="4">
        <f t="shared" si="138"/>
        <v>2.0585397233837233E-2</v>
      </c>
      <c r="AF455" s="4">
        <f t="shared" si="139"/>
        <v>-1.5648047200666926E-2</v>
      </c>
      <c r="AG455" s="4">
        <f t="shared" si="140"/>
        <v>-9.3454334813670714E-3</v>
      </c>
    </row>
    <row r="456" spans="1:33">
      <c r="A456" s="53">
        <v>45159</v>
      </c>
      <c r="B456">
        <v>128.75</v>
      </c>
      <c r="C456">
        <v>143.77000000000001</v>
      </c>
      <c r="D456">
        <v>22.17</v>
      </c>
      <c r="E456">
        <v>36.32</v>
      </c>
      <c r="F456">
        <v>59.65</v>
      </c>
      <c r="G456">
        <v>17.78</v>
      </c>
      <c r="H456">
        <v>15.64</v>
      </c>
      <c r="I456">
        <v>244.13</v>
      </c>
      <c r="J456">
        <v>30.15</v>
      </c>
      <c r="K456">
        <v>23.9</v>
      </c>
      <c r="L456">
        <v>5.61</v>
      </c>
      <c r="M456">
        <v>74.430000000000007</v>
      </c>
      <c r="N456">
        <v>31.85</v>
      </c>
      <c r="O456">
        <v>605.73</v>
      </c>
      <c r="P456" s="72">
        <v>252.99</v>
      </c>
      <c r="Q456" s="61"/>
      <c r="R456" s="53">
        <v>45159</v>
      </c>
      <c r="S456" s="4">
        <f t="shared" si="126"/>
        <v>-9.8438821810351573E-3</v>
      </c>
      <c r="T456" s="4">
        <f t="shared" si="127"/>
        <v>-3.5683144409417111E-2</v>
      </c>
      <c r="U456" s="4">
        <f t="shared" si="128"/>
        <v>-2.0759717314487558E-2</v>
      </c>
      <c r="V456" s="4">
        <f t="shared" si="129"/>
        <v>3.3149171270716593E-3</v>
      </c>
      <c r="W456" s="4">
        <f t="shared" si="130"/>
        <v>7.4581156548369609E-2</v>
      </c>
      <c r="X456" s="4">
        <f t="shared" si="131"/>
        <v>-1.8763796909492259E-2</v>
      </c>
      <c r="Y456" s="4">
        <f t="shared" si="132"/>
        <v>-3.5163479333744641E-2</v>
      </c>
      <c r="Z456" s="4">
        <f t="shared" si="133"/>
        <v>-2.1993430013620752E-2</v>
      </c>
      <c r="AA456" s="4">
        <f t="shared" si="134"/>
        <v>-7.5707702435813262E-3</v>
      </c>
      <c r="AB456" s="4">
        <f t="shared" si="135"/>
        <v>-3.3171521035598728E-2</v>
      </c>
      <c r="AC456" s="4">
        <f t="shared" si="136"/>
        <v>-1.058201058201047E-2</v>
      </c>
      <c r="AD456" s="4">
        <f t="shared" si="137"/>
        <v>-2.2586999343401137E-2</v>
      </c>
      <c r="AE456" s="4">
        <f t="shared" si="138"/>
        <v>3.7819098644815696E-3</v>
      </c>
      <c r="AF456" s="4">
        <f t="shared" si="139"/>
        <v>-1.3404782070493226E-2</v>
      </c>
      <c r="AG456" s="4">
        <f t="shared" si="140"/>
        <v>-1.37995556075311E-2</v>
      </c>
    </row>
    <row r="457" spans="1:33">
      <c r="A457" s="53">
        <v>45160</v>
      </c>
      <c r="B457">
        <v>124.03</v>
      </c>
      <c r="C457">
        <v>143.58000000000001</v>
      </c>
      <c r="D457">
        <v>22.96</v>
      </c>
      <c r="E457">
        <v>36.25</v>
      </c>
      <c r="F457">
        <v>59.57</v>
      </c>
      <c r="G457">
        <v>18.11</v>
      </c>
      <c r="H457">
        <v>15.62</v>
      </c>
      <c r="I457">
        <v>243.64</v>
      </c>
      <c r="J457">
        <v>30.09</v>
      </c>
      <c r="K457">
        <v>23.86</v>
      </c>
      <c r="L457">
        <v>5.59</v>
      </c>
      <c r="M457">
        <v>75.83</v>
      </c>
      <c r="N457">
        <v>31</v>
      </c>
      <c r="O457">
        <v>602.62</v>
      </c>
      <c r="P457" s="72">
        <v>253.97</v>
      </c>
      <c r="Q457" s="61"/>
      <c r="R457" s="53">
        <v>45160</v>
      </c>
      <c r="S457" s="4">
        <f t="shared" si="126"/>
        <v>-3.6660194174757299E-2</v>
      </c>
      <c r="T457" s="4">
        <f t="shared" si="127"/>
        <v>-1.3215552618766058E-3</v>
      </c>
      <c r="U457" s="4">
        <f t="shared" si="128"/>
        <v>3.5633739287325161E-2</v>
      </c>
      <c r="V457" s="4">
        <f t="shared" si="129"/>
        <v>-1.9273127753304253E-3</v>
      </c>
      <c r="W457" s="4">
        <f t="shared" si="130"/>
        <v>-1.3411567476948605E-3</v>
      </c>
      <c r="X457" s="4">
        <f t="shared" si="131"/>
        <v>1.8560179977502811E-2</v>
      </c>
      <c r="Y457" s="4">
        <f t="shared" si="132"/>
        <v>-1.2787723785167016E-3</v>
      </c>
      <c r="Z457" s="4">
        <f t="shared" si="133"/>
        <v>-2.0071273501822695E-3</v>
      </c>
      <c r="AA457" s="4">
        <f t="shared" si="134"/>
        <v>-1.9900497512437276E-3</v>
      </c>
      <c r="AB457" s="4">
        <f t="shared" si="135"/>
        <v>-1.6736401673639323E-3</v>
      </c>
      <c r="AC457" s="4">
        <f t="shared" si="136"/>
        <v>-3.5650623885918886E-3</v>
      </c>
      <c r="AD457" s="4">
        <f t="shared" si="137"/>
        <v>1.8809619776971598E-2</v>
      </c>
      <c r="AE457" s="4">
        <f t="shared" si="138"/>
        <v>-2.6687598116169609E-2</v>
      </c>
      <c r="AF457" s="4">
        <f t="shared" si="139"/>
        <v>-5.1343007610651359E-3</v>
      </c>
      <c r="AG457" s="4">
        <f t="shared" si="140"/>
        <v>3.8736708960827038E-3</v>
      </c>
    </row>
    <row r="458" spans="1:33">
      <c r="A458" s="53">
        <v>45161</v>
      </c>
      <c r="B458">
        <v>124.08</v>
      </c>
      <c r="C458">
        <v>143.57</v>
      </c>
      <c r="D458">
        <v>23.42</v>
      </c>
      <c r="E458">
        <v>37.130000000000003</v>
      </c>
      <c r="F458">
        <v>59.02</v>
      </c>
      <c r="G458">
        <v>18.23</v>
      </c>
      <c r="H458">
        <v>15.7</v>
      </c>
      <c r="I458">
        <v>244.76</v>
      </c>
      <c r="J458">
        <v>29.52</v>
      </c>
      <c r="K458">
        <v>24</v>
      </c>
      <c r="L458">
        <v>5.46</v>
      </c>
      <c r="M458">
        <v>76.239999999999995</v>
      </c>
      <c r="N458">
        <v>30.46</v>
      </c>
      <c r="O458">
        <v>600.86</v>
      </c>
      <c r="P458" s="72">
        <v>254</v>
      </c>
      <c r="Q458" s="61"/>
      <c r="R458" s="53">
        <v>45161</v>
      </c>
      <c r="S458" s="4">
        <f t="shared" si="126"/>
        <v>4.0312827541710838E-4</v>
      </c>
      <c r="T458" s="4">
        <f t="shared" si="127"/>
        <v>-6.9647583229026644E-5</v>
      </c>
      <c r="U458" s="4">
        <f t="shared" si="128"/>
        <v>2.0034843205575026E-2</v>
      </c>
      <c r="V458" s="4">
        <f t="shared" si="129"/>
        <v>2.4275862068965592E-2</v>
      </c>
      <c r="W458" s="4">
        <f t="shared" si="130"/>
        <v>-9.2328353197917989E-3</v>
      </c>
      <c r="X458" s="4">
        <f t="shared" si="131"/>
        <v>6.6261733848702598E-3</v>
      </c>
      <c r="Y458" s="4">
        <f t="shared" si="132"/>
        <v>5.1216389244559402E-3</v>
      </c>
      <c r="Z458" s="4">
        <f t="shared" si="133"/>
        <v>4.5969463142341294E-3</v>
      </c>
      <c r="AA458" s="4">
        <f t="shared" si="134"/>
        <v>-1.8943170488534444E-2</v>
      </c>
      <c r="AB458" s="4">
        <f t="shared" si="135"/>
        <v>5.8675607711651256E-3</v>
      </c>
      <c r="AC458" s="4">
        <f t="shared" si="136"/>
        <v>-2.3255813953488302E-2</v>
      </c>
      <c r="AD458" s="4">
        <f t="shared" si="137"/>
        <v>5.4068310694974642E-3</v>
      </c>
      <c r="AE458" s="4">
        <f t="shared" si="138"/>
        <v>-1.74193548387096E-2</v>
      </c>
      <c r="AF458" s="4">
        <f t="shared" si="139"/>
        <v>-2.9205801334174497E-3</v>
      </c>
      <c r="AG458" s="4">
        <f t="shared" si="140"/>
        <v>1.1812418789625134E-4</v>
      </c>
    </row>
    <row r="459" spans="1:33">
      <c r="A459" s="53">
        <v>45162</v>
      </c>
      <c r="B459">
        <v>126.07</v>
      </c>
      <c r="C459">
        <v>146.34</v>
      </c>
      <c r="D459">
        <v>25.18</v>
      </c>
      <c r="E459">
        <v>38.19</v>
      </c>
      <c r="F459">
        <v>59.28</v>
      </c>
      <c r="G459">
        <v>18.82</v>
      </c>
      <c r="H459">
        <v>15.6</v>
      </c>
      <c r="I459">
        <v>244.96</v>
      </c>
      <c r="J459">
        <v>29.57</v>
      </c>
      <c r="K459">
        <v>23.98</v>
      </c>
      <c r="L459">
        <v>5.44</v>
      </c>
      <c r="M459">
        <v>75.92</v>
      </c>
      <c r="N459">
        <v>29.63</v>
      </c>
      <c r="O459">
        <v>600.66999999999996</v>
      </c>
      <c r="P459" s="72">
        <v>254.75</v>
      </c>
      <c r="Q459" s="61"/>
      <c r="R459" s="53">
        <v>45162</v>
      </c>
      <c r="S459" s="4">
        <f t="shared" si="126"/>
        <v>1.6038039974210161E-2</v>
      </c>
      <c r="T459" s="4">
        <f t="shared" si="127"/>
        <v>1.9293724315665006E-2</v>
      </c>
      <c r="U459" s="4">
        <f t="shared" si="128"/>
        <v>7.5149444918872765E-2</v>
      </c>
      <c r="V459" s="4">
        <f t="shared" si="129"/>
        <v>2.854834365741965E-2</v>
      </c>
      <c r="W459" s="4">
        <f t="shared" si="130"/>
        <v>4.405286343612369E-3</v>
      </c>
      <c r="X459" s="4">
        <f t="shared" si="131"/>
        <v>3.2364234777838785E-2</v>
      </c>
      <c r="Y459" s="4">
        <f t="shared" si="132"/>
        <v>-6.3694267515923553E-3</v>
      </c>
      <c r="Z459" s="4">
        <f t="shared" si="133"/>
        <v>8.1712698153291186E-4</v>
      </c>
      <c r="AA459" s="4">
        <f t="shared" si="134"/>
        <v>1.6937669376693165E-3</v>
      </c>
      <c r="AB459" s="4">
        <f t="shared" si="135"/>
        <v>-8.3333333333335258E-4</v>
      </c>
      <c r="AC459" s="4">
        <f t="shared" si="136"/>
        <v>-3.663003663003539E-3</v>
      </c>
      <c r="AD459" s="4">
        <f t="shared" si="137"/>
        <v>-4.1972717733472775E-3</v>
      </c>
      <c r="AE459" s="4">
        <f t="shared" si="138"/>
        <v>-2.7248850952068304E-2</v>
      </c>
      <c r="AF459" s="4">
        <f t="shared" si="139"/>
        <v>-3.1621342742083058E-4</v>
      </c>
      <c r="AG459" s="4">
        <f t="shared" si="140"/>
        <v>2.9527559055118058E-3</v>
      </c>
    </row>
    <row r="460" spans="1:33">
      <c r="A460" s="53">
        <v>45163</v>
      </c>
      <c r="B460">
        <v>126.95</v>
      </c>
      <c r="C460">
        <v>146.86000000000001</v>
      </c>
      <c r="D460">
        <v>27.07</v>
      </c>
      <c r="E460">
        <v>41.05</v>
      </c>
      <c r="F460">
        <v>59.85</v>
      </c>
      <c r="G460">
        <v>18.46</v>
      </c>
      <c r="H460">
        <v>15.41</v>
      </c>
      <c r="I460">
        <v>238.55</v>
      </c>
      <c r="J460">
        <v>29.89</v>
      </c>
      <c r="K460">
        <v>24.1</v>
      </c>
      <c r="L460">
        <v>5.29</v>
      </c>
      <c r="M460">
        <v>75.150000000000006</v>
      </c>
      <c r="N460">
        <v>29.96</v>
      </c>
      <c r="O460">
        <v>600.17999999999995</v>
      </c>
      <c r="P460" s="72">
        <v>258</v>
      </c>
      <c r="Q460" s="61"/>
      <c r="R460" s="53">
        <v>45163</v>
      </c>
      <c r="S460" s="4">
        <f t="shared" si="126"/>
        <v>6.9802490679782281E-3</v>
      </c>
      <c r="T460" s="4">
        <f t="shared" si="127"/>
        <v>3.5533688670221775E-3</v>
      </c>
      <c r="U460" s="4">
        <f t="shared" si="128"/>
        <v>7.5059571088165189E-2</v>
      </c>
      <c r="V460" s="4">
        <f t="shared" si="129"/>
        <v>7.4888714323121164E-2</v>
      </c>
      <c r="W460" s="4">
        <f t="shared" si="130"/>
        <v>9.6153846153845812E-3</v>
      </c>
      <c r="X460" s="4">
        <f t="shared" si="131"/>
        <v>-1.9128586609989395E-2</v>
      </c>
      <c r="Y460" s="4">
        <f t="shared" si="132"/>
        <v>-1.2179487179487136E-2</v>
      </c>
      <c r="Z460" s="4">
        <f t="shared" si="133"/>
        <v>-2.6167537557152176E-2</v>
      </c>
      <c r="AA460" s="4">
        <f t="shared" si="134"/>
        <v>1.0821778829895212E-2</v>
      </c>
      <c r="AB460" s="4">
        <f t="shared" si="135"/>
        <v>5.0041701417848916E-3</v>
      </c>
      <c r="AC460" s="4">
        <f t="shared" si="136"/>
        <v>-2.7573529411764719E-2</v>
      </c>
      <c r="AD460" s="4">
        <f t="shared" si="137"/>
        <v>-1.0142255005268663E-2</v>
      </c>
      <c r="AE460" s="4">
        <f t="shared" si="138"/>
        <v>1.1137360782990324E-2</v>
      </c>
      <c r="AF460" s="4">
        <f t="shared" si="139"/>
        <v>-8.1575573942427315E-4</v>
      </c>
      <c r="AG460" s="4">
        <f t="shared" si="140"/>
        <v>1.2757605495583801E-2</v>
      </c>
    </row>
    <row r="461" spans="1:33">
      <c r="A461" s="53">
        <v>45166</v>
      </c>
      <c r="B461">
        <v>125.69</v>
      </c>
      <c r="C461">
        <v>146.44999999999999</v>
      </c>
      <c r="D461">
        <v>29.1</v>
      </c>
      <c r="E461">
        <v>43.7</v>
      </c>
      <c r="F461">
        <v>60.5</v>
      </c>
      <c r="G461">
        <v>18.23</v>
      </c>
      <c r="H461">
        <v>15.26</v>
      </c>
      <c r="I461">
        <v>239.3</v>
      </c>
      <c r="J461">
        <v>29.93</v>
      </c>
      <c r="K461">
        <v>24.51</v>
      </c>
      <c r="L461">
        <v>5.28</v>
      </c>
      <c r="M461">
        <v>73.430000000000007</v>
      </c>
      <c r="N461">
        <v>29.82</v>
      </c>
      <c r="O461">
        <v>590.22</v>
      </c>
      <c r="P461" s="72">
        <v>255.8</v>
      </c>
      <c r="Q461" s="61"/>
      <c r="R461" s="53">
        <v>45166</v>
      </c>
      <c r="S461" s="4">
        <f t="shared" si="126"/>
        <v>-9.9251673887357228E-3</v>
      </c>
      <c r="T461" s="4">
        <f t="shared" si="127"/>
        <v>-2.7917744790959542E-3</v>
      </c>
      <c r="U461" s="4">
        <f t="shared" si="128"/>
        <v>7.4990764684152333E-2</v>
      </c>
      <c r="V461" s="4">
        <f t="shared" si="129"/>
        <v>6.4555420219244875E-2</v>
      </c>
      <c r="W461" s="4">
        <f t="shared" si="130"/>
        <v>1.0860484544695126E-2</v>
      </c>
      <c r="X461" s="4">
        <f t="shared" si="131"/>
        <v>-1.2459371614301218E-2</v>
      </c>
      <c r="Y461" s="4">
        <f t="shared" si="132"/>
        <v>-9.7339390006490056E-3</v>
      </c>
      <c r="Z461" s="4">
        <f t="shared" si="133"/>
        <v>3.1439949696081548E-3</v>
      </c>
      <c r="AA461" s="4">
        <f t="shared" si="134"/>
        <v>1.3382402141184357E-3</v>
      </c>
      <c r="AB461" s="4">
        <f t="shared" si="135"/>
        <v>1.7012448132780023E-2</v>
      </c>
      <c r="AC461" s="4">
        <f t="shared" si="136"/>
        <v>-1.890359168241873E-3</v>
      </c>
      <c r="AD461" s="4">
        <f t="shared" si="137"/>
        <v>-2.2887558216899473E-2</v>
      </c>
      <c r="AE461" s="4">
        <f t="shared" si="138"/>
        <v>-4.6728971962617383E-3</v>
      </c>
      <c r="AF461" s="4">
        <f t="shared" si="139"/>
        <v>-1.6595021493551854E-2</v>
      </c>
      <c r="AG461" s="4">
        <f t="shared" si="140"/>
        <v>-8.5271317829457294E-3</v>
      </c>
    </row>
    <row r="462" spans="1:33">
      <c r="A462" s="53">
        <v>45167</v>
      </c>
      <c r="B462">
        <v>124.54</v>
      </c>
      <c r="C462">
        <v>146.94</v>
      </c>
      <c r="D462">
        <v>28.49</v>
      </c>
      <c r="E462">
        <v>43.01</v>
      </c>
      <c r="F462">
        <v>61.01</v>
      </c>
      <c r="G462">
        <v>17.96</v>
      </c>
      <c r="H462">
        <v>15.03</v>
      </c>
      <c r="I462">
        <v>237.17</v>
      </c>
      <c r="J462">
        <v>29.38</v>
      </c>
      <c r="K462">
        <v>24.32</v>
      </c>
      <c r="L462">
        <v>5.28</v>
      </c>
      <c r="M462">
        <v>71.239999999999995</v>
      </c>
      <c r="N462">
        <v>30.15</v>
      </c>
      <c r="O462">
        <v>585.07000000000005</v>
      </c>
      <c r="P462" s="72">
        <v>255</v>
      </c>
      <c r="Q462" s="61"/>
      <c r="R462" s="53">
        <v>45167</v>
      </c>
      <c r="S462" s="4">
        <f t="shared" si="126"/>
        <v>-9.1494947887659217E-3</v>
      </c>
      <c r="T462" s="4">
        <f t="shared" si="127"/>
        <v>3.3458518265621073E-3</v>
      </c>
      <c r="U462" s="4">
        <f t="shared" si="128"/>
        <v>-2.0962199312714924E-2</v>
      </c>
      <c r="V462" s="4">
        <f t="shared" si="129"/>
        <v>-1.5789473684210686E-2</v>
      </c>
      <c r="W462" s="4">
        <f t="shared" si="130"/>
        <v>8.4297520661156256E-3</v>
      </c>
      <c r="X462" s="4">
        <f t="shared" si="131"/>
        <v>-1.4810751508502418E-2</v>
      </c>
      <c r="Y462" s="4">
        <f t="shared" si="132"/>
        <v>-1.5072083879423381E-2</v>
      </c>
      <c r="Z462" s="4">
        <f t="shared" si="133"/>
        <v>-8.9009611366486219E-3</v>
      </c>
      <c r="AA462" s="4">
        <f t="shared" si="134"/>
        <v>-1.8376211159371936E-2</v>
      </c>
      <c r="AB462" s="4">
        <f t="shared" si="135"/>
        <v>-7.7519379844961378E-3</v>
      </c>
      <c r="AC462" s="4">
        <f t="shared" si="136"/>
        <v>0</v>
      </c>
      <c r="AD462" s="4">
        <f t="shared" si="137"/>
        <v>-2.9824322483998578E-2</v>
      </c>
      <c r="AE462" s="4">
        <f t="shared" si="138"/>
        <v>1.1066398390342069E-2</v>
      </c>
      <c r="AF462" s="4">
        <f t="shared" si="139"/>
        <v>-8.7255599606925749E-3</v>
      </c>
      <c r="AG462" s="4">
        <f t="shared" si="140"/>
        <v>-3.1274433150899617E-3</v>
      </c>
    </row>
    <row r="463" spans="1:33">
      <c r="A463" s="53">
        <v>45168</v>
      </c>
      <c r="B463">
        <v>122.43</v>
      </c>
      <c r="C463">
        <v>146.46</v>
      </c>
      <c r="D463">
        <v>28.46</v>
      </c>
      <c r="E463">
        <v>42.81</v>
      </c>
      <c r="F463">
        <v>63.07</v>
      </c>
      <c r="G463">
        <v>17.73</v>
      </c>
      <c r="H463">
        <v>14.54</v>
      </c>
      <c r="I463">
        <v>231.75</v>
      </c>
      <c r="J463">
        <v>29.03</v>
      </c>
      <c r="K463">
        <v>23.2</v>
      </c>
      <c r="L463">
        <v>5.25</v>
      </c>
      <c r="M463">
        <v>69.62</v>
      </c>
      <c r="N463">
        <v>30.03</v>
      </c>
      <c r="O463">
        <v>580.48</v>
      </c>
      <c r="P463" s="72">
        <v>253</v>
      </c>
      <c r="Q463" s="61"/>
      <c r="R463" s="53">
        <v>45168</v>
      </c>
      <c r="S463" s="4">
        <f t="shared" si="126"/>
        <v>-1.6942347840051331E-2</v>
      </c>
      <c r="T463" s="4">
        <f t="shared" si="127"/>
        <v>-3.2666394446712044E-3</v>
      </c>
      <c r="U463" s="4">
        <f t="shared" si="128"/>
        <v>-1.0530010530009903E-3</v>
      </c>
      <c r="V463" s="4">
        <f t="shared" si="129"/>
        <v>-4.6500813764239757E-3</v>
      </c>
      <c r="W463" s="4">
        <f t="shared" si="130"/>
        <v>3.3764956564497739E-2</v>
      </c>
      <c r="X463" s="4">
        <f t="shared" si="131"/>
        <v>-1.2806236080178168E-2</v>
      </c>
      <c r="Y463" s="4">
        <f t="shared" si="132"/>
        <v>-3.2601463739188263E-2</v>
      </c>
      <c r="Z463" s="4">
        <f t="shared" si="133"/>
        <v>-2.2852806004131976E-2</v>
      </c>
      <c r="AA463" s="4">
        <f t="shared" si="134"/>
        <v>-1.1912865895166713E-2</v>
      </c>
      <c r="AB463" s="4">
        <f t="shared" si="135"/>
        <v>-4.6052631578947456E-2</v>
      </c>
      <c r="AC463" s="4">
        <f t="shared" si="136"/>
        <v>-5.6818181818182323E-3</v>
      </c>
      <c r="AD463" s="4">
        <f t="shared" si="137"/>
        <v>-2.2740033688938621E-2</v>
      </c>
      <c r="AE463" s="4">
        <f t="shared" si="138"/>
        <v>-3.9800995024874553E-3</v>
      </c>
      <c r="AF463" s="4">
        <f t="shared" si="139"/>
        <v>-7.8452151024663852E-3</v>
      </c>
      <c r="AG463" s="4">
        <f t="shared" si="140"/>
        <v>-7.8431372549019329E-3</v>
      </c>
    </row>
    <row r="464" spans="1:33">
      <c r="A464" s="53">
        <v>45169</v>
      </c>
      <c r="B464">
        <v>116.98</v>
      </c>
      <c r="C464">
        <v>139.09</v>
      </c>
      <c r="D464">
        <v>27.96</v>
      </c>
      <c r="E464">
        <v>41.91</v>
      </c>
      <c r="F464">
        <v>62.11</v>
      </c>
      <c r="G464">
        <v>16.829999999999998</v>
      </c>
      <c r="H464">
        <v>13.55</v>
      </c>
      <c r="I464">
        <v>219.08</v>
      </c>
      <c r="J464">
        <v>27.15</v>
      </c>
      <c r="K464">
        <v>21.66</v>
      </c>
      <c r="L464">
        <v>4.99</v>
      </c>
      <c r="M464">
        <v>66.05</v>
      </c>
      <c r="N464">
        <v>29.52</v>
      </c>
      <c r="O464">
        <v>560.28</v>
      </c>
      <c r="P464" s="72">
        <v>247.88</v>
      </c>
      <c r="Q464" s="61"/>
      <c r="R464" s="53">
        <v>45169</v>
      </c>
      <c r="S464" s="4">
        <f t="shared" si="126"/>
        <v>-4.4515233194478476E-2</v>
      </c>
      <c r="T464" s="4">
        <f t="shared" si="127"/>
        <v>-5.0320906732213566E-2</v>
      </c>
      <c r="U464" s="4">
        <f t="shared" si="128"/>
        <v>-1.7568517217146917E-2</v>
      </c>
      <c r="V464" s="4">
        <f t="shared" si="129"/>
        <v>-2.1023125437981904E-2</v>
      </c>
      <c r="W464" s="4">
        <f t="shared" si="130"/>
        <v>-1.5221182812747758E-2</v>
      </c>
      <c r="X464" s="4">
        <f t="shared" si="131"/>
        <v>-5.0761421319797106E-2</v>
      </c>
      <c r="Y464" s="4">
        <f t="shared" si="132"/>
        <v>-6.8088033012379534E-2</v>
      </c>
      <c r="Z464" s="4">
        <f t="shared" si="133"/>
        <v>-5.4670981661272822E-2</v>
      </c>
      <c r="AA464" s="4">
        <f t="shared" si="134"/>
        <v>-6.4760592490527125E-2</v>
      </c>
      <c r="AB464" s="4">
        <f t="shared" si="135"/>
        <v>-6.637931034482758E-2</v>
      </c>
      <c r="AC464" s="4">
        <f t="shared" si="136"/>
        <v>-4.9523809523809526E-2</v>
      </c>
      <c r="AD464" s="4">
        <f t="shared" si="137"/>
        <v>-5.1278368284975673E-2</v>
      </c>
      <c r="AE464" s="4">
        <f t="shared" si="138"/>
        <v>-1.6983016983017074E-2</v>
      </c>
      <c r="AF464" s="4">
        <f t="shared" si="139"/>
        <v>-3.4798787210584381E-2</v>
      </c>
      <c r="AG464" s="4">
        <f t="shared" si="140"/>
        <v>-2.0237154150197667E-2</v>
      </c>
    </row>
    <row r="465" spans="1:33">
      <c r="A465" s="53">
        <v>45170</v>
      </c>
      <c r="B465">
        <v>115.79</v>
      </c>
      <c r="C465">
        <v>141.65</v>
      </c>
      <c r="D465">
        <v>28.56</v>
      </c>
      <c r="E465">
        <v>42.58</v>
      </c>
      <c r="F465">
        <v>61</v>
      </c>
      <c r="G465">
        <v>17.170000000000002</v>
      </c>
      <c r="H465">
        <v>13.73</v>
      </c>
      <c r="I465">
        <v>221.67</v>
      </c>
      <c r="J465">
        <v>27.05</v>
      </c>
      <c r="K465">
        <v>22.01</v>
      </c>
      <c r="L465">
        <v>5.0199999999999996</v>
      </c>
      <c r="M465">
        <v>67.59</v>
      </c>
      <c r="N465">
        <v>29.7</v>
      </c>
      <c r="O465">
        <v>555.20000000000005</v>
      </c>
      <c r="P465" s="72">
        <v>246.99</v>
      </c>
      <c r="Q465" s="61"/>
      <c r="R465" s="53">
        <v>45170</v>
      </c>
      <c r="S465" s="4">
        <f t="shared" si="126"/>
        <v>-1.0172679090442838E-2</v>
      </c>
      <c r="T465" s="4">
        <f t="shared" si="127"/>
        <v>1.8405349054569031E-2</v>
      </c>
      <c r="U465" s="4">
        <f t="shared" si="128"/>
        <v>2.1459227467811148E-2</v>
      </c>
      <c r="V465" s="4">
        <f t="shared" si="129"/>
        <v>1.5986638033882228E-2</v>
      </c>
      <c r="W465" s="4">
        <f t="shared" si="130"/>
        <v>-1.7871518274029885E-2</v>
      </c>
      <c r="X465" s="4">
        <f t="shared" si="131"/>
        <v>2.0202020202020332E-2</v>
      </c>
      <c r="Y465" s="4">
        <f t="shared" si="132"/>
        <v>1.3284132841328455E-2</v>
      </c>
      <c r="Z465" s="4">
        <f t="shared" si="133"/>
        <v>1.1822165419024921E-2</v>
      </c>
      <c r="AA465" s="4">
        <f t="shared" si="134"/>
        <v>-3.6832412523019054E-3</v>
      </c>
      <c r="AB465" s="4">
        <f t="shared" si="135"/>
        <v>1.6158818097876226E-2</v>
      </c>
      <c r="AC465" s="4">
        <f t="shared" si="136"/>
        <v>6.0120240480960874E-3</v>
      </c>
      <c r="AD465" s="4">
        <f t="shared" si="137"/>
        <v>2.3315669947009843E-2</v>
      </c>
      <c r="AE465" s="4">
        <f t="shared" si="138"/>
        <v>6.0975609756097615E-3</v>
      </c>
      <c r="AF465" s="4">
        <f t="shared" si="139"/>
        <v>-9.0668951238664919E-3</v>
      </c>
      <c r="AG465" s="4">
        <f t="shared" si="140"/>
        <v>-3.590446990479168E-3</v>
      </c>
    </row>
    <row r="466" spans="1:33">
      <c r="A466" s="53">
        <v>45173</v>
      </c>
      <c r="B466">
        <v>116.13</v>
      </c>
      <c r="C466">
        <v>142.11000000000001</v>
      </c>
      <c r="D466">
        <v>28.68</v>
      </c>
      <c r="E466">
        <v>37.5</v>
      </c>
      <c r="F466">
        <v>59.15</v>
      </c>
      <c r="G466">
        <v>17.190000000000001</v>
      </c>
      <c r="H466">
        <v>14.45</v>
      </c>
      <c r="I466">
        <v>235.07</v>
      </c>
      <c r="J466">
        <v>27.62</v>
      </c>
      <c r="K466">
        <v>22.31</v>
      </c>
      <c r="L466">
        <v>5.07</v>
      </c>
      <c r="M466">
        <v>68.900000000000006</v>
      </c>
      <c r="N466">
        <v>30.84</v>
      </c>
      <c r="O466">
        <v>560.25</v>
      </c>
      <c r="P466" s="72">
        <v>253.95</v>
      </c>
      <c r="Q466" s="61"/>
      <c r="R466" s="53">
        <v>45173</v>
      </c>
      <c r="S466" s="4">
        <f t="shared" si="126"/>
        <v>2.9363502893167137E-3</v>
      </c>
      <c r="T466" s="4">
        <f t="shared" si="127"/>
        <v>3.2474408753970785E-3</v>
      </c>
      <c r="U466" s="4">
        <f t="shared" si="128"/>
        <v>4.2016806722688926E-3</v>
      </c>
      <c r="V466" s="4">
        <f t="shared" si="129"/>
        <v>-0.11930483795209013</v>
      </c>
      <c r="W466" s="4">
        <f t="shared" si="130"/>
        <v>-3.0327868852459083E-2</v>
      </c>
      <c r="X466" s="4">
        <f t="shared" si="131"/>
        <v>1.1648223645894795E-3</v>
      </c>
      <c r="Y466" s="4">
        <f t="shared" si="132"/>
        <v>5.2439912600145577E-2</v>
      </c>
      <c r="Z466" s="4">
        <f t="shared" si="133"/>
        <v>6.0450218793702382E-2</v>
      </c>
      <c r="AA466" s="4">
        <f t="shared" si="134"/>
        <v>2.1072088724584104E-2</v>
      </c>
      <c r="AB466" s="4">
        <f t="shared" si="135"/>
        <v>1.3630168105406515E-2</v>
      </c>
      <c r="AC466" s="4">
        <f t="shared" si="136"/>
        <v>9.960159362550014E-3</v>
      </c>
      <c r="AD466" s="4">
        <f t="shared" si="137"/>
        <v>1.9381565320313765E-2</v>
      </c>
      <c r="AE466" s="4">
        <f t="shared" si="138"/>
        <v>3.8383838383838409E-2</v>
      </c>
      <c r="AF466" s="4">
        <f t="shared" si="139"/>
        <v>9.0958213256482345E-3</v>
      </c>
      <c r="AG466" s="4">
        <f t="shared" si="140"/>
        <v>2.8179278513300154E-2</v>
      </c>
    </row>
    <row r="467" spans="1:33">
      <c r="A467" s="53">
        <v>45174</v>
      </c>
      <c r="B467">
        <v>115.64</v>
      </c>
      <c r="C467">
        <v>140.87</v>
      </c>
      <c r="D467">
        <v>28.12</v>
      </c>
      <c r="E467">
        <v>36.68</v>
      </c>
      <c r="F467">
        <v>59.25</v>
      </c>
      <c r="G467">
        <v>17.04</v>
      </c>
      <c r="H467">
        <v>14.31</v>
      </c>
      <c r="I467">
        <v>228.86</v>
      </c>
      <c r="J467">
        <v>28.36</v>
      </c>
      <c r="K467">
        <v>22.3</v>
      </c>
      <c r="L467">
        <v>5.05</v>
      </c>
      <c r="M467">
        <v>67.42</v>
      </c>
      <c r="N467">
        <v>31.45</v>
      </c>
      <c r="O467">
        <v>555.38</v>
      </c>
      <c r="P467" s="72">
        <v>254</v>
      </c>
      <c r="Q467" s="61"/>
      <c r="R467" s="53">
        <v>45174</v>
      </c>
      <c r="S467" s="4">
        <f t="shared" si="126"/>
        <v>-4.2194092827003704E-3</v>
      </c>
      <c r="T467" s="4">
        <f t="shared" si="127"/>
        <v>-8.7256350714236541E-3</v>
      </c>
      <c r="U467" s="4">
        <f t="shared" si="128"/>
        <v>-1.9525801952580135E-2</v>
      </c>
      <c r="V467" s="4">
        <f t="shared" si="129"/>
        <v>-2.1866666666666701E-2</v>
      </c>
      <c r="W467" s="4">
        <f t="shared" si="130"/>
        <v>1.6906170752324368E-3</v>
      </c>
      <c r="X467" s="4">
        <f t="shared" si="131"/>
        <v>-8.7260034904015349E-3</v>
      </c>
      <c r="Y467" s="4">
        <f t="shared" si="132"/>
        <v>-9.6885813148788191E-3</v>
      </c>
      <c r="Z467" s="4">
        <f t="shared" si="133"/>
        <v>-2.6417662823839616E-2</v>
      </c>
      <c r="AA467" s="4">
        <f t="shared" si="134"/>
        <v>2.6792179580014341E-2</v>
      </c>
      <c r="AB467" s="4">
        <f t="shared" si="135"/>
        <v>-4.4822949350054042E-4</v>
      </c>
      <c r="AC467" s="4">
        <f t="shared" si="136"/>
        <v>-3.9447731755425375E-3</v>
      </c>
      <c r="AD467" s="4">
        <f t="shared" si="137"/>
        <v>-2.1480406386066853E-2</v>
      </c>
      <c r="AE467" s="4">
        <f t="shared" si="138"/>
        <v>1.9779507133592666E-2</v>
      </c>
      <c r="AF467" s="4">
        <f t="shared" si="139"/>
        <v>-8.6925479696564611E-3</v>
      </c>
      <c r="AG467" s="4">
        <f t="shared" si="140"/>
        <v>1.9688915140769758E-4</v>
      </c>
    </row>
    <row r="468" spans="1:33">
      <c r="A468" s="53">
        <v>45175</v>
      </c>
      <c r="B468">
        <v>115.87</v>
      </c>
      <c r="C468">
        <v>143.41999999999999</v>
      </c>
      <c r="D468">
        <v>23.59</v>
      </c>
      <c r="E468">
        <v>37</v>
      </c>
      <c r="F468">
        <v>60</v>
      </c>
      <c r="G468">
        <v>17.100000000000001</v>
      </c>
      <c r="H468">
        <v>14.71</v>
      </c>
      <c r="I468">
        <v>236.05</v>
      </c>
      <c r="J468">
        <v>29.11</v>
      </c>
      <c r="K468">
        <v>22.68</v>
      </c>
      <c r="L468">
        <v>5.12</v>
      </c>
      <c r="M468">
        <v>68.69</v>
      </c>
      <c r="N468">
        <v>31.6</v>
      </c>
      <c r="O468">
        <v>553.51</v>
      </c>
      <c r="P468" s="72">
        <v>252.98</v>
      </c>
      <c r="Q468" s="61"/>
      <c r="R468" s="53">
        <v>45175</v>
      </c>
      <c r="S468" s="4">
        <f t="shared" si="126"/>
        <v>1.9889311656866582E-3</v>
      </c>
      <c r="T468" s="4">
        <f t="shared" si="127"/>
        <v>1.8101795982111035E-2</v>
      </c>
      <c r="U468" s="4">
        <f t="shared" si="128"/>
        <v>-0.16109530583214793</v>
      </c>
      <c r="V468" s="4">
        <f t="shared" si="129"/>
        <v>8.724100327153872E-3</v>
      </c>
      <c r="W468" s="4">
        <f t="shared" si="130"/>
        <v>1.2658227848101333E-2</v>
      </c>
      <c r="X468" s="4">
        <f t="shared" si="131"/>
        <v>3.5211267605634866E-3</v>
      </c>
      <c r="Y468" s="4">
        <f t="shared" si="132"/>
        <v>2.7952480782669431E-2</v>
      </c>
      <c r="Z468" s="4">
        <f t="shared" si="133"/>
        <v>3.1416586559468662E-2</v>
      </c>
      <c r="AA468" s="4">
        <f t="shared" si="134"/>
        <v>2.6445698166431608E-2</v>
      </c>
      <c r="AB468" s="4">
        <f t="shared" si="135"/>
        <v>1.7040358744394579E-2</v>
      </c>
      <c r="AC468" s="4">
        <f t="shared" si="136"/>
        <v>1.3861386138613874E-2</v>
      </c>
      <c r="AD468" s="4">
        <f t="shared" si="137"/>
        <v>1.8837140314446721E-2</v>
      </c>
      <c r="AE468" s="4">
        <f t="shared" si="138"/>
        <v>4.7694753577107729E-3</v>
      </c>
      <c r="AF468" s="4">
        <f t="shared" si="139"/>
        <v>-3.3670639922215306E-3</v>
      </c>
      <c r="AG468" s="4">
        <f t="shared" ref="AG468:AG483" si="141">P468/P467-1</f>
        <v>-4.0157480314960692E-3</v>
      </c>
    </row>
    <row r="469" spans="1:33">
      <c r="A469" s="53">
        <v>45176</v>
      </c>
      <c r="B469">
        <v>117</v>
      </c>
      <c r="C469">
        <v>141.43</v>
      </c>
      <c r="D469">
        <v>23.69</v>
      </c>
      <c r="E469">
        <v>36.479999999999997</v>
      </c>
      <c r="F469">
        <v>60</v>
      </c>
      <c r="G469">
        <v>17.04</v>
      </c>
      <c r="H469">
        <v>14.61</v>
      </c>
      <c r="I469">
        <v>235.85</v>
      </c>
      <c r="J469">
        <v>28.88</v>
      </c>
      <c r="K469">
        <v>22.53</v>
      </c>
      <c r="L469">
        <v>5.0999999999999996</v>
      </c>
      <c r="M469">
        <v>69.98</v>
      </c>
      <c r="N469">
        <v>30.99</v>
      </c>
      <c r="O469">
        <v>538.47</v>
      </c>
      <c r="P469" s="72">
        <v>255.75</v>
      </c>
      <c r="Q469" s="61"/>
      <c r="R469" s="53">
        <v>45176</v>
      </c>
      <c r="S469" s="4">
        <f t="shared" si="126"/>
        <v>9.7523086217312649E-3</v>
      </c>
      <c r="T469" s="4">
        <f t="shared" si="127"/>
        <v>-1.3875331195091212E-2</v>
      </c>
      <c r="U469" s="4">
        <f t="shared" si="128"/>
        <v>4.2390843577788662E-3</v>
      </c>
      <c r="V469" s="4">
        <f t="shared" si="129"/>
        <v>-1.4054054054054133E-2</v>
      </c>
      <c r="W469" s="4">
        <f t="shared" si="130"/>
        <v>0</v>
      </c>
      <c r="X469" s="4">
        <f t="shared" si="131"/>
        <v>-3.5087719298246833E-3</v>
      </c>
      <c r="Y469" s="4">
        <f t="shared" si="132"/>
        <v>-6.7980965329708098E-3</v>
      </c>
      <c r="Z469" s="4">
        <f t="shared" si="133"/>
        <v>-8.4727811904261596E-4</v>
      </c>
      <c r="AA469" s="4">
        <f t="shared" si="134"/>
        <v>-7.9010649261422872E-3</v>
      </c>
      <c r="AB469" s="4">
        <f t="shared" si="135"/>
        <v>-6.6137566137565162E-3</v>
      </c>
      <c r="AC469" s="4">
        <f t="shared" si="136"/>
        <v>-3.906250000000111E-3</v>
      </c>
      <c r="AD469" s="4">
        <f t="shared" si="137"/>
        <v>1.8780026204687772E-2</v>
      </c>
      <c r="AE469" s="4">
        <f t="shared" si="138"/>
        <v>-1.9303797468354533E-2</v>
      </c>
      <c r="AF469" s="4">
        <f t="shared" si="139"/>
        <v>-2.7172047478816963E-2</v>
      </c>
      <c r="AG469" s="4">
        <f t="shared" si="141"/>
        <v>1.0949482172503799E-2</v>
      </c>
    </row>
    <row r="470" spans="1:33">
      <c r="A470" s="53">
        <v>45177</v>
      </c>
      <c r="B470">
        <v>119.87</v>
      </c>
      <c r="C470">
        <v>141.08000000000001</v>
      </c>
      <c r="D470">
        <v>23.95</v>
      </c>
      <c r="E470">
        <v>36.729999999999997</v>
      </c>
      <c r="F470">
        <v>61.57</v>
      </c>
      <c r="G470">
        <v>17.100000000000001</v>
      </c>
      <c r="H470">
        <v>14.61</v>
      </c>
      <c r="I470">
        <v>237.38</v>
      </c>
      <c r="J470">
        <v>28.71</v>
      </c>
      <c r="K470">
        <v>22.9</v>
      </c>
      <c r="L470">
        <v>5.13</v>
      </c>
      <c r="M470">
        <v>72.010000000000005</v>
      </c>
      <c r="N470">
        <v>30.73</v>
      </c>
      <c r="O470">
        <v>543.71</v>
      </c>
      <c r="P470" s="72">
        <v>253</v>
      </c>
      <c r="Q470" s="61"/>
      <c r="R470" s="53">
        <v>45177</v>
      </c>
      <c r="S470" s="4">
        <f t="shared" si="126"/>
        <v>2.4529914529914487E-2</v>
      </c>
      <c r="T470" s="4">
        <f t="shared" si="127"/>
        <v>-2.4747224775506504E-3</v>
      </c>
      <c r="U470" s="4">
        <f t="shared" si="128"/>
        <v>1.0975094976783284E-2</v>
      </c>
      <c r="V470" s="4">
        <f t="shared" si="129"/>
        <v>6.8530701754385692E-3</v>
      </c>
      <c r="W470" s="4">
        <f t="shared" si="130"/>
        <v>2.6166666666666671E-2</v>
      </c>
      <c r="X470" s="4">
        <f t="shared" si="131"/>
        <v>3.5211267605634866E-3</v>
      </c>
      <c r="Y470" s="4">
        <f t="shared" si="132"/>
        <v>0</v>
      </c>
      <c r="Z470" s="4">
        <f t="shared" si="133"/>
        <v>6.4871740513037235E-3</v>
      </c>
      <c r="AA470" s="4">
        <f t="shared" si="134"/>
        <v>-5.8864265927977E-3</v>
      </c>
      <c r="AB470" s="4">
        <f t="shared" si="135"/>
        <v>1.6422547714158853E-2</v>
      </c>
      <c r="AC470" s="4">
        <f t="shared" si="136"/>
        <v>5.8823529411764497E-3</v>
      </c>
      <c r="AD470" s="4">
        <f t="shared" si="137"/>
        <v>2.9008288082309264E-2</v>
      </c>
      <c r="AE470" s="4">
        <f t="shared" si="138"/>
        <v>-8.3898031623103053E-3</v>
      </c>
      <c r="AF470" s="4">
        <f t="shared" si="139"/>
        <v>9.7312756513825427E-3</v>
      </c>
      <c r="AG470" s="4">
        <f t="shared" si="141"/>
        <v>-1.0752688172043001E-2</v>
      </c>
    </row>
    <row r="471" spans="1:33">
      <c r="A471" s="53">
        <v>45180</v>
      </c>
      <c r="B471">
        <v>120.08</v>
      </c>
      <c r="C471">
        <v>138.55000000000001</v>
      </c>
      <c r="D471">
        <v>23.75</v>
      </c>
      <c r="E471">
        <v>36.229999999999997</v>
      </c>
      <c r="F471">
        <v>60.91</v>
      </c>
      <c r="G471">
        <v>16.989999999999998</v>
      </c>
      <c r="H471">
        <v>14.51</v>
      </c>
      <c r="I471">
        <v>237.6</v>
      </c>
      <c r="J471">
        <v>28.32</v>
      </c>
      <c r="K471">
        <v>22.78</v>
      </c>
      <c r="L471">
        <v>5</v>
      </c>
      <c r="M471">
        <v>73.680000000000007</v>
      </c>
      <c r="N471">
        <v>30.22</v>
      </c>
      <c r="O471">
        <v>541.79</v>
      </c>
      <c r="P471" s="72">
        <v>248.05</v>
      </c>
      <c r="Q471" s="61"/>
      <c r="R471" s="53">
        <v>45180</v>
      </c>
      <c r="S471" s="4">
        <f t="shared" si="126"/>
        <v>1.7518978893800163E-3</v>
      </c>
      <c r="T471" s="4">
        <f t="shared" si="127"/>
        <v>-1.7933087609866782E-2</v>
      </c>
      <c r="U471" s="4">
        <f t="shared" si="128"/>
        <v>-8.3507306889352151E-3</v>
      </c>
      <c r="V471" s="4">
        <f t="shared" si="129"/>
        <v>-1.3612850530901222E-2</v>
      </c>
      <c r="W471" s="4">
        <f t="shared" si="130"/>
        <v>-1.0719506253045408E-2</v>
      </c>
      <c r="X471" s="4">
        <f t="shared" si="131"/>
        <v>-6.4327485380119009E-3</v>
      </c>
      <c r="Y471" s="4">
        <f t="shared" si="132"/>
        <v>-6.8446269678302807E-3</v>
      </c>
      <c r="Z471" s="4">
        <f t="shared" si="133"/>
        <v>9.26784059314123E-4</v>
      </c>
      <c r="AA471" s="4">
        <f t="shared" si="134"/>
        <v>-1.3584117032392928E-2</v>
      </c>
      <c r="AB471" s="4">
        <f t="shared" si="135"/>
        <v>-5.2401746724889398E-3</v>
      </c>
      <c r="AC471" s="4">
        <f t="shared" si="136"/>
        <v>-2.5341130604288442E-2</v>
      </c>
      <c r="AD471" s="4">
        <f t="shared" si="137"/>
        <v>2.3191223441188846E-2</v>
      </c>
      <c r="AE471" s="4">
        <f t="shared" si="138"/>
        <v>-1.6596160104132784E-2</v>
      </c>
      <c r="AF471" s="4">
        <f t="shared" si="139"/>
        <v>-3.5312942561293026E-3</v>
      </c>
      <c r="AG471" s="4">
        <f t="shared" si="141"/>
        <v>-1.9565217391304346E-2</v>
      </c>
    </row>
    <row r="472" spans="1:33">
      <c r="A472" s="53">
        <v>45181</v>
      </c>
      <c r="B472">
        <v>119.02</v>
      </c>
      <c r="C472">
        <v>141.72</v>
      </c>
      <c r="D472">
        <v>24.45</v>
      </c>
      <c r="E472">
        <v>35.799999999999997</v>
      </c>
      <c r="F472">
        <v>59.99</v>
      </c>
      <c r="G472">
        <v>16.97</v>
      </c>
      <c r="H472">
        <v>14.27</v>
      </c>
      <c r="I472">
        <v>236.96</v>
      </c>
      <c r="J472">
        <v>28.28</v>
      </c>
      <c r="K472">
        <v>22.26</v>
      </c>
      <c r="L472">
        <v>4.96</v>
      </c>
      <c r="M472">
        <v>72.33</v>
      </c>
      <c r="N472">
        <v>30.5</v>
      </c>
      <c r="O472">
        <v>531.91999999999996</v>
      </c>
      <c r="P472" s="72">
        <v>248.65</v>
      </c>
      <c r="Q472" s="61"/>
      <c r="R472" s="53">
        <v>45181</v>
      </c>
      <c r="S472" s="4">
        <f t="shared" si="126"/>
        <v>-8.8274483677548421E-3</v>
      </c>
      <c r="T472" s="4">
        <f t="shared" si="127"/>
        <v>2.2879826777336687E-2</v>
      </c>
      <c r="U472" s="4">
        <f t="shared" si="128"/>
        <v>2.9473684210526319E-2</v>
      </c>
      <c r="V472" s="4">
        <f t="shared" si="129"/>
        <v>-1.1868617168092732E-2</v>
      </c>
      <c r="W472" s="4">
        <f t="shared" si="130"/>
        <v>-1.5104252175340616E-2</v>
      </c>
      <c r="X472" s="4">
        <f t="shared" si="131"/>
        <v>-1.1771630370805974E-3</v>
      </c>
      <c r="Y472" s="4">
        <f t="shared" si="132"/>
        <v>-1.6540317022742945E-2</v>
      </c>
      <c r="Z472" s="4">
        <f t="shared" si="133"/>
        <v>-2.6936026936026369E-3</v>
      </c>
      <c r="AA472" s="4">
        <f t="shared" si="134"/>
        <v>-1.4124293785310327E-3</v>
      </c>
      <c r="AB472" s="4">
        <f t="shared" si="135"/>
        <v>-2.2827041264266934E-2</v>
      </c>
      <c r="AC472" s="4">
        <f t="shared" si="136"/>
        <v>-8.0000000000000071E-3</v>
      </c>
      <c r="AD472" s="4">
        <f t="shared" si="137"/>
        <v>-1.8322475570032637E-2</v>
      </c>
      <c r="AE472" s="4">
        <f t="shared" si="138"/>
        <v>9.2653871608205929E-3</v>
      </c>
      <c r="AF472" s="4">
        <f t="shared" si="139"/>
        <v>-1.8217390501855002E-2</v>
      </c>
      <c r="AG472" s="4">
        <f t="shared" si="141"/>
        <v>2.418867163878291E-3</v>
      </c>
    </row>
    <row r="473" spans="1:33">
      <c r="A473" s="53">
        <v>45182</v>
      </c>
      <c r="B473">
        <v>119.49</v>
      </c>
      <c r="C473">
        <v>141.52000000000001</v>
      </c>
      <c r="D473">
        <v>24.69</v>
      </c>
      <c r="E473">
        <v>35.979999999999997</v>
      </c>
      <c r="F473">
        <v>58.25</v>
      </c>
      <c r="G473">
        <v>16.96</v>
      </c>
      <c r="H473">
        <v>14.21</v>
      </c>
      <c r="I473">
        <v>238.02</v>
      </c>
      <c r="J473">
        <v>28.43</v>
      </c>
      <c r="K473">
        <v>22.35</v>
      </c>
      <c r="L473">
        <v>4.96</v>
      </c>
      <c r="M473">
        <v>73.12</v>
      </c>
      <c r="N473">
        <v>29.83</v>
      </c>
      <c r="O473">
        <v>544.95000000000005</v>
      </c>
      <c r="P473" s="72">
        <v>246.71</v>
      </c>
      <c r="Q473" s="61"/>
      <c r="R473" s="53">
        <v>45182</v>
      </c>
      <c r="S473" s="4">
        <f t="shared" si="126"/>
        <v>3.9489161485464219E-3</v>
      </c>
      <c r="T473" s="4">
        <f t="shared" si="127"/>
        <v>-1.4112334180073072E-3</v>
      </c>
      <c r="U473" s="4">
        <f t="shared" si="128"/>
        <v>9.8159509202455641E-3</v>
      </c>
      <c r="V473" s="4">
        <f t="shared" si="129"/>
        <v>5.0279329608937662E-3</v>
      </c>
      <c r="W473" s="4">
        <f t="shared" si="130"/>
        <v>-2.9004834139023217E-2</v>
      </c>
      <c r="X473" s="4">
        <f t="shared" si="131"/>
        <v>-5.8927519151430463E-4</v>
      </c>
      <c r="Y473" s="4">
        <f t="shared" si="132"/>
        <v>-4.2046250875962254E-3</v>
      </c>
      <c r="Z473" s="4">
        <f t="shared" si="133"/>
        <v>4.473328831870349E-3</v>
      </c>
      <c r="AA473" s="4">
        <f t="shared" si="134"/>
        <v>5.3041018387551819E-3</v>
      </c>
      <c r="AB473" s="4">
        <f t="shared" si="135"/>
        <v>4.0431266846361336E-3</v>
      </c>
      <c r="AC473" s="4">
        <f t="shared" si="136"/>
        <v>0</v>
      </c>
      <c r="AD473" s="4">
        <f t="shared" si="137"/>
        <v>1.0922162311627348E-2</v>
      </c>
      <c r="AE473" s="4">
        <f t="shared" si="138"/>
        <v>-2.1967213114754136E-2</v>
      </c>
      <c r="AF473" s="4">
        <f t="shared" si="139"/>
        <v>2.4496164836817824E-2</v>
      </c>
      <c r="AG473" s="4">
        <f t="shared" si="141"/>
        <v>-7.8021315101548527E-3</v>
      </c>
    </row>
    <row r="474" spans="1:33">
      <c r="A474" s="53">
        <v>45183</v>
      </c>
      <c r="B474">
        <v>119.07</v>
      </c>
      <c r="C474">
        <v>141.91999999999999</v>
      </c>
      <c r="D474">
        <v>24.2</v>
      </c>
      <c r="E474">
        <v>37.06</v>
      </c>
      <c r="F474">
        <v>58</v>
      </c>
      <c r="G474">
        <v>16.940000000000001</v>
      </c>
      <c r="H474">
        <v>14.2</v>
      </c>
      <c r="I474">
        <v>239.42</v>
      </c>
      <c r="J474">
        <v>28.53</v>
      </c>
      <c r="K474">
        <v>22.02</v>
      </c>
      <c r="L474">
        <v>4.92</v>
      </c>
      <c r="M474">
        <v>72.91</v>
      </c>
      <c r="N474">
        <v>29.88</v>
      </c>
      <c r="O474">
        <v>524.71</v>
      </c>
      <c r="P474" s="72">
        <v>247.89</v>
      </c>
      <c r="Q474" s="61"/>
      <c r="R474" s="53">
        <v>45183</v>
      </c>
      <c r="S474" s="4">
        <f t="shared" si="126"/>
        <v>-3.5149384885764245E-3</v>
      </c>
      <c r="T474" s="4">
        <f t="shared" si="127"/>
        <v>2.8264556246464512E-3</v>
      </c>
      <c r="U474" s="4">
        <f t="shared" si="128"/>
        <v>-1.9846091535034471E-2</v>
      </c>
      <c r="V474" s="4">
        <f t="shared" si="129"/>
        <v>3.0016675931072934E-2</v>
      </c>
      <c r="W474" s="4">
        <f t="shared" si="130"/>
        <v>-4.2918454935622075E-3</v>
      </c>
      <c r="X474" s="4">
        <f t="shared" si="131"/>
        <v>-1.179245283018826E-3</v>
      </c>
      <c r="Y474" s="4">
        <f t="shared" si="132"/>
        <v>-7.0372976776933438E-4</v>
      </c>
      <c r="Z474" s="4">
        <f t="shared" si="133"/>
        <v>5.8818586673388129E-3</v>
      </c>
      <c r="AA474" s="4">
        <f t="shared" si="134"/>
        <v>3.517411185367525E-3</v>
      </c>
      <c r="AB474" s="4">
        <f t="shared" si="135"/>
        <v>-1.4765100671141007E-2</v>
      </c>
      <c r="AC474" s="4">
        <f t="shared" si="136"/>
        <v>-8.0645161290322509E-3</v>
      </c>
      <c r="AD474" s="4">
        <f t="shared" si="137"/>
        <v>-2.8719912472648934E-3</v>
      </c>
      <c r="AE474" s="4">
        <f t="shared" si="138"/>
        <v>1.6761649346295204E-3</v>
      </c>
      <c r="AF474" s="4">
        <f t="shared" si="139"/>
        <v>-3.7141022112120337E-2</v>
      </c>
      <c r="AG474" s="4">
        <f t="shared" si="141"/>
        <v>4.7829435369461937E-3</v>
      </c>
    </row>
    <row r="475" spans="1:33">
      <c r="A475" s="53">
        <v>45184</v>
      </c>
      <c r="B475">
        <v>117.19</v>
      </c>
      <c r="C475">
        <v>139.38999999999999</v>
      </c>
      <c r="D475">
        <v>24.17</v>
      </c>
      <c r="E475">
        <v>36.549999999999997</v>
      </c>
      <c r="F475">
        <v>57.85</v>
      </c>
      <c r="G475">
        <v>17.010000000000002</v>
      </c>
      <c r="H475">
        <v>14.33</v>
      </c>
      <c r="I475">
        <v>242.42</v>
      </c>
      <c r="J475">
        <v>29.42</v>
      </c>
      <c r="K475">
        <v>22.06</v>
      </c>
      <c r="L475">
        <v>4.9800000000000004</v>
      </c>
      <c r="M475">
        <v>72.27</v>
      </c>
      <c r="N475">
        <v>29.79</v>
      </c>
      <c r="O475">
        <v>543.54999999999995</v>
      </c>
      <c r="P475" s="72">
        <v>247</v>
      </c>
      <c r="Q475" s="61"/>
      <c r="R475" s="53">
        <v>45184</v>
      </c>
      <c r="S475" s="4">
        <f t="shared" si="126"/>
        <v>-1.5789031662047481E-2</v>
      </c>
      <c r="T475" s="4">
        <f t="shared" si="127"/>
        <v>-1.782694475760993E-2</v>
      </c>
      <c r="U475" s="4">
        <f t="shared" si="128"/>
        <v>-1.2396694214874548E-3</v>
      </c>
      <c r="V475" s="4">
        <f t="shared" si="129"/>
        <v>-1.3761467889908396E-2</v>
      </c>
      <c r="W475" s="4">
        <f t="shared" si="130"/>
        <v>-2.586206896551646E-3</v>
      </c>
      <c r="X475" s="4">
        <f t="shared" si="131"/>
        <v>4.1322314049587749E-3</v>
      </c>
      <c r="Y475" s="4">
        <f t="shared" si="132"/>
        <v>9.1549295774648876E-3</v>
      </c>
      <c r="Z475" s="4">
        <f t="shared" si="133"/>
        <v>1.2530281513658093E-2</v>
      </c>
      <c r="AA475" s="4">
        <f t="shared" si="134"/>
        <v>3.119523308797767E-2</v>
      </c>
      <c r="AB475" s="4">
        <f t="shared" si="135"/>
        <v>1.8165304268846771E-3</v>
      </c>
      <c r="AC475" s="4">
        <f t="shared" si="136"/>
        <v>1.2195121951219523E-2</v>
      </c>
      <c r="AD475" s="4">
        <f t="shared" si="137"/>
        <v>-8.7779454121519329E-3</v>
      </c>
      <c r="AE475" s="4">
        <f t="shared" si="138"/>
        <v>-3.0120481927711218E-3</v>
      </c>
      <c r="AF475" s="4">
        <f t="shared" si="139"/>
        <v>3.5905547826418305E-2</v>
      </c>
      <c r="AG475" s="4">
        <f t="shared" si="141"/>
        <v>-3.5903021501472177E-3</v>
      </c>
    </row>
    <row r="476" spans="1:33">
      <c r="A476" s="53">
        <v>45187</v>
      </c>
      <c r="B476">
        <v>116.38</v>
      </c>
      <c r="C476">
        <v>140.5</v>
      </c>
      <c r="D476">
        <v>23.91</v>
      </c>
      <c r="E476">
        <v>36.42</v>
      </c>
      <c r="F476">
        <v>58.51</v>
      </c>
      <c r="G476">
        <v>17.25</v>
      </c>
      <c r="H476">
        <v>14.78</v>
      </c>
      <c r="I476">
        <v>243.9</v>
      </c>
      <c r="J476">
        <v>28.97</v>
      </c>
      <c r="K476">
        <v>22</v>
      </c>
      <c r="L476">
        <v>4.9800000000000004</v>
      </c>
      <c r="M476">
        <v>72.709999999999994</v>
      </c>
      <c r="N476">
        <v>29.25</v>
      </c>
      <c r="O476">
        <v>539.62</v>
      </c>
      <c r="P476" s="72">
        <v>246.9</v>
      </c>
      <c r="Q476" s="61"/>
      <c r="R476" s="53">
        <v>45187</v>
      </c>
      <c r="S476" s="4">
        <f t="shared" si="126"/>
        <v>-6.9118525471456582E-3</v>
      </c>
      <c r="T476" s="4">
        <f t="shared" si="127"/>
        <v>7.9632685271542325E-3</v>
      </c>
      <c r="U476" s="4">
        <f t="shared" si="128"/>
        <v>-1.0757136946628165E-2</v>
      </c>
      <c r="V476" s="4">
        <f t="shared" si="129"/>
        <v>-3.5567715458275639E-3</v>
      </c>
      <c r="W476" s="4">
        <f t="shared" si="130"/>
        <v>1.1408815903197977E-2</v>
      </c>
      <c r="X476" s="4">
        <f t="shared" si="131"/>
        <v>1.4109347442680775E-2</v>
      </c>
      <c r="Y476" s="4">
        <f t="shared" si="132"/>
        <v>3.1402651779483648E-2</v>
      </c>
      <c r="Z476" s="4">
        <f t="shared" si="133"/>
        <v>6.1051068393698227E-3</v>
      </c>
      <c r="AA476" s="4">
        <f t="shared" si="134"/>
        <v>-1.5295717199184322E-2</v>
      </c>
      <c r="AB476" s="4">
        <f t="shared" si="135"/>
        <v>-2.7198549410697437E-3</v>
      </c>
      <c r="AC476" s="4">
        <f t="shared" si="136"/>
        <v>0</v>
      </c>
      <c r="AD476" s="4">
        <f t="shared" si="137"/>
        <v>6.0882800608828003E-3</v>
      </c>
      <c r="AE476" s="4">
        <f t="shared" si="138"/>
        <v>-1.8126888217522619E-2</v>
      </c>
      <c r="AF476" s="4">
        <f t="shared" si="139"/>
        <v>-7.2302456075796773E-3</v>
      </c>
      <c r="AG476" s="4">
        <f t="shared" si="141"/>
        <v>-4.0485829959513442E-4</v>
      </c>
    </row>
    <row r="477" spans="1:33">
      <c r="A477" s="53">
        <v>45188</v>
      </c>
      <c r="B477">
        <v>116.94</v>
      </c>
      <c r="C477">
        <v>142.74</v>
      </c>
      <c r="D477">
        <v>23.85</v>
      </c>
      <c r="E477">
        <v>36.24</v>
      </c>
      <c r="F477">
        <v>58.51</v>
      </c>
      <c r="G477">
        <v>17.63</v>
      </c>
      <c r="H477">
        <v>14.96</v>
      </c>
      <c r="I477">
        <v>245.28</v>
      </c>
      <c r="J477">
        <v>28.65</v>
      </c>
      <c r="K477">
        <v>22.3</v>
      </c>
      <c r="L477">
        <v>4.9800000000000004</v>
      </c>
      <c r="M477">
        <v>73.14</v>
      </c>
      <c r="N477">
        <v>29.3</v>
      </c>
      <c r="O477">
        <v>537.14</v>
      </c>
      <c r="P477" s="72">
        <v>246.49</v>
      </c>
      <c r="Q477" s="61"/>
      <c r="R477" s="53">
        <v>45188</v>
      </c>
      <c r="S477" s="4">
        <f t="shared" si="126"/>
        <v>4.8118233373433128E-3</v>
      </c>
      <c r="T477" s="4">
        <f t="shared" si="127"/>
        <v>1.5943060498220696E-2</v>
      </c>
      <c r="U477" s="4">
        <f t="shared" si="128"/>
        <v>-2.5094102885820924E-3</v>
      </c>
      <c r="V477" s="4">
        <f t="shared" si="129"/>
        <v>-4.9423393739703725E-3</v>
      </c>
      <c r="W477" s="4">
        <f t="shared" si="130"/>
        <v>0</v>
      </c>
      <c r="X477" s="4">
        <f t="shared" si="131"/>
        <v>2.2028985507246412E-2</v>
      </c>
      <c r="Y477" s="4">
        <f t="shared" si="132"/>
        <v>1.2178619756427755E-2</v>
      </c>
      <c r="Z477" s="4">
        <f t="shared" si="133"/>
        <v>5.658056580565729E-3</v>
      </c>
      <c r="AA477" s="4">
        <f t="shared" si="134"/>
        <v>-1.1045909561615441E-2</v>
      </c>
      <c r="AB477" s="4">
        <f t="shared" si="135"/>
        <v>1.3636363636363669E-2</v>
      </c>
      <c r="AC477" s="4">
        <f t="shared" si="136"/>
        <v>0</v>
      </c>
      <c r="AD477" s="4">
        <f t="shared" si="137"/>
        <v>5.9139045523313172E-3</v>
      </c>
      <c r="AE477" s="4">
        <f t="shared" si="138"/>
        <v>1.7094017094017033E-3</v>
      </c>
      <c r="AF477" s="4">
        <f t="shared" si="139"/>
        <v>-4.5958266928579627E-3</v>
      </c>
      <c r="AG477" s="4">
        <f t="shared" si="141"/>
        <v>-1.6605913325232757E-3</v>
      </c>
    </row>
    <row r="478" spans="1:33">
      <c r="A478" s="53">
        <v>45189</v>
      </c>
      <c r="B478">
        <v>116.37</v>
      </c>
      <c r="C478">
        <v>143.44999999999999</v>
      </c>
      <c r="D478">
        <v>24.91</v>
      </c>
      <c r="E478">
        <v>36.32</v>
      </c>
      <c r="F478">
        <v>58</v>
      </c>
      <c r="G478">
        <v>17.54</v>
      </c>
      <c r="H478">
        <v>14.81</v>
      </c>
      <c r="I478">
        <v>243.42</v>
      </c>
      <c r="J478">
        <v>28.51</v>
      </c>
      <c r="K478">
        <v>22.06</v>
      </c>
      <c r="L478">
        <v>5</v>
      </c>
      <c r="M478">
        <v>71.62</v>
      </c>
      <c r="N478">
        <v>29.24</v>
      </c>
      <c r="O478">
        <v>535.91</v>
      </c>
      <c r="P478" s="72">
        <v>247.98</v>
      </c>
      <c r="Q478" s="61"/>
      <c r="R478" s="53">
        <v>45189</v>
      </c>
      <c r="S478" s="4">
        <f t="shared" si="126"/>
        <v>-4.8742945100050949E-3</v>
      </c>
      <c r="T478" s="4">
        <f t="shared" si="127"/>
        <v>4.9740787445704537E-3</v>
      </c>
      <c r="U478" s="4">
        <f t="shared" si="128"/>
        <v>4.4444444444444287E-2</v>
      </c>
      <c r="V478" s="4">
        <f t="shared" si="129"/>
        <v>2.2075055187638082E-3</v>
      </c>
      <c r="W478" s="4">
        <f t="shared" si="130"/>
        <v>-8.7164587250042613E-3</v>
      </c>
      <c r="X478" s="4">
        <f t="shared" si="131"/>
        <v>-5.1049347702779579E-3</v>
      </c>
      <c r="Y478" s="4">
        <f t="shared" si="132"/>
        <v>-1.0026737967914423E-2</v>
      </c>
      <c r="Z478" s="4">
        <f t="shared" si="133"/>
        <v>-7.5831702544031376E-3</v>
      </c>
      <c r="AA478" s="4">
        <f t="shared" si="134"/>
        <v>-4.8865619546246686E-3</v>
      </c>
      <c r="AB478" s="4">
        <f t="shared" si="135"/>
        <v>-1.076233183856512E-2</v>
      </c>
      <c r="AC478" s="4">
        <f t="shared" si="136"/>
        <v>4.0160642570279403E-3</v>
      </c>
      <c r="AD478" s="4">
        <f t="shared" si="137"/>
        <v>-2.0782061799288987E-2</v>
      </c>
      <c r="AE478" s="4">
        <f t="shared" si="138"/>
        <v>-2.0477815699659896E-3</v>
      </c>
      <c r="AF478" s="4">
        <f t="shared" si="139"/>
        <v>-2.2899057973713166E-3</v>
      </c>
      <c r="AG478" s="4">
        <f t="shared" si="141"/>
        <v>6.0448699744410916E-3</v>
      </c>
    </row>
    <row r="479" spans="1:33">
      <c r="A479" s="53">
        <v>45190</v>
      </c>
      <c r="B479">
        <v>116.98</v>
      </c>
      <c r="C479">
        <v>146.08000000000001</v>
      </c>
      <c r="D479">
        <v>25.11</v>
      </c>
      <c r="E479">
        <v>36.4</v>
      </c>
      <c r="F479">
        <v>57</v>
      </c>
      <c r="G479">
        <v>17.98</v>
      </c>
      <c r="H479">
        <v>15.07</v>
      </c>
      <c r="I479">
        <v>248.19</v>
      </c>
      <c r="J479">
        <v>29.78</v>
      </c>
      <c r="K479">
        <v>22.36</v>
      </c>
      <c r="L479">
        <v>5.05</v>
      </c>
      <c r="M479">
        <v>72.400000000000006</v>
      </c>
      <c r="N479">
        <v>29.17</v>
      </c>
      <c r="O479">
        <v>550.08000000000004</v>
      </c>
      <c r="P479" s="72">
        <v>246.75</v>
      </c>
      <c r="Q479" s="61"/>
      <c r="R479" s="53">
        <v>45190</v>
      </c>
      <c r="S479" s="4">
        <f t="shared" si="126"/>
        <v>5.241900833548252E-3</v>
      </c>
      <c r="T479" s="4">
        <f t="shared" si="127"/>
        <v>1.8333914255838524E-2</v>
      </c>
      <c r="U479" s="4">
        <f t="shared" si="128"/>
        <v>8.0289040545964419E-3</v>
      </c>
      <c r="V479" s="4">
        <f t="shared" si="129"/>
        <v>2.2026431718060735E-3</v>
      </c>
      <c r="W479" s="4">
        <f t="shared" si="130"/>
        <v>-1.7241379310344862E-2</v>
      </c>
      <c r="X479" s="4">
        <f t="shared" si="131"/>
        <v>2.5085518814139229E-2</v>
      </c>
      <c r="Y479" s="4">
        <f t="shared" si="132"/>
        <v>1.7555705604321403E-2</v>
      </c>
      <c r="Z479" s="4">
        <f t="shared" si="133"/>
        <v>1.959576041409905E-2</v>
      </c>
      <c r="AA479" s="4">
        <f t="shared" si="134"/>
        <v>4.4545773412837608E-2</v>
      </c>
      <c r="AB479" s="4">
        <f t="shared" si="135"/>
        <v>1.3599274705349051E-2</v>
      </c>
      <c r="AC479" s="4">
        <f t="shared" si="136"/>
        <v>1.0000000000000009E-2</v>
      </c>
      <c r="AD479" s="4">
        <f t="shared" si="137"/>
        <v>1.0890812622172508E-2</v>
      </c>
      <c r="AE479" s="4">
        <f t="shared" si="138"/>
        <v>-2.3939808481531211E-3</v>
      </c>
      <c r="AF479" s="4">
        <f t="shared" si="139"/>
        <v>2.6441006885484564E-2</v>
      </c>
      <c r="AG479" s="4">
        <f t="shared" si="141"/>
        <v>-4.9600774255987856E-3</v>
      </c>
    </row>
    <row r="480" spans="1:33">
      <c r="A480" s="53">
        <v>45191</v>
      </c>
      <c r="B480">
        <v>117.04</v>
      </c>
      <c r="C480">
        <v>146.88999999999999</v>
      </c>
      <c r="D480">
        <v>26.99</v>
      </c>
      <c r="E480">
        <v>36.17</v>
      </c>
      <c r="F480">
        <v>58.53</v>
      </c>
      <c r="G480">
        <v>18.079999999999998</v>
      </c>
      <c r="H480">
        <v>15.21</v>
      </c>
      <c r="I480">
        <v>251.8</v>
      </c>
      <c r="J480">
        <v>29.25</v>
      </c>
      <c r="K480">
        <v>22.7</v>
      </c>
      <c r="L480">
        <v>5.0199999999999996</v>
      </c>
      <c r="M480">
        <v>74.08</v>
      </c>
      <c r="N480">
        <v>29.05</v>
      </c>
      <c r="O480">
        <v>550.63</v>
      </c>
      <c r="P480" s="72">
        <v>245.02</v>
      </c>
      <c r="Q480" s="61"/>
      <c r="R480" s="53">
        <v>45191</v>
      </c>
      <c r="S480" s="4">
        <f t="shared" si="126"/>
        <v>5.1290818943416916E-4</v>
      </c>
      <c r="T480" s="4">
        <f t="shared" si="127"/>
        <v>5.5449069003283835E-3</v>
      </c>
      <c r="U480" s="4">
        <f t="shared" si="128"/>
        <v>7.4870569494225325E-2</v>
      </c>
      <c r="V480" s="4">
        <f t="shared" si="129"/>
        <v>-6.3186813186811852E-3</v>
      </c>
      <c r="W480" s="4">
        <f t="shared" si="130"/>
        <v>2.6842105263158E-2</v>
      </c>
      <c r="X480" s="4">
        <f t="shared" si="131"/>
        <v>5.5617352614014681E-3</v>
      </c>
      <c r="Y480" s="4">
        <f t="shared" si="132"/>
        <v>9.28998009289983E-3</v>
      </c>
      <c r="Z480" s="4">
        <f t="shared" si="133"/>
        <v>1.4545308030138315E-2</v>
      </c>
      <c r="AA480" s="4">
        <f t="shared" si="134"/>
        <v>-1.7797179314976486E-2</v>
      </c>
      <c r="AB480" s="4">
        <f t="shared" si="135"/>
        <v>1.5205724508050134E-2</v>
      </c>
      <c r="AC480" s="4">
        <f t="shared" si="136"/>
        <v>-5.9405940594059459E-3</v>
      </c>
      <c r="AD480" s="4">
        <f t="shared" si="137"/>
        <v>2.3204419889502725E-2</v>
      </c>
      <c r="AE480" s="4">
        <f t="shared" si="138"/>
        <v>-4.1138155639355301E-3</v>
      </c>
      <c r="AF480" s="4">
        <f t="shared" si="139"/>
        <v>9.9985456660833805E-4</v>
      </c>
      <c r="AG480" s="4">
        <f t="shared" si="141"/>
        <v>-7.0111448834853096E-3</v>
      </c>
    </row>
    <row r="481" spans="1:33">
      <c r="A481" s="53">
        <v>45194</v>
      </c>
      <c r="B481">
        <v>117.01</v>
      </c>
      <c r="C481">
        <v>145.91</v>
      </c>
      <c r="D481">
        <v>27.5</v>
      </c>
      <c r="E481">
        <v>36.36</v>
      </c>
      <c r="F481">
        <v>58.53</v>
      </c>
      <c r="G481">
        <v>17.93</v>
      </c>
      <c r="H481">
        <v>15.24</v>
      </c>
      <c r="I481">
        <v>254.57</v>
      </c>
      <c r="J481">
        <v>29.58</v>
      </c>
      <c r="K481">
        <v>22.6</v>
      </c>
      <c r="L481">
        <v>5.0599999999999996</v>
      </c>
      <c r="M481">
        <v>74.17</v>
      </c>
      <c r="N481">
        <v>28.8</v>
      </c>
      <c r="O481">
        <v>556.08000000000004</v>
      </c>
      <c r="P481" s="72">
        <v>244</v>
      </c>
      <c r="Q481" s="61"/>
      <c r="R481" s="53">
        <v>45194</v>
      </c>
      <c r="S481" s="4">
        <f t="shared" si="126"/>
        <v>-2.5632262474373224E-4</v>
      </c>
      <c r="T481" s="4">
        <f t="shared" si="127"/>
        <v>-6.6716590646060947E-3</v>
      </c>
      <c r="U481" s="4">
        <f t="shared" si="128"/>
        <v>1.8895887365691033E-2</v>
      </c>
      <c r="V481" s="4">
        <f t="shared" si="129"/>
        <v>5.2529720763063725E-3</v>
      </c>
      <c r="W481" s="4">
        <f t="shared" si="130"/>
        <v>0</v>
      </c>
      <c r="X481" s="4">
        <f t="shared" si="131"/>
        <v>-8.2964601769910384E-3</v>
      </c>
      <c r="Y481" s="4">
        <f t="shared" si="132"/>
        <v>1.9723865877712132E-3</v>
      </c>
      <c r="Z481" s="4">
        <f t="shared" si="133"/>
        <v>1.1000794281175397E-2</v>
      </c>
      <c r="AA481" s="4">
        <f t="shared" si="134"/>
        <v>1.1282051282051286E-2</v>
      </c>
      <c r="AB481" s="4">
        <f t="shared" si="135"/>
        <v>-4.405286343612258E-3</v>
      </c>
      <c r="AC481" s="4">
        <f t="shared" si="136"/>
        <v>7.9681274900398336E-3</v>
      </c>
      <c r="AD481" s="4">
        <f t="shared" si="137"/>
        <v>1.2149028077754753E-3</v>
      </c>
      <c r="AE481" s="4">
        <f t="shared" si="138"/>
        <v>-8.6058519793459354E-3</v>
      </c>
      <c r="AF481" s="4">
        <f t="shared" si="139"/>
        <v>9.8977534823747604E-3</v>
      </c>
      <c r="AG481" s="4">
        <f t="shared" si="141"/>
        <v>-4.1629254754714795E-3</v>
      </c>
    </row>
    <row r="482" spans="1:33">
      <c r="A482" s="53">
        <v>45195</v>
      </c>
      <c r="B482">
        <v>115.92</v>
      </c>
      <c r="C482">
        <v>146.01</v>
      </c>
      <c r="D482">
        <v>28.6</v>
      </c>
      <c r="E482">
        <v>36.5</v>
      </c>
      <c r="F482">
        <v>58</v>
      </c>
      <c r="G482">
        <v>17.55</v>
      </c>
      <c r="H482">
        <v>15.43</v>
      </c>
      <c r="I482">
        <v>265.69</v>
      </c>
      <c r="J482">
        <v>29.48</v>
      </c>
      <c r="K482">
        <v>24</v>
      </c>
      <c r="L482">
        <v>5.07</v>
      </c>
      <c r="M482">
        <v>72.97</v>
      </c>
      <c r="N482">
        <v>28.81</v>
      </c>
      <c r="O482">
        <v>559.16999999999996</v>
      </c>
      <c r="P482" s="72">
        <v>242.49</v>
      </c>
      <c r="Q482" s="61"/>
      <c r="R482" s="53">
        <v>45195</v>
      </c>
      <c r="S482" s="4">
        <f t="shared" si="126"/>
        <v>-9.3154431245192626E-3</v>
      </c>
      <c r="T482" s="4">
        <f t="shared" si="127"/>
        <v>6.853539853333146E-4</v>
      </c>
      <c r="U482" s="4">
        <f t="shared" si="128"/>
        <v>4.0000000000000036E-2</v>
      </c>
      <c r="V482" s="4">
        <f t="shared" si="129"/>
        <v>3.8503850385038785E-3</v>
      </c>
      <c r="W482" s="4">
        <f t="shared" si="130"/>
        <v>-9.0551853750213684E-3</v>
      </c>
      <c r="X482" s="4">
        <f t="shared" si="131"/>
        <v>-2.1193530395984372E-2</v>
      </c>
      <c r="Y482" s="4">
        <f t="shared" si="132"/>
        <v>1.2467191601049921E-2</v>
      </c>
      <c r="Z482" s="4">
        <f t="shared" si="133"/>
        <v>4.368150214086497E-2</v>
      </c>
      <c r="AA482" s="4">
        <f t="shared" si="134"/>
        <v>-3.3806626098714654E-3</v>
      </c>
      <c r="AB482" s="4">
        <f t="shared" si="135"/>
        <v>6.1946902654867131E-2</v>
      </c>
      <c r="AC482" s="4">
        <f t="shared" si="136"/>
        <v>1.9762845849804478E-3</v>
      </c>
      <c r="AD482" s="4">
        <f t="shared" si="137"/>
        <v>-1.6179048132668239E-2</v>
      </c>
      <c r="AE482" s="4">
        <f t="shared" si="138"/>
        <v>3.4722222222205446E-4</v>
      </c>
      <c r="AF482" s="4">
        <f t="shared" si="139"/>
        <v>5.556754423823751E-3</v>
      </c>
      <c r="AG482" s="4">
        <f t="shared" si="141"/>
        <v>-6.1885245901639463E-3</v>
      </c>
    </row>
    <row r="483" spans="1:33">
      <c r="A483" s="53">
        <v>45196</v>
      </c>
      <c r="B483">
        <v>115.83</v>
      </c>
      <c r="C483">
        <v>144.21</v>
      </c>
      <c r="D483">
        <v>29</v>
      </c>
      <c r="E483">
        <v>36.82</v>
      </c>
      <c r="F483">
        <v>59</v>
      </c>
      <c r="G483">
        <v>17.55</v>
      </c>
      <c r="H483">
        <v>15.29</v>
      </c>
      <c r="I483">
        <v>262.39</v>
      </c>
      <c r="J483">
        <v>30.18</v>
      </c>
      <c r="K483">
        <v>24.13</v>
      </c>
      <c r="L483">
        <v>5.03</v>
      </c>
      <c r="M483">
        <v>74.47</v>
      </c>
      <c r="N483">
        <v>28.7</v>
      </c>
      <c r="O483">
        <v>560.57000000000005</v>
      </c>
      <c r="P483" s="72">
        <v>241.7</v>
      </c>
      <c r="Q483" s="61"/>
      <c r="R483" s="53">
        <v>45196</v>
      </c>
      <c r="S483" s="4">
        <f t="shared" si="126"/>
        <v>-7.763975155279379E-4</v>
      </c>
      <c r="T483" s="4">
        <f t="shared" si="127"/>
        <v>-1.2327922745017372E-2</v>
      </c>
      <c r="U483" s="4">
        <f t="shared" si="128"/>
        <v>1.3986013986013957E-2</v>
      </c>
      <c r="V483" s="4">
        <f t="shared" si="129"/>
        <v>8.7671232876711525E-3</v>
      </c>
      <c r="W483" s="4">
        <f t="shared" si="130"/>
        <v>1.7241379310344751E-2</v>
      </c>
      <c r="X483" s="4">
        <f t="shared" si="131"/>
        <v>0</v>
      </c>
      <c r="Y483" s="4">
        <f t="shared" si="132"/>
        <v>-9.0732339598186273E-3</v>
      </c>
      <c r="Z483" s="4">
        <f t="shared" si="133"/>
        <v>-1.2420490044789068E-2</v>
      </c>
      <c r="AA483" s="4">
        <f t="shared" si="134"/>
        <v>2.3744911804613356E-2</v>
      </c>
      <c r="AB483" s="4">
        <f t="shared" si="135"/>
        <v>5.4166666666666252E-3</v>
      </c>
      <c r="AC483" s="4">
        <f t="shared" si="136"/>
        <v>-7.8895463510848529E-3</v>
      </c>
      <c r="AD483" s="4">
        <f t="shared" si="137"/>
        <v>2.0556393038234866E-2</v>
      </c>
      <c r="AE483" s="4">
        <f t="shared" si="138"/>
        <v>-3.8181187087816815E-3</v>
      </c>
      <c r="AF483" s="4">
        <f t="shared" si="139"/>
        <v>2.5037108571634992E-3</v>
      </c>
      <c r="AG483" s="4">
        <f t="shared" si="141"/>
        <v>-3.2578663037652333E-3</v>
      </c>
    </row>
    <row r="484" spans="1:33">
      <c r="A484" s="53">
        <v>45197</v>
      </c>
      <c r="B484">
        <v>114.61</v>
      </c>
      <c r="C484">
        <v>143.6</v>
      </c>
      <c r="D484">
        <v>28.74</v>
      </c>
      <c r="E484">
        <v>36.229999999999997</v>
      </c>
      <c r="F484">
        <v>59.5</v>
      </c>
      <c r="G484">
        <v>17.690000000000001</v>
      </c>
      <c r="H484">
        <v>15.22</v>
      </c>
      <c r="I484">
        <v>254.54</v>
      </c>
      <c r="J484">
        <v>29.94</v>
      </c>
      <c r="K484">
        <v>23.62</v>
      </c>
      <c r="L484">
        <v>5</v>
      </c>
      <c r="M484">
        <v>74.069999999999993</v>
      </c>
      <c r="N484">
        <v>28.58</v>
      </c>
      <c r="O484">
        <v>564.34</v>
      </c>
      <c r="P484" s="72">
        <v>243</v>
      </c>
      <c r="Q484" s="61"/>
      <c r="R484" s="53">
        <v>45197</v>
      </c>
      <c r="S484" s="4">
        <f t="shared" si="126"/>
        <v>-1.053267719934381E-2</v>
      </c>
      <c r="T484" s="4">
        <f t="shared" si="127"/>
        <v>-4.229942445045487E-3</v>
      </c>
      <c r="U484" s="4">
        <f t="shared" si="128"/>
        <v>-8.9655172413793949E-3</v>
      </c>
      <c r="V484" s="4">
        <f t="shared" si="129"/>
        <v>-1.6023900054318418E-2</v>
      </c>
      <c r="W484" s="4">
        <f t="shared" si="130"/>
        <v>8.4745762711864181E-3</v>
      </c>
      <c r="X484" s="4">
        <f t="shared" si="131"/>
        <v>7.9772079772080229E-3</v>
      </c>
      <c r="Y484" s="4">
        <f t="shared" si="132"/>
        <v>-4.5781556572922488E-3</v>
      </c>
      <c r="Z484" s="4">
        <f t="shared" si="133"/>
        <v>-2.9917298677541004E-2</v>
      </c>
      <c r="AA484" s="4">
        <f t="shared" si="134"/>
        <v>-7.9522862823061535E-3</v>
      </c>
      <c r="AB484" s="4">
        <f t="shared" si="135"/>
        <v>-2.1135515955242323E-2</v>
      </c>
      <c r="AC484" s="4">
        <f t="shared" si="136"/>
        <v>-5.9642147117296984E-3</v>
      </c>
      <c r="AD484" s="4">
        <f t="shared" si="137"/>
        <v>-5.3712904525312632E-3</v>
      </c>
      <c r="AE484" s="4">
        <f t="shared" si="138"/>
        <v>-4.1811846689895349E-3</v>
      </c>
      <c r="AF484" s="4">
        <f t="shared" si="139"/>
        <v>6.7252974650802155E-3</v>
      </c>
      <c r="AG484" s="4">
        <f t="shared" ref="AG484:AG499" si="142">P484/P483-1</f>
        <v>5.3785684733140826E-3</v>
      </c>
    </row>
    <row r="485" spans="1:33">
      <c r="A485" s="53">
        <v>45201</v>
      </c>
      <c r="B485">
        <v>116.63</v>
      </c>
      <c r="C485">
        <v>144.5</v>
      </c>
      <c r="D485">
        <v>29.55</v>
      </c>
      <c r="E485">
        <v>36.5</v>
      </c>
      <c r="F485">
        <v>58.08</v>
      </c>
      <c r="G485">
        <v>17.68</v>
      </c>
      <c r="H485">
        <v>15.43</v>
      </c>
      <c r="I485">
        <v>259.97000000000003</v>
      </c>
      <c r="J485">
        <v>29.7</v>
      </c>
      <c r="K485">
        <v>23.63</v>
      </c>
      <c r="L485">
        <v>5.01</v>
      </c>
      <c r="M485">
        <v>75.47</v>
      </c>
      <c r="N485">
        <v>28.49</v>
      </c>
      <c r="O485">
        <v>564.41</v>
      </c>
      <c r="P485" s="72">
        <v>248</v>
      </c>
      <c r="Q485" s="61"/>
      <c r="R485" s="53">
        <v>45201</v>
      </c>
      <c r="S485" s="4">
        <f t="shared" si="126"/>
        <v>1.762498909344723E-2</v>
      </c>
      <c r="T485" s="4">
        <f t="shared" si="127"/>
        <v>6.2674094707522165E-3</v>
      </c>
      <c r="U485" s="4">
        <f t="shared" si="128"/>
        <v>2.8183716075156573E-2</v>
      </c>
      <c r="V485" s="4">
        <f t="shared" si="129"/>
        <v>7.4523875241514492E-3</v>
      </c>
      <c r="W485" s="4">
        <f t="shared" si="130"/>
        <v>-2.3865546218487466E-2</v>
      </c>
      <c r="X485" s="4">
        <f t="shared" si="131"/>
        <v>-5.6529112492942346E-4</v>
      </c>
      <c r="Y485" s="4">
        <f t="shared" si="132"/>
        <v>1.3797634691195659E-2</v>
      </c>
      <c r="Z485" s="4">
        <f t="shared" si="133"/>
        <v>2.1332599984285494E-2</v>
      </c>
      <c r="AA485" s="4">
        <f t="shared" si="134"/>
        <v>-8.0160320641283755E-3</v>
      </c>
      <c r="AB485" s="4">
        <f t="shared" si="135"/>
        <v>4.2337002540215884E-4</v>
      </c>
      <c r="AC485" s="4">
        <f t="shared" si="136"/>
        <v>2.0000000000000018E-3</v>
      </c>
      <c r="AD485" s="4">
        <f t="shared" si="137"/>
        <v>1.8901039557175814E-2</v>
      </c>
      <c r="AE485" s="4">
        <f t="shared" si="138"/>
        <v>-3.1490552834150254E-3</v>
      </c>
      <c r="AF485" s="4">
        <f t="shared" si="139"/>
        <v>1.2403870007426931E-4</v>
      </c>
      <c r="AG485" s="4">
        <f t="shared" si="142"/>
        <v>2.0576131687242816E-2</v>
      </c>
    </row>
    <row r="486" spans="1:33">
      <c r="A486" s="53">
        <v>45202</v>
      </c>
      <c r="B486">
        <v>117.29</v>
      </c>
      <c r="C486">
        <v>144</v>
      </c>
      <c r="D486">
        <v>29.48</v>
      </c>
      <c r="E486">
        <v>36.5</v>
      </c>
      <c r="F486">
        <v>60.1</v>
      </c>
      <c r="G486">
        <v>17.54</v>
      </c>
      <c r="H486">
        <v>15.59</v>
      </c>
      <c r="I486">
        <v>255.46</v>
      </c>
      <c r="J486">
        <v>29.83</v>
      </c>
      <c r="K486">
        <v>23.64</v>
      </c>
      <c r="L486">
        <v>4.9800000000000004</v>
      </c>
      <c r="M486">
        <v>75.16</v>
      </c>
      <c r="N486">
        <v>28.8</v>
      </c>
      <c r="O486">
        <v>567.86</v>
      </c>
      <c r="P486" s="72">
        <v>253.01</v>
      </c>
      <c r="Q486" s="61"/>
      <c r="R486" s="53">
        <v>45202</v>
      </c>
      <c r="S486" s="4">
        <f t="shared" si="126"/>
        <v>5.6589213752895606E-3</v>
      </c>
      <c r="T486" s="4">
        <f t="shared" si="127"/>
        <v>-3.4602076124568004E-3</v>
      </c>
      <c r="U486" s="4">
        <f t="shared" si="128"/>
        <v>-2.3688663282571687E-3</v>
      </c>
      <c r="V486" s="4">
        <f t="shared" si="129"/>
        <v>0</v>
      </c>
      <c r="W486" s="4">
        <f t="shared" si="130"/>
        <v>3.477961432506893E-2</v>
      </c>
      <c r="X486" s="4">
        <f t="shared" si="131"/>
        <v>-7.9185520361991779E-3</v>
      </c>
      <c r="Y486" s="4">
        <f t="shared" si="132"/>
        <v>1.0369410239792654E-2</v>
      </c>
      <c r="Z486" s="4">
        <f t="shared" si="133"/>
        <v>-1.7348155556410449E-2</v>
      </c>
      <c r="AA486" s="4">
        <f t="shared" si="134"/>
        <v>4.3771043771043683E-3</v>
      </c>
      <c r="AB486" s="4">
        <f t="shared" si="135"/>
        <v>4.2319085907749354E-4</v>
      </c>
      <c r="AC486" s="4">
        <f t="shared" si="136"/>
        <v>-5.9880239520956335E-3</v>
      </c>
      <c r="AD486" s="4">
        <f t="shared" si="137"/>
        <v>-4.1075924208294756E-3</v>
      </c>
      <c r="AE486" s="4">
        <f t="shared" si="138"/>
        <v>1.08810108810109E-2</v>
      </c>
      <c r="AF486" s="4">
        <f t="shared" si="139"/>
        <v>6.1125777360431233E-3</v>
      </c>
      <c r="AG486" s="4">
        <f t="shared" si="142"/>
        <v>2.0201612903225863E-2</v>
      </c>
    </row>
    <row r="487" spans="1:33">
      <c r="A487" s="53">
        <v>45203</v>
      </c>
      <c r="B487">
        <v>119.39</v>
      </c>
      <c r="C487">
        <v>147.29</v>
      </c>
      <c r="D487">
        <v>29.38</v>
      </c>
      <c r="E487">
        <v>36.99</v>
      </c>
      <c r="F487">
        <v>61.07</v>
      </c>
      <c r="G487">
        <v>17.600000000000001</v>
      </c>
      <c r="H487">
        <v>15.89</v>
      </c>
      <c r="I487">
        <v>259.52999999999997</v>
      </c>
      <c r="J487">
        <v>30.26</v>
      </c>
      <c r="K487">
        <v>25.32</v>
      </c>
      <c r="L487">
        <v>4.9400000000000004</v>
      </c>
      <c r="M487">
        <v>74.510000000000005</v>
      </c>
      <c r="N487">
        <v>28.02</v>
      </c>
      <c r="O487">
        <v>569.79</v>
      </c>
      <c r="P487" s="72">
        <v>251.79</v>
      </c>
      <c r="Q487" s="61"/>
      <c r="R487" s="53">
        <v>45203</v>
      </c>
      <c r="S487" s="4">
        <f t="shared" si="126"/>
        <v>1.7904339670901104E-2</v>
      </c>
      <c r="T487" s="4">
        <f t="shared" si="127"/>
        <v>2.2847222222222241E-2</v>
      </c>
      <c r="U487" s="4">
        <f t="shared" si="128"/>
        <v>-3.3921302578019397E-3</v>
      </c>
      <c r="V487" s="4">
        <f t="shared" si="129"/>
        <v>1.3424657534246709E-2</v>
      </c>
      <c r="W487" s="4">
        <f t="shared" si="130"/>
        <v>1.6139767054908383E-2</v>
      </c>
      <c r="X487" s="4">
        <f t="shared" si="131"/>
        <v>3.420752565564511E-3</v>
      </c>
      <c r="Y487" s="4">
        <f t="shared" si="132"/>
        <v>1.9243104554201418E-2</v>
      </c>
      <c r="Z487" s="4">
        <f t="shared" si="133"/>
        <v>1.5932044155640757E-2</v>
      </c>
      <c r="AA487" s="4">
        <f t="shared" si="134"/>
        <v>1.4415018437814453E-2</v>
      </c>
      <c r="AB487" s="4">
        <f t="shared" si="135"/>
        <v>7.1065989847715727E-2</v>
      </c>
      <c r="AC487" s="4">
        <f t="shared" si="136"/>
        <v>-8.0321285140562138E-3</v>
      </c>
      <c r="AD487" s="4">
        <f t="shared" si="137"/>
        <v>-8.6482171367747718E-3</v>
      </c>
      <c r="AE487" s="4">
        <f t="shared" si="138"/>
        <v>-2.7083333333333348E-2</v>
      </c>
      <c r="AF487" s="4">
        <f t="shared" si="139"/>
        <v>3.3987250378613165E-3</v>
      </c>
      <c r="AG487" s="4">
        <f t="shared" si="142"/>
        <v>-4.8219437966878775E-3</v>
      </c>
    </row>
    <row r="488" spans="1:33">
      <c r="A488" s="53">
        <v>45204</v>
      </c>
      <c r="B488">
        <v>120.15</v>
      </c>
      <c r="C488">
        <v>148.44999999999999</v>
      </c>
      <c r="D488">
        <v>28.96</v>
      </c>
      <c r="E488">
        <v>37.06</v>
      </c>
      <c r="F488">
        <v>60.98</v>
      </c>
      <c r="G488">
        <v>17.78</v>
      </c>
      <c r="H488">
        <v>15.7</v>
      </c>
      <c r="I488">
        <v>257.54000000000002</v>
      </c>
      <c r="J488">
        <v>32.35</v>
      </c>
      <c r="K488">
        <v>26.68</v>
      </c>
      <c r="L488">
        <v>5.05</v>
      </c>
      <c r="M488">
        <v>73.819999999999993</v>
      </c>
      <c r="N488">
        <v>27.82</v>
      </c>
      <c r="O488">
        <v>581.75</v>
      </c>
      <c r="P488" s="72">
        <v>252.9</v>
      </c>
      <c r="Q488" s="61"/>
      <c r="R488" s="53">
        <v>45204</v>
      </c>
      <c r="S488" s="4">
        <f t="shared" si="126"/>
        <v>6.3656922690342732E-3</v>
      </c>
      <c r="T488" s="4">
        <f t="shared" si="127"/>
        <v>7.8756195261049378E-3</v>
      </c>
      <c r="U488" s="4">
        <f t="shared" si="128"/>
        <v>-1.4295439074200056E-2</v>
      </c>
      <c r="V488" s="4">
        <f t="shared" si="129"/>
        <v>1.8924033522573769E-3</v>
      </c>
      <c r="W488" s="4">
        <f t="shared" si="130"/>
        <v>-1.4737186834780092E-3</v>
      </c>
      <c r="X488" s="4">
        <f t="shared" si="131"/>
        <v>1.0227272727272751E-2</v>
      </c>
      <c r="Y488" s="4">
        <f t="shared" si="132"/>
        <v>-1.195720578980497E-2</v>
      </c>
      <c r="Z488" s="4">
        <f t="shared" si="133"/>
        <v>-7.6677070088234656E-3</v>
      </c>
      <c r="AA488" s="4">
        <f t="shared" si="134"/>
        <v>6.9068076668869827E-2</v>
      </c>
      <c r="AB488" s="4">
        <f t="shared" si="135"/>
        <v>5.3712480252764649E-2</v>
      </c>
      <c r="AC488" s="4">
        <f t="shared" si="136"/>
        <v>2.2267206477732726E-2</v>
      </c>
      <c r="AD488" s="4">
        <f t="shared" si="137"/>
        <v>-9.2605019460476612E-3</v>
      </c>
      <c r="AE488" s="4">
        <f t="shared" si="138"/>
        <v>-7.137758743754441E-3</v>
      </c>
      <c r="AF488" s="4">
        <f t="shared" si="139"/>
        <v>2.099018936801289E-2</v>
      </c>
      <c r="AG488" s="4">
        <f t="shared" si="142"/>
        <v>4.4084356010962722E-3</v>
      </c>
    </row>
    <row r="489" spans="1:33">
      <c r="A489" s="53">
        <v>45205</v>
      </c>
      <c r="B489">
        <v>120.92</v>
      </c>
      <c r="C489">
        <v>148.44</v>
      </c>
      <c r="D489">
        <v>29.13</v>
      </c>
      <c r="E489">
        <v>37.07</v>
      </c>
      <c r="F489">
        <v>62.42</v>
      </c>
      <c r="G489">
        <v>18.600000000000001</v>
      </c>
      <c r="H489">
        <v>15.68</v>
      </c>
      <c r="I489">
        <v>257.97000000000003</v>
      </c>
      <c r="J489">
        <v>31.95</v>
      </c>
      <c r="K489">
        <v>26.43</v>
      </c>
      <c r="L489">
        <v>5.0599999999999996</v>
      </c>
      <c r="M489">
        <v>72.819999999999993</v>
      </c>
      <c r="N489">
        <v>28.11</v>
      </c>
      <c r="O489">
        <v>580.17999999999995</v>
      </c>
      <c r="P489" s="72">
        <v>253.95</v>
      </c>
      <c r="Q489" s="61"/>
      <c r="R489" s="53">
        <v>45205</v>
      </c>
      <c r="S489" s="4">
        <f t="shared" si="126"/>
        <v>6.4086558468581245E-3</v>
      </c>
      <c r="T489" s="4">
        <f t="shared" si="127"/>
        <v>-6.7362748400023875E-5</v>
      </c>
      <c r="U489" s="4">
        <f t="shared" si="128"/>
        <v>5.8701657458561929E-3</v>
      </c>
      <c r="V489" s="4">
        <f t="shared" si="129"/>
        <v>2.6983270372360479E-4</v>
      </c>
      <c r="W489" s="4">
        <f t="shared" si="130"/>
        <v>2.3614299770416514E-2</v>
      </c>
      <c r="X489" s="4">
        <f t="shared" si="131"/>
        <v>4.6119235095612998E-2</v>
      </c>
      <c r="Y489" s="4">
        <f t="shared" si="132"/>
        <v>-1.2738853503184711E-3</v>
      </c>
      <c r="Z489" s="4">
        <f t="shared" si="133"/>
        <v>1.6696435505163532E-3</v>
      </c>
      <c r="AA489" s="4">
        <f t="shared" si="134"/>
        <v>-1.2364760432766686E-2</v>
      </c>
      <c r="AB489" s="4">
        <f t="shared" si="135"/>
        <v>-9.3703148425786642E-3</v>
      </c>
      <c r="AC489" s="4">
        <f t="shared" si="136"/>
        <v>1.980198019801982E-3</v>
      </c>
      <c r="AD489" s="4">
        <f t="shared" si="137"/>
        <v>-1.3546464372798717E-2</v>
      </c>
      <c r="AE489" s="4">
        <f t="shared" si="138"/>
        <v>1.0424155283968339E-2</v>
      </c>
      <c r="AF489" s="4">
        <f t="shared" si="139"/>
        <v>-2.6987537602063405E-3</v>
      </c>
      <c r="AG489" s="4">
        <f t="shared" si="142"/>
        <v>4.1518386714116673E-3</v>
      </c>
    </row>
    <row r="490" spans="1:33">
      <c r="A490" s="53">
        <v>45208</v>
      </c>
      <c r="B490">
        <v>121.24</v>
      </c>
      <c r="C490">
        <v>150.82</v>
      </c>
      <c r="D490">
        <v>28.99</v>
      </c>
      <c r="E490">
        <v>37.200000000000003</v>
      </c>
      <c r="F490">
        <v>61.2</v>
      </c>
      <c r="G490">
        <v>18.350000000000001</v>
      </c>
      <c r="H490">
        <v>15.76</v>
      </c>
      <c r="I490">
        <v>265.07</v>
      </c>
      <c r="J490">
        <v>32.25</v>
      </c>
      <c r="K490">
        <v>27.45</v>
      </c>
      <c r="L490">
        <v>5.01</v>
      </c>
      <c r="M490">
        <v>73.72</v>
      </c>
      <c r="N490">
        <v>27.99</v>
      </c>
      <c r="O490">
        <v>580.28</v>
      </c>
      <c r="P490" s="72">
        <v>254.9</v>
      </c>
      <c r="Q490" s="61"/>
      <c r="R490" s="53">
        <v>45208</v>
      </c>
      <c r="S490" s="4">
        <f t="shared" si="126"/>
        <v>2.6463777704266445E-3</v>
      </c>
      <c r="T490" s="4">
        <f t="shared" si="127"/>
        <v>1.6033414174076999E-2</v>
      </c>
      <c r="U490" s="4">
        <f t="shared" si="128"/>
        <v>-4.8060418812221339E-3</v>
      </c>
      <c r="V490" s="4">
        <f t="shared" si="129"/>
        <v>3.5068788777987692E-3</v>
      </c>
      <c r="W490" s="4">
        <f t="shared" si="130"/>
        <v>-1.9545017622556893E-2</v>
      </c>
      <c r="X490" s="4">
        <f t="shared" si="131"/>
        <v>-1.3440860215053752E-2</v>
      </c>
      <c r="Y490" s="4">
        <f t="shared" si="132"/>
        <v>5.1020408163264808E-3</v>
      </c>
      <c r="Z490" s="4">
        <f t="shared" si="133"/>
        <v>2.7522580144977882E-2</v>
      </c>
      <c r="AA490" s="4">
        <f t="shared" si="134"/>
        <v>9.3896713615022609E-3</v>
      </c>
      <c r="AB490" s="4">
        <f t="shared" si="135"/>
        <v>3.8592508513053403E-2</v>
      </c>
      <c r="AC490" s="4">
        <f t="shared" si="136"/>
        <v>-9.8814229249011287E-3</v>
      </c>
      <c r="AD490" s="4">
        <f t="shared" si="137"/>
        <v>1.2359241966492851E-2</v>
      </c>
      <c r="AE490" s="4">
        <f t="shared" si="138"/>
        <v>-4.2689434364995282E-3</v>
      </c>
      <c r="AF490" s="4">
        <f t="shared" si="139"/>
        <v>1.7236030197520513E-4</v>
      </c>
      <c r="AG490" s="4">
        <f t="shared" si="142"/>
        <v>3.7408938767473643E-3</v>
      </c>
    </row>
    <row r="491" spans="1:33">
      <c r="A491" s="53">
        <v>45209</v>
      </c>
      <c r="B491">
        <v>124.78</v>
      </c>
      <c r="C491">
        <v>152.66999999999999</v>
      </c>
      <c r="D491">
        <v>28</v>
      </c>
      <c r="E491">
        <v>37.5</v>
      </c>
      <c r="F491">
        <v>61.13</v>
      </c>
      <c r="G491">
        <v>18.850000000000001</v>
      </c>
      <c r="H491">
        <v>16.43</v>
      </c>
      <c r="I491">
        <v>284.95</v>
      </c>
      <c r="J491">
        <v>32.75</v>
      </c>
      <c r="K491">
        <v>27.84</v>
      </c>
      <c r="L491">
        <v>5.0999999999999996</v>
      </c>
      <c r="M491">
        <v>73.930000000000007</v>
      </c>
      <c r="N491">
        <v>27.89</v>
      </c>
      <c r="O491">
        <v>582.74</v>
      </c>
      <c r="P491" s="72">
        <v>256</v>
      </c>
      <c r="Q491" s="61"/>
      <c r="R491" s="53">
        <v>45209</v>
      </c>
      <c r="S491" s="4">
        <f t="shared" si="126"/>
        <v>2.9198284394589269E-2</v>
      </c>
      <c r="T491" s="4">
        <f t="shared" si="127"/>
        <v>1.2266277682005056E-2</v>
      </c>
      <c r="U491" s="4">
        <f t="shared" si="128"/>
        <v>-3.4149706795446599E-2</v>
      </c>
      <c r="V491" s="4">
        <f t="shared" si="129"/>
        <v>8.0645161290322509E-3</v>
      </c>
      <c r="W491" s="4">
        <f t="shared" si="130"/>
        <v>-1.1437908496731986E-3</v>
      </c>
      <c r="X491" s="4">
        <f t="shared" si="131"/>
        <v>2.7247956403269713E-2</v>
      </c>
      <c r="Y491" s="4">
        <f t="shared" si="132"/>
        <v>4.2512690355329896E-2</v>
      </c>
      <c r="Z491" s="4">
        <f t="shared" si="133"/>
        <v>7.4999056852906865E-2</v>
      </c>
      <c r="AA491" s="4">
        <f t="shared" si="134"/>
        <v>1.5503875968992276E-2</v>
      </c>
      <c r="AB491" s="4">
        <f t="shared" si="135"/>
        <v>1.4207650273224015E-2</v>
      </c>
      <c r="AC491" s="4">
        <f t="shared" si="136"/>
        <v>1.7964071856287456E-2</v>
      </c>
      <c r="AD491" s="4">
        <f t="shared" si="137"/>
        <v>2.8486163863268299E-3</v>
      </c>
      <c r="AE491" s="4">
        <f t="shared" si="138"/>
        <v>-3.5727045373347144E-3</v>
      </c>
      <c r="AF491" s="4">
        <f t="shared" si="139"/>
        <v>4.2393327359206978E-3</v>
      </c>
      <c r="AG491" s="4">
        <f t="shared" si="142"/>
        <v>4.3154178109061636E-3</v>
      </c>
    </row>
    <row r="492" spans="1:33">
      <c r="A492" s="53">
        <v>45210</v>
      </c>
      <c r="B492">
        <v>125.49</v>
      </c>
      <c r="C492">
        <v>153.05000000000001</v>
      </c>
      <c r="D492">
        <v>28.97</v>
      </c>
      <c r="E492">
        <v>37.53</v>
      </c>
      <c r="F492">
        <v>61.81</v>
      </c>
      <c r="G492">
        <v>18.850000000000001</v>
      </c>
      <c r="H492">
        <v>16.46</v>
      </c>
      <c r="I492">
        <v>286.37</v>
      </c>
      <c r="J492">
        <v>33.020000000000003</v>
      </c>
      <c r="K492">
        <v>27.19</v>
      </c>
      <c r="L492">
        <v>5.07</v>
      </c>
      <c r="M492">
        <v>75.75</v>
      </c>
      <c r="N492">
        <v>27.93</v>
      </c>
      <c r="O492">
        <v>581.05999999999995</v>
      </c>
      <c r="P492" s="72">
        <v>262.2</v>
      </c>
      <c r="Q492" s="61"/>
      <c r="R492" s="53">
        <v>45210</v>
      </c>
      <c r="S492" s="4">
        <f t="shared" si="126"/>
        <v>5.6900144253886342E-3</v>
      </c>
      <c r="T492" s="4">
        <f t="shared" si="127"/>
        <v>2.4890286238292703E-3</v>
      </c>
      <c r="U492" s="4">
        <f t="shared" si="128"/>
        <v>3.4642857142857197E-2</v>
      </c>
      <c r="V492" s="4">
        <f t="shared" si="129"/>
        <v>8.0000000000013394E-4</v>
      </c>
      <c r="W492" s="4">
        <f t="shared" si="130"/>
        <v>1.1123834451169712E-2</v>
      </c>
      <c r="X492" s="4">
        <f t="shared" si="131"/>
        <v>0</v>
      </c>
      <c r="Y492" s="4">
        <f t="shared" si="132"/>
        <v>1.8259281801582539E-3</v>
      </c>
      <c r="Z492" s="4">
        <f t="shared" si="133"/>
        <v>4.9833304088438002E-3</v>
      </c>
      <c r="AA492" s="4">
        <f t="shared" si="134"/>
        <v>8.2442748091604567E-3</v>
      </c>
      <c r="AB492" s="4">
        <f t="shared" si="135"/>
        <v>-2.3347701149425193E-2</v>
      </c>
      <c r="AC492" s="4">
        <f t="shared" si="136"/>
        <v>-5.8823529411763387E-3</v>
      </c>
      <c r="AD492" s="4">
        <f t="shared" si="137"/>
        <v>2.461788178006219E-2</v>
      </c>
      <c r="AE492" s="4">
        <f t="shared" si="138"/>
        <v>1.4342058085334841E-3</v>
      </c>
      <c r="AF492" s="4">
        <f t="shared" si="139"/>
        <v>-2.8829323540516816E-3</v>
      </c>
      <c r="AG492" s="4">
        <f t="shared" si="142"/>
        <v>2.4218749999999956E-2</v>
      </c>
    </row>
    <row r="493" spans="1:33">
      <c r="A493" s="53">
        <v>45211</v>
      </c>
      <c r="B493">
        <v>124.64</v>
      </c>
      <c r="C493">
        <v>154.76</v>
      </c>
      <c r="D493">
        <v>28.12</v>
      </c>
      <c r="E493">
        <v>38</v>
      </c>
      <c r="F493">
        <v>63.19</v>
      </c>
      <c r="G493">
        <v>18.28</v>
      </c>
      <c r="H493">
        <v>16.23</v>
      </c>
      <c r="I493">
        <v>292.39</v>
      </c>
      <c r="J493">
        <v>32.840000000000003</v>
      </c>
      <c r="K493">
        <v>27.9</v>
      </c>
      <c r="L493">
        <v>5.0199999999999996</v>
      </c>
      <c r="M493">
        <v>76.77</v>
      </c>
      <c r="N493">
        <v>28</v>
      </c>
      <c r="O493">
        <v>585.08000000000004</v>
      </c>
      <c r="P493" s="72">
        <v>266.10000000000002</v>
      </c>
      <c r="Q493" s="61"/>
      <c r="R493" s="53">
        <v>45211</v>
      </c>
      <c r="S493" s="4">
        <f t="shared" si="126"/>
        <v>-6.7734480835125455E-3</v>
      </c>
      <c r="T493" s="4">
        <f t="shared" si="127"/>
        <v>1.117281934008485E-2</v>
      </c>
      <c r="U493" s="4">
        <f t="shared" si="128"/>
        <v>-2.9340697273041005E-2</v>
      </c>
      <c r="V493" s="4">
        <f t="shared" si="129"/>
        <v>1.252331468158796E-2</v>
      </c>
      <c r="W493" s="4">
        <f t="shared" si="130"/>
        <v>2.23264843876394E-2</v>
      </c>
      <c r="X493" s="4">
        <f t="shared" si="131"/>
        <v>-3.023872679045092E-2</v>
      </c>
      <c r="Y493" s="4">
        <f t="shared" si="132"/>
        <v>-1.3973268529769212E-2</v>
      </c>
      <c r="Z493" s="4">
        <f t="shared" si="133"/>
        <v>2.102175507210946E-2</v>
      </c>
      <c r="AA493" s="4">
        <f t="shared" si="134"/>
        <v>-5.4512416717140688E-3</v>
      </c>
      <c r="AB493" s="4">
        <f t="shared" si="135"/>
        <v>2.6112541375505671E-2</v>
      </c>
      <c r="AC493" s="4">
        <f t="shared" si="136"/>
        <v>-9.8619329388561772E-3</v>
      </c>
      <c r="AD493" s="4">
        <f t="shared" si="137"/>
        <v>1.3465346534653477E-2</v>
      </c>
      <c r="AE493" s="4">
        <f t="shared" si="138"/>
        <v>2.5062656641603454E-3</v>
      </c>
      <c r="AF493" s="4">
        <f t="shared" si="139"/>
        <v>6.918390527656415E-3</v>
      </c>
      <c r="AG493" s="4">
        <f t="shared" si="142"/>
        <v>1.4874141876430436E-2</v>
      </c>
    </row>
    <row r="494" spans="1:33">
      <c r="A494" s="53">
        <v>45212</v>
      </c>
      <c r="B494">
        <v>128.38999999999999</v>
      </c>
      <c r="C494">
        <v>157.07</v>
      </c>
      <c r="D494">
        <v>28.83</v>
      </c>
      <c r="E494">
        <v>38.53</v>
      </c>
      <c r="F494">
        <v>63.5</v>
      </c>
      <c r="G494">
        <v>18.52</v>
      </c>
      <c r="H494">
        <v>16.09</v>
      </c>
      <c r="I494">
        <v>288.72000000000003</v>
      </c>
      <c r="J494">
        <v>33.42</v>
      </c>
      <c r="K494">
        <v>28.96</v>
      </c>
      <c r="L494">
        <v>5.08</v>
      </c>
      <c r="M494">
        <v>80.62</v>
      </c>
      <c r="N494">
        <v>28.83</v>
      </c>
      <c r="O494">
        <v>592.44000000000005</v>
      </c>
      <c r="P494" s="72">
        <v>268.5</v>
      </c>
      <c r="Q494" s="61"/>
      <c r="R494" s="53">
        <v>45212</v>
      </c>
      <c r="S494" s="4">
        <f t="shared" si="126"/>
        <v>3.0086649550705946E-2</v>
      </c>
      <c r="T494" s="4">
        <f t="shared" si="127"/>
        <v>1.4926337554923785E-2</v>
      </c>
      <c r="U494" s="4">
        <f t="shared" si="128"/>
        <v>2.5248933143669827E-2</v>
      </c>
      <c r="V494" s="4">
        <f t="shared" si="129"/>
        <v>1.3947368421052708E-2</v>
      </c>
      <c r="W494" s="4">
        <f t="shared" si="130"/>
        <v>4.905839531571532E-3</v>
      </c>
      <c r="X494" s="4">
        <f t="shared" si="131"/>
        <v>1.3129102844638973E-2</v>
      </c>
      <c r="Y494" s="4">
        <f t="shared" si="132"/>
        <v>-8.6260012322859625E-3</v>
      </c>
      <c r="Z494" s="4">
        <f t="shared" si="133"/>
        <v>-1.2551728855295874E-2</v>
      </c>
      <c r="AA494" s="4">
        <f t="shared" si="134"/>
        <v>1.7661388550548107E-2</v>
      </c>
      <c r="AB494" s="4">
        <f t="shared" si="135"/>
        <v>3.7992831541218797E-2</v>
      </c>
      <c r="AC494" s="4">
        <f t="shared" si="136"/>
        <v>1.195219123505975E-2</v>
      </c>
      <c r="AD494" s="4">
        <f t="shared" si="137"/>
        <v>5.0149798098215514E-2</v>
      </c>
      <c r="AE494" s="4">
        <f t="shared" si="138"/>
        <v>2.9642857142857082E-2</v>
      </c>
      <c r="AF494" s="4">
        <f t="shared" si="139"/>
        <v>1.2579476310931925E-2</v>
      </c>
      <c r="AG494" s="4">
        <f t="shared" si="142"/>
        <v>9.0191657271700976E-3</v>
      </c>
    </row>
    <row r="495" spans="1:33">
      <c r="A495" s="53">
        <v>45215</v>
      </c>
      <c r="B495">
        <v>127.42</v>
      </c>
      <c r="C495">
        <v>155.97</v>
      </c>
      <c r="D495">
        <v>28.1</v>
      </c>
      <c r="E495">
        <v>38.64</v>
      </c>
      <c r="F495">
        <v>66.27</v>
      </c>
      <c r="G495">
        <v>18.86</v>
      </c>
      <c r="H495">
        <v>16.329999999999998</v>
      </c>
      <c r="I495">
        <v>286.29000000000002</v>
      </c>
      <c r="J495">
        <v>34.71</v>
      </c>
      <c r="K495">
        <v>29.69</v>
      </c>
      <c r="L495">
        <v>5.25</v>
      </c>
      <c r="M495">
        <v>80.33</v>
      </c>
      <c r="N495">
        <v>28.55</v>
      </c>
      <c r="O495">
        <v>587.71</v>
      </c>
      <c r="P495" s="72">
        <v>268</v>
      </c>
      <c r="Q495" s="61"/>
      <c r="R495" s="53">
        <v>45215</v>
      </c>
      <c r="S495" s="4">
        <f t="shared" si="126"/>
        <v>-7.555105537814355E-3</v>
      </c>
      <c r="T495" s="4">
        <f t="shared" si="127"/>
        <v>-7.0032469599541347E-3</v>
      </c>
      <c r="U495" s="4">
        <f t="shared" si="128"/>
        <v>-2.5320846340617265E-2</v>
      </c>
      <c r="V495" s="4">
        <f t="shared" si="129"/>
        <v>2.8549182455228639E-3</v>
      </c>
      <c r="W495" s="4">
        <f t="shared" si="130"/>
        <v>4.3622047244094464E-2</v>
      </c>
      <c r="X495" s="4">
        <f t="shared" si="131"/>
        <v>1.8358531317494542E-2</v>
      </c>
      <c r="Y495" s="4">
        <f t="shared" si="132"/>
        <v>1.4916096954630031E-2</v>
      </c>
      <c r="Z495" s="4">
        <f t="shared" si="133"/>
        <v>-8.416458852867903E-3</v>
      </c>
      <c r="AA495" s="4">
        <f t="shared" si="134"/>
        <v>3.859964093357271E-2</v>
      </c>
      <c r="AB495" s="4">
        <f t="shared" si="135"/>
        <v>2.5207182320442056E-2</v>
      </c>
      <c r="AC495" s="4">
        <f t="shared" si="136"/>
        <v>3.3464566929133799E-2</v>
      </c>
      <c r="AD495" s="4">
        <f t="shared" si="137"/>
        <v>-3.597122302158362E-3</v>
      </c>
      <c r="AE495" s="4">
        <f t="shared" si="138"/>
        <v>-9.7121054457162126E-3</v>
      </c>
      <c r="AF495" s="4">
        <f t="shared" si="139"/>
        <v>-7.9839308621970639E-3</v>
      </c>
      <c r="AG495" s="4">
        <f t="shared" si="142"/>
        <v>-1.8621973929237035E-3</v>
      </c>
    </row>
    <row r="496" spans="1:33">
      <c r="A496" s="53">
        <v>45216</v>
      </c>
      <c r="B496">
        <v>128.32</v>
      </c>
      <c r="C496">
        <v>154.13</v>
      </c>
      <c r="D496">
        <v>27.55</v>
      </c>
      <c r="E496">
        <v>38.51</v>
      </c>
      <c r="F496">
        <v>65.790000000000006</v>
      </c>
      <c r="G496">
        <v>18.809999999999999</v>
      </c>
      <c r="H496">
        <v>16.149999999999999</v>
      </c>
      <c r="I496">
        <v>283.57</v>
      </c>
      <c r="J496">
        <v>35.58</v>
      </c>
      <c r="K496">
        <v>31.48</v>
      </c>
      <c r="L496">
        <v>5.31</v>
      </c>
      <c r="M496">
        <v>77.7</v>
      </c>
      <c r="N496">
        <v>28.57</v>
      </c>
      <c r="O496">
        <v>592.44000000000005</v>
      </c>
      <c r="P496" s="72">
        <v>265</v>
      </c>
      <c r="Q496" s="61"/>
      <c r="R496" s="53">
        <v>45216</v>
      </c>
      <c r="S496" s="4">
        <f t="shared" si="126"/>
        <v>7.0632553759220063E-3</v>
      </c>
      <c r="T496" s="4">
        <f t="shared" si="127"/>
        <v>-1.1797140475732548E-2</v>
      </c>
      <c r="U496" s="4">
        <f t="shared" si="128"/>
        <v>-1.9572953736654797E-2</v>
      </c>
      <c r="V496" s="4">
        <f t="shared" si="129"/>
        <v>-3.3643892339545456E-3</v>
      </c>
      <c r="W496" s="4">
        <f t="shared" si="130"/>
        <v>-7.2430964237210071E-3</v>
      </c>
      <c r="X496" s="4">
        <f t="shared" si="131"/>
        <v>-2.6511134676564518E-3</v>
      </c>
      <c r="Y496" s="4">
        <f t="shared" si="132"/>
        <v>-1.102265768524191E-2</v>
      </c>
      <c r="Z496" s="4">
        <f t="shared" si="133"/>
        <v>-9.5008557756122158E-3</v>
      </c>
      <c r="AA496" s="4">
        <f t="shared" si="134"/>
        <v>2.5064822817631782E-2</v>
      </c>
      <c r="AB496" s="4">
        <f t="shared" si="135"/>
        <v>6.0289659818120622E-2</v>
      </c>
      <c r="AC496" s="4">
        <f t="shared" si="136"/>
        <v>1.1428571428571344E-2</v>
      </c>
      <c r="AD496" s="4">
        <f t="shared" si="137"/>
        <v>-3.273994771567279E-2</v>
      </c>
      <c r="AE496" s="4">
        <f t="shared" si="138"/>
        <v>7.0052539404552583E-4</v>
      </c>
      <c r="AF496" s="4">
        <f t="shared" si="139"/>
        <v>8.0481870310187276E-3</v>
      </c>
      <c r="AG496" s="4">
        <f t="shared" si="142"/>
        <v>-1.1194029850746245E-2</v>
      </c>
    </row>
    <row r="497" spans="1:33">
      <c r="A497" s="53">
        <v>45217</v>
      </c>
      <c r="B497">
        <v>129.68</v>
      </c>
      <c r="C497">
        <v>156.41</v>
      </c>
      <c r="D497">
        <v>28</v>
      </c>
      <c r="E497">
        <v>38.5</v>
      </c>
      <c r="F497">
        <v>65.27</v>
      </c>
      <c r="G497">
        <v>18.52</v>
      </c>
      <c r="H497">
        <v>16.87</v>
      </c>
      <c r="I497">
        <v>283.48</v>
      </c>
      <c r="J497">
        <v>34.46</v>
      </c>
      <c r="K497">
        <v>28.61</v>
      </c>
      <c r="L497">
        <v>5.31</v>
      </c>
      <c r="M497">
        <v>77.48</v>
      </c>
      <c r="N497">
        <v>28.5</v>
      </c>
      <c r="O497">
        <v>595.92999999999995</v>
      </c>
      <c r="P497" s="72">
        <v>265</v>
      </c>
      <c r="Q497" s="61"/>
      <c r="R497" s="53">
        <v>45217</v>
      </c>
      <c r="S497" s="4">
        <f t="shared" si="126"/>
        <v>1.0598503740648413E-2</v>
      </c>
      <c r="T497" s="4">
        <f t="shared" si="127"/>
        <v>1.4792707454746035E-2</v>
      </c>
      <c r="U497" s="4">
        <f t="shared" si="128"/>
        <v>1.6333938294010864E-2</v>
      </c>
      <c r="V497" s="4">
        <f t="shared" si="129"/>
        <v>-2.5967281225647287E-4</v>
      </c>
      <c r="W497" s="4">
        <f t="shared" si="130"/>
        <v>-7.9039367685059814E-3</v>
      </c>
      <c r="X497" s="4">
        <f t="shared" si="131"/>
        <v>-1.5417331206804885E-2</v>
      </c>
      <c r="Y497" s="4">
        <f t="shared" si="132"/>
        <v>4.4582043343653455E-2</v>
      </c>
      <c r="Z497" s="4">
        <f t="shared" si="133"/>
        <v>-3.1738195154629167E-4</v>
      </c>
      <c r="AA497" s="4">
        <f t="shared" si="134"/>
        <v>-3.1478358628442837E-2</v>
      </c>
      <c r="AB497" s="4">
        <f t="shared" si="135"/>
        <v>-9.1168996188055962E-2</v>
      </c>
      <c r="AC497" s="4">
        <f t="shared" si="136"/>
        <v>0</v>
      </c>
      <c r="AD497" s="4">
        <f t="shared" si="137"/>
        <v>-2.8314028314028183E-3</v>
      </c>
      <c r="AE497" s="4">
        <f t="shared" si="138"/>
        <v>-2.4501225061253074E-3</v>
      </c>
      <c r="AF497" s="4">
        <f t="shared" si="139"/>
        <v>5.8908919046651853E-3</v>
      </c>
      <c r="AG497" s="4">
        <f t="shared" si="142"/>
        <v>0</v>
      </c>
    </row>
    <row r="498" spans="1:33">
      <c r="A498" s="53">
        <v>45218</v>
      </c>
      <c r="B498">
        <v>132.65</v>
      </c>
      <c r="C498">
        <v>158.75</v>
      </c>
      <c r="D498">
        <v>27.99</v>
      </c>
      <c r="E498">
        <v>38.9</v>
      </c>
      <c r="F498">
        <v>63.9</v>
      </c>
      <c r="G498">
        <v>18.809999999999999</v>
      </c>
      <c r="H498">
        <v>17.47</v>
      </c>
      <c r="I498">
        <v>286.73</v>
      </c>
      <c r="J498">
        <v>34.93</v>
      </c>
      <c r="K498">
        <v>30.76</v>
      </c>
      <c r="L498">
        <v>5.41</v>
      </c>
      <c r="M498">
        <v>82.95</v>
      </c>
      <c r="N498">
        <v>28.6</v>
      </c>
      <c r="O498">
        <v>596.25</v>
      </c>
      <c r="P498" s="72">
        <v>277</v>
      </c>
      <c r="Q498" s="61"/>
      <c r="R498" s="53">
        <v>45218</v>
      </c>
      <c r="S498" s="4">
        <f t="shared" si="126"/>
        <v>2.2902529302899488E-2</v>
      </c>
      <c r="T498" s="4">
        <f t="shared" si="127"/>
        <v>1.4960680263410353E-2</v>
      </c>
      <c r="U498" s="4">
        <f t="shared" si="128"/>
        <v>-3.5714285714294469E-4</v>
      </c>
      <c r="V498" s="4">
        <f t="shared" si="129"/>
        <v>1.0389610389610393E-2</v>
      </c>
      <c r="W498" s="4">
        <f t="shared" si="130"/>
        <v>-2.0989734947142624E-2</v>
      </c>
      <c r="X498" s="4">
        <f t="shared" si="131"/>
        <v>1.5658747300215881E-2</v>
      </c>
      <c r="Y498" s="4">
        <f t="shared" si="132"/>
        <v>3.5566093657379838E-2</v>
      </c>
      <c r="Z498" s="4">
        <f t="shared" si="133"/>
        <v>1.1464653591082286E-2</v>
      </c>
      <c r="AA498" s="4">
        <f t="shared" si="134"/>
        <v>1.3639001741149182E-2</v>
      </c>
      <c r="AB498" s="4">
        <f t="shared" si="135"/>
        <v>7.5148549458231573E-2</v>
      </c>
      <c r="AC498" s="4">
        <f t="shared" si="136"/>
        <v>1.8832391713747842E-2</v>
      </c>
      <c r="AD498" s="4">
        <f t="shared" si="137"/>
        <v>7.0598864223025304E-2</v>
      </c>
      <c r="AE498" s="4">
        <f t="shared" si="138"/>
        <v>3.5087719298245723E-3</v>
      </c>
      <c r="AF498" s="4">
        <f t="shared" si="139"/>
        <v>5.3697581930767235E-4</v>
      </c>
      <c r="AG498" s="4">
        <f t="shared" si="142"/>
        <v>4.5283018867924518E-2</v>
      </c>
    </row>
    <row r="499" spans="1:33">
      <c r="A499" s="53">
        <v>45219</v>
      </c>
      <c r="B499">
        <v>132.94999999999999</v>
      </c>
      <c r="C499">
        <v>158.37</v>
      </c>
      <c r="D499">
        <v>28.33</v>
      </c>
      <c r="E499">
        <v>39.56</v>
      </c>
      <c r="F499">
        <v>64.069999999999993</v>
      </c>
      <c r="G499">
        <v>18.8</v>
      </c>
      <c r="H499">
        <v>18.13</v>
      </c>
      <c r="I499">
        <v>287.25</v>
      </c>
      <c r="J499">
        <v>35.119999999999997</v>
      </c>
      <c r="K499">
        <v>33.07</v>
      </c>
      <c r="L499">
        <v>5.28</v>
      </c>
      <c r="M499">
        <v>82.56</v>
      </c>
      <c r="N499">
        <v>30.64</v>
      </c>
      <c r="O499">
        <v>605.25</v>
      </c>
      <c r="P499" s="72">
        <v>279.85000000000002</v>
      </c>
      <c r="Q499" s="61"/>
      <c r="R499" s="53">
        <v>45219</v>
      </c>
      <c r="S499" s="4">
        <f t="shared" si="126"/>
        <v>2.2615906520917495E-3</v>
      </c>
      <c r="T499" s="4">
        <f t="shared" si="127"/>
        <v>-2.3937007874015315E-3</v>
      </c>
      <c r="U499" s="4">
        <f t="shared" si="128"/>
        <v>1.2147195426938096E-2</v>
      </c>
      <c r="V499" s="4">
        <f t="shared" si="129"/>
        <v>1.6966580976863765E-2</v>
      </c>
      <c r="W499" s="4">
        <f t="shared" si="130"/>
        <v>2.6604068857589702E-3</v>
      </c>
      <c r="X499" s="4">
        <f t="shared" si="131"/>
        <v>-5.3163211057938309E-4</v>
      </c>
      <c r="Y499" s="4">
        <f t="shared" si="132"/>
        <v>3.7779049799656628E-2</v>
      </c>
      <c r="Z499" s="4">
        <f t="shared" si="133"/>
        <v>1.8135528197258388E-3</v>
      </c>
      <c r="AA499" s="4">
        <f t="shared" si="134"/>
        <v>5.4394503292298779E-3</v>
      </c>
      <c r="AB499" s="4">
        <f t="shared" si="135"/>
        <v>7.5097529258777662E-2</v>
      </c>
      <c r="AC499" s="4">
        <f t="shared" si="136"/>
        <v>-2.4029574861367808E-2</v>
      </c>
      <c r="AD499" s="4">
        <f t="shared" si="137"/>
        <v>-4.7016274864376539E-3</v>
      </c>
      <c r="AE499" s="4">
        <f t="shared" si="138"/>
        <v>7.1328671328671378E-2</v>
      </c>
      <c r="AF499" s="4">
        <f t="shared" si="139"/>
        <v>1.5094339622641506E-2</v>
      </c>
      <c r="AG499" s="4">
        <f t="shared" si="142"/>
        <v>1.0288808664260074E-2</v>
      </c>
    </row>
    <row r="500" spans="1:33">
      <c r="A500" s="53">
        <v>45222</v>
      </c>
      <c r="B500">
        <v>133.58000000000001</v>
      </c>
      <c r="C500">
        <v>157.61000000000001</v>
      </c>
      <c r="D500">
        <v>28</v>
      </c>
      <c r="E500">
        <v>40</v>
      </c>
      <c r="F500">
        <v>63.47</v>
      </c>
      <c r="G500">
        <v>19.12</v>
      </c>
      <c r="H500">
        <v>18.16</v>
      </c>
      <c r="I500">
        <v>282.38</v>
      </c>
      <c r="J500">
        <v>34.700000000000003</v>
      </c>
      <c r="K500">
        <v>35.229999999999997</v>
      </c>
      <c r="L500">
        <v>5.21</v>
      </c>
      <c r="M500">
        <v>85.22</v>
      </c>
      <c r="N500">
        <v>31</v>
      </c>
      <c r="O500">
        <v>607.24</v>
      </c>
      <c r="P500" s="72">
        <v>272</v>
      </c>
      <c r="Q500" s="61"/>
      <c r="R500" s="53">
        <v>45222</v>
      </c>
      <c r="S500" s="4">
        <f t="shared" si="126"/>
        <v>4.738623542685394E-3</v>
      </c>
      <c r="T500" s="4">
        <f t="shared" si="127"/>
        <v>-4.7988886784112728E-3</v>
      </c>
      <c r="U500" s="4">
        <f t="shared" si="128"/>
        <v>-1.1648429226967849E-2</v>
      </c>
      <c r="V500" s="4">
        <f t="shared" si="129"/>
        <v>1.1122345803842304E-2</v>
      </c>
      <c r="W500" s="4">
        <f t="shared" si="130"/>
        <v>-9.3647572967066051E-3</v>
      </c>
      <c r="X500" s="4">
        <f t="shared" si="131"/>
        <v>1.7021276595744705E-2</v>
      </c>
      <c r="Y500" s="4">
        <f t="shared" si="132"/>
        <v>1.654715940430318E-3</v>
      </c>
      <c r="Z500" s="4">
        <f t="shared" si="133"/>
        <v>-1.6953872932985226E-2</v>
      </c>
      <c r="AA500" s="4">
        <f t="shared" si="134"/>
        <v>-1.1958997722095521E-2</v>
      </c>
      <c r="AB500" s="4">
        <f t="shared" si="135"/>
        <v>6.5315996371333451E-2</v>
      </c>
      <c r="AC500" s="4">
        <f t="shared" si="136"/>
        <v>-1.3257575757575801E-2</v>
      </c>
      <c r="AD500" s="4">
        <f t="shared" si="137"/>
        <v>3.2218992248062017E-2</v>
      </c>
      <c r="AE500" s="4">
        <f t="shared" si="138"/>
        <v>1.1749347258485532E-2</v>
      </c>
      <c r="AF500" s="4">
        <f t="shared" si="139"/>
        <v>3.2878975629904161E-3</v>
      </c>
      <c r="AG500" s="4">
        <f t="shared" ref="AG500:AG515" si="143">P500/P499-1</f>
        <v>-2.8050741468643947E-2</v>
      </c>
    </row>
    <row r="501" spans="1:33">
      <c r="A501" s="53">
        <v>45223</v>
      </c>
      <c r="B501">
        <v>133.34</v>
      </c>
      <c r="C501">
        <v>157.80000000000001</v>
      </c>
      <c r="D501">
        <v>28</v>
      </c>
      <c r="E501">
        <v>39.5</v>
      </c>
      <c r="F501">
        <v>64.09</v>
      </c>
      <c r="G501">
        <v>19.03</v>
      </c>
      <c r="H501">
        <v>18.64</v>
      </c>
      <c r="I501">
        <v>284.64</v>
      </c>
      <c r="J501">
        <v>34.78</v>
      </c>
      <c r="K501">
        <v>35.42</v>
      </c>
      <c r="L501">
        <v>5.21</v>
      </c>
      <c r="M501">
        <v>82.72</v>
      </c>
      <c r="N501">
        <v>31.28</v>
      </c>
      <c r="O501">
        <v>609.34</v>
      </c>
      <c r="P501" s="72">
        <v>271.11</v>
      </c>
      <c r="Q501" s="61"/>
      <c r="R501" s="53">
        <v>45223</v>
      </c>
      <c r="S501" s="4">
        <f t="shared" si="126"/>
        <v>-1.7966761491241545E-3</v>
      </c>
      <c r="T501" s="4">
        <f t="shared" si="127"/>
        <v>1.2055072647674248E-3</v>
      </c>
      <c r="U501" s="4">
        <f t="shared" si="128"/>
        <v>0</v>
      </c>
      <c r="V501" s="4">
        <f t="shared" si="129"/>
        <v>-1.2499999999999956E-2</v>
      </c>
      <c r="W501" s="4">
        <f t="shared" si="130"/>
        <v>9.7683945170947695E-3</v>
      </c>
      <c r="X501" s="4">
        <f t="shared" si="131"/>
        <v>-4.7071129707112469E-3</v>
      </c>
      <c r="Y501" s="4">
        <f t="shared" si="132"/>
        <v>2.6431718061673992E-2</v>
      </c>
      <c r="Z501" s="4">
        <f t="shared" si="133"/>
        <v>8.0033996741979418E-3</v>
      </c>
      <c r="AA501" s="4">
        <f t="shared" si="134"/>
        <v>2.305475504322807E-3</v>
      </c>
      <c r="AB501" s="4">
        <f t="shared" si="135"/>
        <v>5.3931308543855305E-3</v>
      </c>
      <c r="AC501" s="4">
        <f t="shared" si="136"/>
        <v>0</v>
      </c>
      <c r="AD501" s="4">
        <f t="shared" si="137"/>
        <v>-2.9335836658061498E-2</v>
      </c>
      <c r="AE501" s="4">
        <f t="shared" si="138"/>
        <v>9.0322580645161299E-3</v>
      </c>
      <c r="AF501" s="4">
        <f t="shared" si="139"/>
        <v>3.4582702061787263E-3</v>
      </c>
      <c r="AG501" s="4">
        <f t="shared" si="143"/>
        <v>-3.2720588235293224E-3</v>
      </c>
    </row>
    <row r="502" spans="1:33">
      <c r="A502" s="53">
        <v>45224</v>
      </c>
      <c r="B502">
        <v>133.61000000000001</v>
      </c>
      <c r="C502">
        <v>157.37</v>
      </c>
      <c r="D502">
        <v>28.59</v>
      </c>
      <c r="E502">
        <v>40.299999999999997</v>
      </c>
      <c r="F502">
        <v>64.61</v>
      </c>
      <c r="G502">
        <v>19.32</v>
      </c>
      <c r="H502">
        <v>18.64</v>
      </c>
      <c r="I502">
        <v>283.35000000000002</v>
      </c>
      <c r="J502">
        <v>35.22</v>
      </c>
      <c r="K502">
        <v>35.1</v>
      </c>
      <c r="L502">
        <v>5.19</v>
      </c>
      <c r="M502">
        <v>82.46</v>
      </c>
      <c r="N502">
        <v>32.29</v>
      </c>
      <c r="O502">
        <v>606.44000000000005</v>
      </c>
      <c r="P502" s="72">
        <v>269</v>
      </c>
      <c r="Q502" s="61"/>
      <c r="R502" s="53">
        <v>45224</v>
      </c>
      <c r="S502" s="4">
        <f t="shared" si="126"/>
        <v>2.0248987550623987E-3</v>
      </c>
      <c r="T502" s="4">
        <f t="shared" si="127"/>
        <v>-2.7249683143220071E-3</v>
      </c>
      <c r="U502" s="4">
        <f t="shared" si="128"/>
        <v>2.107142857142863E-2</v>
      </c>
      <c r="V502" s="4">
        <f t="shared" si="129"/>
        <v>2.0253164556961911E-2</v>
      </c>
      <c r="W502" s="4">
        <f t="shared" si="130"/>
        <v>8.1135902636915169E-3</v>
      </c>
      <c r="X502" s="4">
        <f t="shared" si="131"/>
        <v>1.5239096163951693E-2</v>
      </c>
      <c r="Y502" s="4">
        <f t="shared" si="132"/>
        <v>0</v>
      </c>
      <c r="Z502" s="4">
        <f t="shared" si="133"/>
        <v>-4.5320404721752583E-3</v>
      </c>
      <c r="AA502" s="4">
        <f t="shared" si="134"/>
        <v>1.2650948821161467E-2</v>
      </c>
      <c r="AB502" s="4">
        <f t="shared" si="135"/>
        <v>-9.0344438170525398E-3</v>
      </c>
      <c r="AC502" s="4">
        <f t="shared" si="136"/>
        <v>-3.8387715930900956E-3</v>
      </c>
      <c r="AD502" s="4">
        <f t="shared" si="137"/>
        <v>-3.1431334622824547E-3</v>
      </c>
      <c r="AE502" s="4">
        <f t="shared" si="138"/>
        <v>3.2289002557544633E-2</v>
      </c>
      <c r="AF502" s="4">
        <f t="shared" si="139"/>
        <v>-4.7592477106377373E-3</v>
      </c>
      <c r="AG502" s="4">
        <f t="shared" si="143"/>
        <v>-7.7828187820442318E-3</v>
      </c>
    </row>
    <row r="503" spans="1:33">
      <c r="A503" s="53">
        <v>45225</v>
      </c>
      <c r="B503">
        <v>136</v>
      </c>
      <c r="C503">
        <v>158.47999999999999</v>
      </c>
      <c r="D503">
        <v>30.73</v>
      </c>
      <c r="E503">
        <v>40.299999999999997</v>
      </c>
      <c r="F503">
        <v>65.260000000000005</v>
      </c>
      <c r="G503">
        <v>18.920000000000002</v>
      </c>
      <c r="H503">
        <v>18.260000000000002</v>
      </c>
      <c r="I503">
        <v>280.81</v>
      </c>
      <c r="J503">
        <v>35.56</v>
      </c>
      <c r="K503">
        <v>37.29</v>
      </c>
      <c r="L503">
        <v>5.16</v>
      </c>
      <c r="M503">
        <v>80.83</v>
      </c>
      <c r="N503">
        <v>31.64</v>
      </c>
      <c r="O503">
        <v>609.36</v>
      </c>
      <c r="P503" s="72">
        <v>269.11</v>
      </c>
      <c r="Q503" s="61"/>
      <c r="R503" s="53">
        <v>45225</v>
      </c>
      <c r="S503" s="4">
        <f t="shared" si="126"/>
        <v>1.7887882643514708E-2</v>
      </c>
      <c r="T503" s="4">
        <f t="shared" si="127"/>
        <v>7.0534409353750771E-3</v>
      </c>
      <c r="U503" s="4">
        <f t="shared" si="128"/>
        <v>7.485134662469406E-2</v>
      </c>
      <c r="V503" s="4">
        <f t="shared" si="129"/>
        <v>0</v>
      </c>
      <c r="W503" s="4">
        <f t="shared" si="130"/>
        <v>1.0060362173038406E-2</v>
      </c>
      <c r="X503" s="4">
        <f t="shared" si="131"/>
        <v>-2.0703933747411973E-2</v>
      </c>
      <c r="Y503" s="4">
        <f t="shared" si="132"/>
        <v>-2.0386266094420513E-2</v>
      </c>
      <c r="Z503" s="4">
        <f t="shared" si="133"/>
        <v>-8.964178577730797E-3</v>
      </c>
      <c r="AA503" s="4">
        <f t="shared" si="134"/>
        <v>9.6536059057354962E-3</v>
      </c>
      <c r="AB503" s="4">
        <f t="shared" si="135"/>
        <v>6.2393162393162394E-2</v>
      </c>
      <c r="AC503" s="4">
        <f t="shared" si="136"/>
        <v>-5.7803468208093012E-3</v>
      </c>
      <c r="AD503" s="4">
        <f t="shared" si="137"/>
        <v>-1.9767159835071491E-2</v>
      </c>
      <c r="AE503" s="4">
        <f t="shared" si="138"/>
        <v>-2.0130071229482738E-2</v>
      </c>
      <c r="AF503" s="4">
        <f t="shared" si="139"/>
        <v>4.8149858188772932E-3</v>
      </c>
      <c r="AG503" s="4">
        <f t="shared" si="143"/>
        <v>4.0892193308561531E-4</v>
      </c>
    </row>
    <row r="504" spans="1:33">
      <c r="A504" s="53">
        <v>45226</v>
      </c>
      <c r="B504">
        <v>137.57</v>
      </c>
      <c r="C504">
        <v>160.06</v>
      </c>
      <c r="D504">
        <v>31.21</v>
      </c>
      <c r="E504">
        <v>41.55</v>
      </c>
      <c r="F504">
        <v>65.849999999999994</v>
      </c>
      <c r="G504">
        <v>18.5</v>
      </c>
      <c r="H504">
        <v>18.350000000000001</v>
      </c>
      <c r="I504">
        <v>281.32</v>
      </c>
      <c r="J504">
        <v>35.69</v>
      </c>
      <c r="K504">
        <v>36.21</v>
      </c>
      <c r="L504">
        <v>5.13</v>
      </c>
      <c r="M504">
        <v>79.260000000000005</v>
      </c>
      <c r="N504">
        <v>31.51</v>
      </c>
      <c r="O504">
        <v>612.57000000000005</v>
      </c>
      <c r="P504" s="72">
        <v>271.99</v>
      </c>
      <c r="Q504" s="61"/>
      <c r="R504" s="53">
        <v>45226</v>
      </c>
      <c r="S504" s="4">
        <f t="shared" si="126"/>
        <v>1.154411764705876E-2</v>
      </c>
      <c r="T504" s="4">
        <f t="shared" si="127"/>
        <v>9.9697122665320936E-3</v>
      </c>
      <c r="U504" s="4">
        <f t="shared" si="128"/>
        <v>1.5619915392125039E-2</v>
      </c>
      <c r="V504" s="4">
        <f t="shared" si="129"/>
        <v>3.1017369727047051E-2</v>
      </c>
      <c r="W504" s="4">
        <f t="shared" si="130"/>
        <v>9.0407600367758967E-3</v>
      </c>
      <c r="X504" s="4">
        <f t="shared" si="131"/>
        <v>-2.2198731501057223E-2</v>
      </c>
      <c r="Y504" s="4">
        <f t="shared" si="132"/>
        <v>4.9288061336254518E-3</v>
      </c>
      <c r="Z504" s="4">
        <f t="shared" si="133"/>
        <v>1.8161746376552657E-3</v>
      </c>
      <c r="AA504" s="4">
        <f t="shared" si="134"/>
        <v>3.6557930258716009E-3</v>
      </c>
      <c r="AB504" s="4">
        <f t="shared" si="135"/>
        <v>-2.8962188254223586E-2</v>
      </c>
      <c r="AC504" s="4">
        <f t="shared" si="136"/>
        <v>-5.8139534883721034E-3</v>
      </c>
      <c r="AD504" s="4">
        <f t="shared" si="137"/>
        <v>-1.94234813806754E-2</v>
      </c>
      <c r="AE504" s="4">
        <f t="shared" si="138"/>
        <v>-4.1087231352717746E-3</v>
      </c>
      <c r="AF504" s="4">
        <f t="shared" si="139"/>
        <v>5.2678219771564727E-3</v>
      </c>
      <c r="AG504" s="4">
        <f t="shared" si="143"/>
        <v>1.0701943443201634E-2</v>
      </c>
    </row>
    <row r="505" spans="1:33">
      <c r="A505" s="53">
        <v>45229</v>
      </c>
      <c r="B505">
        <v>135.83000000000001</v>
      </c>
      <c r="C505">
        <v>163.13</v>
      </c>
      <c r="D505">
        <v>32.65</v>
      </c>
      <c r="E505">
        <v>41</v>
      </c>
      <c r="F505">
        <v>66</v>
      </c>
      <c r="G505">
        <v>18.32</v>
      </c>
      <c r="H505">
        <v>19.3</v>
      </c>
      <c r="I505">
        <v>283.52</v>
      </c>
      <c r="J505">
        <v>36.049999999999997</v>
      </c>
      <c r="K505">
        <v>37.86</v>
      </c>
      <c r="L505">
        <v>5.1100000000000003</v>
      </c>
      <c r="M505">
        <v>80.73</v>
      </c>
      <c r="N505">
        <v>31.58</v>
      </c>
      <c r="O505">
        <v>632.77</v>
      </c>
      <c r="P505" s="72">
        <v>272.7</v>
      </c>
      <c r="Q505" s="61"/>
      <c r="R505" s="53">
        <v>45229</v>
      </c>
      <c r="S505" s="4">
        <f t="shared" si="126"/>
        <v>-1.2648106418550409E-2</v>
      </c>
      <c r="T505" s="4">
        <f t="shared" si="127"/>
        <v>1.9180307384730755E-2</v>
      </c>
      <c r="U505" s="4">
        <f t="shared" si="128"/>
        <v>4.6139057994232457E-2</v>
      </c>
      <c r="V505" s="4">
        <f t="shared" si="129"/>
        <v>-1.3237063778579916E-2</v>
      </c>
      <c r="W505" s="4">
        <f t="shared" si="130"/>
        <v>2.277904328018332E-3</v>
      </c>
      <c r="X505" s="4">
        <f t="shared" si="131"/>
        <v>-9.7297297297297414E-3</v>
      </c>
      <c r="Y505" s="4">
        <f t="shared" si="132"/>
        <v>5.1771117166212521E-2</v>
      </c>
      <c r="Z505" s="4">
        <f t="shared" si="133"/>
        <v>7.8202758424570362E-3</v>
      </c>
      <c r="AA505" s="4">
        <f t="shared" si="134"/>
        <v>1.0086859064163622E-2</v>
      </c>
      <c r="AB505" s="4">
        <f t="shared" si="135"/>
        <v>4.5567522783761305E-2</v>
      </c>
      <c r="AC505" s="4">
        <f t="shared" si="136"/>
        <v>-3.8986354775827348E-3</v>
      </c>
      <c r="AD505" s="4">
        <f t="shared" si="137"/>
        <v>1.8546555639666895E-2</v>
      </c>
      <c r="AE505" s="4">
        <f t="shared" si="138"/>
        <v>2.2215169787367373E-3</v>
      </c>
      <c r="AF505" s="4">
        <f t="shared" si="139"/>
        <v>3.2975823171229379E-2</v>
      </c>
      <c r="AG505" s="4">
        <f t="shared" si="143"/>
        <v>2.6103900878708952E-3</v>
      </c>
    </row>
    <row r="506" spans="1:33">
      <c r="A506" s="53">
        <v>45230</v>
      </c>
      <c r="B506">
        <v>137.43</v>
      </c>
      <c r="C506">
        <v>167.61</v>
      </c>
      <c r="D506">
        <v>33.19</v>
      </c>
      <c r="E506">
        <v>42.01</v>
      </c>
      <c r="F506">
        <v>64.099999999999994</v>
      </c>
      <c r="G506">
        <v>18.41</v>
      </c>
      <c r="H506">
        <v>20.69</v>
      </c>
      <c r="I506">
        <v>299.39</v>
      </c>
      <c r="J506">
        <v>35.9</v>
      </c>
      <c r="K506">
        <v>37.53</v>
      </c>
      <c r="L506">
        <v>5.07</v>
      </c>
      <c r="M506">
        <v>81.11</v>
      </c>
      <c r="N506">
        <v>31.53</v>
      </c>
      <c r="O506">
        <v>634.48</v>
      </c>
      <c r="P506" s="72">
        <v>283</v>
      </c>
      <c r="Q506" s="61"/>
      <c r="R506" s="53">
        <v>45230</v>
      </c>
      <c r="S506" s="4">
        <f t="shared" si="126"/>
        <v>1.1779430170065552E-2</v>
      </c>
      <c r="T506" s="4">
        <f t="shared" si="127"/>
        <v>2.7462759762153066E-2</v>
      </c>
      <c r="U506" s="4">
        <f t="shared" si="128"/>
        <v>1.6539050535987698E-2</v>
      </c>
      <c r="V506" s="4">
        <f t="shared" si="129"/>
        <v>2.4634146341463437E-2</v>
      </c>
      <c r="W506" s="4">
        <f t="shared" si="130"/>
        <v>-2.8787878787878918E-2</v>
      </c>
      <c r="X506" s="4">
        <f t="shared" si="131"/>
        <v>4.9126637554584018E-3</v>
      </c>
      <c r="Y506" s="4">
        <f t="shared" si="132"/>
        <v>7.2020725388601159E-2</v>
      </c>
      <c r="Z506" s="4">
        <f t="shared" si="133"/>
        <v>5.5974887133182882E-2</v>
      </c>
      <c r="AA506" s="4">
        <f t="shared" si="134"/>
        <v>-4.1608876560332853E-3</v>
      </c>
      <c r="AB506" s="4">
        <f t="shared" si="135"/>
        <v>-8.7163232963549664E-3</v>
      </c>
      <c r="AC506" s="4">
        <f t="shared" si="136"/>
        <v>-7.8277886497064575E-3</v>
      </c>
      <c r="AD506" s="4">
        <f t="shared" si="137"/>
        <v>4.7070481853090929E-3</v>
      </c>
      <c r="AE506" s="4">
        <f t="shared" si="138"/>
        <v>-1.5832805573147146E-3</v>
      </c>
      <c r="AF506" s="4">
        <f t="shared" si="139"/>
        <v>2.7024037169904869E-3</v>
      </c>
      <c r="AG506" s="4">
        <f t="shared" si="143"/>
        <v>3.7770443711037771E-2</v>
      </c>
    </row>
    <row r="507" spans="1:33">
      <c r="A507" s="53">
        <v>45231</v>
      </c>
      <c r="B507">
        <v>137.01</v>
      </c>
      <c r="C507">
        <v>167</v>
      </c>
      <c r="D507">
        <v>34.03</v>
      </c>
      <c r="E507">
        <v>43.02</v>
      </c>
      <c r="F507">
        <v>65.5</v>
      </c>
      <c r="G507">
        <v>18.8</v>
      </c>
      <c r="H507">
        <v>21.57</v>
      </c>
      <c r="I507">
        <v>296.10000000000002</v>
      </c>
      <c r="J507">
        <v>36.159999999999997</v>
      </c>
      <c r="K507">
        <v>37.47</v>
      </c>
      <c r="L507">
        <v>5.12</v>
      </c>
      <c r="M507">
        <v>81.010000000000005</v>
      </c>
      <c r="N507">
        <v>31.86</v>
      </c>
      <c r="O507">
        <v>638.04999999999995</v>
      </c>
      <c r="P507" s="72">
        <v>276.43</v>
      </c>
      <c r="Q507" s="61"/>
      <c r="R507" s="53">
        <v>45231</v>
      </c>
      <c r="S507" s="4">
        <f t="shared" si="126"/>
        <v>-3.0561012879285476E-3</v>
      </c>
      <c r="T507" s="4">
        <f t="shared" si="127"/>
        <v>-3.6394009903945035E-3</v>
      </c>
      <c r="U507" s="4">
        <f t="shared" si="128"/>
        <v>2.5308827960229152E-2</v>
      </c>
      <c r="V507" s="4">
        <f t="shared" si="129"/>
        <v>2.404189478695562E-2</v>
      </c>
      <c r="W507" s="4">
        <f t="shared" si="130"/>
        <v>2.1840873634945579E-2</v>
      </c>
      <c r="X507" s="4">
        <f t="shared" si="131"/>
        <v>2.1184139054861495E-2</v>
      </c>
      <c r="Y507" s="4">
        <f t="shared" si="132"/>
        <v>4.2532624456258938E-2</v>
      </c>
      <c r="Z507" s="4">
        <f t="shared" si="133"/>
        <v>-1.0989010989010839E-2</v>
      </c>
      <c r="AA507" s="4">
        <f t="shared" si="134"/>
        <v>7.242339832868927E-3</v>
      </c>
      <c r="AB507" s="4">
        <f t="shared" si="135"/>
        <v>-1.5987210231814819E-3</v>
      </c>
      <c r="AC507" s="4">
        <f t="shared" si="136"/>
        <v>9.8619329388560661E-3</v>
      </c>
      <c r="AD507" s="4">
        <f t="shared" si="137"/>
        <v>-1.2328936012820924E-3</v>
      </c>
      <c r="AE507" s="4">
        <f t="shared" si="138"/>
        <v>1.0466222645099776E-2</v>
      </c>
      <c r="AF507" s="4">
        <f t="shared" si="139"/>
        <v>5.6266548984995612E-3</v>
      </c>
      <c r="AG507" s="4">
        <f t="shared" si="143"/>
        <v>-2.3215547703180239E-2</v>
      </c>
    </row>
    <row r="508" spans="1:33">
      <c r="A508" s="53">
        <v>45232</v>
      </c>
      <c r="B508">
        <v>135.15</v>
      </c>
      <c r="C508">
        <v>166.46</v>
      </c>
      <c r="D508">
        <v>30.99</v>
      </c>
      <c r="E508">
        <v>42.8</v>
      </c>
      <c r="F508">
        <v>68</v>
      </c>
      <c r="G508">
        <v>19.37</v>
      </c>
      <c r="H508">
        <v>21.57</v>
      </c>
      <c r="I508">
        <v>293.12</v>
      </c>
      <c r="J508">
        <v>36.700000000000003</v>
      </c>
      <c r="K508">
        <v>39.409999999999997</v>
      </c>
      <c r="L508">
        <v>5.77</v>
      </c>
      <c r="M508">
        <v>81.37</v>
      </c>
      <c r="N508">
        <v>31.24</v>
      </c>
      <c r="O508">
        <v>656.99</v>
      </c>
      <c r="P508" s="72">
        <v>276.55</v>
      </c>
      <c r="Q508" s="61"/>
      <c r="R508" s="53">
        <v>45232</v>
      </c>
      <c r="S508" s="4">
        <f t="shared" si="126"/>
        <v>-1.3575651412305545E-2</v>
      </c>
      <c r="T508" s="4">
        <f t="shared" si="127"/>
        <v>-3.2335329341316443E-3</v>
      </c>
      <c r="U508" s="4">
        <f t="shared" si="128"/>
        <v>-8.9332941522186404E-2</v>
      </c>
      <c r="V508" s="4">
        <f t="shared" si="129"/>
        <v>-5.113900511390157E-3</v>
      </c>
      <c r="W508" s="4">
        <f t="shared" si="130"/>
        <v>3.8167938931297662E-2</v>
      </c>
      <c r="X508" s="4">
        <f t="shared" si="131"/>
        <v>3.031914893617027E-2</v>
      </c>
      <c r="Y508" s="4">
        <f t="shared" si="132"/>
        <v>0</v>
      </c>
      <c r="Z508" s="4">
        <f t="shared" si="133"/>
        <v>-1.0064167510976052E-2</v>
      </c>
      <c r="AA508" s="4">
        <f t="shared" si="134"/>
        <v>1.4933628318584136E-2</v>
      </c>
      <c r="AB508" s="4">
        <f t="shared" si="135"/>
        <v>5.17747531358419E-2</v>
      </c>
      <c r="AC508" s="4">
        <f t="shared" si="136"/>
        <v>0.126953125</v>
      </c>
      <c r="AD508" s="4">
        <f t="shared" si="137"/>
        <v>4.4438958153314445E-3</v>
      </c>
      <c r="AE508" s="4">
        <f t="shared" si="138"/>
        <v>-1.9460138104205882E-2</v>
      </c>
      <c r="AF508" s="4">
        <f t="shared" si="139"/>
        <v>2.9684194028681166E-2</v>
      </c>
      <c r="AG508" s="4">
        <f t="shared" si="143"/>
        <v>4.341062836885623E-4</v>
      </c>
    </row>
    <row r="509" spans="1:33">
      <c r="A509" s="53">
        <v>45233</v>
      </c>
      <c r="B509">
        <v>141.6</v>
      </c>
      <c r="C509">
        <v>156.06</v>
      </c>
      <c r="D509">
        <v>30.86</v>
      </c>
      <c r="E509">
        <v>43.24</v>
      </c>
      <c r="F509">
        <v>67.5</v>
      </c>
      <c r="G509">
        <v>20.34</v>
      </c>
      <c r="H509">
        <v>22.65</v>
      </c>
      <c r="I509">
        <v>296.45999999999998</v>
      </c>
      <c r="J509">
        <v>36.1</v>
      </c>
      <c r="K509">
        <v>41.06</v>
      </c>
      <c r="L509">
        <v>5.68</v>
      </c>
      <c r="M509">
        <v>82.02</v>
      </c>
      <c r="N509">
        <v>32.4</v>
      </c>
      <c r="O509">
        <v>664.65</v>
      </c>
      <c r="P509" s="72">
        <v>274.98</v>
      </c>
      <c r="Q509" s="61"/>
      <c r="R509" s="53">
        <v>45233</v>
      </c>
      <c r="S509" s="4">
        <f t="shared" si="126"/>
        <v>4.7724750277469363E-2</v>
      </c>
      <c r="T509" s="4">
        <f t="shared" si="127"/>
        <v>-6.2477472065361028E-2</v>
      </c>
      <c r="U509" s="4">
        <f t="shared" si="128"/>
        <v>-4.1949015811552082E-3</v>
      </c>
      <c r="V509" s="4">
        <f t="shared" si="129"/>
        <v>1.0280373831775824E-2</v>
      </c>
      <c r="W509" s="4">
        <f t="shared" si="130"/>
        <v>-7.3529411764705621E-3</v>
      </c>
      <c r="X509" s="4">
        <f t="shared" si="131"/>
        <v>5.0077439339184293E-2</v>
      </c>
      <c r="Y509" s="4">
        <f t="shared" si="132"/>
        <v>5.0069541029207132E-2</v>
      </c>
      <c r="Z509" s="4">
        <f t="shared" si="133"/>
        <v>1.1394650655021765E-2</v>
      </c>
      <c r="AA509" s="4">
        <f t="shared" si="134"/>
        <v>-1.6348773841961872E-2</v>
      </c>
      <c r="AB509" s="4">
        <f t="shared" si="135"/>
        <v>4.186754630804379E-2</v>
      </c>
      <c r="AC509" s="4">
        <f t="shared" si="136"/>
        <v>-1.559792027729634E-2</v>
      </c>
      <c r="AD509" s="4">
        <f t="shared" si="137"/>
        <v>7.9882020400638964E-3</v>
      </c>
      <c r="AE509" s="4">
        <f t="shared" si="138"/>
        <v>3.7131882202304789E-2</v>
      </c>
      <c r="AF509" s="4">
        <f t="shared" si="139"/>
        <v>1.1659233778291922E-2</v>
      </c>
      <c r="AG509" s="4">
        <f t="shared" si="143"/>
        <v>-5.6770927499547597E-3</v>
      </c>
    </row>
    <row r="510" spans="1:33">
      <c r="A510" s="53">
        <v>45236</v>
      </c>
      <c r="B510">
        <v>141.84</v>
      </c>
      <c r="C510">
        <v>156.72999999999999</v>
      </c>
      <c r="D510">
        <v>31.1</v>
      </c>
      <c r="E510">
        <v>44.52</v>
      </c>
      <c r="F510">
        <v>72.56</v>
      </c>
      <c r="G510">
        <v>21.16</v>
      </c>
      <c r="H510">
        <v>23.3</v>
      </c>
      <c r="I510">
        <v>294.83</v>
      </c>
      <c r="J510">
        <v>36.68</v>
      </c>
      <c r="K510">
        <v>40.49</v>
      </c>
      <c r="L510">
        <v>5.64</v>
      </c>
      <c r="M510">
        <v>81.42</v>
      </c>
      <c r="N510">
        <v>33.06</v>
      </c>
      <c r="O510">
        <v>693.02</v>
      </c>
      <c r="P510" s="72">
        <v>281.99</v>
      </c>
      <c r="Q510" s="61"/>
      <c r="R510" s="53">
        <v>45236</v>
      </c>
      <c r="S510" s="4">
        <f t="shared" si="126"/>
        <v>1.6949152542373724E-3</v>
      </c>
      <c r="T510" s="4">
        <f t="shared" si="127"/>
        <v>4.2932205561962977E-3</v>
      </c>
      <c r="U510" s="4">
        <f t="shared" si="128"/>
        <v>7.7770576798446012E-3</v>
      </c>
      <c r="V510" s="4">
        <f t="shared" si="129"/>
        <v>2.9602220166512483E-2</v>
      </c>
      <c r="W510" s="4">
        <f t="shared" si="130"/>
        <v>7.4962962962962898E-2</v>
      </c>
      <c r="X510" s="4">
        <f t="shared" si="131"/>
        <v>4.03146509341199E-2</v>
      </c>
      <c r="Y510" s="4">
        <f t="shared" si="132"/>
        <v>2.8697571743929506E-2</v>
      </c>
      <c r="Z510" s="4">
        <f t="shared" si="133"/>
        <v>-5.4982122377386089E-3</v>
      </c>
      <c r="AA510" s="4">
        <f t="shared" si="134"/>
        <v>1.6066481994459814E-2</v>
      </c>
      <c r="AB510" s="4">
        <f t="shared" si="135"/>
        <v>-1.388212372138331E-2</v>
      </c>
      <c r="AC510" s="4">
        <f t="shared" si="136"/>
        <v>-7.0422535211267512E-3</v>
      </c>
      <c r="AD510" s="4">
        <f t="shared" si="137"/>
        <v>-7.3152889539136456E-3</v>
      </c>
      <c r="AE510" s="4">
        <f t="shared" si="138"/>
        <v>2.0370370370370594E-2</v>
      </c>
      <c r="AF510" s="4">
        <f t="shared" si="139"/>
        <v>4.268411946137074E-2</v>
      </c>
      <c r="AG510" s="4">
        <f t="shared" si="143"/>
        <v>2.5492763110044336E-2</v>
      </c>
    </row>
    <row r="511" spans="1:33">
      <c r="A511" s="53">
        <v>45237</v>
      </c>
      <c r="B511">
        <v>142.69999999999999</v>
      </c>
      <c r="C511">
        <v>157.91</v>
      </c>
      <c r="D511">
        <v>31.5</v>
      </c>
      <c r="E511">
        <v>45.5</v>
      </c>
      <c r="F511">
        <v>71.02</v>
      </c>
      <c r="G511">
        <v>20.55</v>
      </c>
      <c r="H511">
        <v>21.67</v>
      </c>
      <c r="I511">
        <v>282.31</v>
      </c>
      <c r="J511">
        <v>36.299999999999997</v>
      </c>
      <c r="K511">
        <v>40.68</v>
      </c>
      <c r="L511">
        <v>5.46</v>
      </c>
      <c r="M511">
        <v>80.45</v>
      </c>
      <c r="N511">
        <v>32.1</v>
      </c>
      <c r="O511">
        <v>719.18</v>
      </c>
      <c r="P511" s="72">
        <v>276.2</v>
      </c>
      <c r="Q511" s="61"/>
      <c r="R511" s="53">
        <v>45237</v>
      </c>
      <c r="S511" s="4">
        <f t="shared" si="126"/>
        <v>6.0631697687534292E-3</v>
      </c>
      <c r="T511" s="4">
        <f t="shared" si="127"/>
        <v>7.5288713073438096E-3</v>
      </c>
      <c r="U511" s="4">
        <f t="shared" si="128"/>
        <v>1.2861736334405016E-2</v>
      </c>
      <c r="V511" s="4">
        <f t="shared" si="129"/>
        <v>2.2012578616352085E-2</v>
      </c>
      <c r="W511" s="4">
        <f t="shared" si="130"/>
        <v>-2.1223814773980276E-2</v>
      </c>
      <c r="X511" s="4">
        <f t="shared" si="131"/>
        <v>-2.8827977315689979E-2</v>
      </c>
      <c r="Y511" s="4">
        <f t="shared" si="132"/>
        <v>-6.9957081545064304E-2</v>
      </c>
      <c r="Z511" s="4">
        <f t="shared" si="133"/>
        <v>-4.2465149408133396E-2</v>
      </c>
      <c r="AA511" s="4">
        <f t="shared" si="134"/>
        <v>-1.0359869138495181E-2</v>
      </c>
      <c r="AB511" s="4">
        <f t="shared" si="135"/>
        <v>4.6925166707827426E-3</v>
      </c>
      <c r="AC511" s="4">
        <f t="shared" si="136"/>
        <v>-3.1914893617021267E-2</v>
      </c>
      <c r="AD511" s="4">
        <f t="shared" si="137"/>
        <v>-1.1913534758044686E-2</v>
      </c>
      <c r="AE511" s="4">
        <f t="shared" si="138"/>
        <v>-2.9038112522686066E-2</v>
      </c>
      <c r="AF511" s="4">
        <f t="shared" si="139"/>
        <v>3.7747828345502166E-2</v>
      </c>
      <c r="AG511" s="4">
        <f t="shared" si="143"/>
        <v>-2.0532643001524908E-2</v>
      </c>
    </row>
    <row r="512" spans="1:33">
      <c r="A512" s="53">
        <v>45238</v>
      </c>
      <c r="B512">
        <v>145.69999999999999</v>
      </c>
      <c r="C512">
        <v>159.82</v>
      </c>
      <c r="D512">
        <v>32.03</v>
      </c>
      <c r="E512">
        <v>46.84</v>
      </c>
      <c r="F512">
        <v>72.95</v>
      </c>
      <c r="G512">
        <v>20.7</v>
      </c>
      <c r="H512">
        <v>22.68</v>
      </c>
      <c r="I512">
        <v>289.89999999999998</v>
      </c>
      <c r="J512">
        <v>36.630000000000003</v>
      </c>
      <c r="K512">
        <v>43.73</v>
      </c>
      <c r="L512">
        <v>5.38</v>
      </c>
      <c r="M512">
        <v>80.62</v>
      </c>
      <c r="N512">
        <v>32.19</v>
      </c>
      <c r="O512">
        <v>718.42</v>
      </c>
      <c r="P512" s="72">
        <v>283.01</v>
      </c>
      <c r="Q512" s="61"/>
      <c r="R512" s="53">
        <v>45238</v>
      </c>
      <c r="S512" s="4">
        <f t="shared" si="126"/>
        <v>2.1023125437981793E-2</v>
      </c>
      <c r="T512" s="4">
        <f t="shared" si="127"/>
        <v>1.2095497435247848E-2</v>
      </c>
      <c r="U512" s="4">
        <f t="shared" si="128"/>
        <v>1.6825396825396854E-2</v>
      </c>
      <c r="V512" s="4">
        <f t="shared" si="129"/>
        <v>2.9450549450549479E-2</v>
      </c>
      <c r="W512" s="4">
        <f t="shared" si="130"/>
        <v>2.717544353703194E-2</v>
      </c>
      <c r="X512" s="4">
        <f t="shared" si="131"/>
        <v>7.2992700729925808E-3</v>
      </c>
      <c r="Y512" s="4">
        <f t="shared" si="132"/>
        <v>4.6608214120904323E-2</v>
      </c>
      <c r="Z512" s="4">
        <f t="shared" si="133"/>
        <v>2.6885338811944326E-2</v>
      </c>
      <c r="AA512" s="4">
        <f t="shared" si="134"/>
        <v>9.0909090909092605E-3</v>
      </c>
      <c r="AB512" s="4">
        <f t="shared" si="135"/>
        <v>7.4975417895771779E-2</v>
      </c>
      <c r="AC512" s="4">
        <f t="shared" si="136"/>
        <v>-1.4652014652014711E-2</v>
      </c>
      <c r="AD512" s="4">
        <f t="shared" si="137"/>
        <v>2.1131137352392582E-3</v>
      </c>
      <c r="AE512" s="4">
        <f t="shared" si="138"/>
        <v>2.8037383177568209E-3</v>
      </c>
      <c r="AF512" s="4">
        <f t="shared" si="139"/>
        <v>-1.0567590867376353E-3</v>
      </c>
      <c r="AG512" s="4">
        <f t="shared" si="143"/>
        <v>2.4656046343229487E-2</v>
      </c>
    </row>
    <row r="513" spans="1:33">
      <c r="A513" s="53">
        <v>45240</v>
      </c>
      <c r="B513">
        <v>149.62</v>
      </c>
      <c r="C513">
        <v>159.82</v>
      </c>
      <c r="D513">
        <v>32.299999999999997</v>
      </c>
      <c r="E513">
        <v>47.11</v>
      </c>
      <c r="F513">
        <v>77</v>
      </c>
      <c r="G513">
        <v>20.52</v>
      </c>
      <c r="H513">
        <v>23.18</v>
      </c>
      <c r="I513">
        <v>294.62</v>
      </c>
      <c r="J513">
        <v>37.15</v>
      </c>
      <c r="K513">
        <v>47.01</v>
      </c>
      <c r="L513">
        <v>5.36</v>
      </c>
      <c r="M513">
        <v>81.96</v>
      </c>
      <c r="N513">
        <v>33.159999999999997</v>
      </c>
      <c r="O513">
        <v>720.46</v>
      </c>
      <c r="P513" s="72">
        <v>289</v>
      </c>
      <c r="Q513" s="61"/>
      <c r="R513" s="53">
        <v>45240</v>
      </c>
      <c r="S513" s="4">
        <f t="shared" si="126"/>
        <v>2.6904598490048226E-2</v>
      </c>
      <c r="T513" s="4">
        <f t="shared" si="127"/>
        <v>0</v>
      </c>
      <c r="U513" s="4">
        <f t="shared" si="128"/>
        <v>8.429597252575638E-3</v>
      </c>
      <c r="V513" s="4">
        <f t="shared" si="129"/>
        <v>5.7643040136634571E-3</v>
      </c>
      <c r="W513" s="4">
        <f t="shared" si="130"/>
        <v>5.5517477724468689E-2</v>
      </c>
      <c r="X513" s="4">
        <f t="shared" si="131"/>
        <v>-8.6956521739129933E-3</v>
      </c>
      <c r="Y513" s="4">
        <f t="shared" si="132"/>
        <v>2.2045855379188684E-2</v>
      </c>
      <c r="Z513" s="4">
        <f t="shared" si="133"/>
        <v>1.6281476371162507E-2</v>
      </c>
      <c r="AA513" s="4">
        <f t="shared" si="134"/>
        <v>1.4196014196014017E-2</v>
      </c>
      <c r="AB513" s="4">
        <f t="shared" si="135"/>
        <v>7.5005716899154029E-2</v>
      </c>
      <c r="AC513" s="4">
        <f t="shared" si="136"/>
        <v>-3.7174721189590088E-3</v>
      </c>
      <c r="AD513" s="4">
        <f t="shared" si="137"/>
        <v>1.6621185809972516E-2</v>
      </c>
      <c r="AE513" s="4">
        <f t="shared" si="138"/>
        <v>3.0133581857719749E-2</v>
      </c>
      <c r="AF513" s="4">
        <f t="shared" si="139"/>
        <v>2.8395646000947128E-3</v>
      </c>
      <c r="AG513" s="4">
        <f t="shared" si="143"/>
        <v>2.1165329847001813E-2</v>
      </c>
    </row>
    <row r="514" spans="1:33">
      <c r="A514" s="53">
        <v>45243</v>
      </c>
      <c r="B514">
        <v>147.79</v>
      </c>
      <c r="C514">
        <v>160.52000000000001</v>
      </c>
      <c r="D514">
        <v>32.020000000000003</v>
      </c>
      <c r="E514">
        <v>47.97</v>
      </c>
      <c r="F514">
        <v>78</v>
      </c>
      <c r="G514">
        <v>20.8</v>
      </c>
      <c r="H514">
        <v>23.09</v>
      </c>
      <c r="I514">
        <v>292.42</v>
      </c>
      <c r="J514">
        <v>38.28</v>
      </c>
      <c r="K514">
        <v>49.49</v>
      </c>
      <c r="L514">
        <v>5.46</v>
      </c>
      <c r="M514">
        <v>82.67</v>
      </c>
      <c r="N514">
        <v>33.76</v>
      </c>
      <c r="O514">
        <v>740.47</v>
      </c>
      <c r="P514" s="72">
        <v>292.89999999999998</v>
      </c>
      <c r="Q514" s="61"/>
      <c r="R514" s="53">
        <v>45243</v>
      </c>
      <c r="S514" s="4">
        <f t="shared" si="126"/>
        <v>-1.2230985162411501E-2</v>
      </c>
      <c r="T514" s="4">
        <f t="shared" si="127"/>
        <v>4.3799274183458081E-3</v>
      </c>
      <c r="U514" s="4">
        <f t="shared" si="128"/>
        <v>-8.6687306501546102E-3</v>
      </c>
      <c r="V514" s="4">
        <f t="shared" si="129"/>
        <v>1.8255147527064253E-2</v>
      </c>
      <c r="W514" s="4">
        <f t="shared" si="130"/>
        <v>1.298701298701288E-2</v>
      </c>
      <c r="X514" s="4">
        <f t="shared" si="131"/>
        <v>1.3645224171540127E-2</v>
      </c>
      <c r="Y514" s="4">
        <f t="shared" si="132"/>
        <v>-3.8826574633304967E-3</v>
      </c>
      <c r="Z514" s="4">
        <f t="shared" si="133"/>
        <v>-7.4672459439277805E-3</v>
      </c>
      <c r="AA514" s="4">
        <f t="shared" si="134"/>
        <v>3.0417227456258411E-2</v>
      </c>
      <c r="AB514" s="4">
        <f t="shared" si="135"/>
        <v>5.275473303552447E-2</v>
      </c>
      <c r="AC514" s="4">
        <f t="shared" si="136"/>
        <v>1.8656716417910335E-2</v>
      </c>
      <c r="AD514" s="4">
        <f t="shared" si="137"/>
        <v>8.6627623230846051E-3</v>
      </c>
      <c r="AE514" s="4">
        <f t="shared" si="138"/>
        <v>1.8094089264173663E-2</v>
      </c>
      <c r="AF514" s="4">
        <f t="shared" si="139"/>
        <v>2.7773922216361768E-2</v>
      </c>
      <c r="AG514" s="4">
        <f t="shared" si="143"/>
        <v>1.3494809688581189E-2</v>
      </c>
    </row>
    <row r="515" spans="1:33">
      <c r="A515" s="53">
        <v>45244</v>
      </c>
      <c r="B515">
        <v>145.58000000000001</v>
      </c>
      <c r="C515">
        <v>158.04</v>
      </c>
      <c r="D515">
        <v>32.5</v>
      </c>
      <c r="E515">
        <v>46.84</v>
      </c>
      <c r="F515">
        <v>81.400000000000006</v>
      </c>
      <c r="G515">
        <v>20.72</v>
      </c>
      <c r="H515">
        <v>23.65</v>
      </c>
      <c r="I515">
        <v>293.12</v>
      </c>
      <c r="J515">
        <v>38.93</v>
      </c>
      <c r="K515">
        <v>48.77</v>
      </c>
      <c r="L515">
        <v>5.6</v>
      </c>
      <c r="M515">
        <v>83.52</v>
      </c>
      <c r="N515">
        <v>33.97</v>
      </c>
      <c r="O515">
        <v>730.51</v>
      </c>
      <c r="P515" s="72">
        <v>291.60000000000002</v>
      </c>
      <c r="Q515" s="61"/>
      <c r="R515" s="53">
        <v>45244</v>
      </c>
      <c r="S515" s="4">
        <f t="shared" si="126"/>
        <v>-1.4953650449962663E-2</v>
      </c>
      <c r="T515" s="4">
        <f t="shared" si="127"/>
        <v>-1.5449788188387825E-2</v>
      </c>
      <c r="U515" s="4">
        <f t="shared" si="128"/>
        <v>1.4990630855715059E-2</v>
      </c>
      <c r="V515" s="4">
        <f t="shared" si="129"/>
        <v>-2.3556389410047895E-2</v>
      </c>
      <c r="W515" s="4">
        <f t="shared" si="130"/>
        <v>4.3589743589743657E-2</v>
      </c>
      <c r="X515" s="4">
        <f t="shared" si="131"/>
        <v>-3.8461538461539435E-3</v>
      </c>
      <c r="Y515" s="4">
        <f t="shared" si="132"/>
        <v>2.4252923343438759E-2</v>
      </c>
      <c r="Z515" s="4">
        <f t="shared" si="133"/>
        <v>2.3938171123725205E-3</v>
      </c>
      <c r="AA515" s="4">
        <f t="shared" si="134"/>
        <v>1.6980146290491049E-2</v>
      </c>
      <c r="AB515" s="4">
        <f t="shared" si="135"/>
        <v>-1.4548393614871702E-2</v>
      </c>
      <c r="AC515" s="4">
        <f t="shared" si="136"/>
        <v>2.564102564102555E-2</v>
      </c>
      <c r="AD515" s="4">
        <f t="shared" si="137"/>
        <v>1.0281843474053476E-2</v>
      </c>
      <c r="AE515" s="4">
        <f t="shared" si="138"/>
        <v>6.2203791469195302E-3</v>
      </c>
      <c r="AF515" s="4">
        <f t="shared" si="139"/>
        <v>-1.3450916309911354E-2</v>
      </c>
      <c r="AG515" s="4">
        <f t="shared" si="143"/>
        <v>-4.4383748719698524E-3</v>
      </c>
    </row>
    <row r="516" spans="1:33">
      <c r="A516" s="53">
        <v>45245</v>
      </c>
      <c r="B516">
        <v>145.62</v>
      </c>
      <c r="C516">
        <v>158</v>
      </c>
      <c r="D516">
        <v>31.97</v>
      </c>
      <c r="E516">
        <v>46.6</v>
      </c>
      <c r="F516">
        <v>79.209999999999994</v>
      </c>
      <c r="G516">
        <v>20.94</v>
      </c>
      <c r="H516">
        <v>24.24</v>
      </c>
      <c r="I516">
        <v>306.83</v>
      </c>
      <c r="J516">
        <v>38.520000000000003</v>
      </c>
      <c r="K516">
        <v>48.72</v>
      </c>
      <c r="L516">
        <v>5.7</v>
      </c>
      <c r="M516">
        <v>86.31</v>
      </c>
      <c r="N516">
        <v>34.11</v>
      </c>
      <c r="O516">
        <v>720.04</v>
      </c>
      <c r="P516" s="72">
        <v>294</v>
      </c>
      <c r="Q516" s="61"/>
      <c r="R516" s="53">
        <v>45245</v>
      </c>
      <c r="S516" s="4">
        <f t="shared" si="126"/>
        <v>2.7476301689777216E-4</v>
      </c>
      <c r="T516" s="4">
        <f t="shared" si="127"/>
        <v>-2.5310048089088877E-4</v>
      </c>
      <c r="U516" s="4">
        <f t="shared" si="128"/>
        <v>-1.6307692307692356E-2</v>
      </c>
      <c r="V516" s="4">
        <f t="shared" si="129"/>
        <v>-5.1238257899232087E-3</v>
      </c>
      <c r="W516" s="4">
        <f t="shared" si="130"/>
        <v>-2.6904176904177013E-2</v>
      </c>
      <c r="X516" s="4">
        <f t="shared" si="131"/>
        <v>1.0617760617760652E-2</v>
      </c>
      <c r="Y516" s="4">
        <f t="shared" si="132"/>
        <v>2.4947145877378452E-2</v>
      </c>
      <c r="Z516" s="4">
        <f t="shared" si="133"/>
        <v>4.6772652838427797E-2</v>
      </c>
      <c r="AA516" s="4">
        <f t="shared" si="134"/>
        <v>-1.0531723606473031E-2</v>
      </c>
      <c r="AB516" s="4">
        <f t="shared" si="135"/>
        <v>-1.0252204223909489E-3</v>
      </c>
      <c r="AC516" s="4">
        <f t="shared" si="136"/>
        <v>1.7857142857143016E-2</v>
      </c>
      <c r="AD516" s="4">
        <f t="shared" si="137"/>
        <v>3.3405172413793149E-2</v>
      </c>
      <c r="AE516" s="4">
        <f t="shared" si="138"/>
        <v>4.1212834854282843E-3</v>
      </c>
      <c r="AF516" s="4">
        <f t="shared" si="139"/>
        <v>-1.4332452670052453E-2</v>
      </c>
      <c r="AG516" s="4">
        <f>P516/P515-1</f>
        <v>8.2304526748970819E-3</v>
      </c>
    </row>
    <row r="517" spans="1:33">
      <c r="A517" s="53">
        <v>45246</v>
      </c>
      <c r="B517">
        <v>145.61000000000001</v>
      </c>
      <c r="C517">
        <v>158.91999999999999</v>
      </c>
      <c r="D517">
        <v>32</v>
      </c>
      <c r="E517">
        <v>47.08</v>
      </c>
      <c r="F517">
        <v>82.58</v>
      </c>
      <c r="G517">
        <v>21.32</v>
      </c>
      <c r="H517">
        <v>24.97</v>
      </c>
      <c r="I517">
        <v>305.72000000000003</v>
      </c>
      <c r="J517">
        <v>38.799999999999997</v>
      </c>
      <c r="K517">
        <v>52.37</v>
      </c>
      <c r="L517">
        <v>5.76</v>
      </c>
      <c r="M517">
        <v>92.56</v>
      </c>
      <c r="N517">
        <v>34.06</v>
      </c>
      <c r="O517">
        <v>717.01</v>
      </c>
      <c r="P517" s="72">
        <v>294.5</v>
      </c>
      <c r="Q517" s="61"/>
      <c r="R517" s="53">
        <v>45246</v>
      </c>
      <c r="S517" s="4">
        <f t="shared" si="126"/>
        <v>-6.8671885729898463E-5</v>
      </c>
      <c r="T517" s="4">
        <f t="shared" si="127"/>
        <v>5.8227848101264357E-3</v>
      </c>
      <c r="U517" s="4">
        <f t="shared" si="128"/>
        <v>9.3837973099786254E-4</v>
      </c>
      <c r="V517" s="4">
        <f t="shared" si="129"/>
        <v>1.0300429184549209E-2</v>
      </c>
      <c r="W517" s="4">
        <f t="shared" si="130"/>
        <v>4.254513319025377E-2</v>
      </c>
      <c r="X517" s="4">
        <f t="shared" si="131"/>
        <v>1.8147086914995114E-2</v>
      </c>
      <c r="Y517" s="4">
        <f t="shared" si="132"/>
        <v>3.0115511551155105E-2</v>
      </c>
      <c r="Z517" s="4">
        <f t="shared" si="133"/>
        <v>-3.6176384317047061E-3</v>
      </c>
      <c r="AA517" s="4">
        <f t="shared" si="134"/>
        <v>7.2689511941845808E-3</v>
      </c>
      <c r="AB517" s="4">
        <f t="shared" si="135"/>
        <v>7.4917898193760157E-2</v>
      </c>
      <c r="AC517" s="4">
        <f t="shared" si="136"/>
        <v>1.0526315789473717E-2</v>
      </c>
      <c r="AD517" s="4">
        <f t="shared" si="137"/>
        <v>7.2413393581276742E-2</v>
      </c>
      <c r="AE517" s="4">
        <f t="shared" si="138"/>
        <v>-1.4658457930224467E-3</v>
      </c>
      <c r="AF517" s="4">
        <f t="shared" si="139"/>
        <v>-4.2080995500249907E-3</v>
      </c>
      <c r="AG517" s="4">
        <f>P517/P516-1</f>
        <v>1.7006802721089009E-3</v>
      </c>
    </row>
    <row r="518" spans="1:33">
      <c r="A518" s="53">
        <v>45247</v>
      </c>
      <c r="B518">
        <v>144.29</v>
      </c>
      <c r="C518">
        <v>158.84</v>
      </c>
      <c r="D518">
        <v>31.96</v>
      </c>
      <c r="E518">
        <v>46.75</v>
      </c>
      <c r="F518">
        <v>82.06</v>
      </c>
      <c r="G518">
        <v>21.19</v>
      </c>
      <c r="H518">
        <v>24.63</v>
      </c>
      <c r="I518">
        <v>298.60000000000002</v>
      </c>
      <c r="J518">
        <v>39.07</v>
      </c>
      <c r="K518">
        <v>56.3</v>
      </c>
      <c r="L518">
        <v>5.9</v>
      </c>
      <c r="M518">
        <v>91.88</v>
      </c>
      <c r="N518">
        <v>34.409999999999997</v>
      </c>
      <c r="O518">
        <v>698.19</v>
      </c>
      <c r="P518" s="72">
        <v>290.01</v>
      </c>
      <c r="Q518" s="61"/>
      <c r="R518" s="53">
        <v>45247</v>
      </c>
      <c r="S518" s="4">
        <f t="shared" si="126"/>
        <v>-9.0653114483897346E-3</v>
      </c>
      <c r="T518" s="4">
        <f t="shared" si="127"/>
        <v>-5.0339793606835048E-4</v>
      </c>
      <c r="U518" s="4">
        <f t="shared" si="128"/>
        <v>-1.2499999999999734E-3</v>
      </c>
      <c r="V518" s="4">
        <f t="shared" si="129"/>
        <v>-7.0093457943924964E-3</v>
      </c>
      <c r="W518" s="4">
        <f t="shared" si="130"/>
        <v>-6.296924194720277E-3</v>
      </c>
      <c r="X518" s="4">
        <f t="shared" si="131"/>
        <v>-6.0975609756097615E-3</v>
      </c>
      <c r="Y518" s="4">
        <f t="shared" si="132"/>
        <v>-1.361633960752906E-2</v>
      </c>
      <c r="Z518" s="4">
        <f t="shared" si="133"/>
        <v>-2.3289284312442815E-2</v>
      </c>
      <c r="AA518" s="4">
        <f t="shared" si="134"/>
        <v>6.9587628865979134E-3</v>
      </c>
      <c r="AB518" s="4">
        <f t="shared" si="135"/>
        <v>7.5042963528737738E-2</v>
      </c>
      <c r="AC518" s="4">
        <f t="shared" si="136"/>
        <v>2.430555555555558E-2</v>
      </c>
      <c r="AD518" s="4">
        <f t="shared" si="137"/>
        <v>-7.3465859982714266E-3</v>
      </c>
      <c r="AE518" s="4">
        <f t="shared" si="138"/>
        <v>1.0275983558426072E-2</v>
      </c>
      <c r="AF518" s="4">
        <f t="shared" si="139"/>
        <v>-2.6247890545459507E-2</v>
      </c>
      <c r="AG518" s="4">
        <f>P518/P517-1</f>
        <v>-1.524617996604416E-2</v>
      </c>
    </row>
    <row r="519" spans="1:33" ht="17" thickBot="1">
      <c r="A519" s="53">
        <v>45250</v>
      </c>
      <c r="B519">
        <v>145.99</v>
      </c>
      <c r="C519">
        <v>161.43</v>
      </c>
      <c r="D519">
        <v>32.49</v>
      </c>
      <c r="E519">
        <v>46.5</v>
      </c>
      <c r="F519">
        <v>80.05</v>
      </c>
      <c r="G519">
        <v>21.3</v>
      </c>
      <c r="H519">
        <v>24.75</v>
      </c>
      <c r="I519">
        <v>297.08999999999997</v>
      </c>
      <c r="J519">
        <v>38.5</v>
      </c>
      <c r="K519">
        <v>60.52</v>
      </c>
      <c r="L519">
        <v>6.25</v>
      </c>
      <c r="M519">
        <v>90.77</v>
      </c>
      <c r="N519">
        <v>35.51</v>
      </c>
      <c r="O519">
        <v>681.73</v>
      </c>
      <c r="P519" s="72">
        <v>287</v>
      </c>
      <c r="Q519" s="61"/>
      <c r="R519" s="53">
        <v>45250</v>
      </c>
      <c r="S519" s="4">
        <f t="shared" si="126"/>
        <v>1.178182826252705E-2</v>
      </c>
      <c r="T519" s="4">
        <f t="shared" si="127"/>
        <v>1.630571644422063E-2</v>
      </c>
      <c r="U519" s="4">
        <f t="shared" si="128"/>
        <v>1.6583229036295499E-2</v>
      </c>
      <c r="V519" s="4">
        <f t="shared" si="129"/>
        <v>-5.3475935828877219E-3</v>
      </c>
      <c r="W519" s="4">
        <f t="shared" si="130"/>
        <v>-2.4494272483548629E-2</v>
      </c>
      <c r="X519" s="4">
        <f t="shared" si="131"/>
        <v>5.1911278905143465E-3</v>
      </c>
      <c r="Y519" s="4">
        <f t="shared" si="132"/>
        <v>4.872107186358221E-3</v>
      </c>
      <c r="Z519" s="4">
        <f t="shared" si="133"/>
        <v>-5.0569323509713771E-3</v>
      </c>
      <c r="AA519" s="4">
        <f t="shared" si="134"/>
        <v>-1.4589198873816267E-2</v>
      </c>
      <c r="AB519" s="4">
        <f t="shared" si="135"/>
        <v>7.4955595026643174E-2</v>
      </c>
      <c r="AC519" s="4">
        <f t="shared" si="136"/>
        <v>5.9322033898304927E-2</v>
      </c>
      <c r="AD519" s="4">
        <f t="shared" si="137"/>
        <v>-1.2080975185023934E-2</v>
      </c>
      <c r="AE519" s="4">
        <f t="shared" si="138"/>
        <v>3.1967451322290064E-2</v>
      </c>
      <c r="AF519" s="4">
        <f t="shared" si="139"/>
        <v>-2.3575244560936182E-2</v>
      </c>
      <c r="AG519" s="4">
        <f>P519/P518-1</f>
        <v>-1.0378952449915491E-2</v>
      </c>
    </row>
    <row r="520" spans="1:33">
      <c r="Q520" s="61"/>
      <c r="R520" s="54" t="s">
        <v>83</v>
      </c>
      <c r="S520" s="55">
        <f t="shared" ref="S520:AF520" si="144">AVERAGE(S9:S519)</f>
        <v>3.1708654730359579E-4</v>
      </c>
      <c r="T520" s="55">
        <f t="shared" si="144"/>
        <v>4.3298669313000376E-4</v>
      </c>
      <c r="U520" s="55">
        <f t="shared" si="144"/>
        <v>3.1264029566498407E-4</v>
      </c>
      <c r="V520" s="55">
        <f t="shared" si="144"/>
        <v>3.4961219331763643E-4</v>
      </c>
      <c r="W520" s="55">
        <f t="shared" si="144"/>
        <v>3.1267411255178542E-4</v>
      </c>
      <c r="X520" s="55">
        <f t="shared" si="144"/>
        <v>-1.4699477639749084E-3</v>
      </c>
      <c r="Y520" s="55">
        <f t="shared" si="144"/>
        <v>1.2966620541237472E-3</v>
      </c>
      <c r="Z520" s="55">
        <f t="shared" si="144"/>
        <v>1.4717524340255525E-3</v>
      </c>
      <c r="AA520" s="55">
        <f t="shared" si="144"/>
        <v>3.1732105321087307E-4</v>
      </c>
      <c r="AB520" s="55">
        <f t="shared" si="144"/>
        <v>3.3445373310984108E-4</v>
      </c>
      <c r="AC520" s="55">
        <f t="shared" si="144"/>
        <v>-1.309881381522537E-3</v>
      </c>
      <c r="AD520" s="55">
        <f t="shared" si="144"/>
        <v>6.3470872439768094E-4</v>
      </c>
      <c r="AE520" s="55">
        <f t="shared" si="144"/>
        <v>3.2019995083974235E-4</v>
      </c>
      <c r="AF520" s="55">
        <f t="shared" si="144"/>
        <v>-5.9269662069085656E-5</v>
      </c>
      <c r="AG520" s="55">
        <f>AVERAGE(AG9:AG519)</f>
        <v>1.5332493302098796E-4</v>
      </c>
    </row>
    <row r="521" spans="1:33">
      <c r="Q521" s="61"/>
      <c r="R521" s="56" t="s">
        <v>84</v>
      </c>
      <c r="S521" s="57">
        <f>_xlfn.STDEV.P(S9:S519)</f>
        <v>1.6667848428622692E-2</v>
      </c>
      <c r="T521" s="57">
        <f t="shared" ref="T521:AD521" si="145">_xlfn.STDEV.P(T9:T519)</f>
        <v>1.757020476767613E-2</v>
      </c>
      <c r="U521" s="57">
        <f t="shared" si="145"/>
        <v>2.722356061751785E-2</v>
      </c>
      <c r="V521" s="57">
        <f t="shared" si="145"/>
        <v>1.9211436692429876E-2</v>
      </c>
      <c r="W521" s="57">
        <f t="shared" si="145"/>
        <v>2.5911850706025603E-2</v>
      </c>
      <c r="X521" s="57">
        <f t="shared" si="145"/>
        <v>2.1824986081514813E-2</v>
      </c>
      <c r="Y521" s="57">
        <f t="shared" si="145"/>
        <v>2.8148243662974491E-2</v>
      </c>
      <c r="Z521" s="57">
        <f t="shared" si="145"/>
        <v>2.7182588880104962E-2</v>
      </c>
      <c r="AA521" s="57">
        <f t="shared" si="145"/>
        <v>2.5170296956296776E-2</v>
      </c>
      <c r="AB521" s="57">
        <f t="shared" si="145"/>
        <v>2.7924775300927383E-2</v>
      </c>
      <c r="AC521" s="57">
        <f t="shared" si="145"/>
        <v>3.3295297483098001E-2</v>
      </c>
      <c r="AD521" s="57">
        <f t="shared" si="145"/>
        <v>2.3921095492173871E-2</v>
      </c>
      <c r="AE521" s="57">
        <f>_xlfn.STDEV.P(AE9:AE519)</f>
        <v>2.0235454783777623E-2</v>
      </c>
      <c r="AF521" s="57">
        <f>_xlfn.STDEV.P(AF9:AF519)</f>
        <v>1.9289532298891042E-2</v>
      </c>
      <c r="AG521" s="57">
        <f>_xlfn.STDEV.P(AG9:AG519)</f>
        <v>1.5818766783900682E-2</v>
      </c>
    </row>
    <row r="522" spans="1:33">
      <c r="Q522" s="61"/>
      <c r="R522" s="56" t="s">
        <v>85</v>
      </c>
      <c r="S522" s="57">
        <f>AVERAGE(S259:S519)</f>
        <v>1.3875515461107039E-3</v>
      </c>
      <c r="T522" s="57">
        <f t="shared" ref="T522:AD522" si="146">AVERAGE(T259:T519)</f>
        <v>1.7736517627051729E-3</v>
      </c>
      <c r="U522" s="57">
        <f t="shared" si="146"/>
        <v>2.133405002688213E-3</v>
      </c>
      <c r="V522" s="57">
        <f t="shared" si="146"/>
        <v>1.2221488148364606E-3</v>
      </c>
      <c r="W522" s="57">
        <f t="shared" si="146"/>
        <v>1.7869411617730425E-3</v>
      </c>
      <c r="X522" s="57">
        <f t="shared" si="146"/>
        <v>-7.2376558551325758E-4</v>
      </c>
      <c r="Y522" s="57">
        <f t="shared" si="146"/>
        <v>1.8813987108512069E-3</v>
      </c>
      <c r="Z522" s="57">
        <f t="shared" si="146"/>
        <v>2.5017711516946966E-3</v>
      </c>
      <c r="AA522" s="57">
        <f t="shared" si="146"/>
        <v>1.6853586781794684E-3</v>
      </c>
      <c r="AB522" s="57">
        <f t="shared" si="146"/>
        <v>2.6113275594947653E-3</v>
      </c>
      <c r="AC522" s="57">
        <f t="shared" si="146"/>
        <v>-4.257198100764206E-5</v>
      </c>
      <c r="AD522" s="57">
        <f t="shared" si="146"/>
        <v>2.5311726425548513E-3</v>
      </c>
      <c r="AE522" s="57">
        <f>AVERAGE(AE259:AE519)</f>
        <v>8.236439551591937E-4</v>
      </c>
      <c r="AF522" s="57">
        <f>AVERAGE(AF259:AF519)</f>
        <v>1.4534364581259437E-3</v>
      </c>
      <c r="AG522" s="57">
        <f>AVERAGE(AG259:AG519)</f>
        <v>9.2411224855508487E-4</v>
      </c>
    </row>
    <row r="523" spans="1:33" ht="17" thickBot="1">
      <c r="Q523" s="61"/>
      <c r="R523" s="58" t="s">
        <v>86</v>
      </c>
      <c r="S523" s="59">
        <f>_xlfn.STDEV.P(S259:S519)</f>
        <v>1.6584386009676277E-2</v>
      </c>
      <c r="T523" s="59">
        <f t="shared" ref="T523:AD523" si="147">_xlfn.STDEV.P(T259:T519)</f>
        <v>2.0100800661034979E-2</v>
      </c>
      <c r="U523" s="59">
        <f t="shared" si="147"/>
        <v>2.512570623684773E-2</v>
      </c>
      <c r="V523" s="59">
        <f t="shared" si="147"/>
        <v>2.1372083172056817E-2</v>
      </c>
      <c r="W523" s="59">
        <f t="shared" si="147"/>
        <v>2.4412950997834224E-2</v>
      </c>
      <c r="X523" s="59">
        <f t="shared" si="147"/>
        <v>2.4279080148819958E-2</v>
      </c>
      <c r="Y523" s="59">
        <f t="shared" si="147"/>
        <v>2.4683863943999636E-2</v>
      </c>
      <c r="Z523" s="59">
        <f t="shared" si="147"/>
        <v>2.3885115409309286E-2</v>
      </c>
      <c r="AA523" s="59">
        <f t="shared" si="147"/>
        <v>2.199081533051167E-2</v>
      </c>
      <c r="AB523" s="59">
        <f t="shared" si="147"/>
        <v>3.0603248242349189E-2</v>
      </c>
      <c r="AC523" s="59">
        <f t="shared" si="147"/>
        <v>2.8664049359747958E-2</v>
      </c>
      <c r="AD523" s="59">
        <f t="shared" si="147"/>
        <v>2.7002725990625996E-2</v>
      </c>
      <c r="AE523" s="59">
        <f>_xlfn.STDEV.P(AE259:AE519)</f>
        <v>1.9448617935701205E-2</v>
      </c>
      <c r="AF523" s="59">
        <f>_xlfn.STDEV.P(AF259:AF519)</f>
        <v>1.739378382925871E-2</v>
      </c>
      <c r="AG523" s="59">
        <f>_xlfn.STDEV.P(AG259:AG519)</f>
        <v>1.8148424226394271E-2</v>
      </c>
    </row>
    <row r="524" spans="1:33">
      <c r="Q524" s="61"/>
      <c r="R524" s="56" t="s">
        <v>93</v>
      </c>
      <c r="AD524" s="4"/>
    </row>
    <row r="525" spans="1:33">
      <c r="Q525" s="61"/>
      <c r="R525"/>
      <c r="AD525" s="4"/>
    </row>
    <row r="526" spans="1:33">
      <c r="Q526" s="61"/>
      <c r="R526"/>
      <c r="AD526" s="4"/>
    </row>
    <row r="527" spans="1:33">
      <c r="Q527" s="61"/>
      <c r="R527"/>
      <c r="AD527" s="4"/>
    </row>
    <row r="528" spans="1:33">
      <c r="Q528" s="61"/>
      <c r="R528"/>
      <c r="AD528" s="4"/>
    </row>
    <row r="529" spans="17:30">
      <c r="Q529" s="61"/>
      <c r="R529"/>
      <c r="AD529" s="4"/>
    </row>
    <row r="530" spans="17:30">
      <c r="Q530" s="61"/>
      <c r="R530"/>
      <c r="AD530" s="4"/>
    </row>
    <row r="531" spans="17:30">
      <c r="Q531" s="61"/>
      <c r="R531"/>
      <c r="AD531" s="4"/>
    </row>
    <row r="532" spans="17:30">
      <c r="Q532" s="61"/>
      <c r="R532"/>
      <c r="AD532" s="4"/>
    </row>
    <row r="533" spans="17:30">
      <c r="Q533" s="61"/>
      <c r="R533"/>
      <c r="AD533" s="4"/>
    </row>
    <row r="534" spans="17:30">
      <c r="Q534" s="61"/>
      <c r="R534"/>
      <c r="AD534" s="4"/>
    </row>
    <row r="535" spans="17:30">
      <c r="Q535" s="61"/>
      <c r="R535"/>
      <c r="AD535" s="4"/>
    </row>
    <row r="536" spans="17:30">
      <c r="Q536" s="61"/>
      <c r="R536"/>
      <c r="AD536" s="4"/>
    </row>
    <row r="537" spans="17:30">
      <c r="Q537" s="61"/>
      <c r="R537"/>
      <c r="AD537" s="4"/>
    </row>
    <row r="538" spans="17:30">
      <c r="Q538" s="61"/>
      <c r="R538"/>
      <c r="AD538" s="4"/>
    </row>
  </sheetData>
  <mergeCells count="2">
    <mergeCell ref="A1:P1"/>
    <mergeCell ref="R1:A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D42A-0EAF-1549-8415-B2753940AE08}">
  <sheetPr>
    <tabColor theme="9"/>
  </sheetPr>
  <dimension ref="B1:P33"/>
  <sheetViews>
    <sheetView showGridLines="0" workbookViewId="0">
      <selection activeCell="L7" sqref="L7"/>
    </sheetView>
  </sheetViews>
  <sheetFormatPr baseColWidth="10" defaultColWidth="15.83203125" defaultRowHeight="16" outlineLevelCol="1"/>
  <cols>
    <col min="1" max="1" width="15.83203125" style="1"/>
    <col min="2" max="3" width="15.83203125" style="1" customWidth="1"/>
    <col min="4" max="4" width="15.83203125" style="1" customWidth="1" outlineLevel="1"/>
    <col min="5" max="5" width="15.83203125" style="6" customWidth="1" outlineLevel="1"/>
    <col min="6" max="11" width="15.83203125" style="1" customWidth="1" outlineLevel="1"/>
    <col min="12" max="12" width="17.6640625" style="1" customWidth="1" outlineLevel="1"/>
    <col min="13" max="16384" width="15.83203125" style="1"/>
  </cols>
  <sheetData>
    <row r="1" spans="2:16" ht="17" thickBot="1"/>
    <row r="2" spans="2:16" ht="17" thickBot="1">
      <c r="B2" s="36" t="s">
        <v>31</v>
      </c>
      <c r="C2" s="37" t="s">
        <v>0</v>
      </c>
      <c r="D2" s="36" t="s">
        <v>33</v>
      </c>
      <c r="E2" s="38" t="s">
        <v>34</v>
      </c>
      <c r="F2" s="39" t="s">
        <v>36</v>
      </c>
      <c r="G2" s="40" t="s">
        <v>37</v>
      </c>
      <c r="H2" s="37" t="s">
        <v>38</v>
      </c>
      <c r="I2" s="36" t="s">
        <v>39</v>
      </c>
      <c r="J2" s="40" t="s">
        <v>40</v>
      </c>
      <c r="K2" s="40" t="s">
        <v>99</v>
      </c>
      <c r="L2" s="40" t="s">
        <v>100</v>
      </c>
      <c r="M2" s="40" t="s">
        <v>41</v>
      </c>
      <c r="N2" s="40" t="s">
        <v>42</v>
      </c>
      <c r="O2" s="40" t="s">
        <v>41</v>
      </c>
      <c r="P2" s="41" t="s">
        <v>42</v>
      </c>
    </row>
    <row r="3" spans="2:16">
      <c r="B3" s="49">
        <v>1</v>
      </c>
      <c r="C3" s="46" t="s">
        <v>1</v>
      </c>
      <c r="D3" s="29">
        <v>79047730.780000001</v>
      </c>
      <c r="E3" s="30">
        <f t="shared" ref="E3:E32" si="0">D3/$E$33</f>
        <v>6.1175394320926717E-2</v>
      </c>
      <c r="F3" s="26">
        <v>161.43</v>
      </c>
      <c r="G3" s="13">
        <v>0.24</v>
      </c>
      <c r="H3" s="17">
        <f>F3+G3</f>
        <v>161.67000000000002</v>
      </c>
      <c r="I3" s="20">
        <f t="shared" ref="I3:I32" si="1">E3*$I$33</f>
        <v>611753.94320926722</v>
      </c>
      <c r="J3" s="14">
        <f>I3/H3</f>
        <v>3783.9669896039286</v>
      </c>
      <c r="K3" s="14">
        <f>J3/500</f>
        <v>7.567933979207857</v>
      </c>
      <c r="L3" s="14">
        <f>ROUND(K3,0)</f>
        <v>8</v>
      </c>
      <c r="M3" s="14">
        <f>500*L3</f>
        <v>4000</v>
      </c>
      <c r="N3" s="14">
        <f>M3*H3</f>
        <v>646680.00000000012</v>
      </c>
      <c r="O3" s="15">
        <f>ROUND(J3,0)</f>
        <v>3784</v>
      </c>
      <c r="P3" s="16">
        <f>O3*H3</f>
        <v>611759.28</v>
      </c>
    </row>
    <row r="4" spans="2:16">
      <c r="B4" s="50">
        <v>2</v>
      </c>
      <c r="C4" s="47" t="s">
        <v>2</v>
      </c>
      <c r="D4" s="31">
        <v>65376263.520000003</v>
      </c>
      <c r="E4" s="32">
        <f t="shared" si="0"/>
        <v>5.0594984329097481E-2</v>
      </c>
      <c r="F4" s="27">
        <v>145.99</v>
      </c>
      <c r="G4" s="8">
        <v>0.22</v>
      </c>
      <c r="H4" s="18">
        <f t="shared" ref="H4:H32" si="2">F4+G4</f>
        <v>146.21</v>
      </c>
      <c r="I4" s="21">
        <f t="shared" si="1"/>
        <v>505949.84329097479</v>
      </c>
      <c r="J4" s="9">
        <f t="shared" ref="J4:J32" si="3">I4/H4</f>
        <v>3460.4325510633662</v>
      </c>
      <c r="K4" s="14">
        <f t="shared" ref="K4:K32" si="4">J4/500</f>
        <v>6.920865102126732</v>
      </c>
      <c r="L4" s="14">
        <f t="shared" ref="L4:L31" si="5">ROUND(K4,0)</f>
        <v>7</v>
      </c>
      <c r="M4" s="14">
        <f t="shared" ref="M4:M32" si="6">500*L4</f>
        <v>3500</v>
      </c>
      <c r="N4" s="14">
        <f t="shared" ref="N4:N32" si="7">M4*H4</f>
        <v>511735</v>
      </c>
      <c r="O4" s="10">
        <v>3461</v>
      </c>
      <c r="P4" s="11">
        <f t="shared" ref="P4:P32" si="8">O4*H4</f>
        <v>506032.81000000006</v>
      </c>
    </row>
    <row r="5" spans="2:16">
      <c r="B5" s="50">
        <v>3</v>
      </c>
      <c r="C5" s="47" t="s">
        <v>3</v>
      </c>
      <c r="D5" s="31">
        <v>17369291.789999999</v>
      </c>
      <c r="E5" s="32">
        <f t="shared" si="0"/>
        <v>1.3442173024368821E-2</v>
      </c>
      <c r="F5" s="27">
        <v>60.86</v>
      </c>
      <c r="G5" s="8">
        <v>0.09</v>
      </c>
      <c r="H5" s="18">
        <f t="shared" si="2"/>
        <v>60.95</v>
      </c>
      <c r="I5" s="21">
        <f t="shared" si="1"/>
        <v>134421.73024368822</v>
      </c>
      <c r="J5" s="9">
        <f t="shared" si="3"/>
        <v>2205.4426619144906</v>
      </c>
      <c r="K5" s="14">
        <f t="shared" si="4"/>
        <v>4.4108853238289809</v>
      </c>
      <c r="L5" s="77">
        <v>5</v>
      </c>
      <c r="M5" s="14">
        <f t="shared" si="6"/>
        <v>2500</v>
      </c>
      <c r="N5" s="14">
        <f t="shared" si="7"/>
        <v>152375</v>
      </c>
      <c r="O5" s="10">
        <f t="shared" ref="O5:O31" si="9">ROUND(J5,0)</f>
        <v>2205</v>
      </c>
      <c r="P5" s="11">
        <f t="shared" si="8"/>
        <v>134394.75</v>
      </c>
    </row>
    <row r="6" spans="2:16">
      <c r="B6" s="50">
        <v>4</v>
      </c>
      <c r="C6" s="47" t="s">
        <v>4</v>
      </c>
      <c r="D6" s="31">
        <v>74297441.400000006</v>
      </c>
      <c r="E6" s="32">
        <f t="shared" si="0"/>
        <v>5.7499124008135706E-2</v>
      </c>
      <c r="F6" s="27">
        <v>106.18</v>
      </c>
      <c r="G6" s="8">
        <v>0.16</v>
      </c>
      <c r="H6" s="18">
        <f t="shared" si="2"/>
        <v>106.34</v>
      </c>
      <c r="I6" s="21">
        <f t="shared" si="1"/>
        <v>574991.24008135707</v>
      </c>
      <c r="J6" s="9">
        <f t="shared" si="3"/>
        <v>5407.1021260236703</v>
      </c>
      <c r="K6" s="14">
        <f t="shared" si="4"/>
        <v>10.814204252047341</v>
      </c>
      <c r="L6" s="14">
        <f t="shared" si="5"/>
        <v>11</v>
      </c>
      <c r="M6" s="14">
        <f t="shared" si="6"/>
        <v>5500</v>
      </c>
      <c r="N6" s="14">
        <f t="shared" si="7"/>
        <v>584870</v>
      </c>
      <c r="O6" s="10">
        <f t="shared" si="9"/>
        <v>5407</v>
      </c>
      <c r="P6" s="11">
        <f t="shared" si="8"/>
        <v>574980.38</v>
      </c>
    </row>
    <row r="7" spans="2:16">
      <c r="B7" s="50">
        <v>5</v>
      </c>
      <c r="C7" s="47" t="s">
        <v>5</v>
      </c>
      <c r="D7" s="33">
        <v>48409801.109999999</v>
      </c>
      <c r="E7" s="32">
        <f t="shared" si="0"/>
        <v>3.7464562773396867E-2</v>
      </c>
      <c r="F7" s="27">
        <v>67.010000000000005</v>
      </c>
      <c r="G7" s="8">
        <v>0.1</v>
      </c>
      <c r="H7" s="18">
        <f t="shared" si="2"/>
        <v>67.11</v>
      </c>
      <c r="I7" s="21">
        <f t="shared" si="1"/>
        <v>374645.62773396866</v>
      </c>
      <c r="J7" s="9">
        <f t="shared" si="3"/>
        <v>5582.5603894198875</v>
      </c>
      <c r="K7" s="14">
        <f t="shared" si="4"/>
        <v>11.165120778839775</v>
      </c>
      <c r="L7" s="14">
        <f t="shared" si="5"/>
        <v>11</v>
      </c>
      <c r="M7" s="14">
        <f t="shared" si="6"/>
        <v>5500</v>
      </c>
      <c r="N7" s="14">
        <f t="shared" si="7"/>
        <v>369105</v>
      </c>
      <c r="O7" s="10">
        <f t="shared" si="9"/>
        <v>5583</v>
      </c>
      <c r="P7" s="11">
        <f t="shared" si="8"/>
        <v>374675.13</v>
      </c>
    </row>
    <row r="8" spans="2:16">
      <c r="B8" s="50">
        <v>6</v>
      </c>
      <c r="C8" s="47" t="s">
        <v>6</v>
      </c>
      <c r="D8" s="31">
        <v>58898720.159999996</v>
      </c>
      <c r="E8" s="32">
        <f t="shared" si="0"/>
        <v>4.5581984393884147E-2</v>
      </c>
      <c r="F8" s="27">
        <v>98.02</v>
      </c>
      <c r="G8" s="8">
        <v>0.15</v>
      </c>
      <c r="H8" s="18">
        <f t="shared" si="2"/>
        <v>98.17</v>
      </c>
      <c r="I8" s="21">
        <f t="shared" si="1"/>
        <v>455819.84393884148</v>
      </c>
      <c r="J8" s="9">
        <f t="shared" si="3"/>
        <v>4643.1684215018995</v>
      </c>
      <c r="K8" s="14">
        <f t="shared" si="4"/>
        <v>9.2863368430037987</v>
      </c>
      <c r="L8" s="14">
        <f t="shared" si="5"/>
        <v>9</v>
      </c>
      <c r="M8" s="14">
        <f t="shared" si="6"/>
        <v>4500</v>
      </c>
      <c r="N8" s="14">
        <f t="shared" si="7"/>
        <v>441765</v>
      </c>
      <c r="O8" s="10">
        <f t="shared" si="9"/>
        <v>4643</v>
      </c>
      <c r="P8" s="11">
        <f t="shared" si="8"/>
        <v>455803.31</v>
      </c>
    </row>
    <row r="9" spans="2:16">
      <c r="B9" s="50">
        <v>7</v>
      </c>
      <c r="C9" s="47" t="s">
        <v>7</v>
      </c>
      <c r="D9" s="33">
        <v>62174173.200000003</v>
      </c>
      <c r="E9" s="32">
        <f t="shared" si="0"/>
        <v>4.8116872230947474E-2</v>
      </c>
      <c r="F9" s="27">
        <v>149.9</v>
      </c>
      <c r="G9" s="8">
        <v>0.22</v>
      </c>
      <c r="H9" s="18">
        <f t="shared" si="2"/>
        <v>150.12</v>
      </c>
      <c r="I9" s="21">
        <f t="shared" si="1"/>
        <v>481168.72230947472</v>
      </c>
      <c r="J9" s="9">
        <f t="shared" si="3"/>
        <v>3205.2273002229863</v>
      </c>
      <c r="K9" s="14">
        <f t="shared" si="4"/>
        <v>6.4104546004459726</v>
      </c>
      <c r="L9" s="14">
        <f t="shared" si="5"/>
        <v>6</v>
      </c>
      <c r="M9" s="14">
        <f t="shared" si="6"/>
        <v>3000</v>
      </c>
      <c r="N9" s="14">
        <f t="shared" si="7"/>
        <v>450360</v>
      </c>
      <c r="O9" s="10">
        <f t="shared" si="9"/>
        <v>3205</v>
      </c>
      <c r="P9" s="11">
        <f t="shared" si="8"/>
        <v>481134.60000000003</v>
      </c>
    </row>
    <row r="10" spans="2:16">
      <c r="B10" s="50">
        <v>8</v>
      </c>
      <c r="C10" s="47" t="s">
        <v>8</v>
      </c>
      <c r="D10" s="33">
        <v>45884323.490000002</v>
      </c>
      <c r="E10" s="32">
        <f t="shared" si="0"/>
        <v>3.5510084286441174E-2</v>
      </c>
      <c r="F10" s="27">
        <v>1719.77</v>
      </c>
      <c r="G10" s="8">
        <v>2.58</v>
      </c>
      <c r="H10" s="18">
        <f t="shared" si="2"/>
        <v>1722.35</v>
      </c>
      <c r="I10" s="21">
        <f t="shared" si="1"/>
        <v>355100.84286441171</v>
      </c>
      <c r="J10" s="9">
        <f t="shared" si="3"/>
        <v>206.17228952559685</v>
      </c>
      <c r="K10" s="14">
        <f t="shared" si="4"/>
        <v>0.4123445790511937</v>
      </c>
      <c r="L10" s="14">
        <v>0</v>
      </c>
      <c r="M10" s="14">
        <f t="shared" si="6"/>
        <v>0</v>
      </c>
      <c r="N10" s="14">
        <f t="shared" si="7"/>
        <v>0</v>
      </c>
      <c r="O10" s="10">
        <f t="shared" si="9"/>
        <v>206</v>
      </c>
      <c r="P10" s="11">
        <f t="shared" si="8"/>
        <v>354804.1</v>
      </c>
    </row>
    <row r="11" spans="2:16">
      <c r="B11" s="50">
        <v>9</v>
      </c>
      <c r="C11" s="47" t="s">
        <v>9</v>
      </c>
      <c r="D11" s="33">
        <v>27225024.300000001</v>
      </c>
      <c r="E11" s="32">
        <f t="shared" si="0"/>
        <v>2.1069568734169195E-2</v>
      </c>
      <c r="F11" s="27">
        <v>38.36</v>
      </c>
      <c r="G11" s="8">
        <v>0.06</v>
      </c>
      <c r="H11" s="18">
        <f t="shared" si="2"/>
        <v>38.42</v>
      </c>
      <c r="I11" s="21">
        <f t="shared" si="1"/>
        <v>210695.68734169196</v>
      </c>
      <c r="J11" s="9">
        <f t="shared" si="3"/>
        <v>5484.0106023345115</v>
      </c>
      <c r="K11" s="14">
        <f t="shared" si="4"/>
        <v>10.968021204669023</v>
      </c>
      <c r="L11" s="14">
        <f t="shared" si="5"/>
        <v>11</v>
      </c>
      <c r="M11" s="14">
        <f t="shared" si="6"/>
        <v>5500</v>
      </c>
      <c r="N11" s="14">
        <f t="shared" si="7"/>
        <v>211310</v>
      </c>
      <c r="O11" s="10">
        <f t="shared" si="9"/>
        <v>5484</v>
      </c>
      <c r="P11" s="11">
        <f t="shared" si="8"/>
        <v>210695.28</v>
      </c>
    </row>
    <row r="12" spans="2:16">
      <c r="B12" s="50">
        <v>10</v>
      </c>
      <c r="C12" s="47" t="s">
        <v>10</v>
      </c>
      <c r="D12" s="31">
        <v>11481419.52</v>
      </c>
      <c r="E12" s="32">
        <f t="shared" si="0"/>
        <v>8.8855221974024779E-3</v>
      </c>
      <c r="F12" s="27">
        <v>369.13</v>
      </c>
      <c r="G12" s="8">
        <v>0.55000000000000004</v>
      </c>
      <c r="H12" s="18">
        <f t="shared" si="2"/>
        <v>369.68</v>
      </c>
      <c r="I12" s="21">
        <f t="shared" si="1"/>
        <v>88855.221974024782</v>
      </c>
      <c r="J12" s="9">
        <f t="shared" si="3"/>
        <v>240.35712501088719</v>
      </c>
      <c r="K12" s="14">
        <f t="shared" si="4"/>
        <v>0.48071425002177437</v>
      </c>
      <c r="L12" s="77">
        <v>1</v>
      </c>
      <c r="M12" s="14">
        <f t="shared" si="6"/>
        <v>500</v>
      </c>
      <c r="N12" s="14">
        <f t="shared" si="7"/>
        <v>184840</v>
      </c>
      <c r="O12" s="10">
        <f t="shared" si="9"/>
        <v>240</v>
      </c>
      <c r="P12" s="11">
        <f t="shared" si="8"/>
        <v>88723.199999999997</v>
      </c>
    </row>
    <row r="13" spans="2:16">
      <c r="B13" s="50">
        <v>11</v>
      </c>
      <c r="C13" s="47" t="s">
        <v>11</v>
      </c>
      <c r="D13" s="33">
        <v>12669848.689999999</v>
      </c>
      <c r="E13" s="32">
        <f t="shared" si="0"/>
        <v>9.8052528763207941E-3</v>
      </c>
      <c r="F13" s="27">
        <v>297.08999999999997</v>
      </c>
      <c r="G13" s="8">
        <v>0.45</v>
      </c>
      <c r="H13" s="18">
        <f t="shared" si="2"/>
        <v>297.53999999999996</v>
      </c>
      <c r="I13" s="21">
        <f t="shared" si="1"/>
        <v>98052.528763207942</v>
      </c>
      <c r="J13" s="9">
        <f t="shared" si="3"/>
        <v>329.54402353703017</v>
      </c>
      <c r="K13" s="14">
        <f t="shared" si="4"/>
        <v>0.65908804707406032</v>
      </c>
      <c r="L13" s="14">
        <f t="shared" si="5"/>
        <v>1</v>
      </c>
      <c r="M13" s="14">
        <f t="shared" si="6"/>
        <v>500</v>
      </c>
      <c r="N13" s="14">
        <f t="shared" si="7"/>
        <v>148769.99999999997</v>
      </c>
      <c r="O13" s="10">
        <f t="shared" si="9"/>
        <v>330</v>
      </c>
      <c r="P13" s="11">
        <f t="shared" si="8"/>
        <v>98188.199999999983</v>
      </c>
    </row>
    <row r="14" spans="2:16">
      <c r="B14" s="50">
        <v>12</v>
      </c>
      <c r="C14" s="47" t="s">
        <v>12</v>
      </c>
      <c r="D14" s="33">
        <v>6373732.9800000004</v>
      </c>
      <c r="E14" s="32">
        <f t="shared" si="0"/>
        <v>4.9326606153057154E-3</v>
      </c>
      <c r="F14" s="27">
        <v>56.46</v>
      </c>
      <c r="G14" s="8">
        <v>0.08</v>
      </c>
      <c r="H14" s="18">
        <f t="shared" si="2"/>
        <v>56.54</v>
      </c>
      <c r="I14" s="21">
        <f t="shared" si="1"/>
        <v>49326.606153057153</v>
      </c>
      <c r="J14" s="9">
        <f t="shared" si="3"/>
        <v>872.41963482591359</v>
      </c>
      <c r="K14" s="14">
        <f t="shared" si="4"/>
        <v>1.7448392696518271</v>
      </c>
      <c r="L14" s="14">
        <f t="shared" si="5"/>
        <v>2</v>
      </c>
      <c r="M14" s="14">
        <f t="shared" si="6"/>
        <v>1000</v>
      </c>
      <c r="N14" s="14">
        <f t="shared" si="7"/>
        <v>56540</v>
      </c>
      <c r="O14" s="10">
        <f t="shared" si="9"/>
        <v>872</v>
      </c>
      <c r="P14" s="11">
        <f t="shared" si="8"/>
        <v>49302.879999999997</v>
      </c>
    </row>
    <row r="15" spans="2:16">
      <c r="B15" s="50">
        <v>13</v>
      </c>
      <c r="C15" s="47" t="s">
        <v>13</v>
      </c>
      <c r="D15" s="33">
        <v>10225387.49</v>
      </c>
      <c r="E15" s="32">
        <f t="shared" si="0"/>
        <v>7.9134733611263969E-3</v>
      </c>
      <c r="F15" s="27">
        <v>45</v>
      </c>
      <c r="G15" s="8">
        <v>7.0000000000000007E-2</v>
      </c>
      <c r="H15" s="18">
        <f t="shared" si="2"/>
        <v>45.07</v>
      </c>
      <c r="I15" s="21">
        <f t="shared" si="1"/>
        <v>79134.733611263975</v>
      </c>
      <c r="J15" s="9">
        <f t="shared" si="3"/>
        <v>1755.8183627970707</v>
      </c>
      <c r="K15" s="14">
        <f t="shared" si="4"/>
        <v>3.5116367255941414</v>
      </c>
      <c r="L15" s="14">
        <f t="shared" si="5"/>
        <v>4</v>
      </c>
      <c r="M15" s="14">
        <f t="shared" si="6"/>
        <v>2000</v>
      </c>
      <c r="N15" s="14">
        <f t="shared" si="7"/>
        <v>90140</v>
      </c>
      <c r="O15" s="10">
        <f t="shared" si="9"/>
        <v>1756</v>
      </c>
      <c r="P15" s="11">
        <f t="shared" si="8"/>
        <v>79142.92</v>
      </c>
    </row>
    <row r="16" spans="2:16">
      <c r="B16" s="50">
        <v>14</v>
      </c>
      <c r="C16" s="47" t="s">
        <v>14</v>
      </c>
      <c r="D16" s="33">
        <v>17743022.899999999</v>
      </c>
      <c r="E16" s="32">
        <f t="shared" si="0"/>
        <v>1.3731405211031823E-2</v>
      </c>
      <c r="F16" s="27">
        <v>152.19999999999999</v>
      </c>
      <c r="G16" s="8">
        <v>0.23</v>
      </c>
      <c r="H16" s="18">
        <f t="shared" si="2"/>
        <v>152.42999999999998</v>
      </c>
      <c r="I16" s="21">
        <f t="shared" si="1"/>
        <v>137314.05211031824</v>
      </c>
      <c r="J16" s="9">
        <f t="shared" si="3"/>
        <v>900.83351118755013</v>
      </c>
      <c r="K16" s="14">
        <f t="shared" si="4"/>
        <v>1.8016670223751003</v>
      </c>
      <c r="L16" s="14">
        <f t="shared" si="5"/>
        <v>2</v>
      </c>
      <c r="M16" s="14">
        <f t="shared" si="6"/>
        <v>1000</v>
      </c>
      <c r="N16" s="14">
        <f t="shared" si="7"/>
        <v>152429.99999999997</v>
      </c>
      <c r="O16" s="10">
        <f t="shared" si="9"/>
        <v>901</v>
      </c>
      <c r="P16" s="11">
        <f t="shared" si="8"/>
        <v>137339.43</v>
      </c>
    </row>
    <row r="17" spans="2:16">
      <c r="B17" s="50">
        <v>15</v>
      </c>
      <c r="C17" s="47" t="s">
        <v>15</v>
      </c>
      <c r="D17" s="33">
        <v>13727359.470000001</v>
      </c>
      <c r="E17" s="32">
        <f t="shared" si="0"/>
        <v>1.06236652244903E-2</v>
      </c>
      <c r="F17" s="27">
        <v>15.99</v>
      </c>
      <c r="G17" s="8">
        <v>0.03</v>
      </c>
      <c r="H17" s="18">
        <f t="shared" si="2"/>
        <v>16.02</v>
      </c>
      <c r="I17" s="21">
        <f t="shared" si="1"/>
        <v>106236.652244903</v>
      </c>
      <c r="J17" s="9">
        <f t="shared" si="3"/>
        <v>6631.501388570724</v>
      </c>
      <c r="K17" s="14">
        <f t="shared" si="4"/>
        <v>13.263002777141448</v>
      </c>
      <c r="L17" s="14">
        <f t="shared" si="5"/>
        <v>13</v>
      </c>
      <c r="M17" s="14">
        <f t="shared" si="6"/>
        <v>6500</v>
      </c>
      <c r="N17" s="14">
        <f t="shared" si="7"/>
        <v>104130</v>
      </c>
      <c r="O17" s="10">
        <f t="shared" si="9"/>
        <v>6632</v>
      </c>
      <c r="P17" s="11">
        <f t="shared" si="8"/>
        <v>106244.64</v>
      </c>
    </row>
    <row r="18" spans="2:16">
      <c r="B18" s="50">
        <v>16</v>
      </c>
      <c r="C18" s="47" t="s">
        <v>16</v>
      </c>
      <c r="D18" s="33">
        <v>12660833.300000001</v>
      </c>
      <c r="E18" s="32">
        <f t="shared" si="0"/>
        <v>9.798275825458426E-3</v>
      </c>
      <c r="F18" s="27">
        <v>27.75</v>
      </c>
      <c r="G18" s="8">
        <v>0.04</v>
      </c>
      <c r="H18" s="18">
        <f t="shared" si="2"/>
        <v>27.79</v>
      </c>
      <c r="I18" s="21">
        <f t="shared" si="1"/>
        <v>97982.75825458426</v>
      </c>
      <c r="J18" s="9">
        <f t="shared" si="3"/>
        <v>3525.8279328745684</v>
      </c>
      <c r="K18" s="14">
        <f t="shared" si="4"/>
        <v>7.0516558657491366</v>
      </c>
      <c r="L18" s="14">
        <f t="shared" si="5"/>
        <v>7</v>
      </c>
      <c r="M18" s="14">
        <f t="shared" si="6"/>
        <v>3500</v>
      </c>
      <c r="N18" s="14">
        <f t="shared" si="7"/>
        <v>97265</v>
      </c>
      <c r="O18" s="10">
        <f t="shared" si="9"/>
        <v>3526</v>
      </c>
      <c r="P18" s="11">
        <f t="shared" si="8"/>
        <v>97987.54</v>
      </c>
    </row>
    <row r="19" spans="2:16">
      <c r="B19" s="50">
        <v>17</v>
      </c>
      <c r="C19" s="47" t="s">
        <v>17</v>
      </c>
      <c r="D19" s="31">
        <v>44812601.289999999</v>
      </c>
      <c r="E19" s="32">
        <f t="shared" si="0"/>
        <v>3.4680673656426235E-2</v>
      </c>
      <c r="F19" s="27">
        <v>519.21</v>
      </c>
      <c r="G19" s="8">
        <v>0.78</v>
      </c>
      <c r="H19" s="18">
        <f t="shared" si="2"/>
        <v>519.99</v>
      </c>
      <c r="I19" s="21">
        <f t="shared" si="1"/>
        <v>346806.73656426236</v>
      </c>
      <c r="J19" s="9">
        <f t="shared" si="3"/>
        <v>666.94885779392359</v>
      </c>
      <c r="K19" s="14">
        <f t="shared" si="4"/>
        <v>1.3338977155878471</v>
      </c>
      <c r="L19" s="14">
        <f t="shared" si="5"/>
        <v>1</v>
      </c>
      <c r="M19" s="14">
        <f t="shared" si="6"/>
        <v>500</v>
      </c>
      <c r="N19" s="14">
        <f t="shared" si="7"/>
        <v>259995</v>
      </c>
      <c r="O19" s="10">
        <f t="shared" si="9"/>
        <v>667</v>
      </c>
      <c r="P19" s="11">
        <f t="shared" si="8"/>
        <v>346833.33</v>
      </c>
    </row>
    <row r="20" spans="2:16">
      <c r="B20" s="50">
        <v>18</v>
      </c>
      <c r="C20" s="47" t="s">
        <v>18</v>
      </c>
      <c r="D20" s="33">
        <v>31347419.289999999</v>
      </c>
      <c r="E20" s="32">
        <f t="shared" si="0"/>
        <v>2.4259908754956601E-2</v>
      </c>
      <c r="F20" s="27">
        <v>82.11</v>
      </c>
      <c r="G20" s="8">
        <v>0.12</v>
      </c>
      <c r="H20" s="18">
        <f t="shared" si="2"/>
        <v>82.23</v>
      </c>
      <c r="I20" s="21">
        <f t="shared" si="1"/>
        <v>242599.087549566</v>
      </c>
      <c r="J20" s="9">
        <f t="shared" si="3"/>
        <v>2950.2503654331263</v>
      </c>
      <c r="K20" s="14">
        <f t="shared" si="4"/>
        <v>5.9005007308662529</v>
      </c>
      <c r="L20" s="14">
        <f t="shared" si="5"/>
        <v>6</v>
      </c>
      <c r="M20" s="14">
        <f t="shared" si="6"/>
        <v>3000</v>
      </c>
      <c r="N20" s="14">
        <f t="shared" si="7"/>
        <v>246690</v>
      </c>
      <c r="O20" s="10">
        <f t="shared" si="9"/>
        <v>2950</v>
      </c>
      <c r="P20" s="11">
        <f t="shared" si="8"/>
        <v>242578.5</v>
      </c>
    </row>
    <row r="21" spans="2:16">
      <c r="B21" s="50">
        <v>19</v>
      </c>
      <c r="C21" s="47" t="s">
        <v>19</v>
      </c>
      <c r="D21" s="33">
        <v>54713816.469999999</v>
      </c>
      <c r="E21" s="32">
        <f t="shared" si="0"/>
        <v>4.2343268609070936E-2</v>
      </c>
      <c r="F21" s="27">
        <v>421.33</v>
      </c>
      <c r="G21" s="8">
        <v>0.63</v>
      </c>
      <c r="H21" s="18">
        <f t="shared" si="2"/>
        <v>421.96</v>
      </c>
      <c r="I21" s="21">
        <f t="shared" si="1"/>
        <v>423432.68609070935</v>
      </c>
      <c r="J21" s="9">
        <f t="shared" si="3"/>
        <v>1003.4901082820869</v>
      </c>
      <c r="K21" s="14">
        <f t="shared" si="4"/>
        <v>2.0069802165641737</v>
      </c>
      <c r="L21" s="14">
        <f t="shared" si="5"/>
        <v>2</v>
      </c>
      <c r="M21" s="14">
        <f t="shared" si="6"/>
        <v>1000</v>
      </c>
      <c r="N21" s="14">
        <f t="shared" si="7"/>
        <v>421960</v>
      </c>
      <c r="O21" s="10">
        <f t="shared" si="9"/>
        <v>1003</v>
      </c>
      <c r="P21" s="11">
        <f t="shared" si="8"/>
        <v>423225.88</v>
      </c>
    </row>
    <row r="22" spans="2:16">
      <c r="B22" s="50">
        <v>20</v>
      </c>
      <c r="C22" s="47" t="s">
        <v>20</v>
      </c>
      <c r="D22" s="33">
        <v>35012614.5</v>
      </c>
      <c r="E22" s="32">
        <f t="shared" si="0"/>
        <v>2.7096419810017175E-2</v>
      </c>
      <c r="F22" s="27">
        <v>165.73</v>
      </c>
      <c r="G22" s="8">
        <v>0.25</v>
      </c>
      <c r="H22" s="18">
        <f t="shared" si="2"/>
        <v>165.98</v>
      </c>
      <c r="I22" s="21">
        <f t="shared" si="1"/>
        <v>270964.19810017175</v>
      </c>
      <c r="J22" s="9">
        <f t="shared" si="3"/>
        <v>1632.5111344750678</v>
      </c>
      <c r="K22" s="14">
        <f t="shared" si="4"/>
        <v>3.2650222689501356</v>
      </c>
      <c r="L22" s="14">
        <f t="shared" si="5"/>
        <v>3</v>
      </c>
      <c r="M22" s="14">
        <f t="shared" si="6"/>
        <v>1500</v>
      </c>
      <c r="N22" s="14">
        <f t="shared" si="7"/>
        <v>248969.99999999997</v>
      </c>
      <c r="O22" s="10">
        <f t="shared" si="9"/>
        <v>1633</v>
      </c>
      <c r="P22" s="11">
        <f t="shared" si="8"/>
        <v>271045.33999999997</v>
      </c>
    </row>
    <row r="23" spans="2:16">
      <c r="B23" s="50">
        <v>21</v>
      </c>
      <c r="C23" s="47" t="s">
        <v>21</v>
      </c>
      <c r="D23" s="33">
        <v>18595723.449999999</v>
      </c>
      <c r="E23" s="32">
        <f t="shared" si="0"/>
        <v>1.4391314001191795E-2</v>
      </c>
      <c r="F23" s="27">
        <v>38.5</v>
      </c>
      <c r="G23" s="8">
        <v>0.06</v>
      </c>
      <c r="H23" s="18">
        <f t="shared" si="2"/>
        <v>38.56</v>
      </c>
      <c r="I23" s="21">
        <f t="shared" si="1"/>
        <v>143913.14001191795</v>
      </c>
      <c r="J23" s="9">
        <f t="shared" si="3"/>
        <v>3732.1872409729754</v>
      </c>
      <c r="K23" s="14">
        <f t="shared" si="4"/>
        <v>7.464374481945951</v>
      </c>
      <c r="L23" s="77">
        <v>8</v>
      </c>
      <c r="M23" s="14">
        <f t="shared" si="6"/>
        <v>4000</v>
      </c>
      <c r="N23" s="14">
        <f t="shared" si="7"/>
        <v>154240</v>
      </c>
      <c r="O23" s="10">
        <f t="shared" si="9"/>
        <v>3732</v>
      </c>
      <c r="P23" s="11">
        <f t="shared" si="8"/>
        <v>143905.92000000001</v>
      </c>
    </row>
    <row r="24" spans="2:16">
      <c r="B24" s="50">
        <v>22</v>
      </c>
      <c r="C24" s="47" t="s">
        <v>22</v>
      </c>
      <c r="D24" s="31">
        <v>14089910.83</v>
      </c>
      <c r="E24" s="32">
        <f t="shared" si="0"/>
        <v>1.0904245352354007E-2</v>
      </c>
      <c r="F24" s="27">
        <v>64.319999999999993</v>
      </c>
      <c r="G24" s="8">
        <v>0.1</v>
      </c>
      <c r="H24" s="18">
        <f t="shared" si="2"/>
        <v>64.419999999999987</v>
      </c>
      <c r="I24" s="21">
        <f t="shared" si="1"/>
        <v>109042.45352354007</v>
      </c>
      <c r="J24" s="9">
        <f t="shared" si="3"/>
        <v>1692.6801229981386</v>
      </c>
      <c r="K24" s="14">
        <f t="shared" si="4"/>
        <v>3.3853602459962771</v>
      </c>
      <c r="L24" s="14">
        <f t="shared" si="5"/>
        <v>3</v>
      </c>
      <c r="M24" s="14">
        <f t="shared" si="6"/>
        <v>1500</v>
      </c>
      <c r="N24" s="14">
        <f t="shared" si="7"/>
        <v>96629.999999999985</v>
      </c>
      <c r="O24" s="10">
        <f t="shared" si="9"/>
        <v>1693</v>
      </c>
      <c r="P24" s="11">
        <f t="shared" si="8"/>
        <v>109063.05999999998</v>
      </c>
    </row>
    <row r="25" spans="2:16">
      <c r="B25" s="50">
        <v>23</v>
      </c>
      <c r="C25" s="47" t="s">
        <v>24</v>
      </c>
      <c r="D25" s="33">
        <v>56579434.920000002</v>
      </c>
      <c r="E25" s="32">
        <f t="shared" si="0"/>
        <v>4.3787079117038392E-2</v>
      </c>
      <c r="F25" s="27">
        <v>96.43</v>
      </c>
      <c r="G25" s="8">
        <v>0.14000000000000001</v>
      </c>
      <c r="H25" s="18">
        <f t="shared" si="2"/>
        <v>96.570000000000007</v>
      </c>
      <c r="I25" s="21">
        <f t="shared" si="1"/>
        <v>437870.79117038392</v>
      </c>
      <c r="J25" s="9">
        <f t="shared" si="3"/>
        <v>4534.232071765392</v>
      </c>
      <c r="K25" s="14">
        <f t="shared" si="4"/>
        <v>9.0684641435307842</v>
      </c>
      <c r="L25" s="14">
        <f t="shared" si="5"/>
        <v>9</v>
      </c>
      <c r="M25" s="14">
        <f t="shared" si="6"/>
        <v>4500</v>
      </c>
      <c r="N25" s="14">
        <f t="shared" si="7"/>
        <v>434565.00000000006</v>
      </c>
      <c r="O25" s="10">
        <f t="shared" si="9"/>
        <v>4534</v>
      </c>
      <c r="P25" s="11">
        <f t="shared" si="8"/>
        <v>437848.38</v>
      </c>
    </row>
    <row r="26" spans="2:16">
      <c r="B26" s="50">
        <v>24</v>
      </c>
      <c r="C26" s="47" t="s">
        <v>23</v>
      </c>
      <c r="D26" s="33">
        <v>12045700.550000001</v>
      </c>
      <c r="E26" s="32">
        <f t="shared" si="0"/>
        <v>9.3222218240387265E-3</v>
      </c>
      <c r="F26" s="27">
        <v>106.06</v>
      </c>
      <c r="G26" s="8">
        <v>0.16</v>
      </c>
      <c r="H26" s="18">
        <f t="shared" si="2"/>
        <v>106.22</v>
      </c>
      <c r="I26" s="21">
        <f t="shared" si="1"/>
        <v>93222.218240387258</v>
      </c>
      <c r="J26" s="9">
        <f t="shared" si="3"/>
        <v>877.63338580669608</v>
      </c>
      <c r="K26" s="14">
        <f t="shared" si="4"/>
        <v>1.7552667716133921</v>
      </c>
      <c r="L26" s="14">
        <f t="shared" si="5"/>
        <v>2</v>
      </c>
      <c r="M26" s="14">
        <f t="shared" si="6"/>
        <v>1000</v>
      </c>
      <c r="N26" s="14">
        <f t="shared" si="7"/>
        <v>106220</v>
      </c>
      <c r="O26" s="10">
        <f t="shared" si="9"/>
        <v>878</v>
      </c>
      <c r="P26" s="11">
        <f t="shared" si="8"/>
        <v>93261.16</v>
      </c>
    </row>
    <row r="27" spans="2:16">
      <c r="B27" s="50">
        <v>25</v>
      </c>
      <c r="C27" s="47" t="s">
        <v>25</v>
      </c>
      <c r="D27" s="33">
        <v>112482742.64</v>
      </c>
      <c r="E27" s="32">
        <f t="shared" si="0"/>
        <v>8.7050900353515717E-2</v>
      </c>
      <c r="F27" s="27">
        <v>115.62</v>
      </c>
      <c r="G27" s="8">
        <v>0.17</v>
      </c>
      <c r="H27" s="18">
        <f t="shared" si="2"/>
        <v>115.79</v>
      </c>
      <c r="I27" s="21">
        <f t="shared" si="1"/>
        <v>870509.00353515719</v>
      </c>
      <c r="J27" s="9">
        <f t="shared" si="3"/>
        <v>7517.9981305394003</v>
      </c>
      <c r="K27" s="14">
        <f t="shared" si="4"/>
        <v>15.0359962610788</v>
      </c>
      <c r="L27" s="14">
        <f t="shared" si="5"/>
        <v>15</v>
      </c>
      <c r="M27" s="14">
        <f t="shared" si="6"/>
        <v>7500</v>
      </c>
      <c r="N27" s="14">
        <f t="shared" si="7"/>
        <v>868425</v>
      </c>
      <c r="O27" s="10">
        <f t="shared" si="9"/>
        <v>7518</v>
      </c>
      <c r="P27" s="11">
        <f t="shared" si="8"/>
        <v>870509.22000000009</v>
      </c>
    </row>
    <row r="28" spans="2:16">
      <c r="B28" s="50">
        <v>26</v>
      </c>
      <c r="C28" s="47" t="s">
        <v>26</v>
      </c>
      <c r="D28" s="31">
        <v>60626599.890000001</v>
      </c>
      <c r="E28" s="32">
        <f t="shared" si="0"/>
        <v>4.6919198287045404E-2</v>
      </c>
      <c r="F28" s="27">
        <v>90.77</v>
      </c>
      <c r="G28" s="8">
        <v>0.14000000000000001</v>
      </c>
      <c r="H28" s="18">
        <f t="shared" si="2"/>
        <v>90.91</v>
      </c>
      <c r="I28" s="21">
        <f t="shared" si="1"/>
        <v>469191.98287045403</v>
      </c>
      <c r="J28" s="9">
        <f t="shared" si="3"/>
        <v>5161.0602009729846</v>
      </c>
      <c r="K28" s="14">
        <f t="shared" si="4"/>
        <v>10.32212040194597</v>
      </c>
      <c r="L28" s="14">
        <f t="shared" si="5"/>
        <v>10</v>
      </c>
      <c r="M28" s="14">
        <f t="shared" si="6"/>
        <v>5000</v>
      </c>
      <c r="N28" s="14">
        <f t="shared" si="7"/>
        <v>454550</v>
      </c>
      <c r="O28" s="10">
        <f t="shared" si="9"/>
        <v>5161</v>
      </c>
      <c r="P28" s="11">
        <f t="shared" si="8"/>
        <v>469186.51</v>
      </c>
    </row>
    <row r="29" spans="2:16">
      <c r="B29" s="50">
        <v>27</v>
      </c>
      <c r="C29" s="47" t="s">
        <v>27</v>
      </c>
      <c r="D29" s="33">
        <v>77056877.670000002</v>
      </c>
      <c r="E29" s="32">
        <f t="shared" si="0"/>
        <v>5.963466414641666E-2</v>
      </c>
      <c r="F29" s="27">
        <v>287.19</v>
      </c>
      <c r="G29" s="8">
        <v>0.43</v>
      </c>
      <c r="H29" s="18">
        <f t="shared" si="2"/>
        <v>287.62</v>
      </c>
      <c r="I29" s="21">
        <f t="shared" si="1"/>
        <v>596346.64146416658</v>
      </c>
      <c r="J29" s="9">
        <f t="shared" si="3"/>
        <v>2073.3837753430448</v>
      </c>
      <c r="K29" s="14">
        <f t="shared" si="4"/>
        <v>4.1467675506860893</v>
      </c>
      <c r="L29" s="14">
        <f t="shared" si="5"/>
        <v>4</v>
      </c>
      <c r="M29" s="14">
        <f t="shared" si="6"/>
        <v>2000</v>
      </c>
      <c r="N29" s="14">
        <f t="shared" si="7"/>
        <v>575240</v>
      </c>
      <c r="O29" s="10">
        <f t="shared" si="9"/>
        <v>2073</v>
      </c>
      <c r="P29" s="11">
        <f t="shared" si="8"/>
        <v>596236.26</v>
      </c>
    </row>
    <row r="30" spans="2:16">
      <c r="B30" s="50">
        <v>28</v>
      </c>
      <c r="C30" s="47" t="s">
        <v>28</v>
      </c>
      <c r="D30" s="33">
        <v>76274498.920000002</v>
      </c>
      <c r="E30" s="32">
        <f t="shared" si="0"/>
        <v>5.9029177713507269E-2</v>
      </c>
      <c r="F30" s="27">
        <v>437.97</v>
      </c>
      <c r="G30" s="8">
        <v>0.66</v>
      </c>
      <c r="H30" s="18">
        <f t="shared" si="2"/>
        <v>438.63000000000005</v>
      </c>
      <c r="I30" s="21">
        <f t="shared" si="1"/>
        <v>590291.77713507274</v>
      </c>
      <c r="J30" s="9">
        <f t="shared" si="3"/>
        <v>1345.7624356178844</v>
      </c>
      <c r="K30" s="14">
        <f t="shared" si="4"/>
        <v>2.6915248712357687</v>
      </c>
      <c r="L30" s="14">
        <f t="shared" si="5"/>
        <v>3</v>
      </c>
      <c r="M30" s="14">
        <f t="shared" si="6"/>
        <v>1500</v>
      </c>
      <c r="N30" s="14">
        <f t="shared" si="7"/>
        <v>657945.00000000012</v>
      </c>
      <c r="O30" s="10">
        <f t="shared" si="9"/>
        <v>1346</v>
      </c>
      <c r="P30" s="11">
        <f t="shared" si="8"/>
        <v>590395.9800000001</v>
      </c>
    </row>
    <row r="31" spans="2:16">
      <c r="B31" s="50">
        <v>29</v>
      </c>
      <c r="C31" s="47" t="s">
        <v>29</v>
      </c>
      <c r="D31" s="33">
        <v>70855644.930000007</v>
      </c>
      <c r="E31" s="32">
        <f t="shared" si="0"/>
        <v>5.4835502242564463E-2</v>
      </c>
      <c r="F31" s="27">
        <v>109.83</v>
      </c>
      <c r="G31" s="8">
        <v>0.16</v>
      </c>
      <c r="H31" s="18">
        <f t="shared" si="2"/>
        <v>109.99</v>
      </c>
      <c r="I31" s="21">
        <f t="shared" si="1"/>
        <v>548355.02242564468</v>
      </c>
      <c r="J31" s="9">
        <f t="shared" si="3"/>
        <v>4985.4988855863685</v>
      </c>
      <c r="K31" s="14">
        <f t="shared" si="4"/>
        <v>9.9709977711727369</v>
      </c>
      <c r="L31" s="14">
        <f t="shared" si="5"/>
        <v>10</v>
      </c>
      <c r="M31" s="14">
        <f t="shared" si="6"/>
        <v>5000</v>
      </c>
      <c r="N31" s="14">
        <f t="shared" si="7"/>
        <v>549950</v>
      </c>
      <c r="O31" s="10">
        <f t="shared" si="9"/>
        <v>4985</v>
      </c>
      <c r="P31" s="11">
        <f t="shared" si="8"/>
        <v>548300.15</v>
      </c>
    </row>
    <row r="32" spans="2:16" ht="17" thickBot="1">
      <c r="B32" s="51">
        <v>30</v>
      </c>
      <c r="C32" s="48" t="s">
        <v>30</v>
      </c>
      <c r="D32" s="34">
        <v>64091141.630000003</v>
      </c>
      <c r="E32" s="35">
        <f t="shared" si="0"/>
        <v>4.9600422719353006E-2</v>
      </c>
      <c r="F32" s="28">
        <v>681.73</v>
      </c>
      <c r="G32" s="12">
        <v>1.02</v>
      </c>
      <c r="H32" s="19">
        <f t="shared" si="2"/>
        <v>682.75</v>
      </c>
      <c r="I32" s="22">
        <f t="shared" si="1"/>
        <v>496004.22719353007</v>
      </c>
      <c r="J32" s="23">
        <f t="shared" si="3"/>
        <v>726.48001053611142</v>
      </c>
      <c r="K32" s="14">
        <f t="shared" si="4"/>
        <v>1.4529600210722229</v>
      </c>
      <c r="L32" s="77">
        <v>2</v>
      </c>
      <c r="M32" s="14">
        <f t="shared" si="6"/>
        <v>1000</v>
      </c>
      <c r="N32" s="14">
        <f t="shared" si="7"/>
        <v>682750</v>
      </c>
      <c r="O32" s="24">
        <v>727</v>
      </c>
      <c r="P32" s="25">
        <f t="shared" si="8"/>
        <v>496359.25</v>
      </c>
    </row>
    <row r="33" spans="2:16" ht="17" thickBot="1">
      <c r="B33" s="52"/>
      <c r="C33" s="166" t="s">
        <v>43</v>
      </c>
      <c r="D33" s="167"/>
      <c r="E33" s="45">
        <f>SUM(D3:D32)</f>
        <v>1292149101.0800002</v>
      </c>
      <c r="F33" s="42"/>
      <c r="G33" s="166" t="s">
        <v>44</v>
      </c>
      <c r="H33" s="167"/>
      <c r="I33" s="43">
        <v>10000000</v>
      </c>
      <c r="J33" s="73" t="s">
        <v>45</v>
      </c>
      <c r="K33" s="74"/>
      <c r="L33" s="74"/>
      <c r="M33" s="74"/>
      <c r="N33" s="76">
        <f>SUM(N2:N32)</f>
        <v>9960445</v>
      </c>
      <c r="O33" s="75"/>
      <c r="P33" s="44">
        <f>SUM(P3:P32)</f>
        <v>9999957.3899999987</v>
      </c>
    </row>
  </sheetData>
  <mergeCells count="2">
    <mergeCell ref="C33:D33"/>
    <mergeCell ref="G33:H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4B89E-66ED-E241-9242-DC4F16B721C9}">
  <sheetPr>
    <tabColor theme="7"/>
  </sheetPr>
  <dimension ref="A1:U520"/>
  <sheetViews>
    <sheetView workbookViewId="0">
      <selection activeCell="D12" sqref="D12"/>
    </sheetView>
  </sheetViews>
  <sheetFormatPr baseColWidth="10" defaultRowHeight="17" thickBottom="1"/>
  <cols>
    <col min="1" max="1" width="16.33203125" bestFit="1" customWidth="1"/>
    <col min="2" max="2" width="27.6640625" bestFit="1" customWidth="1"/>
    <col min="3" max="3" width="16.5" bestFit="1" customWidth="1"/>
    <col min="4" max="4" width="16.33203125" bestFit="1" customWidth="1"/>
    <col min="5" max="5" width="22.5" bestFit="1" customWidth="1"/>
    <col min="6" max="6" width="9.1640625" bestFit="1" customWidth="1"/>
    <col min="7" max="7" width="11" bestFit="1" customWidth="1"/>
    <col min="8" max="8" width="13.33203125" bestFit="1" customWidth="1"/>
    <col min="9" max="9" width="15.6640625" bestFit="1" customWidth="1"/>
    <col min="12" max="12" width="17.6640625" bestFit="1" customWidth="1"/>
    <col min="13" max="14" width="15" bestFit="1" customWidth="1"/>
    <col min="16" max="16" width="10.83203125" style="42"/>
  </cols>
  <sheetData>
    <row r="1" spans="1:21" thickBot="1">
      <c r="A1" s="171" t="s">
        <v>102</v>
      </c>
      <c r="B1" s="171"/>
      <c r="C1" s="171"/>
      <c r="D1" s="171"/>
      <c r="E1" s="171"/>
      <c r="F1" s="171"/>
      <c r="G1" s="171"/>
      <c r="H1" t="s">
        <v>109</v>
      </c>
      <c r="I1">
        <f>10000000</f>
        <v>10000000</v>
      </c>
      <c r="Q1" s="4" t="s">
        <v>87</v>
      </c>
      <c r="R1" s="4" t="s">
        <v>2</v>
      </c>
      <c r="S1" s="4" t="s">
        <v>70</v>
      </c>
      <c r="T1" s="4" t="s">
        <v>26</v>
      </c>
      <c r="U1" s="4" t="s">
        <v>61</v>
      </c>
    </row>
    <row r="2" spans="1:21" thickBot="1">
      <c r="A2" s="6" t="s">
        <v>46</v>
      </c>
      <c r="B2" s="6" t="s">
        <v>106</v>
      </c>
      <c r="C2" s="6" t="s">
        <v>32</v>
      </c>
      <c r="D2" s="6" t="s">
        <v>103</v>
      </c>
      <c r="E2" s="6" t="s">
        <v>51</v>
      </c>
      <c r="F2" s="6" t="s">
        <v>104</v>
      </c>
      <c r="G2" s="6" t="s">
        <v>35</v>
      </c>
      <c r="H2" s="6" t="s">
        <v>107</v>
      </c>
      <c r="I2" s="6" t="s">
        <v>108</v>
      </c>
      <c r="J2" s="6" t="s">
        <v>40</v>
      </c>
      <c r="K2" s="6" t="s">
        <v>99</v>
      </c>
      <c r="L2" s="6" t="s">
        <v>100</v>
      </c>
      <c r="M2" s="6" t="s">
        <v>41</v>
      </c>
      <c r="N2" s="6" t="s">
        <v>42</v>
      </c>
      <c r="Q2" s="4"/>
      <c r="R2" s="4"/>
      <c r="S2" s="4"/>
      <c r="T2" s="4"/>
      <c r="U2" s="4"/>
    </row>
    <row r="3" spans="1:21" thickBot="1">
      <c r="A3" s="80" t="s">
        <v>87</v>
      </c>
      <c r="B3" s="80" t="s">
        <v>88</v>
      </c>
      <c r="C3" s="80" t="s">
        <v>89</v>
      </c>
      <c r="D3" s="80">
        <f>'STOCK FUNDAMENTALS'!G15</f>
        <v>8.4021212810716062E-2</v>
      </c>
      <c r="E3" s="6">
        <f>'STOCK FUNDAMENTALS'!I15</f>
        <v>0.32122788614500736</v>
      </c>
      <c r="F3" s="6">
        <v>0.1</v>
      </c>
      <c r="G3" s="7">
        <v>36.01</v>
      </c>
      <c r="H3" s="81">
        <f>G3+0.05</f>
        <v>36.059999999999995</v>
      </c>
      <c r="I3" s="82">
        <f>$I$1*F3</f>
        <v>1000000</v>
      </c>
      <c r="J3">
        <f>I3/H3</f>
        <v>27731.558513588468</v>
      </c>
      <c r="K3">
        <f>J3/500</f>
        <v>55.463117027176935</v>
      </c>
      <c r="L3">
        <f>ROUND(K3,0)</f>
        <v>55</v>
      </c>
      <c r="M3">
        <f>L3*500</f>
        <v>27500</v>
      </c>
      <c r="N3" s="83">
        <f>M3*H3</f>
        <v>991649.99999999988</v>
      </c>
      <c r="Q3" s="4">
        <f>Returns!N4/Returns!N3-1</f>
        <v>2.872737719046059E-3</v>
      </c>
      <c r="R3" s="4">
        <f>Returns!B4/Returns!B3-1</f>
        <v>0</v>
      </c>
      <c r="S3" s="4">
        <f>Returns!K4/Returns!K3-1</f>
        <v>-2.9877237095104259E-2</v>
      </c>
      <c r="T3" s="4">
        <f>Returns!M4/Returns!M3-1</f>
        <v>0</v>
      </c>
      <c r="U3" s="4">
        <f>Returns!F4/Returns!F3-1</f>
        <v>-2.1428571428571352E-2</v>
      </c>
    </row>
    <row r="4" spans="1:21" thickBot="1">
      <c r="A4" s="80" t="s">
        <v>2</v>
      </c>
      <c r="B4" s="80" t="s">
        <v>54</v>
      </c>
      <c r="C4" s="80" t="s">
        <v>52</v>
      </c>
      <c r="D4" s="6">
        <f>'STOCK FUNDAMENTALS'!G3</f>
        <v>8.317131821140844E-2</v>
      </c>
      <c r="E4" s="6">
        <f>'STOCK FUNDAMENTALS'!I3</f>
        <v>0.26459389099592617</v>
      </c>
      <c r="F4" s="6">
        <v>0.25</v>
      </c>
      <c r="G4" s="7">
        <v>146.71</v>
      </c>
      <c r="H4" s="81">
        <f>G4+0.22</f>
        <v>146.93</v>
      </c>
      <c r="I4" s="82">
        <f>$I$1*F4</f>
        <v>2500000</v>
      </c>
      <c r="J4">
        <f>I4/H4</f>
        <v>17014.905056829783</v>
      </c>
      <c r="K4">
        <f>J4/500</f>
        <v>34.029810113659565</v>
      </c>
      <c r="L4">
        <f>ROUND(K4,0)</f>
        <v>34</v>
      </c>
      <c r="M4">
        <f>L4*500</f>
        <v>17000</v>
      </c>
      <c r="N4" s="83">
        <f>M4*H4</f>
        <v>2497810</v>
      </c>
      <c r="Q4" s="4">
        <f>Returns!N5/Returns!N4-1</f>
        <v>-1.7187052420508664E-3</v>
      </c>
      <c r="R4" s="4">
        <f>Returns!B5/Returns!B4-1</f>
        <v>-7.298737318443882E-3</v>
      </c>
      <c r="S4" s="4">
        <f>Returns!K5/Returns!K4-1</f>
        <v>0</v>
      </c>
      <c r="T4" s="4">
        <f>Returns!M5/Returns!M4-1</f>
        <v>-8.3518204358606907E-3</v>
      </c>
      <c r="U4" s="4">
        <f>Returns!F5/Returns!F4-1</f>
        <v>3.6496350364962904E-3</v>
      </c>
    </row>
    <row r="5" spans="1:21" thickBot="1">
      <c r="A5" s="80" t="s">
        <v>70</v>
      </c>
      <c r="B5" s="80" t="s">
        <v>71</v>
      </c>
      <c r="C5" s="80" t="s">
        <v>72</v>
      </c>
      <c r="D5" s="6">
        <f>'STOCK FUNDAMENTALS'!G12</f>
        <v>8.792068897469596E-2</v>
      </c>
      <c r="E5" s="6">
        <f>'STOCK FUNDAMENTALS'!I12</f>
        <v>0.44329206518167635</v>
      </c>
      <c r="F5" s="6">
        <v>0.2</v>
      </c>
      <c r="G5" s="7">
        <v>56.95</v>
      </c>
      <c r="H5" s="81">
        <f>G5+0.09</f>
        <v>57.040000000000006</v>
      </c>
      <c r="I5" s="82">
        <f>$I$1*F5</f>
        <v>2000000</v>
      </c>
      <c r="J5">
        <f>I5/H5</f>
        <v>35063.113604488077</v>
      </c>
      <c r="K5">
        <f>J5/500</f>
        <v>70.126227208976147</v>
      </c>
      <c r="L5">
        <f>ROUND(K5,0)</f>
        <v>70</v>
      </c>
      <c r="M5">
        <f>L5*500</f>
        <v>35000</v>
      </c>
      <c r="N5" s="83">
        <f>M5*H5</f>
        <v>1996400.0000000002</v>
      </c>
      <c r="Q5" s="4">
        <f>Returns!N6/Returns!N5-1</f>
        <v>-3.0129124820660103E-2</v>
      </c>
      <c r="R5" s="4">
        <f>Returns!B6/Returns!B5-1</f>
        <v>5.7348724358503578E-3</v>
      </c>
      <c r="S5" s="4">
        <f>Returns!K6/Returns!K5-1</f>
        <v>-4.8178075926208264E-2</v>
      </c>
      <c r="T5" s="4">
        <f>Returns!M6/Returns!M5-1</f>
        <v>1.2106856165284841E-2</v>
      </c>
      <c r="U5" s="4">
        <f>Returns!F6/Returns!F5-1</f>
        <v>-2.3757575757575644E-2</v>
      </c>
    </row>
    <row r="6" spans="1:21" thickBot="1">
      <c r="A6" s="80" t="s">
        <v>26</v>
      </c>
      <c r="B6" s="80" t="s">
        <v>75</v>
      </c>
      <c r="C6" s="80" t="s">
        <v>76</v>
      </c>
      <c r="D6" s="6">
        <f>'STOCK FUNDAMENTALS'!G14</f>
        <v>0.17338866824464572</v>
      </c>
      <c r="E6" s="6">
        <f>'STOCK FUNDAMENTALS'!I14</f>
        <v>0.37973561856312171</v>
      </c>
      <c r="F6" s="6">
        <v>0.35</v>
      </c>
      <c r="G6" s="7">
        <v>89.48</v>
      </c>
      <c r="H6" s="81">
        <f>G6+0.13</f>
        <v>89.61</v>
      </c>
      <c r="I6" s="82">
        <f>$I$1*F6</f>
        <v>3500000</v>
      </c>
      <c r="J6">
        <f>I6/H6</f>
        <v>39058.14083249637</v>
      </c>
      <c r="K6">
        <f>J6/500</f>
        <v>78.116281664992741</v>
      </c>
      <c r="L6">
        <f>ROUND(K6,0)</f>
        <v>78</v>
      </c>
      <c r="M6">
        <f>L6*500</f>
        <v>39000</v>
      </c>
      <c r="N6" s="83">
        <f>M6*H6</f>
        <v>3494790</v>
      </c>
      <c r="Q6" s="4">
        <f>Returns!N7/Returns!N6-1</f>
        <v>-2.18934911242602E-2</v>
      </c>
      <c r="R6" s="4">
        <f>Returns!B7/Returns!B6-1</f>
        <v>-5.1904378975069498E-3</v>
      </c>
      <c r="S6" s="4">
        <f>Returns!K7/Returns!K6-1</f>
        <v>-1.1693096267819891E-2</v>
      </c>
      <c r="T6" s="4">
        <f>Returns!M7/Returns!M6-1</f>
        <v>-7.1512157066700999E-3</v>
      </c>
      <c r="U6" s="4">
        <f>Returns!F7/Returns!F6-1</f>
        <v>-6.7047429848523521E-3</v>
      </c>
    </row>
    <row r="7" spans="1:21" thickBot="1">
      <c r="A7" s="80" t="s">
        <v>61</v>
      </c>
      <c r="B7" s="80" t="s">
        <v>62</v>
      </c>
      <c r="C7" s="80" t="s">
        <v>63</v>
      </c>
      <c r="D7" s="6">
        <f>'STOCK FUNDAMENTALS'!G7</f>
        <v>8.1967951746364953E-2</v>
      </c>
      <c r="E7" s="6">
        <f>'STOCK FUNDAMENTALS'!I7</f>
        <v>0.41133787786546305</v>
      </c>
      <c r="F7" s="6">
        <v>0.1</v>
      </c>
      <c r="G7" s="7">
        <v>80</v>
      </c>
      <c r="H7" s="81">
        <f>G7+0.12</f>
        <v>80.12</v>
      </c>
      <c r="I7" s="82">
        <f>$I$1*F7</f>
        <v>1000000</v>
      </c>
      <c r="J7">
        <f>I7/H7</f>
        <v>12481.278082875686</v>
      </c>
      <c r="K7">
        <f>J7/500</f>
        <v>24.962556165751373</v>
      </c>
      <c r="L7">
        <v>25</v>
      </c>
      <c r="M7">
        <f>L7*500</f>
        <v>12500</v>
      </c>
      <c r="N7" s="83">
        <f>M7*H7</f>
        <v>1001500</v>
      </c>
      <c r="Q7" s="4">
        <f>Returns!N8/Returns!N7-1</f>
        <v>1.2401693889896981E-2</v>
      </c>
      <c r="R7" s="4">
        <f>Returns!B8/Returns!B7-1</f>
        <v>-2.0649617871840054E-2</v>
      </c>
      <c r="S7" s="4">
        <f>Returns!K8/Returns!K7-1</f>
        <v>7.2933549432738776E-3</v>
      </c>
      <c r="T7" s="4">
        <f>Returns!M8/Returns!M7-1</f>
        <v>-6.5479308538501924E-3</v>
      </c>
      <c r="U7" s="4">
        <f>Returns!F8/Returns!F7-1</f>
        <v>1.2499999999999956E-2</v>
      </c>
    </row>
    <row r="8" spans="1:21" thickBot="1">
      <c r="F8" s="2">
        <f>SUM(F3:F7)</f>
        <v>1</v>
      </c>
      <c r="N8" s="84">
        <f>SUM(N3:N7)</f>
        <v>9982150</v>
      </c>
      <c r="Q8" s="4">
        <f>Returns!N9/Returns!N8-1</f>
        <v>-1.4042426053181956E-2</v>
      </c>
      <c r="R8" s="4">
        <f>Returns!B9/Returns!B8-1</f>
        <v>2.7613116230209123E-2</v>
      </c>
      <c r="S8" s="4">
        <f>Returns!K9/Returns!K8-1</f>
        <v>1.4159292035398341E-2</v>
      </c>
      <c r="T8" s="4">
        <f>Returns!M9/Returns!M8-1</f>
        <v>3.3878196678091221E-2</v>
      </c>
      <c r="U8" s="4">
        <f>Returns!F9/Returns!F8-1</f>
        <v>-9.8765432098768535E-4</v>
      </c>
    </row>
    <row r="9" spans="1:21" thickBot="1">
      <c r="Q9" s="4">
        <f>Returns!N10/Returns!N9-1</f>
        <v>0</v>
      </c>
      <c r="R9" s="4">
        <f>Returns!B10/Returns!B9-1</f>
        <v>1.4457831325301429E-2</v>
      </c>
      <c r="S9" s="4">
        <f>Returns!K10/Returns!K9-1</f>
        <v>4.6327145803585656E-2</v>
      </c>
      <c r="T9" s="4">
        <f>Returns!M10/Returns!M9-1</f>
        <v>-3.1875557822261813E-3</v>
      </c>
      <c r="U9" s="4">
        <f>Returns!F10/Returns!F9-1</f>
        <v>-3.7444389520514099E-2</v>
      </c>
    </row>
    <row r="10" spans="1:21" thickBot="1">
      <c r="A10" s="80"/>
      <c r="D10" t="s">
        <v>112</v>
      </c>
      <c r="E10" t="s">
        <v>87</v>
      </c>
      <c r="F10" t="s">
        <v>2</v>
      </c>
      <c r="G10" t="s">
        <v>70</v>
      </c>
      <c r="H10" t="s">
        <v>26</v>
      </c>
      <c r="I10" t="s">
        <v>61</v>
      </c>
      <c r="Q10" s="4">
        <f>Returns!N11/Returns!N10-1</f>
        <v>3.0303030303031608E-3</v>
      </c>
      <c r="R10" s="4">
        <f>Returns!B11/Returns!B10-1</f>
        <v>7.1258907363418444E-3</v>
      </c>
      <c r="S10" s="4">
        <f>Returns!K11/Returns!K10-1</f>
        <v>1.0614101592115288E-2</v>
      </c>
      <c r="T10" s="4">
        <f>Returns!M11/Returns!M10-1</f>
        <v>-2.7244819646968677E-2</v>
      </c>
      <c r="U10" s="4">
        <f>Returns!F11/Returns!F10-1</f>
        <v>-1.1426370522531815E-2</v>
      </c>
    </row>
    <row r="11" spans="1:21" thickBot="1">
      <c r="A11" s="80" t="s">
        <v>110</v>
      </c>
      <c r="B11" s="3">
        <f>SUMPRODUCT(D3:D7,F3:F7)</f>
        <v>0.11566191768912541</v>
      </c>
      <c r="C11" s="4">
        <f>(1+B11)^(1/252)-1</f>
        <v>4.3441130119403759E-4</v>
      </c>
      <c r="D11" s="80" t="s">
        <v>87</v>
      </c>
      <c r="E11" s="5">
        <f t="array" ref="E11:I15">MMULT(TRANSPOSE(Q3:U518-Q520:U520),Q3:U518-Q520:U520)/COUNT(Q3:Q518)</f>
        <v>4.0855650834570437E-4</v>
      </c>
      <c r="F11" s="5">
        <v>2.457855978255023E-5</v>
      </c>
      <c r="G11" s="5">
        <v>1.7645199925710787E-5</v>
      </c>
      <c r="H11" s="5">
        <v>-2.2279176185851656E-6</v>
      </c>
      <c r="I11" s="5">
        <v>3.0345555870359652E-5</v>
      </c>
      <c r="Q11" s="4">
        <f>Returns!N12/Returns!N11-1</f>
        <v>2.3262839879153896E-2</v>
      </c>
      <c r="R11" s="4">
        <f>Returns!B12/Returns!B11-1</f>
        <v>5.3602058319039969E-3</v>
      </c>
      <c r="S11" s="4">
        <f>Returns!K12/Returns!K11-1</f>
        <v>0</v>
      </c>
      <c r="T11" s="4">
        <f>Returns!M12/Returns!M11-1</f>
        <v>5.259697567389976E-3</v>
      </c>
      <c r="U11" s="4">
        <f>Returns!F12/Returns!F11-1</f>
        <v>-6.7532467532467333E-3</v>
      </c>
    </row>
    <row r="12" spans="1:21" thickBot="1">
      <c r="A12" s="1" t="s">
        <v>113</v>
      </c>
      <c r="B12" s="3" cm="1">
        <f t="array" ref="B12">MMULT(MMULT(TRANSPOSE(F3:F7),_xlfn.ANCHORARRAY(E11)),F3:F7)</f>
        <v>1.9094072908029973E-4</v>
      </c>
      <c r="D12" s="80" t="s">
        <v>2</v>
      </c>
      <c r="E12" s="5">
        <v>2.457855978255023E-5</v>
      </c>
      <c r="F12" s="5">
        <v>2.7620219979769919E-4</v>
      </c>
      <c r="G12" s="5">
        <v>8.8845246164263677E-5</v>
      </c>
      <c r="H12" s="5">
        <v>1.5542749400226027E-4</v>
      </c>
      <c r="I12" s="5">
        <v>7.8546540630446525E-6</v>
      </c>
      <c r="Q12" s="4">
        <f>Returns!N13/Returns!N12-1</f>
        <v>1.8010038382048954E-2</v>
      </c>
      <c r="R12" s="4">
        <f>Returns!B13/Returns!B12-1</f>
        <v>9.7391057083955346E-3</v>
      </c>
      <c r="S12" s="4">
        <f>Returns!K13/Returns!K12-1</f>
        <v>-1.9504876219056388E-3</v>
      </c>
      <c r="T12" s="4">
        <f>Returns!M13/Returns!M12-1</f>
        <v>1.8312622629168551E-3</v>
      </c>
      <c r="U12" s="4">
        <f>Returns!F13/Returns!F12-1</f>
        <v>2.3797071129707081E-2</v>
      </c>
    </row>
    <row r="13" spans="1:21" thickBot="1">
      <c r="A13" s="1" t="s">
        <v>111</v>
      </c>
      <c r="B13" s="3">
        <f>SQRT(B12)*SQRT(252)</f>
        <v>0.21935602049689801</v>
      </c>
      <c r="D13" s="80" t="s">
        <v>70</v>
      </c>
      <c r="E13" s="5">
        <v>1.7645199925710787E-5</v>
      </c>
      <c r="F13" s="5">
        <v>8.8845246164263677E-5</v>
      </c>
      <c r="G13" s="5">
        <v>7.7891464661302269E-4</v>
      </c>
      <c r="H13" s="5">
        <v>1.5188588149531794E-4</v>
      </c>
      <c r="I13" s="5">
        <v>3.4737169967640463E-5</v>
      </c>
      <c r="Q13" s="4">
        <f>Returns!N14/Returns!N13-1</f>
        <v>1.4211136890951437E-2</v>
      </c>
      <c r="R13" s="4">
        <f>Returns!B14/Returns!B13-1</f>
        <v>-2.112081103914365E-4</v>
      </c>
      <c r="S13" s="4">
        <f>Returns!K14/Returns!K13-1</f>
        <v>-8.7191822008417796E-3</v>
      </c>
      <c r="T13" s="4">
        <f>Returns!M14/Returns!M13-1</f>
        <v>-2.0237628933281071E-2</v>
      </c>
      <c r="U13" s="4">
        <f>Returns!F14/Returns!F13-1</f>
        <v>3.8314176245202169E-4</v>
      </c>
    </row>
    <row r="14" spans="1:21" thickBot="1">
      <c r="D14" s="80" t="s">
        <v>26</v>
      </c>
      <c r="E14" s="5">
        <v>-2.2279176185851656E-6</v>
      </c>
      <c r="F14" s="5">
        <v>1.5542749400226027E-4</v>
      </c>
      <c r="G14" s="5">
        <v>1.5188588149531794E-4</v>
      </c>
      <c r="H14" s="5">
        <v>5.6730321678739827E-4</v>
      </c>
      <c r="I14" s="5">
        <v>1.073514311468297E-5</v>
      </c>
      <c r="Q14" s="4">
        <f>Returns!N15/Returns!N14-1</f>
        <v>7.4921361166714551E-2</v>
      </c>
      <c r="R14" s="4">
        <f>Returns!B15/Returns!B14-1</f>
        <v>-6.3375818604322065E-3</v>
      </c>
      <c r="S14" s="4">
        <f>Returns!K15/Returns!K14-1</f>
        <v>-2.1231422505307851E-3</v>
      </c>
      <c r="T14" s="4">
        <f>Returns!M15/Returns!M14-1</f>
        <v>-2.5852878464818874E-2</v>
      </c>
      <c r="U14" s="4">
        <f>Returns!F15/Returns!F14-1</f>
        <v>-3.6129196987105816E-2</v>
      </c>
    </row>
    <row r="15" spans="1:21" thickBot="1">
      <c r="D15" s="80" t="s">
        <v>61</v>
      </c>
      <c r="E15" s="5">
        <v>3.0345555870359652E-5</v>
      </c>
      <c r="F15" s="5">
        <v>7.8546540630446525E-6</v>
      </c>
      <c r="G15" s="5">
        <v>3.4737169967640463E-5</v>
      </c>
      <c r="H15" s="5">
        <v>1.073514311468297E-5</v>
      </c>
      <c r="I15" s="5">
        <v>6.6735647221950289E-4</v>
      </c>
      <c r="Q15" s="4">
        <f>Returns!N16/Returns!N15-1</f>
        <v>0</v>
      </c>
      <c r="R15" s="4">
        <f>Returns!B16/Returns!B15-1</f>
        <v>4.3937353837431026E-3</v>
      </c>
      <c r="S15" s="4">
        <f>Returns!K16/Returns!K15-1</f>
        <v>-1.4133738601823542E-2</v>
      </c>
      <c r="T15" s="4">
        <f>Returns!M16/Returns!M15-1</f>
        <v>1.6826265389876971E-2</v>
      </c>
      <c r="U15" s="4">
        <f>Returns!F16/Returns!F15-1</f>
        <v>-6.6225165562914245E-3</v>
      </c>
    </row>
    <row r="16" spans="1:21" thickBot="1">
      <c r="Q16" s="4">
        <f>Returns!N17/Returns!N16-1</f>
        <v>6.1186485767490417E-3</v>
      </c>
      <c r="R16" s="4">
        <f>Returns!B17/Returns!B16-1</f>
        <v>-4.1628448458336242E-3</v>
      </c>
      <c r="S16" s="4">
        <f>Returns!K17/Returns!K16-1</f>
        <v>9.2492677663025269E-4</v>
      </c>
      <c r="T16" s="4">
        <f>Returns!M17/Returns!M16-1</f>
        <v>-1.722050316157675E-2</v>
      </c>
      <c r="U16" s="4">
        <f>Returns!F17/Returns!F16-1</f>
        <v>2.4799999999999933E-2</v>
      </c>
    </row>
    <row r="17" spans="17:21" thickBot="1">
      <c r="Q17" s="4">
        <f>Returns!N18/Returns!N17-1</f>
        <v>4.2834479111581114E-2</v>
      </c>
      <c r="R17" s="4">
        <f>Returns!B18/Returns!B17-1</f>
        <v>-7.5102734873173649E-3</v>
      </c>
      <c r="S17" s="4">
        <f>Returns!K18/Returns!K17-1</f>
        <v>-1.232096103496283E-3</v>
      </c>
      <c r="T17" s="4">
        <f>Returns!M18/Returns!M17-1</f>
        <v>-1.355236139630378E-2</v>
      </c>
      <c r="U17" s="4">
        <f>Returns!F18/Returns!F17-1</f>
        <v>-3.721051262034869E-2</v>
      </c>
    </row>
    <row r="18" spans="17:21" thickBot="1">
      <c r="Q18" s="4">
        <f>Returns!N19/Returns!N18-1</f>
        <v>-1.2423935091277816E-2</v>
      </c>
      <c r="R18" s="4">
        <f>Returns!B19/Returns!B18-1</f>
        <v>-8.2809822958311852E-3</v>
      </c>
      <c r="S18" s="4">
        <f>Returns!K19/Returns!K18-1</f>
        <v>-1.9583654587509547E-2</v>
      </c>
      <c r="T18" s="4">
        <f>Returns!M19/Returns!M18-1</f>
        <v>-2.3591451568137911E-3</v>
      </c>
      <c r="U18" s="4">
        <f>Returns!F19/Returns!F18-1</f>
        <v>-9.8648648648649306E-3</v>
      </c>
    </row>
    <row r="19" spans="17:21" thickBot="1">
      <c r="Q19" s="4">
        <f>Returns!N20/Returns!N19-1</f>
        <v>1.2836970474967568E-3</v>
      </c>
      <c r="R19" s="4">
        <f>Returns!B20/Returns!B19-1</f>
        <v>1.0005758710049051E-2</v>
      </c>
      <c r="S19" s="4">
        <f>Returns!K20/Returns!K19-1</f>
        <v>-2.4378735451399791E-2</v>
      </c>
      <c r="T19" s="4">
        <f>Returns!M20/Returns!M19-1</f>
        <v>5.3693142300737184E-2</v>
      </c>
      <c r="U19" s="4">
        <f>Returns!F20/Returns!F19-1</f>
        <v>-3.6713525317319529E-2</v>
      </c>
    </row>
    <row r="20" spans="17:21" thickBot="1">
      <c r="Q20" s="4">
        <f>Returns!N21/Returns!N20-1</f>
        <v>0</v>
      </c>
      <c r="R20" s="4">
        <f>Returns!B21/Returns!B20-1</f>
        <v>2.1381227282446069E-2</v>
      </c>
      <c r="S20" s="4">
        <f>Returns!K21/Returns!K20-1</f>
        <v>1.12848621634698E-3</v>
      </c>
      <c r="T20" s="4">
        <f>Returns!M21/Returns!M20-1</f>
        <v>-1.412541254125399E-2</v>
      </c>
      <c r="U20" s="4">
        <f>Returns!F21/Returns!F20-1</f>
        <v>-8.2176253896287799E-3</v>
      </c>
    </row>
    <row r="21" spans="17:21" thickBot="1">
      <c r="Q21" s="4">
        <f>Returns!N22/Returns!N21-1</f>
        <v>-3.5897435897435881E-2</v>
      </c>
      <c r="R21" s="4">
        <f>Returns!B22/Returns!B21-1</f>
        <v>2.7213732468076346E-2</v>
      </c>
      <c r="S21" s="4">
        <f>Returns!K22/Returns!K21-1</f>
        <v>-2.4154589371980784E-3</v>
      </c>
      <c r="T21" s="4">
        <f>Returns!M22/Returns!M21-1</f>
        <v>-6.1596143545796789E-3</v>
      </c>
      <c r="U21" s="4">
        <f>Returns!F22/Returns!F21-1</f>
        <v>1.0571428571428454E-2</v>
      </c>
    </row>
    <row r="22" spans="17:21" thickBot="1">
      <c r="Q22" s="4">
        <f>Returns!N23/Returns!N22-1</f>
        <v>2.3936170212765839E-2</v>
      </c>
      <c r="R22" s="4">
        <f>Returns!B23/Returns!B22-1</f>
        <v>1.8069424631478759E-2</v>
      </c>
      <c r="S22" s="4">
        <f>Returns!K23/Returns!K22-1</f>
        <v>4.0032284100080862E-2</v>
      </c>
      <c r="T22" s="4">
        <f>Returns!M23/Returns!M22-1</f>
        <v>3.1123686337914291E-2</v>
      </c>
      <c r="U22" s="4">
        <f>Returns!F23/Returns!F22-1</f>
        <v>1.9225332202431389E-2</v>
      </c>
    </row>
    <row r="23" spans="17:21" thickBot="1">
      <c r="Q23" s="4">
        <f>Returns!N24/Returns!N23-1</f>
        <v>0</v>
      </c>
      <c r="R23" s="4">
        <f>Returns!B24/Returns!B23-1</f>
        <v>2.482151197704674E-2</v>
      </c>
      <c r="S23" s="4">
        <f>Returns!K24/Returns!K23-1</f>
        <v>-5.2770448548813409E-3</v>
      </c>
      <c r="T23" s="4">
        <f>Returns!M24/Returns!M23-1</f>
        <v>-3.0445576897948468E-2</v>
      </c>
      <c r="U23" s="4">
        <f>Returns!F24/Returns!F23-1</f>
        <v>2.2884882108183069E-2</v>
      </c>
    </row>
    <row r="24" spans="17:21" thickBot="1">
      <c r="Q24" s="4">
        <f>Returns!N25/Returns!N24-1</f>
        <v>-1.01298701298701E-2</v>
      </c>
      <c r="R24" s="4">
        <f>Returns!B25/Returns!B24-1</f>
        <v>-2.4415652060681081E-2</v>
      </c>
      <c r="S24" s="4">
        <f>Returns!K25/Returns!K24-1</f>
        <v>-2.8709627086909051E-2</v>
      </c>
      <c r="T24" s="4">
        <f>Returns!M25/Returns!M24-1</f>
        <v>-1.8463611859838358E-2</v>
      </c>
      <c r="U24" s="4">
        <f>Returns!F25/Returns!F24-1</f>
        <v>-4.7593220338983167E-2</v>
      </c>
    </row>
    <row r="25" spans="17:21" thickBot="1">
      <c r="Q25" s="4">
        <f>Returns!N26/Returns!N25-1</f>
        <v>3.6473366570453969E-2</v>
      </c>
      <c r="R25" s="4">
        <f>Returns!B26/Returns!B25-1</f>
        <v>-1.5616657768286246E-2</v>
      </c>
      <c r="S25" s="4">
        <f>Returns!K26/Returns!K25-1</f>
        <v>-3.5662650602409585E-2</v>
      </c>
      <c r="T25" s="4">
        <f>Returns!M26/Returns!M25-1</f>
        <v>-3.0207332143347143E-3</v>
      </c>
      <c r="U25" s="4">
        <f>Returns!F26/Returns!F25-1</f>
        <v>-1.1247152619589862E-2</v>
      </c>
    </row>
    <row r="26" spans="17:21" thickBot="1">
      <c r="Q26" s="4">
        <f>Returns!N27/Returns!N26-1</f>
        <v>-1.2658227848101222E-2</v>
      </c>
      <c r="R26" s="4">
        <f>Returns!B27/Returns!B26-1</f>
        <v>1.6949152542373724E-3</v>
      </c>
      <c r="S26" s="4">
        <f>Returns!K27/Returns!K26-1</f>
        <v>-1.1660836248542417E-2</v>
      </c>
      <c r="T26" s="4">
        <f>Returns!M27/Returns!M26-1</f>
        <v>-1.2257264839553805E-2</v>
      </c>
      <c r="U26" s="4">
        <f>Returns!F27/Returns!F26-1</f>
        <v>-5.442764578833692E-2</v>
      </c>
    </row>
    <row r="27" spans="17:21" thickBot="1">
      <c r="Q27" s="4">
        <f>Returns!N28/Returns!N27-1</f>
        <v>-3.8461538461538325E-3</v>
      </c>
      <c r="R27" s="4">
        <f>Returns!B28/Returns!B27-1</f>
        <v>5.4822335025381808E-3</v>
      </c>
      <c r="S27" s="4">
        <f>Returns!K28/Returns!K27-1</f>
        <v>1.0787122872071508E-2</v>
      </c>
      <c r="T27" s="4">
        <f>Returns!M28/Returns!M27-1</f>
        <v>-1.7707752370328955E-2</v>
      </c>
      <c r="U27" s="4">
        <f>Returns!F28/Returns!F27-1</f>
        <v>5.6646870717222519E-2</v>
      </c>
    </row>
    <row r="28" spans="17:21" thickBot="1">
      <c r="Q28" s="4">
        <f>Returns!N29/Returns!N28-1</f>
        <v>-1.981981981981995E-2</v>
      </c>
      <c r="R28" s="4">
        <f>Returns!B29/Returns!B28-1</f>
        <v>1.810716208939156E-2</v>
      </c>
      <c r="S28" s="4">
        <f>Returns!K29/Returns!K28-1</f>
        <v>1.667500416875356E-4</v>
      </c>
      <c r="T28" s="4">
        <f>Returns!M29/Returns!M28-1</f>
        <v>6.1603974449964571E-2</v>
      </c>
      <c r="U28" s="4">
        <f>Returns!F29/Returns!F28-1</f>
        <v>-8.2144401210549889E-3</v>
      </c>
    </row>
    <row r="29" spans="17:21" thickBot="1">
      <c r="Q29" s="4">
        <f>Returns!N30/Returns!N29-1</f>
        <v>-1.8382352941176405E-2</v>
      </c>
      <c r="R29" s="4">
        <f>Returns!B30/Returns!B29-1</f>
        <v>-1.6925619834710748E-2</v>
      </c>
      <c r="S29" s="4">
        <f>Returns!K30/Returns!K29-1</f>
        <v>4.8682894298099466E-2</v>
      </c>
      <c r="T29" s="4">
        <f>Returns!M30/Returns!M29-1</f>
        <v>1.3504479208450215E-2</v>
      </c>
      <c r="U29" s="4">
        <f>Returns!F30/Returns!F29-1</f>
        <v>-6.1028770706188507E-3</v>
      </c>
    </row>
    <row r="30" spans="17:21" thickBot="1">
      <c r="Q30" s="4">
        <f>Returns!N31/Returns!N30-1</f>
        <v>1.3108614232209659E-2</v>
      </c>
      <c r="R30" s="4">
        <f>Returns!B31/Returns!B30-1</f>
        <v>2.0848745712556127E-3</v>
      </c>
      <c r="S30" s="4">
        <f>Returns!K31/Returns!K30-1</f>
        <v>-4.7376788553259108E-2</v>
      </c>
      <c r="T30" s="4">
        <f>Returns!M31/Returns!M30-1</f>
        <v>1.1873350923482962E-2</v>
      </c>
      <c r="U30" s="4">
        <f>Returns!F31/Returns!F30-1</f>
        <v>7.0175438596489226E-3</v>
      </c>
    </row>
    <row r="31" spans="17:21" thickBot="1">
      <c r="Q31" s="4">
        <f>Returns!N32/Returns!N31-1</f>
        <v>1.3203063110642788E-3</v>
      </c>
      <c r="R31" s="4">
        <f>Returns!B32/Returns!B31-1</f>
        <v>-4.7852348993288607E-2</v>
      </c>
      <c r="S31" s="4">
        <f>Returns!K32/Returns!K31-1</f>
        <v>4.1889185580774368E-2</v>
      </c>
      <c r="T31" s="4">
        <f>Returns!M32/Returns!M31-1</f>
        <v>-6.2190352020860429E-2</v>
      </c>
      <c r="U31" s="4">
        <f>Returns!F32/Returns!F31-1</f>
        <v>0</v>
      </c>
    </row>
    <row r="32" spans="17:21" thickBot="1">
      <c r="Q32" s="4">
        <f>Returns!N33/Returns!N32-1</f>
        <v>-5.2742616033762957E-4</v>
      </c>
      <c r="R32" s="4">
        <f>Returns!B33/Returns!B32-1</f>
        <v>2.9393106364981936E-2</v>
      </c>
      <c r="S32" s="4">
        <f>Returns!K33/Returns!K32-1</f>
        <v>-7.4963959634790966E-2</v>
      </c>
      <c r="T32" s="4">
        <f>Returns!M33/Returns!M32-1</f>
        <v>-7.7853468650076474E-3</v>
      </c>
      <c r="U32" s="4">
        <f>Returns!F33/Returns!F32-1</f>
        <v>5.2119628339140522E-2</v>
      </c>
    </row>
    <row r="33" spans="17:21" thickBot="1">
      <c r="Q33" s="4">
        <f>Returns!N34/Returns!N33-1</f>
        <v>-2.3482849604221645E-2</v>
      </c>
      <c r="R33" s="4">
        <f>Returns!B34/Returns!B33-1</f>
        <v>-5.546425636811847E-3</v>
      </c>
      <c r="S33" s="4">
        <f>Returns!K34/Returns!K33-1</f>
        <v>-4.3463203463203426E-2</v>
      </c>
      <c r="T33" s="4">
        <f>Returns!M34/Returns!M33-1</f>
        <v>5.2543085329970651E-2</v>
      </c>
      <c r="U33" s="4">
        <f>Returns!F34/Returns!F33-1</f>
        <v>6.623430384987028E-3</v>
      </c>
    </row>
    <row r="34" spans="17:21" thickBot="1">
      <c r="Q34" s="4">
        <f>Returns!N35/Returns!N34-1</f>
        <v>4.2691164550121785E-2</v>
      </c>
      <c r="R34" s="4">
        <f>Returns!B35/Returns!B34-1</f>
        <v>-1.8591200165254396E-3</v>
      </c>
      <c r="S34" s="4">
        <f>Returns!K35/Returns!K34-1</f>
        <v>-7.6031860970311449E-3</v>
      </c>
      <c r="T34" s="4">
        <f>Returns!M35/Returns!M34-1</f>
        <v>3.8072417465388808E-2</v>
      </c>
      <c r="U34" s="4">
        <f>Returns!F35/Returns!F34-1</f>
        <v>-2.6730637422892389E-2</v>
      </c>
    </row>
    <row r="35" spans="17:21" thickBot="1">
      <c r="Q35" s="4">
        <f>Returns!N36/Returns!N35-1</f>
        <v>-1.4770665975641362E-2</v>
      </c>
      <c r="R35" s="4">
        <f>Returns!B36/Returns!B35-1</f>
        <v>-1.2555187637969256E-2</v>
      </c>
      <c r="S35" s="4">
        <f>Returns!K36/Returns!K35-1</f>
        <v>1.2586647209047674E-2</v>
      </c>
      <c r="T35" s="4">
        <f>Returns!M36/Returns!M35-1</f>
        <v>4.6165683508592181E-3</v>
      </c>
      <c r="U35" s="4">
        <f>Returns!F36/Returns!F35-1</f>
        <v>2.4225352112676068E-2</v>
      </c>
    </row>
    <row r="36" spans="17:21" thickBot="1">
      <c r="Q36" s="4">
        <f>Returns!N37/Returns!N36-1</f>
        <v>-1.367701209889538E-2</v>
      </c>
      <c r="R36" s="4">
        <f>Returns!B37/Returns!B36-1</f>
        <v>-1.7046248428112309E-2</v>
      </c>
      <c r="S36" s="4">
        <f>Returns!K37/Returns!K36-1</f>
        <v>-1.6573590344082012E-2</v>
      </c>
      <c r="T36" s="4">
        <f>Returns!M37/Returns!M36-1</f>
        <v>4.1613479703854983E-2</v>
      </c>
      <c r="U36" s="4">
        <f>Returns!F37/Returns!F36-1</f>
        <v>3.8503850385038785E-3</v>
      </c>
    </row>
    <row r="37" spans="17:21" thickBot="1">
      <c r="Q37" s="4">
        <f>Returns!N38/Returns!N37-1</f>
        <v>1.0666666666665492E-3</v>
      </c>
      <c r="R37" s="4">
        <f>Returns!B38/Returns!B37-1</f>
        <v>9.0262970859986691E-3</v>
      </c>
      <c r="S37" s="4">
        <f>Returns!K38/Returns!K37-1</f>
        <v>7.3273493313785742E-4</v>
      </c>
      <c r="T37" s="4">
        <f>Returns!M38/Returns!M37-1</f>
        <v>-7.5980392156861365E-3</v>
      </c>
      <c r="U37" s="4">
        <f>Returns!F38/Returns!F37-1</f>
        <v>1.3698630136986356E-2</v>
      </c>
    </row>
    <row r="38" spans="17:21" thickBot="1">
      <c r="Q38" s="4">
        <f>Returns!N39/Returns!N38-1</f>
        <v>-1.0655301012253426E-3</v>
      </c>
      <c r="R38" s="4">
        <f>Returns!B39/Returns!B38-1</f>
        <v>-1.4157920687469128E-2</v>
      </c>
      <c r="S38" s="4">
        <f>Returns!K39/Returns!K38-1</f>
        <v>-7.1389346512905627E-3</v>
      </c>
      <c r="T38" s="4">
        <f>Returns!M39/Returns!M38-1</f>
        <v>-2.9389972832798317E-2</v>
      </c>
      <c r="U38" s="4">
        <f>Returns!F39/Returns!F38-1</f>
        <v>-1.6216216216216273E-2</v>
      </c>
    </row>
    <row r="39" spans="17:21" thickBot="1">
      <c r="Q39" s="4">
        <f>Returns!N40/Returns!N39-1</f>
        <v>3.9466666666666539E-2</v>
      </c>
      <c r="R39" s="4">
        <f>Returns!B40/Returns!B39-1</f>
        <v>-2.5007144898542277E-3</v>
      </c>
      <c r="S39" s="4">
        <f>Returns!K40/Returns!K39-1</f>
        <v>-2.4705014749262566E-2</v>
      </c>
      <c r="T39" s="4">
        <f>Returns!M40/Returns!M39-1</f>
        <v>-2.6717557251907387E-3</v>
      </c>
      <c r="U39" s="4">
        <f>Returns!F40/Returns!F39-1</f>
        <v>3.7774725274725363E-2</v>
      </c>
    </row>
    <row r="40" spans="17:21" thickBot="1">
      <c r="Q40" s="4">
        <f>Returns!N41/Returns!N40-1</f>
        <v>2.1292970754233087E-2</v>
      </c>
      <c r="R40" s="4">
        <f>Returns!B41/Returns!B40-1</f>
        <v>1.0887472244108354E-2</v>
      </c>
      <c r="S40" s="4">
        <f>Returns!K41/Returns!K40-1</f>
        <v>1.1342155009451904E-2</v>
      </c>
      <c r="T40" s="4">
        <f>Returns!M41/Returns!M40-1</f>
        <v>4.7710167113152124E-2</v>
      </c>
      <c r="U40" s="4">
        <f>Returns!F41/Returns!F40-1</f>
        <v>-2.978160158835208E-2</v>
      </c>
    </row>
    <row r="41" spans="17:21" thickBot="1">
      <c r="Q41" s="4">
        <f>Returns!N42/Returns!N41-1</f>
        <v>4.2702838482790995E-3</v>
      </c>
      <c r="R41" s="4">
        <f>Returns!B42/Returns!B41-1</f>
        <v>-9.1405087507970828E-3</v>
      </c>
      <c r="S41" s="4">
        <f>Returns!K42/Returns!K41-1</f>
        <v>6.130841121495334E-2</v>
      </c>
      <c r="T41" s="4">
        <f>Returns!M42/Returns!M41-1</f>
        <v>-2.642152684768051E-2</v>
      </c>
      <c r="U41" s="4">
        <f>Returns!F42/Returns!F41-1</f>
        <v>-1.1732605729877221E-2</v>
      </c>
    </row>
    <row r="42" spans="17:21" thickBot="1">
      <c r="Q42" s="4">
        <f>Returns!N43/Returns!N42-1</f>
        <v>2.501250625313034E-4</v>
      </c>
      <c r="R42" s="4">
        <f>Returns!B43/Returns!B42-1</f>
        <v>-5.7208237986270394E-3</v>
      </c>
      <c r="S42" s="4">
        <f>Returns!K43/Returns!K42-1</f>
        <v>-3.0116238112011251E-2</v>
      </c>
      <c r="T42" s="4">
        <f>Returns!M43/Returns!M42-1</f>
        <v>1.5757878939469894E-2</v>
      </c>
      <c r="U42" s="4">
        <f>Returns!F43/Returns!F42-1</f>
        <v>4.7073440088349017E-2</v>
      </c>
    </row>
    <row r="43" spans="17:21" thickBot="1">
      <c r="Q43" s="4">
        <f>Returns!N44/Returns!N43-1</f>
        <v>-6.1515378844711144E-2</v>
      </c>
      <c r="R43" s="4">
        <f>Returns!B44/Returns!B43-1</f>
        <v>1.2226697353281413E-3</v>
      </c>
      <c r="S43" s="4">
        <f>Returns!K44/Returns!K43-1</f>
        <v>2.2698383875068062E-2</v>
      </c>
      <c r="T43" s="4">
        <f>Returns!M44/Returns!M43-1</f>
        <v>8.0029549372075959E-3</v>
      </c>
      <c r="U43" s="4">
        <f>Returns!F44/Returns!F43-1</f>
        <v>1.5161502966381191E-2</v>
      </c>
    </row>
    <row r="44" spans="17:21" thickBot="1">
      <c r="Q44" s="4">
        <f>Returns!N45/Returns!N44-1</f>
        <v>-1.0658140154543028E-2</v>
      </c>
      <c r="R44" s="4">
        <f>Returns!B45/Returns!B44-1</f>
        <v>-2.0903670713310785E-2</v>
      </c>
      <c r="S44" s="4">
        <f>Returns!K45/Returns!K44-1</f>
        <v>-1.953125E-3</v>
      </c>
      <c r="T44" s="4">
        <f>Returns!M45/Returns!M44-1</f>
        <v>-2.3940393306461583E-2</v>
      </c>
      <c r="U44" s="4">
        <f>Returns!F45/Returns!F44-1</f>
        <v>-2.1948051948051939E-2</v>
      </c>
    </row>
    <row r="45" spans="17:21" thickBot="1">
      <c r="Q45" s="4">
        <f>Returns!N46/Returns!N45-1</f>
        <v>-1.5351467815782338E-2</v>
      </c>
      <c r="R45" s="4">
        <f>Returns!B46/Returns!B45-1</f>
        <v>3.3749082905354388E-3</v>
      </c>
      <c r="S45" s="4">
        <f>Returns!K46/Returns!K45-1</f>
        <v>5.6929371997864742E-3</v>
      </c>
      <c r="T45" s="4">
        <f>Returns!M46/Returns!M45-1</f>
        <v>5.5061944687773146E-3</v>
      </c>
      <c r="U45" s="4">
        <f>Returns!F46/Returns!F45-1</f>
        <v>-1.6199707874120284E-2</v>
      </c>
    </row>
    <row r="46" spans="17:21" thickBot="1">
      <c r="Q46" s="4">
        <f>Returns!N47/Returns!N46-1</f>
        <v>4.5951859956236296E-2</v>
      </c>
      <c r="R46" s="4">
        <f>Returns!B47/Returns!B46-1</f>
        <v>-5.2646972799064162E-3</v>
      </c>
      <c r="S46" s="4">
        <f>Returns!K47/Returns!K46-1</f>
        <v>-1.061383336281696E-3</v>
      </c>
      <c r="T46" s="4">
        <f>Returns!M47/Returns!M46-1</f>
        <v>1.6179215930305357E-3</v>
      </c>
      <c r="U46" s="4">
        <f>Returns!F47/Returns!F46-1</f>
        <v>-1.2147388311513074E-3</v>
      </c>
    </row>
    <row r="47" spans="17:21" thickBot="1">
      <c r="Q47" s="4">
        <f>Returns!N48/Returns!N47-1</f>
        <v>4.1841004184099972E-3</v>
      </c>
      <c r="R47" s="4">
        <f>Returns!B48/Returns!B47-1</f>
        <v>-9.703028521023227E-3</v>
      </c>
      <c r="S47" s="4">
        <f>Returns!K48/Returns!K47-1</f>
        <v>1.894811404285468E-2</v>
      </c>
      <c r="T47" s="4">
        <f>Returns!M48/Returns!M47-1</f>
        <v>-7.5795228628230404E-3</v>
      </c>
      <c r="U47" s="4">
        <f>Returns!F48/Returns!F47-1</f>
        <v>-1.3513513513513487E-2</v>
      </c>
    </row>
    <row r="48" spans="17:21" thickBot="1">
      <c r="Q48" s="4">
        <f>Returns!N49/Returns!N48-1</f>
        <v>2.7343750000000222E-2</v>
      </c>
      <c r="R48" s="4">
        <f>Returns!B49/Returns!B48-1</f>
        <v>2.8948931116390408E-3</v>
      </c>
      <c r="S48" s="4">
        <f>Returns!K49/Returns!K48-1</f>
        <v>-2.5373653110879357E-2</v>
      </c>
      <c r="T48" s="4">
        <f>Returns!M49/Returns!M48-1</f>
        <v>-1.3146362839614567E-2</v>
      </c>
      <c r="U48" s="4">
        <f>Returns!F49/Returns!F48-1</f>
        <v>-3.8767123287671179E-2</v>
      </c>
    </row>
    <row r="49" spans="17:21" thickBot="1">
      <c r="Q49" s="4">
        <f>Returns!N50/Returns!N49-1</f>
        <v>-5.6780735107731406E-2</v>
      </c>
      <c r="R49" s="4">
        <f>Returns!B50/Returns!B49-1</f>
        <v>-3.8487158611502092E-3</v>
      </c>
      <c r="S49" s="4">
        <f>Returns!K50/Returns!K49-1</f>
        <v>-1.6048502139799359E-3</v>
      </c>
      <c r="T49" s="4">
        <f>Returns!M50/Returns!M49-1</f>
        <v>4.1867546308045345E-3</v>
      </c>
      <c r="U49" s="4">
        <f>Returns!F50/Returns!F49-1</f>
        <v>-5.5864329485535102E-2</v>
      </c>
    </row>
    <row r="50" spans="17:21" thickBot="1">
      <c r="Q50" s="4">
        <f>Returns!N51/Returns!N50-1</f>
        <v>5.6436441816716254E-3</v>
      </c>
      <c r="R50" s="4">
        <f>Returns!B51/Returns!B50-1</f>
        <v>4.383683780370129E-3</v>
      </c>
      <c r="S50" s="4">
        <f>Returns!K51/Returns!K50-1</f>
        <v>-2.8576531523486493E-3</v>
      </c>
      <c r="T50" s="4">
        <f>Returns!M51/Returns!M50-1</f>
        <v>-4.1692987997474784E-3</v>
      </c>
      <c r="U50" s="4">
        <f>Returns!F51/Returns!F50-1</f>
        <v>-1.3886792452830199E-2</v>
      </c>
    </row>
    <row r="51" spans="17:21" thickBot="1">
      <c r="Q51" s="4">
        <f>Returns!N52/Returns!N51-1</f>
        <v>6.226616782469252E-2</v>
      </c>
      <c r="R51" s="4">
        <f>Returns!B52/Returns!B51-1</f>
        <v>1.0208610741233803E-2</v>
      </c>
      <c r="S51" s="4">
        <f>Returns!K52/Returns!K51-1</f>
        <v>6.6272613290345728E-2</v>
      </c>
      <c r="T51" s="4">
        <f>Returns!M52/Returns!M51-1</f>
        <v>-8.6272519665058223E-3</v>
      </c>
      <c r="U51" s="4">
        <f>Returns!F52/Returns!F51-1</f>
        <v>5.6176335527322818E-2</v>
      </c>
    </row>
    <row r="52" spans="17:21" thickBot="1">
      <c r="Q52" s="4">
        <f>Returns!N53/Returns!N52-1</f>
        <v>-4.7798742138364769E-2</v>
      </c>
      <c r="R52" s="4">
        <f>Returns!B53/Returns!B52-1</f>
        <v>-1.7940831868775597E-2</v>
      </c>
      <c r="S52" s="4">
        <f>Returns!K53/Returns!K52-1</f>
        <v>5.7114060137744005E-3</v>
      </c>
      <c r="T52" s="4">
        <f>Returns!M53/Returns!M52-1</f>
        <v>1.1517788584591848E-2</v>
      </c>
      <c r="U52" s="4">
        <f>Returns!F53/Returns!F52-1</f>
        <v>-1.4057971014492687E-2</v>
      </c>
    </row>
    <row r="53" spans="17:21" thickBot="1">
      <c r="Q53" s="4">
        <f>Returns!N54/Returns!N53-1</f>
        <v>2.87978863936591E-2</v>
      </c>
      <c r="R53" s="4">
        <f>Returns!B54/Returns!B53-1</f>
        <v>1.043919170829799E-3</v>
      </c>
      <c r="S53" s="4">
        <f>Returns!K54/Returns!K53-1</f>
        <v>-3.0232169701018829E-2</v>
      </c>
      <c r="T53" s="4">
        <f>Returns!M54/Returns!M53-1</f>
        <v>-1.2651821862349477E-3</v>
      </c>
      <c r="U53" s="4">
        <f>Returns!F54/Returns!F53-1</f>
        <v>-2.792885491694852E-2</v>
      </c>
    </row>
    <row r="54" spans="17:21" thickBot="1">
      <c r="Q54" s="4">
        <f>Returns!N55/Returns!N54-1</f>
        <v>-4.3656908063686162E-3</v>
      </c>
      <c r="R54" s="4">
        <f>Returns!B55/Returns!B54-1</f>
        <v>4.3947858472999091E-3</v>
      </c>
      <c r="S54" s="4">
        <f>Returns!K55/Returns!K54-1</f>
        <v>1.8945918015845553E-2</v>
      </c>
      <c r="T54" s="4">
        <f>Returns!M55/Returns!M54-1</f>
        <v>8.6141373194832394E-3</v>
      </c>
      <c r="U54" s="4">
        <f>Returns!F55/Returns!F54-1</f>
        <v>4.3248147588084151E-2</v>
      </c>
    </row>
    <row r="55" spans="17:21" thickBot="1">
      <c r="Q55" s="4">
        <f>Returns!N56/Returns!N55-1</f>
        <v>6.9641475367552275E-3</v>
      </c>
      <c r="R55" s="4">
        <f>Returns!B56/Returns!B55-1</f>
        <v>2.0765351527736176E-3</v>
      </c>
      <c r="S55" s="4">
        <f>Returns!K56/Returns!K55-1</f>
        <v>3.380662609871532E-2</v>
      </c>
      <c r="T55" s="4">
        <f>Returns!M56/Returns!M55-1</f>
        <v>-7.0334086912836602E-3</v>
      </c>
      <c r="U55" s="4">
        <f>Returns!F56/Returns!F55-1</f>
        <v>-4.6963328018553296E-2</v>
      </c>
    </row>
    <row r="56" spans="17:21" thickBot="1">
      <c r="Q56" s="4">
        <f>Returns!N57/Returns!N56-1</f>
        <v>-1.2807377049179891E-3</v>
      </c>
      <c r="R56" s="4">
        <f>Returns!B57/Returns!B56-1</f>
        <v>3.0343398460628279E-3</v>
      </c>
      <c r="S56" s="4">
        <f>Returns!K57/Returns!K56-1</f>
        <v>2.6651406147809142E-2</v>
      </c>
      <c r="T56" s="4">
        <f>Returns!M57/Returns!M56-1</f>
        <v>-1.1130786744244836E-2</v>
      </c>
      <c r="U56" s="4">
        <f>Returns!F57/Returns!F56-1</f>
        <v>-2.5855513307984856E-2</v>
      </c>
    </row>
    <row r="57" spans="17:21" thickBot="1">
      <c r="Q57" s="4">
        <f>Returns!N58/Returns!N57-1</f>
        <v>2.564760194920801E-4</v>
      </c>
      <c r="R57" s="4">
        <f>Returns!B58/Returns!B57-1</f>
        <v>5.1649081384195217E-3</v>
      </c>
      <c r="S57" s="4">
        <f>Returns!K58/Returns!K57-1</f>
        <v>-4.3478260869565188E-2</v>
      </c>
      <c r="T57" s="4">
        <f>Returns!M58/Returns!M57-1</f>
        <v>5.2443080071629122E-3</v>
      </c>
      <c r="U57" s="4">
        <f>Returns!F58/Returns!F57-1</f>
        <v>-6.416861826697895E-2</v>
      </c>
    </row>
    <row r="58" spans="17:21" thickBot="1">
      <c r="Q58" s="4">
        <f>Returns!N59/Returns!N58-1</f>
        <v>1.5384615384614886E-3</v>
      </c>
      <c r="R58" s="4">
        <f>Returns!B59/Returns!B58-1</f>
        <v>1.4314027747192481E-2</v>
      </c>
      <c r="S58" s="4">
        <f>Returns!K59/Returns!K58-1</f>
        <v>2.2144522144522005E-2</v>
      </c>
      <c r="T58" s="4">
        <f>Returns!M59/Returns!M58-1</f>
        <v>-1.0179412138948685E-3</v>
      </c>
      <c r="U58" s="4">
        <f>Returns!F59/Returns!F58-1</f>
        <v>-1.5015015015014122E-3</v>
      </c>
    </row>
    <row r="59" spans="17:21" thickBot="1">
      <c r="Q59" s="4">
        <f>Returns!N60/Returns!N59-1</f>
        <v>-1.536098310291889E-3</v>
      </c>
      <c r="R59" s="4">
        <f>Returns!B60/Returns!B59-1</f>
        <v>-3.9079461571864815E-3</v>
      </c>
      <c r="S59" s="4">
        <f>Returns!K60/Returns!K59-1</f>
        <v>3.257859586252021E-4</v>
      </c>
      <c r="T59" s="4">
        <f>Returns!M60/Returns!M59-1</f>
        <v>-5.9864985352183764E-3</v>
      </c>
      <c r="U59" s="4">
        <f>Returns!F60/Returns!F59-1</f>
        <v>2.4561403508772006E-2</v>
      </c>
    </row>
    <row r="60" spans="17:21" thickBot="1">
      <c r="Q60" s="4">
        <f>Returns!N61/Returns!N60-1</f>
        <v>0</v>
      </c>
      <c r="R60" s="4">
        <f>Returns!B61/Returns!B60-1</f>
        <v>6.1028770706190727E-3</v>
      </c>
      <c r="S60" s="4">
        <f>Returns!K61/Returns!K60-1</f>
        <v>-1.9540791402051672E-2</v>
      </c>
      <c r="T60" s="4">
        <f>Returns!M61/Returns!M60-1</f>
        <v>1.0507432086109603E-2</v>
      </c>
      <c r="U60" s="4">
        <f>Returns!F61/Returns!F60-1</f>
        <v>4.3705153294194332E-2</v>
      </c>
    </row>
    <row r="61" spans="17:21" thickBot="1">
      <c r="Q61" s="4">
        <f>Returns!N62/Returns!N61-1</f>
        <v>2.2564102564102573E-2</v>
      </c>
      <c r="R61" s="4">
        <f>Returns!B62/Returns!B61-1</f>
        <v>7.2212593876397335E-4</v>
      </c>
      <c r="S61" s="4">
        <f>Returns!K62/Returns!K61-1</f>
        <v>-3.6538780933399462E-3</v>
      </c>
      <c r="T61" s="4">
        <f>Returns!M62/Returns!M61-1</f>
        <v>-1.3948769972101926E-3</v>
      </c>
      <c r="U61" s="4">
        <f>Returns!F62/Returns!F61-1</f>
        <v>0</v>
      </c>
    </row>
    <row r="62" spans="17:21" thickBot="1">
      <c r="Q62" s="4">
        <f>Returns!N63/Returns!N62-1</f>
        <v>0</v>
      </c>
      <c r="R62" s="4">
        <f>Returns!B63/Returns!B62-1</f>
        <v>3.5358637610043431E-3</v>
      </c>
      <c r="S62" s="4">
        <f>Returns!K63/Returns!K62-1</f>
        <v>-4.1673612268711135E-3</v>
      </c>
      <c r="T62" s="4">
        <f>Returns!M63/Returns!M62-1</f>
        <v>1.1047619047619195E-2</v>
      </c>
      <c r="U62" s="4">
        <f>Returns!F63/Returns!F62-1</f>
        <v>7.8125E-3</v>
      </c>
    </row>
    <row r="63" spans="17:21" thickBot="1">
      <c r="Q63" s="4">
        <f>Returns!N64/Returns!N63-1</f>
        <v>3.0090270812437314E-3</v>
      </c>
      <c r="R63" s="4">
        <f>Returns!B64/Returns!B63-1</f>
        <v>-9.3478104551658614E-4</v>
      </c>
      <c r="S63" s="4">
        <f>Returns!K64/Returns!K63-1</f>
        <v>-7.5326414462671965E-3</v>
      </c>
      <c r="T63" s="4">
        <f>Returns!M64/Returns!M63-1</f>
        <v>-2.1351419241396608E-3</v>
      </c>
      <c r="U63" s="4">
        <f>Returns!F64/Returns!F63-1</f>
        <v>-7.4883720930232545E-2</v>
      </c>
    </row>
    <row r="64" spans="17:21" thickBot="1">
      <c r="Q64" s="4">
        <f>Returns!N65/Returns!N64-1</f>
        <v>0</v>
      </c>
      <c r="R64" s="4">
        <f>Returns!B65/Returns!B64-1</f>
        <v>3.9585432560818035E-3</v>
      </c>
      <c r="S64" s="4">
        <f>Returns!K65/Returns!K64-1</f>
        <v>-5.2285376960702346E-3</v>
      </c>
      <c r="T64" s="4">
        <f>Returns!M65/Returns!M64-1</f>
        <v>8.6847073631213245E-3</v>
      </c>
      <c r="U64" s="4">
        <f>Returns!F65/Returns!F64-1</f>
        <v>-7.2063013239483942E-2</v>
      </c>
    </row>
    <row r="65" spans="17:21" thickBot="1">
      <c r="Q65" s="4">
        <f>Returns!N66/Returns!N65-1</f>
        <v>-7.7500000000000346E-3</v>
      </c>
      <c r="R65" s="4">
        <f>Returns!B66/Returns!B65-1</f>
        <v>-1.0753459029321122E-2</v>
      </c>
      <c r="S65" s="4">
        <f>Returns!K66/Returns!K65-1</f>
        <v>-3.2214309935570951E-3</v>
      </c>
      <c r="T65" s="4">
        <f>Returns!M66/Returns!M65-1</f>
        <v>-7.9860244571998695E-3</v>
      </c>
      <c r="U65" s="4">
        <f>Returns!F66/Returns!F65-1</f>
        <v>0</v>
      </c>
    </row>
    <row r="66" spans="17:21" thickBot="1">
      <c r="Q66" s="4">
        <f>Returns!N67/Returns!N66-1</f>
        <v>3.023431594860293E-3</v>
      </c>
      <c r="R66" s="4">
        <f>Returns!B67/Returns!B66-1</f>
        <v>2.8987607797665849E-3</v>
      </c>
      <c r="S66" s="4">
        <f>Returns!K67/Returns!K66-1</f>
        <v>-3.4019391052900194E-2</v>
      </c>
      <c r="T66" s="4">
        <f>Returns!M67/Returns!M66-1</f>
        <v>1.157232704402511E-2</v>
      </c>
      <c r="U66" s="4">
        <f>Returns!F67/Returns!F66-1</f>
        <v>1.1378002528445119E-2</v>
      </c>
    </row>
    <row r="67" spans="17:21" thickBot="1">
      <c r="Q67" s="4">
        <f>Returns!N68/Returns!N67-1</f>
        <v>3.5167043456418856E-3</v>
      </c>
      <c r="R67" s="4">
        <f>Returns!B68/Returns!B67-1</f>
        <v>-9.8995592167062663E-3</v>
      </c>
      <c r="S67" s="4">
        <f>Returns!K68/Returns!K67-1</f>
        <v>-1.4967423842225824E-2</v>
      </c>
      <c r="T67" s="4">
        <f>Returns!M68/Returns!M67-1</f>
        <v>-2.8599850783387337E-3</v>
      </c>
      <c r="U67" s="4">
        <f>Returns!F68/Returns!F67-1</f>
        <v>-3.482142857142867E-2</v>
      </c>
    </row>
    <row r="68" spans="17:21" thickBot="1">
      <c r="Q68" s="4">
        <f>Returns!N69/Returns!N68-1</f>
        <v>1.2515644555692873E-3</v>
      </c>
      <c r="R68" s="4">
        <f>Returns!B69/Returns!B68-1</f>
        <v>1.6785870675812831E-3</v>
      </c>
      <c r="S68" s="4">
        <f>Returns!K69/Returns!K68-1</f>
        <v>1.233464426170916E-2</v>
      </c>
      <c r="T68" s="4">
        <f>Returns!M69/Returns!M68-1</f>
        <v>2.2446689113355678E-3</v>
      </c>
      <c r="U68" s="4">
        <f>Returns!F69/Returns!F68-1</f>
        <v>-1.942645698427381E-2</v>
      </c>
    </row>
    <row r="69" spans="17:21" thickBot="1">
      <c r="Q69" s="4">
        <f>Returns!N70/Returns!N69-1</f>
        <v>8.0000000000000071E-3</v>
      </c>
      <c r="R69" s="4">
        <f>Returns!B70/Returns!B69-1</f>
        <v>-8.0145719489987943E-4</v>
      </c>
      <c r="S69" s="4">
        <f>Returns!K70/Returns!K69-1</f>
        <v>-9.712166696097535E-3</v>
      </c>
      <c r="T69" s="4">
        <f>Returns!M70/Returns!M69-1</f>
        <v>-9.3318402388951061E-3</v>
      </c>
      <c r="U69" s="4">
        <f>Returns!F70/Returns!F69-1</f>
        <v>1.8867924528301883E-2</v>
      </c>
    </row>
    <row r="70" spans="17:21" thickBot="1">
      <c r="Q70" s="4">
        <f>Returns!N71/Returns!N70-1</f>
        <v>2.728174603174649E-3</v>
      </c>
      <c r="R70" s="4">
        <f>Returns!B71/Returns!B70-1</f>
        <v>8.2397549948958204E-3</v>
      </c>
      <c r="S70" s="4">
        <f>Returns!K71/Returns!K70-1</f>
        <v>-9.2724679029956292E-3</v>
      </c>
      <c r="T70" s="4">
        <f>Returns!M71/Returns!M70-1</f>
        <v>-5.2750565184627174E-3</v>
      </c>
      <c r="U70" s="4">
        <f>Returns!F71/Returns!F70-1</f>
        <v>2.0000000000000018E-2</v>
      </c>
    </row>
    <row r="71" spans="17:21" thickBot="1">
      <c r="Q71" s="4">
        <f>Returns!N72/Returns!N71-1</f>
        <v>1.7313875834776837E-3</v>
      </c>
      <c r="R71" s="4">
        <f>Returns!B72/Returns!B71-1</f>
        <v>1.8080567006582005E-3</v>
      </c>
      <c r="S71" s="4">
        <f>Returns!K72/Returns!K71-1</f>
        <v>-2.6997840172786169E-2</v>
      </c>
      <c r="T71" s="4">
        <f>Returns!M72/Returns!M71-1</f>
        <v>-4.7979797979799121E-3</v>
      </c>
      <c r="U71" s="4">
        <f>Returns!F72/Returns!F71-1</f>
        <v>5.0653594771241872E-2</v>
      </c>
    </row>
    <row r="72" spans="17:21" thickBot="1">
      <c r="Q72" s="4">
        <f>Returns!N73/Returns!N72-1</f>
        <v>1.2345679012345734E-2</v>
      </c>
      <c r="R72" s="4">
        <f>Returns!B73/Returns!B72-1</f>
        <v>-5.1978053710655114E-3</v>
      </c>
      <c r="S72" s="4">
        <f>Returns!K73/Returns!K72-1</f>
        <v>5.7343692193858598E-3</v>
      </c>
      <c r="T72" s="4">
        <f>Returns!M73/Returns!M72-1</f>
        <v>-2.9180411063181033E-3</v>
      </c>
      <c r="U72" s="4">
        <f>Returns!F73/Returns!F72-1</f>
        <v>6.549161914636259E-2</v>
      </c>
    </row>
    <row r="73" spans="17:21" thickBot="1">
      <c r="Q73" s="4">
        <f>Returns!N74/Returns!N73-1</f>
        <v>-2.1463414634146361E-2</v>
      </c>
      <c r="R73" s="4">
        <f>Returns!B74/Returns!B73-1</f>
        <v>-5.8055152394775877E-3</v>
      </c>
      <c r="S73" s="4">
        <f>Returns!K74/Returns!K73-1</f>
        <v>6.06952363435731E-3</v>
      </c>
      <c r="T73" s="4">
        <f>Returns!M74/Returns!M73-1</f>
        <v>1.2978750477159906E-2</v>
      </c>
      <c r="U73" s="4">
        <f>Returns!F74/Returns!F73-1</f>
        <v>3.2111579630230258E-2</v>
      </c>
    </row>
    <row r="74" spans="17:21" thickBot="1">
      <c r="Q74" s="4">
        <f>Returns!N75/Returns!N74-1</f>
        <v>3.2402791625125715E-3</v>
      </c>
      <c r="R74" s="4">
        <f>Returns!B75/Returns!B74-1</f>
        <v>2.1167883211679062E-3</v>
      </c>
      <c r="S74" s="4">
        <f>Returns!K75/Returns!K74-1</f>
        <v>2.3765996343692919E-2</v>
      </c>
      <c r="T74" s="4">
        <f>Returns!M75/Returns!M74-1</f>
        <v>1.3942971988443631E-2</v>
      </c>
      <c r="U74" s="4">
        <f>Returns!F75/Returns!F74-1</f>
        <v>-4.1483343808925266E-2</v>
      </c>
    </row>
    <row r="75" spans="17:21" thickBot="1">
      <c r="Q75" s="4">
        <f>Returns!N76/Returns!N75-1</f>
        <v>-2.5341614906832399E-2</v>
      </c>
      <c r="R75" s="4">
        <f>Returns!B76/Returns!B75-1</f>
        <v>3.3505717823585357E-3</v>
      </c>
      <c r="S75" s="4">
        <f>Returns!K76/Returns!K75-1</f>
        <v>9.4642857142857029E-3</v>
      </c>
      <c r="T75" s="4">
        <f>Returns!M76/Returns!M75-1</f>
        <v>2.1555996035678815E-2</v>
      </c>
      <c r="U75" s="4">
        <f>Returns!F76/Returns!F75-1</f>
        <v>1.6393442622950838E-2</v>
      </c>
    </row>
    <row r="76" spans="17:21" thickBot="1">
      <c r="Q76" s="4">
        <f>Returns!N77/Returns!N76-1</f>
        <v>3.2628090746877447E-2</v>
      </c>
      <c r="R76" s="4">
        <f>Returns!B77/Returns!B76-1</f>
        <v>-1.4519056261352858E-4</v>
      </c>
      <c r="S76" s="4">
        <f>Returns!K77/Returns!K76-1</f>
        <v>7.2704758535290903E-2</v>
      </c>
      <c r="T76" s="4">
        <f>Returns!M77/Returns!M76-1</f>
        <v>-1.0550569973320267E-2</v>
      </c>
      <c r="U76" s="4">
        <f>Returns!F77/Returns!F76-1</f>
        <v>2.2580645161290214E-2</v>
      </c>
    </row>
    <row r="77" spans="17:21" thickBot="1">
      <c r="Q77" s="4">
        <f>Returns!N78/Returns!N77-1</f>
        <v>4.6901999506296921E-3</v>
      </c>
      <c r="R77" s="4">
        <f>Returns!B78/Returns!B77-1</f>
        <v>-5.1550134320771379E-3</v>
      </c>
      <c r="S77" s="4">
        <f>Returns!K78/Returns!K77-1</f>
        <v>-3.7928759894459985E-3</v>
      </c>
      <c r="T77" s="4">
        <f>Returns!M78/Returns!M77-1</f>
        <v>-2.5738448339258646E-3</v>
      </c>
      <c r="U77" s="4">
        <f>Returns!F78/Returns!F77-1</f>
        <v>-3.154574132492094E-3</v>
      </c>
    </row>
    <row r="78" spans="17:21" thickBot="1">
      <c r="Q78" s="4">
        <f>Returns!N79/Returns!N78-1</f>
        <v>-1.7199017199017286E-2</v>
      </c>
      <c r="R78" s="4">
        <f>Returns!B79/Returns!B78-1</f>
        <v>-5.3276893884105503E-3</v>
      </c>
      <c r="S78" s="4">
        <f>Returns!K79/Returns!K78-1</f>
        <v>-1.4898195662969682E-2</v>
      </c>
      <c r="T78" s="4">
        <f>Returns!M79/Returns!M78-1</f>
        <v>1.6588842467436749E-2</v>
      </c>
      <c r="U78" s="4">
        <f>Returns!F79/Returns!F78-1</f>
        <v>-1.8987341772151889E-2</v>
      </c>
    </row>
    <row r="79" spans="17:21" thickBot="1">
      <c r="Q79" s="4">
        <f>Returns!N80/Returns!N79-1</f>
        <v>-7.4999999999999512E-3</v>
      </c>
      <c r="R79" s="4">
        <f>Returns!B80/Returns!B79-1</f>
        <v>-4.6224961479198745E-3</v>
      </c>
      <c r="S79" s="4">
        <f>Returns!K80/Returns!K79-1</f>
        <v>1.0418417072761033E-2</v>
      </c>
      <c r="T79" s="4">
        <f>Returns!M80/Returns!M79-1</f>
        <v>-8.2195092469480313E-3</v>
      </c>
      <c r="U79" s="4">
        <f>Returns!F80/Returns!F79-1</f>
        <v>7.2580645161290924E-3</v>
      </c>
    </row>
    <row r="80" spans="17:21" thickBot="1">
      <c r="Q80" s="4">
        <f>Returns!N81/Returns!N80-1</f>
        <v>2.3929471032745564E-2</v>
      </c>
      <c r="R80" s="4">
        <f>Returns!B81/Returns!B80-1</f>
        <v>2.1155830753353921E-2</v>
      </c>
      <c r="S80" s="4">
        <f>Returns!K81/Returns!K80-1</f>
        <v>6.9848661233991027E-3</v>
      </c>
      <c r="T80" s="4">
        <f>Returns!M81/Returns!M80-1</f>
        <v>1.1212675198049915E-2</v>
      </c>
      <c r="U80" s="4">
        <f>Returns!F81/Returns!F80-1</f>
        <v>8.8070456365092475E-3</v>
      </c>
    </row>
    <row r="81" spans="17:21" thickBot="1">
      <c r="Q81" s="4">
        <f>Returns!N82/Returns!N81-1</f>
        <v>3.6900369003689537E-3</v>
      </c>
      <c r="R81" s="4">
        <f>Returns!B82/Returns!B81-1</f>
        <v>-5.4861762795062052E-3</v>
      </c>
      <c r="S81" s="4">
        <f>Returns!K82/Returns!K81-1</f>
        <v>-3.6333608587943989E-3</v>
      </c>
      <c r="T81" s="4">
        <f>Returns!M82/Returns!M81-1</f>
        <v>-8.1957333976134805E-3</v>
      </c>
      <c r="U81" s="4">
        <f>Returns!F82/Returns!F81-1</f>
        <v>-2.0634920634921006E-3</v>
      </c>
    </row>
    <row r="82" spans="17:21" thickBot="1">
      <c r="Q82" s="4">
        <f>Returns!N83/Returns!N82-1</f>
        <v>-2.990196078431373E-2</v>
      </c>
      <c r="R82" s="4">
        <f>Returns!B83/Returns!B82-1</f>
        <v>3.796182042534646E-2</v>
      </c>
      <c r="S82" s="4">
        <f>Returns!K83/Returns!K82-1</f>
        <v>-1.3260401127134003E-2</v>
      </c>
      <c r="T82" s="4">
        <f>Returns!M83/Returns!M82-1</f>
        <v>-2.6734718677847713E-3</v>
      </c>
      <c r="U82" s="4">
        <f>Returns!F83/Returns!F82-1</f>
        <v>7.0621918243995552E-2</v>
      </c>
    </row>
    <row r="83" spans="17:21" thickBot="1">
      <c r="Q83" s="4">
        <f>Returns!N84/Returns!N83-1</f>
        <v>1.844365841334028E-2</v>
      </c>
      <c r="R83" s="4">
        <f>Returns!B84/Returns!B83-1</f>
        <v>-2.1608391608391675E-2</v>
      </c>
      <c r="S83" s="4">
        <f>Returns!K84/Returns!K83-1</f>
        <v>-4.3675457752393454E-3</v>
      </c>
      <c r="T83" s="4">
        <f>Returns!M84/Returns!M83-1</f>
        <v>-2.5587912757401021E-3</v>
      </c>
      <c r="U83" s="4">
        <f>Returns!F84/Returns!F83-1</f>
        <v>3.3575991680285133E-2</v>
      </c>
    </row>
    <row r="84" spans="17:21" thickBot="1">
      <c r="Q84" s="4">
        <f>Returns!N85/Returns!N84-1</f>
        <v>1.9101959811461011E-2</v>
      </c>
      <c r="R84" s="4">
        <f>Returns!B85/Returns!B84-1</f>
        <v>-6.9330283753841204E-3</v>
      </c>
      <c r="S84" s="4">
        <f>Returns!K85/Returns!K84-1</f>
        <v>-2.1427366289859973E-2</v>
      </c>
      <c r="T84" s="4">
        <f>Returns!M85/Returns!M84-1</f>
        <v>-1.5147813339848493E-2</v>
      </c>
      <c r="U84" s="4">
        <f>Returns!F85/Returns!F84-1</f>
        <v>-2.1561017680032935E-3</v>
      </c>
    </row>
    <row r="85" spans="17:21" thickBot="1">
      <c r="Q85" s="4">
        <f>Returns!N86/Returns!N85-1</f>
        <v>1.8013631937682684E-2</v>
      </c>
      <c r="R85" s="4">
        <f>Returns!B86/Returns!B85-1</f>
        <v>6.4776162372246482E-3</v>
      </c>
      <c r="S85" s="4">
        <f>Returns!K86/Returns!K85-1</f>
        <v>1.2931034482758674E-2</v>
      </c>
      <c r="T85" s="4">
        <f>Returns!M86/Returns!M85-1</f>
        <v>-4.0932771024559944E-3</v>
      </c>
      <c r="U85" s="4">
        <f>Returns!F86/Returns!F85-1</f>
        <v>-3.932584269662931E-2</v>
      </c>
    </row>
    <row r="86" spans="17:21" thickBot="1">
      <c r="Q86" s="4">
        <f>Returns!N87/Returns!N86-1</f>
        <v>3.8259206121473044E-2</v>
      </c>
      <c r="R86" s="4">
        <f>Returns!B87/Returns!B86-1</f>
        <v>-2.1453089244851675E-3</v>
      </c>
      <c r="S86" s="4">
        <f>Returns!K87/Returns!K86-1</f>
        <v>-4.5957446808511104E-3</v>
      </c>
      <c r="T86" s="4">
        <f>Returns!M87/Returns!M86-1</f>
        <v>-1.8682276746793125E-3</v>
      </c>
      <c r="U86" s="4">
        <f>Returns!F87/Returns!F86-1</f>
        <v>-1.124606387764282E-2</v>
      </c>
    </row>
    <row r="87" spans="17:21" thickBot="1">
      <c r="Q87" s="4">
        <f>Returns!N88/Returns!N87-1</f>
        <v>-2.763703362505765E-2</v>
      </c>
      <c r="R87" s="4">
        <f>Returns!B88/Returns!B87-1</f>
        <v>-1.2899527017341539E-3</v>
      </c>
      <c r="S87" s="4">
        <f>Returns!K88/Returns!K87-1</f>
        <v>-8.2079343365252244E-3</v>
      </c>
      <c r="T87" s="4">
        <f>Returns!M88/Returns!M87-1</f>
        <v>1.4474669328674805E-2</v>
      </c>
      <c r="U87" s="4">
        <f>Returns!F88/Returns!F87-1</f>
        <v>-8.0376099484379404E-3</v>
      </c>
    </row>
    <row r="88" spans="17:21" thickBot="1">
      <c r="Q88" s="4">
        <f>Returns!N89/Returns!N88-1</f>
        <v>-9.0004737091424758E-3</v>
      </c>
      <c r="R88" s="4">
        <f>Returns!B89/Returns!B88-1</f>
        <v>-2.0665901262916342E-2</v>
      </c>
      <c r="S88" s="4">
        <f>Returns!K89/Returns!K88-1</f>
        <v>1.6379310344827536E-2</v>
      </c>
      <c r="T88" s="4">
        <f>Returns!M89/Returns!M88-1</f>
        <v>-1.1931119311193061E-2</v>
      </c>
      <c r="U88" s="4">
        <f>Returns!F89/Returns!F88-1</f>
        <v>-6.1152728940527812E-3</v>
      </c>
    </row>
    <row r="89" spans="17:21" thickBot="1">
      <c r="Q89" s="4">
        <f>Returns!N90/Returns!N89-1</f>
        <v>-4.6128107074569935E-2</v>
      </c>
      <c r="R89" s="4">
        <f>Returns!B90/Returns!B89-1</f>
        <v>1.0844079718640209E-2</v>
      </c>
      <c r="S89" s="4">
        <f>Returns!K90/Returns!K89-1</f>
        <v>-1.6963528413910134E-2</v>
      </c>
      <c r="T89" s="4">
        <f>Returns!M90/Returns!M89-1</f>
        <v>-6.4732976472052783E-3</v>
      </c>
      <c r="U89" s="4">
        <f>Returns!F90/Returns!F89-1</f>
        <v>9.075526842024173E-3</v>
      </c>
    </row>
    <row r="90" spans="17:21" thickBot="1">
      <c r="Q90" s="4">
        <f>Returns!N91/Returns!N90-1</f>
        <v>-2.63091956903031E-2</v>
      </c>
      <c r="R90" s="4">
        <f>Returns!B91/Returns!B90-1</f>
        <v>-1.5874166425050684E-2</v>
      </c>
      <c r="S90" s="4">
        <f>Returns!K91/Returns!K90-1</f>
        <v>-2.226056945642807E-2</v>
      </c>
      <c r="T90" s="4">
        <f>Returns!M91/Returns!M90-1</f>
        <v>-1.2529758175672256E-4</v>
      </c>
      <c r="U90" s="4">
        <f>Returns!F91/Returns!F90-1</f>
        <v>-1.5243902439023849E-3</v>
      </c>
    </row>
    <row r="91" spans="17:21" thickBot="1">
      <c r="Q91" s="4">
        <f>Returns!N92/Returns!N91-1</f>
        <v>-1.6212043232115336E-2</v>
      </c>
      <c r="R91" s="4">
        <f>Returns!B92/Returns!B91-1</f>
        <v>-3.1671208661707362E-2</v>
      </c>
      <c r="S91" s="4">
        <f>Returns!K92/Returns!K91-1</f>
        <v>1.1648429226967849E-2</v>
      </c>
      <c r="T91" s="4">
        <f>Returns!M92/Returns!M91-1</f>
        <v>-2.0050125313283096E-2</v>
      </c>
      <c r="U91" s="4">
        <f>Returns!F92/Returns!F91-1</f>
        <v>0</v>
      </c>
    </row>
    <row r="92" spans="17:21" thickBot="1">
      <c r="Q92" s="4">
        <f>Returns!N93/Returns!N92-1</f>
        <v>1.831022756997136E-2</v>
      </c>
      <c r="R92" s="4">
        <f>Returns!B93/Returns!B92-1</f>
        <v>2.1145508481022368E-2</v>
      </c>
      <c r="S92" s="4">
        <f>Returns!K93/Returns!K92-1</f>
        <v>-4.169574319609215E-2</v>
      </c>
      <c r="T92" s="4">
        <f>Returns!M93/Returns!M92-1</f>
        <v>-1.994884910485939E-2</v>
      </c>
      <c r="U92" s="4">
        <f>Returns!F93/Returns!F92-1</f>
        <v>-2.7480916030534264E-2</v>
      </c>
    </row>
    <row r="93" spans="17:21" thickBot="1">
      <c r="Q93" s="4">
        <f>Returns!N94/Returns!N93-1</f>
        <v>-1.2072951451322811E-2</v>
      </c>
      <c r="R93" s="4">
        <f>Returns!B94/Returns!B93-1</f>
        <v>3.9180633147113619E-2</v>
      </c>
      <c r="S93" s="4">
        <f>Returns!K94/Returns!K93-1</f>
        <v>-3.2768978700163931E-3</v>
      </c>
      <c r="T93" s="4">
        <f>Returns!M94/Returns!M93-1</f>
        <v>1.9572025052192021E-2</v>
      </c>
      <c r="U93" s="4">
        <f>Returns!F94/Returns!F93-1</f>
        <v>-5.1334379905808469E-2</v>
      </c>
    </row>
    <row r="94" spans="17:21" thickBot="1">
      <c r="Q94" s="4">
        <f>Returns!N95/Returns!N94-1</f>
        <v>-1.1960478419136833E-2</v>
      </c>
      <c r="R94" s="4">
        <f>Returns!B95/Returns!B94-1</f>
        <v>-8.6732133897210462E-3</v>
      </c>
      <c r="S94" s="4">
        <f>Returns!K95/Returns!K94-1</f>
        <v>3.8721461187214645E-2</v>
      </c>
      <c r="T94" s="4">
        <f>Returns!M95/Returns!M94-1</f>
        <v>6.4755566931149255E-2</v>
      </c>
      <c r="U94" s="4">
        <f>Returns!F95/Returns!F94-1</f>
        <v>3.4419990071156592E-2</v>
      </c>
    </row>
    <row r="95" spans="17:21" thickBot="1">
      <c r="Q95" s="4">
        <f>Returns!N96/Returns!N95-1</f>
        <v>3.4210526315789913E-3</v>
      </c>
      <c r="R95" s="4">
        <f>Returns!B96/Returns!B95-1</f>
        <v>-3.6876355748374223E-3</v>
      </c>
      <c r="S95" s="4">
        <f>Returns!K96/Returns!K95-1</f>
        <v>6.3302268331282274E-3</v>
      </c>
      <c r="T95" s="4">
        <f>Returns!M96/Returns!M95-1</f>
        <v>1.2259615384615286E-2</v>
      </c>
      <c r="U95" s="4">
        <f>Returns!F96/Returns!F95-1</f>
        <v>0</v>
      </c>
    </row>
    <row r="96" spans="17:21" thickBot="1">
      <c r="Q96" s="4">
        <f>Returns!N97/Returns!N96-1</f>
        <v>-3.4093889325991222E-3</v>
      </c>
      <c r="R96" s="4">
        <f>Returns!B97/Returns!B96-1</f>
        <v>-1.2918208868568093E-2</v>
      </c>
      <c r="S96" s="4">
        <f>Returns!K97/Returns!K96-1</f>
        <v>-9.2608771623273745E-3</v>
      </c>
      <c r="T96" s="4">
        <f>Returns!M97/Returns!M96-1</f>
        <v>3.9064355260033379E-2</v>
      </c>
      <c r="U96" s="4">
        <f>Returns!F97/Returns!F96-1</f>
        <v>-3.983362661974077E-2</v>
      </c>
    </row>
    <row r="97" spans="17:21" thickBot="1">
      <c r="Q97" s="4">
        <f>Returns!N98/Returns!N97-1</f>
        <v>5.7894736842105665E-3</v>
      </c>
      <c r="R97" s="4">
        <f>Returns!B98/Returns!B97-1</f>
        <v>-1.5440041173441221E-3</v>
      </c>
      <c r="S97" s="4">
        <f>Returns!K98/Returns!K97-1</f>
        <v>-3.3509700176366897E-2</v>
      </c>
      <c r="T97" s="4">
        <f>Returns!M98/Returns!M97-1</f>
        <v>-4.9137241458120373E-3</v>
      </c>
      <c r="U97" s="4">
        <f>Returns!F98/Returns!F97-1</f>
        <v>1.6327890703098813E-2</v>
      </c>
    </row>
    <row r="98" spans="17:21" thickBot="1">
      <c r="Q98" s="4">
        <f>Returns!N99/Returns!N98-1</f>
        <v>-5.2328623757194048E-3</v>
      </c>
      <c r="R98" s="4">
        <f>Returns!B99/Returns!B98-1</f>
        <v>-2.2164948453608391E-2</v>
      </c>
      <c r="S98" s="4">
        <f>Returns!K99/Returns!K98-1</f>
        <v>1.3138686131386912E-2</v>
      </c>
      <c r="T98" s="4">
        <f>Returns!M99/Returns!M98-1</f>
        <v>-2.8709232889297165E-2</v>
      </c>
      <c r="U98" s="4">
        <f>Returns!F99/Returns!F98-1</f>
        <v>3.1147540983606614E-2</v>
      </c>
    </row>
    <row r="99" spans="17:21" thickBot="1">
      <c r="Q99" s="4">
        <f>Returns!N100/Returns!N99-1</f>
        <v>-2.8932140978432441E-2</v>
      </c>
      <c r="R99" s="4">
        <f>Returns!B100/Returns!B99-1</f>
        <v>-1.6266285111830703E-2</v>
      </c>
      <c r="S99" s="4">
        <f>Returns!K100/Returns!K99-1</f>
        <v>-3.0079250720461137E-2</v>
      </c>
      <c r="T99" s="4">
        <f>Returns!M100/Returns!M99-1</f>
        <v>-2.6720264838023255E-2</v>
      </c>
      <c r="U99" s="4">
        <f>Returns!F100/Returns!F99-1</f>
        <v>-1.0969793322734511E-2</v>
      </c>
    </row>
    <row r="100" spans="17:21" thickBot="1">
      <c r="Q100" s="4">
        <f>Returns!N101/Returns!N100-1</f>
        <v>-3.6836403033586151E-2</v>
      </c>
      <c r="R100" s="4">
        <f>Returns!B101/Returns!B100-1</f>
        <v>1.5310418739966636E-4</v>
      </c>
      <c r="S100" s="4">
        <f>Returns!K101/Returns!K100-1</f>
        <v>1.4856081708449764E-3</v>
      </c>
      <c r="T100" s="4">
        <f>Returns!M101/Returns!M100-1</f>
        <v>-1.1054421768707412E-2</v>
      </c>
      <c r="U100" s="4">
        <f>Returns!F101/Returns!F100-1</f>
        <v>1.0930718533997741E-2</v>
      </c>
    </row>
    <row r="101" spans="17:21" thickBot="1">
      <c r="Q101" s="4">
        <f>Returns!N102/Returns!N101-1</f>
        <v>5.2868391451068586E-2</v>
      </c>
      <c r="R101" s="4">
        <f>Returns!B102/Returns!B101-1</f>
        <v>3.9800995024875441E-2</v>
      </c>
      <c r="S101" s="4">
        <f>Returns!K102/Returns!K101-1</f>
        <v>-1.6502874096050446E-2</v>
      </c>
      <c r="T101" s="4">
        <f>Returns!M102/Returns!M101-1</f>
        <v>9.8268026041026246E-3</v>
      </c>
      <c r="U101" s="4">
        <f>Returns!F102/Returns!F101-1</f>
        <v>1.7649864843377383E-2</v>
      </c>
    </row>
    <row r="102" spans="17:21" thickBot="1">
      <c r="Q102" s="4">
        <f>Returns!N103/Returns!N102-1</f>
        <v>6.1431623931624824E-3</v>
      </c>
      <c r="R102" s="4">
        <f>Returns!B103/Returns!B102-1</f>
        <v>-3.4965034965035002E-2</v>
      </c>
      <c r="S102" s="4">
        <f>Returns!K103/Returns!K102-1</f>
        <v>5.2790346907993779E-3</v>
      </c>
      <c r="T102" s="4">
        <f>Returns!M103/Returns!M102-1</f>
        <v>-1.5083323196691367E-2</v>
      </c>
      <c r="U102" s="4">
        <f>Returns!F103/Returns!F102-1</f>
        <v>1.187500000000008E-2</v>
      </c>
    </row>
    <row r="103" spans="17:21" thickBot="1">
      <c r="Q103" s="4">
        <f>Returns!N104/Returns!N103-1</f>
        <v>-1.0883992567029543E-2</v>
      </c>
      <c r="R103" s="4">
        <f>Returns!B104/Returns!B103-1</f>
        <v>-8.6956521739129933E-3</v>
      </c>
      <c r="S103" s="4">
        <f>Returns!K104/Returns!K103-1</f>
        <v>5.8139534883721034E-3</v>
      </c>
      <c r="T103" s="4">
        <f>Returns!M104/Returns!M103-1</f>
        <v>-2.2724465851549969E-2</v>
      </c>
      <c r="U103" s="4">
        <f>Returns!F104/Returns!F103-1</f>
        <v>6.3310685608399808E-3</v>
      </c>
    </row>
    <row r="104" spans="17:21" thickBot="1">
      <c r="Q104" s="4">
        <f>Returns!N105/Returns!N104-1</f>
        <v>-1.6371443907675753E-2</v>
      </c>
      <c r="R104" s="4">
        <f>Returns!B105/Returns!B104-1</f>
        <v>-2.7700831024931594E-3</v>
      </c>
      <c r="S104" s="4">
        <f>Returns!K105/Returns!K104-1</f>
        <v>7.8314376281931608E-3</v>
      </c>
      <c r="T104" s="4">
        <f>Returns!M105/Returns!M104-1</f>
        <v>-1.3269303677492683E-2</v>
      </c>
      <c r="U104" s="4">
        <f>Returns!F105/Returns!F104-1</f>
        <v>5.3705692803436289E-3</v>
      </c>
    </row>
    <row r="105" spans="17:21" thickBot="1">
      <c r="Q105" s="4">
        <f>Returns!N106/Returns!N105-1</f>
        <v>-3.5470668485674262E-3</v>
      </c>
      <c r="R105" s="4">
        <f>Returns!B106/Returns!B105-1</f>
        <v>1.3040123456790065E-2</v>
      </c>
      <c r="S105" s="4">
        <f>Returns!K106/Returns!K105-1</f>
        <v>8.8806660499538559E-3</v>
      </c>
      <c r="T105" s="4">
        <f>Returns!M106/Returns!M105-1</f>
        <v>-1.5368852459016757E-3</v>
      </c>
      <c r="U105" s="4">
        <f>Returns!F106/Returns!F105-1</f>
        <v>1.0683760683760646E-2</v>
      </c>
    </row>
    <row r="106" spans="17:21" thickBot="1">
      <c r="Q106" s="4">
        <f>Returns!N107/Returns!N106-1</f>
        <v>-3.2858707557503752E-3</v>
      </c>
      <c r="R106" s="4">
        <f>Returns!B107/Returns!B106-1</f>
        <v>2.4373524259275747E-3</v>
      </c>
      <c r="S106" s="4">
        <f>Returns!K107/Returns!K106-1</f>
        <v>-6.9686411149826322E-3</v>
      </c>
      <c r="T106" s="4">
        <f>Returns!M107/Returns!M106-1</f>
        <v>-1.4238070805541292E-2</v>
      </c>
      <c r="U106" s="4">
        <f>Returns!F107/Returns!F106-1</f>
        <v>2.5218967079432275E-2</v>
      </c>
    </row>
    <row r="107" spans="17:21" thickBot="1">
      <c r="Q107" s="4">
        <f>Returns!N108/Returns!N107-1</f>
        <v>2.8021978021978144E-2</v>
      </c>
      <c r="R107" s="4">
        <f>Returns!B108/Returns!B107-1</f>
        <v>-2.2414710128409787E-2</v>
      </c>
      <c r="S107" s="4">
        <f>Returns!K108/Returns!K107-1</f>
        <v>-1.2927054478301114E-3</v>
      </c>
      <c r="T107" s="4">
        <f>Returns!M108/Returns!M107-1</f>
        <v>-5.7514638906961402E-2</v>
      </c>
      <c r="U107" s="4">
        <f>Returns!F108/Returns!F107-1</f>
        <v>1.2225659154514679E-2</v>
      </c>
    </row>
    <row r="108" spans="17:21" thickBot="1">
      <c r="Q108" s="4">
        <f>Returns!N109/Returns!N108-1</f>
        <v>-3.794762159273124E-2</v>
      </c>
      <c r="R108" s="4">
        <f>Returns!B109/Returns!B108-1</f>
        <v>-4.5857298305611582E-3</v>
      </c>
      <c r="S108" s="4">
        <f>Returns!K109/Returns!K108-1</f>
        <v>-1.9045857988165715E-2</v>
      </c>
      <c r="T108" s="4">
        <f>Returns!M109/Returns!M108-1</f>
        <v>1.2701919094297853E-2</v>
      </c>
      <c r="U108" s="4">
        <f>Returns!F109/Returns!F108-1</f>
        <v>-1.0622817229336445E-2</v>
      </c>
    </row>
    <row r="109" spans="17:21" thickBot="1">
      <c r="Q109" s="4">
        <f>Returns!N110/Returns!N109-1</f>
        <v>-2.0277777777777728E-2</v>
      </c>
      <c r="R109" s="4">
        <f>Returns!B110/Returns!B109-1</f>
        <v>-1.2337003201374208E-2</v>
      </c>
      <c r="S109" s="4">
        <f>Returns!K110/Returns!K109-1</f>
        <v>3.7700282752122227E-3</v>
      </c>
      <c r="T109" s="4">
        <f>Returns!M110/Returns!M109-1</f>
        <v>-1.6359918200408829E-2</v>
      </c>
      <c r="U109" s="4">
        <f>Returns!F110/Returns!F109-1</f>
        <v>-1.8237976172966519E-2</v>
      </c>
    </row>
    <row r="110" spans="17:21" thickBot="1">
      <c r="Q110" s="4">
        <f>Returns!N111/Returns!N110-1</f>
        <v>6.804649844059929E-3</v>
      </c>
      <c r="R110" s="4">
        <f>Returns!B111/Returns!B110-1</f>
        <v>2.6089018894774885E-3</v>
      </c>
      <c r="S110" s="4">
        <f>Returns!K111/Returns!K110-1</f>
        <v>-1.2206572769953072E-2</v>
      </c>
      <c r="T110" s="4">
        <f>Returns!M111/Returns!M110-1</f>
        <v>1.0117810117809878E-2</v>
      </c>
      <c r="U110" s="4">
        <f>Returns!F111/Returns!F110-1</f>
        <v>2.2471910112359605E-2</v>
      </c>
    </row>
    <row r="111" spans="17:21" thickBot="1">
      <c r="Q111" s="4">
        <f>Returns!N112/Returns!N111-1</f>
        <v>-5.6322162771038631E-4</v>
      </c>
      <c r="R111" s="4">
        <f>Returns!B112/Returns!B111-1</f>
        <v>1.6795458129632568E-2</v>
      </c>
      <c r="S111" s="4">
        <f>Returns!K112/Returns!K111-1</f>
        <v>5.5133079847908828E-3</v>
      </c>
      <c r="T111" s="4">
        <f>Returns!M112/Returns!M111-1</f>
        <v>-6.3117453347968366E-3</v>
      </c>
      <c r="U111" s="4">
        <f>Returns!F112/Returns!F111-1</f>
        <v>4.0000000000000036E-2</v>
      </c>
    </row>
    <row r="112" spans="17:21" thickBot="1">
      <c r="Q112" s="4">
        <f>Returns!N113/Returns!N112-1</f>
        <v>-7.0442378134686345E-3</v>
      </c>
      <c r="R112" s="4">
        <f>Returns!B113/Returns!B112-1</f>
        <v>8.1426909654906954E-3</v>
      </c>
      <c r="S112" s="4">
        <f>Returns!K113/Returns!K112-1</f>
        <v>-3.4032898468518979E-3</v>
      </c>
      <c r="T112" s="4">
        <f>Returns!M113/Returns!M112-1</f>
        <v>1.2841756420878037E-2</v>
      </c>
      <c r="U112" s="4">
        <f>Returns!F113/Returns!F112-1</f>
        <v>3.2403493941954853E-3</v>
      </c>
    </row>
    <row r="113" spans="17:21" thickBot="1">
      <c r="Q113" s="4">
        <f>Returns!N114/Returns!N113-1</f>
        <v>-2.2985244040862773E-2</v>
      </c>
      <c r="R113" s="4">
        <f>Returns!B114/Returns!B113-1</f>
        <v>1.0461538461538522E-2</v>
      </c>
      <c r="S113" s="4">
        <f>Returns!K114/Returns!K113-1</f>
        <v>8.7269967748055954E-3</v>
      </c>
      <c r="T113" s="4">
        <f>Returns!M114/Returns!M113-1</f>
        <v>5.9986366734834373E-3</v>
      </c>
      <c r="U113" s="4">
        <f>Returns!F114/Returns!F113-1</f>
        <v>-2.4013481252632918E-2</v>
      </c>
    </row>
    <row r="114" spans="17:21" thickBot="1">
      <c r="Q114" s="4">
        <f>Returns!N115/Returns!N114-1</f>
        <v>2.904443799012224E-4</v>
      </c>
      <c r="R114" s="4">
        <f>Returns!B115/Returns!B114-1</f>
        <v>-1.0124847746650567E-2</v>
      </c>
      <c r="S114" s="4">
        <f>Returns!K115/Returns!K114-1</f>
        <v>-6.770735377092385E-3</v>
      </c>
      <c r="T114" s="4">
        <f>Returns!M115/Returns!M114-1</f>
        <v>-1.1519176040113988E-2</v>
      </c>
      <c r="U114" s="4">
        <f>Returns!F115/Returns!F114-1</f>
        <v>-6.7625899280575608E-3</v>
      </c>
    </row>
    <row r="115" spans="17:21" thickBot="1">
      <c r="Q115" s="4">
        <f>Returns!N116/Returns!N115-1</f>
        <v>-1.2775842044134622E-2</v>
      </c>
      <c r="R115" s="4">
        <f>Returns!B116/Returns!B115-1</f>
        <v>7.1521956471582993E-3</v>
      </c>
      <c r="S115" s="4">
        <f>Returns!K116/Returns!K115-1</f>
        <v>9.8466199583411296E-3</v>
      </c>
      <c r="T115" s="4">
        <f>Returns!M116/Returns!M115-1</f>
        <v>-1.9193857965451588E-3</v>
      </c>
      <c r="U115" s="4">
        <f>Returns!F116/Returns!F115-1</f>
        <v>-4.345936549327023E-4</v>
      </c>
    </row>
    <row r="116" spans="17:21" thickBot="1">
      <c r="Q116" s="4">
        <f>Returns!N117/Returns!N116-1</f>
        <v>4.7058823529411153E-3</v>
      </c>
      <c r="R116" s="4">
        <f>Returns!B117/Returns!B116-1</f>
        <v>1.2064752596212536E-2</v>
      </c>
      <c r="S116" s="4">
        <f>Returns!K117/Returns!K116-1</f>
        <v>1.1250703168948162E-2</v>
      </c>
      <c r="T116" s="4">
        <f>Returns!M117/Returns!M116-1</f>
        <v>5.2197802197804233E-3</v>
      </c>
      <c r="U116" s="4">
        <f>Returns!F117/Returns!F116-1</f>
        <v>6.3768115942028913E-3</v>
      </c>
    </row>
    <row r="117" spans="17:21" thickBot="1">
      <c r="Q117" s="4">
        <f>Returns!N118/Returns!N117-1</f>
        <v>-3.5421545667447152E-2</v>
      </c>
      <c r="R117" s="4">
        <f>Returns!B118/Returns!B117-1</f>
        <v>-5.3191489361702149E-2</v>
      </c>
      <c r="S117" s="4">
        <f>Returns!K118/Returns!K117-1</f>
        <v>1.1496384201743037E-2</v>
      </c>
      <c r="T117" s="4">
        <f>Returns!M118/Returns!M117-1</f>
        <v>-3.7988521453949153E-2</v>
      </c>
      <c r="U117" s="4">
        <f>Returns!F118/Returns!F117-1</f>
        <v>-4.2338709677419373E-2</v>
      </c>
    </row>
    <row r="118" spans="17:21" thickBot="1">
      <c r="Q118" s="4">
        <f>Returns!N119/Returns!N118-1</f>
        <v>2.7314112291350501E-2</v>
      </c>
      <c r="R118" s="4">
        <f>Returns!B119/Returns!B118-1</f>
        <v>2.0479719499561844E-2</v>
      </c>
      <c r="S118" s="4">
        <f>Returns!K119/Returns!K118-1</f>
        <v>-4.6746104491292351E-2</v>
      </c>
      <c r="T118" s="4">
        <f>Returns!M119/Returns!M118-1</f>
        <v>-2.982954545454608E-3</v>
      </c>
      <c r="U118" s="4">
        <f>Returns!F119/Returns!F118-1</f>
        <v>1.5037593984978948E-4</v>
      </c>
    </row>
    <row r="119" spans="17:21" thickBot="1">
      <c r="Q119" s="4">
        <f>Returns!N120/Returns!N119-1</f>
        <v>-7.6809453471196054E-3</v>
      </c>
      <c r="R119" s="4">
        <f>Returns!B120/Returns!B119-1</f>
        <v>8.3554583788847392E-3</v>
      </c>
      <c r="S119" s="4">
        <f>Returns!K120/Returns!K119-1</f>
        <v>-2.6538461538461622E-2</v>
      </c>
      <c r="T119" s="4">
        <f>Returns!M120/Returns!M119-1</f>
        <v>-3.5617609346060286E-3</v>
      </c>
      <c r="U119" s="4">
        <f>Returns!F120/Returns!F119-1</f>
        <v>1.6689219666215616E-2</v>
      </c>
    </row>
    <row r="120" spans="17:21" thickBot="1">
      <c r="Q120" s="4">
        <f>Returns!N121/Returns!N120-1</f>
        <v>-1.8160166716284842E-2</v>
      </c>
      <c r="R120" s="4">
        <f>Returns!B121/Returns!B120-1</f>
        <v>-1.7037094400991215E-2</v>
      </c>
      <c r="S120" s="4">
        <f>Returns!K121/Returns!K120-1</f>
        <v>8.0995653891742236E-3</v>
      </c>
      <c r="T120" s="4">
        <f>Returns!M121/Returns!M120-1</f>
        <v>-7.7209036316842061E-3</v>
      </c>
      <c r="U120" s="4">
        <f>Returns!F121/Returns!F120-1</f>
        <v>-1.6415261756876687E-2</v>
      </c>
    </row>
    <row r="121" spans="17:21" thickBot="1">
      <c r="Q121" s="4">
        <f>Returns!N122/Returns!N121-1</f>
        <v>9.7028502122498139E-3</v>
      </c>
      <c r="R121" s="4">
        <f>Returns!B122/Returns!B121-1</f>
        <v>6.1293626408256419E-2</v>
      </c>
      <c r="S121" s="4">
        <f>Returns!K122/Returns!K121-1</f>
        <v>-9.7981579463061186E-3</v>
      </c>
      <c r="T121" s="4">
        <f>Returns!M122/Returns!M121-1</f>
        <v>2.6368876080691717E-2</v>
      </c>
      <c r="U121" s="4">
        <f>Returns!F122/Returns!F121-1</f>
        <v>-7.9687265072921898E-3</v>
      </c>
    </row>
    <row r="122" spans="17:21" thickBot="1">
      <c r="Q122" s="4">
        <f>Returns!N123/Returns!N122-1</f>
        <v>-9.009009009008917E-3</v>
      </c>
      <c r="R122" s="4">
        <f>Returns!B123/Returns!B122-1</f>
        <v>4.7583698314898726E-2</v>
      </c>
      <c r="S122" s="4">
        <f>Returns!K123/Returns!K122-1</f>
        <v>4.5517514347912069E-2</v>
      </c>
      <c r="T122" s="4">
        <f>Returns!M123/Returns!M122-1</f>
        <v>4.1415134072722237E-2</v>
      </c>
      <c r="U122" s="4">
        <f>Returns!F123/Returns!F122-1</f>
        <v>-1.0306153379812222E-2</v>
      </c>
    </row>
    <row r="123" spans="17:21" thickBot="1">
      <c r="Q123" s="4">
        <f>Returns!N124/Returns!N123-1</f>
        <v>-6.0606060606072099E-4</v>
      </c>
      <c r="R123" s="4">
        <f>Returns!B124/Returns!B123-1</f>
        <v>2.4518140589569137E-2</v>
      </c>
      <c r="S123" s="4">
        <f>Returns!K124/Returns!K123-1</f>
        <v>3.6721559719856245E-2</v>
      </c>
      <c r="T123" s="4">
        <f>Returns!M124/Returns!M123-1</f>
        <v>-5.2574818010245883E-3</v>
      </c>
      <c r="U123" s="4">
        <f>Returns!F124/Returns!F123-1</f>
        <v>-9.0352220520674154E-3</v>
      </c>
    </row>
    <row r="124" spans="17:21" thickBot="1">
      <c r="Q124" s="4">
        <f>Returns!N125/Returns!N124-1</f>
        <v>1.5160703456640334E-2</v>
      </c>
      <c r="R124" s="4">
        <f>Returns!B125/Returns!B124-1</f>
        <v>5.1874394798727685E-3</v>
      </c>
      <c r="S124" s="4">
        <f>Returns!K125/Returns!K124-1</f>
        <v>-1.4789118130363432E-2</v>
      </c>
      <c r="T124" s="4">
        <f>Returns!M125/Returns!M124-1</f>
        <v>-2.8459140804988348E-3</v>
      </c>
      <c r="U124" s="4">
        <f>Returns!F125/Returns!F124-1</f>
        <v>-5.7332715190851369E-2</v>
      </c>
    </row>
    <row r="125" spans="17:21" thickBot="1">
      <c r="Q125" s="4">
        <f>Returns!N126/Returns!N125-1</f>
        <v>-4.7789725209078648E-3</v>
      </c>
      <c r="R125" s="4">
        <f>Returns!B126/Returns!B125-1</f>
        <v>-9.8396752219087613E-3</v>
      </c>
      <c r="S125" s="4">
        <f>Returns!K126/Returns!K125-1</f>
        <v>-2.7427724240178031E-2</v>
      </c>
      <c r="T125" s="4">
        <f>Returns!M126/Returns!M125-1</f>
        <v>-6.6594183201956758E-3</v>
      </c>
      <c r="U125" s="4">
        <f>Returns!F126/Returns!F125-1</f>
        <v>-6.8196721311475361E-2</v>
      </c>
    </row>
    <row r="126" spans="17:21" thickBot="1">
      <c r="Q126" s="4">
        <f>Returns!N127/Returns!N126-1</f>
        <v>-2.1008403361344463E-3</v>
      </c>
      <c r="R126" s="4">
        <f>Returns!B127/Returns!B126-1</f>
        <v>2.0569840166782649E-2</v>
      </c>
      <c r="S126" s="4">
        <f>Returns!K127/Returns!K126-1</f>
        <v>-8.765243902438935E-3</v>
      </c>
      <c r="T126" s="4">
        <f>Returns!M127/Returns!M126-1</f>
        <v>5.4727048843890014E-3</v>
      </c>
      <c r="U126" s="4">
        <f>Returns!F127/Returns!F126-1</f>
        <v>2.9908515130188107E-3</v>
      </c>
    </row>
    <row r="127" spans="17:21" thickBot="1">
      <c r="Q127" s="4">
        <f>Returns!N128/Returns!N127-1</f>
        <v>3.9097744360903075E-3</v>
      </c>
      <c r="R127" s="4">
        <f>Returns!B128/Returns!B127-1</f>
        <v>-7.6263107721640244E-3</v>
      </c>
      <c r="S127" s="4">
        <f>Returns!K128/Returns!K127-1</f>
        <v>7.6893502499042476E-4</v>
      </c>
      <c r="T127" s="4">
        <f>Returns!M128/Returns!M127-1</f>
        <v>7.4976187236358793E-2</v>
      </c>
      <c r="U127" s="4">
        <f>Returns!F128/Returns!F127-1</f>
        <v>2.6135765655148191E-2</v>
      </c>
    </row>
    <row r="128" spans="17:21" thickBot="1">
      <c r="Q128" s="4">
        <f>Returns!N129/Returns!N128-1</f>
        <v>-1.1384062312762233E-2</v>
      </c>
      <c r="R128" s="4">
        <f>Returns!B129/Returns!B128-1</f>
        <v>-1.1595992864004367E-2</v>
      </c>
      <c r="S128" s="4">
        <f>Returns!K129/Returns!K128-1</f>
        <v>-9.7963887821744811E-3</v>
      </c>
      <c r="T128" s="4">
        <f>Returns!M129/Returns!M128-1</f>
        <v>-2.6455696202531742E-2</v>
      </c>
      <c r="U128" s="4">
        <f>Returns!F129/Returns!F128-1</f>
        <v>-4.1025641025640991E-2</v>
      </c>
    </row>
    <row r="129" spans="17:21" thickBot="1">
      <c r="Q129" s="4">
        <f>Returns!N130/Returns!N129-1</f>
        <v>6.0606060606060996E-3</v>
      </c>
      <c r="R129" s="4">
        <f>Returns!B130/Returns!B129-1</f>
        <v>-1.8743491843110194E-2</v>
      </c>
      <c r="S129" s="4">
        <f>Returns!K130/Returns!K129-1</f>
        <v>-4.1125121241513019E-2</v>
      </c>
      <c r="T129" s="4">
        <f>Returns!M130/Returns!M129-1</f>
        <v>-2.2623846053829055E-2</v>
      </c>
      <c r="U129" s="4">
        <f>Returns!F130/Returns!F129-1</f>
        <v>8.0213903743315829E-3</v>
      </c>
    </row>
    <row r="130" spans="17:21" thickBot="1">
      <c r="Q130" s="4">
        <f>Returns!N131/Returns!N130-1</f>
        <v>5.1204819277106406E-3</v>
      </c>
      <c r="R130" s="4">
        <f>Returns!B131/Returns!B130-1</f>
        <v>-1.4149274849662996E-3</v>
      </c>
      <c r="S130" s="4">
        <f>Returns!K131/Returns!K130-1</f>
        <v>-1.3554521545620091E-2</v>
      </c>
      <c r="T130" s="4">
        <f>Returns!M131/Returns!M130-1</f>
        <v>-1.9954769189837185E-3</v>
      </c>
      <c r="U130" s="4">
        <f>Returns!F131/Returns!F130-1</f>
        <v>5.78249336870027E-2</v>
      </c>
    </row>
    <row r="131" spans="17:21" thickBot="1">
      <c r="Q131" s="4">
        <f>Returns!N132/Returns!N131-1</f>
        <v>3.3263410248726366E-2</v>
      </c>
      <c r="R131" s="4">
        <f>Returns!B132/Returns!B131-1</f>
        <v>-8.5015940488841757E-4</v>
      </c>
      <c r="S131" s="4">
        <f>Returns!K132/Returns!K131-1</f>
        <v>2.2764561115668602E-2</v>
      </c>
      <c r="T131" s="4">
        <f>Returns!M132/Returns!M131-1</f>
        <v>1.492935217275404E-2</v>
      </c>
      <c r="U131" s="4">
        <f>Returns!F132/Returns!F131-1</f>
        <v>3.6442661317285241E-2</v>
      </c>
    </row>
    <row r="132" spans="17:21" thickBot="1">
      <c r="Q132" s="4">
        <f>Returns!N133/Returns!N132-1</f>
        <v>-1.7401392111368708E-2</v>
      </c>
      <c r="R132" s="4">
        <f>Returns!B133/Returns!B132-1</f>
        <v>3.1908104658582293E-3</v>
      </c>
      <c r="S132" s="4">
        <f>Returns!K133/Returns!K132-1</f>
        <v>-1.5440144375375886E-2</v>
      </c>
      <c r="T132" s="4">
        <f>Returns!M133/Returns!M132-1</f>
        <v>4.596795376937246E-3</v>
      </c>
      <c r="U132" s="4">
        <f>Returns!F133/Returns!F132-1</f>
        <v>-1.6129032258064502E-2</v>
      </c>
    </row>
    <row r="133" spans="17:21" thickBot="1">
      <c r="Q133" s="4">
        <f>Returns!N134/Returns!N133-1</f>
        <v>-1.0625737898465104E-2</v>
      </c>
      <c r="R133" s="4">
        <f>Returns!B134/Returns!B133-1</f>
        <v>-7.4215436810854962E-3</v>
      </c>
      <c r="S133" s="4">
        <f>Returns!K134/Returns!K133-1</f>
        <v>-6.7209775967412844E-3</v>
      </c>
      <c r="T133" s="4">
        <f>Returns!M134/Returns!M133-1</f>
        <v>-1.8303046149823365E-2</v>
      </c>
      <c r="U133" s="4">
        <f>Returns!F134/Returns!F133-1</f>
        <v>-3.9672131147540979E-2</v>
      </c>
    </row>
    <row r="134" spans="17:21" thickBot="1">
      <c r="Q134" s="4">
        <f>Returns!N135/Returns!N134-1</f>
        <v>5.966587112171684E-4</v>
      </c>
      <c r="R134" s="4">
        <f>Returns!B135/Returns!B134-1</f>
        <v>-7.1209855444176462E-5</v>
      </c>
      <c r="S134" s="4">
        <f>Returns!K135/Returns!K134-1</f>
        <v>-2.3580069714988827E-2</v>
      </c>
      <c r="T134" s="4">
        <f>Returns!M135/Returns!M134-1</f>
        <v>1.3317352510311409E-4</v>
      </c>
      <c r="U134" s="4">
        <f>Returns!F135/Returns!F134-1</f>
        <v>2.4240355069989894E-2</v>
      </c>
    </row>
    <row r="135" spans="17:21" thickBot="1">
      <c r="Q135" s="4">
        <f>Returns!N136/Returns!N135-1</f>
        <v>-1.4907573047107103E-3</v>
      </c>
      <c r="R135" s="4">
        <f>Returns!B136/Returns!B135-1</f>
        <v>-1.9228030195127532E-3</v>
      </c>
      <c r="S135" s="4">
        <f>Returns!K136/Returns!K135-1</f>
        <v>-3.5489290214195668E-2</v>
      </c>
      <c r="T135" s="4">
        <f>Returns!M136/Returns!M135-1</f>
        <v>-1.6245006657789607E-2</v>
      </c>
      <c r="U135" s="4">
        <f>Returns!F136/Returns!F135-1</f>
        <v>1.6666666666667052E-3</v>
      </c>
    </row>
    <row r="136" spans="17:21" thickBot="1">
      <c r="Q136" s="4">
        <f>Returns!N137/Returns!N136-1</f>
        <v>-1.6124216183935447E-2</v>
      </c>
      <c r="R136" s="4">
        <f>Returns!B137/Returns!B136-1</f>
        <v>-2.0763467713164396E-2</v>
      </c>
      <c r="S136" s="4">
        <f>Returns!K137/Returns!K136-1</f>
        <v>-2.2860875244937851E-2</v>
      </c>
      <c r="T136" s="4">
        <f>Returns!M137/Returns!M136-1</f>
        <v>-1.7460747157552636E-2</v>
      </c>
      <c r="U136" s="4">
        <f>Returns!F137/Returns!F136-1</f>
        <v>2.0632279534109843E-2</v>
      </c>
    </row>
    <row r="137" spans="17:21" thickBot="1">
      <c r="Q137" s="4">
        <f>Returns!N138/Returns!N137-1</f>
        <v>1.4567526555386845E-2</v>
      </c>
      <c r="R137" s="4">
        <f>Returns!B138/Returns!B137-1</f>
        <v>-4.6997959778490306E-2</v>
      </c>
      <c r="S137" s="4">
        <f>Returns!K138/Returns!K137-1</f>
        <v>-3.8101604278074852E-2</v>
      </c>
      <c r="T137" s="4">
        <f>Returns!M138/Returns!M137-1</f>
        <v>-3.5266565642650516E-2</v>
      </c>
      <c r="U137" s="4">
        <f>Returns!F138/Returns!F137-1</f>
        <v>1.0759700032605179E-2</v>
      </c>
    </row>
    <row r="138" spans="17:21" thickBot="1">
      <c r="Q138" s="4">
        <f>Returns!N139/Returns!N138-1</f>
        <v>-4.6365539934190902E-2</v>
      </c>
      <c r="R138" s="4">
        <f>Returns!B139/Returns!B138-1</f>
        <v>1.2997935621990031E-3</v>
      </c>
      <c r="S138" s="4">
        <f>Returns!K139/Returns!K138-1</f>
        <v>-4.470697243456101E-2</v>
      </c>
      <c r="T138" s="4">
        <f>Returns!M139/Returns!M138-1</f>
        <v>-7.2825931743538685E-3</v>
      </c>
      <c r="U138" s="4">
        <f>Returns!F139/Returns!F138-1</f>
        <v>0</v>
      </c>
    </row>
    <row r="139" spans="17:21" thickBot="1">
      <c r="Q139" s="4">
        <f>Returns!N140/Returns!N139-1</f>
        <v>-3.1367628607276155E-3</v>
      </c>
      <c r="R139" s="4">
        <f>Returns!B140/Returns!B139-1</f>
        <v>-6.1850946854001831E-3</v>
      </c>
      <c r="S139" s="4">
        <f>Returns!K140/Returns!K139-1</f>
        <v>-1.9398642095053487E-2</v>
      </c>
      <c r="T139" s="4">
        <f>Returns!M140/Returns!M139-1</f>
        <v>1.5822784810126667E-3</v>
      </c>
      <c r="U139" s="4">
        <f>Returns!F140/Returns!F139-1</f>
        <v>4.0322580645162365E-3</v>
      </c>
    </row>
    <row r="140" spans="17:21" thickBot="1">
      <c r="Q140" s="4">
        <f>Returns!N141/Returns!N140-1</f>
        <v>-3.4612964128382107E-3</v>
      </c>
      <c r="R140" s="4">
        <f>Returns!B141/Returns!B140-1</f>
        <v>6.7614291202457988E-3</v>
      </c>
      <c r="S140" s="4">
        <f>Returns!K141/Returns!K140-1</f>
        <v>-4.8466864490603334E-2</v>
      </c>
      <c r="T140" s="4">
        <f>Returns!M141/Returns!M140-1</f>
        <v>-8.0425104121787383E-3</v>
      </c>
      <c r="U140" s="4">
        <f>Returns!F141/Returns!F140-1</f>
        <v>1.1244979919678766E-2</v>
      </c>
    </row>
    <row r="141" spans="17:21" thickBot="1">
      <c r="Q141" s="4">
        <f>Returns!N142/Returns!N141-1</f>
        <v>-5.3678560151563248E-3</v>
      </c>
      <c r="R141" s="4">
        <f>Returns!B142/Returns!B141-1</f>
        <v>2.0987560100740321E-2</v>
      </c>
      <c r="S141" s="4">
        <f>Returns!K142/Returns!K141-1</f>
        <v>-2.8846153846153855E-2</v>
      </c>
      <c r="T141" s="4">
        <f>Returns!M142/Returns!M141-1</f>
        <v>3.315477052265825E-2</v>
      </c>
      <c r="U141" s="4">
        <f>Returns!F142/Returns!F141-1</f>
        <v>-6.8308181096108034E-2</v>
      </c>
    </row>
    <row r="142" spans="17:21" thickBot="1">
      <c r="Q142" s="4">
        <f>Returns!N143/Returns!N142-1</f>
        <v>5.7142857142857828E-3</v>
      </c>
      <c r="R142" s="4">
        <f>Returns!B143/Returns!B142-1</f>
        <v>-3.5356555538944456E-2</v>
      </c>
      <c r="S142" s="4">
        <f>Returns!K143/Returns!K142-1</f>
        <v>6.9039336366069293E-2</v>
      </c>
      <c r="T142" s="4">
        <f>Returns!M143/Returns!M142-1</f>
        <v>-3.1810538116591847E-2</v>
      </c>
      <c r="U142" s="4">
        <f>Returns!F143/Returns!F142-1</f>
        <v>2.8132992327365658E-2</v>
      </c>
    </row>
    <row r="143" spans="17:21" thickBot="1">
      <c r="Q143" s="4">
        <f>Returns!N144/Returns!N143-1</f>
        <v>-1.8939393939393367E-3</v>
      </c>
      <c r="R143" s="4">
        <f>Returns!B144/Returns!B143-1</f>
        <v>-4.8818287485472567E-3</v>
      </c>
      <c r="S143" s="4">
        <f>Returns!K144/Returns!K143-1</f>
        <v>-7.4092615769712156E-2</v>
      </c>
      <c r="T143" s="4">
        <f>Returns!M144/Returns!M143-1</f>
        <v>-2.7500361846866106E-3</v>
      </c>
      <c r="U143" s="4">
        <f>Returns!F144/Returns!F143-1</f>
        <v>3.3167495854062867E-3</v>
      </c>
    </row>
    <row r="144" spans="17:21" thickBot="1">
      <c r="Q144" s="4">
        <f>Returns!N145/Returns!N144-1</f>
        <v>1.0120177103099204E-2</v>
      </c>
      <c r="R144" s="4">
        <f>Returns!B145/Returns!B144-1</f>
        <v>1.113533717489501E-2</v>
      </c>
      <c r="S144" s="4">
        <f>Returns!K145/Returns!K144-1</f>
        <v>-1.3517166801839675E-3</v>
      </c>
      <c r="T144" s="4">
        <f>Returns!M145/Returns!M144-1</f>
        <v>-5.805515239478698E-4</v>
      </c>
      <c r="U144" s="4">
        <f>Returns!F145/Returns!F144-1</f>
        <v>-8.2644628099173278E-3</v>
      </c>
    </row>
    <row r="145" spans="17:21" thickBot="1">
      <c r="Q145" s="4">
        <f>Returns!N146/Returns!N145-1</f>
        <v>-7.5140889167188973E-3</v>
      </c>
      <c r="R145" s="4">
        <f>Returns!B146/Returns!B145-1</f>
        <v>-1.5402387370033743E-4</v>
      </c>
      <c r="S145" s="4">
        <f>Returns!K146/Returns!K145-1</f>
        <v>7.4986464537087238E-2</v>
      </c>
      <c r="T145" s="4">
        <f>Returns!M146/Returns!M145-1</f>
        <v>-1.1472553006099395E-2</v>
      </c>
      <c r="U145" s="4">
        <f>Returns!F146/Returns!F145-1</f>
        <v>3.3333333333334103E-3</v>
      </c>
    </row>
    <row r="146" spans="17:21" thickBot="1">
      <c r="Q146" s="4">
        <f>Returns!N147/Returns!N146-1</f>
        <v>-1.9558359621451138E-2</v>
      </c>
      <c r="R146" s="4">
        <f>Returns!B147/Returns!B146-1</f>
        <v>3.0809520141716895E-4</v>
      </c>
      <c r="S146" s="4">
        <f>Returns!K147/Returns!K146-1</f>
        <v>3.7270209015361377E-2</v>
      </c>
      <c r="T146" s="4">
        <f>Returns!M147/Returns!M146-1</f>
        <v>3.8195974731893845E-3</v>
      </c>
      <c r="U146" s="4">
        <f>Returns!F147/Returns!F146-1</f>
        <v>6.8770764119601369E-2</v>
      </c>
    </row>
    <row r="147" spans="17:21" thickBot="1">
      <c r="Q147" s="4">
        <f>Returns!N148/Returns!N147-1</f>
        <v>6.4350064350082725E-4</v>
      </c>
      <c r="R147" s="4">
        <f>Returns!B148/Returns!B147-1</f>
        <v>-6.8530068530069377E-3</v>
      </c>
      <c r="S147" s="4">
        <f>Returns!K148/Returns!K147-1</f>
        <v>7.4775430929837405E-2</v>
      </c>
      <c r="T147" s="4">
        <f>Returns!M148/Returns!M147-1</f>
        <v>-1.4634860237084713E-2</v>
      </c>
      <c r="U147" s="4">
        <f>Returns!F148/Returns!F147-1</f>
        <v>-4.5073049424930733E-3</v>
      </c>
    </row>
    <row r="148" spans="17:21" thickBot="1">
      <c r="Q148" s="4">
        <f>Returns!N149/Returns!N148-1</f>
        <v>1.5755627009646167E-2</v>
      </c>
      <c r="R148" s="4">
        <f>Returns!B149/Returns!B148-1</f>
        <v>-6.7452318188864213E-3</v>
      </c>
      <c r="S148" s="4">
        <f>Returns!K149/Returns!K148-1</f>
        <v>-3.3657104133724913E-2</v>
      </c>
      <c r="T148" s="4">
        <f>Returns!M149/Returns!M148-1</f>
        <v>-8.1687212238229501E-3</v>
      </c>
      <c r="U148" s="4">
        <f>Returns!F149/Returns!F148-1</f>
        <v>7.9625292740048703E-3</v>
      </c>
    </row>
    <row r="149" spans="17:21" thickBot="1">
      <c r="Q149" s="4">
        <f>Returns!N150/Returns!N149-1</f>
        <v>-1.076289965178856E-2</v>
      </c>
      <c r="R149" s="4">
        <f>Returns!B150/Returns!B149-1</f>
        <v>8.0399656545153686E-3</v>
      </c>
      <c r="S149" s="4">
        <f>Returns!K150/Returns!K149-1</f>
        <v>-7.410004675081816E-2</v>
      </c>
      <c r="T149" s="4">
        <f>Returns!M150/Returns!M149-1</f>
        <v>-1.6621743036837389E-2</v>
      </c>
      <c r="U149" s="4">
        <f>Returns!F150/Returns!F149-1</f>
        <v>-7.1251548946716925E-3</v>
      </c>
    </row>
    <row r="150" spans="17:21" thickBot="1">
      <c r="Q150" s="4">
        <f>Returns!N151/Returns!N150-1</f>
        <v>3.4240000000000048E-2</v>
      </c>
      <c r="R150" s="4">
        <f>Returns!B151/Returns!B150-1</f>
        <v>6.8143100511075527E-3</v>
      </c>
      <c r="S150" s="4">
        <f>Returns!K151/Returns!K150-1</f>
        <v>3.6101994445846941E-2</v>
      </c>
      <c r="T150" s="4">
        <f>Returns!M151/Returns!M150-1</f>
        <v>5.3296786965126852E-3</v>
      </c>
      <c r="U150" s="4">
        <f>Returns!F151/Returns!F150-1</f>
        <v>5.1482059282371484E-2</v>
      </c>
    </row>
    <row r="151" spans="17:21" thickBot="1">
      <c r="Q151" s="4">
        <f>Returns!N152/Returns!N151-1</f>
        <v>-8.3539603960397502E-3</v>
      </c>
      <c r="R151" s="4">
        <f>Returns!B152/Returns!B151-1</f>
        <v>-2.9995385325335411E-3</v>
      </c>
      <c r="S151" s="4">
        <f>Returns!K152/Returns!K151-1</f>
        <v>0</v>
      </c>
      <c r="T151" s="4">
        <f>Returns!M152/Returns!M151-1</f>
        <v>1.0148439866707104E-2</v>
      </c>
      <c r="U151" s="4">
        <f>Returns!F152/Returns!F151-1</f>
        <v>-4.3026706231454881E-3</v>
      </c>
    </row>
    <row r="152" spans="17:21" thickBot="1">
      <c r="Q152" s="4">
        <f>Returns!N153/Returns!N152-1</f>
        <v>-2.1840873634944025E-3</v>
      </c>
      <c r="R152" s="4">
        <f>Returns!B153/Returns!B152-1</f>
        <v>9.1799737715034802E-3</v>
      </c>
      <c r="S152" s="4">
        <f>Returns!K153/Returns!K152-1</f>
        <v>1.8762183235867536E-2</v>
      </c>
      <c r="T152" s="4">
        <f>Returns!M153/Returns!M152-1</f>
        <v>2.0092967461388556E-2</v>
      </c>
      <c r="U152" s="4">
        <f>Returns!F153/Returns!F152-1</f>
        <v>5.8113544926241545E-3</v>
      </c>
    </row>
    <row r="153" spans="17:21" thickBot="1">
      <c r="Q153" s="4">
        <f>Returns!N154/Returns!N153-1</f>
        <v>-3.1269543464665928E-3</v>
      </c>
      <c r="R153" s="4">
        <f>Returns!B154/Returns!B153-1</f>
        <v>1.9874636905672372E-3</v>
      </c>
      <c r="S153" s="4">
        <f>Returns!K154/Returns!K153-1</f>
        <v>-1.9851710117196997E-2</v>
      </c>
      <c r="T153" s="4">
        <f>Returns!M154/Returns!M153-1</f>
        <v>1.0142584154049672E-2</v>
      </c>
      <c r="U153" s="4">
        <f>Returns!F154/Returns!F153-1</f>
        <v>0</v>
      </c>
    </row>
    <row r="154" spans="17:21" thickBot="1">
      <c r="Q154" s="4">
        <f>Returns!N155/Returns!N154-1</f>
        <v>-8.7829360100375453E-3</v>
      </c>
      <c r="R154" s="4">
        <f>Returns!B155/Returns!B154-1</f>
        <v>2.2886786695153205E-4</v>
      </c>
      <c r="S154" s="4">
        <f>Returns!K155/Returns!K154-1</f>
        <v>-2.0985846754514426E-2</v>
      </c>
      <c r="T154" s="4">
        <f>Returns!M155/Returns!M154-1</f>
        <v>-1.8189755529685714E-2</v>
      </c>
      <c r="U154" s="4">
        <f>Returns!F155/Returns!F154-1</f>
        <v>-2.2222222222222254E-2</v>
      </c>
    </row>
    <row r="155" spans="17:21" thickBot="1">
      <c r="Q155" s="4">
        <f>Returns!N156/Returns!N155-1</f>
        <v>9.4936708860757779E-3</v>
      </c>
      <c r="R155" s="4">
        <f>Returns!B156/Returns!B155-1</f>
        <v>-8.6949889405844027E-3</v>
      </c>
      <c r="S155" s="4">
        <f>Returns!K156/Returns!K155-1</f>
        <v>-2.9910269192422456E-3</v>
      </c>
      <c r="T155" s="4">
        <f>Returns!M156/Returns!M155-1</f>
        <v>-2.0157106862309204E-2</v>
      </c>
      <c r="U155" s="4">
        <f>Returns!F156/Returns!F155-1</f>
        <v>1.8484848484848548E-2</v>
      </c>
    </row>
    <row r="156" spans="17:21" thickBot="1">
      <c r="Q156" s="4">
        <f>Returns!N157/Returns!N156-1</f>
        <v>-1.2539184952978011E-2</v>
      </c>
      <c r="R156" s="4">
        <f>Returns!B157/Returns!B156-1</f>
        <v>-1.131030237747177E-2</v>
      </c>
      <c r="S156" s="4">
        <f>Returns!K157/Returns!K156-1</f>
        <v>-3.4750000000000059E-2</v>
      </c>
      <c r="T156" s="4">
        <f>Returns!M157/Returns!M156-1</f>
        <v>-1.8151565572530726E-2</v>
      </c>
      <c r="U156" s="4">
        <f>Returns!F157/Returns!F156-1</f>
        <v>-4.7604879500148245E-3</v>
      </c>
    </row>
    <row r="157" spans="17:21" thickBot="1">
      <c r="Q157" s="4">
        <f>Returns!N158/Returns!N157-1</f>
        <v>-1.8095238095238053E-2</v>
      </c>
      <c r="R157" s="4">
        <f>Returns!B158/Returns!B157-1</f>
        <v>-4.0466926070038545E-3</v>
      </c>
      <c r="S157" s="4">
        <f>Returns!K158/Returns!K157-1</f>
        <v>-1.424501424501412E-2</v>
      </c>
      <c r="T157" s="4">
        <f>Returns!M158/Returns!M157-1</f>
        <v>3.1582190725619963E-2</v>
      </c>
      <c r="U157" s="4">
        <f>Returns!F158/Returns!F157-1</f>
        <v>0</v>
      </c>
    </row>
    <row r="158" spans="17:21" thickBot="1">
      <c r="Q158" s="4">
        <f>Returns!N159/Returns!N158-1</f>
        <v>-3.2654380860006382E-2</v>
      </c>
      <c r="R158" s="4">
        <f>Returns!B159/Returns!B158-1</f>
        <v>-1.4846069698389863E-3</v>
      </c>
      <c r="S158" s="4">
        <f>Returns!K159/Returns!K158-1</f>
        <v>1.2348922753546931E-2</v>
      </c>
      <c r="T158" s="4">
        <f>Returns!M159/Returns!M158-1</f>
        <v>9.2592592592593004E-3</v>
      </c>
      <c r="U158" s="4">
        <f>Returns!F159/Returns!F158-1</f>
        <v>-2.3467862481315493E-2</v>
      </c>
    </row>
    <row r="159" spans="17:21" thickBot="1">
      <c r="Q159" s="4">
        <f>Returns!N160/Returns!N159-1</f>
        <v>2.1390374331550666E-2</v>
      </c>
      <c r="R159" s="4">
        <f>Returns!B160/Returns!B159-1</f>
        <v>-8.4513655215588956E-3</v>
      </c>
      <c r="S159" s="4">
        <f>Returns!K160/Returns!K159-1</f>
        <v>-1.3495977160654093E-2</v>
      </c>
      <c r="T159" s="4">
        <f>Returns!M160/Returns!M159-1</f>
        <v>-6.3628292394198871E-3</v>
      </c>
      <c r="U159" s="4">
        <f>Returns!F160/Returns!F159-1</f>
        <v>-5.7707025868666717E-2</v>
      </c>
    </row>
    <row r="160" spans="17:21" thickBot="1">
      <c r="Q160" s="4">
        <f>Returns!N161/Returns!N160-1</f>
        <v>1.9960732984293239E-2</v>
      </c>
      <c r="R160" s="4">
        <f>Returns!B161/Returns!B160-1</f>
        <v>-8.9969221055954396E-3</v>
      </c>
      <c r="S160" s="4">
        <f>Returns!K161/Returns!K160-1</f>
        <v>1.6837674296237948E-2</v>
      </c>
      <c r="T160" s="4">
        <f>Returns!M161/Returns!M160-1</f>
        <v>8.3395383469841988E-3</v>
      </c>
      <c r="U160" s="4">
        <f>Returns!F161/Returns!F160-1</f>
        <v>-3.5737491877843031E-3</v>
      </c>
    </row>
    <row r="161" spans="17:21" thickBot="1">
      <c r="Q161" s="4">
        <f>Returns!N162/Returns!N161-1</f>
        <v>3.0798845043310985E-2</v>
      </c>
      <c r="R161" s="4">
        <f>Returns!B162/Returns!B161-1</f>
        <v>-5.1763956359002217E-3</v>
      </c>
      <c r="S161" s="4">
        <f>Returns!K162/Returns!K161-1</f>
        <v>-2.3285899094436235E-3</v>
      </c>
      <c r="T161" s="4">
        <f>Returns!M162/Returns!M161-1</f>
        <v>2.0233348102200566E-2</v>
      </c>
      <c r="U161" s="4">
        <f>Returns!F162/Returns!F161-1</f>
        <v>-7.0753179002282396E-2</v>
      </c>
    </row>
    <row r="162" spans="17:21" thickBot="1">
      <c r="Q162" s="4">
        <f>Returns!N163/Returns!N162-1</f>
        <v>8.4033613445377853E-3</v>
      </c>
      <c r="R162" s="4">
        <f>Returns!B163/Returns!B162-1</f>
        <v>-5.8197246237592037E-2</v>
      </c>
      <c r="S162" s="4">
        <f>Returns!K163/Returns!K162-1</f>
        <v>2.0746887966804906E-3</v>
      </c>
      <c r="T162" s="4">
        <f>Returns!M163/Returns!M162-1</f>
        <v>-4.4296467863346844E-2</v>
      </c>
      <c r="U162" s="4">
        <f>Returns!F163/Returns!F162-1</f>
        <v>2.6315789473683182E-3</v>
      </c>
    </row>
    <row r="163" spans="17:21" thickBot="1">
      <c r="Q163" s="4">
        <f>Returns!N164/Returns!N163-1</f>
        <v>-1.2037037037037068E-2</v>
      </c>
      <c r="R163" s="4">
        <f>Returns!B164/Returns!B163-1</f>
        <v>-6.2898427539311852E-3</v>
      </c>
      <c r="S163" s="4">
        <f>Returns!K164/Returns!K163-1</f>
        <v>-4.1407867494824835E-3</v>
      </c>
      <c r="T163" s="4">
        <f>Returns!M164/Returns!M163-1</f>
        <v>1.2269009391093544E-2</v>
      </c>
      <c r="U163" s="4">
        <f>Returns!F164/Returns!F163-1</f>
        <v>-1.3123359580052507E-2</v>
      </c>
    </row>
    <row r="164" spans="17:21" thickBot="1">
      <c r="Q164" s="4">
        <f>Returns!N165/Returns!N164-1</f>
        <v>-3.0927835051546393E-2</v>
      </c>
      <c r="R164" s="4">
        <f>Returns!B165/Returns!B164-1</f>
        <v>7.3560858780257199E-3</v>
      </c>
      <c r="S164" s="4">
        <f>Returns!K165/Returns!K164-1</f>
        <v>-1.8970893970893909E-2</v>
      </c>
      <c r="T164" s="4">
        <f>Returns!M165/Returns!M164-1</f>
        <v>1.8404907975460238E-2</v>
      </c>
      <c r="U164" s="4">
        <f>Returns!F165/Returns!F164-1</f>
        <v>2.8014184397163078E-2</v>
      </c>
    </row>
    <row r="165" spans="17:21" thickBot="1">
      <c r="Q165" s="4">
        <f>Returns!N166/Returns!N165-1</f>
        <v>3.8684719535784229E-3</v>
      </c>
      <c r="R165" s="4">
        <f>Returns!B166/Returns!B165-1</f>
        <v>-6.2834338116667388E-3</v>
      </c>
      <c r="S165" s="4">
        <f>Returns!K166/Returns!K165-1</f>
        <v>4.7682119205298967E-3</v>
      </c>
      <c r="T165" s="4">
        <f>Returns!M166/Returns!M165-1</f>
        <v>2.0863943579194855E-2</v>
      </c>
      <c r="U165" s="4">
        <f>Returns!F166/Returns!F165-1</f>
        <v>1.7247326664367124E-2</v>
      </c>
    </row>
    <row r="166" spans="17:21" thickBot="1">
      <c r="Q166" s="4">
        <f>Returns!N167/Returns!N166-1</f>
        <v>2.4405908798972309E-2</v>
      </c>
      <c r="R166" s="4">
        <f>Returns!B167/Returns!B166-1</f>
        <v>7.4339912842860123E-3</v>
      </c>
      <c r="S166" s="4">
        <f>Returns!K167/Returns!K166-1</f>
        <v>1.5554969680991348E-2</v>
      </c>
      <c r="T166" s="4">
        <f>Returns!M167/Returns!M166-1</f>
        <v>2.2020725388601115E-2</v>
      </c>
      <c r="U166" s="4">
        <f>Returns!F167/Returns!F166-1</f>
        <v>-1.6615801966768373E-2</v>
      </c>
    </row>
    <row r="167" spans="17:21" thickBot="1">
      <c r="Q167" s="4">
        <f>Returns!N168/Returns!N167-1</f>
        <v>0</v>
      </c>
      <c r="R167" s="4">
        <f>Returns!B168/Returns!B167-1</f>
        <v>-1.0262934690415726E-2</v>
      </c>
      <c r="S167" s="4">
        <f>Returns!K168/Returns!K167-1</f>
        <v>9.3457943925232545E-3</v>
      </c>
      <c r="T167" s="4">
        <f>Returns!M168/Returns!M167-1</f>
        <v>-1.1125193634699437E-2</v>
      </c>
      <c r="U167" s="4">
        <f>Returns!F168/Returns!F167-1</f>
        <v>-1.9310344827586201E-2</v>
      </c>
    </row>
    <row r="168" spans="17:21" thickBot="1">
      <c r="Q168" s="4">
        <f>Returns!N169/Returns!N168-1</f>
        <v>-2.1003134796238165E-2</v>
      </c>
      <c r="R168" s="4">
        <f>Returns!B169/Returns!B168-1</f>
        <v>1.3368754820464401E-2</v>
      </c>
      <c r="S168" s="4">
        <f>Returns!K169/Returns!K168-1</f>
        <v>3.3436213991768771E-3</v>
      </c>
      <c r="T168" s="4">
        <f>Returns!M169/Returns!M168-1</f>
        <v>2.3639988607234264E-2</v>
      </c>
      <c r="U168" s="4">
        <f>Returns!F169/Returns!F168-1</f>
        <v>2.8305203938115309E-2</v>
      </c>
    </row>
    <row r="169" spans="17:21" thickBot="1">
      <c r="Q169" s="4">
        <f>Returns!N170/Returns!N169-1</f>
        <v>-7.684918347742653E-3</v>
      </c>
      <c r="R169" s="4">
        <f>Returns!B170/Returns!B169-1</f>
        <v>-1.3868921775898491E-2</v>
      </c>
      <c r="S169" s="4">
        <f>Returns!K170/Returns!K169-1</f>
        <v>2.512176365034624E-2</v>
      </c>
      <c r="T169" s="4">
        <f>Returns!M170/Returns!M169-1</f>
        <v>1.8085698386200999E-3</v>
      </c>
      <c r="U169" s="4">
        <f>Returns!F170/Returns!F169-1</f>
        <v>3.2826124123781719E-2</v>
      </c>
    </row>
    <row r="170" spans="17:21" thickBot="1">
      <c r="Q170" s="4">
        <f>Returns!N171/Returns!N170-1</f>
        <v>-9.3578573733462678E-3</v>
      </c>
      <c r="R170" s="4">
        <f>Returns!B171/Returns!B170-1</f>
        <v>9.3473973072635275E-3</v>
      </c>
      <c r="S170" s="4">
        <f>Returns!K171/Returns!K170-1</f>
        <v>2.5006251562875725E-4</v>
      </c>
      <c r="T170" s="4">
        <f>Returns!M171/Returns!M170-1</f>
        <v>-6.3880016664352723E-3</v>
      </c>
      <c r="U170" s="4">
        <f>Returns!F171/Returns!F170-1</f>
        <v>-3.8900844231087528E-2</v>
      </c>
    </row>
    <row r="171" spans="17:21" thickBot="1">
      <c r="Q171" s="4">
        <f>Returns!N172/Returns!N171-1</f>
        <v>-4.1368078175895717E-2</v>
      </c>
      <c r="R171" s="4">
        <f>Returns!B172/Returns!B171-1</f>
        <v>-3.0671197960917551E-2</v>
      </c>
      <c r="S171" s="4">
        <f>Returns!K172/Returns!K171-1</f>
        <v>2.7249999999999996E-2</v>
      </c>
      <c r="T171" s="4">
        <f>Returns!M172/Returns!M171-1</f>
        <v>-5.5625436757512303E-2</v>
      </c>
      <c r="U171" s="4">
        <f>Returns!F172/Returns!F171-1</f>
        <v>-5.9937995177402725E-2</v>
      </c>
    </row>
    <row r="172" spans="17:21" thickBot="1">
      <c r="Q172" s="4">
        <f>Returns!N173/Returns!N172-1</f>
        <v>3.0241250424736688E-2</v>
      </c>
      <c r="R172" s="4">
        <f>Returns!B173/Returns!B172-1</f>
        <v>8.7650100797609376E-4</v>
      </c>
      <c r="S172" s="4">
        <f>Returns!K173/Returns!K172-1</f>
        <v>-4.648332927719645E-2</v>
      </c>
      <c r="T172" s="4">
        <f>Returns!M173/Returns!M172-1</f>
        <v>-2.3679147550688118E-3</v>
      </c>
      <c r="U172" s="4">
        <f>Returns!F173/Returns!F172-1</f>
        <v>7.6951264199340841E-3</v>
      </c>
    </row>
    <row r="173" spans="17:21" thickBot="1">
      <c r="Q173" s="4">
        <f>Returns!N174/Returns!N173-1</f>
        <v>1.4182058047493395E-2</v>
      </c>
      <c r="R173" s="4">
        <f>Returns!B174/Returns!B173-1</f>
        <v>-1.0859094491636689E-2</v>
      </c>
      <c r="S173" s="4">
        <f>Returns!K174/Returns!K173-1</f>
        <v>9.6988259315977654E-3</v>
      </c>
      <c r="T173" s="4">
        <f>Returns!M174/Returns!M173-1</f>
        <v>-2.3735350838154368E-3</v>
      </c>
      <c r="U173" s="4">
        <f>Returns!F174/Returns!F173-1</f>
        <v>-2.7272727272727226E-2</v>
      </c>
    </row>
    <row r="174" spans="17:21" thickBot="1">
      <c r="Q174" s="4">
        <f>Returns!N175/Returns!N174-1</f>
        <v>-4.8780487804878092E-3</v>
      </c>
      <c r="R174" s="4">
        <f>Returns!B175/Returns!B174-1</f>
        <v>-1.6733067729083673E-2</v>
      </c>
      <c r="S174" s="4">
        <f>Returns!K175/Returns!K174-1</f>
        <v>9.3528816986854224E-3</v>
      </c>
      <c r="T174" s="4">
        <f>Returns!M175/Returns!M174-1</f>
        <v>-1.5613382899628214E-2</v>
      </c>
      <c r="U174" s="4">
        <f>Returns!F175/Returns!F174-1</f>
        <v>1.8504672897196262E-2</v>
      </c>
    </row>
    <row r="175" spans="17:21" thickBot="1">
      <c r="Q175" s="4">
        <f>Returns!N176/Returns!N175-1</f>
        <v>2.8758169934640421E-2</v>
      </c>
      <c r="R175" s="4">
        <f>Returns!B176/Returns!B175-1</f>
        <v>1.7287952458130862E-2</v>
      </c>
      <c r="S175" s="4">
        <f>Returns!K176/Returns!K175-1</f>
        <v>-2.5043826696720117E-3</v>
      </c>
      <c r="T175" s="4">
        <f>Returns!M176/Returns!M175-1</f>
        <v>1.978851963746231E-2</v>
      </c>
      <c r="U175" s="4">
        <f>Returns!F176/Returns!F175-1</f>
        <v>9.3595155074324143E-3</v>
      </c>
    </row>
    <row r="176" spans="17:21" thickBot="1">
      <c r="Q176" s="4">
        <f>Returns!N177/Returns!N176-1</f>
        <v>-2.763659466327828E-2</v>
      </c>
      <c r="R176" s="4">
        <f>Returns!B177/Returns!B176-1</f>
        <v>1.7348203221809078E-2</v>
      </c>
      <c r="S176" s="4">
        <f>Returns!K177/Returns!K176-1</f>
        <v>1.405975395430592E-2</v>
      </c>
      <c r="T176" s="4">
        <f>Returns!M177/Returns!M176-1</f>
        <v>-7.2581839727449138E-3</v>
      </c>
      <c r="U176" s="4">
        <f>Returns!F177/Returns!F176-1</f>
        <v>-2.4545454545454537E-2</v>
      </c>
    </row>
    <row r="177" spans="17:21" thickBot="1">
      <c r="Q177" s="4">
        <f>Returns!N178/Returns!N177-1</f>
        <v>2.5155178046390114E-2</v>
      </c>
      <c r="R177" s="4">
        <f>Returns!B178/Returns!B177-1</f>
        <v>9.3962067165478391E-3</v>
      </c>
      <c r="S177" s="4">
        <f>Returns!K178/Returns!K177-1</f>
        <v>-9.6558554097548877E-3</v>
      </c>
      <c r="T177" s="4">
        <f>Returns!M178/Returns!M177-1</f>
        <v>-4.6254849298716927E-3</v>
      </c>
      <c r="U177" s="4">
        <f>Returns!F178/Returns!F177-1</f>
        <v>-1.2115563839701693E-2</v>
      </c>
    </row>
    <row r="178" spans="17:21" thickBot="1">
      <c r="Q178" s="4">
        <f>Returns!N179/Returns!N178-1</f>
        <v>1.9757807520713877E-2</v>
      </c>
      <c r="R178" s="4">
        <f>Returns!B179/Returns!B178-1</f>
        <v>-7.1539389760385541E-3</v>
      </c>
      <c r="S178" s="4">
        <f>Returns!K179/Returns!K178-1</f>
        <v>-1.7500000000000293E-3</v>
      </c>
      <c r="T178" s="4">
        <f>Returns!M179/Returns!M178-1</f>
        <v>-7.6450307300253151E-3</v>
      </c>
      <c r="U178" s="4">
        <f>Returns!F179/Returns!F178-1</f>
        <v>1.8867924528301883E-2</v>
      </c>
    </row>
    <row r="179" spans="17:21" thickBot="1">
      <c r="Q179" s="4">
        <f>Returns!N180/Returns!N179-1</f>
        <v>-2.156250000000004E-2</v>
      </c>
      <c r="R179" s="4">
        <f>Returns!B180/Returns!B179-1</f>
        <v>-2.6043927424257429E-4</v>
      </c>
      <c r="S179" s="4">
        <f>Returns!K180/Returns!K179-1</f>
        <v>1.5026296018032514E-3</v>
      </c>
      <c r="T179" s="4">
        <f>Returns!M180/Returns!M179-1</f>
        <v>-1.2084592145015227E-3</v>
      </c>
      <c r="U179" s="4">
        <f>Returns!F180/Returns!F179-1</f>
        <v>-2.7592592592592613E-2</v>
      </c>
    </row>
    <row r="180" spans="17:21" thickBot="1">
      <c r="Q180" s="4">
        <f>Returns!N181/Returns!N180-1</f>
        <v>-2.2676461194506503E-2</v>
      </c>
      <c r="R180" s="4">
        <f>Returns!B181/Returns!B180-1</f>
        <v>-1.3893713094824678E-3</v>
      </c>
      <c r="S180" s="4">
        <f>Returns!K181/Returns!K180-1</f>
        <v>-1.2503125781445412E-2</v>
      </c>
      <c r="T180" s="4">
        <f>Returns!M181/Returns!M180-1</f>
        <v>3.7810042347247386E-2</v>
      </c>
      <c r="U180" s="4">
        <f>Returns!F181/Returns!F180-1</f>
        <v>-9.7124357265282457E-3</v>
      </c>
    </row>
    <row r="181" spans="17:21" thickBot="1">
      <c r="Q181" s="4">
        <f>Returns!N182/Returns!N181-1</f>
        <v>-3.2679738562092497E-3</v>
      </c>
      <c r="R181" s="4">
        <f>Returns!B182/Returns!B181-1</f>
        <v>3.7304347826087048E-2</v>
      </c>
      <c r="S181" s="4">
        <f>Returns!K182/Returns!K181-1</f>
        <v>9.6226892884272441E-3</v>
      </c>
      <c r="T181" s="4">
        <f>Returns!M182/Returns!M181-1</f>
        <v>3.9347129116875434E-2</v>
      </c>
      <c r="U181" s="4">
        <f>Returns!F182/Returns!F181-1</f>
        <v>0</v>
      </c>
    </row>
    <row r="182" spans="17:21" thickBot="1">
      <c r="Q182" s="4">
        <f>Returns!N183/Returns!N182-1</f>
        <v>-3.2786885245905673E-4</v>
      </c>
      <c r="R182" s="4">
        <f>Returns!B183/Returns!B182-1</f>
        <v>2.9927068488557307E-2</v>
      </c>
      <c r="S182" s="4">
        <f>Returns!K183/Returns!K182-1</f>
        <v>7.5244544770503019E-4</v>
      </c>
      <c r="T182" s="4">
        <f>Returns!M183/Returns!M182-1</f>
        <v>1.1076836791923839E-2</v>
      </c>
      <c r="U182" s="4">
        <f>Returns!F183/Returns!F182-1</f>
        <v>1.1346153846153895E-2</v>
      </c>
    </row>
    <row r="183" spans="17:21" thickBot="1">
      <c r="Q183" s="4">
        <f>Returns!N184/Returns!N183-1</f>
        <v>-1.2135126270908403E-2</v>
      </c>
      <c r="R183" s="4">
        <f>Returns!B184/Returns!B183-1</f>
        <v>2.5231971349504168E-3</v>
      </c>
      <c r="S183" s="4">
        <f>Returns!K184/Returns!K183-1</f>
        <v>2.7568922305765131E-3</v>
      </c>
      <c r="T183" s="4">
        <f>Returns!M184/Returns!M183-1</f>
        <v>-1.6086534461239754E-2</v>
      </c>
      <c r="U183" s="4">
        <f>Returns!F184/Returns!F183-1</f>
        <v>3.8030043734550212E-2</v>
      </c>
    </row>
    <row r="184" spans="17:21" thickBot="1">
      <c r="Q184" s="4">
        <f>Returns!N185/Returns!N184-1</f>
        <v>4.7808764940239001E-2</v>
      </c>
      <c r="R184" s="4">
        <f>Returns!B185/Returns!B184-1</f>
        <v>-1.8673378257693107E-3</v>
      </c>
      <c r="S184" s="4">
        <f>Returns!K185/Returns!K184-1</f>
        <v>-1.3996500874781215E-2</v>
      </c>
      <c r="T184" s="4">
        <f>Returns!M185/Returns!M184-1</f>
        <v>-2.3114869626497558E-2</v>
      </c>
      <c r="U184" s="4">
        <f>Returns!F185/Returns!F184-1</f>
        <v>1.8867924528301883E-2</v>
      </c>
    </row>
    <row r="185" spans="17:21" thickBot="1">
      <c r="Q185" s="4">
        <f>Returns!N186/Returns!N185-1</f>
        <v>-2.0912547528517123E-2</v>
      </c>
      <c r="R185" s="4">
        <f>Returns!B186/Returns!B185-1</f>
        <v>-4.8153570847567884E-2</v>
      </c>
      <c r="S185" s="4">
        <f>Returns!K186/Returns!K185-1</f>
        <v>-2.8897338403041872E-2</v>
      </c>
      <c r="T185" s="4">
        <f>Returns!M186/Returns!M185-1</f>
        <v>-4.0975328235463904E-2</v>
      </c>
      <c r="U185" s="4">
        <f>Returns!F186/Returns!F185-1</f>
        <v>-9.7087378640776656E-3</v>
      </c>
    </row>
    <row r="186" spans="17:21" thickBot="1">
      <c r="Q186" s="4">
        <f>Returns!N187/Returns!N186-1</f>
        <v>-1.6181229773462036E-3</v>
      </c>
      <c r="R186" s="4">
        <f>Returns!B187/Returns!B186-1</f>
        <v>-6.8364382156893555E-4</v>
      </c>
      <c r="S186" s="4">
        <f>Returns!K187/Returns!K186-1</f>
        <v>-2.7146959018533035E-2</v>
      </c>
      <c r="T186" s="4">
        <f>Returns!M187/Returns!M186-1</f>
        <v>3.2646306604483311E-2</v>
      </c>
      <c r="U186" s="4">
        <f>Returns!F187/Returns!F186-1</f>
        <v>-2.6688453159041337E-2</v>
      </c>
    </row>
    <row r="187" spans="17:21" thickBot="1">
      <c r="Q187" s="4">
        <f>Returns!N188/Returns!N187-1</f>
        <v>-1.1345218800648316E-2</v>
      </c>
      <c r="R187" s="4">
        <f>Returns!B188/Returns!B187-1</f>
        <v>-2.7364460407045543E-3</v>
      </c>
      <c r="S187" s="4">
        <f>Returns!K188/Returns!K187-1</f>
        <v>-6.9761202039174686E-3</v>
      </c>
      <c r="T187" s="4">
        <f>Returns!M188/Returns!M187-1</f>
        <v>-8.886946386946426E-3</v>
      </c>
      <c r="U187" s="4">
        <f>Returns!F188/Returns!F187-1</f>
        <v>7.2747621712367927E-3</v>
      </c>
    </row>
    <row r="188" spans="17:21" thickBot="1">
      <c r="Q188" s="4">
        <f>Returns!N189/Returns!N188-1</f>
        <v>1.5737704918032724E-2</v>
      </c>
      <c r="R188" s="4">
        <f>Returns!B189/Returns!B188-1</f>
        <v>-4.2874292574179851E-4</v>
      </c>
      <c r="S188" s="4">
        <f>Returns!K189/Returns!K188-1</f>
        <v>-4.9986490137800654E-2</v>
      </c>
      <c r="T188" s="4">
        <f>Returns!M189/Returns!M188-1</f>
        <v>4.4098191974129008E-3</v>
      </c>
      <c r="U188" s="4">
        <f>Returns!F189/Returns!F188-1</f>
        <v>-6.6481481481481586E-2</v>
      </c>
    </row>
    <row r="189" spans="17:21" thickBot="1">
      <c r="Q189" s="4">
        <f>Returns!N190/Returns!N189-1</f>
        <v>2.517753389283417E-2</v>
      </c>
      <c r="R189" s="4">
        <f>Returns!B190/Returns!B189-1</f>
        <v>-5.5760487260873015E-3</v>
      </c>
      <c r="S189" s="4">
        <f>Returns!K190/Returns!K189-1</f>
        <v>5.1763367463026233E-2</v>
      </c>
      <c r="T189" s="4">
        <f>Returns!M190/Returns!M189-1</f>
        <v>-6.7320357090588923E-3</v>
      </c>
      <c r="U189" s="4">
        <f>Returns!F190/Returns!F189-1</f>
        <v>1.1902400317398421E-3</v>
      </c>
    </row>
    <row r="190" spans="17:21" thickBot="1">
      <c r="Q190" s="4">
        <f>Returns!N191/Returns!N190-1</f>
        <v>7.5566750629723067E-3</v>
      </c>
      <c r="R190" s="4">
        <f>Returns!B191/Returns!B190-1</f>
        <v>1.3543823326432003E-2</v>
      </c>
      <c r="S190" s="4">
        <f>Returns!K191/Returns!K190-1</f>
        <v>-1.2709572742022668E-2</v>
      </c>
      <c r="T190" s="4">
        <f>Returns!M191/Returns!M190-1</f>
        <v>1.0313835273314531E-3</v>
      </c>
      <c r="U190" s="4">
        <f>Returns!F191/Returns!F190-1</f>
        <v>6.9348127600554754E-3</v>
      </c>
    </row>
    <row r="191" spans="17:21" thickBot="1">
      <c r="Q191" s="4">
        <f>Returns!N192/Returns!N191-1</f>
        <v>1.2499999999999956E-2</v>
      </c>
      <c r="R191" s="4">
        <f>Returns!B192/Returns!B191-1</f>
        <v>1.2001021363520437E-2</v>
      </c>
      <c r="S191" s="4">
        <f>Returns!K192/Returns!K191-1</f>
        <v>-3.122432210353332E-2</v>
      </c>
      <c r="T191" s="4">
        <f>Returns!M192/Returns!M191-1</f>
        <v>5.1516043567856329E-3</v>
      </c>
      <c r="U191" s="4">
        <f>Returns!F192/Returns!F191-1</f>
        <v>3.5419126328217754E-3</v>
      </c>
    </row>
    <row r="192" spans="17:21" thickBot="1">
      <c r="Q192" s="4">
        <f>Returns!N193/Returns!N192-1</f>
        <v>-4.2901234567901181E-2</v>
      </c>
      <c r="R192" s="4">
        <f>Returns!B193/Returns!B192-1</f>
        <v>1.8502943650127168E-3</v>
      </c>
      <c r="S192" s="4">
        <f>Returns!K193/Returns!K192-1</f>
        <v>5.9372349448685302E-3</v>
      </c>
      <c r="T192" s="4">
        <f>Returns!M193/Returns!M192-1</f>
        <v>1.508273539317595E-2</v>
      </c>
      <c r="U192" s="4">
        <f>Returns!F193/Returns!F192-1</f>
        <v>-1.9607843137254943E-2</v>
      </c>
    </row>
    <row r="193" spans="17:21" thickBot="1">
      <c r="Q193" s="4">
        <f>Returns!N194/Returns!N193-1</f>
        <v>-2.3863269912931417E-2</v>
      </c>
      <c r="R193" s="4">
        <f>Returns!B194/Returns!B193-1</f>
        <v>-5.2887844190733224E-3</v>
      </c>
      <c r="S193" s="4">
        <f>Returns!K194/Returns!K193-1</f>
        <v>7.0264193367060024E-3</v>
      </c>
      <c r="T193" s="4">
        <f>Returns!M194/Returns!M193-1</f>
        <v>-1.2550490478938081E-2</v>
      </c>
      <c r="U193" s="4">
        <f>Returns!F194/Returns!F193-1</f>
        <v>2.0000000000000018E-2</v>
      </c>
    </row>
    <row r="194" spans="17:21" thickBot="1">
      <c r="Q194" s="4">
        <f>Returns!N195/Returns!N194-1</f>
        <v>2.1143045920052783E-2</v>
      </c>
      <c r="R194" s="4">
        <f>Returns!B195/Returns!B194-1</f>
        <v>3.2914169972149132E-3</v>
      </c>
      <c r="S194" s="4">
        <f>Returns!K195/Returns!K194-1</f>
        <v>-8.3728718950599745E-3</v>
      </c>
      <c r="T194" s="4">
        <f>Returns!M195/Returns!M194-1</f>
        <v>-5.8436815193573244E-3</v>
      </c>
      <c r="U194" s="4">
        <f>Returns!F195/Returns!F194-1</f>
        <v>-2.9411764705882359E-2</v>
      </c>
    </row>
    <row r="195" spans="17:21" thickBot="1">
      <c r="Q195" s="4">
        <f>Returns!N196/Returns!N195-1</f>
        <v>9.7055968942090232E-3</v>
      </c>
      <c r="R195" s="4">
        <f>Returns!B196/Returns!B195-1</f>
        <v>1.4300134589502189E-3</v>
      </c>
      <c r="S195" s="4">
        <f>Returns!K196/Returns!K195-1</f>
        <v>-8.4435688150863442E-4</v>
      </c>
      <c r="T195" s="4">
        <f>Returns!M196/Returns!M195-1</f>
        <v>-1.9103600293900458E-3</v>
      </c>
      <c r="U195" s="4">
        <f>Returns!F196/Returns!F195-1</f>
        <v>1.0101010101010166E-2</v>
      </c>
    </row>
    <row r="196" spans="17:21" thickBot="1">
      <c r="Q196" s="4">
        <f>Returns!N197/Returns!N196-1</f>
        <v>1.4098045498237566E-2</v>
      </c>
      <c r="R196" s="4">
        <f>Returns!B197/Returns!B196-1</f>
        <v>3.1331373372532667E-2</v>
      </c>
      <c r="S196" s="4">
        <f>Returns!K197/Returns!K196-1</f>
        <v>3.3802816901407073E-3</v>
      </c>
      <c r="T196" s="4">
        <f>Returns!M197/Returns!M196-1</f>
        <v>1.9729093050647961E-2</v>
      </c>
      <c r="U196" s="4">
        <f>Returns!F197/Returns!F196-1</f>
        <v>1.3800000000000034E-2</v>
      </c>
    </row>
    <row r="197" spans="17:21" thickBot="1">
      <c r="Q197" s="4">
        <f>Returns!N198/Returns!N197-1</f>
        <v>-4.7393364928909332E-3</v>
      </c>
      <c r="R197" s="4">
        <f>Returns!B198/Returns!B197-1</f>
        <v>1.7999674214041361E-2</v>
      </c>
      <c r="S197" s="4">
        <f>Returns!K198/Returns!K197-1</f>
        <v>3.9584503088152756E-2</v>
      </c>
      <c r="T197" s="4">
        <f>Returns!M198/Returns!M197-1</f>
        <v>4.4758879584174682E-3</v>
      </c>
      <c r="U197" s="4">
        <f>Returns!F198/Returns!F197-1</f>
        <v>6.1156046557506727E-3</v>
      </c>
    </row>
    <row r="198" spans="17:21" thickBot="1">
      <c r="Q198" s="4">
        <f>Returns!N199/Returns!N198-1</f>
        <v>9.52380952380949E-3</v>
      </c>
      <c r="R198" s="4">
        <f>Returns!B199/Returns!B198-1</f>
        <v>-1.6801344107527649E-3</v>
      </c>
      <c r="S198" s="4">
        <f>Returns!K199/Returns!K198-1</f>
        <v>6.4812314339726118E-3</v>
      </c>
      <c r="T198" s="4">
        <f>Returns!M199/Returns!M198-1</f>
        <v>1.0780508840017244E-2</v>
      </c>
      <c r="U198" s="4">
        <f>Returns!F199/Returns!F198-1</f>
        <v>3.4509803921568549E-2</v>
      </c>
    </row>
    <row r="199" spans="17:21" thickBot="1">
      <c r="Q199" s="4">
        <f>Returns!N200/Returns!N199-1</f>
        <v>2.3270440251572211E-2</v>
      </c>
      <c r="R199" s="4">
        <f>Returns!B200/Returns!B199-1</f>
        <v>2.1237377784901534E-2</v>
      </c>
      <c r="S199" s="4">
        <f>Returns!K200/Returns!K199-1</f>
        <v>1.6367051247652142E-2</v>
      </c>
      <c r="T199" s="4">
        <f>Returns!M200/Returns!M199-1</f>
        <v>4.3088737201365301E-2</v>
      </c>
      <c r="U199" s="4">
        <f>Returns!F200/Returns!F199-1</f>
        <v>-6.8233510235026218E-3</v>
      </c>
    </row>
    <row r="200" spans="17:21" thickBot="1">
      <c r="Q200" s="4">
        <f>Returns!N201/Returns!N200-1</f>
        <v>-1.6594960049170271E-2</v>
      </c>
      <c r="R200" s="4">
        <f>Returns!B201/Returns!B200-1</f>
        <v>4.9438907635563911E-3</v>
      </c>
      <c r="S200" s="4">
        <f>Returns!K201/Returns!K200-1</f>
        <v>1.3727560718056919E-2</v>
      </c>
      <c r="T200" s="4">
        <f>Returns!M201/Returns!M200-1</f>
        <v>-9.8159509202453421E-3</v>
      </c>
      <c r="U200" s="4">
        <f>Returns!F201/Returns!F200-1</f>
        <v>-3.0343511450381611E-2</v>
      </c>
    </row>
    <row r="201" spans="17:21" thickBot="1">
      <c r="Q201" s="4">
        <f>Returns!N202/Returns!N201-1</f>
        <v>1.156249999999992E-2</v>
      </c>
      <c r="R201" s="4">
        <f>Returns!B202/Returns!B201-1</f>
        <v>2.4910198344525902E-2</v>
      </c>
      <c r="S201" s="4">
        <f>Returns!K202/Returns!K201-1</f>
        <v>-1.3541666666666563E-2</v>
      </c>
      <c r="T201" s="4">
        <f>Returns!M202/Returns!M201-1</f>
        <v>2.3130937629078918E-2</v>
      </c>
      <c r="U201" s="4">
        <f>Returns!F202/Returns!F201-1</f>
        <v>-1.3383192284983303E-2</v>
      </c>
    </row>
    <row r="202" spans="17:21" thickBot="1">
      <c r="Q202" s="4">
        <f>Returns!N203/Returns!N202-1</f>
        <v>-4.0778498609823854E-2</v>
      </c>
      <c r="R202" s="4">
        <f>Returns!B203/Returns!B202-1</f>
        <v>2.293333333333325E-2</v>
      </c>
      <c r="S202" s="4">
        <f>Returns!K203/Returns!K202-1</f>
        <v>2.4287222808869968E-2</v>
      </c>
      <c r="T202" s="4">
        <f>Returns!M203/Returns!M202-1</f>
        <v>0</v>
      </c>
      <c r="U202" s="4">
        <f>Returns!F203/Returns!F202-1</f>
        <v>3.9896269698780351E-4</v>
      </c>
    </row>
    <row r="203" spans="17:21" thickBot="1">
      <c r="Q203" s="4">
        <f>Returns!N204/Returns!N203-1</f>
        <v>-2.6409017713365568E-2</v>
      </c>
      <c r="R203" s="4">
        <f>Returns!B204/Returns!B203-1</f>
        <v>-3.7985997318634723E-3</v>
      </c>
      <c r="S203" s="4">
        <f>Returns!K204/Returns!K203-1</f>
        <v>1.5721649484536027E-2</v>
      </c>
      <c r="T203" s="4">
        <f>Returns!M204/Returns!M203-1</f>
        <v>-9.4199973085722366E-3</v>
      </c>
      <c r="U203" s="4">
        <f>Returns!F204/Returns!F203-1</f>
        <v>-3.9680957128614192E-2</v>
      </c>
    </row>
    <row r="204" spans="17:21" thickBot="1">
      <c r="Q204" s="4">
        <f>Returns!N205/Returns!N204-1</f>
        <v>3.6718491564670774E-2</v>
      </c>
      <c r="R204" s="4">
        <f>Returns!B205/Returns!B204-1</f>
        <v>1.3383177570093441E-2</v>
      </c>
      <c r="S204" s="4">
        <f>Returns!K205/Returns!K204-1</f>
        <v>3.8061405734586273E-3</v>
      </c>
      <c r="T204" s="4">
        <f>Returns!M205/Returns!M204-1</f>
        <v>-5.5698953946474727E-3</v>
      </c>
      <c r="U204" s="4">
        <f>Returns!F205/Returns!F204-1</f>
        <v>-1.2666112956810638E-2</v>
      </c>
    </row>
    <row r="205" spans="17:21" thickBot="1">
      <c r="Q205" s="4">
        <f>Returns!N206/Returns!N205-1</f>
        <v>5.1052967453733E-3</v>
      </c>
      <c r="R205" s="4">
        <f>Returns!B206/Returns!B205-1</f>
        <v>1.0697948944961011E-2</v>
      </c>
      <c r="S205" s="4">
        <f>Returns!K206/Returns!K205-1</f>
        <v>-2.628918099089983E-2</v>
      </c>
      <c r="T205" s="4">
        <f>Returns!M206/Returns!M205-1</f>
        <v>-1.6530054644808834E-2</v>
      </c>
      <c r="U205" s="4">
        <f>Returns!F206/Returns!F205-1</f>
        <v>7.1503680336488795E-3</v>
      </c>
    </row>
    <row r="206" spans="17:21" thickBot="1">
      <c r="Q206" s="4">
        <f>Returns!N207/Returns!N206-1</f>
        <v>9.52380952380949E-3</v>
      </c>
      <c r="R206" s="4">
        <f>Returns!B207/Returns!B206-1</f>
        <v>4.0148915979267841E-3</v>
      </c>
      <c r="S206" s="4">
        <f>Returns!K207/Returns!K206-1</f>
        <v>-2.5960539979241748E-4</v>
      </c>
      <c r="T206" s="4">
        <f>Returns!M207/Returns!M206-1</f>
        <v>-5.0006945409084569E-3</v>
      </c>
      <c r="U206" s="4">
        <f>Returns!F207/Returns!F206-1</f>
        <v>1.1067028607224971E-2</v>
      </c>
    </row>
    <row r="207" spans="17:21" thickBot="1">
      <c r="Q207" s="4">
        <f>Returns!N208/Returns!N207-1</f>
        <v>1.9811320754717032E-2</v>
      </c>
      <c r="R207" s="4">
        <f>Returns!B208/Returns!B207-1</f>
        <v>-9.5317725752508298E-2</v>
      </c>
      <c r="S207" s="4">
        <f>Returns!K208/Returns!K207-1</f>
        <v>-2.8564009348221231E-2</v>
      </c>
      <c r="T207" s="4">
        <f>Returns!M208/Returns!M207-1</f>
        <v>-1.4379449951137824E-2</v>
      </c>
      <c r="U207" s="4">
        <f>Returns!F208/Returns!F207-1</f>
        <v>-8.0545229244114447E-3</v>
      </c>
    </row>
    <row r="208" spans="17:21" thickBot="1">
      <c r="Q208" s="4">
        <f>Returns!N209/Returns!N208-1</f>
        <v>-1.8501387604070385E-2</v>
      </c>
      <c r="R208" s="4">
        <f>Returns!B209/Returns!B208-1</f>
        <v>6.6704171019851266E-3</v>
      </c>
      <c r="S208" s="4">
        <f>Returns!K209/Returns!K208-1</f>
        <v>-5.6134723336004333E-3</v>
      </c>
      <c r="T208" s="4">
        <f>Returns!M209/Returns!M208-1</f>
        <v>2.322946175637397E-2</v>
      </c>
      <c r="U208" s="4">
        <f>Returns!F209/Returns!F208-1</f>
        <v>6.0378929835518402E-3</v>
      </c>
    </row>
    <row r="209" spans="17:21" thickBot="1">
      <c r="Q209" s="4">
        <f>Returns!N210/Returns!N209-1</f>
        <v>4.8067860508953952E-2</v>
      </c>
      <c r="R209" s="4">
        <f>Returns!B210/Returns!B209-1</f>
        <v>3.5925275427111103E-3</v>
      </c>
      <c r="S209" s="4">
        <f>Returns!K210/Returns!K209-1</f>
        <v>-1.612903225806539E-3</v>
      </c>
      <c r="T209" s="4">
        <f>Returns!M210/Returns!M209-1</f>
        <v>-1.1351052048726329E-2</v>
      </c>
      <c r="U209" s="4">
        <f>Returns!F210/Returns!F209-1</f>
        <v>-1.3658940397351049E-2</v>
      </c>
    </row>
    <row r="210" spans="17:21" thickBot="1">
      <c r="Q210" s="4">
        <f>Returns!N211/Returns!N210-1</f>
        <v>2.0683453237410054E-2</v>
      </c>
      <c r="R210" s="4">
        <f>Returns!B211/Returns!B210-1</f>
        <v>-1.2648158459947378E-2</v>
      </c>
      <c r="S210" s="4">
        <f>Returns!K211/Returns!K210-1</f>
        <v>1.1577813677975168E-2</v>
      </c>
      <c r="T210" s="4">
        <f>Returns!M211/Returns!M210-1</f>
        <v>-1.0501260151218106E-2</v>
      </c>
      <c r="U210" s="4">
        <f>Returns!F211/Returns!F210-1</f>
        <v>1.7624842635333593E-2</v>
      </c>
    </row>
    <row r="211" spans="17:21" thickBot="1">
      <c r="Q211" s="4">
        <f>Returns!N212/Returns!N211-1</f>
        <v>-3.5829662261380291E-2</v>
      </c>
      <c r="R211" s="4">
        <f>Returns!B212/Returns!B211-1</f>
        <v>-1.8611021592007781E-2</v>
      </c>
      <c r="S211" s="4">
        <f>Returns!K212/Returns!K211-1</f>
        <v>-1.7833377694969399E-2</v>
      </c>
      <c r="T211" s="4">
        <f>Returns!M212/Returns!M211-1</f>
        <v>-1.3442762133861641E-2</v>
      </c>
      <c r="U211" s="4">
        <f>Returns!F212/Returns!F211-1</f>
        <v>2.6804123711340111E-2</v>
      </c>
    </row>
    <row r="212" spans="17:21" thickBot="1">
      <c r="Q212" s="4">
        <f>Returns!N213/Returns!N212-1</f>
        <v>7.9195857447458273E-3</v>
      </c>
      <c r="R212" s="4">
        <f>Returns!B213/Returns!B212-1</f>
        <v>-3.6121829078071821E-3</v>
      </c>
      <c r="S212" s="4">
        <f>Returns!K213/Returns!K212-1</f>
        <v>2.7100271002711285E-3</v>
      </c>
      <c r="T212" s="4">
        <f>Returns!M213/Returns!M212-1</f>
        <v>-1.5203671830177901E-2</v>
      </c>
      <c r="U212" s="4">
        <f>Returns!F213/Returns!F212-1</f>
        <v>4.8795180722891462E-2</v>
      </c>
    </row>
    <row r="213" spans="17:21" thickBot="1">
      <c r="Q213" s="4">
        <f>Returns!N214/Returns!N213-1</f>
        <v>-1.5110305228165588E-2</v>
      </c>
      <c r="R213" s="4">
        <f>Returns!B214/Returns!B213-1</f>
        <v>-5.7674878470792557E-4</v>
      </c>
      <c r="S213" s="4">
        <f>Returns!K214/Returns!K213-1</f>
        <v>8.3783783783784038E-3</v>
      </c>
      <c r="T213" s="4">
        <f>Returns!M214/Returns!M213-1</f>
        <v>-7.2822604136324465E-3</v>
      </c>
      <c r="U213" s="4">
        <f>Returns!F214/Returns!F213-1</f>
        <v>1.5508328546812278E-2</v>
      </c>
    </row>
    <row r="214" spans="17:21" thickBot="1">
      <c r="Q214" s="4">
        <f>Returns!N215/Returns!N214-1</f>
        <v>2.8843203436636822E-2</v>
      </c>
      <c r="R214" s="4">
        <f>Returns!B215/Returns!B214-1</f>
        <v>8.2440230832658834E-4</v>
      </c>
      <c r="S214" s="4">
        <f>Returns!K215/Returns!K214-1</f>
        <v>-8.0407397480569687E-3</v>
      </c>
      <c r="T214" s="4">
        <f>Returns!M215/Returns!M214-1</f>
        <v>1.7312206572769995E-2</v>
      </c>
      <c r="U214" s="4">
        <f>Returns!F215/Returns!F214-1</f>
        <v>-2.639517345399689E-3</v>
      </c>
    </row>
    <row r="215" spans="17:21" thickBot="1">
      <c r="Q215" s="4">
        <f>Returns!N216/Returns!N215-1</f>
        <v>-3.101699970175964E-2</v>
      </c>
      <c r="R215" s="4">
        <f>Returns!B216/Returns!B215-1</f>
        <v>-1.8945634266887001E-3</v>
      </c>
      <c r="S215" s="4">
        <f>Returns!K216/Returns!K215-1</f>
        <v>9.7271007835719736E-3</v>
      </c>
      <c r="T215" s="4">
        <f>Returns!M216/Returns!M215-1</f>
        <v>-4.9033746755120511E-3</v>
      </c>
      <c r="U215" s="4">
        <f>Returns!F216/Returns!F215-1</f>
        <v>1.2665406427221138E-2</v>
      </c>
    </row>
    <row r="216" spans="17:21" thickBot="1">
      <c r="Q216" s="4">
        <f>Returns!N217/Returns!N216-1</f>
        <v>1.7236072637734523E-2</v>
      </c>
      <c r="R216" s="4">
        <f>Returns!B217/Returns!B216-1</f>
        <v>-4.5390773293719766E-3</v>
      </c>
      <c r="S216" s="4">
        <f>Returns!K217/Returns!K216-1</f>
        <v>-1.1506556061011475E-2</v>
      </c>
      <c r="T216" s="4">
        <f>Returns!M217/Returns!M216-1</f>
        <v>-1.5507246376811445E-2</v>
      </c>
      <c r="U216" s="4">
        <f>Returns!F217/Returns!F216-1</f>
        <v>1.8667164457708552E-4</v>
      </c>
    </row>
    <row r="217" spans="17:21" thickBot="1">
      <c r="Q217" s="4">
        <f>Returns!N218/Returns!N217-1</f>
        <v>-1.6641452344931862E-2</v>
      </c>
      <c r="R217" s="4">
        <f>Returns!B218/Returns!B217-1</f>
        <v>-4.3939645166639618E-3</v>
      </c>
      <c r="S217" s="4">
        <f>Returns!K218/Returns!K217-1</f>
        <v>-5.1434759068759162E-3</v>
      </c>
      <c r="T217" s="4">
        <f>Returns!M218/Returns!M217-1</f>
        <v>-1.589871926983677E-2</v>
      </c>
      <c r="U217" s="4">
        <f>Returns!F218/Returns!F217-1</f>
        <v>5.1511758118701012E-2</v>
      </c>
    </row>
    <row r="218" spans="17:21" thickBot="1">
      <c r="Q218" s="4">
        <f>Returns!N219/Returns!N218-1</f>
        <v>-1.538461538461533E-2</v>
      </c>
      <c r="R218" s="4">
        <f>Returns!B219/Returns!B218-1</f>
        <v>-4.8297110500458151E-3</v>
      </c>
      <c r="S218" s="4">
        <f>Returns!K219/Returns!K218-1</f>
        <v>-6.8027210884353817E-3</v>
      </c>
      <c r="T218" s="4">
        <f>Returns!M219/Returns!M218-1</f>
        <v>4.7868362004488407E-3</v>
      </c>
      <c r="U218" s="4">
        <f>Returns!F219/Returns!F218-1</f>
        <v>0</v>
      </c>
    </row>
    <row r="219" spans="17:21" thickBot="1">
      <c r="Q219" s="4">
        <f>Returns!N220/Returns!N219-1</f>
        <v>-2.1874999999999978E-2</v>
      </c>
      <c r="R219" s="4">
        <f>Returns!B220/Returns!B219-1</f>
        <v>9.2879256965943124E-3</v>
      </c>
      <c r="S219" s="4">
        <f>Returns!K220/Returns!K219-1</f>
        <v>-5.7534246575342562E-3</v>
      </c>
      <c r="T219" s="4">
        <f>Returns!M220/Returns!M219-1</f>
        <v>-2.0842638082477771E-3</v>
      </c>
      <c r="U219" s="4">
        <f>Returns!F220/Returns!F219-1</f>
        <v>-1.4909478168264156E-2</v>
      </c>
    </row>
    <row r="220" spans="17:21" thickBot="1">
      <c r="Q220" s="4">
        <f>Returns!N221/Returns!N220-1</f>
        <v>3.3226837060702952E-2</v>
      </c>
      <c r="R220" s="4">
        <f>Returns!B221/Returns!B220-1</f>
        <v>-5.2230144254684641E-3</v>
      </c>
      <c r="S220" s="4">
        <f>Returns!K221/Returns!K220-1</f>
        <v>1.9564618352163166E-2</v>
      </c>
      <c r="T220" s="4">
        <f>Returns!M221/Returns!M220-1</f>
        <v>2.9837386244957464E-4</v>
      </c>
      <c r="U220" s="4">
        <f>Returns!F221/Returns!F220-1</f>
        <v>-2.9549549549549581E-2</v>
      </c>
    </row>
    <row r="221" spans="17:21" thickBot="1">
      <c r="Q221" s="4">
        <f>Returns!N222/Returns!N221-1</f>
        <v>-3.2776747062461364E-2</v>
      </c>
      <c r="R221" s="4">
        <f>Returns!B222/Returns!B221-1</f>
        <v>1.2667722310192531E-2</v>
      </c>
      <c r="S221" s="4">
        <f>Returns!K222/Returns!K221-1</f>
        <v>-2.7027027027026973E-2</v>
      </c>
      <c r="T221" s="4">
        <f>Returns!M222/Returns!M221-1</f>
        <v>-5.0708426547353413E-3</v>
      </c>
      <c r="U221" s="4">
        <f>Returns!F222/Returns!F221-1</f>
        <v>-7.055328629780977E-3</v>
      </c>
    </row>
    <row r="222" spans="17:21" thickBot="1">
      <c r="Q222" s="4">
        <f>Returns!N223/Returns!N222-1</f>
        <v>7.033248081841359E-3</v>
      </c>
      <c r="R222" s="4">
        <f>Returns!B223/Returns!B222-1</f>
        <v>4.6909719364660596E-3</v>
      </c>
      <c r="S222" s="4">
        <f>Returns!K223/Returns!K222-1</f>
        <v>-1.3611111111111129E-2</v>
      </c>
      <c r="T222" s="4">
        <f>Returns!M223/Returns!M222-1</f>
        <v>-1.0643081996702053E-2</v>
      </c>
      <c r="U222" s="4">
        <f>Returns!F223/Returns!F222-1</f>
        <v>-2.7673896783844354E-2</v>
      </c>
    </row>
    <row r="223" spans="17:21" thickBot="1">
      <c r="Q223" s="4">
        <f>Returns!N224/Returns!N223-1</f>
        <v>-7.3015873015873645E-3</v>
      </c>
      <c r="R223" s="4">
        <f>Returns!B224/Returns!B223-1</f>
        <v>1.5235910878112602E-2</v>
      </c>
      <c r="S223" s="4">
        <f>Returns!K224/Returns!K223-1</f>
        <v>-9.293156857223317E-3</v>
      </c>
      <c r="T223" s="4">
        <f>Returns!M224/Returns!M223-1</f>
        <v>9.0909090909097046E-4</v>
      </c>
      <c r="U223" s="4">
        <f>Returns!F224/Returns!F223-1</f>
        <v>-2.3653846153846136E-2</v>
      </c>
    </row>
    <row r="224" spans="17:21" thickBot="1">
      <c r="Q224" s="4">
        <f>Returns!N225/Returns!N224-1</f>
        <v>2.2065877838183701E-2</v>
      </c>
      <c r="R224" s="4">
        <f>Returns!B225/Returns!B224-1</f>
        <v>-1.0246893658221734E-2</v>
      </c>
      <c r="S224" s="4">
        <f>Returns!K225/Returns!K224-1</f>
        <v>-4.8607163160886868E-2</v>
      </c>
      <c r="T224" s="4">
        <f>Returns!M225/Returns!M224-1</f>
        <v>7.7202543142596003E-3</v>
      </c>
      <c r="U224" s="4">
        <f>Returns!F225/Returns!F224-1</f>
        <v>2.9545006893834103E-3</v>
      </c>
    </row>
    <row r="225" spans="17:21" thickBot="1">
      <c r="Q225" s="4">
        <f>Returns!N226/Returns!N225-1</f>
        <v>-3.0037546933667114E-2</v>
      </c>
      <c r="R225" s="4">
        <f>Returns!B226/Returns!B225-1</f>
        <v>-1.3695280019564771E-2</v>
      </c>
      <c r="S225" s="4">
        <f>Returns!K226/Returns!K225-1</f>
        <v>-1.105467582910058E-2</v>
      </c>
      <c r="T225" s="4">
        <f>Returns!M226/Returns!M225-1</f>
        <v>-1.6974613189124188E-2</v>
      </c>
      <c r="U225" s="4">
        <f>Returns!F226/Returns!F225-1</f>
        <v>0</v>
      </c>
    </row>
    <row r="226" spans="17:21" thickBot="1">
      <c r="Q226" s="4">
        <f>Returns!N227/Returns!N226-1</f>
        <v>-1.4516129032258074E-2</v>
      </c>
      <c r="R226" s="4">
        <f>Returns!B227/Returns!B226-1</f>
        <v>-2.1324076369947931E-2</v>
      </c>
      <c r="S226" s="4">
        <f>Returns!K227/Returns!K226-1</f>
        <v>2.114803625377748E-3</v>
      </c>
      <c r="T226" s="4">
        <f>Returns!M227/Returns!M226-1</f>
        <v>-5.5012224938875143E-3</v>
      </c>
      <c r="U226" s="4">
        <f>Returns!F227/Returns!F226-1</f>
        <v>2.1798900235663776E-2</v>
      </c>
    </row>
    <row r="227" spans="17:21" thickBot="1">
      <c r="Q227" s="4">
        <f>Returns!N228/Returns!N227-1</f>
        <v>2.193126022913261E-2</v>
      </c>
      <c r="R227" s="4">
        <f>Returns!B228/Returns!B227-1</f>
        <v>-1.2076682712608644E-2</v>
      </c>
      <c r="S227" s="4">
        <f>Returns!K228/Returns!K227-1</f>
        <v>-2.110340669279509E-3</v>
      </c>
      <c r="T227" s="4">
        <f>Returns!M228/Returns!M227-1</f>
        <v>-3.5341118623233303E-3</v>
      </c>
      <c r="U227" s="4">
        <f>Returns!F228/Returns!F227-1</f>
        <v>3.6517393811262622E-2</v>
      </c>
    </row>
    <row r="228" spans="17:21" thickBot="1">
      <c r="Q228" s="4">
        <f>Returns!N229/Returns!N228-1</f>
        <v>-1.0890454836643193E-2</v>
      </c>
      <c r="R228" s="4">
        <f>Returns!B229/Returns!B228-1</f>
        <v>-3.5048726277997488E-3</v>
      </c>
      <c r="S228" s="4">
        <f>Returns!K229/Returns!K228-1</f>
        <v>-1.2084592145015227E-3</v>
      </c>
      <c r="T228" s="4">
        <f>Returns!M229/Returns!M228-1</f>
        <v>-7.1549730146491797E-2</v>
      </c>
      <c r="U228" s="4">
        <f>Returns!F229/Returns!F228-1</f>
        <v>2.9111811607639648E-2</v>
      </c>
    </row>
    <row r="229" spans="17:21" thickBot="1">
      <c r="Q229" s="4">
        <f>Returns!N230/Returns!N229-1</f>
        <v>-2.9145077720207246E-2</v>
      </c>
      <c r="R229" s="4">
        <f>Returns!B230/Returns!B229-1</f>
        <v>3.3456292356524031E-3</v>
      </c>
      <c r="S229" s="4">
        <f>Returns!K230/Returns!K229-1</f>
        <v>4.5372050816696596E-3</v>
      </c>
      <c r="T229" s="4">
        <f>Returns!M230/Returns!M229-1</f>
        <v>-4.8164756684936361E-3</v>
      </c>
      <c r="U229" s="4">
        <f>Returns!F230/Returns!F229-1</f>
        <v>-2.5045045045045011E-2</v>
      </c>
    </row>
    <row r="230" spans="17:21" thickBot="1">
      <c r="Q230" s="4">
        <f>Returns!N231/Returns!N230-1</f>
        <v>6.6711140760511434E-4</v>
      </c>
      <c r="R230" s="4">
        <f>Returns!B231/Returns!B230-1</f>
        <v>-3.761969904240714E-3</v>
      </c>
      <c r="S230" s="4">
        <f>Returns!K231/Returns!K230-1</f>
        <v>5.7211683227942345E-3</v>
      </c>
      <c r="T230" s="4">
        <f>Returns!M231/Returns!M230-1</f>
        <v>-9.1789052069426447E-3</v>
      </c>
      <c r="U230" s="4">
        <f>Returns!F231/Returns!F230-1</f>
        <v>-1.0718905932360023E-2</v>
      </c>
    </row>
    <row r="231" spans="17:21" thickBot="1">
      <c r="Q231" s="4">
        <f>Returns!N232/Returns!N231-1</f>
        <v>2.8333333333333321E-2</v>
      </c>
      <c r="R231" s="4">
        <f>Returns!B232/Returns!B231-1</f>
        <v>-3.2612427051149973E-2</v>
      </c>
      <c r="S231" s="4">
        <f>Returns!K232/Returns!K231-1</f>
        <v>-7.1856287425150489E-3</v>
      </c>
      <c r="T231" s="4">
        <f>Returns!M232/Returns!M231-1</f>
        <v>-1.8527876031665724E-2</v>
      </c>
      <c r="U231" s="4">
        <f>Returns!F232/Returns!F231-1</f>
        <v>-2.8582103493368205E-2</v>
      </c>
    </row>
    <row r="232" spans="17:21" thickBot="1">
      <c r="Q232" s="4">
        <f>Returns!N233/Returns!N232-1</f>
        <v>6.482982171799101E-3</v>
      </c>
      <c r="R232" s="4">
        <f>Returns!B233/Returns!B232-1</f>
        <v>8.0731014904187326E-3</v>
      </c>
      <c r="S232" s="4">
        <f>Returns!K233/Returns!K232-1</f>
        <v>2.5331724969843261E-2</v>
      </c>
      <c r="T232" s="4">
        <f>Returns!M233/Returns!M232-1</f>
        <v>5.6632915737084843E-3</v>
      </c>
      <c r="U232" s="4">
        <f>Returns!F233/Returns!F232-1</f>
        <v>-1.2115384615384639E-2</v>
      </c>
    </row>
    <row r="233" spans="17:21" thickBot="1">
      <c r="Q233" s="4">
        <f>Returns!N234/Returns!N233-1</f>
        <v>-1.7713365539452464E-2</v>
      </c>
      <c r="R233" s="4">
        <f>Returns!B234/Returns!B233-1</f>
        <v>-9.5045322538062083E-3</v>
      </c>
      <c r="S233" s="4">
        <f>Returns!K234/Returns!K233-1</f>
        <v>-1.1470588235294121E-2</v>
      </c>
      <c r="T233" s="4">
        <f>Returns!M234/Returns!M233-1</f>
        <v>4.0102389078498391E-2</v>
      </c>
      <c r="U233" s="4">
        <f>Returns!F234/Returns!F233-1</f>
        <v>3.6402569593147804E-2</v>
      </c>
    </row>
    <row r="234" spans="17:21" thickBot="1">
      <c r="Q234" s="4">
        <f>Returns!N235/Returns!N234-1</f>
        <v>3.2786885245905673E-4</v>
      </c>
      <c r="R234" s="4">
        <f>Returns!B235/Returns!B234-1</f>
        <v>-6.6637050199911396E-3</v>
      </c>
      <c r="S234" s="4">
        <f>Returns!K235/Returns!K234-1</f>
        <v>7.1407319250222923E-3</v>
      </c>
      <c r="T234" s="4">
        <f>Returns!M235/Returns!M234-1</f>
        <v>1.0500410172272323E-2</v>
      </c>
      <c r="U234" s="4">
        <f>Returns!F235/Returns!F234-1</f>
        <v>-1.1081893313298341E-2</v>
      </c>
    </row>
    <row r="235" spans="17:21" thickBot="1">
      <c r="Q235" s="4">
        <f>Returns!N236/Returns!N235-1</f>
        <v>-3.9331366764995268E-3</v>
      </c>
      <c r="R235" s="4">
        <f>Returns!B236/Returns!B235-1</f>
        <v>-2.0214669051878298E-2</v>
      </c>
      <c r="S235" s="4">
        <f>Returns!K236/Returns!K235-1</f>
        <v>5.0221565731167761E-3</v>
      </c>
      <c r="T235" s="4">
        <f>Returns!M236/Returns!M235-1</f>
        <v>-4.3838285435947588E-3</v>
      </c>
      <c r="U235" s="4">
        <f>Returns!F236/Returns!F235-1</f>
        <v>-1.025641025641022E-2</v>
      </c>
    </row>
    <row r="236" spans="17:21" thickBot="1">
      <c r="Q236" s="4">
        <f>Returns!N237/Returns!N236-1</f>
        <v>-1.8427114182296922E-2</v>
      </c>
      <c r="R236" s="4">
        <f>Returns!B237/Returns!B236-1</f>
        <v>1.9171079057878071E-3</v>
      </c>
      <c r="S236" s="4">
        <f>Returns!K237/Returns!K236-1</f>
        <v>6.3198118753674315E-2</v>
      </c>
      <c r="T236" s="4">
        <f>Returns!M237/Returns!M236-1</f>
        <v>2.1200260926288461E-3</v>
      </c>
      <c r="U236" s="4">
        <f>Returns!F237/Returns!F236-1</f>
        <v>2.782575321435421E-2</v>
      </c>
    </row>
    <row r="237" spans="17:21" thickBot="1">
      <c r="Q237" s="4">
        <f>Returns!N238/Returns!N237-1</f>
        <v>1.7767348307073494E-2</v>
      </c>
      <c r="R237" s="4">
        <f>Returns!B238/Returns!B237-1</f>
        <v>-3.1890660592254205E-3</v>
      </c>
      <c r="S237" s="4">
        <f>Returns!K238/Returns!K237-1</f>
        <v>-2.598838816698934E-2</v>
      </c>
      <c r="T237" s="4">
        <f>Returns!M238/Returns!M237-1</f>
        <v>-1.6436126932465545E-2</v>
      </c>
      <c r="U237" s="4">
        <f>Returns!F238/Returns!F237-1</f>
        <v>3.3233756534727377E-2</v>
      </c>
    </row>
    <row r="238" spans="17:21" thickBot="1">
      <c r="Q238" s="4">
        <f>Returns!N239/Returns!N238-1</f>
        <v>-1.1198945981554687E-2</v>
      </c>
      <c r="R238" s="4">
        <f>Returns!B239/Returns!B238-1</f>
        <v>5.3016453382084272E-3</v>
      </c>
      <c r="S238" s="4">
        <f>Returns!K239/Returns!K238-1</f>
        <v>1.4476298609140015E-2</v>
      </c>
      <c r="T238" s="4">
        <f>Returns!M239/Returns!M238-1</f>
        <v>-1.6710787557908668E-2</v>
      </c>
      <c r="U238" s="4">
        <f>Returns!F239/Returns!F238-1</f>
        <v>-4.0296349837369072E-2</v>
      </c>
    </row>
    <row r="239" spans="17:21" thickBot="1">
      <c r="Q239" s="4">
        <f>Returns!N240/Returns!N239-1</f>
        <v>6.9953364423718245E-3</v>
      </c>
      <c r="R239" s="4">
        <f>Returns!B240/Returns!B239-1</f>
        <v>-2.7277686852155147E-3</v>
      </c>
      <c r="S239" s="4">
        <f>Returns!K240/Returns!K239-1</f>
        <v>-6.6032456631225478E-2</v>
      </c>
      <c r="T239" s="4">
        <f>Returns!M240/Returns!M239-1</f>
        <v>-1.9013966010432481E-2</v>
      </c>
      <c r="U239" s="4">
        <f>Returns!F240/Returns!F239-1</f>
        <v>5.2720768216909519E-3</v>
      </c>
    </row>
    <row r="240" spans="17:21" thickBot="1">
      <c r="Q240" s="4">
        <f>Returns!N241/Returns!N240-1</f>
        <v>-1.9186238835593894E-2</v>
      </c>
      <c r="R240" s="4">
        <f>Returns!B241/Returns!B240-1</f>
        <v>2.0878920495988273E-2</v>
      </c>
      <c r="S240" s="4">
        <f>Returns!K241/Returns!K240-1</f>
        <v>1.6776512881965022E-2</v>
      </c>
      <c r="T240" s="4">
        <f>Returns!M241/Returns!M240-1</f>
        <v>1.5780445969125312E-2</v>
      </c>
      <c r="U240" s="4">
        <f>Returns!F241/Returns!F240-1</f>
        <v>-2.6034837984641346E-2</v>
      </c>
    </row>
    <row r="241" spans="17:21" thickBot="1">
      <c r="Q241" s="4">
        <f>Returns!N242/Returns!N241-1</f>
        <v>-1.1804384485666009E-2</v>
      </c>
      <c r="R241" s="4">
        <f>Returns!B242/Returns!B241-1</f>
        <v>-9.8240600160757197E-3</v>
      </c>
      <c r="S241" s="4">
        <f>Returns!K242/Returns!K241-1</f>
        <v>5.981143193871552E-2</v>
      </c>
      <c r="T241" s="4">
        <f>Returns!M242/Returns!M241-1</f>
        <v>-9.793988517392771E-3</v>
      </c>
      <c r="U241" s="4">
        <f>Returns!F242/Returns!F241-1</f>
        <v>3.9423076923076783E-2</v>
      </c>
    </row>
    <row r="242" spans="17:21" thickBot="1">
      <c r="Q242" s="4">
        <f>Returns!N243/Returns!N242-1</f>
        <v>1.3651877133105117E-3</v>
      </c>
      <c r="R242" s="4">
        <f>Returns!B243/Returns!B242-1</f>
        <v>-2.3901867051501768E-2</v>
      </c>
      <c r="S242" s="4">
        <f>Returns!K243/Returns!K242-1</f>
        <v>-3.8921323324992985E-3</v>
      </c>
      <c r="T242" s="4">
        <f>Returns!M243/Returns!M242-1</f>
        <v>2.3874488403821115E-3</v>
      </c>
      <c r="U242" s="4">
        <f>Returns!F243/Returns!F242-1</f>
        <v>-5.1618871415356149E-2</v>
      </c>
    </row>
    <row r="243" spans="17:21" thickBot="1">
      <c r="Q243" s="4">
        <f>Returns!N244/Returns!N243-1</f>
        <v>-5.794137695978141E-3</v>
      </c>
      <c r="R243" s="4">
        <f>Returns!B244/Returns!B243-1</f>
        <v>1.0164479763444811E-2</v>
      </c>
      <c r="S243" s="4">
        <f>Returns!K244/Returns!K243-1</f>
        <v>1.7583030979626102E-2</v>
      </c>
      <c r="T243" s="4">
        <f>Returns!M244/Returns!M243-1</f>
        <v>7.8257910854031554E-3</v>
      </c>
      <c r="U243" s="4">
        <f>Returns!F244/Returns!F243-1</f>
        <v>3.3164260632072562E-3</v>
      </c>
    </row>
    <row r="244" spans="17:21" thickBot="1">
      <c r="Q244" s="4">
        <f>Returns!N245/Returns!N244-1</f>
        <v>3.5995886184436054E-2</v>
      </c>
      <c r="R244" s="4">
        <f>Returns!B245/Returns!B244-1</f>
        <v>7.4094401756312767E-3</v>
      </c>
      <c r="S244" s="4">
        <f>Returns!K245/Returns!K244-1</f>
        <v>2.0570488206253401E-2</v>
      </c>
      <c r="T244" s="4">
        <f>Returns!M245/Returns!M244-1</f>
        <v>1.1816340310601969E-3</v>
      </c>
      <c r="U244" s="4">
        <f>Returns!F245/Returns!F244-1</f>
        <v>2.5471514680147855E-2</v>
      </c>
    </row>
    <row r="245" spans="17:21" thickBot="1">
      <c r="Q245" s="4">
        <f>Returns!N246/Returns!N245-1</f>
        <v>2.647253474520328E-3</v>
      </c>
      <c r="R245" s="4">
        <f>Returns!B246/Returns!B245-1</f>
        <v>-1.0623808226641218E-2</v>
      </c>
      <c r="S245" s="4">
        <f>Returns!K246/Returns!K245-1</f>
        <v>6.1811341037354417E-3</v>
      </c>
      <c r="T245" s="4">
        <f>Returns!M246/Returns!M245-1</f>
        <v>3.3721126285617409E-3</v>
      </c>
      <c r="U245" s="4">
        <f>Returns!F246/Returns!F245-1</f>
        <v>1.8392112248767578E-2</v>
      </c>
    </row>
    <row r="246" spans="17:21" thickBot="1">
      <c r="Q246" s="4">
        <f>Returns!N247/Returns!N246-1</f>
        <v>-2.2442244224422425E-2</v>
      </c>
      <c r="R246" s="4">
        <f>Returns!B247/Returns!B246-1</f>
        <v>-1.6519823788545551E-3</v>
      </c>
      <c r="S246" s="4">
        <f>Returns!K247/Returns!K246-1</f>
        <v>-1.3621794871794823E-2</v>
      </c>
      <c r="T246" s="4">
        <f>Returns!M247/Returns!M246-1</f>
        <v>-8.7380272223155364E-3</v>
      </c>
      <c r="U246" s="4">
        <f>Returns!F247/Returns!F246-1</f>
        <v>2.6065909514056962E-3</v>
      </c>
    </row>
    <row r="247" spans="17:21" thickBot="1">
      <c r="Q247" s="4">
        <f>Returns!N248/Returns!N247-1</f>
        <v>1.282916948008106E-2</v>
      </c>
      <c r="R247" s="4">
        <f>Returns!B248/Returns!B247-1</f>
        <v>1.0112152969294907E-3</v>
      </c>
      <c r="S247" s="4">
        <f>Returns!K248/Returns!K247-1</f>
        <v>-3.2493907392363575E-3</v>
      </c>
      <c r="T247" s="4">
        <f>Returns!M248/Returns!M247-1</f>
        <v>-3.1022207153754922E-2</v>
      </c>
      <c r="U247" s="4">
        <f>Returns!F248/Returns!F247-1</f>
        <v>0</v>
      </c>
    </row>
    <row r="248" spans="17:21" thickBot="1">
      <c r="Q248" s="4">
        <f>Returns!N249/Returns!N248-1</f>
        <v>1.6666666666666607E-2</v>
      </c>
      <c r="R248" s="4">
        <f>Returns!B249/Returns!B248-1</f>
        <v>-1.7448801542840897E-3</v>
      </c>
      <c r="S248" s="4">
        <f>Returns!K249/Returns!K248-1</f>
        <v>8.9649551752239987E-3</v>
      </c>
      <c r="T248" s="4">
        <f>Returns!M249/Returns!M248-1</f>
        <v>-1.3470958712386238E-2</v>
      </c>
      <c r="U248" s="4">
        <f>Returns!F249/Returns!F248-1</f>
        <v>-1.20705663881151E-2</v>
      </c>
    </row>
    <row r="249" spans="17:21" thickBot="1">
      <c r="Q249" s="4">
        <f>Returns!N250/Returns!N249-1</f>
        <v>-2.8524590163934493E-2</v>
      </c>
      <c r="R249" s="4">
        <f>Returns!B250/Returns!B249-1</f>
        <v>8.0956761729531479E-3</v>
      </c>
      <c r="S249" s="4">
        <f>Returns!K250/Returns!K249-1</f>
        <v>-4.0387722132471104E-3</v>
      </c>
      <c r="T249" s="4">
        <f>Returns!M250/Returns!M249-1</f>
        <v>3.5467281432879361E-3</v>
      </c>
      <c r="U249" s="4">
        <f>Returns!F250/Returns!F249-1</f>
        <v>-3.7593984962414062E-4</v>
      </c>
    </row>
    <row r="250" spans="17:21" thickBot="1">
      <c r="Q250" s="4">
        <f>Returns!N251/Returns!N250-1</f>
        <v>1.9574755315558523E-2</v>
      </c>
      <c r="R250" s="4">
        <f>Returns!B251/Returns!B250-1</f>
        <v>-7.3006022996890962E-4</v>
      </c>
      <c r="S250" s="4">
        <f>Returns!K251/Returns!K250-1</f>
        <v>-3.4063260340632784E-2</v>
      </c>
      <c r="T250" s="4">
        <f>Returns!M251/Returns!M250-1</f>
        <v>-6.1848383106556382E-3</v>
      </c>
      <c r="U250" s="4">
        <f>Returns!F251/Returns!F250-1</f>
        <v>1.3350883790898882E-2</v>
      </c>
    </row>
    <row r="251" spans="17:21" thickBot="1">
      <c r="Q251" s="4">
        <f>Returns!N252/Returns!N251-1</f>
        <v>1.0923535253227312E-2</v>
      </c>
      <c r="R251" s="4">
        <f>Returns!B252/Returns!B251-1</f>
        <v>-1.9178082191779744E-3</v>
      </c>
      <c r="S251" s="4">
        <f>Returns!K252/Returns!K251-1</f>
        <v>2.378953260565364E-2</v>
      </c>
      <c r="T251" s="4">
        <f>Returns!M252/Returns!M251-1</f>
        <v>8.001422475106601E-3</v>
      </c>
      <c r="U251" s="4">
        <f>Returns!F252/Returns!F251-1</f>
        <v>8.3503432918909937E-3</v>
      </c>
    </row>
    <row r="252" spans="17:21" thickBot="1">
      <c r="Q252" s="4">
        <f>Returns!N253/Returns!N252-1</f>
        <v>-1.113294040602486E-2</v>
      </c>
      <c r="R252" s="4">
        <f>Returns!B253/Returns!B252-1</f>
        <v>-2.0129929545247283E-3</v>
      </c>
      <c r="S252" s="4">
        <f>Returns!K253/Returns!K252-1</f>
        <v>-4.100601421541783E-3</v>
      </c>
      <c r="T252" s="4">
        <f>Returns!M253/Returns!M252-1</f>
        <v>0</v>
      </c>
      <c r="U252" s="4">
        <f>Returns!F253/Returns!F252-1</f>
        <v>4.6006624953993658E-3</v>
      </c>
    </row>
    <row r="253" spans="17:21" thickBot="1">
      <c r="Q253" s="4">
        <f>Returns!N254/Returns!N253-1</f>
        <v>9.9337748344363597E-4</v>
      </c>
      <c r="R253" s="4">
        <f>Returns!B254/Returns!B253-1</f>
        <v>-9.1684239479228324E-4</v>
      </c>
      <c r="S253" s="4">
        <f>Returns!K254/Returns!K253-1</f>
        <v>1.0979961570134478E-3</v>
      </c>
      <c r="T253" s="4">
        <f>Returns!M254/Returns!M253-1</f>
        <v>-9.1726935967542111E-3</v>
      </c>
      <c r="U253" s="4">
        <f>Returns!F254/Returns!F253-1</f>
        <v>-2.2165231727422574E-2</v>
      </c>
    </row>
    <row r="254" spans="17:21" thickBot="1">
      <c r="Q254" s="4">
        <f>Returns!N255/Returns!N254-1</f>
        <v>-1.5878266622560422E-2</v>
      </c>
      <c r="R254" s="4">
        <f>Returns!B255/Returns!B254-1</f>
        <v>1.4958245388638991E-2</v>
      </c>
      <c r="S254" s="4">
        <f>Returns!K255/Returns!K254-1</f>
        <v>-1.206471072114057E-2</v>
      </c>
      <c r="T254" s="4">
        <f>Returns!M255/Returns!M254-1</f>
        <v>-3.5428164500623138E-2</v>
      </c>
      <c r="U254" s="4">
        <f>Returns!F255/Returns!F254-1</f>
        <v>-3.7467216185838037E-4</v>
      </c>
    </row>
    <row r="255" spans="17:21" thickBot="1">
      <c r="Q255" s="4">
        <f>Returns!N256/Returns!N255-1</f>
        <v>1.4453781512605124E-2</v>
      </c>
      <c r="R255" s="4">
        <f>Returns!B256/Returns!B255-1</f>
        <v>-2.8842676311030768E-2</v>
      </c>
      <c r="S255" s="4">
        <f>Returns!K256/Returns!K255-1</f>
        <v>-5.5509297807387892E-4</v>
      </c>
      <c r="T255" s="4">
        <f>Returns!M256/Returns!M255-1</f>
        <v>-1.8087855297157618E-2</v>
      </c>
      <c r="U255" s="4">
        <f>Returns!F256/Returns!F255-1</f>
        <v>0</v>
      </c>
    </row>
    <row r="256" spans="17:21" thickBot="1">
      <c r="Q256" s="4">
        <f>Returns!N257/Returns!N256-1</f>
        <v>1.3253810470510441E-3</v>
      </c>
      <c r="R256" s="4">
        <f>Returns!B257/Returns!B256-1</f>
        <v>-2.8861372311702604E-3</v>
      </c>
      <c r="S256" s="4">
        <f>Returns!K257/Returns!K256-1</f>
        <v>-3.4434879200222035E-2</v>
      </c>
      <c r="T256" s="4">
        <f>Returns!M257/Returns!M256-1</f>
        <v>-4.0413533834586568E-2</v>
      </c>
      <c r="U256" s="4">
        <f>Returns!F257/Returns!F256-1</f>
        <v>1.1431784107946097E-2</v>
      </c>
    </row>
    <row r="257" spans="17:21" thickBot="1">
      <c r="Q257" s="4">
        <f>Returns!N258/Returns!N257-1</f>
        <v>-4.3017868960952832E-3</v>
      </c>
      <c r="R257" s="4">
        <f>Returns!B258/Returns!B257-1</f>
        <v>-1.6619981325863731E-2</v>
      </c>
      <c r="S257" s="4">
        <f>Returns!K258/Returns!K257-1</f>
        <v>-6.0396893874029578E-3</v>
      </c>
      <c r="T257" s="4">
        <f>Returns!M258/Returns!M257-1</f>
        <v>9.598432908912935E-3</v>
      </c>
      <c r="U257" s="4">
        <f>Returns!F258/Returns!F257-1</f>
        <v>5.373355567908078E-3</v>
      </c>
    </row>
    <row r="258" spans="17:21" thickBot="1">
      <c r="Q258" s="4">
        <f>Returns!N259/Returns!N258-1</f>
        <v>-1.2961116650049842E-2</v>
      </c>
      <c r="R258" s="4">
        <f>Returns!B259/Returns!B258-1</f>
        <v>3.5131029244208634E-3</v>
      </c>
      <c r="S258" s="4">
        <f>Returns!K259/Returns!K258-1</f>
        <v>3.877314814814814E-2</v>
      </c>
      <c r="T258" s="4">
        <f>Returns!M259/Returns!M258-1</f>
        <v>1.7074117190531757E-2</v>
      </c>
      <c r="U258" s="4">
        <f>Returns!F259/Returns!F258-1</f>
        <v>1.363803907113903E-2</v>
      </c>
    </row>
    <row r="259" spans="17:21" thickBot="1">
      <c r="Q259" s="4">
        <f>Returns!N260/Returns!N259-1</f>
        <v>-1.6835016835017313E-3</v>
      </c>
      <c r="R259" s="4">
        <f>Returns!B260/Returns!B259-1</f>
        <v>5.1092818620495084E-3</v>
      </c>
      <c r="S259" s="4">
        <f>Returns!K260/Returns!K259-1</f>
        <v>-6.1281337047353057E-3</v>
      </c>
      <c r="T259" s="4">
        <f>Returns!M260/Returns!M259-1</f>
        <v>1.6024418161007192E-2</v>
      </c>
      <c r="U259" s="4">
        <f>Returns!F260/Returns!F259-1</f>
        <v>-3.6181818181818204E-2</v>
      </c>
    </row>
    <row r="260" spans="17:21" thickBot="1">
      <c r="Q260" s="4">
        <f>Returns!N261/Returns!N260-1</f>
        <v>2.6981450252951955E-3</v>
      </c>
      <c r="R260" s="4">
        <f>Returns!B261/Returns!B260-1</f>
        <v>1.5061658665160849E-3</v>
      </c>
      <c r="S260" s="4">
        <f>Returns!K261/Returns!K260-1</f>
        <v>-1.9618834080717962E-3</v>
      </c>
      <c r="T260" s="4">
        <f>Returns!M261/Returns!M260-1</f>
        <v>-2.6286143447240562E-3</v>
      </c>
      <c r="U260" s="4">
        <f>Returns!F261/Returns!F260-1</f>
        <v>2.1694019996226999E-2</v>
      </c>
    </row>
    <row r="261" spans="17:21" thickBot="1">
      <c r="Q261" s="4">
        <f>Returns!N262/Returns!N261-1</f>
        <v>-4.7090480995627404E-3</v>
      </c>
      <c r="R261" s="4">
        <f>Returns!B262/Returns!B261-1</f>
        <v>-1.8328790299840247E-2</v>
      </c>
      <c r="S261" s="4">
        <f>Returns!K262/Returns!K261-1</f>
        <v>-2.8362819432743547E-2</v>
      </c>
      <c r="T261" s="4">
        <f>Returns!M262/Returns!M261-1</f>
        <v>-1.6189759036144613E-2</v>
      </c>
      <c r="U261" s="4">
        <f>Returns!F262/Returns!F261-1</f>
        <v>-2.1233382570162496E-2</v>
      </c>
    </row>
    <row r="262" spans="17:21" thickBot="1">
      <c r="Q262" s="4">
        <f>Returns!N263/Returns!N262-1</f>
        <v>8.1108482595471099E-3</v>
      </c>
      <c r="R262" s="4">
        <f>Returns!B263/Returns!B262-1</f>
        <v>5.3619302949061698E-3</v>
      </c>
      <c r="S262" s="4">
        <f>Returns!K263/Returns!K262-1</f>
        <v>-3.7572254335260791E-3</v>
      </c>
      <c r="T262" s="4">
        <f>Returns!M263/Returns!M262-1</f>
        <v>1.1098354381936515E-2</v>
      </c>
      <c r="U262" s="4">
        <f>Returns!F263/Returns!F262-1</f>
        <v>-1.6600641388417214E-2</v>
      </c>
    </row>
    <row r="263" spans="17:21" thickBot="1">
      <c r="Q263" s="4">
        <f>Returns!N264/Returns!N263-1</f>
        <v>4.0227958431109379E-3</v>
      </c>
      <c r="R263" s="4">
        <f>Returns!B264/Returns!B263-1</f>
        <v>2.6952380952380839E-2</v>
      </c>
      <c r="S263" s="4">
        <f>Returns!K264/Returns!K263-1</f>
        <v>-8.9933275311866456E-3</v>
      </c>
      <c r="T263" s="4">
        <f>Returns!M264/Returns!M263-1</f>
        <v>1.2112036336108911E-2</v>
      </c>
      <c r="U263" s="4">
        <f>Returns!F264/Returns!F263-1</f>
        <v>-2.1676577786303497E-2</v>
      </c>
    </row>
    <row r="264" spans="17:21" thickBot="1">
      <c r="Q264" s="4">
        <f>Returns!N265/Returns!N264-1</f>
        <v>1.0350584307178723E-2</v>
      </c>
      <c r="R264" s="4">
        <f>Returns!B265/Returns!B264-1</f>
        <v>5.3417416303440657E-2</v>
      </c>
      <c r="S264" s="4">
        <f>Returns!K265/Returns!K264-1</f>
        <v>-2.0491803278686049E-3</v>
      </c>
      <c r="T264" s="4">
        <f>Returns!M265/Returns!M264-1</f>
        <v>4.244577412116679E-2</v>
      </c>
      <c r="U264" s="4">
        <f>Returns!F265/Returns!F264-1</f>
        <v>0</v>
      </c>
    </row>
    <row r="265" spans="17:21" thickBot="1">
      <c r="Q265" s="4">
        <f>Returns!N266/Returns!N265-1</f>
        <v>-2.6107072042300117E-2</v>
      </c>
      <c r="R265" s="4">
        <f>Returns!B266/Returns!B265-1</f>
        <v>-2.200897966370241E-3</v>
      </c>
      <c r="S265" s="4">
        <f>Returns!K266/Returns!K265-1</f>
        <v>5.8668231152829708E-3</v>
      </c>
      <c r="T265" s="4">
        <f>Returns!M266/Returns!M265-1</f>
        <v>5.7937219730941569E-2</v>
      </c>
      <c r="U265" s="4">
        <f>Returns!F266/Returns!F265-1</f>
        <v>1.1372549019607714E-2</v>
      </c>
    </row>
    <row r="266" spans="17:21" thickBot="1">
      <c r="Q266" s="4">
        <f>Returns!N267/Returns!N266-1</f>
        <v>-8.1438751272480125E-3</v>
      </c>
      <c r="R266" s="4">
        <f>Returns!B267/Returns!B266-1</f>
        <v>-3.0880536439034101E-3</v>
      </c>
      <c r="S266" s="4">
        <f>Returns!K267/Returns!K266-1</f>
        <v>-2.0705745115193963E-2</v>
      </c>
      <c r="T266" s="4">
        <f>Returns!M267/Returns!M266-1</f>
        <v>-3.1027466937945003E-2</v>
      </c>
      <c r="U266" s="4">
        <f>Returns!F267/Returns!F266-1</f>
        <v>-1.1244668476153463E-2</v>
      </c>
    </row>
    <row r="267" spans="17:21" thickBot="1">
      <c r="Q267" s="4">
        <f>Returns!N268/Returns!N267-1</f>
        <v>3.7632569278138739E-3</v>
      </c>
      <c r="R267" s="4">
        <f>Returns!B268/Returns!B267-1</f>
        <v>-3.1861226657226016E-3</v>
      </c>
      <c r="S267" s="4">
        <f>Returns!K268/Returns!K267-1</f>
        <v>-2.6801667659319683E-3</v>
      </c>
      <c r="T267" s="4">
        <f>Returns!M268/Returns!M267-1</f>
        <v>4.3394575678040281E-2</v>
      </c>
      <c r="U267" s="4">
        <f>Returns!F268/Returns!F267-1</f>
        <v>1.352941176470579E-2</v>
      </c>
    </row>
    <row r="268" spans="17:21" thickBot="1">
      <c r="Q268" s="4">
        <f>Returns!N269/Returns!N268-1</f>
        <v>-3.4423994546693981E-2</v>
      </c>
      <c r="R268" s="4">
        <f>Returns!B269/Returns!B268-1</f>
        <v>-4.1729556956405789E-3</v>
      </c>
      <c r="S268" s="4">
        <f>Returns!K269/Returns!K268-1</f>
        <v>5.0761421319795996E-3</v>
      </c>
      <c r="T268" s="4">
        <f>Returns!M269/Returns!M268-1</f>
        <v>-1.8614791212476889E-2</v>
      </c>
      <c r="U268" s="4">
        <f>Returns!F269/Returns!F268-1</f>
        <v>-3.1727606887212212E-2</v>
      </c>
    </row>
    <row r="269" spans="17:21" thickBot="1">
      <c r="Q269" s="4">
        <f>Returns!N270/Returns!N269-1</f>
        <v>8.4715848923404558E-3</v>
      </c>
      <c r="R269" s="4">
        <f>Returns!B270/Returns!B269-1</f>
        <v>-6.8651925820256698E-3</v>
      </c>
      <c r="S269" s="4">
        <f>Returns!K270/Returns!K269-1</f>
        <v>-1.1586452762923138E-2</v>
      </c>
      <c r="T269" s="4">
        <f>Returns!M270/Returns!M269-1</f>
        <v>-9.9111414900889816E-3</v>
      </c>
      <c r="U269" s="4">
        <f>Returns!F270/Returns!F269-1</f>
        <v>-1.098901098901095E-2</v>
      </c>
    </row>
    <row r="270" spans="17:21" thickBot="1">
      <c r="Q270" s="4">
        <f>Returns!N271/Returns!N270-1</f>
        <v>1.5050752537626888E-2</v>
      </c>
      <c r="R270" s="4">
        <f>Returns!B271/Returns!B270-1</f>
        <v>-1.8852679773767589E-3</v>
      </c>
      <c r="S270" s="4">
        <f>Returns!K271/Returns!K270-1</f>
        <v>-4.7189660354673979E-2</v>
      </c>
      <c r="T270" s="4">
        <f>Returns!M271/Returns!M270-1</f>
        <v>-1.6396272005522849E-2</v>
      </c>
      <c r="U270" s="4">
        <f>Returns!F271/Returns!F270-1</f>
        <v>3.3131313131313123E-2</v>
      </c>
    </row>
    <row r="271" spans="17:21" thickBot="1">
      <c r="Q271" s="4">
        <f>Returns!N272/Returns!N271-1</f>
        <v>6.2068965517241281E-3</v>
      </c>
      <c r="R271" s="4">
        <f>Returns!B272/Returns!B271-1</f>
        <v>7.195538765965015E-4</v>
      </c>
      <c r="S271" s="4">
        <f>Returns!K272/Returns!K271-1</f>
        <v>-3.4700315457413256E-3</v>
      </c>
      <c r="T271" s="4">
        <f>Returns!M272/Returns!M271-1</f>
        <v>1.40375504474477E-3</v>
      </c>
      <c r="U271" s="4">
        <f>Returns!F272/Returns!F271-1</f>
        <v>-2.4638247946812686E-2</v>
      </c>
    </row>
    <row r="272" spans="17:21" thickBot="1">
      <c r="Q272" s="4">
        <f>Returns!N273/Returns!N272-1</f>
        <v>-5.4832076764907978E-3</v>
      </c>
      <c r="R272" s="4">
        <f>Returns!B273/Returns!B272-1</f>
        <v>3.5053028941218756E-3</v>
      </c>
      <c r="S272" s="4">
        <f>Returns!K273/Returns!K272-1</f>
        <v>-2.089268755935425E-2</v>
      </c>
      <c r="T272" s="4">
        <f>Returns!M273/Returns!M272-1</f>
        <v>-9.6372875416155246E-3</v>
      </c>
      <c r="U272" s="4">
        <f>Returns!F273/Returns!F272-1</f>
        <v>2.4057738572573761E-3</v>
      </c>
    </row>
    <row r="273" spans="17:21" thickBot="1">
      <c r="Q273" s="4">
        <f>Returns!N274/Returns!N273-1</f>
        <v>9.6485182632668476E-3</v>
      </c>
      <c r="R273" s="4">
        <f>Returns!B274/Returns!B273-1</f>
        <v>3.3139274518583228E-3</v>
      </c>
      <c r="S273" s="4">
        <f>Returns!K274/Returns!K273-1</f>
        <v>5.4962819269317453E-3</v>
      </c>
      <c r="T273" s="4">
        <f>Returns!M274/Returns!M273-1</f>
        <v>7.0771408351033571E-4</v>
      </c>
      <c r="U273" s="4">
        <f>Returns!F274/Returns!F273-1</f>
        <v>-1.0199999999999987E-2</v>
      </c>
    </row>
    <row r="274" spans="17:21" thickBot="1">
      <c r="Q274" s="4">
        <f>Returns!N275/Returns!N274-1</f>
        <v>-1.1945392491467643E-2</v>
      </c>
      <c r="R274" s="4">
        <f>Returns!B275/Returns!B274-1</f>
        <v>-6.3381539010890497E-3</v>
      </c>
      <c r="S274" s="4">
        <f>Returns!K275/Returns!K274-1</f>
        <v>-1.4469453376205865E-2</v>
      </c>
      <c r="T274" s="4">
        <f>Returns!M275/Returns!M274-1</f>
        <v>1.4851485148514865E-2</v>
      </c>
      <c r="U274" s="4">
        <f>Returns!F275/Returns!F274-1</f>
        <v>-1.4952515659729326E-2</v>
      </c>
    </row>
    <row r="275" spans="17:21" thickBot="1">
      <c r="Q275" s="4">
        <f>Returns!N276/Returns!N275-1</f>
        <v>-1.9343696027633861E-2</v>
      </c>
      <c r="R275" s="4">
        <f>Returns!B276/Returns!B275-1</f>
        <v>4.4919593926870949E-3</v>
      </c>
      <c r="S275" s="4">
        <f>Returns!K276/Returns!K275-1</f>
        <v>-1.2071778140293588E-2</v>
      </c>
      <c r="T275" s="4">
        <f>Returns!M276/Returns!M275-1</f>
        <v>-1.2195121951219523E-3</v>
      </c>
      <c r="U275" s="4">
        <f>Returns!F276/Returns!F275-1</f>
        <v>-3.8974358974358969E-2</v>
      </c>
    </row>
    <row r="276" spans="17:21" thickBot="1">
      <c r="Q276" s="4">
        <f>Returns!N277/Returns!N276-1</f>
        <v>1.4793941528707277E-2</v>
      </c>
      <c r="R276" s="4">
        <f>Returns!B277/Returns!B276-1</f>
        <v>-1.1269117252481919E-2</v>
      </c>
      <c r="S276" s="4">
        <f>Returns!K277/Returns!K276-1</f>
        <v>-3.830911492734479E-2</v>
      </c>
      <c r="T276" s="4">
        <f>Returns!M277/Returns!M276-1</f>
        <v>-2.215245072387928E-2</v>
      </c>
      <c r="U276" s="4">
        <f>Returns!F277/Returns!F276-1</f>
        <v>5.9765208110993395E-3</v>
      </c>
    </row>
    <row r="277" spans="17:21" thickBot="1">
      <c r="Q277" s="4">
        <f>Returns!N278/Returns!N277-1</f>
        <v>-2.7768136063865967E-3</v>
      </c>
      <c r="R277" s="4">
        <f>Returns!B278/Returns!B277-1</f>
        <v>2.5327905924921179E-3</v>
      </c>
      <c r="S277" s="4">
        <f>Returns!K278/Returns!K277-1</f>
        <v>-3.7774725274725141E-3</v>
      </c>
      <c r="T277" s="4">
        <f>Returns!M278/Returns!M277-1</f>
        <v>1.0524438102033518E-2</v>
      </c>
      <c r="U277" s="4">
        <f>Returns!F278/Returns!F277-1</f>
        <v>-7.0019096117124313E-3</v>
      </c>
    </row>
    <row r="278" spans="17:21" thickBot="1">
      <c r="Q278" s="4">
        <f>Returns!N279/Returns!N278-1</f>
        <v>2.4364775495997471E-3</v>
      </c>
      <c r="R278" s="4">
        <f>Returns!B279/Returns!B278-1</f>
        <v>-1.1819904358025823E-2</v>
      </c>
      <c r="S278" s="4">
        <f>Returns!K279/Returns!K278-1</f>
        <v>-1.7235436056532993E-3</v>
      </c>
      <c r="T278" s="4">
        <f>Returns!M279/Returns!M278-1</f>
        <v>-2.8243601059134704E-3</v>
      </c>
      <c r="U278" s="4">
        <f>Returns!F279/Returns!F278-1</f>
        <v>-2.2649572649572569E-2</v>
      </c>
    </row>
    <row r="279" spans="17:21" thickBot="1">
      <c r="Q279" s="4">
        <f>Returns!N280/Returns!N279-1</f>
        <v>0</v>
      </c>
      <c r="R279" s="4">
        <f>Returns!B280/Returns!B279-1</f>
        <v>9.130752373995854E-4</v>
      </c>
      <c r="S279" s="4">
        <f>Returns!K280/Returns!K279-1</f>
        <v>-2.6933701657458564E-2</v>
      </c>
      <c r="T279" s="4">
        <f>Returns!M280/Returns!M279-1</f>
        <v>-8.6741016109046498E-3</v>
      </c>
      <c r="U279" s="4">
        <f>Returns!F280/Returns!F279-1</f>
        <v>4.8097944905990175E-2</v>
      </c>
    </row>
    <row r="280" spans="17:21" thickBot="1">
      <c r="Q280" s="4">
        <f>Returns!N281/Returns!N280-1</f>
        <v>-4.1666666666666519E-3</v>
      </c>
      <c r="R280" s="4">
        <f>Returns!B281/Returns!B280-1</f>
        <v>-6.841817186644783E-3</v>
      </c>
      <c r="S280" s="4">
        <f>Returns!K281/Returns!K280-1</f>
        <v>-2.5904897090134882E-2</v>
      </c>
      <c r="T280" s="4">
        <f>Returns!M281/Returns!M280-1</f>
        <v>-2.5000000000000577E-3</v>
      </c>
      <c r="U280" s="4">
        <f>Returns!F281/Returns!F280-1</f>
        <v>1.2515644555695093E-3</v>
      </c>
    </row>
    <row r="281" spans="17:21" thickBot="1">
      <c r="Q281" s="4">
        <f>Returns!N282/Returns!N281-1</f>
        <v>-3.4867503486750717E-3</v>
      </c>
      <c r="R281" s="4">
        <f>Returns!B282/Returns!B281-1</f>
        <v>-1.1022320198401769E-2</v>
      </c>
      <c r="S281" s="4">
        <f>Returns!K282/Returns!K281-1</f>
        <v>1.4571948998178819E-3</v>
      </c>
      <c r="T281" s="4">
        <f>Returns!M282/Returns!M281-1</f>
        <v>-1.9155030433225972E-2</v>
      </c>
      <c r="U281" s="4">
        <f>Returns!F282/Returns!F281-1</f>
        <v>1.2083333333333224E-2</v>
      </c>
    </row>
    <row r="282" spans="17:21" thickBot="1">
      <c r="Q282" s="4">
        <f>Returns!N283/Returns!N282-1</f>
        <v>3.4989503149063239E-4</v>
      </c>
      <c r="R282" s="4">
        <f>Returns!B283/Returns!B282-1</f>
        <v>-6.9657286152131626E-3</v>
      </c>
      <c r="S282" s="4">
        <f>Returns!K283/Returns!K282-1</f>
        <v>-3.6376864314295876E-3</v>
      </c>
      <c r="T282" s="4">
        <f>Returns!M283/Returns!M282-1</f>
        <v>-5.4754517247679324E-4</v>
      </c>
      <c r="U282" s="4">
        <f>Returns!F283/Returns!F282-1</f>
        <v>-5.1049814738575505E-2</v>
      </c>
    </row>
    <row r="283" spans="17:21" thickBot="1">
      <c r="Q283" s="4">
        <f>Returns!N284/Returns!N283-1</f>
        <v>1.1192724728926295E-2</v>
      </c>
      <c r="R283" s="4">
        <f>Returns!B284/Returns!B283-1</f>
        <v>-1.6835016835017313E-3</v>
      </c>
      <c r="S283" s="4">
        <f>Returns!K284/Returns!K283-1</f>
        <v>5.8415480102227413E-3</v>
      </c>
      <c r="T283" s="4">
        <f>Returns!M284/Returns!M283-1</f>
        <v>-3.6523009495970093E-4</v>
      </c>
      <c r="U283" s="4">
        <f>Returns!F284/Returns!F283-1</f>
        <v>3.8177874186550831E-2</v>
      </c>
    </row>
    <row r="284" spans="17:21" thickBot="1">
      <c r="Q284" s="4">
        <f>Returns!N285/Returns!N284-1</f>
        <v>-6.2262193012798672E-3</v>
      </c>
      <c r="R284" s="4">
        <f>Returns!B285/Returns!B284-1</f>
        <v>-1.5832864905377497E-2</v>
      </c>
      <c r="S284" s="4">
        <f>Returns!K285/Returns!K284-1</f>
        <v>-9.0744101633394303E-3</v>
      </c>
      <c r="T284" s="4">
        <f>Returns!M285/Returns!M284-1</f>
        <v>4.9324077457069126E-3</v>
      </c>
      <c r="U284" s="4">
        <f>Returns!F285/Returns!F284-1</f>
        <v>1.0656080234015874E-2</v>
      </c>
    </row>
    <row r="285" spans="17:21" thickBot="1">
      <c r="Q285" s="4">
        <f>Returns!N286/Returns!N285-1</f>
        <v>5.9171597633136397E-3</v>
      </c>
      <c r="R285" s="4">
        <f>Returns!B286/Returns!B285-1</f>
        <v>2.2846263683959922E-3</v>
      </c>
      <c r="S285" s="4">
        <f>Returns!K286/Returns!K285-1</f>
        <v>-3.296703296703285E-3</v>
      </c>
      <c r="T285" s="4">
        <f>Returns!M286/Returns!M285-1</f>
        <v>1.8723868387565901E-2</v>
      </c>
      <c r="U285" s="4">
        <f>Returns!F286/Returns!F285-1</f>
        <v>-2.2741368616910895E-3</v>
      </c>
    </row>
    <row r="286" spans="17:21" thickBot="1">
      <c r="Q286" s="4">
        <f>Returns!N287/Returns!N286-1</f>
        <v>5.5363321799308807E-3</v>
      </c>
      <c r="R286" s="4">
        <f>Returns!B287/Returns!B286-1</f>
        <v>1.5196124988128279E-3</v>
      </c>
      <c r="S286" s="4">
        <f>Returns!K287/Returns!K286-1</f>
        <v>6.6152149944873617E-3</v>
      </c>
      <c r="T286" s="4">
        <f>Returns!M287/Returns!M286-1</f>
        <v>4.6395431834402867E-3</v>
      </c>
      <c r="U286" s="4">
        <f>Returns!F287/Returns!F286-1</f>
        <v>0</v>
      </c>
    </row>
    <row r="287" spans="17:21" thickBot="1">
      <c r="Q287" s="4">
        <f>Returns!N288/Returns!N287-1</f>
        <v>9.6352374397798979E-3</v>
      </c>
      <c r="R287" s="4">
        <f>Returns!B288/Returns!B287-1</f>
        <v>1.23281175912755E-2</v>
      </c>
      <c r="S287" s="4">
        <f>Returns!K288/Returns!K287-1</f>
        <v>-7.6670317634173202E-3</v>
      </c>
      <c r="T287" s="4">
        <f>Returns!M288/Returns!M287-1</f>
        <v>-8.3481349911189717E-3</v>
      </c>
      <c r="U287" s="4">
        <f>Returns!F288/Returns!F287-1</f>
        <v>-5.0559469539991686E-2</v>
      </c>
    </row>
    <row r="288" spans="17:21" thickBot="1">
      <c r="Q288" s="4">
        <f>Returns!N289/Returns!N288-1</f>
        <v>-1.3974096796182667E-2</v>
      </c>
      <c r="R288" s="4">
        <f>Returns!B289/Returns!B288-1</f>
        <v>-4.2154566744730948E-3</v>
      </c>
      <c r="S288" s="4">
        <f>Returns!K289/Returns!K288-1</f>
        <v>1.4716703458423908E-3</v>
      </c>
      <c r="T288" s="4">
        <f>Returns!M289/Returns!M288-1</f>
        <v>2.4359663263478382E-2</v>
      </c>
      <c r="U288" s="4">
        <f>Returns!F289/Returns!F288-1</f>
        <v>2.6844172850283732E-2</v>
      </c>
    </row>
    <row r="289" spans="17:21" thickBot="1">
      <c r="Q289" s="4">
        <f>Returns!N290/Returns!N289-1</f>
        <v>-1.0369858278603816E-3</v>
      </c>
      <c r="R289" s="4">
        <f>Returns!B290/Returns!B289-1</f>
        <v>-1.4016933207902094E-2</v>
      </c>
      <c r="S289" s="4">
        <f>Returns!K290/Returns!K289-1</f>
        <v>-1.6531961792799366E-2</v>
      </c>
      <c r="T289" s="4">
        <f>Returns!M290/Returns!M289-1</f>
        <v>-3.9342542402517888E-2</v>
      </c>
      <c r="U289" s="4">
        <f>Returns!F290/Returns!F289-1</f>
        <v>1.3390010626992632E-2</v>
      </c>
    </row>
    <row r="290" spans="17:21" thickBot="1">
      <c r="Q290" s="4">
        <f>Returns!N291/Returns!N290-1</f>
        <v>-1.2110726643598579E-2</v>
      </c>
      <c r="R290" s="4">
        <f>Returns!B291/Returns!B290-1</f>
        <v>-3.8164297299880801E-4</v>
      </c>
      <c r="S290" s="4">
        <f>Returns!K291/Returns!K290-1</f>
        <v>1.8677624206200338E-3</v>
      </c>
      <c r="T290" s="4">
        <f>Returns!M291/Returns!M290-1</f>
        <v>1.801965780851833E-2</v>
      </c>
      <c r="U290" s="4">
        <f>Returns!F291/Returns!F290-1</f>
        <v>-2.4328859060402608E-2</v>
      </c>
    </row>
    <row r="291" spans="17:21" thickBot="1">
      <c r="Q291" s="4">
        <f>Returns!N292/Returns!N291-1</f>
        <v>-2.8021015761821366E-2</v>
      </c>
      <c r="R291" s="4">
        <f>Returns!B292/Returns!B291-1</f>
        <v>1.3839839648754459E-2</v>
      </c>
      <c r="S291" s="4">
        <f>Returns!K292/Returns!K291-1</f>
        <v>4.0268456375838868E-2</v>
      </c>
      <c r="T291" s="4">
        <f>Returns!M292/Returns!M291-1</f>
        <v>-1.5555158233506172E-2</v>
      </c>
      <c r="U291" s="4">
        <f>Returns!F292/Returns!F291-1</f>
        <v>1.0963026655202102E-2</v>
      </c>
    </row>
    <row r="292" spans="17:21" thickBot="1">
      <c r="Q292" s="4">
        <f>Returns!N293/Returns!N292-1</f>
        <v>-1.3333333333333419E-2</v>
      </c>
      <c r="R292" s="4">
        <f>Returns!B293/Returns!B292-1</f>
        <v>6.5900960271148001E-4</v>
      </c>
      <c r="S292" s="4">
        <f>Returns!K293/Returns!K292-1</f>
        <v>-6.4874551971326078E-2</v>
      </c>
      <c r="T292" s="4">
        <f>Returns!M293/Returns!M292-1</f>
        <v>-3.0330548492553566E-2</v>
      </c>
      <c r="U292" s="4">
        <f>Returns!F293/Returns!F292-1</f>
        <v>-8.5052094407822576E-4</v>
      </c>
    </row>
    <row r="293" spans="17:21" thickBot="1">
      <c r="Q293" s="4">
        <f>Returns!N294/Returns!N293-1</f>
        <v>9.130752373995632E-3</v>
      </c>
      <c r="R293" s="4">
        <f>Returns!B294/Returns!B293-1</f>
        <v>-2.257973468811747E-2</v>
      </c>
      <c r="S293" s="4">
        <f>Returns!K294/Returns!K293-1</f>
        <v>-2.1847451130701412E-2</v>
      </c>
      <c r="T293" s="4">
        <f>Returns!M294/Returns!M293-1</f>
        <v>-3.1091964787413495E-2</v>
      </c>
      <c r="U293" s="4">
        <f>Returns!F294/Returns!F293-1</f>
        <v>8.5124494573318721E-4</v>
      </c>
    </row>
    <row r="294" spans="17:21" thickBot="1">
      <c r="Q294" s="4">
        <f>Returns!N295/Returns!N294-1</f>
        <v>2.1715526601520097E-2</v>
      </c>
      <c r="R294" s="4">
        <f>Returns!B295/Returns!B294-1</f>
        <v>1.1358167292328414E-2</v>
      </c>
      <c r="S294" s="4">
        <f>Returns!K295/Returns!K294-1</f>
        <v>1.6849529780564199E-2</v>
      </c>
      <c r="T294" s="4">
        <f>Returns!M295/Returns!M294-1</f>
        <v>5.644693601391837E-2</v>
      </c>
      <c r="U294" s="4">
        <f>Returns!F295/Returns!F294-1</f>
        <v>1.5734637465447676E-2</v>
      </c>
    </row>
    <row r="295" spans="17:21" thickBot="1">
      <c r="Q295" s="4">
        <f>Returns!N296/Returns!N295-1</f>
        <v>3.5423308537017029E-3</v>
      </c>
      <c r="R295" s="4">
        <f>Returns!B296/Returns!B295-1</f>
        <v>-1.4656895403064585E-2</v>
      </c>
      <c r="S295" s="4">
        <f>Returns!K296/Returns!K295-1</f>
        <v>-1.0019267822735989E-2</v>
      </c>
      <c r="T295" s="4">
        <f>Returns!M296/Returns!M295-1</f>
        <v>5.1601097895699999E-2</v>
      </c>
      <c r="U295" s="4">
        <f>Returns!F296/Returns!F295-1</f>
        <v>-1.6328239480845719E-2</v>
      </c>
    </row>
    <row r="296" spans="17:21" thickBot="1">
      <c r="Q296" s="4">
        <f>Returns!N297/Returns!N296-1</f>
        <v>-1.7649135192374654E-3</v>
      </c>
      <c r="R296" s="4">
        <f>Returns!B297/Returns!B296-1</f>
        <v>-1.6130590167101388E-2</v>
      </c>
      <c r="S296" s="4">
        <f>Returns!K297/Returns!K296-1</f>
        <v>4.0093421564811216E-2</v>
      </c>
      <c r="T296" s="4">
        <f>Returns!M297/Returns!M296-1</f>
        <v>7.4995649904297856E-2</v>
      </c>
      <c r="U296" s="4">
        <f>Returns!F297/Returns!F296-1</f>
        <v>8.9380719301976885E-3</v>
      </c>
    </row>
    <row r="297" spans="17:21" thickBot="1">
      <c r="Q297" s="4">
        <f>Returns!N298/Returns!N297-1</f>
        <v>-3.8896746817538297E-3</v>
      </c>
      <c r="R297" s="4">
        <f>Returns!B298/Returns!B297-1</f>
        <v>-6.3813076772040178E-3</v>
      </c>
      <c r="S297" s="4">
        <f>Returns!K298/Returns!K297-1</f>
        <v>1.7589820359281472E-2</v>
      </c>
      <c r="T297" s="4">
        <f>Returns!M298/Returns!M297-1</f>
        <v>-1.084493363548078E-2</v>
      </c>
      <c r="U297" s="4">
        <f>Returns!F298/Returns!F297-1</f>
        <v>-7.8042607044926937E-3</v>
      </c>
    </row>
    <row r="298" spans="17:21" thickBot="1">
      <c r="Q298" s="4">
        <f>Returns!N299/Returns!N298-1</f>
        <v>-1.0649627263045858E-2</v>
      </c>
      <c r="R298" s="4">
        <f>Returns!B299/Returns!B298-1</f>
        <v>-2.1736982511609382E-2</v>
      </c>
      <c r="S298" s="4">
        <f>Returns!K299/Returns!K298-1</f>
        <v>1.1033468186831819E-3</v>
      </c>
      <c r="T298" s="4">
        <f>Returns!M299/Returns!M298-1</f>
        <v>1.9145802650957222E-2</v>
      </c>
      <c r="U298" s="4">
        <f>Returns!F299/Returns!F298-1</f>
        <v>-6.1437074829931992E-2</v>
      </c>
    </row>
    <row r="299" spans="17:21" thickBot="1">
      <c r="Q299" s="4">
        <f>Returns!N300/Returns!N299-1</f>
        <v>-1.0046645138141463E-2</v>
      </c>
      <c r="R299" s="4">
        <f>Returns!B300/Returns!B299-1</f>
        <v>1.7169982830016473E-3</v>
      </c>
      <c r="S299" s="4">
        <f>Returns!K300/Returns!K299-1</f>
        <v>3.4533431300514339E-2</v>
      </c>
      <c r="T299" s="4">
        <f>Returns!M300/Returns!M299-1</f>
        <v>1.7822736030828512E-2</v>
      </c>
      <c r="U299" s="4">
        <f>Returns!F300/Returns!F299-1</f>
        <v>9.966024915062377E-3</v>
      </c>
    </row>
    <row r="300" spans="17:21" thickBot="1">
      <c r="Q300" s="4">
        <f>Returns!N301/Returns!N300-1</f>
        <v>2.9358463211308417E-2</v>
      </c>
      <c r="R300" s="4">
        <f>Returns!B301/Returns!B300-1</f>
        <v>3.6297640653357721E-3</v>
      </c>
      <c r="S300" s="4">
        <f>Returns!K301/Returns!K300-1</f>
        <v>5.0426136363636243E-2</v>
      </c>
      <c r="T300" s="4">
        <f>Returns!M301/Returns!M300-1</f>
        <v>7.4932954724719947E-2</v>
      </c>
      <c r="U300" s="4">
        <f>Returns!F301/Returns!F300-1</f>
        <v>1.5698587127158437E-2</v>
      </c>
    </row>
    <row r="301" spans="17:21" thickBot="1">
      <c r="Q301" s="4">
        <f>Returns!N302/Returns!N301-1</f>
        <v>4.7535211267605737E-2</v>
      </c>
      <c r="R301" s="4">
        <f>Returns!B302/Returns!B301-1</f>
        <v>1.1653606590315446E-2</v>
      </c>
      <c r="S301" s="4">
        <f>Returns!K302/Returns!K301-1</f>
        <v>-2.3664638269100702E-2</v>
      </c>
      <c r="T301" s="4">
        <f>Returns!M302/Returns!M301-1</f>
        <v>4.7402406809509801E-2</v>
      </c>
      <c r="U301" s="4">
        <f>Returns!F302/Returns!F301-1</f>
        <v>0</v>
      </c>
    </row>
    <row r="302" spans="17:21" thickBot="1">
      <c r="Q302" s="4">
        <f>Returns!N303/Returns!N302-1</f>
        <v>-2.2521008403361353E-2</v>
      </c>
      <c r="R302" s="4">
        <f>Returns!B303/Returns!B302-1</f>
        <v>-9.334657398212487E-3</v>
      </c>
      <c r="S302" s="4">
        <f>Returns!K303/Returns!K302-1</f>
        <v>-6.786703601108024E-2</v>
      </c>
      <c r="T302" s="4">
        <f>Returns!M303/Returns!M302-1</f>
        <v>-5.6045957685313397E-4</v>
      </c>
      <c r="U302" s="4">
        <f>Returns!F303/Returns!F302-1</f>
        <v>3.311989401633908E-2</v>
      </c>
    </row>
    <row r="303" spans="17:21" thickBot="1">
      <c r="Q303" s="4">
        <f>Returns!N304/Returns!N303-1</f>
        <v>-4.4016506189821114E-2</v>
      </c>
      <c r="R303" s="4">
        <f>Returns!B304/Returns!B303-1</f>
        <v>-9.0216519647153826E-3</v>
      </c>
      <c r="S303" s="4">
        <f>Returns!K304/Returns!K303-1</f>
        <v>-2.2288261515602814E-3</v>
      </c>
      <c r="T303" s="4">
        <f>Returns!M304/Returns!M303-1</f>
        <v>-1.7804570307023648E-2</v>
      </c>
      <c r="U303" s="4">
        <f>Returns!F304/Returns!F303-1</f>
        <v>0</v>
      </c>
    </row>
    <row r="304" spans="17:21" thickBot="1">
      <c r="Q304" s="4">
        <f>Returns!N305/Returns!N304-1</f>
        <v>-6.1151079136690933E-3</v>
      </c>
      <c r="R304" s="4">
        <f>Returns!B305/Returns!B304-1</f>
        <v>-8.9014768359295671E-3</v>
      </c>
      <c r="S304" s="4">
        <f>Returns!K305/Returns!K304-1</f>
        <v>-3.7230081906179935E-3</v>
      </c>
      <c r="T304" s="4">
        <f>Returns!M305/Returns!M304-1</f>
        <v>1.7984584641735468E-2</v>
      </c>
      <c r="U304" s="4">
        <f>Returns!F305/Returns!F304-1</f>
        <v>-2.7569993588373531E-2</v>
      </c>
    </row>
    <row r="305" spans="17:21" thickBot="1">
      <c r="Q305" s="4">
        <f>Returns!N306/Returns!N305-1</f>
        <v>-1.3029315960912058E-2</v>
      </c>
      <c r="R305" s="4">
        <f>Returns!B306/Returns!B305-1</f>
        <v>-1.5819555011226782E-2</v>
      </c>
      <c r="S305" s="4">
        <f>Returns!K306/Returns!K305-1</f>
        <v>-2.8774289985052381E-2</v>
      </c>
      <c r="T305" s="4">
        <f>Returns!M306/Returns!M305-1</f>
        <v>6.6320807627594069E-2</v>
      </c>
      <c r="U305" s="4">
        <f>Returns!F306/Returns!F305-1</f>
        <v>3.076923076923066E-2</v>
      </c>
    </row>
    <row r="306" spans="17:21" thickBot="1">
      <c r="Q306" s="4">
        <f>Returns!N307/Returns!N306-1</f>
        <v>3.3003300330033181E-2</v>
      </c>
      <c r="R306" s="4">
        <f>Returns!B307/Returns!B306-1</f>
        <v>-1.4310899097791263E-2</v>
      </c>
      <c r="S306" s="4">
        <f>Returns!K307/Returns!K306-1</f>
        <v>-2.4240092343208897E-2</v>
      </c>
      <c r="T306" s="4">
        <f>Returns!M307/Returns!M306-1</f>
        <v>3.8658777120315513E-2</v>
      </c>
      <c r="U306" s="4">
        <f>Returns!F307/Returns!F306-1</f>
        <v>7.4626865671643117E-3</v>
      </c>
    </row>
    <row r="307" spans="17:21" thickBot="1">
      <c r="Q307" s="4">
        <f>Returns!N308/Returns!N307-1</f>
        <v>2.0944266950656765E-2</v>
      </c>
      <c r="R307" s="4">
        <f>Returns!B308/Returns!B307-1</f>
        <v>1.0520778537612685E-3</v>
      </c>
      <c r="S307" s="4">
        <f>Returns!K308/Returns!K307-1</f>
        <v>8.2807570977918576E-3</v>
      </c>
      <c r="T307" s="4">
        <f>Returns!M308/Returns!M307-1</f>
        <v>-9.6214710722875019E-3</v>
      </c>
      <c r="U307" s="4">
        <f>Returns!F308/Returns!F307-1</f>
        <v>-4.8253968253968327E-2</v>
      </c>
    </row>
    <row r="308" spans="17:21" thickBot="1">
      <c r="Q308" s="4">
        <f>Returns!N309/Returns!N308-1</f>
        <v>4.5201668984700127E-3</v>
      </c>
      <c r="R308" s="4">
        <f>Returns!B309/Returns!B308-1</f>
        <v>-6.6211245401998076E-3</v>
      </c>
      <c r="S308" s="4">
        <f>Returns!K309/Returns!K308-1</f>
        <v>-1.1341415721548675E-2</v>
      </c>
      <c r="T308" s="4">
        <f>Returns!M309/Returns!M308-1</f>
        <v>4.9725169372363487E-2</v>
      </c>
      <c r="U308" s="4">
        <f>Returns!F309/Returns!F308-1</f>
        <v>0</v>
      </c>
    </row>
    <row r="309" spans="17:21" thickBot="1">
      <c r="Q309" s="4">
        <f>Returns!N310/Returns!N309-1</f>
        <v>-7.9612322602976571E-3</v>
      </c>
      <c r="R309" s="4">
        <f>Returns!B310/Returns!B309-1</f>
        <v>-4.3377063055437537E-3</v>
      </c>
      <c r="S309" s="4">
        <f>Returns!K310/Returns!K309-1</f>
        <v>4.3512658227848888E-3</v>
      </c>
      <c r="T309" s="4">
        <f>Returns!M310/Returns!M309-1</f>
        <v>-5.3580126643935078E-3</v>
      </c>
      <c r="U309" s="4">
        <f>Returns!F310/Returns!F309-1</f>
        <v>-3.7802979764287259E-2</v>
      </c>
    </row>
    <row r="310" spans="17:21" thickBot="1">
      <c r="Q310" s="4">
        <f>Returns!N311/Returns!N310-1</f>
        <v>-2.3028611304954594E-2</v>
      </c>
      <c r="R310" s="4">
        <f>Returns!B311/Returns!B310-1</f>
        <v>-8.2881734140899388E-3</v>
      </c>
      <c r="S310" s="4">
        <f>Returns!K311/Returns!K310-1</f>
        <v>-2.4025206774320629E-2</v>
      </c>
      <c r="T310" s="4">
        <f>Returns!M311/Returns!M310-1</f>
        <v>-6.8192948090107786E-2</v>
      </c>
      <c r="U310" s="4">
        <f>Returns!F311/Returns!F310-1</f>
        <v>-5.2461289577074299E-2</v>
      </c>
    </row>
    <row r="311" spans="17:21" thickBot="1">
      <c r="Q311" s="4">
        <f>Returns!N312/Returns!N311-1</f>
        <v>1.7499999999999849E-2</v>
      </c>
      <c r="R311" s="4">
        <f>Returns!B312/Returns!B311-1</f>
        <v>-4.8216007714561027E-3</v>
      </c>
      <c r="S311" s="4">
        <f>Returns!K312/Returns!K311-1</f>
        <v>-3.1073446327683607E-2</v>
      </c>
      <c r="T311" s="4">
        <f>Returns!M312/Returns!M311-1</f>
        <v>-3.9022467481277134E-2</v>
      </c>
      <c r="U311" s="4">
        <f>Returns!F312/Returns!F311-1</f>
        <v>3.4146341463414664E-2</v>
      </c>
    </row>
    <row r="312" spans="17:21" thickBot="1">
      <c r="Q312" s="4">
        <f>Returns!N313/Returns!N312-1</f>
        <v>3.9312039312039415E-2</v>
      </c>
      <c r="R312" s="4">
        <f>Returns!B313/Returns!B312-1</f>
        <v>-4.134366925064592E-2</v>
      </c>
      <c r="S312" s="4">
        <f>Returns!K313/Returns!K312-1</f>
        <v>-7.4552269887546929E-2</v>
      </c>
      <c r="T312" s="4">
        <f>Returns!M313/Returns!M312-1</f>
        <v>-6.6174459939841501E-2</v>
      </c>
      <c r="U312" s="4">
        <f>Returns!F313/Returns!F312-1</f>
        <v>-2.5707547169811273E-2</v>
      </c>
    </row>
    <row r="313" spans="17:21" thickBot="1">
      <c r="Q313" s="4">
        <f>Returns!N314/Returns!N313-1</f>
        <v>-3.7487335359675744E-2</v>
      </c>
      <c r="R313" s="4">
        <f>Returns!B314/Returns!B313-1</f>
        <v>1.2129380053908401E-2</v>
      </c>
      <c r="S313" s="4">
        <f>Returns!K314/Returns!K313-1</f>
        <v>-3.9153915391539007E-2</v>
      </c>
      <c r="T313" s="4">
        <f>Returns!M314/Returns!M313-1</f>
        <v>2.2840409956076169E-2</v>
      </c>
      <c r="U313" s="4">
        <f>Returns!F314/Returns!F313-1</f>
        <v>-2.0576131687242816E-2</v>
      </c>
    </row>
    <row r="314" spans="17:21" thickBot="1">
      <c r="Q314" s="4">
        <f>Returns!N315/Returns!N314-1</f>
        <v>-1.0526315789474161E-3</v>
      </c>
      <c r="R314" s="4">
        <f>Returns!B315/Returns!B314-1</f>
        <v>-5.548158011540183E-3</v>
      </c>
      <c r="S314" s="4">
        <f>Returns!K315/Returns!K314-1</f>
        <v>5.3395784543325275E-2</v>
      </c>
      <c r="T314" s="4">
        <f>Returns!M315/Returns!M314-1</f>
        <v>6.0406527340395089E-2</v>
      </c>
      <c r="U314" s="4">
        <f>Returns!F315/Returns!F314-1</f>
        <v>4.9431537320798746E-4</v>
      </c>
    </row>
    <row r="315" spans="17:21" thickBot="1">
      <c r="Q315" s="4">
        <f>Returns!N316/Returns!N315-1</f>
        <v>1.5806111696522684E-2</v>
      </c>
      <c r="R315" s="4">
        <f>Returns!B316/Returns!B315-1</f>
        <v>-1.4728855166257659E-2</v>
      </c>
      <c r="S315" s="4">
        <f>Returns!K316/Returns!K315-1</f>
        <v>-2.1342819030680138E-2</v>
      </c>
      <c r="T315" s="4">
        <f>Returns!M316/Returns!M315-1</f>
        <v>-1.5658747300215992E-2</v>
      </c>
      <c r="U315" s="4">
        <f>Returns!F316/Returns!F315-1</f>
        <v>-1.1857707509881354E-2</v>
      </c>
    </row>
    <row r="316" spans="17:21" thickBot="1">
      <c r="Q316" s="4">
        <f>Returns!N317/Returns!N316-1</f>
        <v>2.4204702627939056E-3</v>
      </c>
      <c r="R316" s="4">
        <f>Returns!B317/Returns!B316-1</f>
        <v>-3.3975084937709621E-4</v>
      </c>
      <c r="S316" s="4">
        <f>Returns!K317/Returns!K316-1</f>
        <v>-3.1349386642435362E-2</v>
      </c>
      <c r="T316" s="4">
        <f>Returns!M317/Returns!M316-1</f>
        <v>2.235326385079528E-2</v>
      </c>
      <c r="U316" s="4">
        <f>Returns!F317/Returns!F316-1</f>
        <v>-6.4000000000000057E-2</v>
      </c>
    </row>
    <row r="317" spans="17:21" thickBot="1">
      <c r="Q317" s="4">
        <f>Returns!N318/Returns!N317-1</f>
        <v>-8.2787167988961352E-3</v>
      </c>
      <c r="R317" s="4">
        <f>Returns!B318/Returns!B317-1</f>
        <v>4.5315509233034845E-3</v>
      </c>
      <c r="S317" s="4">
        <f>Returns!K318/Returns!K317-1</f>
        <v>7.9737335834895173E-3</v>
      </c>
      <c r="T317" s="4">
        <f>Returns!M318/Returns!M317-1</f>
        <v>4.8289738430583595E-2</v>
      </c>
      <c r="U317" s="4">
        <f>Returns!F318/Returns!F317-1</f>
        <v>-5.0747863247863068E-3</v>
      </c>
    </row>
    <row r="318" spans="17:21" thickBot="1">
      <c r="Q318" s="4">
        <f>Returns!N319/Returns!N318-1</f>
        <v>2.3652173913043528E-2</v>
      </c>
      <c r="R318" s="4">
        <f>Returns!B319/Returns!B318-1</f>
        <v>1.2067215518213548E-2</v>
      </c>
      <c r="S318" s="4">
        <f>Returns!K319/Returns!K318-1</f>
        <v>1.9543973941368087E-2</v>
      </c>
      <c r="T318" s="4">
        <f>Returns!M319/Returns!M318-1</f>
        <v>2.5847728726807295E-2</v>
      </c>
      <c r="U318" s="4">
        <f>Returns!F319/Returns!F318-1</f>
        <v>-3.5436241610738217E-2</v>
      </c>
    </row>
    <row r="319" spans="17:21" thickBot="1">
      <c r="Q319" s="4">
        <f>Returns!N320/Returns!N319-1</f>
        <v>-3.2959565069656804E-2</v>
      </c>
      <c r="R319" s="4">
        <f>Returns!B320/Returns!B319-1</f>
        <v>6.5411187876086574E-2</v>
      </c>
      <c r="S319" s="4">
        <f>Returns!K320/Returns!K319-1</f>
        <v>7.4851665905979026E-2</v>
      </c>
      <c r="T319" s="4">
        <f>Returns!M320/Returns!M319-1</f>
        <v>1.1226144443059471E-3</v>
      </c>
      <c r="U319" s="4">
        <f>Returns!F320/Returns!F319-1</f>
        <v>-5.2323963261898254E-2</v>
      </c>
    </row>
    <row r="320" spans="17:21" thickBot="1">
      <c r="Q320" s="4">
        <f>Returns!N321/Returns!N320-1</f>
        <v>1.4054813773716202E-3</v>
      </c>
      <c r="R320" s="4">
        <f>Returns!B321/Returns!B320-1</f>
        <v>-2.7298399748980184E-2</v>
      </c>
      <c r="S320" s="4">
        <f>Returns!K321/Returns!K320-1</f>
        <v>-3.269639065817409E-2</v>
      </c>
      <c r="T320" s="4">
        <f>Returns!M321/Returns!M320-1</f>
        <v>-2.0059805631696959E-2</v>
      </c>
      <c r="U320" s="4">
        <f>Returns!F321/Returns!F320-1</f>
        <v>-1.1747430249632318E-3</v>
      </c>
    </row>
    <row r="321" spans="17:21" thickBot="1">
      <c r="Q321" s="4">
        <f>Returns!N322/Returns!N321-1</f>
        <v>1.1929824561403457E-2</v>
      </c>
      <c r="R321" s="4">
        <f>Returns!B322/Returns!B321-1</f>
        <v>-1.4516129032257963E-2</v>
      </c>
      <c r="S321" s="4">
        <f>Returns!K322/Returns!K321-1</f>
        <v>3.9508340649692109E-3</v>
      </c>
      <c r="T321" s="4">
        <f>Returns!M322/Returns!M321-1</f>
        <v>-3.0387794024157699E-2</v>
      </c>
      <c r="U321" s="4">
        <f>Returns!F322/Returns!F321-1</f>
        <v>2.9109085563069792E-2</v>
      </c>
    </row>
    <row r="322" spans="17:21" thickBot="1">
      <c r="Q322" s="4">
        <f>Returns!N323/Returns!N322-1</f>
        <v>-1.0055478502080439E-2</v>
      </c>
      <c r="R322" s="4">
        <f>Returns!B323/Returns!B322-1</f>
        <v>9.0561920349154779E-3</v>
      </c>
      <c r="S322" s="4">
        <f>Returns!K323/Returns!K322-1</f>
        <v>3.5854831657192943E-2</v>
      </c>
      <c r="T322" s="4">
        <f>Returns!M323/Returns!M322-1</f>
        <v>1.6653553632310469E-2</v>
      </c>
      <c r="U322" s="4">
        <f>Returns!F323/Returns!F322-1</f>
        <v>6.342857142857139E-2</v>
      </c>
    </row>
    <row r="323" spans="17:21" thickBot="1">
      <c r="Q323" s="4">
        <f>Returns!N324/Returns!N323-1</f>
        <v>3.8528896672505031E-3</v>
      </c>
      <c r="R323" s="4">
        <f>Returns!B324/Returns!B323-1</f>
        <v>5.8391003460207536E-3</v>
      </c>
      <c r="S323" s="4">
        <f>Returns!K324/Returns!K323-1</f>
        <v>-7.5981426762347093E-3</v>
      </c>
      <c r="T323" s="4">
        <f>Returns!M324/Returns!M323-1</f>
        <v>-1.1608409647878348E-2</v>
      </c>
      <c r="U323" s="4">
        <f>Returns!F324/Returns!F323-1</f>
        <v>7.4959699086512677E-2</v>
      </c>
    </row>
    <row r="324" spans="17:21" thickBot="1">
      <c r="Q324" s="4">
        <f>Returns!N325/Returns!N324-1</f>
        <v>-1.3956734124214165E-3</v>
      </c>
      <c r="R324" s="4">
        <f>Returns!B325/Returns!B324-1</f>
        <v>-5.267684368952863E-3</v>
      </c>
      <c r="S324" s="4">
        <f>Returns!K325/Returns!K324-1</f>
        <v>-1.7014036580178749E-2</v>
      </c>
      <c r="T324" s="4">
        <f>Returns!M325/Returns!M324-1</f>
        <v>-1.670364087172127E-2</v>
      </c>
      <c r="U324" s="4">
        <f>Returns!F325/Returns!F324-1</f>
        <v>7.3981504623844119E-2</v>
      </c>
    </row>
    <row r="325" spans="17:21" thickBot="1">
      <c r="Q325" s="4">
        <f>Returns!N326/Returns!N325-1</f>
        <v>2.0964360587001352E-3</v>
      </c>
      <c r="R325" s="4">
        <f>Returns!B326/Returns!B325-1</f>
        <v>-1.0591159623905777E-2</v>
      </c>
      <c r="S325" s="4">
        <f>Returns!K326/Returns!K325-1</f>
        <v>-2.5962786672435456E-3</v>
      </c>
      <c r="T325" s="4">
        <f>Returns!M326/Returns!M325-1</f>
        <v>-1.0484406104843913E-2</v>
      </c>
      <c r="U325" s="4">
        <f>Returns!F326/Returns!F325-1</f>
        <v>3.0951826855945885E-2</v>
      </c>
    </row>
    <row r="326" spans="17:21" thickBot="1">
      <c r="Q326" s="4">
        <f>Returns!N327/Returns!N326-1</f>
        <v>-2.6847977684797741E-2</v>
      </c>
      <c r="R326" s="4">
        <f>Returns!B327/Returns!B326-1</f>
        <v>1.0376843255051948E-2</v>
      </c>
      <c r="S326" s="4">
        <f>Returns!K327/Returns!K326-1</f>
        <v>9.9783080260302803E-3</v>
      </c>
      <c r="T326" s="4">
        <f>Returns!M327/Returns!M326-1</f>
        <v>7.4973175965665328E-2</v>
      </c>
      <c r="U326" s="4">
        <f>Returns!F327/Returns!F326-1</f>
        <v>4.9661399548532881E-2</v>
      </c>
    </row>
    <row r="327" spans="17:21" thickBot="1">
      <c r="Q327" s="4">
        <f>Returns!N328/Returns!N327-1</f>
        <v>1.3973486205661079E-2</v>
      </c>
      <c r="R327" s="4">
        <f>Returns!B328/Returns!B327-1</f>
        <v>1.6540540540540549E-2</v>
      </c>
      <c r="S327" s="4">
        <f>Returns!K328/Returns!K327-1</f>
        <v>-1.4604810996563522E-2</v>
      </c>
      <c r="T327" s="4">
        <f>Returns!M328/Returns!M327-1</f>
        <v>1.2102308172177167E-2</v>
      </c>
      <c r="U327" s="4">
        <f>Returns!F328/Returns!F327-1</f>
        <v>4.7311827956988406E-3</v>
      </c>
    </row>
    <row r="328" spans="17:21" thickBot="1">
      <c r="Q328" s="4">
        <f>Returns!N329/Returns!N328-1</f>
        <v>1.4134275618373771E-3</v>
      </c>
      <c r="R328" s="4">
        <f>Returns!B329/Returns!B328-1</f>
        <v>7.4444326278833017E-4</v>
      </c>
      <c r="S328" s="4">
        <f>Returns!K329/Returns!K328-1</f>
        <v>6.5387968613774827E-3</v>
      </c>
      <c r="T328" s="4">
        <f>Returns!M329/Returns!M328-1</f>
        <v>-1.3190335305720002E-2</v>
      </c>
      <c r="U328" s="4">
        <f>Returns!F329/Returns!F328-1</f>
        <v>-1.5410958904109595E-2</v>
      </c>
    </row>
    <row r="329" spans="17:21" thickBot="1">
      <c r="Q329" s="4">
        <f>Returns!N330/Returns!N329-1</f>
        <v>2.0465772759350909E-2</v>
      </c>
      <c r="R329" s="4">
        <f>Returns!B330/Returns!B329-1</f>
        <v>2.6992561105207313E-2</v>
      </c>
      <c r="S329" s="4">
        <f>Returns!K330/Returns!K329-1</f>
        <v>3.24815937635341E-2</v>
      </c>
      <c r="T329" s="4">
        <f>Returns!M330/Returns!M329-1</f>
        <v>4.7345409119300408E-2</v>
      </c>
      <c r="U329" s="4">
        <f>Returns!F330/Returns!F329-1</f>
        <v>0</v>
      </c>
    </row>
    <row r="330" spans="17:21" thickBot="1">
      <c r="Q330" s="4">
        <f>Returns!N331/Returns!N330-1</f>
        <v>1.0719225449515868E-2</v>
      </c>
      <c r="R330" s="4">
        <f>Returns!B331/Returns!B330-1</f>
        <v>-1.7384105960264962E-2</v>
      </c>
      <c r="S330" s="4">
        <f>Returns!K331/Returns!K330-1</f>
        <v>-3.5654362416107421E-2</v>
      </c>
      <c r="T330" s="4">
        <f>Returns!M331/Returns!M330-1</f>
        <v>-4.568225190839692E-2</v>
      </c>
      <c r="U330" s="4">
        <f>Returns!F331/Returns!F330-1</f>
        <v>6.0217391304348E-2</v>
      </c>
    </row>
    <row r="331" spans="17:21" thickBot="1">
      <c r="Q331" s="4">
        <f>Returns!N332/Returns!N331-1</f>
        <v>-7.8686281217926757E-3</v>
      </c>
      <c r="R331" s="4">
        <f>Returns!B332/Returns!B331-1</f>
        <v>-5.5812973883738737E-3</v>
      </c>
      <c r="S331" s="4">
        <f>Returns!K332/Returns!K331-1</f>
        <v>2.2183558068725517E-2</v>
      </c>
      <c r="T331" s="4">
        <f>Returns!M332/Returns!M331-1</f>
        <v>-2.4996875390592699E-4</v>
      </c>
      <c r="U331" s="4">
        <f>Returns!F332/Returns!F331-1</f>
        <v>2.0709452532294392E-2</v>
      </c>
    </row>
    <row r="332" spans="17:21" thickBot="1">
      <c r="Q332" s="4">
        <f>Returns!N333/Returns!N332-1</f>
        <v>2.4137931034482696E-2</v>
      </c>
      <c r="R332" s="4">
        <f>Returns!B333/Returns!B332-1</f>
        <v>2.1179709837970684E-4</v>
      </c>
      <c r="S332" s="4">
        <f>Returns!K333/Returns!K332-1</f>
        <v>-1.021276595744669E-2</v>
      </c>
      <c r="T332" s="4">
        <f>Returns!M333/Returns!M332-1</f>
        <v>-3.9754969371171289E-2</v>
      </c>
      <c r="U332" s="4">
        <f>Returns!F333/Returns!F332-1</f>
        <v>-3.4752912816392256E-2</v>
      </c>
    </row>
    <row r="333" spans="17:21" thickBot="1">
      <c r="Q333" s="4">
        <f>Returns!N334/Returns!N333-1</f>
        <v>1.6498316498316568E-2</v>
      </c>
      <c r="R333" s="4">
        <f>Returns!B334/Returns!B333-1</f>
        <v>-2.1704605611434613E-2</v>
      </c>
      <c r="S333" s="4">
        <f>Returns!K334/Returns!K333-1</f>
        <v>-6.4488392089424584E-3</v>
      </c>
      <c r="T333" s="4">
        <f>Returns!M334/Returns!M333-1</f>
        <v>9.5039708371307263E-3</v>
      </c>
      <c r="U333" s="4">
        <f>Returns!F334/Returns!F333-1</f>
        <v>3.0176899063475648E-2</v>
      </c>
    </row>
    <row r="334" spans="17:21" thickBot="1">
      <c r="Q334" s="4">
        <f>Returns!N335/Returns!N334-1</f>
        <v>5.0679032792315226E-2</v>
      </c>
      <c r="R334" s="4">
        <f>Returns!B335/Returns!B334-1</f>
        <v>4.5779220779220697E-2</v>
      </c>
      <c r="S334" s="4">
        <f>Returns!K335/Returns!K334-1</f>
        <v>1.6010385114669123E-2</v>
      </c>
      <c r="T334" s="4">
        <f>Returns!M335/Returns!M334-1</f>
        <v>-2.8759350012896645E-2</v>
      </c>
      <c r="U334" s="4">
        <f>Returns!F335/Returns!F334-1</f>
        <v>-4.6464646464646431E-2</v>
      </c>
    </row>
    <row r="335" spans="17:21" thickBot="1">
      <c r="Q335" s="4">
        <f>Returns!N336/Returns!N335-1</f>
        <v>-6.9356872635560896E-3</v>
      </c>
      <c r="R335" s="4">
        <f>Returns!B336/Returns!B335-1</f>
        <v>4.7604263686227277E-3</v>
      </c>
      <c r="S335" s="4">
        <f>Returns!K336/Returns!K335-1</f>
        <v>-1.1499148211243648E-2</v>
      </c>
      <c r="T335" s="4">
        <f>Returns!M336/Returns!M335-1</f>
        <v>-1.7261983800291869E-3</v>
      </c>
      <c r="U335" s="4">
        <f>Returns!F336/Returns!F335-1</f>
        <v>4.2372881355934311E-4</v>
      </c>
    </row>
    <row r="336" spans="17:21" thickBot="1">
      <c r="Q336" s="4">
        <f>Returns!N337/Returns!N336-1</f>
        <v>-4.2539682539682544E-2</v>
      </c>
      <c r="R336" s="4">
        <f>Returns!B337/Returns!B336-1</f>
        <v>-1.8127510557214954E-2</v>
      </c>
      <c r="S336" s="4">
        <f>Returns!K337/Returns!K336-1</f>
        <v>-1.5510555794916003E-2</v>
      </c>
      <c r="T336" s="4">
        <f>Returns!M337/Returns!M336-1</f>
        <v>-5.3072625698324161E-2</v>
      </c>
      <c r="U336" s="4">
        <f>Returns!F337/Returns!F336-1</f>
        <v>-3.3248623464633642E-2</v>
      </c>
    </row>
    <row r="337" spans="17:21" thickBot="1">
      <c r="Q337" s="4">
        <f>Returns!N338/Returns!N337-1</f>
        <v>-2.9840848806366171E-3</v>
      </c>
      <c r="R337" s="4">
        <f>Returns!B338/Returns!B337-1</f>
        <v>6.6086226791146618E-3</v>
      </c>
      <c r="S337" s="4">
        <f>Returns!K338/Returns!K337-1</f>
        <v>-1.0065645514223176E-2</v>
      </c>
      <c r="T337" s="4">
        <f>Returns!M338/Returns!M337-1</f>
        <v>9.8328416912487615E-3</v>
      </c>
      <c r="U337" s="4">
        <f>Returns!F338/Returns!F337-1</f>
        <v>-4.3811610076669449E-3</v>
      </c>
    </row>
    <row r="338" spans="17:21" thickBot="1">
      <c r="Q338" s="4">
        <f>Returns!N339/Returns!N338-1</f>
        <v>-1.3967409378117801E-2</v>
      </c>
      <c r="R338" s="4">
        <f>Returns!B339/Returns!B338-1</f>
        <v>-1.8757815756564877E-3</v>
      </c>
      <c r="S338" s="4">
        <f>Returns!K339/Returns!K338-1</f>
        <v>3.9787798408488229E-3</v>
      </c>
      <c r="T338" s="4">
        <f>Returns!M339/Returns!M338-1</f>
        <v>-1.8917791069689827E-2</v>
      </c>
      <c r="U338" s="4">
        <f>Returns!F339/Returns!F338-1</f>
        <v>-5.4785478547854871E-2</v>
      </c>
    </row>
    <row r="339" spans="17:21" thickBot="1">
      <c r="Q339" s="4">
        <f>Returns!N340/Returns!N339-1</f>
        <v>1.0792580101180338E-2</v>
      </c>
      <c r="R339" s="4">
        <f>Returns!B340/Returns!B339-1</f>
        <v>-7.8304447692628676E-3</v>
      </c>
      <c r="S339" s="4">
        <f>Returns!K340/Returns!K339-1</f>
        <v>5.2840158520475189E-3</v>
      </c>
      <c r="T339" s="4">
        <f>Returns!M340/Returns!M339-1</f>
        <v>-3.8281582305402018E-2</v>
      </c>
      <c r="U339" s="4">
        <f>Returns!F340/Returns!F339-1</f>
        <v>1.4199255121042809E-2</v>
      </c>
    </row>
    <row r="340" spans="17:21" thickBot="1">
      <c r="Q340" s="4">
        <f>Returns!N341/Returns!N340-1</f>
        <v>9.3426760093426875E-3</v>
      </c>
      <c r="R340" s="4">
        <f>Returns!B341/Returns!B340-1</f>
        <v>-4.8405766600021494E-3</v>
      </c>
      <c r="S340" s="4">
        <f>Returns!K341/Returns!K340-1</f>
        <v>-2.0586946999561984E-2</v>
      </c>
      <c r="T340" s="4">
        <f>Returns!M341/Returns!M340-1</f>
        <v>-1.7543859649122751E-2</v>
      </c>
      <c r="U340" s="4">
        <f>Returns!F341/Returns!F340-1</f>
        <v>4.750975441817773E-2</v>
      </c>
    </row>
    <row r="341" spans="17:21" thickBot="1">
      <c r="Q341" s="4">
        <f>Returns!N342/Returns!N341-1</f>
        <v>1.3223140495868257E-3</v>
      </c>
      <c r="R341" s="4">
        <f>Returns!B342/Returns!B341-1</f>
        <v>-5.6043142645657573E-3</v>
      </c>
      <c r="S341" s="4">
        <f>Returns!K342/Returns!K341-1</f>
        <v>-2.146690518783545E-2</v>
      </c>
      <c r="T341" s="4">
        <f>Returns!M342/Returns!M341-1</f>
        <v>-1.3055222088835583E-2</v>
      </c>
      <c r="U341" s="4">
        <f>Returns!F342/Returns!F341-1</f>
        <v>2.5635407537248023E-2</v>
      </c>
    </row>
    <row r="342" spans="17:21" thickBot="1">
      <c r="Q342" s="4">
        <f>Returns!N343/Returns!N342-1</f>
        <v>0</v>
      </c>
      <c r="R342" s="4">
        <f>Returns!B343/Returns!B342-1</f>
        <v>9.4640578477243054E-3</v>
      </c>
      <c r="S342" s="4">
        <f>Returns!K343/Returns!K342-1</f>
        <v>-2.1937842778793404E-2</v>
      </c>
      <c r="T342" s="4">
        <f>Returns!M343/Returns!M342-1</f>
        <v>-4.3180781511327315E-2</v>
      </c>
      <c r="U342" s="4">
        <f>Returns!F343/Returns!F342-1</f>
        <v>1.2817773979918679E-2</v>
      </c>
    </row>
    <row r="343" spans="17:21" thickBot="1">
      <c r="Q343" s="4">
        <f>Returns!N344/Returns!N343-1</f>
        <v>-9.5741168702542234E-3</v>
      </c>
      <c r="R343" s="4">
        <f>Returns!B344/Returns!B343-1</f>
        <v>7.3738544190438127E-4</v>
      </c>
      <c r="S343" s="4">
        <f>Returns!K344/Returns!K343-1</f>
        <v>-1.6822429906542036E-2</v>
      </c>
      <c r="T343" s="4">
        <f>Returns!M344/Returns!M343-1</f>
        <v>-1.6526299062450289E-2</v>
      </c>
      <c r="U343" s="4">
        <f>Returns!F344/Returns!F343-1</f>
        <v>6.3277789495885806E-4</v>
      </c>
    </row>
    <row r="344" spans="17:21" thickBot="1">
      <c r="Q344" s="4">
        <f>Returns!N345/Returns!N344-1</f>
        <v>-7.0000000000000062E-3</v>
      </c>
      <c r="R344" s="4">
        <f>Returns!B345/Returns!B344-1</f>
        <v>2.2105263157894628E-2</v>
      </c>
      <c r="S344" s="4">
        <f>Returns!K345/Returns!K344-1</f>
        <v>-6.1787072243345564E-3</v>
      </c>
      <c r="T344" s="4">
        <f>Returns!M345/Returns!M344-1</f>
        <v>1.7288738083696797E-2</v>
      </c>
      <c r="U344" s="4">
        <f>Returns!F345/Returns!F344-1</f>
        <v>2.4030354131534537E-2</v>
      </c>
    </row>
    <row r="345" spans="17:21" thickBot="1">
      <c r="Q345" s="4">
        <f>Returns!N346/Returns!N345-1</f>
        <v>1.5441423296408185E-2</v>
      </c>
      <c r="R345" s="4">
        <f>Returns!B346/Returns!B345-1</f>
        <v>3.1307929969104142E-2</v>
      </c>
      <c r="S345" s="4">
        <f>Returns!K346/Returns!K345-1</f>
        <v>7.1736011477760986E-3</v>
      </c>
      <c r="T345" s="4">
        <f>Returns!M346/Returns!M345-1</f>
        <v>7.4968233799237671E-2</v>
      </c>
      <c r="U345" s="4">
        <f>Returns!F346/Returns!F345-1</f>
        <v>1.193906957595714E-2</v>
      </c>
    </row>
    <row r="346" spans="17:21" thickBot="1">
      <c r="Q346" s="4">
        <f>Returns!N347/Returns!N346-1</f>
        <v>-2.7107438016528929E-2</v>
      </c>
      <c r="R346" s="4">
        <f>Returns!B347/Returns!B346-1</f>
        <v>-5.9916117435589999E-3</v>
      </c>
      <c r="S346" s="4">
        <f>Returns!K347/Returns!K346-1</f>
        <v>7.5973409306742123E-3</v>
      </c>
      <c r="T346" s="4">
        <f>Returns!M347/Returns!M346-1</f>
        <v>3.590425531914887E-2</v>
      </c>
      <c r="U346" s="4">
        <f>Returns!F347/Returns!F346-1</f>
        <v>-2.7461350691619035E-2</v>
      </c>
    </row>
    <row r="347" spans="17:21" thickBot="1">
      <c r="Q347" s="4">
        <f>Returns!N348/Returns!N347-1</f>
        <v>0</v>
      </c>
      <c r="R347" s="4">
        <f>Returns!B348/Returns!B347-1</f>
        <v>-1.3562386980108587E-2</v>
      </c>
      <c r="S347" s="4">
        <f>Returns!K348/Returns!K347-1</f>
        <v>-1.0367577756833168E-2</v>
      </c>
      <c r="T347" s="4">
        <f>Returns!M348/Returns!M347-1</f>
        <v>-1.4263300527742162E-2</v>
      </c>
      <c r="U347" s="4">
        <f>Returns!F348/Returns!F347-1</f>
        <v>1.9870320016732723E-2</v>
      </c>
    </row>
    <row r="348" spans="17:21" thickBot="1">
      <c r="Q348" s="4">
        <f>Returns!N349/Returns!N348-1</f>
        <v>-9.5141012572205197E-3</v>
      </c>
      <c r="R348" s="4">
        <f>Returns!B349/Returns!B348-1</f>
        <v>-4.2774213260006189E-3</v>
      </c>
      <c r="S348" s="4">
        <f>Returns!K349/Returns!K348-1</f>
        <v>-1.2380952380952492E-2</v>
      </c>
      <c r="T348" s="4">
        <f>Returns!M349/Returns!M348-1</f>
        <v>9.694689625235231E-3</v>
      </c>
      <c r="U348" s="4">
        <f>Returns!F349/Returns!F348-1</f>
        <v>7.5881870385563488E-3</v>
      </c>
    </row>
    <row r="349" spans="17:21" thickBot="1">
      <c r="Q349" s="4">
        <f>Returns!N350/Returns!N349-1</f>
        <v>1.7152658662091813E-3</v>
      </c>
      <c r="R349" s="4">
        <f>Returns!B350/Returns!B349-1</f>
        <v>3.9889536667689907E-3</v>
      </c>
      <c r="S349" s="4">
        <f>Returns!K350/Returns!K349-1</f>
        <v>1.9286403085825299E-3</v>
      </c>
      <c r="T349" s="4">
        <f>Returns!M350/Returns!M349-1</f>
        <v>9.0283748925192864E-3</v>
      </c>
      <c r="U349" s="4">
        <f>Returns!F350/Returns!F349-1</f>
        <v>2.8292285772440584E-2</v>
      </c>
    </row>
    <row r="350" spans="17:21" thickBot="1">
      <c r="Q350" s="4">
        <f>Returns!N351/Returns!N350-1</f>
        <v>-2.84246575342465E-2</v>
      </c>
      <c r="R350" s="4">
        <f>Returns!B351/Returns!B350-1</f>
        <v>1.3141809290953654E-2</v>
      </c>
      <c r="S350" s="4">
        <f>Returns!K351/Returns!K350-1</f>
        <v>1.2993262752646784E-2</v>
      </c>
      <c r="T350" s="4">
        <f>Returns!M351/Returns!M350-1</f>
        <v>-2.3860247123987932E-2</v>
      </c>
      <c r="U350" s="4">
        <f>Returns!F351/Returns!F350-1</f>
        <v>6.9279493269991388E-3</v>
      </c>
    </row>
    <row r="351" spans="17:21" thickBot="1">
      <c r="Q351" s="4">
        <f>Returns!N352/Returns!N351-1</f>
        <v>4.2298202326400691E-3</v>
      </c>
      <c r="R351" s="4">
        <f>Returns!B352/Returns!B351-1</f>
        <v>-3.2176973353444938E-3</v>
      </c>
      <c r="S351" s="4">
        <f>Returns!K352/Returns!K351-1</f>
        <v>1.5676959619952413E-2</v>
      </c>
      <c r="T351" s="4">
        <f>Returns!M352/Returns!M351-1</f>
        <v>6.0817692419612879E-2</v>
      </c>
      <c r="U351" s="4">
        <f>Returns!F352/Returns!F351-1</f>
        <v>-4.5213288775308724E-3</v>
      </c>
    </row>
    <row r="352" spans="17:21" thickBot="1">
      <c r="Q352" s="4">
        <f>Returns!N353/Returns!N352-1</f>
        <v>-6.6690066690066052E-3</v>
      </c>
      <c r="R352" s="4">
        <f>Returns!B353/Returns!B352-1</f>
        <v>-5.1447594068394498E-3</v>
      </c>
      <c r="S352" s="4">
        <f>Returns!K353/Returns!K352-1</f>
        <v>-9.8222637979418215E-3</v>
      </c>
      <c r="T352" s="4">
        <f>Returns!M353/Returns!M352-1</f>
        <v>-1.6184336853655057E-2</v>
      </c>
      <c r="U352" s="4">
        <f>Returns!F353/Returns!F352-1</f>
        <v>3.9494470774091628E-2</v>
      </c>
    </row>
    <row r="353" spans="17:21" thickBot="1">
      <c r="Q353" s="4">
        <f>Returns!N354/Returns!N353-1</f>
        <v>-1.0954063604240338E-2</v>
      </c>
      <c r="R353" s="4">
        <f>Returns!B354/Returns!B353-1</f>
        <v>1.8758872439667451E-2</v>
      </c>
      <c r="S353" s="4">
        <f>Returns!K354/Returns!K353-1</f>
        <v>1.133679735474713E-2</v>
      </c>
      <c r="T353" s="4">
        <f>Returns!M354/Returns!M353-1</f>
        <v>-8.6435243273387252E-3</v>
      </c>
      <c r="U353" s="4">
        <f>Returns!F354/Returns!F353-1</f>
        <v>4.2363221884498481E-2</v>
      </c>
    </row>
    <row r="354" spans="17:21" thickBot="1">
      <c r="Q354" s="4">
        <f>Returns!N355/Returns!N354-1</f>
        <v>-3.1082529474812381E-2</v>
      </c>
      <c r="R354" s="4">
        <f>Returns!B355/Returns!B354-1</f>
        <v>-6.668657310640036E-3</v>
      </c>
      <c r="S354" s="4">
        <f>Returns!K355/Returns!K354-1</f>
        <v>-2.1952358710882747E-2</v>
      </c>
      <c r="T354" s="4">
        <f>Returns!M355/Returns!M354-1</f>
        <v>-1.2093938967796314E-2</v>
      </c>
      <c r="U354" s="4">
        <f>Returns!F355/Returns!F354-1</f>
        <v>7.4539821396027106E-2</v>
      </c>
    </row>
    <row r="355" spans="17:21" thickBot="1">
      <c r="Q355" s="4">
        <f>Returns!N356/Returns!N355-1</f>
        <v>4.056047197640078E-3</v>
      </c>
      <c r="R355" s="4">
        <f>Returns!B356/Returns!B355-1</f>
        <v>-4.0080160320632441E-4</v>
      </c>
      <c r="S355" s="4">
        <f>Returns!K356/Returns!K355-1</f>
        <v>-9.551098376313405E-3</v>
      </c>
      <c r="T355" s="4">
        <f>Returns!M356/Returns!M355-1</f>
        <v>-1.523131672597855E-2</v>
      </c>
      <c r="U355" s="4">
        <f>Returns!F356/Returns!F355-1</f>
        <v>1.7978290366350125E-2</v>
      </c>
    </row>
    <row r="356" spans="17:21" thickBot="1">
      <c r="Q356" s="4">
        <f>Returns!N357/Returns!N356-1</f>
        <v>9.5482923246419382E-3</v>
      </c>
      <c r="R356" s="4">
        <f>Returns!B357/Returns!B356-1</f>
        <v>-4.5709703287890924E-2</v>
      </c>
      <c r="S356" s="4">
        <f>Returns!K357/Returns!K356-1</f>
        <v>6.2680810028930001E-3</v>
      </c>
      <c r="T356" s="4">
        <f>Returns!M357/Returns!M356-1</f>
        <v>-3.6571263370916429E-2</v>
      </c>
      <c r="U356" s="4">
        <f>Returns!F357/Returns!F356-1</f>
        <v>-2.4491836054648553E-2</v>
      </c>
    </row>
    <row r="357" spans="17:21" thickBot="1">
      <c r="Q357" s="4">
        <f>Returns!N358/Returns!N357-1</f>
        <v>7.2753728628593972E-3</v>
      </c>
      <c r="R357" s="4">
        <f>Returns!B358/Returns!B357-1</f>
        <v>-1.2079831932773177E-2</v>
      </c>
      <c r="S357" s="4">
        <f>Returns!K358/Returns!K357-1</f>
        <v>-1.1499760421658012E-2</v>
      </c>
      <c r="T357" s="4">
        <f>Returns!M358/Returns!M357-1</f>
        <v>2.5506376594148339E-2</v>
      </c>
      <c r="U357" s="4">
        <f>Returns!F358/Returns!F357-1</f>
        <v>2.1349274124679685E-2</v>
      </c>
    </row>
    <row r="358" spans="17:21" thickBot="1">
      <c r="Q358" s="4">
        <f>Returns!N359/Returns!N358-1</f>
        <v>-2.1668472372697756E-2</v>
      </c>
      <c r="R358" s="4">
        <f>Returns!B359/Returns!B358-1</f>
        <v>-1.2014885699096145E-2</v>
      </c>
      <c r="S358" s="4">
        <f>Returns!K359/Returns!K358-1</f>
        <v>-2.2297624818225725E-2</v>
      </c>
      <c r="T358" s="4">
        <f>Returns!M359/Returns!M358-1</f>
        <v>-3.0431602048280881E-2</v>
      </c>
      <c r="U358" s="4">
        <f>Returns!F359/Returns!F358-1</f>
        <v>-1.9565217391304235E-2</v>
      </c>
    </row>
    <row r="359" spans="17:21" thickBot="1">
      <c r="Q359" s="4">
        <f>Returns!N360/Returns!N359-1</f>
        <v>-1.2550756736803281E-2</v>
      </c>
      <c r="R359" s="4">
        <f>Returns!B360/Returns!B359-1</f>
        <v>-3.2285837279379948E-3</v>
      </c>
      <c r="S359" s="4">
        <f>Returns!K360/Returns!K359-1</f>
        <v>-1.6856717897868245E-2</v>
      </c>
      <c r="T359" s="4">
        <f>Returns!M360/Returns!M359-1</f>
        <v>-2.2031084955485003E-2</v>
      </c>
      <c r="U359" s="4">
        <f>Returns!F360/Returns!F359-1</f>
        <v>-1.3986013986013957E-2</v>
      </c>
    </row>
    <row r="360" spans="17:21" thickBot="1">
      <c r="Q360" s="4">
        <f>Returns!N361/Returns!N360-1</f>
        <v>9.7196261682244156E-3</v>
      </c>
      <c r="R360" s="4">
        <f>Returns!B361/Returns!B360-1</f>
        <v>1.4035845389763768E-3</v>
      </c>
      <c r="S360" s="4">
        <f>Returns!K361/Returns!K360-1</f>
        <v>-5.547150781643917E-3</v>
      </c>
      <c r="T360" s="4">
        <f>Returns!M361/Returns!M360-1</f>
        <v>-1.1263693874402181E-2</v>
      </c>
      <c r="U360" s="4">
        <f>Returns!F361/Returns!F360-1</f>
        <v>-2.1622556651098468E-2</v>
      </c>
    </row>
    <row r="361" spans="17:21" thickBot="1">
      <c r="Q361" s="4">
        <f>Returns!N362/Returns!N361-1</f>
        <v>2.5916327286190199E-2</v>
      </c>
      <c r="R361" s="4">
        <f>Returns!B362/Returns!B361-1</f>
        <v>-1.0781671159032502E-4</v>
      </c>
      <c r="S361" s="4">
        <f>Returns!K362/Returns!K361-1</f>
        <v>-7.0993914807302438E-3</v>
      </c>
      <c r="T361" s="4">
        <f>Returns!M362/Returns!M361-1</f>
        <v>-5.7740324594256487E-3</v>
      </c>
      <c r="U361" s="4">
        <f>Returns!F362/Returns!F361-1</f>
        <v>-9.9009900990099098E-3</v>
      </c>
    </row>
    <row r="362" spans="17:21" thickBot="1">
      <c r="Q362" s="4">
        <f>Returns!N363/Returns!N362-1</f>
        <v>-3.9696860339227813E-2</v>
      </c>
      <c r="R362" s="4">
        <f>Returns!B363/Returns!B362-1</f>
        <v>2.3722234203149561E-3</v>
      </c>
      <c r="S362" s="4">
        <f>Returns!K363/Returns!K362-1</f>
        <v>-1.2768130745658857E-2</v>
      </c>
      <c r="T362" s="4">
        <f>Returns!M363/Returns!M362-1</f>
        <v>-1.7422696593941245E-2</v>
      </c>
      <c r="U362" s="4">
        <f>Returns!F363/Returns!F362-1</f>
        <v>1.7857142857136132E-4</v>
      </c>
    </row>
    <row r="363" spans="17:21" thickBot="1">
      <c r="Q363" s="4">
        <f>Returns!N364/Returns!N363-1</f>
        <v>1.4280345734686062E-2</v>
      </c>
      <c r="R363" s="4">
        <f>Returns!B364/Returns!B363-1</f>
        <v>1.043459552495718E-2</v>
      </c>
      <c r="S363" s="4">
        <f>Returns!K364/Returns!K363-1</f>
        <v>3.1557165028453404E-2</v>
      </c>
      <c r="T363" s="4">
        <f>Returns!M364/Returns!M363-1</f>
        <v>1.7891373801916854E-2</v>
      </c>
      <c r="U363" s="4">
        <f>Returns!F364/Returns!F363-1</f>
        <v>-1.5175861453311956E-2</v>
      </c>
    </row>
    <row r="364" spans="17:21" thickBot="1">
      <c r="Q364" s="4">
        <f>Returns!N365/Returns!N364-1</f>
        <v>2.2230455724343567E-3</v>
      </c>
      <c r="R364" s="4">
        <f>Returns!B365/Returns!B364-1</f>
        <v>1.3520706909400548E-2</v>
      </c>
      <c r="S364" s="4">
        <f>Returns!K365/Returns!K364-1</f>
        <v>1.4543630892678072E-2</v>
      </c>
      <c r="T364" s="4">
        <f>Returns!M365/Returns!M364-1</f>
        <v>3.7664783427495685E-3</v>
      </c>
      <c r="U364" s="4">
        <f>Returns!F365/Returns!F364-1</f>
        <v>6.345177664974555E-3</v>
      </c>
    </row>
    <row r="365" spans="17:21" thickBot="1">
      <c r="Q365" s="4">
        <f>Returns!N366/Returns!N365-1</f>
        <v>5.1756007393715109E-3</v>
      </c>
      <c r="R365" s="4">
        <f>Returns!B366/Returns!B365-1</f>
        <v>1.5756302521008347E-3</v>
      </c>
      <c r="S365" s="4">
        <f>Returns!K366/Returns!K365-1</f>
        <v>-5.140879881364302E-2</v>
      </c>
      <c r="T365" s="4">
        <f>Returns!M366/Returns!M365-1</f>
        <v>6.5666041275795894E-3</v>
      </c>
      <c r="U365" s="4">
        <f>Returns!F366/Returns!F365-1</f>
        <v>-9.3676814988289392E-3</v>
      </c>
    </row>
    <row r="366" spans="17:21" thickBot="1">
      <c r="Q366" s="4">
        <f>Returns!N367/Returns!N366-1</f>
        <v>-6.9878631849945583E-3</v>
      </c>
      <c r="R366" s="4">
        <f>Returns!B367/Returns!B366-1</f>
        <v>-3.8804404824330785E-3</v>
      </c>
      <c r="S366" s="4">
        <f>Returns!K367/Returns!K366-1</f>
        <v>-1.4069828035435106E-2</v>
      </c>
      <c r="T366" s="4">
        <f>Returns!M367/Returns!M366-1</f>
        <v>-2.112457284871061E-2</v>
      </c>
      <c r="U366" s="4">
        <f>Returns!F367/Returns!F366-1</f>
        <v>-2.7095835606473995E-2</v>
      </c>
    </row>
    <row r="367" spans="17:21" thickBot="1">
      <c r="Q367" s="4">
        <f>Returns!N368/Returns!N367-1</f>
        <v>-2.0000000000000018E-2</v>
      </c>
      <c r="R367" s="4">
        <f>Returns!B368/Returns!B367-1</f>
        <v>3.1585596967782514E-3</v>
      </c>
      <c r="S367" s="4">
        <f>Returns!K368/Returns!K367-1</f>
        <v>-1.7970401691332127E-2</v>
      </c>
      <c r="T367" s="4">
        <f>Returns!M368/Returns!M367-1</f>
        <v>2.2215169787367373E-3</v>
      </c>
      <c r="U367" s="4">
        <f>Returns!F368/Returns!F367-1</f>
        <v>-2.0373831775700957E-2</v>
      </c>
    </row>
    <row r="368" spans="17:21" thickBot="1">
      <c r="Q368" s="4">
        <f>Returns!N369/Returns!N368-1</f>
        <v>-2.6455026455026731E-3</v>
      </c>
      <c r="R368" s="4">
        <f>Returns!B369/Returns!B368-1</f>
        <v>1.3329135180520479E-2</v>
      </c>
      <c r="S368" s="4">
        <f>Returns!K369/Returns!K368-1</f>
        <v>1.6146393972013007E-2</v>
      </c>
      <c r="T368" s="4">
        <f>Returns!M369/Returns!M368-1</f>
        <v>7.4730842305256395E-2</v>
      </c>
      <c r="U368" s="4">
        <f>Returns!F369/Returns!F368-1</f>
        <v>-7.8229345544742479E-3</v>
      </c>
    </row>
    <row r="369" spans="17:21" thickBot="1">
      <c r="Q369" s="4">
        <f>Returns!N370/Returns!N369-1</f>
        <v>2.6525198938991412E-3</v>
      </c>
      <c r="R369" s="4">
        <f>Returns!B370/Returns!B369-1</f>
        <v>1.864319005696613E-3</v>
      </c>
      <c r="S369" s="4">
        <f>Returns!K370/Returns!K369-1</f>
        <v>1.0593220338983578E-3</v>
      </c>
      <c r="T369" s="4">
        <f>Returns!M370/Returns!M369-1</f>
        <v>-2.6664702416028363E-2</v>
      </c>
      <c r="U369" s="4">
        <f>Returns!F370/Returns!F369-1</f>
        <v>-7.1153846153845235E-3</v>
      </c>
    </row>
    <row r="370" spans="17:21" thickBot="1">
      <c r="Q370" s="4">
        <f>Returns!N371/Returns!N370-1</f>
        <v>1.9274376417233396E-2</v>
      </c>
      <c r="R370" s="4">
        <f>Returns!B371/Returns!B370-1</f>
        <v>-2.7912746821049383E-3</v>
      </c>
      <c r="S370" s="4">
        <f>Returns!K371/Returns!K370-1</f>
        <v>-1.7460317460317398E-2</v>
      </c>
      <c r="T370" s="4">
        <f>Returns!M371/Returns!M370-1</f>
        <v>-1.5438171636143472E-2</v>
      </c>
      <c r="U370" s="4">
        <f>Returns!F371/Returns!F370-1</f>
        <v>7.1663761379041624E-3</v>
      </c>
    </row>
    <row r="371" spans="17:21" thickBot="1">
      <c r="Q371" s="4">
        <f>Returns!N372/Returns!N371-1</f>
        <v>1.4831294030404063E-3</v>
      </c>
      <c r="R371" s="4">
        <f>Returns!B372/Returns!B371-1</f>
        <v>-3.4211071946921301E-3</v>
      </c>
      <c r="S371" s="4">
        <f>Returns!K372/Returns!K371-1</f>
        <v>-2.2617124394184285E-2</v>
      </c>
      <c r="T371" s="4">
        <f>Returns!M372/Returns!M371-1</f>
        <v>-3.0745580322828481E-3</v>
      </c>
      <c r="U371" s="4">
        <f>Returns!F372/Returns!F371-1</f>
        <v>1.8461538461538529E-2</v>
      </c>
    </row>
    <row r="372" spans="17:21" thickBot="1">
      <c r="Q372" s="4">
        <f>Returns!N373/Returns!N372-1</f>
        <v>-1.3698630136986356E-2</v>
      </c>
      <c r="R372" s="4">
        <f>Returns!B373/Returns!B372-1</f>
        <v>1.3939456985332388E-2</v>
      </c>
      <c r="S372" s="4">
        <f>Returns!K373/Returns!K372-1</f>
        <v>-5.5096418732769603E-4</v>
      </c>
      <c r="T372" s="4">
        <f>Returns!M373/Returns!M372-1</f>
        <v>3.2845026985350856E-2</v>
      </c>
      <c r="U372" s="4">
        <f>Returns!F373/Returns!F372-1</f>
        <v>3.5876132930512394E-3</v>
      </c>
    </row>
    <row r="373" spans="17:21" thickBot="1">
      <c r="Q373" s="4">
        <f>Returns!N374/Returns!N373-1</f>
        <v>6.0060060060060927E-3</v>
      </c>
      <c r="R373" s="4">
        <f>Returns!B374/Returns!B373-1</f>
        <v>1.5799733251256942E-2</v>
      </c>
      <c r="S373" s="4">
        <f>Returns!K374/Returns!K373-1</f>
        <v>-2.2050716648290836E-3</v>
      </c>
      <c r="T373" s="4">
        <f>Returns!M374/Returns!M373-1</f>
        <v>3.5831591519854822E-3</v>
      </c>
      <c r="U373" s="4">
        <f>Returns!F374/Returns!F373-1</f>
        <v>-2.822201317027262E-3</v>
      </c>
    </row>
    <row r="374" spans="17:21" thickBot="1">
      <c r="Q374" s="4">
        <f>Returns!N375/Returns!N374-1</f>
        <v>-6.3432835820895761E-3</v>
      </c>
      <c r="R374" s="4">
        <f>Returns!B375/Returns!B374-1</f>
        <v>-7.4739925260075557E-3</v>
      </c>
      <c r="S374" s="4">
        <f>Returns!K375/Returns!K374-1</f>
        <v>6.0773480662983381E-3</v>
      </c>
      <c r="T374" s="4">
        <f>Returns!M375/Returns!M374-1</f>
        <v>-7.4382624218982674E-4</v>
      </c>
      <c r="U374" s="4">
        <f>Returns!F375/Returns!F374-1</f>
        <v>-1.8867924528298552E-4</v>
      </c>
    </row>
    <row r="375" spans="17:21" thickBot="1">
      <c r="Q375" s="4">
        <f>Returns!N376/Returns!N375-1</f>
        <v>-1.1265490048816273E-3</v>
      </c>
      <c r="R375" s="4">
        <f>Returns!B376/Returns!B375-1</f>
        <v>6.6144296326449137E-3</v>
      </c>
      <c r="S375" s="4">
        <f>Returns!K376/Returns!K375-1</f>
        <v>2.1965952773201902E-3</v>
      </c>
      <c r="T375" s="4">
        <f>Returns!M376/Returns!M375-1</f>
        <v>2.3820157808545073E-3</v>
      </c>
      <c r="U375" s="4">
        <f>Returns!F376/Returns!F375-1</f>
        <v>0</v>
      </c>
    </row>
    <row r="376" spans="17:21" thickBot="1">
      <c r="Q376" s="4">
        <f>Returns!N377/Returns!N376-1</f>
        <v>-2.2180451127819523E-2</v>
      </c>
      <c r="R376" s="4">
        <f>Returns!B377/Returns!B376-1</f>
        <v>-8.2895268904166208E-3</v>
      </c>
      <c r="S376" s="4">
        <f>Returns!K377/Returns!K376-1</f>
        <v>2.1917808219178436E-3</v>
      </c>
      <c r="T376" s="4">
        <f>Returns!M377/Returns!M376-1</f>
        <v>1.1881776325559645E-3</v>
      </c>
      <c r="U376" s="4">
        <f>Returns!F377/Returns!F376-1</f>
        <v>4.529156444612159E-3</v>
      </c>
    </row>
    <row r="377" spans="17:21" thickBot="1">
      <c r="Q377" s="4">
        <f>Returns!N378/Returns!N377-1</f>
        <v>-7.9200307574010087E-2</v>
      </c>
      <c r="R377" s="4">
        <f>Returns!B378/Returns!B377-1</f>
        <v>1.1416921508664579E-2</v>
      </c>
      <c r="S377" s="4">
        <f>Returns!K378/Returns!K377-1</f>
        <v>-8.7479496992892702E-3</v>
      </c>
      <c r="T377" s="4">
        <f>Returns!M378/Returns!M377-1</f>
        <v>1.1719329476338913E-2</v>
      </c>
      <c r="U377" s="4">
        <f>Returns!F378/Returns!F377-1</f>
        <v>1.3150479053165576E-3</v>
      </c>
    </row>
    <row r="378" spans="17:21" thickBot="1">
      <c r="Q378" s="4">
        <f>Returns!N379/Returns!N378-1</f>
        <v>-7.0563674321503012E-2</v>
      </c>
      <c r="R378" s="4">
        <f>Returns!B379/Returns!B378-1</f>
        <v>-4.4345898004434225E-3</v>
      </c>
      <c r="S378" s="4">
        <f>Returns!K379/Returns!K378-1</f>
        <v>1.5995587424159075E-2</v>
      </c>
      <c r="T378" s="4">
        <f>Returns!M379/Returns!M378-1</f>
        <v>-1.1730205278591699E-3</v>
      </c>
      <c r="U378" s="4">
        <f>Returns!F379/Returns!F378-1</f>
        <v>1.2007504690431547E-2</v>
      </c>
    </row>
    <row r="379" spans="17:21" thickBot="1">
      <c r="Q379" s="4">
        <f>Returns!N380/Returns!N379-1</f>
        <v>9.8831985624436847E-3</v>
      </c>
      <c r="R379" s="4">
        <f>Returns!B380/Returns!B379-1</f>
        <v>-1.1743267867989404E-2</v>
      </c>
      <c r="S379" s="4">
        <f>Returns!K380/Returns!K379-1</f>
        <v>4.4516829533115976E-2</v>
      </c>
      <c r="T379" s="4">
        <f>Returns!M380/Returns!M379-1</f>
        <v>-9.8355842630651891E-3</v>
      </c>
      <c r="U379" s="4">
        <f>Returns!F380/Returns!F379-1</f>
        <v>-8.1572117167222347E-3</v>
      </c>
    </row>
    <row r="380" spans="17:21" thickBot="1">
      <c r="Q380" s="4">
        <f>Returns!N381/Returns!N380-1</f>
        <v>-1.0231316725978656E-2</v>
      </c>
      <c r="R380" s="4">
        <f>Returns!B381/Returns!B380-1</f>
        <v>1.7312026224134414E-2</v>
      </c>
      <c r="S380" s="4">
        <f>Returns!K381/Returns!K380-1</f>
        <v>-1.2993762993762981E-2</v>
      </c>
      <c r="T380" s="4">
        <f>Returns!M381/Returns!M380-1</f>
        <v>-1.2898443291326944E-2</v>
      </c>
      <c r="U380" s="4">
        <f>Returns!F381/Returns!F380-1</f>
        <v>1.6822429906542258E-3</v>
      </c>
    </row>
    <row r="381" spans="17:21" thickBot="1">
      <c r="Q381" s="4">
        <f>Returns!N382/Returns!N381-1</f>
        <v>8.9887640449437534E-4</v>
      </c>
      <c r="R381" s="4">
        <f>Returns!B382/Returns!B381-1</f>
        <v>-8.1562783204108813E-3</v>
      </c>
      <c r="S381" s="4">
        <f>Returns!K382/Returns!K381-1</f>
        <v>-1.4218009478672911E-2</v>
      </c>
      <c r="T381" s="4">
        <f>Returns!M382/Returns!M381-1</f>
        <v>-1.3817963352358076E-2</v>
      </c>
      <c r="U381" s="4">
        <f>Returns!F382/Returns!F381-1</f>
        <v>-5.598059339429029E-3</v>
      </c>
    </row>
    <row r="382" spans="17:21" thickBot="1">
      <c r="Q382" s="4">
        <f>Returns!N383/Returns!N382-1</f>
        <v>4.4903457566232152E-3</v>
      </c>
      <c r="R382" s="4">
        <f>Returns!B383/Returns!B382-1</f>
        <v>-4.9746192893400654E-3</v>
      </c>
      <c r="S382" s="4">
        <f>Returns!K383/Returns!K382-1</f>
        <v>-2.3504273504273421E-2</v>
      </c>
      <c r="T382" s="4">
        <f>Returns!M383/Returns!M382-1</f>
        <v>-4.2643923240938131E-3</v>
      </c>
      <c r="U382" s="4">
        <f>Returns!F383/Returns!F382-1</f>
        <v>-7.5060987051978056E-4</v>
      </c>
    </row>
    <row r="383" spans="17:21" thickBot="1">
      <c r="Q383" s="4">
        <f>Returns!N384/Returns!N383-1</f>
        <v>-6.258381761287457E-3</v>
      </c>
      <c r="R383" s="4">
        <f>Returns!B384/Returns!B383-1</f>
        <v>4.3873074176103977E-3</v>
      </c>
      <c r="S383" s="4">
        <f>Returns!K384/Returns!K383-1</f>
        <v>6.4004376367614801E-2</v>
      </c>
      <c r="T383" s="4">
        <f>Returns!M384/Returns!M383-1</f>
        <v>-1.5142245334964777E-2</v>
      </c>
      <c r="U383" s="4">
        <f>Returns!F384/Returns!F383-1</f>
        <v>-1.3145539906103121E-3</v>
      </c>
    </row>
    <row r="384" spans="17:21" thickBot="1">
      <c r="Q384" s="4">
        <f>Returns!N385/Returns!N384-1</f>
        <v>1.0346378767431386E-2</v>
      </c>
      <c r="R384" s="4">
        <f>Returns!B385/Returns!B384-1</f>
        <v>-1.1174319382364351E-3</v>
      </c>
      <c r="S384" s="4">
        <f>Returns!K385/Returns!K384-1</f>
        <v>2.0565552699227663E-3</v>
      </c>
      <c r="T384" s="4">
        <f>Returns!M385/Returns!M384-1</f>
        <v>5.901537505823784E-3</v>
      </c>
      <c r="U384" s="4">
        <f>Returns!F385/Returns!F384-1</f>
        <v>-1.0718315156073688E-2</v>
      </c>
    </row>
    <row r="385" spans="17:21" thickBot="1">
      <c r="Q385" s="4">
        <f>Returns!N386/Returns!N385-1</f>
        <v>-8.9047195013358671E-4</v>
      </c>
      <c r="R385" s="4">
        <f>Returns!B386/Returns!B385-1</f>
        <v>-3.8645377809416459E-3</v>
      </c>
      <c r="S385" s="4">
        <f>Returns!K386/Returns!K385-1</f>
        <v>-2.1036428937916907E-2</v>
      </c>
      <c r="T385" s="4">
        <f>Returns!M386/Returns!M385-1</f>
        <v>-2.285008491585605E-2</v>
      </c>
      <c r="U385" s="4">
        <f>Returns!F386/Returns!F385-1</f>
        <v>2.5280364949629375E-2</v>
      </c>
    </row>
    <row r="386" spans="17:21" thickBot="1">
      <c r="Q386" s="4">
        <f>Returns!N387/Returns!N386-1</f>
        <v>1.7825311942958333E-3</v>
      </c>
      <c r="R386" s="4">
        <f>Returns!B387/Returns!B386-1</f>
        <v>-2.0010209290454384E-2</v>
      </c>
      <c r="S386" s="4">
        <f>Returns!K387/Returns!K386-1</f>
        <v>-1.0482180293501009E-2</v>
      </c>
      <c r="T386" s="4">
        <f>Returns!M387/Returns!M386-1</f>
        <v>-2.5122452204139667E-2</v>
      </c>
      <c r="U386" s="4">
        <f>Returns!F387/Returns!F386-1</f>
        <v>-1.8539117538004524E-3</v>
      </c>
    </row>
    <row r="387" spans="17:21" thickBot="1">
      <c r="Q387" s="4">
        <f>Returns!N388/Returns!N387-1</f>
        <v>-1.3345195729538295E-3</v>
      </c>
      <c r="R387" s="4">
        <f>Returns!B388/Returns!B387-1</f>
        <v>-1.2501302218981047E-2</v>
      </c>
      <c r="S387" s="4">
        <f>Returns!K388/Returns!K387-1</f>
        <v>9.004237288135597E-3</v>
      </c>
      <c r="T387" s="4">
        <f>Returns!M388/Returns!M387-1</f>
        <v>-1.5883306320907731E-2</v>
      </c>
      <c r="U387" s="4">
        <f>Returns!F388/Returns!F387-1</f>
        <v>3.5289747399702698E-3</v>
      </c>
    </row>
    <row r="388" spans="17:21" thickBot="1">
      <c r="Q388" s="4">
        <f>Returns!N389/Returns!N388-1</f>
        <v>-1.5144766146993338E-2</v>
      </c>
      <c r="R388" s="4">
        <f>Returns!B389/Returns!B388-1</f>
        <v>-7.1737525055386442E-3</v>
      </c>
      <c r="S388" s="4">
        <f>Returns!K389/Returns!K388-1</f>
        <v>1.5223097112860851E-2</v>
      </c>
      <c r="T388" s="4">
        <f>Returns!M389/Returns!M388-1</f>
        <v>5.9288537549406772E-3</v>
      </c>
      <c r="U388" s="4">
        <f>Returns!F389/Returns!F388-1</f>
        <v>-1.8693318526744385E-2</v>
      </c>
    </row>
    <row r="389" spans="17:21" thickBot="1">
      <c r="Q389" s="4">
        <f>Returns!N390/Returns!N389-1</f>
        <v>4.070556309362372E-3</v>
      </c>
      <c r="R389" s="4">
        <f>Returns!B390/Returns!B389-1</f>
        <v>-2.1251726702786744E-4</v>
      </c>
      <c r="S389" s="4">
        <f>Returns!K390/Returns!K389-1</f>
        <v>-2.1199586349534671E-2</v>
      </c>
      <c r="T389" s="4">
        <f>Returns!M390/Returns!M389-1</f>
        <v>-9.6594629993450587E-3</v>
      </c>
      <c r="U389" s="4">
        <f>Returns!F390/Returns!F389-1</f>
        <v>-5.6582421727646715E-4</v>
      </c>
    </row>
    <row r="390" spans="17:21" thickBot="1">
      <c r="Q390" s="4">
        <f>Returns!N391/Returns!N390-1</f>
        <v>9.9099099099100307E-3</v>
      </c>
      <c r="R390" s="4">
        <f>Returns!B391/Returns!B390-1</f>
        <v>-3.8261239239026912E-3</v>
      </c>
      <c r="S390" s="4">
        <f>Returns!K391/Returns!K390-1</f>
        <v>2.2187004754358197E-2</v>
      </c>
      <c r="T390" s="4">
        <f>Returns!M391/Returns!M390-1</f>
        <v>-2.0003306331625059E-2</v>
      </c>
      <c r="U390" s="4">
        <f>Returns!F391/Returns!F390-1</f>
        <v>-8.3034534817890693E-3</v>
      </c>
    </row>
    <row r="391" spans="17:21" thickBot="1">
      <c r="Q391" s="4">
        <f>Returns!N392/Returns!N391-1</f>
        <v>1.4719000892060574E-2</v>
      </c>
      <c r="R391" s="4">
        <f>Returns!B392/Returns!B391-1</f>
        <v>-1.3869625520112061E-3</v>
      </c>
      <c r="S391" s="4">
        <f>Returns!K392/Returns!K391-1</f>
        <v>2.7390180878552828E-2</v>
      </c>
      <c r="T391" s="4">
        <f>Returns!M392/Returns!M391-1</f>
        <v>2.6821862348178183E-2</v>
      </c>
      <c r="U391" s="4">
        <f>Returns!F392/Returns!F391-1</f>
        <v>8.5632730732636553E-3</v>
      </c>
    </row>
    <row r="392" spans="17:21" thickBot="1">
      <c r="Q392" s="4">
        <f>Returns!N393/Returns!N392-1</f>
        <v>-1.4945054945054936E-2</v>
      </c>
      <c r="R392" s="4">
        <f>Returns!B393/Returns!B392-1</f>
        <v>-5.6623931623931423E-3</v>
      </c>
      <c r="S392" s="4">
        <f>Returns!K393/Returns!K392-1</f>
        <v>-5.030181086518315E-4</v>
      </c>
      <c r="T392" s="4">
        <f>Returns!M393/Returns!M392-1</f>
        <v>-2.1028421225562588E-2</v>
      </c>
      <c r="U392" s="4">
        <f>Returns!F393/Returns!F392-1</f>
        <v>0</v>
      </c>
    </row>
    <row r="393" spans="17:21" thickBot="1">
      <c r="Q393" s="4">
        <f>Returns!N394/Returns!N393-1</f>
        <v>1.7402945113788482E-2</v>
      </c>
      <c r="R393" s="4">
        <f>Returns!B394/Returns!B393-1</f>
        <v>-5.9095304609433352E-3</v>
      </c>
      <c r="S393" s="4">
        <f>Returns!K394/Returns!K393-1</f>
        <v>2.8686462003019608E-2</v>
      </c>
      <c r="T393" s="4">
        <f>Returns!M394/Returns!M393-1</f>
        <v>-8.894109749958079E-3</v>
      </c>
      <c r="U393" s="4">
        <f>Returns!F394/Returns!F393-1</f>
        <v>0</v>
      </c>
    </row>
    <row r="394" spans="17:21" thickBot="1">
      <c r="Q394" s="4">
        <f>Returns!N395/Returns!N394-1</f>
        <v>-1.3596491228070273E-2</v>
      </c>
      <c r="R394" s="4">
        <f>Returns!B395/Returns!B394-1</f>
        <v>4.8638132295719672E-3</v>
      </c>
      <c r="S394" s="4">
        <f>Returns!K395/Returns!K394-1</f>
        <v>7.4853228962817875E-2</v>
      </c>
      <c r="T394" s="4">
        <f>Returns!M395/Returns!M394-1</f>
        <v>2.0826278360988715E-2</v>
      </c>
      <c r="U394" s="4">
        <f>Returns!F395/Returns!F394-1</f>
        <v>-1.3207547169811207E-3</v>
      </c>
    </row>
    <row r="395" spans="17:21" thickBot="1">
      <c r="Q395" s="4">
        <f>Returns!N396/Returns!N395-1</f>
        <v>-7.1142730102268237E-3</v>
      </c>
      <c r="R395" s="4">
        <f>Returns!B396/Returns!B395-1</f>
        <v>-1.5488867376573068E-2</v>
      </c>
      <c r="S395" s="4">
        <f>Returns!K396/Returns!K395-1</f>
        <v>1.5020482476103769E-2</v>
      </c>
      <c r="T395" s="4">
        <f>Returns!M396/Returns!M395-1</f>
        <v>-2.4216287941615566E-2</v>
      </c>
      <c r="U395" s="4">
        <f>Returns!F396/Returns!F395-1</f>
        <v>-4.7232193463064842E-3</v>
      </c>
    </row>
    <row r="396" spans="17:21" thickBot="1">
      <c r="Q396" s="4">
        <f>Returns!N397/Returns!N396-1</f>
        <v>7.6130765785940024E-3</v>
      </c>
      <c r="R396" s="4">
        <f>Returns!B397/Returns!B396-1</f>
        <v>-5.3534360319020813E-3</v>
      </c>
      <c r="S396" s="4">
        <f>Returns!K397/Returns!K396-1</f>
        <v>-3.1390134529147962E-2</v>
      </c>
      <c r="T396" s="4">
        <f>Returns!M397/Returns!M396-1</f>
        <v>-1.0538840727519982E-2</v>
      </c>
      <c r="U396" s="4">
        <f>Returns!F397/Returns!F396-1</f>
        <v>-3.4168564920272759E-3</v>
      </c>
    </row>
    <row r="397" spans="17:21" thickBot="1">
      <c r="Q397" s="4">
        <f>Returns!N398/Returns!N397-1</f>
        <v>-5.3333333333334121E-3</v>
      </c>
      <c r="R397" s="4">
        <f>Returns!B398/Returns!B397-1</f>
        <v>3.6247803163445003E-3</v>
      </c>
      <c r="S397" s="4">
        <f>Returns!K398/Returns!K397-1</f>
        <v>-1.6666666666666829E-2</v>
      </c>
      <c r="T397" s="4">
        <f>Returns!M398/Returns!M397-1</f>
        <v>2.4050850369352617E-3</v>
      </c>
      <c r="U397" s="4">
        <f>Returns!F398/Returns!F397-1</f>
        <v>-5.7142857142856718E-3</v>
      </c>
    </row>
    <row r="398" spans="17:21" thickBot="1">
      <c r="Q398" s="4">
        <f>Returns!N399/Returns!N398-1</f>
        <v>-2.2341376228776078E-3</v>
      </c>
      <c r="R398" s="4">
        <f>Returns!B399/Returns!B398-1</f>
        <v>-3.50224362482221E-3</v>
      </c>
      <c r="S398" s="4">
        <f>Returns!K399/Returns!K398-1</f>
        <v>-2.9661016949152463E-2</v>
      </c>
      <c r="T398" s="4">
        <f>Returns!M399/Returns!M398-1</f>
        <v>4.2844901456726703E-3</v>
      </c>
      <c r="U398" s="4">
        <f>Returns!F399/Returns!F398-1</f>
        <v>-4.022988505747116E-3</v>
      </c>
    </row>
    <row r="399" spans="17:21" thickBot="1">
      <c r="Q399" s="4">
        <f>Returns!N400/Returns!N399-1</f>
        <v>4.478280340349361E-3</v>
      </c>
      <c r="R399" s="4">
        <f>Returns!B400/Returns!B399-1</f>
        <v>-1.1422295442064745E-2</v>
      </c>
      <c r="S399" s="4">
        <f>Returns!K400/Returns!K399-1</f>
        <v>-2.231926249393501E-2</v>
      </c>
      <c r="T399" s="4">
        <f>Returns!M400/Returns!M399-1</f>
        <v>-3.037542662116044E-2</v>
      </c>
      <c r="U399" s="4">
        <f>Returns!F400/Returns!F399-1</f>
        <v>-1.4233506443546928E-2</v>
      </c>
    </row>
    <row r="400" spans="17:21" thickBot="1">
      <c r="Q400" s="4">
        <f>Returns!N401/Returns!N400-1</f>
        <v>-8.4707980383416093E-3</v>
      </c>
      <c r="R400" s="4">
        <f>Returns!B401/Returns!B400-1</f>
        <v>-4.4439506721483113E-4</v>
      </c>
      <c r="S400" s="4">
        <f>Returns!K401/Returns!K400-1</f>
        <v>-6.9478908188583821E-3</v>
      </c>
      <c r="T400" s="4">
        <f>Returns!M401/Returns!M400-1</f>
        <v>4.7518479408659164E-3</v>
      </c>
      <c r="U400" s="4">
        <f>Returns!F401/Returns!F400-1</f>
        <v>1.4243902439024403E-2</v>
      </c>
    </row>
    <row r="401" spans="17:21" thickBot="1">
      <c r="Q401" s="4">
        <f>Returns!N402/Returns!N401-1</f>
        <v>2.7428057553956942E-2</v>
      </c>
      <c r="R401" s="4">
        <f>Returns!B402/Returns!B401-1</f>
        <v>2.1118150494610077E-3</v>
      </c>
      <c r="S401" s="4">
        <f>Returns!K402/Returns!K401-1</f>
        <v>6.2468765617191391E-2</v>
      </c>
      <c r="T401" s="4">
        <f>Returns!M402/Returns!M401-1</f>
        <v>2.5048169556840083E-2</v>
      </c>
      <c r="U401" s="4">
        <f>Returns!F402/Returns!F401-1</f>
        <v>-9.2343208926509712E-3</v>
      </c>
    </row>
    <row r="402" spans="17:21" thickBot="1">
      <c r="Q402" s="4">
        <f>Returns!N403/Returns!N402-1</f>
        <v>-2.1881838074399029E-3</v>
      </c>
      <c r="R402" s="4">
        <f>Returns!B403/Returns!B402-1</f>
        <v>-1.3864241348713446E-2</v>
      </c>
      <c r="S402" s="4">
        <f>Returns!K403/Returns!K402-1</f>
        <v>-6.1147695202259378E-3</v>
      </c>
      <c r="T402" s="4">
        <f>Returns!M403/Returns!M402-1</f>
        <v>-1.5721120984278913E-2</v>
      </c>
      <c r="U402" s="4">
        <f>Returns!F403/Returns!F402-1</f>
        <v>2.2718446601941888E-2</v>
      </c>
    </row>
    <row r="403" spans="17:21" thickBot="1">
      <c r="Q403" s="4">
        <f>Returns!N404/Returns!N403-1</f>
        <v>7.0175438596491446E-3</v>
      </c>
      <c r="R403" s="4">
        <f>Returns!B404/Returns!B403-1</f>
        <v>-1.0235069171071864E-2</v>
      </c>
      <c r="S403" s="4">
        <f>Returns!K404/Returns!K403-1</f>
        <v>-1.4197823000472454E-3</v>
      </c>
      <c r="T403" s="4">
        <f>Returns!M404/Returns!M403-1</f>
        <v>8.1597222222222765E-3</v>
      </c>
      <c r="U403" s="4">
        <f>Returns!F404/Returns!F403-1</f>
        <v>-5.3161192329599372E-3</v>
      </c>
    </row>
    <row r="404" spans="17:21" thickBot="1">
      <c r="Q404" s="4">
        <f>Returns!N405/Returns!N404-1</f>
        <v>-2.2648083623693416E-2</v>
      </c>
      <c r="R404" s="4">
        <f>Returns!B405/Returns!B404-1</f>
        <v>-6.3636363636363491E-3</v>
      </c>
      <c r="S404" s="4">
        <f>Returns!K405/Returns!K404-1</f>
        <v>3.7914691943127909E-2</v>
      </c>
      <c r="T404" s="4">
        <f>Returns!M405/Returns!M404-1</f>
        <v>-1.7220595832612151E-4</v>
      </c>
      <c r="U404" s="4">
        <f>Returns!F405/Returns!F404-1</f>
        <v>-2.6722656995610272E-3</v>
      </c>
    </row>
    <row r="405" spans="17:21" thickBot="1">
      <c r="Q405" s="4">
        <f>Returns!N406/Returns!N405-1</f>
        <v>7.575757575757569E-3</v>
      </c>
      <c r="R405" s="4">
        <f>Returns!B406/Returns!B405-1</f>
        <v>1.5896614821591992E-2</v>
      </c>
      <c r="S405" s="4">
        <f>Returns!K406/Returns!K405-1</f>
        <v>0</v>
      </c>
      <c r="T405" s="4">
        <f>Returns!M406/Returns!M405-1</f>
        <v>6.0454702032380236E-2</v>
      </c>
      <c r="U405" s="4">
        <f>Returns!F406/Returns!F405-1</f>
        <v>-1.3014354066985589E-2</v>
      </c>
    </row>
    <row r="406" spans="17:21" thickBot="1">
      <c r="Q406" s="4">
        <f>Returns!N407/Returns!N406-1</f>
        <v>3.9805395842547053E-3</v>
      </c>
      <c r="R406" s="4">
        <f>Returns!B407/Returns!B406-1</f>
        <v>-3.6023865811098954E-3</v>
      </c>
      <c r="S406" s="4">
        <f>Returns!K407/Returns!K406-1</f>
        <v>-1.2328767123287676E-2</v>
      </c>
      <c r="T406" s="4">
        <f>Returns!M407/Returns!M406-1</f>
        <v>-4.7100860808835243E-3</v>
      </c>
      <c r="U406" s="4">
        <f>Returns!F407/Returns!F406-1</f>
        <v>8.3381811130502914E-3</v>
      </c>
    </row>
    <row r="407" spans="17:21" thickBot="1">
      <c r="Q407" s="4">
        <f>Returns!N408/Returns!N407-1</f>
        <v>2.3348017621145356E-2</v>
      </c>
      <c r="R407" s="4">
        <f>Returns!B408/Returns!B407-1</f>
        <v>-1.1524121568184498E-2</v>
      </c>
      <c r="S407" s="4">
        <f>Returns!K408/Returns!K407-1</f>
        <v>1.3407304669440734E-2</v>
      </c>
      <c r="T407" s="4">
        <f>Returns!M408/Returns!M407-1</f>
        <v>2.937336814621494E-3</v>
      </c>
      <c r="U407" s="4">
        <f>Returns!F408/Returns!F407-1</f>
        <v>6.1538461538461764E-3</v>
      </c>
    </row>
    <row r="408" spans="17:21" thickBot="1">
      <c r="Q408" s="4">
        <f>Returns!N409/Returns!N408-1</f>
        <v>-4.7352561343090294E-3</v>
      </c>
      <c r="R408" s="4">
        <f>Returns!B409/Returns!B408-1</f>
        <v>-1.3715853240370168E-2</v>
      </c>
      <c r="S408" s="4">
        <f>Returns!K409/Returns!K408-1</f>
        <v>-1.4142335766423431E-2</v>
      </c>
      <c r="T408" s="4">
        <f>Returns!M409/Returns!M408-1</f>
        <v>-1.4969085584119801E-2</v>
      </c>
      <c r="U408" s="4">
        <f>Returns!F409/Returns!F408-1</f>
        <v>-6.1162079510703737E-3</v>
      </c>
    </row>
    <row r="409" spans="17:21" thickBot="1">
      <c r="Q409" s="4">
        <f>Returns!N410/Returns!N409-1</f>
        <v>1.0813148788927363E-2</v>
      </c>
      <c r="R409" s="4">
        <f>Returns!B410/Returns!B409-1</f>
        <v>-2.3177656738904151E-3</v>
      </c>
      <c r="S409" s="4">
        <f>Returns!K410/Returns!K409-1</f>
        <v>4.1647385469689713E-3</v>
      </c>
      <c r="T409" s="4">
        <f>Returns!M410/Returns!M409-1</f>
        <v>1.7178724810043011E-2</v>
      </c>
      <c r="U409" s="4">
        <f>Returns!F410/Returns!F409-1</f>
        <v>1.8269230769230926E-2</v>
      </c>
    </row>
    <row r="410" spans="17:21" thickBot="1">
      <c r="Q410" s="4">
        <f>Returns!N411/Returns!N410-1</f>
        <v>-1.5832263585793815E-2</v>
      </c>
      <c r="R410" s="4">
        <f>Returns!B411/Returns!B410-1</f>
        <v>-1.2545011034963416E-2</v>
      </c>
      <c r="S410" s="4">
        <f>Returns!K411/Returns!K410-1</f>
        <v>-1.3364055299539102E-2</v>
      </c>
      <c r="T410" s="4">
        <f>Returns!M411/Returns!M410-1</f>
        <v>-2.4033777200389683E-2</v>
      </c>
      <c r="U410" s="4">
        <f>Returns!F411/Returns!F410-1</f>
        <v>-2.077431539187935E-3</v>
      </c>
    </row>
    <row r="411" spans="17:21" thickBot="1">
      <c r="Q411" s="4">
        <f>Returns!N412/Returns!N411-1</f>
        <v>1.9130434782608674E-2</v>
      </c>
      <c r="R411" s="4">
        <f>Returns!B412/Returns!B411-1</f>
        <v>1.2469121279849338E-2</v>
      </c>
      <c r="S411" s="4">
        <f>Returns!K412/Returns!K411-1</f>
        <v>-3.1293787949556395E-2</v>
      </c>
      <c r="T411" s="4">
        <f>Returns!M412/Returns!M411-1</f>
        <v>1.3311148086521118E-3</v>
      </c>
      <c r="U411" s="4">
        <f>Returns!F412/Returns!F411-1</f>
        <v>4.7312641937926614E-3</v>
      </c>
    </row>
    <row r="412" spans="17:21" thickBot="1">
      <c r="Q412" s="4">
        <f>Returns!N413/Returns!N412-1</f>
        <v>-1.2372013651877234E-2</v>
      </c>
      <c r="R412" s="4">
        <f>Returns!B413/Returns!B412-1</f>
        <v>1.7311490647147876E-2</v>
      </c>
      <c r="S412" s="4">
        <f>Returns!K413/Returns!K412-1</f>
        <v>2.4108003857281624E-3</v>
      </c>
      <c r="T412" s="4">
        <f>Returns!M413/Returns!M412-1</f>
        <v>-2.1601861083416773E-3</v>
      </c>
      <c r="U412" s="4">
        <f>Returns!F413/Returns!F412-1</f>
        <v>-2.0531173478998022E-2</v>
      </c>
    </row>
    <row r="413" spans="17:21" thickBot="1">
      <c r="Q413" s="4">
        <f>Returns!N414/Returns!N413-1</f>
        <v>-2.8077753779697567E-2</v>
      </c>
      <c r="R413" s="4">
        <f>Returns!B414/Returns!B413-1</f>
        <v>-6.0529922338967701E-3</v>
      </c>
      <c r="S413" s="4">
        <f>Returns!K414/Returns!K413-1</f>
        <v>-3.5594035594035511E-2</v>
      </c>
      <c r="T413" s="4">
        <f>Returns!M414/Returns!M413-1</f>
        <v>-1.8984179850124905E-2</v>
      </c>
      <c r="U413" s="4">
        <f>Returns!F414/Returns!F413-1</f>
        <v>0</v>
      </c>
    </row>
    <row r="414" spans="17:21" thickBot="1">
      <c r="Q414" s="4">
        <f>Returns!N415/Returns!N414-1</f>
        <v>1.6444444444444484E-2</v>
      </c>
      <c r="R414" s="4">
        <f>Returns!B415/Returns!B414-1</f>
        <v>-1.5052280822704822E-2</v>
      </c>
      <c r="S414" s="4">
        <f>Returns!K415/Returns!K414-1</f>
        <v>5.4862842892768882E-3</v>
      </c>
      <c r="T414" s="4">
        <f>Returns!M415/Returns!M414-1</f>
        <v>-6.9597691393650241E-3</v>
      </c>
      <c r="U414" s="4">
        <f>Returns!F415/Returns!F414-1</f>
        <v>9.4230769230769784E-3</v>
      </c>
    </row>
    <row r="415" spans="17:21" thickBot="1">
      <c r="Q415" s="4">
        <f>Returns!N416/Returns!N415-1</f>
        <v>-2.0550940096195958E-2</v>
      </c>
      <c r="R415" s="4">
        <f>Returns!B416/Returns!B415-1</f>
        <v>-3.2197853476435001E-2</v>
      </c>
      <c r="S415" s="4">
        <f>Returns!K416/Returns!K415-1</f>
        <v>-2.7777777777777679E-2</v>
      </c>
      <c r="T415" s="4">
        <f>Returns!M416/Returns!M415-1</f>
        <v>-3.7606837606837695E-2</v>
      </c>
      <c r="U415" s="4">
        <f>Returns!F416/Returns!F415-1</f>
        <v>9.3351114497999266E-3</v>
      </c>
    </row>
    <row r="416" spans="17:21" thickBot="1">
      <c r="Q416" s="4">
        <f>Returns!N417/Returns!N416-1</f>
        <v>-7.1428571428571175E-3</v>
      </c>
      <c r="R416" s="4">
        <f>Returns!B417/Returns!B416-1</f>
        <v>9.1610414657667949E-3</v>
      </c>
      <c r="S416" s="4">
        <f>Returns!K417/Returns!K416-1</f>
        <v>-2.2959183673469497E-2</v>
      </c>
      <c r="T416" s="4">
        <f>Returns!M417/Returns!M416-1</f>
        <v>2.1314387211367691E-2</v>
      </c>
      <c r="U416" s="4">
        <f>Returns!F417/Returns!F416-1</f>
        <v>1.3778784446961234E-2</v>
      </c>
    </row>
    <row r="417" spans="17:21" thickBot="1">
      <c r="Q417" s="4">
        <f>Returns!N418/Returns!N417-1</f>
        <v>-2.4280575539568305E-2</v>
      </c>
      <c r="R417" s="4">
        <f>Returns!B418/Returns!B417-1</f>
        <v>-5.3750597228858776E-3</v>
      </c>
      <c r="S417" s="4">
        <f>Returns!K418/Returns!K417-1</f>
        <v>-1.1488250652741505E-2</v>
      </c>
      <c r="T417" s="4">
        <f>Returns!M418/Returns!M417-1</f>
        <v>-1.2869565217391354E-2</v>
      </c>
      <c r="U417" s="4">
        <f>Returns!F418/Returns!F417-1</f>
        <v>-3.1837646620741067E-2</v>
      </c>
    </row>
    <row r="418" spans="17:21" thickBot="1">
      <c r="Q418" s="4">
        <f>Returns!N419/Returns!N418-1</f>
        <v>1.4285714285714457E-2</v>
      </c>
      <c r="R418" s="4">
        <f>Returns!B419/Returns!B418-1</f>
        <v>7.2054761618822738E-4</v>
      </c>
      <c r="S418" s="4">
        <f>Returns!K419/Returns!K418-1</f>
        <v>-3.4337031167459009E-2</v>
      </c>
      <c r="T418" s="4">
        <f>Returns!M419/Returns!M418-1</f>
        <v>-7.0472163495418627E-3</v>
      </c>
      <c r="U418" s="4">
        <f>Returns!F419/Returns!F418-1</f>
        <v>-4.423076923076863E-3</v>
      </c>
    </row>
    <row r="419" spans="17:21" thickBot="1">
      <c r="Q419" s="4">
        <f>Returns!N420/Returns!N419-1</f>
        <v>-2.7260336210814806E-3</v>
      </c>
      <c r="R419" s="4">
        <f>Returns!B420/Returns!B419-1</f>
        <v>-4.0801632065282645E-3</v>
      </c>
      <c r="S419" s="4">
        <f>Returns!K420/Returns!K419-1</f>
        <v>-1.0393873085339234E-2</v>
      </c>
      <c r="T419" s="4">
        <f>Returns!M420/Returns!M419-1</f>
        <v>3.5486160397457667E-4</v>
      </c>
      <c r="U419" s="4">
        <f>Returns!F420/Returns!F419-1</f>
        <v>-2.8201661193741567E-2</v>
      </c>
    </row>
    <row r="420" spans="17:21" thickBot="1">
      <c r="Q420" s="4">
        <f>Returns!N421/Returns!N420-1</f>
        <v>6.3781321184510631E-3</v>
      </c>
      <c r="R420" s="4">
        <f>Returns!B421/Returns!B420-1</f>
        <v>4.6752620797686495E-2</v>
      </c>
      <c r="S420" s="4">
        <f>Returns!K421/Returns!K420-1</f>
        <v>7.0757324488667894E-2</v>
      </c>
      <c r="T420" s="4">
        <f>Returns!M421/Returns!M420-1</f>
        <v>4.2745654487406748E-2</v>
      </c>
      <c r="U420" s="4">
        <f>Returns!F421/Returns!F420-1</f>
        <v>1.7094017094017033E-2</v>
      </c>
    </row>
    <row r="421" spans="17:21" thickBot="1">
      <c r="Q421" s="4">
        <f>Returns!N422/Returns!N421-1</f>
        <v>-9.0538705296516753E-4</v>
      </c>
      <c r="R421" s="4">
        <f>Returns!B422/Returns!B421-1</f>
        <v>-5.7557269483136109E-3</v>
      </c>
      <c r="S421" s="4">
        <f>Returns!K422/Returns!K421-1</f>
        <v>2.3748064016520187E-2</v>
      </c>
      <c r="T421" s="4">
        <f>Returns!M422/Returns!M421-1</f>
        <v>5.9533934342574923E-3</v>
      </c>
      <c r="U421" s="4">
        <f>Returns!F422/Returns!F421-1</f>
        <v>3.1072894273988627E-2</v>
      </c>
    </row>
    <row r="422" spans="17:21" thickBot="1">
      <c r="Q422" s="4">
        <f>Returns!N423/Returns!N422-1</f>
        <v>1.3593112822836373E-2</v>
      </c>
      <c r="R422" s="4">
        <f>Returns!B423/Returns!B422-1</f>
        <v>7.5026050712052594E-2</v>
      </c>
      <c r="S422" s="4">
        <f>Returns!K423/Returns!K422-1</f>
        <v>7.5138678769541167E-2</v>
      </c>
      <c r="T422" s="4">
        <f>Returns!M423/Returns!M422-1</f>
        <v>7.507609063239773E-2</v>
      </c>
      <c r="U422" s="4">
        <f>Returns!F423/Returns!F422-1</f>
        <v>1.0045489006823338E-2</v>
      </c>
    </row>
    <row r="423" spans="17:21" thickBot="1">
      <c r="Q423" s="4">
        <f>Returns!N424/Returns!N423-1</f>
        <v>1.1622708985248087E-2</v>
      </c>
      <c r="R423" s="4">
        <f>Returns!B424/Returns!B423-1</f>
        <v>3.8556812062466417E-2</v>
      </c>
      <c r="S423" s="4">
        <f>Returns!K424/Returns!K423-1</f>
        <v>3.9399624765478425E-2</v>
      </c>
      <c r="T423" s="4">
        <f>Returns!M424/Returns!M423-1</f>
        <v>3.2871972318339049E-2</v>
      </c>
      <c r="U423" s="4">
        <f>Returns!F424/Returns!F423-1</f>
        <v>-4.4661287295927998E-2</v>
      </c>
    </row>
    <row r="424" spans="17:21" thickBot="1">
      <c r="Q424" s="4">
        <f>Returns!N425/Returns!N424-1</f>
        <v>6.142288996906764E-2</v>
      </c>
      <c r="R424" s="4">
        <f>Returns!B425/Returns!B424-1</f>
        <v>7.8813647205224768E-3</v>
      </c>
      <c r="S424" s="4">
        <f>Returns!K425/Returns!K424-1</f>
        <v>4.0613718411552924E-3</v>
      </c>
      <c r="T424" s="4">
        <f>Returns!M425/Returns!M424-1</f>
        <v>-9.7456981879092686E-3</v>
      </c>
      <c r="U424" s="4">
        <f>Returns!F425/Returns!F424-1</f>
        <v>6.835592221567488E-2</v>
      </c>
    </row>
    <row r="425" spans="17:21" thickBot="1">
      <c r="Q425" s="4">
        <f>Returns!N426/Returns!N425-1</f>
        <v>-3.455453788509566E-2</v>
      </c>
      <c r="R425" s="4">
        <f>Returns!B426/Returns!B425-1</f>
        <v>1.8520423911924988E-2</v>
      </c>
      <c r="S425" s="4">
        <f>Returns!K426/Returns!K425-1</f>
        <v>2.9213483146067309E-2</v>
      </c>
      <c r="T425" s="4">
        <f>Returns!M426/Returns!M425-1</f>
        <v>3.3984314931569948E-2</v>
      </c>
      <c r="U425" s="4">
        <f>Returns!F426/Returns!F425-1</f>
        <v>-7.1704357418643783E-3</v>
      </c>
    </row>
    <row r="426" spans="17:21" thickBot="1">
      <c r="Q426" s="4">
        <f>Returns!N427/Returns!N426-1</f>
        <v>8.6244070720138399E-3</v>
      </c>
      <c r="R426" s="4">
        <f>Returns!B427/Returns!B426-1</f>
        <v>-5.6571370845538427E-3</v>
      </c>
      <c r="S426" s="4">
        <f>Returns!K427/Returns!K426-1</f>
        <v>6.6375545851528495E-2</v>
      </c>
      <c r="T426" s="4">
        <f>Returns!M427/Returns!M426-1</f>
        <v>-8.6258179654966627E-3</v>
      </c>
      <c r="U426" s="4">
        <f>Returns!F427/Returns!F426-1</f>
        <v>2.314814814814814E-2</v>
      </c>
    </row>
    <row r="427" spans="17:21" thickBot="1">
      <c r="Q427" s="4">
        <f>Returns!N428/Returns!N427-1</f>
        <v>3.4202650705428272E-3</v>
      </c>
      <c r="R427" s="4">
        <f>Returns!B428/Returns!B427-1</f>
        <v>7.1116529513348681E-4</v>
      </c>
      <c r="S427" s="4">
        <f>Returns!K428/Returns!K427-1</f>
        <v>7.493857493857492E-2</v>
      </c>
      <c r="T427" s="4">
        <f>Returns!M428/Returns!M427-1</f>
        <v>-4.0504050405040237E-3</v>
      </c>
      <c r="U427" s="4">
        <f>Returns!F428/Returns!F427-1</f>
        <v>3.9819004524885848E-3</v>
      </c>
    </row>
    <row r="428" spans="17:21" thickBot="1">
      <c r="Q428" s="4">
        <f>Returns!N429/Returns!N428-1</f>
        <v>-6.3911376224967675E-3</v>
      </c>
      <c r="R428" s="4">
        <f>Returns!B429/Returns!B428-1</f>
        <v>5.1776649746192893E-2</v>
      </c>
      <c r="S428" s="4">
        <f>Returns!K429/Returns!K428-1</f>
        <v>7.4666666666666659E-2</v>
      </c>
      <c r="T428" s="4">
        <f>Returns!M429/Returns!M428-1</f>
        <v>2.4250640156650016E-2</v>
      </c>
      <c r="U428" s="4">
        <f>Returns!F429/Returns!F428-1</f>
        <v>-2.487831260140605E-2</v>
      </c>
    </row>
    <row r="429" spans="17:21" thickBot="1">
      <c r="Q429" s="4">
        <f>Returns!N430/Returns!N429-1</f>
        <v>9.0051457975985905E-3</v>
      </c>
      <c r="R429" s="4">
        <f>Returns!B430/Returns!B429-1</f>
        <v>6.6312741312741341E-2</v>
      </c>
      <c r="S429" s="4">
        <f>Returns!K430/Returns!K429-1</f>
        <v>-1.2406947890818865E-2</v>
      </c>
      <c r="T429" s="4">
        <f>Returns!M430/Returns!M429-1</f>
        <v>2.1911764705882186E-2</v>
      </c>
      <c r="U429" s="4">
        <f>Returns!F430/Returns!F429-1</f>
        <v>1.6638935108153063E-2</v>
      </c>
    </row>
    <row r="430" spans="17:21" thickBot="1">
      <c r="Q430" s="4">
        <f>Returns!N431/Returns!N430-1</f>
        <v>8.9247768805778005E-3</v>
      </c>
      <c r="R430" s="4">
        <f>Returns!B431/Returns!B430-1</f>
        <v>-9.5048429437856186E-3</v>
      </c>
      <c r="S430" s="4">
        <f>Returns!K431/Returns!K430-1</f>
        <v>-1.1844938980617337E-2</v>
      </c>
      <c r="T430" s="4">
        <f>Returns!M431/Returns!M430-1</f>
        <v>1.1512447834221007E-3</v>
      </c>
      <c r="U430" s="4">
        <f>Returns!F431/Returns!F430-1</f>
        <v>-1.000181851245685E-2</v>
      </c>
    </row>
    <row r="431" spans="17:21" thickBot="1">
      <c r="Q431" s="4">
        <f>Returns!N432/Returns!N431-1</f>
        <v>1.6849199663018233E-3</v>
      </c>
      <c r="R431" s="4">
        <f>Returns!B432/Returns!B431-1</f>
        <v>1.9831840614147334E-2</v>
      </c>
      <c r="S431" s="4">
        <f>Returns!K432/Returns!K431-1</f>
        <v>1.3439883763167293E-2</v>
      </c>
      <c r="T431" s="4">
        <f>Returns!M432/Returns!M431-1</f>
        <v>-1.7823774615495114E-2</v>
      </c>
      <c r="U431" s="4">
        <f>Returns!F432/Returns!F431-1</f>
        <v>4.5922116091110521E-3</v>
      </c>
    </row>
    <row r="432" spans="17:21" thickBot="1">
      <c r="Q432" s="4">
        <f>Returns!N433/Returns!N432-1</f>
        <v>-2.943650126156494E-3</v>
      </c>
      <c r="R432" s="4">
        <f>Returns!B433/Returns!B432-1</f>
        <v>-8.4236938793798011E-3</v>
      </c>
      <c r="S432" s="4">
        <f>Returns!K433/Returns!K432-1</f>
        <v>-6.0931899641576415E-3</v>
      </c>
      <c r="T432" s="4">
        <f>Returns!M433/Returns!M432-1</f>
        <v>2.9269720474167649E-4</v>
      </c>
      <c r="U432" s="4">
        <f>Returns!F433/Returns!F432-1</f>
        <v>-3.7301151947339517E-2</v>
      </c>
    </row>
    <row r="433" spans="17:21" thickBot="1">
      <c r="Q433" s="4">
        <f>Returns!N434/Returns!N433-1</f>
        <v>2.9523407844791461E-3</v>
      </c>
      <c r="R433" s="4">
        <f>Returns!B434/Returns!B433-1</f>
        <v>1.8707636692272933E-2</v>
      </c>
      <c r="S433" s="4">
        <f>Returns!K434/Returns!K433-1</f>
        <v>-5.6978002163721619E-2</v>
      </c>
      <c r="T433" s="4">
        <f>Returns!M434/Returns!M433-1</f>
        <v>-1.8873445501097152E-2</v>
      </c>
      <c r="U433" s="4">
        <f>Returns!F434/Returns!F433-1</f>
        <v>-9.4966761633419328E-4</v>
      </c>
    </row>
    <row r="434" spans="17:21" thickBot="1">
      <c r="Q434" s="4">
        <f>Returns!N435/Returns!N434-1</f>
        <v>-5.466778805719219E-3</v>
      </c>
      <c r="R434" s="4">
        <f>Returns!B435/Returns!B434-1</f>
        <v>4.3470546486870099E-3</v>
      </c>
      <c r="S434" s="4">
        <f>Returns!K435/Returns!K434-1</f>
        <v>-4.9330783938814515E-2</v>
      </c>
      <c r="T434" s="4">
        <f>Returns!M435/Returns!M434-1</f>
        <v>2.3859230539815091E-2</v>
      </c>
      <c r="U434" s="4">
        <f>Returns!F435/Returns!F434-1</f>
        <v>-3.0418250950571268E-3</v>
      </c>
    </row>
    <row r="435" spans="17:21" thickBot="1">
      <c r="Q435" s="4">
        <f>Returns!N436/Returns!N435-1</f>
        <v>-8.0338266384777368E-3</v>
      </c>
      <c r="R435" s="4">
        <f>Returns!B436/Returns!B435-1</f>
        <v>5.2998851691548055E-3</v>
      </c>
      <c r="S435" s="4">
        <f>Returns!K436/Returns!K435-1</f>
        <v>2.695092518101383E-2</v>
      </c>
      <c r="T435" s="4">
        <f>Returns!M436/Returns!M435-1</f>
        <v>3.3644043110981681E-2</v>
      </c>
      <c r="U435" s="4">
        <f>Returns!F436/Returns!F435-1</f>
        <v>-7.4370709382151068E-3</v>
      </c>
    </row>
    <row r="436" spans="17:21" thickBot="1">
      <c r="Q436" s="4">
        <f>Returns!N437/Returns!N436-1</f>
        <v>4.2625745950554128E-2</v>
      </c>
      <c r="R436" s="4">
        <f>Returns!B437/Returns!B436-1</f>
        <v>3.980318073982958E-2</v>
      </c>
      <c r="S436" s="4">
        <f>Returns!K437/Returns!K436-1</f>
        <v>-8.6173129651391234E-3</v>
      </c>
      <c r="T436" s="4">
        <f>Returns!M437/Returns!M436-1</f>
        <v>-1.4935888403550868E-2</v>
      </c>
      <c r="U436" s="4">
        <f>Returns!F437/Returns!F436-1</f>
        <v>1.8059558117195174E-2</v>
      </c>
    </row>
    <row r="437" spans="17:21" thickBot="1">
      <c r="Q437" s="4">
        <f>Returns!N438/Returns!N437-1</f>
        <v>4.1291905151267239E-2</v>
      </c>
      <c r="R437" s="4">
        <f>Returns!B438/Returns!B437-1</f>
        <v>1.968903160385338E-2</v>
      </c>
      <c r="S437" s="4">
        <f>Returns!K438/Returns!K437-1</f>
        <v>-2.2125642038719806E-2</v>
      </c>
      <c r="T437" s="4">
        <f>Returns!M438/Returns!M437-1</f>
        <v>-2.5747389500785367E-3</v>
      </c>
      <c r="U437" s="4">
        <f>Returns!F438/Returns!F437-1</f>
        <v>1.8871485185889547E-4</v>
      </c>
    </row>
    <row r="438" spans="17:21" thickBot="1">
      <c r="Q438" s="4">
        <f>Returns!N439/Returns!N438-1</f>
        <v>2.3949744797801209E-2</v>
      </c>
      <c r="R438" s="4">
        <f>Returns!B439/Returns!B438-1</f>
        <v>4.143531946631418E-3</v>
      </c>
      <c r="S438" s="4">
        <f>Returns!K439/Returns!K438-1</f>
        <v>4.4444444444444731E-3</v>
      </c>
      <c r="T438" s="4">
        <f>Returns!M439/Returns!M438-1</f>
        <v>1.1616234045604523E-2</v>
      </c>
      <c r="U438" s="4">
        <f>Returns!F439/Returns!F438-1</f>
        <v>-1.5283018867924603E-2</v>
      </c>
    </row>
    <row r="439" spans="17:21" thickBot="1">
      <c r="Q439" s="4">
        <f>Returns!N440/Returns!N439-1</f>
        <v>1.2653374233128956E-2</v>
      </c>
      <c r="R439" s="4">
        <f>Returns!B440/Returns!B439-1</f>
        <v>1.7165965172897479E-2</v>
      </c>
      <c r="S439" s="4">
        <f>Returns!K440/Returns!K439-1</f>
        <v>1.81013676588897E-2</v>
      </c>
      <c r="T439" s="4">
        <f>Returns!M440/Returns!M439-1</f>
        <v>-9.6399206124185843E-3</v>
      </c>
      <c r="U439" s="4">
        <f>Returns!F440/Returns!F439-1</f>
        <v>-2.6825062272466393E-3</v>
      </c>
    </row>
    <row r="440" spans="17:21" thickBot="1">
      <c r="Q440" s="4">
        <f>Returns!N441/Returns!N440-1</f>
        <v>6.2097690268837491E-2</v>
      </c>
      <c r="R440" s="4">
        <f>Returns!B441/Returns!B440-1</f>
        <v>1.3955375253549729E-2</v>
      </c>
      <c r="S440" s="4">
        <f>Returns!K441/Returns!K440-1</f>
        <v>-9.0873172659028389E-3</v>
      </c>
      <c r="T440" s="4">
        <f>Returns!M441/Returns!M440-1</f>
        <v>4.1082164328657411E-2</v>
      </c>
      <c r="U440" s="4">
        <f>Returns!F441/Returns!F440-1</f>
        <v>1.9212295869364127E-4</v>
      </c>
    </row>
    <row r="441" spans="17:21" thickBot="1">
      <c r="Q441" s="4">
        <f>Returns!N442/Returns!N441-1</f>
        <v>2.9946524064171198E-2</v>
      </c>
      <c r="R441" s="4">
        <f>Returns!B442/Returns!B441-1</f>
        <v>5.5213251180283418E-2</v>
      </c>
      <c r="S441" s="4">
        <f>Returns!K442/Returns!K441-1</f>
        <v>1.5948963317384823E-3</v>
      </c>
      <c r="T441" s="4">
        <f>Returns!M442/Returns!M441-1</f>
        <v>6.6959989000412445E-2</v>
      </c>
      <c r="U441" s="4">
        <f>Returns!F442/Returns!F441-1</f>
        <v>3.7840952746830636E-2</v>
      </c>
    </row>
    <row r="442" spans="17:21" thickBot="1">
      <c r="Q442" s="4">
        <f>Returns!N443/Returns!N442-1</f>
        <v>1.1768778123918411E-2</v>
      </c>
      <c r="R442" s="4">
        <f>Returns!B443/Returns!B442-1</f>
        <v>-4.3224387654507979E-3</v>
      </c>
      <c r="S442" s="4">
        <f>Returns!K443/Returns!K442-1</f>
        <v>6.1703821656051039E-2</v>
      </c>
      <c r="T442" s="4">
        <f>Returns!M443/Returns!M442-1</f>
        <v>-1.7912371134020666E-2</v>
      </c>
      <c r="U442" s="4">
        <f>Returns!F443/Returns!F442-1</f>
        <v>-3.201924856561178E-2</v>
      </c>
    </row>
    <row r="443" spans="17:21" thickBot="1">
      <c r="Q443" s="4">
        <f>Returns!N444/Returns!N443-1</f>
        <v>2.7369141293192012E-3</v>
      </c>
      <c r="R443" s="4">
        <f>Returns!B444/Returns!B443-1</f>
        <v>7.692307692307665E-3</v>
      </c>
      <c r="S443" s="4">
        <f>Returns!K444/Returns!K443-1</f>
        <v>-7.1241094863142562E-3</v>
      </c>
      <c r="T443" s="4">
        <f>Returns!M444/Returns!M443-1</f>
        <v>2.3094082141451366E-2</v>
      </c>
      <c r="U443" s="4">
        <f>Returns!F444/Returns!F443-1</f>
        <v>1.3001912045889075E-2</v>
      </c>
    </row>
    <row r="444" spans="17:21" thickBot="1">
      <c r="Q444" s="4">
        <f>Returns!N445/Returns!N444-1</f>
        <v>-9.2118730808598004E-3</v>
      </c>
      <c r="R444" s="4">
        <f>Returns!B445/Returns!B444-1</f>
        <v>-3.1819212455596713E-2</v>
      </c>
      <c r="S444" s="4">
        <f>Returns!K445/Returns!K444-1</f>
        <v>-2.3036253776435034E-2</v>
      </c>
      <c r="T444" s="4">
        <f>Returns!M445/Returns!M444-1</f>
        <v>-2.1931512120046071E-2</v>
      </c>
      <c r="U444" s="4">
        <f>Returns!F445/Returns!F444-1</f>
        <v>6.2287655719139856E-3</v>
      </c>
    </row>
    <row r="445" spans="17:21" thickBot="1">
      <c r="Q445" s="4">
        <f>Returns!N446/Returns!N445-1</f>
        <v>-5.5096418732782926E-3</v>
      </c>
      <c r="R445" s="4">
        <f>Returns!B446/Returns!B445-1</f>
        <v>1.0928961748633892E-2</v>
      </c>
      <c r="S445" s="4">
        <f>Returns!K446/Returns!K445-1</f>
        <v>-2.010050251256279E-2</v>
      </c>
      <c r="T445" s="4">
        <f>Returns!M446/Returns!M445-1</f>
        <v>1.5735641227379027E-3</v>
      </c>
      <c r="U445" s="4">
        <f>Returns!F446/Returns!F445-1</f>
        <v>-3.9392234102419987E-3</v>
      </c>
    </row>
    <row r="446" spans="17:21" thickBot="1">
      <c r="Q446" s="4">
        <f>Returns!N447/Returns!N446-1</f>
        <v>1.8698060941828354E-2</v>
      </c>
      <c r="R446" s="4">
        <f>Returns!B447/Returns!B446-1</f>
        <v>3.6525096525096501E-2</v>
      </c>
      <c r="S446" s="4">
        <f>Returns!K447/Returns!K446-1</f>
        <v>-2.8007889546351139E-2</v>
      </c>
      <c r="T446" s="4">
        <f>Returns!M447/Returns!M446-1</f>
        <v>-1.8460329929300801E-2</v>
      </c>
      <c r="U446" s="4">
        <f>Returns!F447/Returns!F446-1</f>
        <v>2.4670433145009385E-2</v>
      </c>
    </row>
    <row r="447" spans="17:21" thickBot="1">
      <c r="Q447" s="4">
        <f>Returns!N448/Returns!N447-1</f>
        <v>3.195105370496254E-2</v>
      </c>
      <c r="R447" s="4">
        <f>Returns!B448/Returns!B447-1</f>
        <v>-1.2664829024808033E-2</v>
      </c>
      <c r="S447" s="4">
        <f>Returns!K448/Returns!K447-1</f>
        <v>-5.4383116883116922E-2</v>
      </c>
      <c r="T447" s="4">
        <f>Returns!M448/Returns!M447-1</f>
        <v>-7.0028011204481766E-2</v>
      </c>
      <c r="U447" s="4">
        <f>Returns!F448/Returns!F447-1</f>
        <v>-5.513692335967546E-3</v>
      </c>
    </row>
    <row r="448" spans="17:21" thickBot="1">
      <c r="Q448" s="4">
        <f>Returns!N449/Returns!N448-1</f>
        <v>-2.832674571805005E-2</v>
      </c>
      <c r="R448" s="4">
        <f>Returns!B449/Returns!B448-1</f>
        <v>1.0412736738851569E-2</v>
      </c>
      <c r="S448" s="4">
        <f>Returns!K449/Returns!K448-1</f>
        <v>2.1888412017167402E-2</v>
      </c>
      <c r="T448" s="4">
        <f>Returns!M449/Returns!M448-1</f>
        <v>5.9093516924842326E-2</v>
      </c>
      <c r="U448" s="4">
        <f>Returns!F449/Returns!F448-1</f>
        <v>-1.1088523378303461E-2</v>
      </c>
    </row>
    <row r="449" spans="17:21" thickBot="1">
      <c r="Q449" s="4">
        <f>Returns!N450/Returns!N449-1</f>
        <v>6.7457627118644004E-2</v>
      </c>
      <c r="R449" s="4">
        <f>Returns!B450/Returns!B449-1</f>
        <v>-2.3896647001717453E-2</v>
      </c>
      <c r="S449" s="4">
        <f>Returns!K450/Returns!K449-1</f>
        <v>-2.7719445611087745E-2</v>
      </c>
      <c r="T449" s="4">
        <f>Returns!M450/Returns!M449-1</f>
        <v>-4.2930660888407357E-2</v>
      </c>
      <c r="U449" s="4">
        <f>Returns!F450/Returns!F449-1</f>
        <v>-1.5884881330592404E-2</v>
      </c>
    </row>
    <row r="450" spans="17:21" thickBot="1">
      <c r="Q450" s="4">
        <f>Returns!N451/Returns!N450-1</f>
        <v>-1.937122896157506E-2</v>
      </c>
      <c r="R450" s="4">
        <f>Returns!B451/Returns!B450-1</f>
        <v>1.2699869941090958E-2</v>
      </c>
      <c r="S450" s="4">
        <f>Returns!K451/Returns!K450-1</f>
        <v>7.3434125269979944E-3</v>
      </c>
      <c r="T450" s="4">
        <f>Returns!M451/Returns!M450-1</f>
        <v>3.1130607046837344E-2</v>
      </c>
      <c r="U450" s="4">
        <f>Returns!F451/Returns!F450-1</f>
        <v>7.4060007595897481E-3</v>
      </c>
    </row>
    <row r="451" spans="17:21" thickBot="1">
      <c r="Q451" s="4">
        <f>Returns!N452/Returns!N451-1</f>
        <v>3.303108808290145E-2</v>
      </c>
      <c r="R451" s="4">
        <f>Returns!B452/Returns!B451-1</f>
        <v>8.3100400392832618E-4</v>
      </c>
      <c r="S451" s="4">
        <f>Returns!K452/Returns!K451-1</f>
        <v>7.5042881646655291E-2</v>
      </c>
      <c r="T451" s="4">
        <f>Returns!M452/Returns!M451-1</f>
        <v>1.6330451488952846E-2</v>
      </c>
      <c r="U451" s="4">
        <f>Returns!F452/Returns!F451-1</f>
        <v>3.7323279924599495E-2</v>
      </c>
    </row>
    <row r="452" spans="17:21" thickBot="1">
      <c r="Q452" s="4">
        <f>Returns!N453/Returns!N452-1</f>
        <v>1.5047021943573879E-2</v>
      </c>
      <c r="R452" s="4">
        <f>Returns!B453/Returns!B452-1</f>
        <v>-2.33997584541068E-3</v>
      </c>
      <c r="S452" s="4">
        <f>Returns!K453/Returns!K452-1</f>
        <v>1.2365376944555084E-2</v>
      </c>
      <c r="T452" s="4">
        <f>Returns!M453/Returns!M452-1</f>
        <v>-1.5662975965433423E-2</v>
      </c>
      <c r="U452" s="4">
        <f>Returns!F453/Returns!F452-1</f>
        <v>2.6530983100127248E-2</v>
      </c>
    </row>
    <row r="453" spans="17:21" thickBot="1">
      <c r="Q453" s="4">
        <f>Returns!N454/Returns!N453-1</f>
        <v>-3.9839407041383668E-2</v>
      </c>
      <c r="R453" s="4">
        <f>Returns!B454/Returns!B453-1</f>
        <v>-9.4575168343800087E-3</v>
      </c>
      <c r="S453" s="4">
        <f>Returns!K454/Returns!K453-1</f>
        <v>-6.3041765169424835E-3</v>
      </c>
      <c r="T453" s="4">
        <f>Returns!M454/Returns!M453-1</f>
        <v>1.8244170096021861E-2</v>
      </c>
      <c r="U453" s="4">
        <f>Returns!F454/Returns!F453-1</f>
        <v>-8.4970791290495118E-3</v>
      </c>
    </row>
    <row r="454" spans="17:21" thickBot="1">
      <c r="Q454" s="4">
        <f>Returns!N455/Returns!N454-1</f>
        <v>2.0585397233837233E-2</v>
      </c>
      <c r="R454" s="4">
        <f>Returns!B455/Returns!B454-1</f>
        <v>-6.7980446073937495E-3</v>
      </c>
      <c r="S454" s="4">
        <f>Returns!K455/Returns!K454-1</f>
        <v>-1.9825535289452856E-2</v>
      </c>
      <c r="T454" s="4">
        <f>Returns!M455/Returns!M454-1</f>
        <v>2.5865553010911979E-2</v>
      </c>
      <c r="U454" s="4">
        <f>Returns!F455/Returns!F454-1</f>
        <v>-8.9269773254776474E-3</v>
      </c>
    </row>
    <row r="455" spans="17:21" thickBot="1">
      <c r="Q455" s="4">
        <f>Returns!N456/Returns!N455-1</f>
        <v>3.7819098644815696E-3</v>
      </c>
      <c r="R455" s="4">
        <f>Returns!B456/Returns!B455-1</f>
        <v>-9.8438821810351573E-3</v>
      </c>
      <c r="S455" s="4">
        <f>Returns!K456/Returns!K455-1</f>
        <v>-3.3171521035598728E-2</v>
      </c>
      <c r="T455" s="4">
        <f>Returns!M456/Returns!M455-1</f>
        <v>-2.2586999343401137E-2</v>
      </c>
      <c r="U455" s="4">
        <f>Returns!F456/Returns!F455-1</f>
        <v>7.4581156548369609E-2</v>
      </c>
    </row>
    <row r="456" spans="17:21" thickBot="1">
      <c r="Q456" s="4">
        <f>Returns!N457/Returns!N456-1</f>
        <v>-2.6687598116169609E-2</v>
      </c>
      <c r="R456" s="4">
        <f>Returns!B457/Returns!B456-1</f>
        <v>-3.6660194174757299E-2</v>
      </c>
      <c r="S456" s="4">
        <f>Returns!K457/Returns!K456-1</f>
        <v>-1.6736401673639323E-3</v>
      </c>
      <c r="T456" s="4">
        <f>Returns!M457/Returns!M456-1</f>
        <v>1.8809619776971598E-2</v>
      </c>
      <c r="U456" s="4">
        <f>Returns!F457/Returns!F456-1</f>
        <v>-1.3411567476948605E-3</v>
      </c>
    </row>
    <row r="457" spans="17:21" thickBot="1">
      <c r="Q457" s="4">
        <f>Returns!N458/Returns!N457-1</f>
        <v>-1.74193548387096E-2</v>
      </c>
      <c r="R457" s="4">
        <f>Returns!B458/Returns!B457-1</f>
        <v>4.0312827541710838E-4</v>
      </c>
      <c r="S457" s="4">
        <f>Returns!K458/Returns!K457-1</f>
        <v>5.8675607711651256E-3</v>
      </c>
      <c r="T457" s="4">
        <f>Returns!M458/Returns!M457-1</f>
        <v>5.4068310694974642E-3</v>
      </c>
      <c r="U457" s="4">
        <f>Returns!F458/Returns!F457-1</f>
        <v>-9.2328353197917989E-3</v>
      </c>
    </row>
    <row r="458" spans="17:21" thickBot="1">
      <c r="Q458" s="4">
        <f>Returns!N459/Returns!N458-1</f>
        <v>-2.7248850952068304E-2</v>
      </c>
      <c r="R458" s="4">
        <f>Returns!B459/Returns!B458-1</f>
        <v>1.6038039974210161E-2</v>
      </c>
      <c r="S458" s="4">
        <f>Returns!K459/Returns!K458-1</f>
        <v>-8.3333333333335258E-4</v>
      </c>
      <c r="T458" s="4">
        <f>Returns!M459/Returns!M458-1</f>
        <v>-4.1972717733472775E-3</v>
      </c>
      <c r="U458" s="4">
        <f>Returns!F459/Returns!F458-1</f>
        <v>4.405286343612369E-3</v>
      </c>
    </row>
    <row r="459" spans="17:21" thickBot="1">
      <c r="Q459" s="4">
        <f>Returns!N460/Returns!N459-1</f>
        <v>1.1137360782990324E-2</v>
      </c>
      <c r="R459" s="4">
        <f>Returns!B460/Returns!B459-1</f>
        <v>6.9802490679782281E-3</v>
      </c>
      <c r="S459" s="4">
        <f>Returns!K460/Returns!K459-1</f>
        <v>5.0041701417848916E-3</v>
      </c>
      <c r="T459" s="4">
        <f>Returns!M460/Returns!M459-1</f>
        <v>-1.0142255005268663E-2</v>
      </c>
      <c r="U459" s="4">
        <f>Returns!F460/Returns!F459-1</f>
        <v>9.6153846153845812E-3</v>
      </c>
    </row>
    <row r="460" spans="17:21" thickBot="1">
      <c r="Q460" s="4">
        <f>Returns!N461/Returns!N460-1</f>
        <v>-4.6728971962617383E-3</v>
      </c>
      <c r="R460" s="4">
        <f>Returns!B461/Returns!B460-1</f>
        <v>-9.9251673887357228E-3</v>
      </c>
      <c r="S460" s="4">
        <f>Returns!K461/Returns!K460-1</f>
        <v>1.7012448132780023E-2</v>
      </c>
      <c r="T460" s="4">
        <f>Returns!M461/Returns!M460-1</f>
        <v>-2.2887558216899473E-2</v>
      </c>
      <c r="U460" s="4">
        <f>Returns!F461/Returns!F460-1</f>
        <v>1.0860484544695126E-2</v>
      </c>
    </row>
    <row r="461" spans="17:21" thickBot="1">
      <c r="Q461" s="4">
        <f>Returns!N462/Returns!N461-1</f>
        <v>1.1066398390342069E-2</v>
      </c>
      <c r="R461" s="4">
        <f>Returns!B462/Returns!B461-1</f>
        <v>-9.1494947887659217E-3</v>
      </c>
      <c r="S461" s="4">
        <f>Returns!K462/Returns!K461-1</f>
        <v>-7.7519379844961378E-3</v>
      </c>
      <c r="T461" s="4">
        <f>Returns!M462/Returns!M461-1</f>
        <v>-2.9824322483998578E-2</v>
      </c>
      <c r="U461" s="4">
        <f>Returns!F462/Returns!F461-1</f>
        <v>8.4297520661156256E-3</v>
      </c>
    </row>
    <row r="462" spans="17:21" thickBot="1">
      <c r="Q462" s="4">
        <f>Returns!N463/Returns!N462-1</f>
        <v>-3.9800995024874553E-3</v>
      </c>
      <c r="R462" s="4">
        <f>Returns!B463/Returns!B462-1</f>
        <v>-1.6942347840051331E-2</v>
      </c>
      <c r="S462" s="4">
        <f>Returns!K463/Returns!K462-1</f>
        <v>-4.6052631578947456E-2</v>
      </c>
      <c r="T462" s="4">
        <f>Returns!M463/Returns!M462-1</f>
        <v>-2.2740033688938621E-2</v>
      </c>
      <c r="U462" s="4">
        <f>Returns!F463/Returns!F462-1</f>
        <v>3.3764956564497739E-2</v>
      </c>
    </row>
    <row r="463" spans="17:21" thickBot="1">
      <c r="Q463" s="4">
        <f>Returns!N464/Returns!N463-1</f>
        <v>-1.6983016983017074E-2</v>
      </c>
      <c r="R463" s="4">
        <f>Returns!B464/Returns!B463-1</f>
        <v>-4.4515233194478476E-2</v>
      </c>
      <c r="S463" s="4">
        <f>Returns!K464/Returns!K463-1</f>
        <v>-6.637931034482758E-2</v>
      </c>
      <c r="T463" s="4">
        <f>Returns!M464/Returns!M463-1</f>
        <v>-5.1278368284975673E-2</v>
      </c>
      <c r="U463" s="4">
        <f>Returns!F464/Returns!F463-1</f>
        <v>-1.5221182812747758E-2</v>
      </c>
    </row>
    <row r="464" spans="17:21" thickBot="1">
      <c r="Q464" s="4">
        <f>Returns!N465/Returns!N464-1</f>
        <v>6.0975609756097615E-3</v>
      </c>
      <c r="R464" s="4">
        <f>Returns!B465/Returns!B464-1</f>
        <v>-1.0172679090442838E-2</v>
      </c>
      <c r="S464" s="4">
        <f>Returns!K465/Returns!K464-1</f>
        <v>1.6158818097876226E-2</v>
      </c>
      <c r="T464" s="4">
        <f>Returns!M465/Returns!M464-1</f>
        <v>2.3315669947009843E-2</v>
      </c>
      <c r="U464" s="4">
        <f>Returns!F465/Returns!F464-1</f>
        <v>-1.7871518274029885E-2</v>
      </c>
    </row>
    <row r="465" spans="17:21" thickBot="1">
      <c r="Q465" s="4">
        <f>Returns!N466/Returns!N465-1</f>
        <v>3.8383838383838409E-2</v>
      </c>
      <c r="R465" s="4">
        <f>Returns!B466/Returns!B465-1</f>
        <v>2.9363502893167137E-3</v>
      </c>
      <c r="S465" s="4">
        <f>Returns!K466/Returns!K465-1</f>
        <v>1.3630168105406515E-2</v>
      </c>
      <c r="T465" s="4">
        <f>Returns!M466/Returns!M465-1</f>
        <v>1.9381565320313765E-2</v>
      </c>
      <c r="U465" s="4">
        <f>Returns!F466/Returns!F465-1</f>
        <v>-3.0327868852459083E-2</v>
      </c>
    </row>
    <row r="466" spans="17:21" thickBot="1">
      <c r="Q466" s="4">
        <f>Returns!N467/Returns!N466-1</f>
        <v>1.9779507133592666E-2</v>
      </c>
      <c r="R466" s="4">
        <f>Returns!B467/Returns!B466-1</f>
        <v>-4.2194092827003704E-3</v>
      </c>
      <c r="S466" s="4">
        <f>Returns!K467/Returns!K466-1</f>
        <v>-4.4822949350054042E-4</v>
      </c>
      <c r="T466" s="4">
        <f>Returns!M467/Returns!M466-1</f>
        <v>-2.1480406386066853E-2</v>
      </c>
      <c r="U466" s="4">
        <f>Returns!F467/Returns!F466-1</f>
        <v>1.6906170752324368E-3</v>
      </c>
    </row>
    <row r="467" spans="17:21" thickBot="1">
      <c r="Q467" s="4">
        <f>Returns!N468/Returns!N467-1</f>
        <v>4.7694753577107729E-3</v>
      </c>
      <c r="R467" s="4">
        <f>Returns!B468/Returns!B467-1</f>
        <v>1.9889311656866582E-3</v>
      </c>
      <c r="S467" s="4">
        <f>Returns!K468/Returns!K467-1</f>
        <v>1.7040358744394579E-2</v>
      </c>
      <c r="T467" s="4">
        <f>Returns!M468/Returns!M467-1</f>
        <v>1.8837140314446721E-2</v>
      </c>
      <c r="U467" s="4">
        <f>Returns!F468/Returns!F467-1</f>
        <v>1.2658227848101333E-2</v>
      </c>
    </row>
    <row r="468" spans="17:21" thickBot="1">
      <c r="Q468" s="4">
        <f>Returns!N469/Returns!N468-1</f>
        <v>-1.9303797468354533E-2</v>
      </c>
      <c r="R468" s="4">
        <f>Returns!B469/Returns!B468-1</f>
        <v>9.7523086217312649E-3</v>
      </c>
      <c r="S468" s="4">
        <f>Returns!K469/Returns!K468-1</f>
        <v>-6.6137566137565162E-3</v>
      </c>
      <c r="T468" s="4">
        <f>Returns!M469/Returns!M468-1</f>
        <v>1.8780026204687772E-2</v>
      </c>
      <c r="U468" s="4">
        <f>Returns!F469/Returns!F468-1</f>
        <v>0</v>
      </c>
    </row>
    <row r="469" spans="17:21" thickBot="1">
      <c r="Q469" s="4">
        <f>Returns!N470/Returns!N469-1</f>
        <v>-8.3898031623103053E-3</v>
      </c>
      <c r="R469" s="4">
        <f>Returns!B470/Returns!B469-1</f>
        <v>2.4529914529914487E-2</v>
      </c>
      <c r="S469" s="4">
        <f>Returns!K470/Returns!K469-1</f>
        <v>1.6422547714158853E-2</v>
      </c>
      <c r="T469" s="4">
        <f>Returns!M470/Returns!M469-1</f>
        <v>2.9008288082309264E-2</v>
      </c>
      <c r="U469" s="4">
        <f>Returns!F470/Returns!F469-1</f>
        <v>2.6166666666666671E-2</v>
      </c>
    </row>
    <row r="470" spans="17:21" thickBot="1">
      <c r="Q470" s="4">
        <f>Returns!N471/Returns!N470-1</f>
        <v>-1.6596160104132784E-2</v>
      </c>
      <c r="R470" s="4">
        <f>Returns!B471/Returns!B470-1</f>
        <v>1.7518978893800163E-3</v>
      </c>
      <c r="S470" s="4">
        <f>Returns!K471/Returns!K470-1</f>
        <v>-5.2401746724889398E-3</v>
      </c>
      <c r="T470" s="4">
        <f>Returns!M471/Returns!M470-1</f>
        <v>2.3191223441188846E-2</v>
      </c>
      <c r="U470" s="4">
        <f>Returns!F471/Returns!F470-1</f>
        <v>-1.0719506253045408E-2</v>
      </c>
    </row>
    <row r="471" spans="17:21" thickBot="1">
      <c r="Q471" s="4">
        <f>Returns!N472/Returns!N471-1</f>
        <v>9.2653871608205929E-3</v>
      </c>
      <c r="R471" s="4">
        <f>Returns!B472/Returns!B471-1</f>
        <v>-8.8274483677548421E-3</v>
      </c>
      <c r="S471" s="4">
        <f>Returns!K472/Returns!K471-1</f>
        <v>-2.2827041264266934E-2</v>
      </c>
      <c r="T471" s="4">
        <f>Returns!M472/Returns!M471-1</f>
        <v>-1.8322475570032637E-2</v>
      </c>
      <c r="U471" s="4">
        <f>Returns!F472/Returns!F471-1</f>
        <v>-1.5104252175340616E-2</v>
      </c>
    </row>
    <row r="472" spans="17:21" thickBot="1">
      <c r="Q472" s="4">
        <f>Returns!N473/Returns!N472-1</f>
        <v>-2.1967213114754136E-2</v>
      </c>
      <c r="R472" s="4">
        <f>Returns!B473/Returns!B472-1</f>
        <v>3.9489161485464219E-3</v>
      </c>
      <c r="S472" s="4">
        <f>Returns!K473/Returns!K472-1</f>
        <v>4.0431266846361336E-3</v>
      </c>
      <c r="T472" s="4">
        <f>Returns!M473/Returns!M472-1</f>
        <v>1.0922162311627348E-2</v>
      </c>
      <c r="U472" s="4">
        <f>Returns!F473/Returns!F472-1</f>
        <v>-2.9004834139023217E-2</v>
      </c>
    </row>
    <row r="473" spans="17:21" thickBot="1">
      <c r="Q473" s="4">
        <f>Returns!N474/Returns!N473-1</f>
        <v>1.6761649346295204E-3</v>
      </c>
      <c r="R473" s="4">
        <f>Returns!B474/Returns!B473-1</f>
        <v>-3.5149384885764245E-3</v>
      </c>
      <c r="S473" s="4">
        <f>Returns!K474/Returns!K473-1</f>
        <v>-1.4765100671141007E-2</v>
      </c>
      <c r="T473" s="4">
        <f>Returns!M474/Returns!M473-1</f>
        <v>-2.8719912472648934E-3</v>
      </c>
      <c r="U473" s="4">
        <f>Returns!F474/Returns!F473-1</f>
        <v>-4.2918454935622075E-3</v>
      </c>
    </row>
    <row r="474" spans="17:21" thickBot="1">
      <c r="Q474" s="4">
        <f>Returns!N475/Returns!N474-1</f>
        <v>-3.0120481927711218E-3</v>
      </c>
      <c r="R474" s="4">
        <f>Returns!B475/Returns!B474-1</f>
        <v>-1.5789031662047481E-2</v>
      </c>
      <c r="S474" s="4">
        <f>Returns!K475/Returns!K474-1</f>
        <v>1.8165304268846771E-3</v>
      </c>
      <c r="T474" s="4">
        <f>Returns!M475/Returns!M474-1</f>
        <v>-8.7779454121519329E-3</v>
      </c>
      <c r="U474" s="4">
        <f>Returns!F475/Returns!F474-1</f>
        <v>-2.586206896551646E-3</v>
      </c>
    </row>
    <row r="475" spans="17:21" thickBot="1">
      <c r="Q475" s="4">
        <f>Returns!N476/Returns!N475-1</f>
        <v>-1.8126888217522619E-2</v>
      </c>
      <c r="R475" s="4">
        <f>Returns!B476/Returns!B475-1</f>
        <v>-6.9118525471456582E-3</v>
      </c>
      <c r="S475" s="4">
        <f>Returns!K476/Returns!K475-1</f>
        <v>-2.7198549410697437E-3</v>
      </c>
      <c r="T475" s="4">
        <f>Returns!M476/Returns!M475-1</f>
        <v>6.0882800608828003E-3</v>
      </c>
      <c r="U475" s="4">
        <f>Returns!F476/Returns!F475-1</f>
        <v>1.1408815903197977E-2</v>
      </c>
    </row>
    <row r="476" spans="17:21" thickBot="1">
      <c r="Q476" s="4">
        <f>Returns!N477/Returns!N476-1</f>
        <v>1.7094017094017033E-3</v>
      </c>
      <c r="R476" s="4">
        <f>Returns!B477/Returns!B476-1</f>
        <v>4.8118233373433128E-3</v>
      </c>
      <c r="S476" s="4">
        <f>Returns!K477/Returns!K476-1</f>
        <v>1.3636363636363669E-2</v>
      </c>
      <c r="T476" s="4">
        <f>Returns!M477/Returns!M476-1</f>
        <v>5.9139045523313172E-3</v>
      </c>
      <c r="U476" s="4">
        <f>Returns!F477/Returns!F476-1</f>
        <v>0</v>
      </c>
    </row>
    <row r="477" spans="17:21" thickBot="1">
      <c r="Q477" s="4">
        <f>Returns!N478/Returns!N477-1</f>
        <v>-2.0477815699659896E-3</v>
      </c>
      <c r="R477" s="4">
        <f>Returns!B478/Returns!B477-1</f>
        <v>-4.8742945100050949E-3</v>
      </c>
      <c r="S477" s="4">
        <f>Returns!K478/Returns!K477-1</f>
        <v>-1.076233183856512E-2</v>
      </c>
      <c r="T477" s="4">
        <f>Returns!M478/Returns!M477-1</f>
        <v>-2.0782061799288987E-2</v>
      </c>
      <c r="U477" s="4">
        <f>Returns!F478/Returns!F477-1</f>
        <v>-8.7164587250042613E-3</v>
      </c>
    </row>
    <row r="478" spans="17:21" thickBot="1">
      <c r="Q478" s="4">
        <f>Returns!N479/Returns!N478-1</f>
        <v>-2.3939808481531211E-3</v>
      </c>
      <c r="R478" s="4">
        <f>Returns!B479/Returns!B478-1</f>
        <v>5.241900833548252E-3</v>
      </c>
      <c r="S478" s="4">
        <f>Returns!K479/Returns!K478-1</f>
        <v>1.3599274705349051E-2</v>
      </c>
      <c r="T478" s="4">
        <f>Returns!M479/Returns!M478-1</f>
        <v>1.0890812622172508E-2</v>
      </c>
      <c r="U478" s="4">
        <f>Returns!F479/Returns!F478-1</f>
        <v>-1.7241379310344862E-2</v>
      </c>
    </row>
    <row r="479" spans="17:21" thickBot="1">
      <c r="Q479" s="4">
        <f>Returns!N480/Returns!N479-1</f>
        <v>-4.1138155639355301E-3</v>
      </c>
      <c r="R479" s="4">
        <f>Returns!B480/Returns!B479-1</f>
        <v>5.1290818943416916E-4</v>
      </c>
      <c r="S479" s="4">
        <f>Returns!K480/Returns!K479-1</f>
        <v>1.5205724508050134E-2</v>
      </c>
      <c r="T479" s="4">
        <f>Returns!M480/Returns!M479-1</f>
        <v>2.3204419889502725E-2</v>
      </c>
      <c r="U479" s="4">
        <f>Returns!F480/Returns!F479-1</f>
        <v>2.6842105263158E-2</v>
      </c>
    </row>
    <row r="480" spans="17:21" thickBot="1">
      <c r="Q480" s="4">
        <f>Returns!N481/Returns!N480-1</f>
        <v>-8.6058519793459354E-3</v>
      </c>
      <c r="R480" s="4">
        <f>Returns!B481/Returns!B480-1</f>
        <v>-2.5632262474373224E-4</v>
      </c>
      <c r="S480" s="4">
        <f>Returns!K481/Returns!K480-1</f>
        <v>-4.405286343612258E-3</v>
      </c>
      <c r="T480" s="4">
        <f>Returns!M481/Returns!M480-1</f>
        <v>1.2149028077754753E-3</v>
      </c>
      <c r="U480" s="4">
        <f>Returns!F481/Returns!F480-1</f>
        <v>0</v>
      </c>
    </row>
    <row r="481" spans="17:21" thickBot="1">
      <c r="Q481" s="4">
        <f>Returns!N482/Returns!N481-1</f>
        <v>3.4722222222205446E-4</v>
      </c>
      <c r="R481" s="4">
        <f>Returns!B482/Returns!B481-1</f>
        <v>-9.3154431245192626E-3</v>
      </c>
      <c r="S481" s="4">
        <f>Returns!K482/Returns!K481-1</f>
        <v>6.1946902654867131E-2</v>
      </c>
      <c r="T481" s="4">
        <f>Returns!M482/Returns!M481-1</f>
        <v>-1.6179048132668239E-2</v>
      </c>
      <c r="U481" s="4">
        <f>Returns!F482/Returns!F481-1</f>
        <v>-9.0551853750213684E-3</v>
      </c>
    </row>
    <row r="482" spans="17:21" thickBot="1">
      <c r="Q482" s="4">
        <f>Returns!N483/Returns!N482-1</f>
        <v>-3.8181187087816815E-3</v>
      </c>
      <c r="R482" s="4">
        <f>Returns!B483/Returns!B482-1</f>
        <v>-7.763975155279379E-4</v>
      </c>
      <c r="S482" s="4">
        <f>Returns!K483/Returns!K482-1</f>
        <v>5.4166666666666252E-3</v>
      </c>
      <c r="T482" s="4">
        <f>Returns!M483/Returns!M482-1</f>
        <v>2.0556393038234866E-2</v>
      </c>
      <c r="U482" s="4">
        <f>Returns!F483/Returns!F482-1</f>
        <v>1.7241379310344751E-2</v>
      </c>
    </row>
    <row r="483" spans="17:21" thickBot="1">
      <c r="Q483" s="4">
        <f>Returns!N484/Returns!N483-1</f>
        <v>-4.1811846689895349E-3</v>
      </c>
      <c r="R483" s="4">
        <f>Returns!B484/Returns!B483-1</f>
        <v>-1.053267719934381E-2</v>
      </c>
      <c r="S483" s="4">
        <f>Returns!K484/Returns!K483-1</f>
        <v>-2.1135515955242323E-2</v>
      </c>
      <c r="T483" s="4">
        <f>Returns!M484/Returns!M483-1</f>
        <v>-5.3712904525312632E-3</v>
      </c>
      <c r="U483" s="4">
        <f>Returns!F484/Returns!F483-1</f>
        <v>8.4745762711864181E-3</v>
      </c>
    </row>
    <row r="484" spans="17:21" thickBot="1">
      <c r="Q484" s="4">
        <f>Returns!N485/Returns!N484-1</f>
        <v>-3.1490552834150254E-3</v>
      </c>
      <c r="R484" s="4">
        <f>Returns!B485/Returns!B484-1</f>
        <v>1.762498909344723E-2</v>
      </c>
      <c r="S484" s="4">
        <f>Returns!K485/Returns!K484-1</f>
        <v>4.2337002540215884E-4</v>
      </c>
      <c r="T484" s="4">
        <f>Returns!M485/Returns!M484-1</f>
        <v>1.8901039557175814E-2</v>
      </c>
      <c r="U484" s="4">
        <f>Returns!F485/Returns!F484-1</f>
        <v>-2.3865546218487466E-2</v>
      </c>
    </row>
    <row r="485" spans="17:21" thickBot="1">
      <c r="Q485" s="4">
        <f>Returns!N486/Returns!N485-1</f>
        <v>1.08810108810109E-2</v>
      </c>
      <c r="R485" s="4">
        <f>Returns!B486/Returns!B485-1</f>
        <v>5.6589213752895606E-3</v>
      </c>
      <c r="S485" s="4">
        <f>Returns!K486/Returns!K485-1</f>
        <v>4.2319085907749354E-4</v>
      </c>
      <c r="T485" s="4">
        <f>Returns!M486/Returns!M485-1</f>
        <v>-4.1075924208294756E-3</v>
      </c>
      <c r="U485" s="4">
        <f>Returns!F486/Returns!F485-1</f>
        <v>3.477961432506893E-2</v>
      </c>
    </row>
    <row r="486" spans="17:21" thickBot="1">
      <c r="Q486" s="4">
        <f>Returns!N487/Returns!N486-1</f>
        <v>-2.7083333333333348E-2</v>
      </c>
      <c r="R486" s="4">
        <f>Returns!B487/Returns!B486-1</f>
        <v>1.7904339670901104E-2</v>
      </c>
      <c r="S486" s="4">
        <f>Returns!K487/Returns!K486-1</f>
        <v>7.1065989847715727E-2</v>
      </c>
      <c r="T486" s="4">
        <f>Returns!M487/Returns!M486-1</f>
        <v>-8.6482171367747718E-3</v>
      </c>
      <c r="U486" s="4">
        <f>Returns!F487/Returns!F486-1</f>
        <v>1.6139767054908383E-2</v>
      </c>
    </row>
    <row r="487" spans="17:21" thickBot="1">
      <c r="Q487" s="4">
        <f>Returns!N488/Returns!N487-1</f>
        <v>-7.137758743754441E-3</v>
      </c>
      <c r="R487" s="4">
        <f>Returns!B488/Returns!B487-1</f>
        <v>6.3656922690342732E-3</v>
      </c>
      <c r="S487" s="4">
        <f>Returns!K488/Returns!K487-1</f>
        <v>5.3712480252764649E-2</v>
      </c>
      <c r="T487" s="4">
        <f>Returns!M488/Returns!M487-1</f>
        <v>-9.2605019460476612E-3</v>
      </c>
      <c r="U487" s="4">
        <f>Returns!F488/Returns!F487-1</f>
        <v>-1.4737186834780092E-3</v>
      </c>
    </row>
    <row r="488" spans="17:21" thickBot="1">
      <c r="Q488" s="4">
        <f>Returns!N489/Returns!N488-1</f>
        <v>1.0424155283968339E-2</v>
      </c>
      <c r="R488" s="4">
        <f>Returns!B489/Returns!B488-1</f>
        <v>6.4086558468581245E-3</v>
      </c>
      <c r="S488" s="4">
        <f>Returns!K489/Returns!K488-1</f>
        <v>-9.3703148425786642E-3</v>
      </c>
      <c r="T488" s="4">
        <f>Returns!M489/Returns!M488-1</f>
        <v>-1.3546464372798717E-2</v>
      </c>
      <c r="U488" s="4">
        <f>Returns!F489/Returns!F488-1</f>
        <v>2.3614299770416514E-2</v>
      </c>
    </row>
    <row r="489" spans="17:21" thickBot="1">
      <c r="Q489" s="4">
        <f>Returns!N490/Returns!N489-1</f>
        <v>-4.2689434364995282E-3</v>
      </c>
      <c r="R489" s="4">
        <f>Returns!B490/Returns!B489-1</f>
        <v>2.6463777704266445E-3</v>
      </c>
      <c r="S489" s="4">
        <f>Returns!K490/Returns!K489-1</f>
        <v>3.8592508513053403E-2</v>
      </c>
      <c r="T489" s="4">
        <f>Returns!M490/Returns!M489-1</f>
        <v>1.2359241966492851E-2</v>
      </c>
      <c r="U489" s="4">
        <f>Returns!F490/Returns!F489-1</f>
        <v>-1.9545017622556893E-2</v>
      </c>
    </row>
    <row r="490" spans="17:21" thickBot="1">
      <c r="Q490" s="4">
        <f>Returns!N491/Returns!N490-1</f>
        <v>-3.5727045373347144E-3</v>
      </c>
      <c r="R490" s="4">
        <f>Returns!B491/Returns!B490-1</f>
        <v>2.9198284394589269E-2</v>
      </c>
      <c r="S490" s="4">
        <f>Returns!K491/Returns!K490-1</f>
        <v>1.4207650273224015E-2</v>
      </c>
      <c r="T490" s="4">
        <f>Returns!M491/Returns!M490-1</f>
        <v>2.8486163863268299E-3</v>
      </c>
      <c r="U490" s="4">
        <f>Returns!F491/Returns!F490-1</f>
        <v>-1.1437908496731986E-3</v>
      </c>
    </row>
    <row r="491" spans="17:21" thickBot="1">
      <c r="Q491" s="4">
        <f>Returns!N492/Returns!N491-1</f>
        <v>1.4342058085334841E-3</v>
      </c>
      <c r="R491" s="4">
        <f>Returns!B492/Returns!B491-1</f>
        <v>5.6900144253886342E-3</v>
      </c>
      <c r="S491" s="4">
        <f>Returns!K492/Returns!K491-1</f>
        <v>-2.3347701149425193E-2</v>
      </c>
      <c r="T491" s="4">
        <f>Returns!M492/Returns!M491-1</f>
        <v>2.461788178006219E-2</v>
      </c>
      <c r="U491" s="4">
        <f>Returns!F492/Returns!F491-1</f>
        <v>1.1123834451169712E-2</v>
      </c>
    </row>
    <row r="492" spans="17:21" thickBot="1">
      <c r="Q492" s="4">
        <f>Returns!N493/Returns!N492-1</f>
        <v>2.5062656641603454E-3</v>
      </c>
      <c r="R492" s="4">
        <f>Returns!B493/Returns!B492-1</f>
        <v>-6.7734480835125455E-3</v>
      </c>
      <c r="S492" s="4">
        <f>Returns!K493/Returns!K492-1</f>
        <v>2.6112541375505671E-2</v>
      </c>
      <c r="T492" s="4">
        <f>Returns!M493/Returns!M492-1</f>
        <v>1.3465346534653477E-2</v>
      </c>
      <c r="U492" s="4">
        <f>Returns!F493/Returns!F492-1</f>
        <v>2.23264843876394E-2</v>
      </c>
    </row>
    <row r="493" spans="17:21" thickBot="1">
      <c r="Q493" s="4">
        <f>Returns!N494/Returns!N493-1</f>
        <v>2.9642857142857082E-2</v>
      </c>
      <c r="R493" s="4">
        <f>Returns!B494/Returns!B493-1</f>
        <v>3.0086649550705946E-2</v>
      </c>
      <c r="S493" s="4">
        <f>Returns!K494/Returns!K493-1</f>
        <v>3.7992831541218797E-2</v>
      </c>
      <c r="T493" s="4">
        <f>Returns!M494/Returns!M493-1</f>
        <v>5.0149798098215514E-2</v>
      </c>
      <c r="U493" s="4">
        <f>Returns!F494/Returns!F493-1</f>
        <v>4.905839531571532E-3</v>
      </c>
    </row>
    <row r="494" spans="17:21" thickBot="1">
      <c r="Q494" s="4">
        <f>Returns!N495/Returns!N494-1</f>
        <v>-9.7121054457162126E-3</v>
      </c>
      <c r="R494" s="4">
        <f>Returns!B495/Returns!B494-1</f>
        <v>-7.555105537814355E-3</v>
      </c>
      <c r="S494" s="4">
        <f>Returns!K495/Returns!K494-1</f>
        <v>2.5207182320442056E-2</v>
      </c>
      <c r="T494" s="4">
        <f>Returns!M495/Returns!M494-1</f>
        <v>-3.597122302158362E-3</v>
      </c>
      <c r="U494" s="4">
        <f>Returns!F495/Returns!F494-1</f>
        <v>4.3622047244094464E-2</v>
      </c>
    </row>
    <row r="495" spans="17:21" thickBot="1">
      <c r="Q495" s="4">
        <f>Returns!N496/Returns!N495-1</f>
        <v>7.0052539404552583E-4</v>
      </c>
      <c r="R495" s="4">
        <f>Returns!B496/Returns!B495-1</f>
        <v>7.0632553759220063E-3</v>
      </c>
      <c r="S495" s="4">
        <f>Returns!K496/Returns!K495-1</f>
        <v>6.0289659818120622E-2</v>
      </c>
      <c r="T495" s="4">
        <f>Returns!M496/Returns!M495-1</f>
        <v>-3.273994771567279E-2</v>
      </c>
      <c r="U495" s="4">
        <f>Returns!F496/Returns!F495-1</f>
        <v>-7.2430964237210071E-3</v>
      </c>
    </row>
    <row r="496" spans="17:21" thickBot="1">
      <c r="Q496" s="4">
        <f>Returns!N497/Returns!N496-1</f>
        <v>-2.4501225061253074E-3</v>
      </c>
      <c r="R496" s="4">
        <f>Returns!B497/Returns!B496-1</f>
        <v>1.0598503740648413E-2</v>
      </c>
      <c r="S496" s="4">
        <f>Returns!K497/Returns!K496-1</f>
        <v>-9.1168996188055962E-2</v>
      </c>
      <c r="T496" s="4">
        <f>Returns!M497/Returns!M496-1</f>
        <v>-2.8314028314028183E-3</v>
      </c>
      <c r="U496" s="4">
        <f>Returns!F497/Returns!F496-1</f>
        <v>-7.9039367685059814E-3</v>
      </c>
    </row>
    <row r="497" spans="17:21" thickBot="1">
      <c r="Q497" s="4">
        <f>Returns!N498/Returns!N497-1</f>
        <v>3.5087719298245723E-3</v>
      </c>
      <c r="R497" s="4">
        <f>Returns!B498/Returns!B497-1</f>
        <v>2.2902529302899488E-2</v>
      </c>
      <c r="S497" s="4">
        <f>Returns!K498/Returns!K497-1</f>
        <v>7.5148549458231573E-2</v>
      </c>
      <c r="T497" s="4">
        <f>Returns!M498/Returns!M497-1</f>
        <v>7.0598864223025304E-2</v>
      </c>
      <c r="U497" s="4">
        <f>Returns!F498/Returns!F497-1</f>
        <v>-2.0989734947142624E-2</v>
      </c>
    </row>
    <row r="498" spans="17:21" thickBot="1">
      <c r="Q498" s="4">
        <f>Returns!N499/Returns!N498-1</f>
        <v>7.1328671328671378E-2</v>
      </c>
      <c r="R498" s="4">
        <f>Returns!B499/Returns!B498-1</f>
        <v>2.2615906520917495E-3</v>
      </c>
      <c r="S498" s="4">
        <f>Returns!K499/Returns!K498-1</f>
        <v>7.5097529258777662E-2</v>
      </c>
      <c r="T498" s="4">
        <f>Returns!M499/Returns!M498-1</f>
        <v>-4.7016274864376539E-3</v>
      </c>
      <c r="U498" s="4">
        <f>Returns!F499/Returns!F498-1</f>
        <v>2.6604068857589702E-3</v>
      </c>
    </row>
    <row r="499" spans="17:21" thickBot="1">
      <c r="Q499" s="4">
        <f>Returns!N500/Returns!N499-1</f>
        <v>1.1749347258485532E-2</v>
      </c>
      <c r="R499" s="4">
        <f>Returns!B500/Returns!B499-1</f>
        <v>4.738623542685394E-3</v>
      </c>
      <c r="S499" s="4">
        <f>Returns!K500/Returns!K499-1</f>
        <v>6.5315996371333451E-2</v>
      </c>
      <c r="T499" s="4">
        <f>Returns!M500/Returns!M499-1</f>
        <v>3.2218992248062017E-2</v>
      </c>
      <c r="U499" s="4">
        <f>Returns!F500/Returns!F499-1</f>
        <v>-9.3647572967066051E-3</v>
      </c>
    </row>
    <row r="500" spans="17:21" thickBot="1">
      <c r="Q500" s="4">
        <f>Returns!N501/Returns!N500-1</f>
        <v>9.0322580645161299E-3</v>
      </c>
      <c r="R500" s="4">
        <f>Returns!B501/Returns!B500-1</f>
        <v>-1.7966761491241545E-3</v>
      </c>
      <c r="S500" s="4">
        <f>Returns!K501/Returns!K500-1</f>
        <v>5.3931308543855305E-3</v>
      </c>
      <c r="T500" s="4">
        <f>Returns!M501/Returns!M500-1</f>
        <v>-2.9335836658061498E-2</v>
      </c>
      <c r="U500" s="4">
        <f>Returns!F501/Returns!F500-1</f>
        <v>9.7683945170947695E-3</v>
      </c>
    </row>
    <row r="501" spans="17:21" thickBot="1">
      <c r="Q501" s="4">
        <f>Returns!N502/Returns!N501-1</f>
        <v>3.2289002557544633E-2</v>
      </c>
      <c r="R501" s="4">
        <f>Returns!B502/Returns!B501-1</f>
        <v>2.0248987550623987E-3</v>
      </c>
      <c r="S501" s="4">
        <f>Returns!K502/Returns!K501-1</f>
        <v>-9.0344438170525398E-3</v>
      </c>
      <c r="T501" s="4">
        <f>Returns!M502/Returns!M501-1</f>
        <v>-3.1431334622824547E-3</v>
      </c>
      <c r="U501" s="4">
        <f>Returns!F502/Returns!F501-1</f>
        <v>8.1135902636915169E-3</v>
      </c>
    </row>
    <row r="502" spans="17:21" thickBot="1">
      <c r="Q502" s="4">
        <f>Returns!N503/Returns!N502-1</f>
        <v>-2.0130071229482738E-2</v>
      </c>
      <c r="R502" s="4">
        <f>Returns!B503/Returns!B502-1</f>
        <v>1.7887882643514708E-2</v>
      </c>
      <c r="S502" s="4">
        <f>Returns!K503/Returns!K502-1</f>
        <v>6.2393162393162394E-2</v>
      </c>
      <c r="T502" s="4">
        <f>Returns!M503/Returns!M502-1</f>
        <v>-1.9767159835071491E-2</v>
      </c>
      <c r="U502" s="4">
        <f>Returns!F503/Returns!F502-1</f>
        <v>1.0060362173038406E-2</v>
      </c>
    </row>
    <row r="503" spans="17:21" thickBot="1">
      <c r="Q503" s="4">
        <f>Returns!N504/Returns!N503-1</f>
        <v>-4.1087231352717746E-3</v>
      </c>
      <c r="R503" s="4">
        <f>Returns!B504/Returns!B503-1</f>
        <v>1.154411764705876E-2</v>
      </c>
      <c r="S503" s="4">
        <f>Returns!K504/Returns!K503-1</f>
        <v>-2.8962188254223586E-2</v>
      </c>
      <c r="T503" s="4">
        <f>Returns!M504/Returns!M503-1</f>
        <v>-1.94234813806754E-2</v>
      </c>
      <c r="U503" s="4">
        <f>Returns!F504/Returns!F503-1</f>
        <v>9.0407600367758967E-3</v>
      </c>
    </row>
    <row r="504" spans="17:21" thickBot="1">
      <c r="Q504" s="4">
        <f>Returns!N505/Returns!N504-1</f>
        <v>2.2215169787367373E-3</v>
      </c>
      <c r="R504" s="4">
        <f>Returns!B505/Returns!B504-1</f>
        <v>-1.2648106418550409E-2</v>
      </c>
      <c r="S504" s="4">
        <f>Returns!K505/Returns!K504-1</f>
        <v>4.5567522783761305E-2</v>
      </c>
      <c r="T504" s="4">
        <f>Returns!M505/Returns!M504-1</f>
        <v>1.8546555639666895E-2</v>
      </c>
      <c r="U504" s="4">
        <f>Returns!F505/Returns!F504-1</f>
        <v>2.277904328018332E-3</v>
      </c>
    </row>
    <row r="505" spans="17:21" thickBot="1">
      <c r="Q505" s="4">
        <f>Returns!N506/Returns!N505-1</f>
        <v>-1.5832805573147146E-3</v>
      </c>
      <c r="R505" s="4">
        <f>Returns!B506/Returns!B505-1</f>
        <v>1.1779430170065552E-2</v>
      </c>
      <c r="S505" s="4">
        <f>Returns!K506/Returns!K505-1</f>
        <v>-8.7163232963549664E-3</v>
      </c>
      <c r="T505" s="4">
        <f>Returns!M506/Returns!M505-1</f>
        <v>4.7070481853090929E-3</v>
      </c>
      <c r="U505" s="4">
        <f>Returns!F506/Returns!F505-1</f>
        <v>-2.8787878787878918E-2</v>
      </c>
    </row>
    <row r="506" spans="17:21" thickBot="1">
      <c r="Q506" s="4">
        <f>Returns!N507/Returns!N506-1</f>
        <v>1.0466222645099776E-2</v>
      </c>
      <c r="R506" s="4">
        <f>Returns!B507/Returns!B506-1</f>
        <v>-3.0561012879285476E-3</v>
      </c>
      <c r="S506" s="4">
        <f>Returns!K507/Returns!K506-1</f>
        <v>-1.5987210231814819E-3</v>
      </c>
      <c r="T506" s="4">
        <f>Returns!M507/Returns!M506-1</f>
        <v>-1.2328936012820924E-3</v>
      </c>
      <c r="U506" s="4">
        <f>Returns!F507/Returns!F506-1</f>
        <v>2.1840873634945579E-2</v>
      </c>
    </row>
    <row r="507" spans="17:21" thickBot="1">
      <c r="Q507" s="4">
        <f>Returns!N508/Returns!N507-1</f>
        <v>-1.9460138104205882E-2</v>
      </c>
      <c r="R507" s="4">
        <f>Returns!B508/Returns!B507-1</f>
        <v>-1.3575651412305545E-2</v>
      </c>
      <c r="S507" s="4">
        <f>Returns!K508/Returns!K507-1</f>
        <v>5.17747531358419E-2</v>
      </c>
      <c r="T507" s="4">
        <f>Returns!M508/Returns!M507-1</f>
        <v>4.4438958153314445E-3</v>
      </c>
      <c r="U507" s="4">
        <f>Returns!F508/Returns!F507-1</f>
        <v>3.8167938931297662E-2</v>
      </c>
    </row>
    <row r="508" spans="17:21" thickBot="1">
      <c r="Q508" s="4">
        <f>Returns!N509/Returns!N508-1</f>
        <v>3.7131882202304789E-2</v>
      </c>
      <c r="R508" s="4">
        <f>Returns!B509/Returns!B508-1</f>
        <v>4.7724750277469363E-2</v>
      </c>
      <c r="S508" s="4">
        <f>Returns!K509/Returns!K508-1</f>
        <v>4.186754630804379E-2</v>
      </c>
      <c r="T508" s="4">
        <f>Returns!M509/Returns!M508-1</f>
        <v>7.9882020400638964E-3</v>
      </c>
      <c r="U508" s="4">
        <f>Returns!F509/Returns!F508-1</f>
        <v>-7.3529411764705621E-3</v>
      </c>
    </row>
    <row r="509" spans="17:21" thickBot="1">
      <c r="Q509" s="4">
        <f>Returns!N510/Returns!N509-1</f>
        <v>2.0370370370370594E-2</v>
      </c>
      <c r="R509" s="4">
        <f>Returns!B510/Returns!B509-1</f>
        <v>1.6949152542373724E-3</v>
      </c>
      <c r="S509" s="4">
        <f>Returns!K510/Returns!K509-1</f>
        <v>-1.388212372138331E-2</v>
      </c>
      <c r="T509" s="4">
        <f>Returns!M510/Returns!M509-1</f>
        <v>-7.3152889539136456E-3</v>
      </c>
      <c r="U509" s="4">
        <f>Returns!F510/Returns!F509-1</f>
        <v>7.4962962962962898E-2</v>
      </c>
    </row>
    <row r="510" spans="17:21" thickBot="1">
      <c r="Q510" s="4">
        <f>Returns!N511/Returns!N510-1</f>
        <v>-2.9038112522686066E-2</v>
      </c>
      <c r="R510" s="4">
        <f>Returns!B511/Returns!B510-1</f>
        <v>6.0631697687534292E-3</v>
      </c>
      <c r="S510" s="4">
        <f>Returns!K511/Returns!K510-1</f>
        <v>4.6925166707827426E-3</v>
      </c>
      <c r="T510" s="4">
        <f>Returns!M511/Returns!M510-1</f>
        <v>-1.1913534758044686E-2</v>
      </c>
      <c r="U510" s="4">
        <f>Returns!F511/Returns!F510-1</f>
        <v>-2.1223814773980276E-2</v>
      </c>
    </row>
    <row r="511" spans="17:21" thickBot="1">
      <c r="Q511" s="4">
        <f>Returns!N512/Returns!N511-1</f>
        <v>2.8037383177568209E-3</v>
      </c>
      <c r="R511" s="4">
        <f>Returns!B512/Returns!B511-1</f>
        <v>2.1023125437981793E-2</v>
      </c>
      <c r="S511" s="4">
        <f>Returns!K512/Returns!K511-1</f>
        <v>7.4975417895771779E-2</v>
      </c>
      <c r="T511" s="4">
        <f>Returns!M512/Returns!M511-1</f>
        <v>2.1131137352392582E-3</v>
      </c>
      <c r="U511" s="4">
        <f>Returns!F512/Returns!F511-1</f>
        <v>2.717544353703194E-2</v>
      </c>
    </row>
    <row r="512" spans="17:21" thickBot="1">
      <c r="Q512" s="4">
        <f>Returns!N513/Returns!N512-1</f>
        <v>3.0133581857719749E-2</v>
      </c>
      <c r="R512" s="4">
        <f>Returns!B513/Returns!B512-1</f>
        <v>2.6904598490048226E-2</v>
      </c>
      <c r="S512" s="4">
        <f>Returns!K513/Returns!K512-1</f>
        <v>7.5005716899154029E-2</v>
      </c>
      <c r="T512" s="4">
        <f>Returns!M513/Returns!M512-1</f>
        <v>1.6621185809972516E-2</v>
      </c>
      <c r="U512" s="4">
        <f>Returns!F513/Returns!F512-1</f>
        <v>5.5517477724468689E-2</v>
      </c>
    </row>
    <row r="513" spans="17:21" thickBot="1">
      <c r="Q513" s="4">
        <f>Returns!N514/Returns!N513-1</f>
        <v>1.8094089264173663E-2</v>
      </c>
      <c r="R513" s="4">
        <f>Returns!B514/Returns!B513-1</f>
        <v>-1.2230985162411501E-2</v>
      </c>
      <c r="S513" s="4">
        <f>Returns!K514/Returns!K513-1</f>
        <v>5.275473303552447E-2</v>
      </c>
      <c r="T513" s="4">
        <f>Returns!M514/Returns!M513-1</f>
        <v>8.6627623230846051E-3</v>
      </c>
      <c r="U513" s="4">
        <f>Returns!F514/Returns!F513-1</f>
        <v>1.298701298701288E-2</v>
      </c>
    </row>
    <row r="514" spans="17:21" thickBot="1">
      <c r="Q514" s="4">
        <f>Returns!N515/Returns!N514-1</f>
        <v>6.2203791469195302E-3</v>
      </c>
      <c r="R514" s="4">
        <f>Returns!B515/Returns!B514-1</f>
        <v>-1.4953650449962663E-2</v>
      </c>
      <c r="S514" s="4">
        <f>Returns!K515/Returns!K514-1</f>
        <v>-1.4548393614871702E-2</v>
      </c>
      <c r="T514" s="4">
        <f>Returns!M515/Returns!M514-1</f>
        <v>1.0281843474053476E-2</v>
      </c>
      <c r="U514" s="4">
        <f>Returns!F515/Returns!F514-1</f>
        <v>4.3589743589743657E-2</v>
      </c>
    </row>
    <row r="515" spans="17:21" thickBot="1">
      <c r="Q515" s="4">
        <f>Returns!N516/Returns!N515-1</f>
        <v>4.1212834854282843E-3</v>
      </c>
      <c r="R515" s="4">
        <f>Returns!B516/Returns!B515-1</f>
        <v>2.7476301689777216E-4</v>
      </c>
      <c r="S515" s="4">
        <f>Returns!K516/Returns!K515-1</f>
        <v>-1.0252204223909489E-3</v>
      </c>
      <c r="T515" s="4">
        <f>Returns!M516/Returns!M515-1</f>
        <v>3.3405172413793149E-2</v>
      </c>
      <c r="U515" s="4">
        <f>Returns!F516/Returns!F515-1</f>
        <v>-2.6904176904177013E-2</v>
      </c>
    </row>
    <row r="516" spans="17:21" thickBot="1">
      <c r="Q516" s="4">
        <f>Returns!N517/Returns!N516-1</f>
        <v>-1.4658457930224467E-3</v>
      </c>
      <c r="R516" s="4">
        <f>Returns!B517/Returns!B516-1</f>
        <v>-6.8671885729898463E-5</v>
      </c>
      <c r="S516" s="4">
        <f>Returns!K517/Returns!K516-1</f>
        <v>7.4917898193760157E-2</v>
      </c>
      <c r="T516" s="4">
        <f>Returns!M517/Returns!M516-1</f>
        <v>7.2413393581276742E-2</v>
      </c>
      <c r="U516" s="4">
        <f>Returns!F517/Returns!F516-1</f>
        <v>4.254513319025377E-2</v>
      </c>
    </row>
    <row r="517" spans="17:21" thickBot="1">
      <c r="Q517" s="4">
        <f>Returns!N518/Returns!N517-1</f>
        <v>1.0275983558426072E-2</v>
      </c>
      <c r="R517" s="4">
        <f>Returns!B518/Returns!B517-1</f>
        <v>-9.0653114483897346E-3</v>
      </c>
      <c r="S517" s="4">
        <f>Returns!K518/Returns!K517-1</f>
        <v>7.5042963528737738E-2</v>
      </c>
      <c r="T517" s="4">
        <f>Returns!M518/Returns!M517-1</f>
        <v>-7.3465859982714266E-3</v>
      </c>
      <c r="U517" s="4">
        <f>Returns!F518/Returns!F517-1</f>
        <v>-6.296924194720277E-3</v>
      </c>
    </row>
    <row r="518" spans="17:21" thickBot="1">
      <c r="Q518" s="4">
        <f>Returns!N519/Returns!N518-1</f>
        <v>3.1967451322290064E-2</v>
      </c>
      <c r="R518" s="4">
        <f>Returns!B519/Returns!B518-1</f>
        <v>1.178182826252705E-2</v>
      </c>
      <c r="S518" s="4">
        <f>Returns!K519/Returns!K518-1</f>
        <v>7.4955595026643174E-2</v>
      </c>
      <c r="T518" s="4">
        <f>Returns!M519/Returns!M518-1</f>
        <v>-1.2080975185023934E-2</v>
      </c>
      <c r="U518" s="4">
        <f>Returns!F519/Returns!F518-1</f>
        <v>-2.4494272483548629E-2</v>
      </c>
    </row>
    <row r="520" spans="17:21" thickBot="1">
      <c r="Q520" s="2">
        <f>AVERAGE(Q3:Q518)</f>
        <v>2.4254900252147329E-4</v>
      </c>
      <c r="R520" s="2">
        <f>AVERAGE(R3:R518)</f>
        <v>2.6090562988410258E-4</v>
      </c>
      <c r="S520" s="2">
        <f>AVERAGE(S3:S518)</f>
        <v>1.7141628541331467E-4</v>
      </c>
      <c r="T520" s="2">
        <f>AVERAGE(T3:T518)</f>
        <v>6.0928691344209075E-4</v>
      </c>
      <c r="U520" s="2">
        <f>AVERAGE(U3:U518)</f>
        <v>2.4037832631678148E-4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66DD-9618-B944-A0BD-83E17C71ED4D}">
  <sheetPr>
    <tabColor theme="9"/>
  </sheetPr>
  <dimension ref="A1:AQ533"/>
  <sheetViews>
    <sheetView topLeftCell="V57" zoomScale="143" zoomScaleNormal="125" workbookViewId="0">
      <selection activeCell="W80" sqref="W80"/>
    </sheetView>
  </sheetViews>
  <sheetFormatPr baseColWidth="10" defaultRowHeight="17" outlineLevelCol="1"/>
  <cols>
    <col min="1" max="19" width="10" style="100" customWidth="1"/>
    <col min="20" max="20" width="13.6640625" style="140" customWidth="1"/>
    <col min="21" max="21" width="13.6640625" style="141" customWidth="1"/>
    <col min="22" max="22" width="24" style="100" customWidth="1"/>
    <col min="23" max="23" width="29.1640625" style="100" bestFit="1" customWidth="1"/>
    <col min="24" max="31" width="24" style="100" customWidth="1" outlineLevel="1"/>
    <col min="32" max="42" width="24" style="100" customWidth="1"/>
    <col min="43" max="16384" width="10.83203125" style="100"/>
  </cols>
  <sheetData>
    <row r="1" spans="1:43" ht="18" thickBot="1">
      <c r="A1" s="142" t="s">
        <v>2</v>
      </c>
      <c r="B1" s="143" t="s">
        <v>1</v>
      </c>
      <c r="C1" s="144" t="s">
        <v>174</v>
      </c>
      <c r="D1" s="144" t="s">
        <v>59</v>
      </c>
      <c r="E1" s="144" t="s">
        <v>11</v>
      </c>
      <c r="F1" s="144" t="s">
        <v>21</v>
      </c>
      <c r="G1" s="144" t="s">
        <v>70</v>
      </c>
      <c r="H1" s="144" t="s">
        <v>64</v>
      </c>
      <c r="I1" s="144" t="s">
        <v>175</v>
      </c>
      <c r="J1" s="144" t="s">
        <v>176</v>
      </c>
      <c r="K1" s="144" t="s">
        <v>61</v>
      </c>
      <c r="L1" s="144" t="s">
        <v>87</v>
      </c>
      <c r="M1" s="144" t="s">
        <v>177</v>
      </c>
      <c r="N1" s="144" t="s">
        <v>30</v>
      </c>
      <c r="O1" s="144" t="s">
        <v>178</v>
      </c>
      <c r="P1" s="144" t="s">
        <v>179</v>
      </c>
      <c r="Q1" s="144" t="s">
        <v>28</v>
      </c>
      <c r="R1" s="145" t="s">
        <v>180</v>
      </c>
      <c r="S1" s="155"/>
      <c r="T1" s="138"/>
      <c r="U1" s="139"/>
    </row>
    <row r="2" spans="1:43" ht="18" thickBot="1">
      <c r="A2" s="157">
        <f>'STOCK RETURNS'!C991</f>
        <v>8.6810460153310641E-3</v>
      </c>
      <c r="B2" s="158">
        <f>'STOCK RETURNS'!E991</f>
        <v>4.5724042405528818E-3</v>
      </c>
      <c r="C2" s="158">
        <f>'STOCK RETURNS'!G991</f>
        <v>0</v>
      </c>
      <c r="D2" s="158">
        <f>'STOCK RETURNS'!I991</f>
        <v>-4.5610113275626734E-3</v>
      </c>
      <c r="E2" s="158">
        <f>'STOCK RETURNS'!K991</f>
        <v>2.58579371373883E-2</v>
      </c>
      <c r="F2" s="158">
        <f>'STOCK RETURNS'!M991</f>
        <v>1.7055149102872618E-3</v>
      </c>
      <c r="G2" s="158">
        <f>'STOCK RETURNS'!O991</f>
        <v>-8.2496911044789123E-4</v>
      </c>
      <c r="H2" s="158">
        <f>'STOCK RETURNS'!Q991</f>
        <v>1.8519047767237531E-2</v>
      </c>
      <c r="I2" s="158">
        <f>'STOCK RETURNS'!S991</f>
        <v>2.800762498690337E-2</v>
      </c>
      <c r="J2" s="158">
        <f>'STOCK RETURNS'!U991</f>
        <v>2.7449115838286586E-2</v>
      </c>
      <c r="K2" s="158">
        <f>'STOCK RETURNS'!W991</f>
        <v>0</v>
      </c>
      <c r="L2" s="158">
        <f>'STOCK RETURNS'!Y991</f>
        <v>-2.2766088375919544E-3</v>
      </c>
      <c r="M2" s="158">
        <f>'STOCK RETURNS'!AA991</f>
        <v>8.573178724736321E-4</v>
      </c>
      <c r="N2" s="158">
        <f>'STOCK RETURNS'!AC991</f>
        <v>-1.1223620821683758E-2</v>
      </c>
      <c r="O2" s="158">
        <f>'STOCK RETURNS'!AE991</f>
        <v>1.8530463141398841E-3</v>
      </c>
      <c r="P2" s="158">
        <f>'STOCK RETURNS'!AG991</f>
        <v>1.9977809086228161E-3</v>
      </c>
      <c r="Q2" s="158">
        <f>'STOCK RETURNS'!AI991</f>
        <v>2.3874758620174887E-3</v>
      </c>
      <c r="R2" s="159">
        <f>'STOCK RETURNS'!AK991</f>
        <v>6.5868968001052963E-2</v>
      </c>
      <c r="S2" s="156"/>
    </row>
    <row r="3" spans="1:43" ht="18" thickBot="1">
      <c r="A3" s="157">
        <f>'STOCK RETURNS'!C992</f>
        <v>-1.4296950036968552E-3</v>
      </c>
      <c r="B3" s="158">
        <f>'STOCK RETURNS'!E992</f>
        <v>1.3759760677547658E-2</v>
      </c>
      <c r="C3" s="158">
        <f>'STOCK RETURNS'!G992</f>
        <v>0</v>
      </c>
      <c r="D3" s="158">
        <f>'STOCK RETURNS'!I992</f>
        <v>9.1386800968348359E-4</v>
      </c>
      <c r="E3" s="158">
        <f>'STOCK RETURNS'!K992</f>
        <v>1.7003192194242002E-3</v>
      </c>
      <c r="F3" s="158">
        <f>'STOCK RETURNS'!M992</f>
        <v>-5.9081507435077972E-2</v>
      </c>
      <c r="G3" s="158">
        <f>'STOCK RETURNS'!O992</f>
        <v>-2.3661507498158353E-2</v>
      </c>
      <c r="H3" s="158">
        <f>'STOCK RETURNS'!Q992</f>
        <v>-2.8710901146419316E-3</v>
      </c>
      <c r="I3" s="158">
        <f>'STOCK RETURNS'!S992</f>
        <v>1.4654008387102766E-2</v>
      </c>
      <c r="J3" s="158">
        <f>'STOCK RETURNS'!U992</f>
        <v>-5.3766424155660027E-2</v>
      </c>
      <c r="K3" s="158">
        <f>'STOCK RETURNS'!W992</f>
        <v>0</v>
      </c>
      <c r="L3" s="158">
        <f>'STOCK RETURNS'!Y992</f>
        <v>-8.2964286484726001E-3</v>
      </c>
      <c r="M3" s="158">
        <f>'STOCK RETURNS'!AA992</f>
        <v>8.5329950309229134E-3</v>
      </c>
      <c r="N3" s="158">
        <f>'STOCK RETURNS'!AC992</f>
        <v>-3.5652777221318523E-2</v>
      </c>
      <c r="O3" s="158">
        <f>'STOCK RETURNS'!AE992</f>
        <v>-9.1017237573200183E-3</v>
      </c>
      <c r="P3" s="158">
        <f>'STOCK RETURNS'!AG992</f>
        <v>-1.0477135517868257E-2</v>
      </c>
      <c r="Q3" s="158">
        <f>'STOCK RETURNS'!AI992</f>
        <v>-1.9781400196119195E-2</v>
      </c>
      <c r="R3" s="159">
        <f>'STOCK RETURNS'!AK992</f>
        <v>-2.4223145608025388E-2</v>
      </c>
      <c r="S3" s="156"/>
      <c r="W3" s="105" t="s">
        <v>209</v>
      </c>
      <c r="X3" s="121" t="s">
        <v>2</v>
      </c>
      <c r="Y3" s="119" t="s">
        <v>1</v>
      </c>
      <c r="Z3" s="118" t="s">
        <v>174</v>
      </c>
      <c r="AA3" s="118" t="s">
        <v>59</v>
      </c>
      <c r="AB3" s="118" t="s">
        <v>11</v>
      </c>
      <c r="AC3" s="118" t="s">
        <v>21</v>
      </c>
      <c r="AD3" s="118" t="s">
        <v>70</v>
      </c>
      <c r="AE3" s="118" t="s">
        <v>64</v>
      </c>
      <c r="AF3" s="118" t="s">
        <v>175</v>
      </c>
      <c r="AG3" s="118" t="s">
        <v>176</v>
      </c>
      <c r="AH3" s="118" t="s">
        <v>61</v>
      </c>
      <c r="AI3" s="118" t="s">
        <v>87</v>
      </c>
      <c r="AJ3" s="118" t="s">
        <v>177</v>
      </c>
      <c r="AK3" s="118" t="s">
        <v>30</v>
      </c>
      <c r="AL3" s="118" t="s">
        <v>178</v>
      </c>
      <c r="AM3" s="118" t="s">
        <v>179</v>
      </c>
      <c r="AN3" s="118" t="s">
        <v>28</v>
      </c>
      <c r="AO3" s="120" t="s">
        <v>180</v>
      </c>
    </row>
    <row r="4" spans="1:43">
      <c r="A4" s="157">
        <f>'STOCK RETURNS'!C993</f>
        <v>-2.0766952216167592E-3</v>
      </c>
      <c r="B4" s="158">
        <f>'STOCK RETURNS'!E993</f>
        <v>1.5790019294986177E-2</v>
      </c>
      <c r="C4" s="158">
        <f>'STOCK RETURNS'!G993</f>
        <v>-2.1819047394639725E-2</v>
      </c>
      <c r="D4" s="158">
        <f>'STOCK RETURNS'!I993</f>
        <v>2.2810228868356255E-3</v>
      </c>
      <c r="E4" s="158">
        <f>'STOCK RETURNS'!K993</f>
        <v>-3.3853955031601921E-2</v>
      </c>
      <c r="F4" s="158">
        <f>'STOCK RETURNS'!M993</f>
        <v>-1.9778523940991496E-2</v>
      </c>
      <c r="G4" s="158">
        <f>'STOCK RETURNS'!O993</f>
        <v>1.2668029000762881E-3</v>
      </c>
      <c r="H4" s="158">
        <f>'STOCK RETURNS'!Q993</f>
        <v>-3.3326673821389638E-2</v>
      </c>
      <c r="I4" s="158">
        <f>'STOCK RETURNS'!S993</f>
        <v>-6.2944297514883646E-2</v>
      </c>
      <c r="J4" s="158">
        <f>'STOCK RETURNS'!U993</f>
        <v>0</v>
      </c>
      <c r="K4" s="158">
        <f>'STOCK RETURNS'!W993</f>
        <v>-5.5964868997471495E-2</v>
      </c>
      <c r="L4" s="158">
        <f>'STOCK RETURNS'!Y993</f>
        <v>2.8686192935969408E-3</v>
      </c>
      <c r="M4" s="158">
        <f>'STOCK RETURNS'!AA993</f>
        <v>-8.6554240222610299E-3</v>
      </c>
      <c r="N4" s="158">
        <f>'STOCK RETURNS'!AC993</f>
        <v>-1.0248158012026703E-2</v>
      </c>
      <c r="O4" s="158">
        <f>'STOCK RETURNS'!AE993</f>
        <v>-1.6598323684402304E-2</v>
      </c>
      <c r="P4" s="158">
        <f>'STOCK RETURNS'!AG993</f>
        <v>-3.1421864030725046E-3</v>
      </c>
      <c r="Q4" s="158">
        <f>'STOCK RETURNS'!AI993</f>
        <v>-7.5218565070559861E-3</v>
      </c>
      <c r="R4" s="159">
        <f>'STOCK RETURNS'!AK993</f>
        <v>-7.7927404340861983E-2</v>
      </c>
      <c r="S4" s="156"/>
      <c r="W4" s="126" t="s">
        <v>47</v>
      </c>
      <c r="X4" s="100" t="s">
        <v>188</v>
      </c>
      <c r="Y4" s="100" t="s">
        <v>188</v>
      </c>
      <c r="Z4" s="100" t="s">
        <v>188</v>
      </c>
      <c r="AA4" s="100" t="s">
        <v>188</v>
      </c>
      <c r="AB4" s="100" t="s">
        <v>189</v>
      </c>
      <c r="AC4" s="100" t="s">
        <v>190</v>
      </c>
      <c r="AD4" s="100" t="s">
        <v>191</v>
      </c>
      <c r="AE4" s="100" t="s">
        <v>189</v>
      </c>
      <c r="AF4" s="100" t="s">
        <v>191</v>
      </c>
      <c r="AG4" s="100" t="s">
        <v>192</v>
      </c>
      <c r="AH4" s="100" t="s">
        <v>192</v>
      </c>
      <c r="AI4" s="100" t="s">
        <v>193</v>
      </c>
      <c r="AJ4" s="100" t="s">
        <v>193</v>
      </c>
      <c r="AK4" s="100" t="s">
        <v>190</v>
      </c>
      <c r="AL4" s="100" t="s">
        <v>194</v>
      </c>
      <c r="AM4" s="100" t="s">
        <v>192</v>
      </c>
      <c r="AN4" s="100" t="s">
        <v>191</v>
      </c>
      <c r="AO4" s="127" t="s">
        <v>195</v>
      </c>
    </row>
    <row r="5" spans="1:43">
      <c r="A5" s="157">
        <f>'STOCK RETURNS'!C994</f>
        <v>-3.8065187629297862E-3</v>
      </c>
      <c r="B5" s="158">
        <f>'STOCK RETURNS'!E994</f>
        <v>1.2309101817501238E-2</v>
      </c>
      <c r="C5" s="158">
        <f>'STOCK RETURNS'!G994</f>
        <v>1.8071025131901654E-2</v>
      </c>
      <c r="D5" s="158">
        <f>'STOCK RETURNS'!I994</f>
        <v>2.0484814264724875E-3</v>
      </c>
      <c r="E5" s="158">
        <f>'STOCK RETURNS'!K994</f>
        <v>2.3930168740118288E-2</v>
      </c>
      <c r="F5" s="158">
        <f>'STOCK RETURNS'!M994</f>
        <v>5.587711801849729E-2</v>
      </c>
      <c r="G5" s="158">
        <f>'STOCK RETURNS'!O994</f>
        <v>-4.7941434180448217E-3</v>
      </c>
      <c r="H5" s="158">
        <f>'STOCK RETURNS'!Q994</f>
        <v>4.7449673842257329E-3</v>
      </c>
      <c r="I5" s="158">
        <f>'STOCK RETURNS'!S994</f>
        <v>-6.5179473672142161E-3</v>
      </c>
      <c r="J5" s="158">
        <f>'STOCK RETURNS'!U994</f>
        <v>0</v>
      </c>
      <c r="K5" s="158">
        <f>'STOCK RETURNS'!W994</f>
        <v>5.5100564708576286E-2</v>
      </c>
      <c r="L5" s="158">
        <f>'STOCK RETURNS'!Y994</f>
        <v>-1.7201839104116524E-3</v>
      </c>
      <c r="M5" s="158">
        <f>'STOCK RETURNS'!AA994</f>
        <v>1.4887104654115593E-2</v>
      </c>
      <c r="N5" s="158">
        <f>'STOCK RETURNS'!AC994</f>
        <v>-5.5746988116430109E-3</v>
      </c>
      <c r="O5" s="158">
        <f>'STOCK RETURNS'!AE994</f>
        <v>-1.1480313081366406E-2</v>
      </c>
      <c r="P5" s="158">
        <f>'STOCK RETURNS'!AG994</f>
        <v>-7.1062280882955818E-3</v>
      </c>
      <c r="Q5" s="158">
        <f>'STOCK RETURNS'!AI994</f>
        <v>-9.7789816394167192E-4</v>
      </c>
      <c r="R5" s="159">
        <f>'STOCK RETURNS'!AK994</f>
        <v>1.9999473815584586E-2</v>
      </c>
      <c r="S5" s="156"/>
      <c r="W5" s="128" t="s">
        <v>182</v>
      </c>
      <c r="X5" s="129">
        <f>'STOCK RETURNS'!$C$1521</f>
        <v>9.5562605170732703E-5</v>
      </c>
      <c r="Y5" s="129">
        <f>'STOCK RETURNS'!$E$1521</f>
        <v>5.9401642347960062E-4</v>
      </c>
      <c r="Z5" s="129">
        <f>'STOCK RETURNS'!$G$1521</f>
        <v>-1.2688155156564298E-4</v>
      </c>
      <c r="AA5" s="129">
        <f>'STOCK RETURNS'!$I$1521</f>
        <v>1.0641450653230627E-4</v>
      </c>
      <c r="AB5" s="129">
        <f>'STOCK RETURNS'!$K$1521</f>
        <v>9.1177047959015124E-4</v>
      </c>
      <c r="AC5" s="129">
        <f>'STOCK RETURNS'!$M$1521</f>
        <v>1.7176155290012432E-4</v>
      </c>
      <c r="AD5" s="129">
        <f>'STOCK RETURNS'!$O$1521</f>
        <v>-3.475329523203143E-4</v>
      </c>
      <c r="AE5" s="129">
        <f>'STOCK RETURNS'!$Q$1521</f>
        <v>6.9543041188887481E-4</v>
      </c>
      <c r="AF5" s="129">
        <f>'STOCK RETURNS'!$S$1521</f>
        <v>-2.2338365075249248E-3</v>
      </c>
      <c r="AG5" s="129">
        <f>'STOCK RETURNS'!$U$1521</f>
        <v>1.0893848138624968E-3</v>
      </c>
      <c r="AH5" s="129">
        <f>'STOCK RETURNS'!$W$1521</f>
        <v>2.6800824574032628E-4</v>
      </c>
      <c r="AI5" s="129">
        <f>'STOCK RETURNS'!$Y$1521</f>
        <v>1.7616240840723519E-5</v>
      </c>
      <c r="AJ5" s="129">
        <f>'STOCK RETURNS'!$AA$1521</f>
        <v>-7.4279317554800642E-4</v>
      </c>
      <c r="AK5" s="129">
        <f>'STOCK RETURNS'!$AC$1521</f>
        <v>-8.2791556388380654E-5</v>
      </c>
      <c r="AL5" s="129">
        <f>'STOCK RETURNS'!$AE$1521</f>
        <v>-1.35751879044645E-4</v>
      </c>
      <c r="AM5" s="129">
        <f>'STOCK RETURNS'!$AG$1521</f>
        <v>-3.6953902276381872E-4</v>
      </c>
      <c r="AN5" s="129">
        <f>'STOCK RETURNS'!$AI$1521</f>
        <v>-9.4772757359849898E-4</v>
      </c>
      <c r="AO5" s="130">
        <f>'STOCK RETURNS'!$AK$1521</f>
        <v>-1.2694182971530624E-4</v>
      </c>
    </row>
    <row r="6" spans="1:43">
      <c r="A6" s="157">
        <f>'STOCK RETURNS'!C995</f>
        <v>4.5231078297813705E-3</v>
      </c>
      <c r="B6" s="158">
        <f>'STOCK RETURNS'!E995</f>
        <v>2.3467540610313978E-3</v>
      </c>
      <c r="C6" s="158">
        <f>'STOCK RETURNS'!G995</f>
        <v>6.0475346298465762E-3</v>
      </c>
      <c r="D6" s="158">
        <f>'STOCK RETURNS'!I995</f>
        <v>-2.6262739547066909E-2</v>
      </c>
      <c r="E6" s="158">
        <f>'STOCK RETURNS'!K995</f>
        <v>-4.6219247108952024E-3</v>
      </c>
      <c r="F6" s="158">
        <f>'STOCK RETURNS'!M995</f>
        <v>-2.5906659331251754E-2</v>
      </c>
      <c r="G6" s="158">
        <f>'STOCK RETURNS'!O995</f>
        <v>4.2393839397033667E-4</v>
      </c>
      <c r="H6" s="158">
        <f>'STOCK RETURNS'!Q995</f>
        <v>-1.3702925166324932E-2</v>
      </c>
      <c r="I6" s="158">
        <f>'STOCK RETURNS'!S995</f>
        <v>-3.8456417776266467E-2</v>
      </c>
      <c r="J6" s="158">
        <f>'STOCK RETURNS'!U995</f>
        <v>-6.8992871486951435E-2</v>
      </c>
      <c r="K6" s="158">
        <f>'STOCK RETURNS'!W995</f>
        <v>-8.248364542123264E-3</v>
      </c>
      <c r="L6" s="158">
        <f>'STOCK RETURNS'!Y995</f>
        <v>-3.0592334717559927E-2</v>
      </c>
      <c r="M6" s="158">
        <f>'STOCK RETURNS'!AA995</f>
        <v>-4.5337844019926257E-3</v>
      </c>
      <c r="N6" s="158">
        <f>'STOCK RETURNS'!AC995</f>
        <v>-1.2847111634500528E-2</v>
      </c>
      <c r="O6" s="158">
        <f>'STOCK RETURNS'!AE995</f>
        <v>-8.4028503755929386E-3</v>
      </c>
      <c r="P6" s="158">
        <f>'STOCK RETURNS'!AG995</f>
        <v>8.4540885641719889E-3</v>
      </c>
      <c r="Q6" s="158">
        <f>'STOCK RETURNS'!AI995</f>
        <v>2.8460330521759638E-2</v>
      </c>
      <c r="R6" s="159">
        <f>'STOCK RETURNS'!AK995</f>
        <v>-3.2120834347929478E-2</v>
      </c>
      <c r="S6" s="156"/>
      <c r="W6" s="128" t="s">
        <v>183</v>
      </c>
      <c r="X6" s="131">
        <f t="shared" ref="X6:AO6" si="0">(1+X5)^252-1</f>
        <v>2.4372905566744985E-2</v>
      </c>
      <c r="Y6" s="131">
        <f t="shared" si="0"/>
        <v>0.16142499657638387</v>
      </c>
      <c r="Z6" s="131">
        <f t="shared" si="0"/>
        <v>-3.1470347461940329E-2</v>
      </c>
      <c r="AA6" s="131">
        <f t="shared" si="0"/>
        <v>2.7177787003074494E-2</v>
      </c>
      <c r="AB6" s="131">
        <f t="shared" si="0"/>
        <v>0.25817401759306691</v>
      </c>
      <c r="AC6" s="131">
        <f t="shared" si="0"/>
        <v>4.4230441490721528E-2</v>
      </c>
      <c r="AD6" s="131">
        <f t="shared" si="0"/>
        <v>-8.3866814339519924E-2</v>
      </c>
      <c r="AE6" s="131">
        <f t="shared" si="0"/>
        <v>0.19146966231833251</v>
      </c>
      <c r="AF6" s="131">
        <f t="shared" si="0"/>
        <v>-0.43081882214205458</v>
      </c>
      <c r="AG6" s="131">
        <f t="shared" si="0"/>
        <v>0.31570882383086696</v>
      </c>
      <c r="AH6" s="131">
        <f t="shared" si="0"/>
        <v>6.9861316325013023E-2</v>
      </c>
      <c r="AI6" s="131">
        <f t="shared" si="0"/>
        <v>4.4491216736339823E-3</v>
      </c>
      <c r="AJ6" s="131">
        <f t="shared" si="0"/>
        <v>-0.17076644633760152</v>
      </c>
      <c r="AK6" s="131">
        <f t="shared" si="0"/>
        <v>-2.0648181576313207E-2</v>
      </c>
      <c r="AL6" s="131">
        <f t="shared" si="0"/>
        <v>-3.3633189402084929E-2</v>
      </c>
      <c r="AM6" s="131">
        <f t="shared" si="0"/>
        <v>-8.8935009401329923E-2</v>
      </c>
      <c r="AN6" s="131">
        <f t="shared" si="0"/>
        <v>-0.21253833728448002</v>
      </c>
      <c r="AO6" s="132">
        <f t="shared" si="0"/>
        <v>-3.148506127373274E-2</v>
      </c>
    </row>
    <row r="7" spans="1:43">
      <c r="A7" s="157">
        <f>'STOCK RETURNS'!C996</f>
        <v>2.5040256331902819E-3</v>
      </c>
      <c r="B7" s="158">
        <f>'STOCK RETURNS'!E996</f>
        <v>-5.1863973630277751E-3</v>
      </c>
      <c r="C7" s="158">
        <f>'STOCK RETURNS'!G996</f>
        <v>-6.6780481204010714E-2</v>
      </c>
      <c r="D7" s="158">
        <f>'STOCK RETURNS'!I996</f>
        <v>-7.2625363140059376E-3</v>
      </c>
      <c r="E7" s="158">
        <f>'STOCK RETURNS'!K996</f>
        <v>-3.1908576529428648E-2</v>
      </c>
      <c r="F7" s="158">
        <f>'STOCK RETURNS'!M996</f>
        <v>-5.6754993531912157E-2</v>
      </c>
      <c r="G7" s="158">
        <f>'STOCK RETURNS'!O996</f>
        <v>-4.1687726603761667E-2</v>
      </c>
      <c r="H7" s="158">
        <f>'STOCK RETURNS'!Q996</f>
        <v>-3.1071643669753461E-2</v>
      </c>
      <c r="I7" s="158">
        <f>'STOCK RETURNS'!S996</f>
        <v>-7.7693143872378023E-2</v>
      </c>
      <c r="J7" s="158">
        <f>'STOCK RETURNS'!U996</f>
        <v>-2.0619287202735703E-2</v>
      </c>
      <c r="K7" s="158">
        <f>'STOCK RETURNS'!W996</f>
        <v>-6.1215757408293889E-3</v>
      </c>
      <c r="L7" s="158">
        <f>'STOCK RETURNS'!Y996</f>
        <v>-2.213671009609482E-2</v>
      </c>
      <c r="M7" s="158">
        <f>'STOCK RETURNS'!AA996</f>
        <v>-6.4430079438477289E-3</v>
      </c>
      <c r="N7" s="158">
        <f>'STOCK RETURNS'!AC996</f>
        <v>-1.4933505095400625E-2</v>
      </c>
      <c r="O7" s="158">
        <f>'STOCK RETURNS'!AE996</f>
        <v>-9.6815036990604963E-3</v>
      </c>
      <c r="P7" s="158">
        <f>'STOCK RETURNS'!AG996</f>
        <v>7.158066577414004E-3</v>
      </c>
      <c r="Q7" s="158">
        <f>'STOCK RETURNS'!AI996</f>
        <v>-4.9437415390632108E-2</v>
      </c>
      <c r="R7" s="159">
        <f>'STOCK RETURNS'!AK996</f>
        <v>-4.1203164717361157E-2</v>
      </c>
      <c r="S7" s="156"/>
      <c r="W7" s="128" t="s">
        <v>181</v>
      </c>
      <c r="X7" s="133">
        <f>'STOCK RETURNS'!$C$1522</f>
        <v>1.6416873489961372E-2</v>
      </c>
      <c r="Y7" s="133">
        <f>'STOCK RETURNS'!$E$1522</f>
        <v>1.7733027914667715E-2</v>
      </c>
      <c r="Z7" s="133">
        <f>'STOCK RETURNS'!$G$1522</f>
        <v>2.6348656084625648E-2</v>
      </c>
      <c r="AA7" s="133">
        <f>'STOCK RETURNS'!$I$1522</f>
        <v>1.9081506815353106E-2</v>
      </c>
      <c r="AB7" s="133">
        <f>'STOCK RETURNS'!$K$1522</f>
        <v>2.701422048756184E-2</v>
      </c>
      <c r="AC7" s="133">
        <f>'STOCK RETURNS'!$M$1522</f>
        <v>2.5823437278472403E-2</v>
      </c>
      <c r="AD7" s="133">
        <f>'STOCK RETURNS'!$O$1522</f>
        <v>2.7567838315249435E-2</v>
      </c>
      <c r="AE7" s="133">
        <f>'STOCK RETURNS'!$Q$1522</f>
        <v>2.79048261950458E-2</v>
      </c>
      <c r="AF7" s="133">
        <f>'STOCK RETURNS'!$S$1522</f>
        <v>3.3406565501701839E-2</v>
      </c>
      <c r="AG7" s="133">
        <f>'STOCK RETURNS'!$U$1522</f>
        <v>3.497090538755291E-2</v>
      </c>
      <c r="AH7" s="133">
        <f>'STOCK RETURNS'!$W$1522</f>
        <v>2.5049777695314499E-2</v>
      </c>
      <c r="AI7" s="133">
        <f>'STOCK RETURNS'!$Y$1522</f>
        <v>1.9926829609750764E-2</v>
      </c>
      <c r="AJ7" s="133">
        <f>'STOCK RETURNS'!$AA$1522</f>
        <v>2.2763064126626764E-2</v>
      </c>
      <c r="AK7" s="133">
        <f>'STOCK RETURNS'!$AC$1522</f>
        <v>1.9433860402680431E-2</v>
      </c>
      <c r="AL7" s="133">
        <f>'STOCK RETURNS'!$AE$1522</f>
        <v>1.4466511927931134E-2</v>
      </c>
      <c r="AM7" s="133">
        <f>'STOCK RETURNS'!$AG$1522</f>
        <v>2.0012551371449559E-2</v>
      </c>
      <c r="AN7" s="133">
        <f>'STOCK RETURNS'!$AI$1522</f>
        <v>3.4298558941955749E-2</v>
      </c>
      <c r="AO7" s="134">
        <f>'STOCK RETURNS'!$AK$1522</f>
        <v>2.8074766276934539E-2</v>
      </c>
    </row>
    <row r="8" spans="1:43" ht="18" thickBot="1">
      <c r="A8" s="157">
        <f>'STOCK RETURNS'!C997</f>
        <v>3.7087268813560444E-3</v>
      </c>
      <c r="B8" s="158">
        <f>'STOCK RETURNS'!E997</f>
        <v>2.1302200151248833E-2</v>
      </c>
      <c r="C8" s="158">
        <f>'STOCK RETURNS'!G997</f>
        <v>3.7353740296535286E-2</v>
      </c>
      <c r="D8" s="158">
        <f>'STOCK RETURNS'!I997</f>
        <v>2.0249731840817017E-2</v>
      </c>
      <c r="E8" s="158">
        <f>'STOCK RETURNS'!K997</f>
        <v>-1.0285741081652091E-2</v>
      </c>
      <c r="F8" s="158">
        <f>'STOCK RETURNS'!M997</f>
        <v>1.565957461801205E-2</v>
      </c>
      <c r="G8" s="158">
        <f>'STOCK RETURNS'!O997</f>
        <v>-6.9470385076409822E-3</v>
      </c>
      <c r="H8" s="158">
        <f>'STOCK RETURNS'!Q997</f>
        <v>-1.308022386209581E-2</v>
      </c>
      <c r="I8" s="158">
        <f>'STOCK RETURNS'!S997</f>
        <v>-2.1125535852268788E-2</v>
      </c>
      <c r="J8" s="158">
        <f>'STOCK RETURNS'!U997</f>
        <v>2.061928720273561E-2</v>
      </c>
      <c r="K8" s="158">
        <f>'STOCK RETURNS'!W997</f>
        <v>6.993035490970384E-3</v>
      </c>
      <c r="L8" s="158">
        <f>'STOCK RETURNS'!Y997</f>
        <v>1.2325422830356949E-2</v>
      </c>
      <c r="M8" s="158">
        <f>'STOCK RETURNS'!AA997</f>
        <v>-4.7388622244143579E-2</v>
      </c>
      <c r="N8" s="158">
        <f>'STOCK RETURNS'!AC997</f>
        <v>1.7197700975715034E-3</v>
      </c>
      <c r="O8" s="158">
        <f>'STOCK RETURNS'!AE997</f>
        <v>9.7707933995528368E-3</v>
      </c>
      <c r="P8" s="158">
        <f>'STOCK RETURNS'!AG997</f>
        <v>-7.7194543426769794E-3</v>
      </c>
      <c r="Q8" s="158">
        <f>'STOCK RETURNS'!AI997</f>
        <v>-1.4703358661990308E-2</v>
      </c>
      <c r="R8" s="159">
        <f>'STOCK RETURNS'!AK997</f>
        <v>3.5904599233624247E-2</v>
      </c>
      <c r="S8" s="156"/>
      <c r="W8" s="152" t="s">
        <v>51</v>
      </c>
      <c r="X8" s="135">
        <f t="shared" ref="X8:AO8" si="1">X7*SQRT(252)</f>
        <v>0.26060978735788093</v>
      </c>
      <c r="Y8" s="135">
        <f t="shared" si="1"/>
        <v>0.28150309112626254</v>
      </c>
      <c r="Z8" s="135">
        <f t="shared" si="1"/>
        <v>0.41827194828412989</v>
      </c>
      <c r="AA8" s="135">
        <f t="shared" si="1"/>
        <v>0.30290953004285043</v>
      </c>
      <c r="AB8" s="135">
        <f t="shared" si="1"/>
        <v>0.42883745563412801</v>
      </c>
      <c r="AC8" s="135">
        <f t="shared" si="1"/>
        <v>0.40993435821427554</v>
      </c>
      <c r="AD8" s="135">
        <f t="shared" si="1"/>
        <v>0.4376258661947271</v>
      </c>
      <c r="AE8" s="135">
        <f t="shared" si="1"/>
        <v>0.44297538294343175</v>
      </c>
      <c r="AF8" s="135">
        <f t="shared" si="1"/>
        <v>0.53031278684575656</v>
      </c>
      <c r="AG8" s="135">
        <f t="shared" si="1"/>
        <v>0.55514591266940327</v>
      </c>
      <c r="AH8" s="135">
        <f t="shared" si="1"/>
        <v>0.39765289307552926</v>
      </c>
      <c r="AI8" s="135">
        <f t="shared" si="1"/>
        <v>0.31632861339215274</v>
      </c>
      <c r="AJ8" s="135">
        <f t="shared" si="1"/>
        <v>0.36135244054122068</v>
      </c>
      <c r="AK8" s="135">
        <f t="shared" si="1"/>
        <v>0.30850296983662789</v>
      </c>
      <c r="AL8" s="135">
        <f t="shared" si="1"/>
        <v>0.22964875739913204</v>
      </c>
      <c r="AM8" s="135">
        <f t="shared" si="1"/>
        <v>0.31768940417256086</v>
      </c>
      <c r="AN8" s="135">
        <f t="shared" si="1"/>
        <v>0.54447274372983334</v>
      </c>
      <c r="AO8" s="136">
        <f t="shared" si="1"/>
        <v>0.44567309811018907</v>
      </c>
      <c r="AP8" s="100" t="s">
        <v>206</v>
      </c>
      <c r="AQ8" s="100" t="s">
        <v>207</v>
      </c>
    </row>
    <row r="9" spans="1:43" ht="18" thickBot="1">
      <c r="A9" s="157">
        <f>'STOCK RETURNS'!C998</f>
        <v>-8.7230640354251082E-3</v>
      </c>
      <c r="B9" s="158">
        <f>'STOCK RETURNS'!E998</f>
        <v>-2.8559540276658978E-2</v>
      </c>
      <c r="C9" s="158">
        <f>'STOCK RETURNS'!G998</f>
        <v>0</v>
      </c>
      <c r="D9" s="158">
        <f>'STOCK RETURNS'!I998</f>
        <v>-1.4388737452099556E-2</v>
      </c>
      <c r="E9" s="158">
        <f>'STOCK RETURNS'!K998</f>
        <v>-3.3655511802419567E-2</v>
      </c>
      <c r="F9" s="158">
        <f>'STOCK RETURNS'!M998</f>
        <v>-3.4458917493574694E-2</v>
      </c>
      <c r="G9" s="158">
        <f>'STOCK RETURNS'!O998</f>
        <v>-1.283791329296149E-2</v>
      </c>
      <c r="H9" s="158">
        <f>'STOCK RETURNS'!Q998</f>
        <v>-1.9627094113688525E-2</v>
      </c>
      <c r="I9" s="158">
        <f>'STOCK RETURNS'!S998</f>
        <v>-7.6730254151489694E-2</v>
      </c>
      <c r="J9" s="158">
        <f>'STOCK RETURNS'!U998</f>
        <v>-1.0204602284487358E-4</v>
      </c>
      <c r="K9" s="158">
        <f>'STOCK RETURNS'!W998</f>
        <v>0</v>
      </c>
      <c r="L9" s="158">
        <f>'STOCK RETURNS'!Y998</f>
        <v>-1.4141953756755008E-2</v>
      </c>
      <c r="M9" s="158">
        <f>'STOCK RETURNS'!AA998</f>
        <v>4.1473978734447936E-3</v>
      </c>
      <c r="N9" s="158">
        <f>'STOCK RETURNS'!AC998</f>
        <v>-1.6131003432201755E-2</v>
      </c>
      <c r="O9" s="158">
        <f>'STOCK RETURNS'!AE998</f>
        <v>-1.2343728459834844E-2</v>
      </c>
      <c r="P9" s="158">
        <f>'STOCK RETURNS'!AG998</f>
        <v>-3.7183257382415479E-2</v>
      </c>
      <c r="Q9" s="158">
        <f>'STOCK RETURNS'!AI998</f>
        <v>-4.9228154067391922E-2</v>
      </c>
      <c r="R9" s="159">
        <f>'STOCK RETURNS'!AK998</f>
        <v>-3.9596754424154161E-2</v>
      </c>
      <c r="S9" s="156"/>
      <c r="W9" s="153" t="s">
        <v>184</v>
      </c>
      <c r="X9" s="154">
        <v>3.2740079686401344E-8</v>
      </c>
      <c r="Y9" s="154">
        <v>0.15000057262610506</v>
      </c>
      <c r="Z9" s="154">
        <v>1.7379522599870914E-8</v>
      </c>
      <c r="AA9" s="154">
        <v>7.2452968703300466E-2</v>
      </c>
      <c r="AB9" s="154">
        <v>0.15000031280055506</v>
      </c>
      <c r="AC9" s="154">
        <v>1.2643475074239484E-9</v>
      </c>
      <c r="AD9" s="154">
        <v>0.11477029400645385</v>
      </c>
      <c r="AE9" s="154">
        <v>9.9999546813672568E-2</v>
      </c>
      <c r="AF9" s="154">
        <v>7.1512057309493844E-7</v>
      </c>
      <c r="AG9" s="154">
        <v>0.15000099999989971</v>
      </c>
      <c r="AH9" s="154">
        <v>6.5745367844870173E-2</v>
      </c>
      <c r="AI9" s="154">
        <v>9.3046402742700813E-9</v>
      </c>
      <c r="AJ9" s="154">
        <v>1.3161368969943588E-9</v>
      </c>
      <c r="AK9" s="154">
        <v>8.9309323420714356E-9</v>
      </c>
      <c r="AL9" s="154">
        <v>6.8472940232482599E-2</v>
      </c>
      <c r="AM9" s="154">
        <v>1.4242716083908694E-9</v>
      </c>
      <c r="AN9" s="154">
        <v>4.7029124109876197E-2</v>
      </c>
      <c r="AO9" s="151">
        <v>8.1649431681883483E-9</v>
      </c>
      <c r="AP9" s="101">
        <f>SUM(X9:AO9)</f>
        <v>0.91847292278266268</v>
      </c>
      <c r="AQ9" s="103">
        <f>MAX(X9:AO9)</f>
        <v>0.15000099999989971</v>
      </c>
    </row>
    <row r="10" spans="1:43" ht="18" thickBot="1">
      <c r="A10" s="157">
        <f>'STOCK RETURNS'!C999</f>
        <v>-1.0058917359141166E-3</v>
      </c>
      <c r="B10" s="158">
        <f>'STOCK RETURNS'!E999</f>
        <v>4.5202271689533599E-2</v>
      </c>
      <c r="C10" s="158">
        <f>'STOCK RETURNS'!G999</f>
        <v>2.5687343482379298E-2</v>
      </c>
      <c r="D10" s="158">
        <f>'STOCK RETURNS'!I999</f>
        <v>2.8118930264001495E-2</v>
      </c>
      <c r="E10" s="158">
        <f>'STOCK RETURNS'!K999</f>
        <v>5.0482296161305347E-2</v>
      </c>
      <c r="F10" s="158">
        <f>'STOCK RETURNS'!M999</f>
        <v>7.2268299096585192E-2</v>
      </c>
      <c r="G10" s="158">
        <f>'STOCK RETURNS'!O999</f>
        <v>4.8103115018393712E-2</v>
      </c>
      <c r="H10" s="158">
        <f>'STOCK RETURNS'!Q999</f>
        <v>4.4396162226097408E-2</v>
      </c>
      <c r="I10" s="158">
        <f>'STOCK RETURNS'!S999</f>
        <v>6.9781760647423224E-2</v>
      </c>
      <c r="J10" s="158">
        <f>'STOCK RETURNS'!U999</f>
        <v>4.9766463489983204E-2</v>
      </c>
      <c r="K10" s="158">
        <f>'STOCK RETURNS'!W999</f>
        <v>5.0806823001714678E-2</v>
      </c>
      <c r="L10" s="158">
        <f>'STOCK RETURNS'!Y999</f>
        <v>0</v>
      </c>
      <c r="M10" s="158">
        <f>'STOCK RETURNS'!AA999</f>
        <v>-6.4518413461999253E-3</v>
      </c>
      <c r="N10" s="158">
        <f>'STOCK RETURNS'!AC999</f>
        <v>4.937058902405058E-2</v>
      </c>
      <c r="O10" s="158">
        <f>'STOCK RETURNS'!AE999</f>
        <v>6.0291908073136008E-3</v>
      </c>
      <c r="P10" s="158">
        <f>'STOCK RETURNS'!AG999</f>
        <v>1.2740501266240604E-2</v>
      </c>
      <c r="Q10" s="158">
        <f>'STOCK RETURNS'!AI999</f>
        <v>3.8695754443123016E-2</v>
      </c>
      <c r="R10" s="159">
        <f>'STOCK RETURNS'!AK999</f>
        <v>4.2127264733311069E-2</v>
      </c>
      <c r="S10" s="156"/>
    </row>
    <row r="11" spans="1:43" ht="18" thickBot="1">
      <c r="A11" s="157">
        <f>'STOCK RETURNS'!C1000</f>
        <v>-7.1911408247805496E-4</v>
      </c>
      <c r="B11" s="158">
        <f>'STOCK RETURNS'!E1000</f>
        <v>1.2901399121627979E-2</v>
      </c>
      <c r="C11" s="158">
        <f>'STOCK RETURNS'!G1000</f>
        <v>3.2324901153916126E-2</v>
      </c>
      <c r="D11" s="158">
        <f>'STOCK RETURNS'!I1000</f>
        <v>-2.5084734914827947E-2</v>
      </c>
      <c r="E11" s="158">
        <f>'STOCK RETURNS'!K1000</f>
        <v>1.3554878960729377E-2</v>
      </c>
      <c r="F11" s="158">
        <f>'STOCK RETURNS'!M1000</f>
        <v>1.2489011570774988E-2</v>
      </c>
      <c r="G11" s="158">
        <f>'STOCK RETURNS'!O1000</f>
        <v>-1.108642843046541E-2</v>
      </c>
      <c r="H11" s="158">
        <f>'STOCK RETURNS'!Q1000</f>
        <v>4.2508644720270466E-2</v>
      </c>
      <c r="I11" s="158">
        <f>'STOCK RETURNS'!S1000</f>
        <v>-1.6403414078404139E-2</v>
      </c>
      <c r="J11" s="158">
        <f>'STOCK RETURNS'!U1000</f>
        <v>0</v>
      </c>
      <c r="K11" s="158">
        <f>'STOCK RETURNS'!W1000</f>
        <v>6.6015918476047394E-3</v>
      </c>
      <c r="L11" s="158">
        <f>'STOCK RETURNS'!Y1000</f>
        <v>3.0257209165371114E-3</v>
      </c>
      <c r="M11" s="158">
        <f>'STOCK RETURNS'!AA1000</f>
        <v>4.4759969862629284E-3</v>
      </c>
      <c r="N11" s="158">
        <f>'STOCK RETURNS'!AC1000</f>
        <v>1.2462093397323548E-2</v>
      </c>
      <c r="O11" s="158">
        <f>'STOCK RETURNS'!AE1000</f>
        <v>-1.1867410072183393E-3</v>
      </c>
      <c r="P11" s="158">
        <f>'STOCK RETURNS'!AG1000</f>
        <v>-5.6552750411046245E-3</v>
      </c>
      <c r="Q11" s="158">
        <f>'STOCK RETURNS'!AI1000</f>
        <v>2.3496652617574831E-2</v>
      </c>
      <c r="R11" s="159">
        <f>'STOCK RETURNS'!AK1000</f>
        <v>-1.8264596584304574E-2</v>
      </c>
      <c r="S11" s="156"/>
      <c r="W11" s="104" t="s">
        <v>208</v>
      </c>
      <c r="X11" s="121" t="s">
        <v>2</v>
      </c>
      <c r="Y11" s="119" t="s">
        <v>1</v>
      </c>
      <c r="Z11" s="118" t="s">
        <v>174</v>
      </c>
      <c r="AA11" s="118" t="s">
        <v>59</v>
      </c>
      <c r="AB11" s="118" t="s">
        <v>11</v>
      </c>
      <c r="AC11" s="118" t="s">
        <v>21</v>
      </c>
      <c r="AD11" s="118" t="s">
        <v>70</v>
      </c>
      <c r="AE11" s="118" t="s">
        <v>64</v>
      </c>
      <c r="AF11" s="118" t="s">
        <v>175</v>
      </c>
      <c r="AG11" s="118" t="s">
        <v>176</v>
      </c>
      <c r="AH11" s="118" t="s">
        <v>61</v>
      </c>
      <c r="AI11" s="118" t="s">
        <v>87</v>
      </c>
      <c r="AJ11" s="118" t="s">
        <v>177</v>
      </c>
      <c r="AK11" s="118" t="s">
        <v>30</v>
      </c>
      <c r="AL11" s="118" t="s">
        <v>178</v>
      </c>
      <c r="AM11" s="118" t="s">
        <v>179</v>
      </c>
      <c r="AN11" s="118" t="s">
        <v>28</v>
      </c>
      <c r="AO11" s="120">
        <v>3</v>
      </c>
    </row>
    <row r="12" spans="1:43">
      <c r="A12" s="157">
        <f>'STOCK RETURNS'!C1001</f>
        <v>-6.2782093281744354E-3</v>
      </c>
      <c r="B12" s="158">
        <f>'STOCK RETURNS'!E1001</f>
        <v>4.0074036367302975E-3</v>
      </c>
      <c r="C12" s="158">
        <f>'STOCK RETURNS'!G1001</f>
        <v>-8.3740409638842061E-4</v>
      </c>
      <c r="D12" s="158">
        <f>'STOCK RETURNS'!I1001</f>
        <v>4.4180981062689872E-3</v>
      </c>
      <c r="E12" s="158">
        <f>'STOCK RETURNS'!K1001</f>
        <v>-3.0662649019292058E-2</v>
      </c>
      <c r="F12" s="158">
        <f>'STOCK RETURNS'!M1001</f>
        <v>-3.5186309125043801E-2</v>
      </c>
      <c r="G12" s="158">
        <f>'STOCK RETURNS'!O1001</f>
        <v>-1.8115908142893294E-2</v>
      </c>
      <c r="H12" s="158">
        <f>'STOCK RETURNS'!Q1001</f>
        <v>-4.4345192527572012E-2</v>
      </c>
      <c r="I12" s="158">
        <f>'STOCK RETURNS'!S1001</f>
        <v>-6.5917695821754371E-2</v>
      </c>
      <c r="J12" s="158">
        <f>'STOCK RETURNS'!U1001</f>
        <v>-4.9664417467138455E-2</v>
      </c>
      <c r="K12" s="158">
        <f>'STOCK RETURNS'!W1001</f>
        <v>-2.7094397927479228E-2</v>
      </c>
      <c r="L12" s="158">
        <f>'STOCK RETURNS'!Y1001</f>
        <v>2.2996384446662944E-2</v>
      </c>
      <c r="M12" s="158">
        <f>'STOCK RETURNS'!AA1001</f>
        <v>2.6123816188581487E-3</v>
      </c>
      <c r="N12" s="158">
        <f>'STOCK RETURNS'!AC1001</f>
        <v>-3.3472834600570345E-3</v>
      </c>
      <c r="O12" s="158">
        <f>'STOCK RETURNS'!AE1001</f>
        <v>-1.0662691967931792E-2</v>
      </c>
      <c r="P12" s="158">
        <f>'STOCK RETURNS'!AG1001</f>
        <v>-4.7402238894583906E-2</v>
      </c>
      <c r="Q12" s="158">
        <f>'STOCK RETURNS'!AI1001</f>
        <v>-3.598897012171625E-2</v>
      </c>
      <c r="R12" s="159">
        <f>'STOCK RETURNS'!AK1001</f>
        <v>-8.546882404881764E-3</v>
      </c>
      <c r="S12" s="156"/>
      <c r="W12" s="117" t="s">
        <v>2</v>
      </c>
      <c r="X12" s="122">
        <f t="array" ref="X12:AO29">MMULT(TRANSPOSE(Stock_data-three_returns),Stock_data-three_returns)/COUNT(A2:A531)</f>
        <v>2.6951373518539643E-4</v>
      </c>
      <c r="Y12" s="122">
        <v>1.2746763649855778E-4</v>
      </c>
      <c r="Z12" s="122">
        <v>5.6486406625879467E-5</v>
      </c>
      <c r="AA12" s="122">
        <v>1.0334529928876973E-4</v>
      </c>
      <c r="AB12" s="122">
        <v>1.7406902661313957E-4</v>
      </c>
      <c r="AC12" s="122">
        <v>1.6494158439360918E-4</v>
      </c>
      <c r="AD12" s="122">
        <v>1.5828057013556255E-4</v>
      </c>
      <c r="AE12" s="122">
        <v>1.9766926188292329E-4</v>
      </c>
      <c r="AF12" s="122">
        <v>1.830763169370112E-4</v>
      </c>
      <c r="AG12" s="122">
        <v>6.0000486982159426E-5</v>
      </c>
      <c r="AH12" s="122">
        <v>1.2403066195663514E-4</v>
      </c>
      <c r="AI12" s="122">
        <v>8.5393327990419615E-5</v>
      </c>
      <c r="AJ12" s="122">
        <v>4.5215011084311488E-5</v>
      </c>
      <c r="AK12" s="122">
        <v>1.2058304197760503E-4</v>
      </c>
      <c r="AL12" s="122">
        <v>3.4892302810356173E-5</v>
      </c>
      <c r="AM12" s="122">
        <v>1.3806921703679679E-4</v>
      </c>
      <c r="AN12" s="122">
        <v>1.1068925361780835E-4</v>
      </c>
      <c r="AO12" s="123">
        <v>1.1943983638739015E-4</v>
      </c>
    </row>
    <row r="13" spans="1:43">
      <c r="A13" s="157">
        <f>'STOCK RETURNS'!C1002</f>
        <v>1.2374258614894176E-2</v>
      </c>
      <c r="B13" s="158">
        <f>'STOCK RETURNS'!E1002</f>
        <v>2.5438935857980405E-2</v>
      </c>
      <c r="C13" s="158">
        <f>'STOCK RETURNS'!G1002</f>
        <v>-3.0764952247479176E-3</v>
      </c>
      <c r="D13" s="158">
        <f>'STOCK RETURNS'!I1002</f>
        <v>3.3313598509326532E-2</v>
      </c>
      <c r="E13" s="158">
        <f>'STOCK RETURNS'!K1002</f>
        <v>2.9299024840935592E-2</v>
      </c>
      <c r="F13" s="158">
        <f>'STOCK RETURNS'!M1002</f>
        <v>7.2313543153937052E-2</v>
      </c>
      <c r="G13" s="158">
        <f>'STOCK RETURNS'!O1002</f>
        <v>-1.9051030116867568E-2</v>
      </c>
      <c r="H13" s="158">
        <f>'STOCK RETURNS'!Q1002</f>
        <v>1.9418085857101516E-2</v>
      </c>
      <c r="I13" s="158">
        <f>'STOCK RETURNS'!S1002</f>
        <v>3.9584636248217842E-2</v>
      </c>
      <c r="J13" s="158">
        <f>'STOCK RETURNS'!U1002</f>
        <v>6.8992871486951421E-2</v>
      </c>
      <c r="K13" s="158">
        <f>'STOCK RETURNS'!W1002</f>
        <v>2.3936572827907985E-2</v>
      </c>
      <c r="L13" s="158">
        <f>'STOCK RETURNS'!Y1002</f>
        <v>1.7849778965811951E-2</v>
      </c>
      <c r="M13" s="158">
        <f>'STOCK RETURNS'!AA1002</f>
        <v>1.797305199025025E-2</v>
      </c>
      <c r="N13" s="158">
        <f>'STOCK RETURNS'!AC1002</f>
        <v>3.0956576460182114E-2</v>
      </c>
      <c r="O13" s="158">
        <f>'STOCK RETURNS'!AE1002</f>
        <v>1.5562375125199358E-2</v>
      </c>
      <c r="P13" s="158">
        <f>'STOCK RETURNS'!AG1002</f>
        <v>3.0712816100023976E-2</v>
      </c>
      <c r="Q13" s="158">
        <f>'STOCK RETURNS'!AI1002</f>
        <v>2.1142059083624522E-2</v>
      </c>
      <c r="R13" s="159">
        <f>'STOCK RETURNS'!AK1002</f>
        <v>2.9294940825395029E-2</v>
      </c>
      <c r="S13" s="156"/>
      <c r="W13" s="115" t="s">
        <v>1</v>
      </c>
      <c r="X13" s="122">
        <v>1.2746763649855778E-4</v>
      </c>
      <c r="Y13" s="122">
        <v>3.1446027902238443E-4</v>
      </c>
      <c r="Z13" s="122">
        <v>5.640825191198926E-5</v>
      </c>
      <c r="AA13" s="122">
        <v>8.2522029309367467E-5</v>
      </c>
      <c r="AB13" s="122">
        <v>1.3572963561100495E-4</v>
      </c>
      <c r="AC13" s="122">
        <v>1.8895682285289338E-4</v>
      </c>
      <c r="AD13" s="122">
        <v>1.3065540211812938E-4</v>
      </c>
      <c r="AE13" s="122">
        <v>1.5215507900212628E-4</v>
      </c>
      <c r="AF13" s="122">
        <v>1.774668362415615E-4</v>
      </c>
      <c r="AG13" s="122">
        <v>2.5113721405274922E-5</v>
      </c>
      <c r="AH13" s="122">
        <v>1.2275243837452416E-4</v>
      </c>
      <c r="AI13" s="122">
        <v>6.4857751395928245E-5</v>
      </c>
      <c r="AJ13" s="122">
        <v>3.5787880939298141E-5</v>
      </c>
      <c r="AK13" s="122">
        <v>1.1440658759954778E-4</v>
      </c>
      <c r="AL13" s="122">
        <v>3.6649818528672001E-5</v>
      </c>
      <c r="AM13" s="122">
        <v>1.1424270675250569E-4</v>
      </c>
      <c r="AN13" s="122">
        <v>1.0742731843228633E-4</v>
      </c>
      <c r="AO13" s="123">
        <v>9.0867790064015305E-5</v>
      </c>
    </row>
    <row r="14" spans="1:43">
      <c r="A14" s="157">
        <f>'STOCK RETURNS'!C1003</f>
        <v>-6.743694399847725E-3</v>
      </c>
      <c r="B14" s="158">
        <f>'STOCK RETURNS'!E1003</f>
        <v>4.937197769498284E-2</v>
      </c>
      <c r="C14" s="158">
        <f>'STOCK RETURNS'!G1003</f>
        <v>4.1928782600359578E-3</v>
      </c>
      <c r="D14" s="158">
        <f>'STOCK RETURNS'!I1003</f>
        <v>-1.5721508010781778E-3</v>
      </c>
      <c r="E14" s="158">
        <f>'STOCK RETURNS'!K1003</f>
        <v>-2.9748766247211955E-2</v>
      </c>
      <c r="F14" s="158">
        <f>'STOCK RETURNS'!M1003</f>
        <v>3.4110323010629008E-3</v>
      </c>
      <c r="G14" s="158">
        <f>'STOCK RETURNS'!O1003</f>
        <v>1.580235626146597E-2</v>
      </c>
      <c r="H14" s="158">
        <f>'STOCK RETURNS'!Q1003</f>
        <v>-1.2092045765028633E-2</v>
      </c>
      <c r="I14" s="158">
        <f>'STOCK RETURNS'!S1003</f>
        <v>2.4227752614254892E-3</v>
      </c>
      <c r="J14" s="158">
        <f>'STOCK RETURNS'!U1003</f>
        <v>0</v>
      </c>
      <c r="K14" s="158">
        <f>'STOCK RETURNS'!W1003</f>
        <v>3.8429912791677632E-3</v>
      </c>
      <c r="L14" s="158">
        <f>'STOCK RETURNS'!Y1003</f>
        <v>1.4111105279792285E-2</v>
      </c>
      <c r="M14" s="158">
        <f>'STOCK RETURNS'!AA1003</f>
        <v>0</v>
      </c>
      <c r="N14" s="158">
        <f>'STOCK RETURNS'!AC1003</f>
        <v>7.6695116669860033E-3</v>
      </c>
      <c r="O14" s="158">
        <f>'STOCK RETURNS'!AE1003</f>
        <v>-1.541691000020635E-2</v>
      </c>
      <c r="P14" s="158">
        <f>'STOCK RETURNS'!AG1003</f>
        <v>1.1467478813408247E-2</v>
      </c>
      <c r="Q14" s="158">
        <f>'STOCK RETURNS'!AI1003</f>
        <v>6.1496205369061538E-3</v>
      </c>
      <c r="R14" s="159">
        <f>'STOCK RETURNS'!AK1003</f>
        <v>-1.8881651126469761E-2</v>
      </c>
      <c r="S14" s="156"/>
      <c r="W14" s="114" t="s">
        <v>174</v>
      </c>
      <c r="X14" s="122">
        <v>5.6486406625879467E-5</v>
      </c>
      <c r="Y14" s="122">
        <v>5.640825191198926E-5</v>
      </c>
      <c r="Z14" s="122">
        <v>6.9425167746588092E-4</v>
      </c>
      <c r="AA14" s="122">
        <v>6.0472311472544886E-5</v>
      </c>
      <c r="AB14" s="122">
        <v>4.5056097293856E-5</v>
      </c>
      <c r="AC14" s="122">
        <v>6.9064625272062129E-5</v>
      </c>
      <c r="AD14" s="122">
        <v>7.3912909324957E-5</v>
      </c>
      <c r="AE14" s="122">
        <v>9.4344087747616414E-5</v>
      </c>
      <c r="AF14" s="122">
        <v>4.0001442113010222E-5</v>
      </c>
      <c r="AG14" s="122">
        <v>2.6710929212643896E-5</v>
      </c>
      <c r="AH14" s="122">
        <v>5.4763424862790386E-5</v>
      </c>
      <c r="AI14" s="122">
        <v>4.7884036164611586E-5</v>
      </c>
      <c r="AJ14" s="122">
        <v>3.2390646609216305E-5</v>
      </c>
      <c r="AK14" s="122">
        <v>6.224640999042281E-5</v>
      </c>
      <c r="AL14" s="122">
        <v>6.3281044809356154E-6</v>
      </c>
      <c r="AM14" s="122">
        <v>6.3483476520216774E-5</v>
      </c>
      <c r="AN14" s="122">
        <v>3.1949657867499668E-5</v>
      </c>
      <c r="AO14" s="123">
        <v>5.3221643792651626E-5</v>
      </c>
    </row>
    <row r="15" spans="1:43">
      <c r="A15" s="157">
        <f>'STOCK RETURNS'!C1004</f>
        <v>-1.3844312010855963E-2</v>
      </c>
      <c r="B15" s="158">
        <f>'STOCK RETURNS'!E1004</f>
        <v>1.5086874677154199E-2</v>
      </c>
      <c r="C15" s="158">
        <f>'STOCK RETURNS'!G1004</f>
        <v>-4.4730295435605315E-3</v>
      </c>
      <c r="D15" s="158">
        <f>'STOCK RETURNS'!I1004</f>
        <v>-1.0620368719634832E-2</v>
      </c>
      <c r="E15" s="158">
        <f>'STOCK RETURNS'!K1004</f>
        <v>-2.6841512264956464E-2</v>
      </c>
      <c r="F15" s="158">
        <f>'STOCK RETURNS'!M1004</f>
        <v>4.2474932893932461E-3</v>
      </c>
      <c r="G15" s="158">
        <f>'STOCK RETURNS'!O1004</f>
        <v>-3.0332655796942384E-2</v>
      </c>
      <c r="H15" s="158">
        <f>'STOCK RETURNS'!Q1004</f>
        <v>-1.3472340940767148E-2</v>
      </c>
      <c r="I15" s="158">
        <f>'STOCK RETURNS'!S1004</f>
        <v>3.7404182226883284E-2</v>
      </c>
      <c r="J15" s="158">
        <f>'STOCK RETURNS'!U1004</f>
        <v>-6.8686795883888527E-2</v>
      </c>
      <c r="K15" s="158">
        <f>'STOCK RETURNS'!W1004</f>
        <v>1.3605652055778678E-2</v>
      </c>
      <c r="L15" s="158">
        <f>'STOCK RETURNS'!Y1004</f>
        <v>7.2247506500802361E-2</v>
      </c>
      <c r="M15" s="158">
        <f>'STOCK RETURNS'!AA1004</f>
        <v>6.062462181643484E-2</v>
      </c>
      <c r="N15" s="158">
        <f>'STOCK RETURNS'!AC1004</f>
        <v>2.8680235255334812E-3</v>
      </c>
      <c r="O15" s="158">
        <f>'STOCK RETURNS'!AE1004</f>
        <v>-4.5832141714464911E-3</v>
      </c>
      <c r="P15" s="158">
        <f>'STOCK RETURNS'!AG1004</f>
        <v>-5.2493558861437901E-3</v>
      </c>
      <c r="Q15" s="158">
        <f>'STOCK RETURNS'!AI1004</f>
        <v>-1.1478479031219053E-2</v>
      </c>
      <c r="R15" s="159">
        <f>'STOCK RETURNS'!AK1004</f>
        <v>-1.8273940948033245E-2</v>
      </c>
      <c r="S15" s="156"/>
      <c r="W15" s="114" t="s">
        <v>59</v>
      </c>
      <c r="X15" s="122">
        <v>1.0334529928876973E-4</v>
      </c>
      <c r="Y15" s="122">
        <v>8.2522029309367467E-5</v>
      </c>
      <c r="Z15" s="122">
        <v>6.0472311472544886E-5</v>
      </c>
      <c r="AA15" s="122">
        <v>3.6410390234436688E-4</v>
      </c>
      <c r="AB15" s="122">
        <v>9.9842988461496421E-5</v>
      </c>
      <c r="AC15" s="122">
        <v>1.3205720225025272E-4</v>
      </c>
      <c r="AD15" s="122">
        <v>1.0312329913737325E-4</v>
      </c>
      <c r="AE15" s="122">
        <v>1.145633193043308E-4</v>
      </c>
      <c r="AF15" s="122">
        <v>1.1979734183432502E-4</v>
      </c>
      <c r="AG15" s="122">
        <v>4.4458072021337062E-5</v>
      </c>
      <c r="AH15" s="122">
        <v>1.1918357518144578E-4</v>
      </c>
      <c r="AI15" s="122">
        <v>3.533389442666373E-5</v>
      </c>
      <c r="AJ15" s="122">
        <v>5.8783854859831763E-5</v>
      </c>
      <c r="AK15" s="122">
        <v>1.0477237904218857E-4</v>
      </c>
      <c r="AL15" s="122">
        <v>3.8697958294059834E-5</v>
      </c>
      <c r="AM15" s="122">
        <v>1.0438526132814114E-4</v>
      </c>
      <c r="AN15" s="122">
        <v>3.9133717003438297E-5</v>
      </c>
      <c r="AO15" s="123">
        <v>1.0135550279722388E-4</v>
      </c>
    </row>
    <row r="16" spans="1:43">
      <c r="A16" s="157">
        <f>'STOCK RETURNS'!C1005</f>
        <v>0</v>
      </c>
      <c r="B16" s="158">
        <f>'STOCK RETURNS'!E1005</f>
        <v>0</v>
      </c>
      <c r="C16" s="158">
        <f>'STOCK RETURNS'!G1005</f>
        <v>0</v>
      </c>
      <c r="D16" s="158">
        <f>'STOCK RETURNS'!I1005</f>
        <v>0</v>
      </c>
      <c r="E16" s="158">
        <f>'STOCK RETURNS'!K1005</f>
        <v>0</v>
      </c>
      <c r="F16" s="158">
        <f>'STOCK RETURNS'!M1005</f>
        <v>0</v>
      </c>
      <c r="G16" s="158">
        <f>'STOCK RETURNS'!O1005</f>
        <v>0</v>
      </c>
      <c r="H16" s="158">
        <f>'STOCK RETURNS'!Q1005</f>
        <v>0</v>
      </c>
      <c r="I16" s="158">
        <f>'STOCK RETURNS'!S1005</f>
        <v>0</v>
      </c>
      <c r="J16" s="158">
        <f>'STOCK RETURNS'!U1005</f>
        <v>0</v>
      </c>
      <c r="K16" s="158">
        <f>'STOCK RETURNS'!W1005</f>
        <v>0</v>
      </c>
      <c r="L16" s="158">
        <f>'STOCK RETURNS'!Y1005</f>
        <v>0</v>
      </c>
      <c r="M16" s="158">
        <f>'STOCK RETURNS'!AA1005</f>
        <v>0</v>
      </c>
      <c r="N16" s="158">
        <f>'STOCK RETURNS'!AC1005</f>
        <v>0</v>
      </c>
      <c r="O16" s="158">
        <f>'STOCK RETURNS'!AE1005</f>
        <v>0</v>
      </c>
      <c r="P16" s="158">
        <f>'STOCK RETURNS'!AG1005</f>
        <v>0</v>
      </c>
      <c r="Q16" s="158">
        <f>'STOCK RETURNS'!AI1005</f>
        <v>0</v>
      </c>
      <c r="R16" s="159">
        <f>'STOCK RETURNS'!AK1005</f>
        <v>0</v>
      </c>
      <c r="S16" s="156"/>
      <c r="W16" s="114" t="s">
        <v>11</v>
      </c>
      <c r="X16" s="122">
        <v>1.7406902661313957E-4</v>
      </c>
      <c r="Y16" s="122">
        <v>1.3572963561100495E-4</v>
      </c>
      <c r="Z16" s="122">
        <v>4.5056097293856E-5</v>
      </c>
      <c r="AA16" s="122">
        <v>9.9842988461496421E-5</v>
      </c>
      <c r="AB16" s="122">
        <v>7.2976810855060535E-4</v>
      </c>
      <c r="AC16" s="122">
        <v>3.7434698989453088E-4</v>
      </c>
      <c r="AD16" s="122">
        <v>3.135687758587586E-4</v>
      </c>
      <c r="AE16" s="122">
        <v>6.1945289928326715E-4</v>
      </c>
      <c r="AF16" s="122">
        <v>4.7254126685420864E-4</v>
      </c>
      <c r="AG16" s="122">
        <v>1.4628596245274048E-4</v>
      </c>
      <c r="AH16" s="122">
        <v>2.7584668197508844E-4</v>
      </c>
      <c r="AI16" s="122">
        <v>1.0722954623442127E-4</v>
      </c>
      <c r="AJ16" s="122">
        <v>9.1916096386172337E-5</v>
      </c>
      <c r="AK16" s="122">
        <v>2.3079775146657634E-4</v>
      </c>
      <c r="AL16" s="122">
        <v>4.2503899318723037E-5</v>
      </c>
      <c r="AM16" s="122">
        <v>2.2425476951001231E-4</v>
      </c>
      <c r="AN16" s="122">
        <v>2.0960398016226997E-4</v>
      </c>
      <c r="AO16" s="123">
        <v>2.9220751088140283E-4</v>
      </c>
    </row>
    <row r="17" spans="1:41">
      <c r="A17" s="157">
        <f>'STOCK RETURNS'!C1006</f>
        <v>-7.3255034203552373E-3</v>
      </c>
      <c r="B17" s="158">
        <f>'STOCK RETURNS'!E1006</f>
        <v>-2.3903820078312814E-2</v>
      </c>
      <c r="C17" s="158">
        <f>'STOCK RETURNS'!G1006</f>
        <v>-1.9522476012655245E-2</v>
      </c>
      <c r="D17" s="158">
        <f>'STOCK RETURNS'!I1006</f>
        <v>2.2240611206525547E-2</v>
      </c>
      <c r="E17" s="158">
        <f>'STOCK RETURNS'!K1006</f>
        <v>-2.5268935277687445E-2</v>
      </c>
      <c r="F17" s="158">
        <f>'STOCK RETURNS'!M1006</f>
        <v>-3.9480707389656283E-2</v>
      </c>
      <c r="G17" s="158">
        <f>'STOCK RETURNS'!O1006</f>
        <v>-4.9377316231991375E-2</v>
      </c>
      <c r="H17" s="158">
        <f>'STOCK RETURNS'!Q1006</f>
        <v>-2.7501733269538597E-2</v>
      </c>
      <c r="I17" s="158">
        <f>'STOCK RETURNS'!S1006</f>
        <v>3.4904049397683459E-3</v>
      </c>
      <c r="J17" s="158">
        <f>'STOCK RETURNS'!U1006</f>
        <v>-3.0607560306283166E-4</v>
      </c>
      <c r="K17" s="158">
        <f>'STOCK RETURNS'!W1006</f>
        <v>-1.6349138001529526E-2</v>
      </c>
      <c r="L17" s="158">
        <f>'STOCK RETURNS'!Y1006</f>
        <v>6.1000056542247182E-3</v>
      </c>
      <c r="M17" s="158">
        <f>'STOCK RETURNS'!AA1006</f>
        <v>5.9156416502621705E-2</v>
      </c>
      <c r="N17" s="158">
        <f>'STOCK RETURNS'!AC1006</f>
        <v>-1.5382512834704066E-2</v>
      </c>
      <c r="O17" s="158">
        <f>'STOCK RETURNS'!AE1006</f>
        <v>3.1092357688215892E-2</v>
      </c>
      <c r="P17" s="158">
        <f>'STOCK RETURNS'!AG1006</f>
        <v>-1.7699577099400975E-2</v>
      </c>
      <c r="Q17" s="158">
        <f>'STOCK RETURNS'!AI1006</f>
        <v>-7.0104849855900861E-3</v>
      </c>
      <c r="R17" s="159">
        <f>'STOCK RETURNS'!AK1006</f>
        <v>-3.3514539564355579E-2</v>
      </c>
      <c r="S17" s="156"/>
      <c r="W17" s="114" t="s">
        <v>21</v>
      </c>
      <c r="X17" s="122">
        <v>1.6494158439360918E-4</v>
      </c>
      <c r="Y17" s="122">
        <v>1.8895682285289338E-4</v>
      </c>
      <c r="Z17" s="122">
        <v>6.9064625272062129E-5</v>
      </c>
      <c r="AA17" s="122">
        <v>1.3205720225025272E-4</v>
      </c>
      <c r="AB17" s="122">
        <v>3.7434698989453088E-4</v>
      </c>
      <c r="AC17" s="122">
        <v>6.6684991287519738E-4</v>
      </c>
      <c r="AD17" s="122">
        <v>3.1032002446619751E-4</v>
      </c>
      <c r="AE17" s="122">
        <v>3.8050412553111668E-4</v>
      </c>
      <c r="AF17" s="122">
        <v>4.2992284153912697E-4</v>
      </c>
      <c r="AG17" s="122">
        <v>1.1520327791994043E-4</v>
      </c>
      <c r="AH17" s="122">
        <v>3.219486988722041E-4</v>
      </c>
      <c r="AI17" s="122">
        <v>1.3565465284690937E-4</v>
      </c>
      <c r="AJ17" s="122">
        <v>7.8727475042287306E-5</v>
      </c>
      <c r="AK17" s="122">
        <v>3.4625004130878299E-4</v>
      </c>
      <c r="AL17" s="122">
        <v>5.3790825479730196E-5</v>
      </c>
      <c r="AM17" s="122">
        <v>2.6328743016572922E-4</v>
      </c>
      <c r="AN17" s="122">
        <v>2.3513513228168653E-4</v>
      </c>
      <c r="AO17" s="123">
        <v>2.7203748458831662E-4</v>
      </c>
    </row>
    <row r="18" spans="1:41">
      <c r="A18" s="157">
        <f>'STOCK RETURNS'!C1007</f>
        <v>5.7184906566909756E-3</v>
      </c>
      <c r="B18" s="158">
        <f>'STOCK RETURNS'!E1007</f>
        <v>1.1026891051961394E-2</v>
      </c>
      <c r="C18" s="158">
        <f>'STOCK RETURNS'!G1007</f>
        <v>2.5110643670102149E-2</v>
      </c>
      <c r="D18" s="158">
        <f>'STOCK RETURNS'!I1007</f>
        <v>1.0387981577493989E-2</v>
      </c>
      <c r="E18" s="158">
        <f>'STOCK RETURNS'!K1007</f>
        <v>2.0056970734357804E-2</v>
      </c>
      <c r="F18" s="158">
        <f>'STOCK RETURNS'!M1007</f>
        <v>4.0892538769164294E-2</v>
      </c>
      <c r="G18" s="158">
        <f>'STOCK RETURNS'!O1007</f>
        <v>-1.1761998162310551E-2</v>
      </c>
      <c r="H18" s="158">
        <f>'STOCK RETURNS'!Q1007</f>
        <v>5.6872191205895144E-3</v>
      </c>
      <c r="I18" s="158">
        <f>'STOCK RETURNS'!S1007</f>
        <v>3.3688598301985589E-2</v>
      </c>
      <c r="J18" s="158">
        <f>'STOCK RETURNS'!U1007</f>
        <v>7.2320661579626078E-2</v>
      </c>
      <c r="K18" s="158">
        <f>'STOCK RETURNS'!W1007</f>
        <v>3.7078733516108374E-2</v>
      </c>
      <c r="L18" s="158">
        <f>'STOCK RETURNS'!Y1007</f>
        <v>4.1942466504123171E-2</v>
      </c>
      <c r="M18" s="158">
        <f>'STOCK RETURNS'!AA1007</f>
        <v>-7.6242736304573178E-2</v>
      </c>
      <c r="N18" s="158">
        <f>'STOCK RETURNS'!AC1007</f>
        <v>2.4021481009413814E-2</v>
      </c>
      <c r="O18" s="158">
        <f>'STOCK RETURNS'!AE1007</f>
        <v>3.9830940315495979E-4</v>
      </c>
      <c r="P18" s="158">
        <f>'STOCK RETURNS'!AG1007</f>
        <v>2.3181599343039143E-2</v>
      </c>
      <c r="Q18" s="158">
        <f>'STOCK RETURNS'!AI1007</f>
        <v>2.8852957803160807E-2</v>
      </c>
      <c r="R18" s="159">
        <f>'STOCK RETURNS'!AK1007</f>
        <v>2.5081035465380687E-2</v>
      </c>
      <c r="S18" s="156"/>
      <c r="W18" s="114" t="s">
        <v>70</v>
      </c>
      <c r="X18" s="122">
        <v>1.5828057013556255E-4</v>
      </c>
      <c r="Y18" s="122">
        <v>1.3065540211812938E-4</v>
      </c>
      <c r="Z18" s="122">
        <v>7.3912909324957E-5</v>
      </c>
      <c r="AA18" s="122">
        <v>1.0312329913737325E-4</v>
      </c>
      <c r="AB18" s="122">
        <v>3.135687758587586E-4</v>
      </c>
      <c r="AC18" s="122">
        <v>3.1032002446619751E-4</v>
      </c>
      <c r="AD18" s="122">
        <v>7.5998570937573407E-4</v>
      </c>
      <c r="AE18" s="122">
        <v>3.3064934237832477E-4</v>
      </c>
      <c r="AF18" s="122">
        <v>3.5487822913005633E-4</v>
      </c>
      <c r="AG18" s="122">
        <v>1.0805879870600184E-4</v>
      </c>
      <c r="AH18" s="122">
        <v>2.1443466968965624E-4</v>
      </c>
      <c r="AI18" s="122">
        <v>9.7325716895198974E-5</v>
      </c>
      <c r="AJ18" s="122">
        <v>1.246698497408365E-4</v>
      </c>
      <c r="AK18" s="122">
        <v>2.1807467889536358E-4</v>
      </c>
      <c r="AL18" s="122">
        <v>6.8875848923676466E-5</v>
      </c>
      <c r="AM18" s="122">
        <v>2.3919767813392412E-4</v>
      </c>
      <c r="AN18" s="122">
        <v>1.7241203371759191E-4</v>
      </c>
      <c r="AO18" s="123">
        <v>2.1475955649787593E-4</v>
      </c>
    </row>
    <row r="19" spans="1:41">
      <c r="A19" s="157">
        <f>'STOCK RETURNS'!C1008</f>
        <v>-5.2039550137464464E-3</v>
      </c>
      <c r="B19" s="158">
        <f>'STOCK RETURNS'!E1008</f>
        <v>1.3368899377490648E-2</v>
      </c>
      <c r="C19" s="158">
        <f>'STOCK RETURNS'!G1008</f>
        <v>-3.3491518885894792E-3</v>
      </c>
      <c r="D19" s="158">
        <f>'STOCK RETURNS'!I1008</f>
        <v>5.9191228391951975E-3</v>
      </c>
      <c r="E19" s="158">
        <f>'STOCK RETURNS'!K1008</f>
        <v>-5.5311485662276989E-3</v>
      </c>
      <c r="F19" s="158">
        <f>'STOCK RETURNS'!M1008</f>
        <v>2.9197124711476105E-2</v>
      </c>
      <c r="G19" s="158">
        <f>'STOCK RETURNS'!O1008</f>
        <v>7.2668870453779606E-3</v>
      </c>
      <c r="H19" s="158">
        <f>'STOCK RETURNS'!Q1008</f>
        <v>-8.8608174681311467E-3</v>
      </c>
      <c r="I19" s="158">
        <f>'STOCK RETURNS'!S1008</f>
        <v>-4.7135161617729696E-2</v>
      </c>
      <c r="J19" s="158">
        <f>'STOCK RETURNS'!U1008</f>
        <v>3.4059741978945769E-2</v>
      </c>
      <c r="K19" s="158">
        <f>'STOCK RETURNS'!W1008</f>
        <v>-3.0234079826142762E-2</v>
      </c>
      <c r="L19" s="158">
        <f>'STOCK RETURNS'!Y1008</f>
        <v>-1.2501757417677322E-2</v>
      </c>
      <c r="M19" s="158">
        <f>'STOCK RETURNS'!AA1008</f>
        <v>-9.6805012958613226E-3</v>
      </c>
      <c r="N19" s="158">
        <f>'STOCK RETURNS'!AC1008</f>
        <v>2.6704317139049114E-2</v>
      </c>
      <c r="O19" s="158">
        <f>'STOCK RETURNS'!AE1008</f>
        <v>1.7544309650909525E-2</v>
      </c>
      <c r="P19" s="158">
        <f>'STOCK RETURNS'!AG1008</f>
        <v>-5.3650700184887379E-3</v>
      </c>
      <c r="Q19" s="158">
        <f>'STOCK RETURNS'!AI1008</f>
        <v>3.2962296723644132E-3</v>
      </c>
      <c r="R19" s="159">
        <f>'STOCK RETURNS'!AK1008</f>
        <v>-2.0813479781199205E-2</v>
      </c>
      <c r="S19" s="156"/>
      <c r="W19" s="114" t="s">
        <v>64</v>
      </c>
      <c r="X19" s="122">
        <v>1.9766926188292329E-4</v>
      </c>
      <c r="Y19" s="122">
        <v>1.5215507900212628E-4</v>
      </c>
      <c r="Z19" s="122">
        <v>9.4344087747616414E-5</v>
      </c>
      <c r="AA19" s="122">
        <v>1.145633193043308E-4</v>
      </c>
      <c r="AB19" s="122">
        <v>6.1945289928326715E-4</v>
      </c>
      <c r="AC19" s="122">
        <v>3.8050412553111668E-4</v>
      </c>
      <c r="AD19" s="122">
        <v>3.3064934237832477E-4</v>
      </c>
      <c r="AE19" s="122">
        <v>7.7867932497571496E-4</v>
      </c>
      <c r="AF19" s="122">
        <v>4.6926881493408132E-4</v>
      </c>
      <c r="AG19" s="122">
        <v>1.4646593746127885E-4</v>
      </c>
      <c r="AH19" s="122">
        <v>2.644482852058982E-4</v>
      </c>
      <c r="AI19" s="122">
        <v>1.1657998017142006E-4</v>
      </c>
      <c r="AJ19" s="122">
        <v>1.1861001636334341E-4</v>
      </c>
      <c r="AK19" s="122">
        <v>2.5306758423014538E-4</v>
      </c>
      <c r="AL19" s="122">
        <v>5.44127826607629E-5</v>
      </c>
      <c r="AM19" s="122">
        <v>2.3978765622185359E-4</v>
      </c>
      <c r="AN19" s="122">
        <v>1.8860101792124494E-4</v>
      </c>
      <c r="AO19" s="123">
        <v>2.9340292298613382E-4</v>
      </c>
    </row>
    <row r="20" spans="1:41">
      <c r="A20" s="157">
        <f>'STOCK RETURNS'!C1009</f>
        <v>-2.0865802495970677E-2</v>
      </c>
      <c r="B20" s="158">
        <f>'STOCK RETURNS'!E1009</f>
        <v>-1.6221357989893975E-2</v>
      </c>
      <c r="C20" s="158">
        <f>'STOCK RETURNS'!G1009</f>
        <v>-2.7492166490497936E-2</v>
      </c>
      <c r="D20" s="158">
        <f>'STOCK RETURNS'!I1009</f>
        <v>1.6260520871780326E-2</v>
      </c>
      <c r="E20" s="158">
        <f>'STOCK RETURNS'!K1009</f>
        <v>-1.3223430319340975E-2</v>
      </c>
      <c r="F20" s="158">
        <f>'STOCK RETURNS'!M1009</f>
        <v>5.2840466315847434E-2</v>
      </c>
      <c r="G20" s="158">
        <f>'STOCK RETURNS'!O1009</f>
        <v>1.405998556829873E-2</v>
      </c>
      <c r="H20" s="158">
        <f>'STOCK RETURNS'!Q1009</f>
        <v>-7.657982542845795E-3</v>
      </c>
      <c r="I20" s="158">
        <f>'STOCK RETURNS'!S1009</f>
        <v>-5.0704886015175053E-2</v>
      </c>
      <c r="J20" s="158">
        <f>'STOCK RETURNS'!U1009</f>
        <v>5.3584246134106263E-2</v>
      </c>
      <c r="K20" s="158">
        <f>'STOCK RETURNS'!W1009</f>
        <v>-1.180197587739318E-2</v>
      </c>
      <c r="L20" s="158">
        <f>'STOCK RETURNS'!Y1009</f>
        <v>1.2828738128891231E-3</v>
      </c>
      <c r="M20" s="158">
        <f>'STOCK RETURNS'!AA1009</f>
        <v>-3.3892182778587406E-3</v>
      </c>
      <c r="N20" s="158">
        <f>'STOCK RETURNS'!AC1009</f>
        <v>5.104950173539749E-2</v>
      </c>
      <c r="O20" s="158">
        <f>'STOCK RETURNS'!AE1009</f>
        <v>3.5434289476207234E-2</v>
      </c>
      <c r="P20" s="158">
        <f>'STOCK RETURNS'!AG1009</f>
        <v>5.6384975869786275E-2</v>
      </c>
      <c r="Q20" s="158">
        <f>'STOCK RETURNS'!AI1009</f>
        <v>-5.9642899523802192E-3</v>
      </c>
      <c r="R20" s="159">
        <f>'STOCK RETURNS'!AK1009</f>
        <v>-7.8962129107883663E-3</v>
      </c>
      <c r="S20" s="156"/>
      <c r="W20" s="114" t="s">
        <v>175</v>
      </c>
      <c r="X20" s="122">
        <v>1.830763169370112E-4</v>
      </c>
      <c r="Y20" s="122">
        <v>1.774668362415615E-4</v>
      </c>
      <c r="Z20" s="122">
        <v>4.0001442113010222E-5</v>
      </c>
      <c r="AA20" s="122">
        <v>1.1979734183432502E-4</v>
      </c>
      <c r="AB20" s="122">
        <v>4.7254126685420864E-4</v>
      </c>
      <c r="AC20" s="122">
        <v>4.2992284153912697E-4</v>
      </c>
      <c r="AD20" s="122">
        <v>3.5487822913005633E-4</v>
      </c>
      <c r="AE20" s="122">
        <v>4.6926881493408132E-4</v>
      </c>
      <c r="AF20" s="122">
        <v>1.1159986186194929E-3</v>
      </c>
      <c r="AG20" s="122">
        <v>1.1190670768972886E-4</v>
      </c>
      <c r="AH20" s="122">
        <v>3.2209846997566688E-4</v>
      </c>
      <c r="AI20" s="122">
        <v>1.2906736394563759E-4</v>
      </c>
      <c r="AJ20" s="122">
        <v>1.2124000751060341E-4</v>
      </c>
      <c r="AK20" s="122">
        <v>3.1018469693806571E-4</v>
      </c>
      <c r="AL20" s="122">
        <v>1.1497689426084206E-4</v>
      </c>
      <c r="AM20" s="122">
        <v>2.8628359923432728E-4</v>
      </c>
      <c r="AN20" s="122">
        <v>2.0363032578233359E-4</v>
      </c>
      <c r="AO20" s="123">
        <v>3.2209744306681357E-4</v>
      </c>
    </row>
    <row r="21" spans="1:41">
      <c r="A21" s="157">
        <f>'STOCK RETURNS'!C1010</f>
        <v>2.7238750117451339E-2</v>
      </c>
      <c r="B21" s="158">
        <f>'STOCK RETURNS'!E1010</f>
        <v>-7.5266474815045298E-3</v>
      </c>
      <c r="C21" s="158">
        <f>'STOCK RETURNS'!G1010</f>
        <v>-1.1851562336253679E-2</v>
      </c>
      <c r="D21" s="158">
        <f>'STOCK RETURNS'!I1010</f>
        <v>-4.3103515011223229E-3</v>
      </c>
      <c r="E21" s="158">
        <f>'STOCK RETURNS'!K1010</f>
        <v>6.9193998984716079E-2</v>
      </c>
      <c r="F21" s="158">
        <f>'STOCK RETURNS'!M1010</f>
        <v>3.6998734679059474E-2</v>
      </c>
      <c r="G21" s="158">
        <f>'STOCK RETURNS'!O1010</f>
        <v>4.5286075638304925E-2</v>
      </c>
      <c r="H21" s="158">
        <f>'STOCK RETURNS'!Q1010</f>
        <v>6.1490960835157052E-2</v>
      </c>
      <c r="I21" s="158">
        <f>'STOCK RETURNS'!S1010</f>
        <v>-6.1938682686265949E-4</v>
      </c>
      <c r="J21" s="158">
        <f>'STOCK RETURNS'!U1010</f>
        <v>2.5752496102414764E-2</v>
      </c>
      <c r="K21" s="158">
        <f>'STOCK RETURNS'!W1010</f>
        <v>4.5999072779328659E-2</v>
      </c>
      <c r="L21" s="158">
        <f>'STOCK RETURNS'!Y1010</f>
        <v>0</v>
      </c>
      <c r="M21" s="158">
        <f>'STOCK RETURNS'!AA1010</f>
        <v>1.9035612462325619E-2</v>
      </c>
      <c r="N21" s="158">
        <f>'STOCK RETURNS'!AC1010</f>
        <v>2.2430870907393399E-2</v>
      </c>
      <c r="O21" s="158">
        <f>'STOCK RETURNS'!AE1010</f>
        <v>2.8209810046448815E-2</v>
      </c>
      <c r="P21" s="158">
        <f>'STOCK RETURNS'!AG1010</f>
        <v>8.8038424911356244E-3</v>
      </c>
      <c r="Q21" s="158">
        <f>'STOCK RETURNS'!AI1010</f>
        <v>2.2781271007107473E-2</v>
      </c>
      <c r="R21" s="159">
        <f>'STOCK RETURNS'!AK1010</f>
        <v>2.5598077044420568E-2</v>
      </c>
      <c r="S21" s="156"/>
      <c r="W21" s="114" t="s">
        <v>176</v>
      </c>
      <c r="X21" s="122">
        <v>6.0000486982159426E-5</v>
      </c>
      <c r="Y21" s="122">
        <v>2.5113721405274922E-5</v>
      </c>
      <c r="Z21" s="122">
        <v>2.6710929212643896E-5</v>
      </c>
      <c r="AA21" s="122">
        <v>4.4458072021337062E-5</v>
      </c>
      <c r="AB21" s="122">
        <v>1.4628596245274048E-4</v>
      </c>
      <c r="AC21" s="122">
        <v>1.1520327791994043E-4</v>
      </c>
      <c r="AD21" s="122">
        <v>1.0805879870600184E-4</v>
      </c>
      <c r="AE21" s="122">
        <v>1.4646593746127885E-4</v>
      </c>
      <c r="AF21" s="122">
        <v>1.1190670768972886E-4</v>
      </c>
      <c r="AG21" s="122">
        <v>1.2229642236251778E-3</v>
      </c>
      <c r="AH21" s="122">
        <v>7.161593973817333E-5</v>
      </c>
      <c r="AI21" s="122">
        <v>4.9374876856403207E-5</v>
      </c>
      <c r="AJ21" s="122">
        <v>-3.6504798166404912E-5</v>
      </c>
      <c r="AK21" s="122">
        <v>5.760615331808495E-5</v>
      </c>
      <c r="AL21" s="122">
        <v>5.8755880835389032E-5</v>
      </c>
      <c r="AM21" s="122">
        <v>9.5447395846284268E-5</v>
      </c>
      <c r="AN21" s="122">
        <v>1.1036869398186442E-4</v>
      </c>
      <c r="AO21" s="123">
        <v>6.0184502253741084E-5</v>
      </c>
    </row>
    <row r="22" spans="1:41">
      <c r="A22" s="157">
        <f>'STOCK RETURNS'!C1011</f>
        <v>1.4354313451683341E-2</v>
      </c>
      <c r="B22" s="158">
        <f>'STOCK RETURNS'!E1011</f>
        <v>7.7408643411905498E-3</v>
      </c>
      <c r="C22" s="158">
        <f>'STOCK RETURNS'!G1011</f>
        <v>-1.4350810057770344E-2</v>
      </c>
      <c r="D22" s="158">
        <f>'STOCK RETURNS'!I1011</f>
        <v>-6.5005646030933161E-3</v>
      </c>
      <c r="E22" s="158">
        <f>'STOCK RETURNS'!K1011</f>
        <v>2.5400613432935839E-2</v>
      </c>
      <c r="F22" s="158">
        <f>'STOCK RETURNS'!M1011</f>
        <v>2.2519714258802843E-3</v>
      </c>
      <c r="G22" s="158">
        <f>'STOCK RETURNS'!O1011</f>
        <v>1.0558167461394119E-2</v>
      </c>
      <c r="H22" s="158">
        <f>'STOCK RETURNS'!Q1011</f>
        <v>1.9093658815579603E-2</v>
      </c>
      <c r="I22" s="158">
        <f>'STOCK RETURNS'!S1011</f>
        <v>3.7105793965355534E-3</v>
      </c>
      <c r="J22" s="158">
        <f>'STOCK RETURNS'!U1011</f>
        <v>-6.9204758340164971E-2</v>
      </c>
      <c r="K22" s="158">
        <f>'STOCK RETURNS'!W1011</f>
        <v>1.5047716059142768E-2</v>
      </c>
      <c r="L22" s="158">
        <f>'STOCK RETURNS'!Y1011</f>
        <v>-3.6557595733797577E-2</v>
      </c>
      <c r="M22" s="158">
        <f>'STOCK RETURNS'!AA1011</f>
        <v>1.0237684469676897E-2</v>
      </c>
      <c r="N22" s="158">
        <f>'STOCK RETURNS'!AC1011</f>
        <v>-1.3003156959359038E-2</v>
      </c>
      <c r="O22" s="158">
        <f>'STOCK RETURNS'!AE1011</f>
        <v>-3.2200093202927648E-3</v>
      </c>
      <c r="P22" s="158">
        <f>'STOCK RETURNS'!AG1011</f>
        <v>-1.6794119160397598E-2</v>
      </c>
      <c r="Q22" s="158">
        <f>'STOCK RETURNS'!AI1011</f>
        <v>5.0371056571564897E-2</v>
      </c>
      <c r="R22" s="159">
        <f>'STOCK RETURNS'!AK1011</f>
        <v>3.8348506666482239E-3</v>
      </c>
      <c r="S22" s="156"/>
      <c r="W22" s="114" t="s">
        <v>61</v>
      </c>
      <c r="X22" s="122">
        <v>1.2403066195663514E-4</v>
      </c>
      <c r="Y22" s="122">
        <v>1.2275243837452416E-4</v>
      </c>
      <c r="Z22" s="122">
        <v>5.4763424862790386E-5</v>
      </c>
      <c r="AA22" s="122">
        <v>1.1918357518144578E-4</v>
      </c>
      <c r="AB22" s="122">
        <v>2.7584668197508844E-4</v>
      </c>
      <c r="AC22" s="122">
        <v>3.219486988722041E-4</v>
      </c>
      <c r="AD22" s="122">
        <v>2.1443466968965624E-4</v>
      </c>
      <c r="AE22" s="122">
        <v>2.644482852058982E-4</v>
      </c>
      <c r="AF22" s="122">
        <v>3.2209846997566688E-4</v>
      </c>
      <c r="AG22" s="122">
        <v>7.161593973817333E-5</v>
      </c>
      <c r="AH22" s="122">
        <v>6.2749136258467538E-4</v>
      </c>
      <c r="AI22" s="122">
        <v>9.1128881837115793E-5</v>
      </c>
      <c r="AJ22" s="122">
        <v>8.6390281915042612E-5</v>
      </c>
      <c r="AK22" s="122">
        <v>2.4393849862309596E-4</v>
      </c>
      <c r="AL22" s="122">
        <v>4.8951136875796497E-5</v>
      </c>
      <c r="AM22" s="122">
        <v>2.2319343002715126E-4</v>
      </c>
      <c r="AN22" s="122">
        <v>1.4072497650903149E-4</v>
      </c>
      <c r="AO22" s="123">
        <v>1.8766783173830578E-4</v>
      </c>
    </row>
    <row r="23" spans="1:41">
      <c r="A23" s="157">
        <f>'STOCK RETURNS'!C1012</f>
        <v>7.1006215495761481E-3</v>
      </c>
      <c r="B23" s="158">
        <f>'STOCK RETURNS'!E1012</f>
        <v>-2.4501641250662686E-2</v>
      </c>
      <c r="C23" s="158">
        <f>'STOCK RETURNS'!G1012</f>
        <v>0</v>
      </c>
      <c r="D23" s="158">
        <f>'STOCK RETURNS'!I1012</f>
        <v>2.1736767828212737E-4</v>
      </c>
      <c r="E23" s="158">
        <f>'STOCK RETURNS'!K1012</f>
        <v>1.9454311084871501E-2</v>
      </c>
      <c r="F23" s="158">
        <f>'STOCK RETURNS'!M1012</f>
        <v>-1.5109831662231413E-2</v>
      </c>
      <c r="G23" s="158">
        <f>'STOCK RETURNS'!O1012</f>
        <v>0</v>
      </c>
      <c r="H23" s="158">
        <f>'STOCK RETURNS'!Q1012</f>
        <v>2.2210147325656019E-2</v>
      </c>
      <c r="I23" s="158">
        <f>'STOCK RETURNS'!S1012</f>
        <v>5.1138961491187414E-2</v>
      </c>
      <c r="J23" s="158">
        <f>'STOCK RETURNS'!U1012</f>
        <v>-1.9348639001280105E-2</v>
      </c>
      <c r="K23" s="158">
        <f>'STOCK RETURNS'!W1012</f>
        <v>-2.2192493740423491E-2</v>
      </c>
      <c r="L23" s="158">
        <f>'STOCK RETURNS'!Y1012</f>
        <v>2.3654190897889595E-2</v>
      </c>
      <c r="M23" s="158">
        <f>'STOCK RETURNS'!AA1012</f>
        <v>6.5724079084249487E-3</v>
      </c>
      <c r="N23" s="158">
        <f>'STOCK RETURNS'!AC1012</f>
        <v>-1.4305139624479858E-2</v>
      </c>
      <c r="O23" s="158">
        <f>'STOCK RETURNS'!AE1012</f>
        <v>-3.3782430842839253E-3</v>
      </c>
      <c r="P23" s="158">
        <f>'STOCK RETURNS'!AG1012</f>
        <v>-6.9320492257623715E-3</v>
      </c>
      <c r="Q23" s="158">
        <f>'STOCK RETURNS'!AI1012</f>
        <v>6.3057986017583778E-2</v>
      </c>
      <c r="R23" s="159">
        <f>'STOCK RETURNS'!AK1012</f>
        <v>7.2298902905084672E-2</v>
      </c>
      <c r="S23" s="156"/>
      <c r="W23" s="114" t="s">
        <v>87</v>
      </c>
      <c r="X23" s="122">
        <v>8.5393327990419615E-5</v>
      </c>
      <c r="Y23" s="122">
        <v>6.4857751395928245E-5</v>
      </c>
      <c r="Z23" s="122">
        <v>4.7884036164611586E-5</v>
      </c>
      <c r="AA23" s="122">
        <v>3.533389442666373E-5</v>
      </c>
      <c r="AB23" s="122">
        <v>1.0722954623442127E-4</v>
      </c>
      <c r="AC23" s="122">
        <v>1.3565465284690937E-4</v>
      </c>
      <c r="AD23" s="122">
        <v>9.7325716895198974E-5</v>
      </c>
      <c r="AE23" s="122">
        <v>1.1657998017142006E-4</v>
      </c>
      <c r="AF23" s="122">
        <v>1.2906736394563759E-4</v>
      </c>
      <c r="AG23" s="122">
        <v>4.9374876856403207E-5</v>
      </c>
      <c r="AH23" s="122">
        <v>9.1128881837115793E-5</v>
      </c>
      <c r="AI23" s="122">
        <v>3.9707853829603989E-4</v>
      </c>
      <c r="AJ23" s="122">
        <v>5.9585813250668637E-5</v>
      </c>
      <c r="AK23" s="122">
        <v>9.0812263065947156E-5</v>
      </c>
      <c r="AL23" s="122">
        <v>3.0099271373343208E-5</v>
      </c>
      <c r="AM23" s="122">
        <v>1.3383210258483127E-4</v>
      </c>
      <c r="AN23" s="122">
        <v>9.8084304899264654E-5</v>
      </c>
      <c r="AO23" s="123">
        <v>7.7480979862112236E-5</v>
      </c>
    </row>
    <row r="24" spans="1:41">
      <c r="A24" s="157">
        <f>'STOCK RETURNS'!C1013</f>
        <v>5.3458910592580457E-3</v>
      </c>
      <c r="B24" s="158">
        <f>'STOCK RETURNS'!E1013</f>
        <v>8.0453469324107834E-4</v>
      </c>
      <c r="C24" s="158">
        <f>'STOCK RETURNS'!G1013</f>
        <v>-1.7714796483818932E-3</v>
      </c>
      <c r="D24" s="158">
        <f>'STOCK RETURNS'!I1013</f>
        <v>1.7024438756223816E-2</v>
      </c>
      <c r="E24" s="158">
        <f>'STOCK RETURNS'!K1013</f>
        <v>4.3788295368033969E-2</v>
      </c>
      <c r="F24" s="158">
        <f>'STOCK RETURNS'!M1013</f>
        <v>-2.4140874442708547E-2</v>
      </c>
      <c r="G24" s="158">
        <f>'STOCK RETURNS'!O1013</f>
        <v>-1.9523922999909122E-3</v>
      </c>
      <c r="H24" s="158">
        <f>'STOCK RETURNS'!Q1013</f>
        <v>3.5210906043051292E-2</v>
      </c>
      <c r="I24" s="158">
        <f>'STOCK RETURNS'!S1013</f>
        <v>7.1843155516458396E-2</v>
      </c>
      <c r="J24" s="158">
        <f>'STOCK RETURNS'!U1013</f>
        <v>1.8349138668196617E-2</v>
      </c>
      <c r="K24" s="158">
        <f>'STOCK RETURNS'!W1013</f>
        <v>0</v>
      </c>
      <c r="L24" s="158">
        <f>'STOCK RETURNS'!Y1013</f>
        <v>0</v>
      </c>
      <c r="M24" s="158">
        <f>'STOCK RETURNS'!AA1013</f>
        <v>0</v>
      </c>
      <c r="N24" s="158">
        <f>'STOCK RETURNS'!AC1013</f>
        <v>-1.1706442667682204E-2</v>
      </c>
      <c r="O24" s="158">
        <f>'STOCK RETURNS'!AE1013</f>
        <v>5.9044569484505288E-3</v>
      </c>
      <c r="P24" s="158">
        <f>'STOCK RETURNS'!AG1013</f>
        <v>2.3507014319975029E-2</v>
      </c>
      <c r="Q24" s="158">
        <f>'STOCK RETURNS'!AI1013</f>
        <v>2.5198695951679666E-2</v>
      </c>
      <c r="R24" s="159">
        <f>'STOCK RETURNS'!AK1013</f>
        <v>-4.2420822034096219E-3</v>
      </c>
      <c r="S24" s="156"/>
      <c r="W24" s="114" t="s">
        <v>177</v>
      </c>
      <c r="X24" s="122">
        <v>4.5215011084311488E-5</v>
      </c>
      <c r="Y24" s="122">
        <v>3.5787880939298141E-5</v>
      </c>
      <c r="Z24" s="122">
        <v>3.2390646609216305E-5</v>
      </c>
      <c r="AA24" s="122">
        <v>5.8783854859831763E-5</v>
      </c>
      <c r="AB24" s="122">
        <v>9.1916096386172337E-5</v>
      </c>
      <c r="AC24" s="122">
        <v>7.8727475042287306E-5</v>
      </c>
      <c r="AD24" s="122">
        <v>1.246698497408365E-4</v>
      </c>
      <c r="AE24" s="122">
        <v>1.1861001636334341E-4</v>
      </c>
      <c r="AF24" s="122">
        <v>1.2124000751060341E-4</v>
      </c>
      <c r="AG24" s="122">
        <v>-3.6504798166404912E-5</v>
      </c>
      <c r="AH24" s="122">
        <v>8.6390281915042612E-5</v>
      </c>
      <c r="AI24" s="122">
        <v>5.9585813250668637E-5</v>
      </c>
      <c r="AJ24" s="122">
        <v>5.1815708843292222E-4</v>
      </c>
      <c r="AK24" s="122">
        <v>6.5413267595808554E-5</v>
      </c>
      <c r="AL24" s="122">
        <v>1.3739378327940214E-5</v>
      </c>
      <c r="AM24" s="122">
        <v>8.6543267069850448E-5</v>
      </c>
      <c r="AN24" s="122">
        <v>4.5151321677414974E-6</v>
      </c>
      <c r="AO24" s="123">
        <v>7.5335614496279649E-5</v>
      </c>
    </row>
    <row r="25" spans="1:41">
      <c r="A25" s="157">
        <f>'STOCK RETURNS'!C1014</f>
        <v>9.6919863052825194E-3</v>
      </c>
      <c r="B25" s="158">
        <f>'STOCK RETURNS'!E1014</f>
        <v>1.8184295029989948E-2</v>
      </c>
      <c r="C25" s="158">
        <f>'STOCK RETURNS'!G1014</f>
        <v>-1.0396647931909312E-2</v>
      </c>
      <c r="D25" s="158">
        <f>'STOCK RETURNS'!I1014</f>
        <v>4.264398786457518E-3</v>
      </c>
      <c r="E25" s="158">
        <f>'STOCK RETURNS'!K1014</f>
        <v>-3.3130068308335536E-2</v>
      </c>
      <c r="F25" s="158">
        <f>'STOCK RETURNS'!M1014</f>
        <v>4.6680582692273107E-3</v>
      </c>
      <c r="G25" s="158">
        <f>'STOCK RETURNS'!O1014</f>
        <v>-8.7574166811418587E-3</v>
      </c>
      <c r="H25" s="158">
        <f>'STOCK RETURNS'!Q1014</f>
        <v>-2.5432283400819395E-2</v>
      </c>
      <c r="I25" s="158">
        <f>'STOCK RETURNS'!S1014</f>
        <v>7.2117533405050005E-2</v>
      </c>
      <c r="J25" s="158">
        <f>'STOCK RETURNS'!U1014</f>
        <v>0</v>
      </c>
      <c r="K25" s="158">
        <f>'STOCK RETURNS'!W1014</f>
        <v>-1.6332357684694786E-2</v>
      </c>
      <c r="L25" s="158">
        <f>'STOCK RETURNS'!Y1014</f>
        <v>-1.0181526407969663E-2</v>
      </c>
      <c r="M25" s="158">
        <f>'STOCK RETURNS'!AA1014</f>
        <v>-3.1634472778726275E-3</v>
      </c>
      <c r="N25" s="158">
        <f>'STOCK RETURNS'!AC1014</f>
        <v>5.3273974574060655E-3</v>
      </c>
      <c r="O25" s="158">
        <f>'STOCK RETURNS'!AE1014</f>
        <v>-1.0531121989327666E-2</v>
      </c>
      <c r="P25" s="158">
        <f>'STOCK RETURNS'!AG1014</f>
        <v>1.5873349156290163E-2</v>
      </c>
      <c r="Q25" s="158">
        <f>'STOCK RETURNS'!AI1014</f>
        <v>-1.2169728734615807E-2</v>
      </c>
      <c r="R25" s="159">
        <f>'STOCK RETURNS'!AK1014</f>
        <v>-2.4940954906694859E-2</v>
      </c>
      <c r="S25" s="156"/>
      <c r="W25" s="114" t="s">
        <v>30</v>
      </c>
      <c r="X25" s="122">
        <v>1.2058304197760503E-4</v>
      </c>
      <c r="Y25" s="122">
        <v>1.1440658759954778E-4</v>
      </c>
      <c r="Z25" s="122">
        <v>6.224640999042281E-5</v>
      </c>
      <c r="AA25" s="122">
        <v>1.0477237904218857E-4</v>
      </c>
      <c r="AB25" s="122">
        <v>2.3079775146657634E-4</v>
      </c>
      <c r="AC25" s="122">
        <v>3.4625004130878299E-4</v>
      </c>
      <c r="AD25" s="122">
        <v>2.1807467889536358E-4</v>
      </c>
      <c r="AE25" s="122">
        <v>2.5306758423014538E-4</v>
      </c>
      <c r="AF25" s="122">
        <v>3.1018469693806571E-4</v>
      </c>
      <c r="AG25" s="122">
        <v>5.760615331808495E-5</v>
      </c>
      <c r="AH25" s="122">
        <v>2.4393849862309596E-4</v>
      </c>
      <c r="AI25" s="122">
        <v>9.0812263065947156E-5</v>
      </c>
      <c r="AJ25" s="122">
        <v>6.5413267595808554E-5</v>
      </c>
      <c r="AK25" s="122">
        <v>3.7767493015087087E-4</v>
      </c>
      <c r="AL25" s="122">
        <v>5.7717915016370456E-5</v>
      </c>
      <c r="AM25" s="122">
        <v>1.9939977680158208E-4</v>
      </c>
      <c r="AN25" s="122">
        <v>1.5518252225638687E-4</v>
      </c>
      <c r="AO25" s="123">
        <v>1.9679299385707278E-4</v>
      </c>
    </row>
    <row r="26" spans="1:41">
      <c r="A26" s="157">
        <f>'STOCK RETURNS'!C1015</f>
        <v>-2.1123041796546638E-4</v>
      </c>
      <c r="B26" s="158">
        <f>'STOCK RETURNS'!E1015</f>
        <v>-7.494450297495815E-3</v>
      </c>
      <c r="C26" s="158">
        <f>'STOCK RETURNS'!G1015</f>
        <v>-1.5648829722473619E-2</v>
      </c>
      <c r="D26" s="158">
        <f>'STOCK RETURNS'!I1015</f>
        <v>-1.0265274059594792E-2</v>
      </c>
      <c r="E26" s="158">
        <f>'STOCK RETURNS'!K1015</f>
        <v>-5.7612897011490782E-3</v>
      </c>
      <c r="F26" s="158">
        <f>'STOCK RETURNS'!M1015</f>
        <v>-1.0141811021324153E-2</v>
      </c>
      <c r="G26" s="158">
        <f>'STOCK RETURNS'!O1015</f>
        <v>-2.1253993123134776E-3</v>
      </c>
      <c r="H26" s="158">
        <f>'STOCK RETURNS'!Q1015</f>
        <v>-1.1514231987377924E-2</v>
      </c>
      <c r="I26" s="158">
        <f>'STOCK RETURNS'!S1015</f>
        <v>7.2001714339064452E-2</v>
      </c>
      <c r="J26" s="158">
        <f>'STOCK RETURNS'!U1015</f>
        <v>-4.6520015634892817E-2</v>
      </c>
      <c r="K26" s="158">
        <f>'STOCK RETURNS'!W1015</f>
        <v>-1.215477224395796E-3</v>
      </c>
      <c r="L26" s="158">
        <f>'STOCK RETURNS'!Y1015</f>
        <v>3.5823957021307355E-2</v>
      </c>
      <c r="M26" s="158">
        <f>'STOCK RETURNS'!AA1015</f>
        <v>-7.24320806502236E-3</v>
      </c>
      <c r="N26" s="158">
        <f>'STOCK RETURNS'!AC1015</f>
        <v>1.117882611152898E-2</v>
      </c>
      <c r="O26" s="158">
        <f>'STOCK RETURNS'!AE1015</f>
        <v>1.0000247544997412E-2</v>
      </c>
      <c r="P26" s="158">
        <f>'STOCK RETURNS'!AG1015</f>
        <v>-1.0081932652203534E-2</v>
      </c>
      <c r="Q26" s="158">
        <f>'STOCK RETURNS'!AI1015</f>
        <v>-2.6674864440400896E-3</v>
      </c>
      <c r="R26" s="159">
        <f>'STOCK RETURNS'!AK1015</f>
        <v>-1.7338862414984023E-2</v>
      </c>
      <c r="S26" s="156"/>
      <c r="W26" s="114" t="s">
        <v>178</v>
      </c>
      <c r="X26" s="122">
        <v>3.4892302810356173E-5</v>
      </c>
      <c r="Y26" s="122">
        <v>3.6649818528672001E-5</v>
      </c>
      <c r="Z26" s="122">
        <v>6.3281044809356154E-6</v>
      </c>
      <c r="AA26" s="122">
        <v>3.8697958294059834E-5</v>
      </c>
      <c r="AB26" s="122">
        <v>4.2503899318723037E-5</v>
      </c>
      <c r="AC26" s="122">
        <v>5.3790825479730196E-5</v>
      </c>
      <c r="AD26" s="122">
        <v>6.8875848923676466E-5</v>
      </c>
      <c r="AE26" s="122">
        <v>5.44127826607629E-5</v>
      </c>
      <c r="AF26" s="122">
        <v>1.1497689426084206E-4</v>
      </c>
      <c r="AG26" s="122">
        <v>5.8755880835389032E-5</v>
      </c>
      <c r="AH26" s="122">
        <v>4.8951136875796497E-5</v>
      </c>
      <c r="AI26" s="122">
        <v>3.0099271373343208E-5</v>
      </c>
      <c r="AJ26" s="122">
        <v>1.3739378327940214E-5</v>
      </c>
      <c r="AK26" s="122">
        <v>5.7717915016370456E-5</v>
      </c>
      <c r="AL26" s="122">
        <v>2.0927996736097373E-4</v>
      </c>
      <c r="AM26" s="122">
        <v>5.1796046886960558E-5</v>
      </c>
      <c r="AN26" s="122">
        <v>2.719057952958222E-5</v>
      </c>
      <c r="AO26" s="123">
        <v>6.4083840933142704E-5</v>
      </c>
    </row>
    <row r="27" spans="1:41">
      <c r="A27" s="157">
        <f>'STOCK RETURNS'!C1016</f>
        <v>-6.3577495872521993E-3</v>
      </c>
      <c r="B27" s="158">
        <f>'STOCK RETURNS'!E1016</f>
        <v>-1.9944409498699845E-2</v>
      </c>
      <c r="C27" s="158">
        <f>'STOCK RETURNS'!G1016</f>
        <v>6.0642815685055934E-4</v>
      </c>
      <c r="D27" s="158">
        <f>'STOCK RETURNS'!I1016</f>
        <v>-4.9563726072845912E-3</v>
      </c>
      <c r="E27" s="158">
        <f>'STOCK RETURNS'!K1016</f>
        <v>-5.8456970769352745E-2</v>
      </c>
      <c r="F27" s="158">
        <f>'STOCK RETURNS'!M1016</f>
        <v>-4.627112320491563E-2</v>
      </c>
      <c r="G27" s="158">
        <f>'STOCK RETURNS'!O1016</f>
        <v>-1.4234571106307315E-2</v>
      </c>
      <c r="H27" s="158">
        <f>'STOCK RETURNS'!Q1016</f>
        <v>-6.2725843471320458E-2</v>
      </c>
      <c r="I27" s="158">
        <f>'STOCK RETURNS'!S1016</f>
        <v>-3.7068022403734781E-2</v>
      </c>
      <c r="J27" s="158">
        <f>'STOCK RETURNS'!U1016</f>
        <v>0</v>
      </c>
      <c r="K27" s="158">
        <f>'STOCK RETURNS'!W1016</f>
        <v>0</v>
      </c>
      <c r="L27" s="158">
        <f>'STOCK RETURNS'!Y1016</f>
        <v>-1.2739025777429714E-2</v>
      </c>
      <c r="M27" s="158">
        <f>'STOCK RETURNS'!AA1016</f>
        <v>-2.2714664582531827E-2</v>
      </c>
      <c r="N27" s="158">
        <f>'STOCK RETURNS'!AC1016</f>
        <v>-5.9056950519205563E-3</v>
      </c>
      <c r="O27" s="158">
        <f>'STOCK RETURNS'!AE1016</f>
        <v>-3.330513252193257E-3</v>
      </c>
      <c r="P27" s="158">
        <f>'STOCK RETURNS'!AG1016</f>
        <v>-3.1095174710011456E-2</v>
      </c>
      <c r="Q27" s="158">
        <f>'STOCK RETURNS'!AI1016</f>
        <v>-1.1464443035488211E-2</v>
      </c>
      <c r="R27" s="159">
        <f>'STOCK RETURNS'!AK1016</f>
        <v>-3.6208014511345296E-2</v>
      </c>
      <c r="S27" s="156"/>
      <c r="W27" s="114" t="s">
        <v>179</v>
      </c>
      <c r="X27" s="122">
        <v>1.3806921703679679E-4</v>
      </c>
      <c r="Y27" s="122">
        <v>1.1424270675250569E-4</v>
      </c>
      <c r="Z27" s="122">
        <v>6.3483476520216774E-5</v>
      </c>
      <c r="AA27" s="122">
        <v>1.0438526132814114E-4</v>
      </c>
      <c r="AB27" s="122">
        <v>2.2425476951001231E-4</v>
      </c>
      <c r="AC27" s="122">
        <v>2.6328743016572922E-4</v>
      </c>
      <c r="AD27" s="122">
        <v>2.3919767813392412E-4</v>
      </c>
      <c r="AE27" s="122">
        <v>2.3978765622185359E-4</v>
      </c>
      <c r="AF27" s="122">
        <v>2.8628359923432728E-4</v>
      </c>
      <c r="AG27" s="122">
        <v>9.5447395846284268E-5</v>
      </c>
      <c r="AH27" s="122">
        <v>2.2319343002715126E-4</v>
      </c>
      <c r="AI27" s="122">
        <v>1.3383210258483127E-4</v>
      </c>
      <c r="AJ27" s="122">
        <v>8.6543267069850448E-5</v>
      </c>
      <c r="AK27" s="122">
        <v>1.9939977680158208E-4</v>
      </c>
      <c r="AL27" s="122">
        <v>5.1796046886960558E-5</v>
      </c>
      <c r="AM27" s="122">
        <v>4.0050221239490771E-4</v>
      </c>
      <c r="AN27" s="122">
        <v>1.2335548423780617E-4</v>
      </c>
      <c r="AO27" s="123">
        <v>1.5353864701317198E-4</v>
      </c>
    </row>
    <row r="28" spans="1:41">
      <c r="A28" s="157">
        <f>'STOCK RETURNS'!C1017</f>
        <v>4.3841111091446209E-3</v>
      </c>
      <c r="B28" s="158">
        <f>'STOCK RETURNS'!E1017</f>
        <v>-8.8587042556971269E-4</v>
      </c>
      <c r="C28" s="158">
        <f>'STOCK RETURNS'!G1017</f>
        <v>-5.4711382674797436E-3</v>
      </c>
      <c r="D28" s="158">
        <f>'STOCK RETURNS'!I1017</f>
        <v>8.6374438537773423E-4</v>
      </c>
      <c r="E28" s="158">
        <f>'STOCK RETURNS'!K1017</f>
        <v>7.7933649012427455E-4</v>
      </c>
      <c r="F28" s="158">
        <f>'STOCK RETURNS'!M1017</f>
        <v>-6.0406553809466534E-3</v>
      </c>
      <c r="G28" s="158">
        <f>'STOCK RETURNS'!O1017</f>
        <v>9.2449929543142006E-4</v>
      </c>
      <c r="H28" s="158">
        <f>'STOCK RETURNS'!Q1017</f>
        <v>3.6923118871275921E-3</v>
      </c>
      <c r="I28" s="158">
        <f>'STOCK RETURNS'!S1017</f>
        <v>1.0246491209171666E-2</v>
      </c>
      <c r="J28" s="158">
        <f>'STOCK RETURNS'!U1017</f>
        <v>-2.8987536873252298E-2</v>
      </c>
      <c r="K28" s="158">
        <f>'STOCK RETURNS'!W1017</f>
        <v>-1.3605652055778598E-2</v>
      </c>
      <c r="L28" s="158">
        <f>'STOCK RETURNS'!Y1017</f>
        <v>-3.8535693159899662E-3</v>
      </c>
      <c r="M28" s="158">
        <f>'STOCK RETURNS'!AA1017</f>
        <v>9.6688429094058575E-4</v>
      </c>
      <c r="N28" s="158">
        <f>'STOCK RETURNS'!AC1017</f>
        <v>-6.0324524199293801E-3</v>
      </c>
      <c r="O28" s="158">
        <f>'STOCK RETURNS'!AE1017</f>
        <v>2.1309204837492783E-4</v>
      </c>
      <c r="P28" s="158">
        <f>'STOCK RETURNS'!AG1017</f>
        <v>9.6197609844392417E-3</v>
      </c>
      <c r="Q28" s="158">
        <f>'STOCK RETURNS'!AI1017</f>
        <v>8.748629622472784E-4</v>
      </c>
      <c r="R28" s="159">
        <f>'STOCK RETURNS'!AK1017</f>
        <v>2.0177309526555631E-3</v>
      </c>
      <c r="S28" s="156"/>
      <c r="W28" s="114" t="s">
        <v>28</v>
      </c>
      <c r="X28" s="122">
        <v>1.1068925361780835E-4</v>
      </c>
      <c r="Y28" s="122">
        <v>1.0742731843228633E-4</v>
      </c>
      <c r="Z28" s="122">
        <v>3.1949657867499668E-5</v>
      </c>
      <c r="AA28" s="122">
        <v>3.9133717003438297E-5</v>
      </c>
      <c r="AB28" s="122">
        <v>2.0960398016226997E-4</v>
      </c>
      <c r="AC28" s="122">
        <v>2.3513513228168653E-4</v>
      </c>
      <c r="AD28" s="122">
        <v>1.7241203371759191E-4</v>
      </c>
      <c r="AE28" s="122">
        <v>1.8860101792124494E-4</v>
      </c>
      <c r="AF28" s="122">
        <v>2.0363032578233359E-4</v>
      </c>
      <c r="AG28" s="122">
        <v>1.1036869398186442E-4</v>
      </c>
      <c r="AH28" s="122">
        <v>1.4072497650903149E-4</v>
      </c>
      <c r="AI28" s="122">
        <v>9.8084304899264654E-5</v>
      </c>
      <c r="AJ28" s="122">
        <v>4.5151321677414974E-6</v>
      </c>
      <c r="AK28" s="122">
        <v>1.5518252225638687E-4</v>
      </c>
      <c r="AL28" s="122">
        <v>2.719057952958222E-5</v>
      </c>
      <c r="AM28" s="122">
        <v>1.2335548423780617E-4</v>
      </c>
      <c r="AN28" s="122">
        <v>1.1763911454948108E-3</v>
      </c>
      <c r="AO28" s="123">
        <v>1.9033208240536905E-4</v>
      </c>
    </row>
    <row r="29" spans="1:41" ht="18" thickBot="1">
      <c r="A29" s="157">
        <f>'STOCK RETURNS'!C1018</f>
        <v>-4.1715336061298285E-3</v>
      </c>
      <c r="B29" s="158">
        <f>'STOCK RETURNS'!E1018</f>
        <v>-3.6254710274489644E-3</v>
      </c>
      <c r="C29" s="158">
        <f>'STOCK RETURNS'!G1018</f>
        <v>2.7393107983157711E-3</v>
      </c>
      <c r="D29" s="158">
        <f>'STOCK RETURNS'!I1018</f>
        <v>-7.5831800935215838E-3</v>
      </c>
      <c r="E29" s="158">
        <f>'STOCK RETURNS'!K1018</f>
        <v>-3.3266630410481716E-2</v>
      </c>
      <c r="F29" s="158">
        <f>'STOCK RETURNS'!M1018</f>
        <v>-9.129956903857565E-3</v>
      </c>
      <c r="G29" s="158">
        <f>'STOCK RETURNS'!O1018</f>
        <v>-1.2328557579427061E-3</v>
      </c>
      <c r="H29" s="158">
        <f>'STOCK RETURNS'!Q1018</f>
        <v>-1.4851758136025926E-2</v>
      </c>
      <c r="I29" s="158">
        <f>'STOCK RETURNS'!S1018</f>
        <v>-3.9104215085076027E-2</v>
      </c>
      <c r="J29" s="158">
        <f>'STOCK RETURNS'!U1018</f>
        <v>5.6232058979817909E-2</v>
      </c>
      <c r="K29" s="158">
        <f>'STOCK RETURNS'!W1018</f>
        <v>-3.9538571884193727E-2</v>
      </c>
      <c r="L29" s="158">
        <f>'STOCK RETURNS'!Y1018</f>
        <v>-2.0018866890492017E-2</v>
      </c>
      <c r="M29" s="158">
        <f>'STOCK RETURNS'!AA1018</f>
        <v>2.6541214760114787E-3</v>
      </c>
      <c r="N29" s="158">
        <f>'STOCK RETURNS'!AC1018</f>
        <v>-8.9853064942754159E-3</v>
      </c>
      <c r="O29" s="158">
        <f>'STOCK RETURNS'!AE1018</f>
        <v>2.4146000837173328E-3</v>
      </c>
      <c r="P29" s="158">
        <f>'STOCK RETURNS'!AG1018</f>
        <v>-1.6952412712330184E-2</v>
      </c>
      <c r="Q29" s="158">
        <f>'STOCK RETURNS'!AI1018</f>
        <v>-3.0081700150336693E-3</v>
      </c>
      <c r="R29" s="159">
        <f>'STOCK RETURNS'!AK1018</f>
        <v>-3.431561823232232E-4</v>
      </c>
      <c r="S29" s="156"/>
      <c r="W29" s="116" t="s">
        <v>180</v>
      </c>
      <c r="X29" s="124">
        <v>1.1943983638739015E-4</v>
      </c>
      <c r="Y29" s="124">
        <v>9.0867790064015305E-5</v>
      </c>
      <c r="Z29" s="124">
        <v>5.3221643792651626E-5</v>
      </c>
      <c r="AA29" s="124">
        <v>1.0135550279722388E-4</v>
      </c>
      <c r="AB29" s="124">
        <v>2.9220751088140283E-4</v>
      </c>
      <c r="AC29" s="124">
        <v>2.7203748458831662E-4</v>
      </c>
      <c r="AD29" s="124">
        <v>2.1475955649787593E-4</v>
      </c>
      <c r="AE29" s="124">
        <v>2.9340292298613382E-4</v>
      </c>
      <c r="AF29" s="124">
        <v>3.2209744306681357E-4</v>
      </c>
      <c r="AG29" s="124">
        <v>6.0184502253741084E-5</v>
      </c>
      <c r="AH29" s="124">
        <v>1.8766783173830578E-4</v>
      </c>
      <c r="AI29" s="124">
        <v>7.7480979862112236E-5</v>
      </c>
      <c r="AJ29" s="124">
        <v>7.5335614496279649E-5</v>
      </c>
      <c r="AK29" s="124">
        <v>1.9679299385707278E-4</v>
      </c>
      <c r="AL29" s="124">
        <v>6.4083840933142704E-5</v>
      </c>
      <c r="AM29" s="124">
        <v>1.5353864701317198E-4</v>
      </c>
      <c r="AN29" s="124">
        <v>1.9033208240536905E-4</v>
      </c>
      <c r="AO29" s="125">
        <v>7.8819250150449901E-4</v>
      </c>
    </row>
    <row r="30" spans="1:41" ht="18" thickBot="1">
      <c r="A30" s="157">
        <f>'STOCK RETURNS'!C1019</f>
        <v>-7.5386175950875791E-3</v>
      </c>
      <c r="B30" s="158">
        <f>'STOCK RETURNS'!E1019</f>
        <v>-7.9628327721571572E-3</v>
      </c>
      <c r="C30" s="158">
        <f>'STOCK RETURNS'!G1019</f>
        <v>0</v>
      </c>
      <c r="D30" s="158">
        <f>'STOCK RETURNS'!I1019</f>
        <v>-5.0147276135050576E-3</v>
      </c>
      <c r="E30" s="158">
        <f>'STOCK RETURNS'!K1019</f>
        <v>-5.304184061570906E-2</v>
      </c>
      <c r="F30" s="158">
        <f>'STOCK RETURNS'!M1019</f>
        <v>-2.8472677447102468E-2</v>
      </c>
      <c r="G30" s="158">
        <f>'STOCK RETURNS'!O1019</f>
        <v>-1.9777955279796151E-2</v>
      </c>
      <c r="H30" s="158">
        <f>'STOCK RETURNS'!Q1019</f>
        <v>-2.2062035693427157E-2</v>
      </c>
      <c r="I30" s="158">
        <f>'STOCK RETURNS'!S1019</f>
        <v>-4.3855363883583721E-2</v>
      </c>
      <c r="J30" s="158">
        <f>'STOCK RETURNS'!U1019</f>
        <v>2.8325329048245175E-2</v>
      </c>
      <c r="K30" s="158">
        <f>'STOCK RETURNS'!W1019</f>
        <v>-5.748540439786573E-2</v>
      </c>
      <c r="L30" s="158">
        <f>'STOCK RETURNS'!Y1019</f>
        <v>-1.855340789574772E-2</v>
      </c>
      <c r="M30" s="158">
        <f>'STOCK RETURNS'!AA1019</f>
        <v>-6.4666468964823202E-3</v>
      </c>
      <c r="N30" s="158">
        <f>'STOCK RETURNS'!AC1019</f>
        <v>-2.1721689211767932E-2</v>
      </c>
      <c r="O30" s="158">
        <f>'STOCK RETURNS'!AE1019</f>
        <v>-2.6031022704911034E-3</v>
      </c>
      <c r="P30" s="158">
        <f>'STOCK RETURNS'!AG1019</f>
        <v>-2.6735572105979974E-2</v>
      </c>
      <c r="Q30" s="158">
        <f>'STOCK RETURNS'!AI1019</f>
        <v>-1.5862366212293613E-2</v>
      </c>
      <c r="R30" s="159">
        <f>'STOCK RETURNS'!AK1019</f>
        <v>-1.9188460964754451E-2</v>
      </c>
      <c r="S30" s="156"/>
    </row>
    <row r="31" spans="1:41">
      <c r="A31" s="157">
        <f>'STOCK RETURNS'!C1020</f>
        <v>-8.3154601017233747E-3</v>
      </c>
      <c r="B31" s="158">
        <f>'STOCK RETURNS'!E1020</f>
        <v>1.2695519266106021E-2</v>
      </c>
      <c r="C31" s="158">
        <f>'STOCK RETURNS'!G1020</f>
        <v>-1.2232568435634408E-2</v>
      </c>
      <c r="D31" s="158">
        <f>'STOCK RETURNS'!I1020</f>
        <v>-3.2840752011898846E-3</v>
      </c>
      <c r="E31" s="158">
        <f>'STOCK RETURNS'!K1020</f>
        <v>-7.3059685705504944E-3</v>
      </c>
      <c r="F31" s="158">
        <f>'STOCK RETURNS'!M1020</f>
        <v>8.5751041412918268E-4</v>
      </c>
      <c r="G31" s="158">
        <f>'STOCK RETURNS'!O1020</f>
        <v>-2.4680816497630462E-2</v>
      </c>
      <c r="H31" s="158">
        <f>'STOCK RETURNS'!Q1020</f>
        <v>-5.111832217600483E-3</v>
      </c>
      <c r="I31" s="158">
        <f>'STOCK RETURNS'!S1020</f>
        <v>-2.8351725145143909E-2</v>
      </c>
      <c r="J31" s="158">
        <f>'STOCK RETURNS'!U1020</f>
        <v>-7.5189638024462949E-2</v>
      </c>
      <c r="K31" s="158">
        <f>'STOCK RETURNS'!W1020</f>
        <v>-1.3984116013672625E-2</v>
      </c>
      <c r="L31" s="158">
        <f>'STOCK RETURNS'!Y1020</f>
        <v>1.3023439886286604E-2</v>
      </c>
      <c r="M31" s="158">
        <f>'STOCK RETURNS'!AA1020</f>
        <v>4.8388166753916351E-3</v>
      </c>
      <c r="N31" s="158">
        <f>'STOCK RETURNS'!AC1020</f>
        <v>-1.2352127046331273E-2</v>
      </c>
      <c r="O31" s="158">
        <f>'STOCK RETURNS'!AE1020</f>
        <v>-7.5528562823929746E-3</v>
      </c>
      <c r="P31" s="158">
        <f>'STOCK RETURNS'!AG1020</f>
        <v>-1.7459121003620445E-3</v>
      </c>
      <c r="Q31" s="158">
        <f>'STOCK RETURNS'!AI1020</f>
        <v>2.7124927985002698E-2</v>
      </c>
      <c r="R31" s="159">
        <f>'STOCK RETURNS'!AK1020</f>
        <v>7.4318567760874347E-4</v>
      </c>
      <c r="S31" s="156"/>
      <c r="W31" s="108" t="s">
        <v>110</v>
      </c>
      <c r="X31" s="112">
        <f>SUMPRODUCT(X6:AO6,X9:AO9)</f>
        <v>0.11408153067235743</v>
      </c>
    </row>
    <row r="32" spans="1:41">
      <c r="A32" s="157">
        <f>'STOCK RETURNS'!C1021</f>
        <v>9.9560325300313644E-3</v>
      </c>
      <c r="B32" s="158">
        <f>'STOCK RETURNS'!E1021</f>
        <v>1.1005246804120255E-2</v>
      </c>
      <c r="C32" s="158">
        <f>'STOCK RETURNS'!G1021</f>
        <v>1.6781476962003387E-2</v>
      </c>
      <c r="D32" s="158">
        <f>'STOCK RETURNS'!I1021</f>
        <v>8.5162650314921616E-3</v>
      </c>
      <c r="E32" s="158">
        <f>'STOCK RETURNS'!K1021</f>
        <v>3.7009051624027803E-2</v>
      </c>
      <c r="F32" s="158">
        <f>'STOCK RETURNS'!M1021</f>
        <v>7.1655988906435153E-2</v>
      </c>
      <c r="G32" s="158">
        <f>'STOCK RETURNS'!O1021</f>
        <v>1.1278499544069692E-3</v>
      </c>
      <c r="H32" s="158">
        <f>'STOCK RETURNS'!Q1021</f>
        <v>2.4676987712440521E-2</v>
      </c>
      <c r="I32" s="158">
        <f>'STOCK RETURNS'!S1021</f>
        <v>5.8995514749642958E-2</v>
      </c>
      <c r="J32" s="158">
        <f>'STOCK RETURNS'!U1021</f>
        <v>3.8842494176462696E-4</v>
      </c>
      <c r="K32" s="158">
        <f>'STOCK RETURNS'!W1021</f>
        <v>5.4655155744600399E-2</v>
      </c>
      <c r="L32" s="158">
        <f>'STOCK RETURNS'!Y1021</f>
        <v>1.3194354731177083E-3</v>
      </c>
      <c r="M32" s="158">
        <f>'STOCK RETURNS'!AA1021</f>
        <v>4.1547553368312881E-3</v>
      </c>
      <c r="N32" s="158">
        <f>'STOCK RETURNS'!AC1021</f>
        <v>4.0331287983273227E-2</v>
      </c>
      <c r="O32" s="158">
        <f>'STOCK RETURNS'!AE1021</f>
        <v>9.4117374767064641E-3</v>
      </c>
      <c r="P32" s="158">
        <f>'STOCK RETURNS'!AG1021</f>
        <v>1.0430040084777027E-2</v>
      </c>
      <c r="Q32" s="158">
        <f>'STOCK RETURNS'!AI1021</f>
        <v>2.2599447143711706E-3</v>
      </c>
      <c r="R32" s="159">
        <f>'STOCK RETURNS'!AK1021</f>
        <v>1.7887395216888667E-2</v>
      </c>
      <c r="S32" s="156"/>
      <c r="W32" s="109" t="s">
        <v>185</v>
      </c>
      <c r="X32" s="113" cm="1">
        <f t="array" ref="X32">MMULT(MMULT(X9:AO9,X12:AO29),TRANSPOSE(X9:AO9))</f>
        <v>1.8687651336357305E-4</v>
      </c>
    </row>
    <row r="33" spans="1:25">
      <c r="A33" s="157">
        <f>'STOCK RETURNS'!C1022</f>
        <v>2.1155855664075691E-2</v>
      </c>
      <c r="B33" s="158">
        <f>'STOCK RETURNS'!E1022</f>
        <v>5.8203147210107607E-3</v>
      </c>
      <c r="C33" s="158">
        <f>'STOCK RETURNS'!G1022</f>
        <v>0</v>
      </c>
      <c r="D33" s="158">
        <f>'STOCK RETURNS'!I1022</f>
        <v>1.3605652055778459E-2</v>
      </c>
      <c r="E33" s="158">
        <f>'STOCK RETURNS'!K1022</f>
        <v>-3.0734855669513332E-2</v>
      </c>
      <c r="F33" s="158">
        <f>'STOCK RETURNS'!M1022</f>
        <v>-3.2435275753153962E-2</v>
      </c>
      <c r="G33" s="158">
        <f>'STOCK RETURNS'!O1022</f>
        <v>-2.4183808642816379E-3</v>
      </c>
      <c r="H33" s="158">
        <f>'STOCK RETURNS'!Q1022</f>
        <v>-2.2117805253618991E-2</v>
      </c>
      <c r="I33" s="158">
        <f>'STOCK RETURNS'!S1022</f>
        <v>-1.8065007397639003E-2</v>
      </c>
      <c r="J33" s="158">
        <f>'STOCK RETURNS'!U1022</f>
        <v>9.7040279327851447E-4</v>
      </c>
      <c r="K33" s="158">
        <f>'STOCK RETURNS'!W1022</f>
        <v>-1.4157720240289908E-2</v>
      </c>
      <c r="L33" s="158">
        <f>'STOCK RETURNS'!Y1022</f>
        <v>-5.2756529844046822E-4</v>
      </c>
      <c r="M33" s="158">
        <f>'STOCK RETURNS'!AA1022</f>
        <v>7.4234057374274812E-3</v>
      </c>
      <c r="N33" s="158">
        <f>'STOCK RETURNS'!AC1022</f>
        <v>-3.2133851082833842E-2</v>
      </c>
      <c r="O33" s="158">
        <f>'STOCK RETURNS'!AE1022</f>
        <v>6.544823864779124E-5</v>
      </c>
      <c r="P33" s="158">
        <f>'STOCK RETURNS'!AG1022</f>
        <v>-3.9274625972100814E-3</v>
      </c>
      <c r="Q33" s="158">
        <f>'STOCK RETURNS'!AI1022</f>
        <v>2.5641001882594234E-2</v>
      </c>
      <c r="R33" s="159">
        <f>'STOCK RETURNS'!AK1022</f>
        <v>-1.4702331768159334E-2</v>
      </c>
      <c r="S33" s="156"/>
      <c r="W33" s="110" t="s">
        <v>186</v>
      </c>
      <c r="X33" s="113">
        <f>SQRT(X32)</f>
        <v>1.3670278466935963E-2</v>
      </c>
    </row>
    <row r="34" spans="1:25">
      <c r="A34" s="157">
        <f>'STOCK RETURNS'!C1023</f>
        <v>2.6850022699941693E-2</v>
      </c>
      <c r="B34" s="158">
        <f>'STOCK RETURNS'!E1023</f>
        <v>6.7958618979427178E-3</v>
      </c>
      <c r="C34" s="158">
        <f>'STOCK RETURNS'!G1023</f>
        <v>-1.555146450680348E-2</v>
      </c>
      <c r="D34" s="158">
        <f>'STOCK RETURNS'!I1023</f>
        <v>2.0382871267200647E-2</v>
      </c>
      <c r="E34" s="158">
        <f>'STOCK RETURNS'!K1023</f>
        <v>1.4588238699644115E-2</v>
      </c>
      <c r="F34" s="158">
        <f>'STOCK RETURNS'!M1023</f>
        <v>1.1200772748234965E-2</v>
      </c>
      <c r="G34" s="158">
        <f>'STOCK RETURNS'!O1023</f>
        <v>3.9251755075399755E-2</v>
      </c>
      <c r="H34" s="158">
        <f>'STOCK RETURNS'!Q1023</f>
        <v>1.7733206935794856E-2</v>
      </c>
      <c r="I34" s="158">
        <f>'STOCK RETURNS'!S1023</f>
        <v>6.2094129795794949E-2</v>
      </c>
      <c r="J34" s="158">
        <f>'STOCK RETURNS'!U1023</f>
        <v>-3.0429210034489517E-2</v>
      </c>
      <c r="K34" s="158">
        <f>'STOCK RETURNS'!W1023</f>
        <v>-2.8326282670398519E-2</v>
      </c>
      <c r="L34" s="158">
        <f>'STOCK RETURNS'!Y1023</f>
        <v>-2.3762965690316065E-2</v>
      </c>
      <c r="M34" s="158">
        <f>'STOCK RETURNS'!AA1023</f>
        <v>-3.2122027239014236E-2</v>
      </c>
      <c r="N34" s="158">
        <f>'STOCK RETURNS'!AC1023</f>
        <v>2.2461102617545619E-2</v>
      </c>
      <c r="O34" s="158">
        <f>'STOCK RETURNS'!AE1023</f>
        <v>1.6511500493926203E-3</v>
      </c>
      <c r="P34" s="158">
        <f>'STOCK RETURNS'!AG1023</f>
        <v>2.0811662038244493E-3</v>
      </c>
      <c r="Q34" s="158">
        <f>'STOCK RETURNS'!AI1023</f>
        <v>-8.0386778249029785E-3</v>
      </c>
      <c r="R34" s="159">
        <f>'STOCK RETURNS'!AK1023</f>
        <v>-1.1332433763030592E-3</v>
      </c>
      <c r="S34" s="156"/>
      <c r="W34" s="110" t="s">
        <v>187</v>
      </c>
      <c r="X34" s="113">
        <f>X33*SQRT(252)</f>
        <v>0.21700894305908319</v>
      </c>
    </row>
    <row r="35" spans="1:25" ht="18" thickBot="1">
      <c r="A35" s="157">
        <f>'STOCK RETURNS'!C1024</f>
        <v>1.7908112886982935E-2</v>
      </c>
      <c r="B35" s="158">
        <f>'STOCK RETURNS'!E1024</f>
        <v>8.6089921189854909E-3</v>
      </c>
      <c r="C35" s="158">
        <f>'STOCK RETURNS'!G1024</f>
        <v>1.0698558410073914E-2</v>
      </c>
      <c r="D35" s="158">
        <f>'STOCK RETURNS'!I1024</f>
        <v>-1.4608071773316649E-2</v>
      </c>
      <c r="E35" s="158">
        <f>'STOCK RETURNS'!K1024</f>
        <v>-1.3859818125976621E-2</v>
      </c>
      <c r="F35" s="158">
        <f>'STOCK RETURNS'!M1024</f>
        <v>2.7068515839381708E-2</v>
      </c>
      <c r="G35" s="158">
        <f>'STOCK RETURNS'!O1024</f>
        <v>-5.2910176344156592E-3</v>
      </c>
      <c r="H35" s="158">
        <f>'STOCK RETURNS'!Q1024</f>
        <v>-1.0729039492224091E-2</v>
      </c>
      <c r="I35" s="158">
        <f>'STOCK RETURNS'!S1024</f>
        <v>-1.0826877414000945E-2</v>
      </c>
      <c r="J35" s="158">
        <f>'STOCK RETURNS'!U1024</f>
        <v>-6.0012004201559488E-4</v>
      </c>
      <c r="K35" s="158">
        <f>'STOCK RETURNS'!W1024</f>
        <v>4.233906487144639E-2</v>
      </c>
      <c r="L35" s="158">
        <f>'STOCK RETURNS'!Y1024</f>
        <v>4.1805029151462968E-2</v>
      </c>
      <c r="M35" s="158">
        <f>'STOCK RETURNS'!AA1024</f>
        <v>0</v>
      </c>
      <c r="N35" s="158">
        <f>'STOCK RETURNS'!AC1024</f>
        <v>1.8628285868087461E-2</v>
      </c>
      <c r="O35" s="158">
        <f>'STOCK RETURNS'!AE1024</f>
        <v>9.3063510312714601E-4</v>
      </c>
      <c r="P35" s="158">
        <f>'STOCK RETURNS'!AG1024</f>
        <v>1.7290177107869811E-2</v>
      </c>
      <c r="Q35" s="158">
        <f>'STOCK RETURNS'!AI1024</f>
        <v>-1.2511090103585873E-2</v>
      </c>
      <c r="R35" s="159">
        <f>'STOCK RETURNS'!AK1024</f>
        <v>5.2196725728444809E-3</v>
      </c>
      <c r="S35" s="156"/>
      <c r="W35" s="111" t="s">
        <v>205</v>
      </c>
      <c r="X35" s="137">
        <f>X31/X34</f>
        <v>0.52569967423553332</v>
      </c>
      <c r="Y35" s="150" t="s">
        <v>215</v>
      </c>
    </row>
    <row r="36" spans="1:25" ht="18" thickBot="1">
      <c r="A36" s="157">
        <f>'STOCK RETURNS'!C1025</f>
        <v>2.4518462770632111E-2</v>
      </c>
      <c r="B36" s="158">
        <f>'STOCK RETURNS'!E1025</f>
        <v>7.4725466028809154E-3</v>
      </c>
      <c r="C36" s="158">
        <f>'STOCK RETURNS'!G1025</f>
        <v>-9.1254759184366163E-4</v>
      </c>
      <c r="D36" s="158">
        <f>'STOCK RETURNS'!I1025</f>
        <v>-9.4279678416474104E-3</v>
      </c>
      <c r="E36" s="158">
        <f>'STOCK RETURNS'!K1025</f>
        <v>-2.5317807984289897E-2</v>
      </c>
      <c r="F36" s="158">
        <f>'STOCK RETURNS'!M1025</f>
        <v>-4.5991334681526858E-2</v>
      </c>
      <c r="G36" s="158">
        <f>'STOCK RETURNS'!O1025</f>
        <v>-2.9129810171318497E-2</v>
      </c>
      <c r="H36" s="158">
        <f>'STOCK RETURNS'!Q1025</f>
        <v>-7.3034748966656723E-2</v>
      </c>
      <c r="I36" s="158">
        <f>'STOCK RETURNS'!S1025</f>
        <v>-2.7082899014561915E-2</v>
      </c>
      <c r="J36" s="158">
        <f>'STOCK RETURNS'!U1025</f>
        <v>0</v>
      </c>
      <c r="K36" s="158">
        <f>'STOCK RETURNS'!W1025</f>
        <v>-4.8101895500143266E-2</v>
      </c>
      <c r="L36" s="158">
        <f>'STOCK RETURNS'!Y1025</f>
        <v>-1.4880838489244288E-2</v>
      </c>
      <c r="M36" s="158">
        <f>'STOCK RETURNS'!AA1025</f>
        <v>9.8497914882908228E-4</v>
      </c>
      <c r="N36" s="158">
        <f>'STOCK RETURNS'!AC1025</f>
        <v>-4.6705967354924327E-2</v>
      </c>
      <c r="O36" s="158">
        <f>'STOCK RETURNS'!AE1025</f>
        <v>-1.5433677053738315E-3</v>
      </c>
      <c r="P36" s="158">
        <f>'STOCK RETURNS'!AG1025</f>
        <v>-1.6712843219655493E-2</v>
      </c>
      <c r="Q36" s="158">
        <f>'STOCK RETURNS'!AI1025</f>
        <v>-3.5781378975116233E-2</v>
      </c>
      <c r="R36" s="159">
        <f>'STOCK RETURNS'!AK1025</f>
        <v>-2.4417162460827518E-2</v>
      </c>
      <c r="S36" s="156"/>
    </row>
    <row r="37" spans="1:25" ht="18" thickBot="1">
      <c r="A37" s="157">
        <f>'STOCK RETURNS'!C1026</f>
        <v>-2.4718656291703854E-2</v>
      </c>
      <c r="B37" s="158">
        <f>'STOCK RETURNS'!E1026</f>
        <v>-8.4731184416460756E-3</v>
      </c>
      <c r="C37" s="158">
        <f>'STOCK RETURNS'!G1026</f>
        <v>0</v>
      </c>
      <c r="D37" s="158">
        <f>'STOCK RETURNS'!I1026</f>
        <v>-8.8658814061657234E-3</v>
      </c>
      <c r="E37" s="158">
        <f>'STOCK RETURNS'!K1026</f>
        <v>-5.8961206457487439E-2</v>
      </c>
      <c r="F37" s="158">
        <f>'STOCK RETURNS'!M1026</f>
        <v>-5.1118453929023012E-2</v>
      </c>
      <c r="G37" s="158">
        <f>'STOCK RETURNS'!O1026</f>
        <v>-3.6314098081065206E-2</v>
      </c>
      <c r="H37" s="158">
        <f>'STOCK RETURNS'!Q1026</f>
        <v>-3.9684984733180016E-2</v>
      </c>
      <c r="I37" s="158">
        <f>'STOCK RETURNS'!S1026</f>
        <v>-7.5477647754782565E-2</v>
      </c>
      <c r="J37" s="158">
        <f>'STOCK RETURNS'!U1026</f>
        <v>2.0302752337861999E-2</v>
      </c>
      <c r="K37" s="158">
        <f>'STOCK RETURNS'!W1026</f>
        <v>-2.6195642715130748E-2</v>
      </c>
      <c r="L37" s="158">
        <f>'STOCK RETURNS'!Y1026</f>
        <v>-1.3771404083918035E-2</v>
      </c>
      <c r="M37" s="158">
        <f>'STOCK RETURNS'!AA1026</f>
        <v>0</v>
      </c>
      <c r="N37" s="158">
        <f>'STOCK RETURNS'!AC1026</f>
        <v>-1.8679781939075685E-2</v>
      </c>
      <c r="O37" s="158">
        <f>'STOCK RETURNS'!AE1026</f>
        <v>-6.8307788857365787E-3</v>
      </c>
      <c r="P37" s="158">
        <f>'STOCK RETURNS'!AG1026</f>
        <v>-1.5588961571030679E-2</v>
      </c>
      <c r="Q37" s="158">
        <f>'STOCK RETURNS'!AI1026</f>
        <v>-5.921442015653941E-2</v>
      </c>
      <c r="R37" s="159">
        <f>'STOCK RETURNS'!AK1026</f>
        <v>-2.1342889979181479E-2</v>
      </c>
      <c r="S37" s="156"/>
      <c r="W37" s="105" t="s">
        <v>196</v>
      </c>
      <c r="X37" s="105" t="s">
        <v>184</v>
      </c>
    </row>
    <row r="38" spans="1:25">
      <c r="A38" s="157">
        <f>'STOCK RETURNS'!C1027</f>
        <v>-1.5739882355958634E-2</v>
      </c>
      <c r="B38" s="158">
        <f>'STOCK RETURNS'!E1027</f>
        <v>1.5538288426918415E-2</v>
      </c>
      <c r="C38" s="158">
        <f>'STOCK RETURNS'!G1027</f>
        <v>-7.9438242364600169E-3</v>
      </c>
      <c r="D38" s="158">
        <f>'STOCK RETURNS'!I1027</f>
        <v>-2.1515648849583398E-2</v>
      </c>
      <c r="E38" s="158">
        <f>'STOCK RETURNS'!K1027</f>
        <v>-2.5135013049231571E-2</v>
      </c>
      <c r="F38" s="158">
        <f>'STOCK RETURNS'!M1027</f>
        <v>-3.498726262134471E-2</v>
      </c>
      <c r="G38" s="158">
        <f>'STOCK RETURNS'!O1027</f>
        <v>-1.1729356993199878E-2</v>
      </c>
      <c r="H38" s="158">
        <f>'STOCK RETURNS'!Q1027</f>
        <v>-2.8089711429538831E-2</v>
      </c>
      <c r="I38" s="158">
        <f>'STOCK RETURNS'!S1027</f>
        <v>-1.9934214900817253E-2</v>
      </c>
      <c r="J38" s="158">
        <f>'STOCK RETURNS'!U1027</f>
        <v>7.4233589574118526E-3</v>
      </c>
      <c r="K38" s="158">
        <f>'STOCK RETURNS'!W1027</f>
        <v>-6.6319966454226123E-2</v>
      </c>
      <c r="L38" s="158">
        <f>'STOCK RETURNS'!Y1027</f>
        <v>1.0660981819975116E-3</v>
      </c>
      <c r="M38" s="158">
        <f>'STOCK RETURNS'!AA1027</f>
        <v>-3.2664661874793888E-3</v>
      </c>
      <c r="N38" s="158">
        <f>'STOCK RETURNS'!AC1027</f>
        <v>-3.9292413260111875E-2</v>
      </c>
      <c r="O38" s="158">
        <f>'STOCK RETURNS'!AE1027</f>
        <v>3.827048567031244E-3</v>
      </c>
      <c r="P38" s="158">
        <f>'STOCK RETURNS'!AG1027</f>
        <v>-4.1120894458931004E-3</v>
      </c>
      <c r="Q38" s="158">
        <f>'STOCK RETURNS'!AI1027</f>
        <v>2.2856355144480433E-2</v>
      </c>
      <c r="R38" s="159">
        <f>'STOCK RETURNS'!AK1027</f>
        <v>-1.5146604806284039E-2</v>
      </c>
      <c r="S38" s="156"/>
      <c r="W38" s="146" t="s">
        <v>197</v>
      </c>
      <c r="X38" s="106">
        <f>X9+Y9+Z9+AA9</f>
        <v>0.22245359144900778</v>
      </c>
    </row>
    <row r="39" spans="1:25">
      <c r="A39" s="157">
        <f>'STOCK RETURNS'!C1028</f>
        <v>1.6934805063331477E-3</v>
      </c>
      <c r="B39" s="158">
        <f>'STOCK RETURNS'!E1028</f>
        <v>-1.7614091756313677E-2</v>
      </c>
      <c r="C39" s="158">
        <f>'STOCK RETURNS'!G1028</f>
        <v>3.0627895305457308E-3</v>
      </c>
      <c r="D39" s="158">
        <f>'STOCK RETURNS'!I1028</f>
        <v>-2.0855111722642521E-2</v>
      </c>
      <c r="E39" s="158">
        <f>'STOCK RETURNS'!K1028</f>
        <v>6.6795107162298268E-3</v>
      </c>
      <c r="F39" s="158">
        <f>'STOCK RETURNS'!M1028</f>
        <v>-4.8396948669640781E-3</v>
      </c>
      <c r="G39" s="158">
        <f>'STOCK RETURNS'!O1028</f>
        <v>1.0729356909866554E-2</v>
      </c>
      <c r="H39" s="158">
        <f>'STOCK RETURNS'!Q1028</f>
        <v>-1.4619885644992772E-3</v>
      </c>
      <c r="I39" s="158">
        <f>'STOCK RETURNS'!S1028</f>
        <v>1.0570334858769201E-2</v>
      </c>
      <c r="J39" s="158">
        <f>'STOCK RETURNS'!U1028</f>
        <v>0</v>
      </c>
      <c r="K39" s="158">
        <f>'STOCK RETURNS'!W1028</f>
        <v>-1.5026298845349075E-3</v>
      </c>
      <c r="L39" s="158">
        <f>'STOCK RETURNS'!Y1028</f>
        <v>-1.066098181997612E-3</v>
      </c>
      <c r="M39" s="158">
        <f>'STOCK RETURNS'!AA1028</f>
        <v>0</v>
      </c>
      <c r="N39" s="158">
        <f>'STOCK RETURNS'!AC1028</f>
        <v>-1.5819012231503903E-2</v>
      </c>
      <c r="O39" s="158">
        <f>'STOCK RETURNS'!AE1028</f>
        <v>-1.9199060713134242E-3</v>
      </c>
      <c r="P39" s="158">
        <f>'STOCK RETURNS'!AG1028</f>
        <v>-1.5303697452292039E-2</v>
      </c>
      <c r="Q39" s="158">
        <f>'STOCK RETURNS'!AI1028</f>
        <v>3.534187536520452E-3</v>
      </c>
      <c r="R39" s="159">
        <f>'STOCK RETURNS'!AK1028</f>
        <v>-2.7296516221405682E-2</v>
      </c>
      <c r="S39" s="156"/>
      <c r="W39" s="146" t="s">
        <v>198</v>
      </c>
      <c r="X39" s="106">
        <f>AB9+AE9</f>
        <v>0.24999985961422763</v>
      </c>
    </row>
    <row r="40" spans="1:25">
      <c r="A40" s="157">
        <f>'STOCK RETURNS'!C1029</f>
        <v>5.4672607582428832E-3</v>
      </c>
      <c r="B40" s="158">
        <f>'STOCK RETURNS'!E1029</f>
        <v>6.4281344123009888E-3</v>
      </c>
      <c r="C40" s="158">
        <f>'STOCK RETURNS'!G1029</f>
        <v>2.4170360927812971E-2</v>
      </c>
      <c r="D40" s="158">
        <f>'STOCK RETURNS'!I1029</f>
        <v>-7.7343424681489831E-3</v>
      </c>
      <c r="E40" s="158">
        <f>'STOCK RETURNS'!K1029</f>
        <v>-6.6795107162298398E-3</v>
      </c>
      <c r="F40" s="158">
        <f>'STOCK RETURNS'!M1029</f>
        <v>6.0624433502738954E-4</v>
      </c>
      <c r="G40" s="158">
        <f>'STOCK RETURNS'!O1029</f>
        <v>1.6673614044466795E-4</v>
      </c>
      <c r="H40" s="158">
        <f>'STOCK RETURNS'!Q1029</f>
        <v>-1.5481326519276419E-2</v>
      </c>
      <c r="I40" s="158">
        <f>'STOCK RETURNS'!S1029</f>
        <v>4.3850056113217517E-2</v>
      </c>
      <c r="J40" s="158">
        <f>'STOCK RETURNS'!U1029</f>
        <v>0</v>
      </c>
      <c r="K40" s="158">
        <f>'STOCK RETURNS'!W1029</f>
        <v>2.4264621999631298E-2</v>
      </c>
      <c r="L40" s="158">
        <f>'STOCK RETURNS'!Y1029</f>
        <v>3.87077611030495E-2</v>
      </c>
      <c r="M40" s="158">
        <f>'STOCK RETURNS'!AA1029</f>
        <v>-3.5629416637574039E-2</v>
      </c>
      <c r="N40" s="158">
        <f>'STOCK RETURNS'!AC1029</f>
        <v>1.7768091367524025E-2</v>
      </c>
      <c r="O40" s="158">
        <f>'STOCK RETURNS'!AE1029</f>
        <v>4.0324618202645934E-3</v>
      </c>
      <c r="P40" s="158">
        <f>'STOCK RETURNS'!AG1029</f>
        <v>7.7404375749765856E-3</v>
      </c>
      <c r="Q40" s="158">
        <f>'STOCK RETURNS'!AI1029</f>
        <v>1.7801087244583139E-2</v>
      </c>
      <c r="R40" s="159">
        <f>'STOCK RETURNS'!AK1029</f>
        <v>1.5142541865407611E-2</v>
      </c>
      <c r="S40" s="156"/>
      <c r="W40" s="146" t="s">
        <v>199</v>
      </c>
      <c r="X40" s="106">
        <f>AD9+AF9+AN9</f>
        <v>0.16180013323690312</v>
      </c>
    </row>
    <row r="41" spans="1:25">
      <c r="A41" s="157">
        <f>'STOCK RETURNS'!C1030</f>
        <v>1.7945179866500557E-2</v>
      </c>
      <c r="B41" s="158">
        <f>'STOCK RETURNS'!E1030</f>
        <v>2.2805042354104792E-2</v>
      </c>
      <c r="C41" s="158">
        <f>'STOCK RETURNS'!G1030</f>
        <v>-1.5037877364540559E-2</v>
      </c>
      <c r="D41" s="158">
        <f>'STOCK RETURNS'!I1030</f>
        <v>1.7879847144415751E-2</v>
      </c>
      <c r="E41" s="158">
        <f>'STOCK RETURNS'!K1030</f>
        <v>2.0768482790138484E-2</v>
      </c>
      <c r="F41" s="158">
        <f>'STOCK RETURNS'!M1030</f>
        <v>6.9921732890891847E-2</v>
      </c>
      <c r="G41" s="158">
        <f>'STOCK RETURNS'!O1030</f>
        <v>4.7534990385531904E-2</v>
      </c>
      <c r="H41" s="158">
        <f>'STOCK RETURNS'!Q1030</f>
        <v>2.1316499895998479E-2</v>
      </c>
      <c r="I41" s="158">
        <f>'STOCK RETURNS'!S1030</f>
        <v>3.9465142208965201E-2</v>
      </c>
      <c r="J41" s="158">
        <f>'STOCK RETURNS'!U1030</f>
        <v>2.7167497576740265E-2</v>
      </c>
      <c r="K41" s="158">
        <f>'STOCK RETURNS'!W1030</f>
        <v>4.2777029356058427E-2</v>
      </c>
      <c r="L41" s="158">
        <f>'STOCK RETURNS'!Y1030</f>
        <v>2.1069442932811225E-2</v>
      </c>
      <c r="M41" s="158">
        <f>'STOCK RETURNS'!AA1030</f>
        <v>2.1329247558303208E-2</v>
      </c>
      <c r="N41" s="158">
        <f>'STOCK RETURNS'!AC1030</f>
        <v>4.575593060916823E-2</v>
      </c>
      <c r="O41" s="158">
        <f>'STOCK RETURNS'!AE1030</f>
        <v>3.9673845294696808E-3</v>
      </c>
      <c r="P41" s="158">
        <f>'STOCK RETURNS'!AG1030</f>
        <v>6.9862402390321141E-2</v>
      </c>
      <c r="Q41" s="158">
        <f>'STOCK RETURNS'!AI1030</f>
        <v>1.020050508295332E-2</v>
      </c>
      <c r="R41" s="159">
        <f>'STOCK RETURNS'!AK1030</f>
        <v>2.370631700671785E-2</v>
      </c>
      <c r="S41" s="156"/>
      <c r="W41" s="146" t="s">
        <v>200</v>
      </c>
      <c r="X41" s="106">
        <f>AC9+AK9</f>
        <v>1.0195279849495384E-8</v>
      </c>
    </row>
    <row r="42" spans="1:25">
      <c r="A42" s="157">
        <f>'STOCK RETURNS'!C1031</f>
        <v>-1.7070495201818955E-2</v>
      </c>
      <c r="B42" s="158">
        <f>'STOCK RETURNS'!E1031</f>
        <v>-1.7196423058428816E-2</v>
      </c>
      <c r="C42" s="158">
        <f>'STOCK RETURNS'!G1031</f>
        <v>-1.8657828283242257E-2</v>
      </c>
      <c r="D42" s="158">
        <f>'STOCK RETURNS'!I1031</f>
        <v>-8.9766612850124695E-4</v>
      </c>
      <c r="E42" s="158">
        <f>'STOCK RETURNS'!K1031</f>
        <v>-2.6198851823034407E-2</v>
      </c>
      <c r="F42" s="158">
        <f>'STOCK RETURNS'!M1031</f>
        <v>3.0882966231073828E-2</v>
      </c>
      <c r="G42" s="158">
        <f>'STOCK RETURNS'!O1031</f>
        <v>-4.8535824497430768E-2</v>
      </c>
      <c r="H42" s="158">
        <f>'STOCK RETURNS'!Q1031</f>
        <v>-7.299302481611496E-3</v>
      </c>
      <c r="I42" s="158">
        <f>'STOCK RETURNS'!S1031</f>
        <v>-1.3842825507415345E-2</v>
      </c>
      <c r="J42" s="158">
        <f>'STOCK RETURNS'!U1031</f>
        <v>0</v>
      </c>
      <c r="K42" s="158">
        <f>'STOCK RETURNS'!W1031</f>
        <v>0</v>
      </c>
      <c r="L42" s="158">
        <f>'STOCK RETURNS'!Y1031</f>
        <v>4.2611920600279457E-3</v>
      </c>
      <c r="M42" s="158">
        <f>'STOCK RETURNS'!AA1031</f>
        <v>-2.5881558821357072E-2</v>
      </c>
      <c r="N42" s="158">
        <f>'STOCK RETURNS'!AC1031</f>
        <v>-1.7681616041189036E-2</v>
      </c>
      <c r="O42" s="158">
        <f>'STOCK RETURNS'!AE1031</f>
        <v>7.5739995558052298E-4</v>
      </c>
      <c r="P42" s="158">
        <f>'STOCK RETURNS'!AG1031</f>
        <v>1.4714221770894941E-2</v>
      </c>
      <c r="Q42" s="158">
        <f>'STOCK RETURNS'!AI1031</f>
        <v>4.079080738182863E-2</v>
      </c>
      <c r="R42" s="159">
        <f>'STOCK RETURNS'!AK1031</f>
        <v>5.1825364894024489E-3</v>
      </c>
      <c r="S42" s="156"/>
      <c r="W42" s="146" t="s">
        <v>201</v>
      </c>
      <c r="X42" s="106">
        <f>AG9+AH9+AM9</f>
        <v>0.2157463692690415</v>
      </c>
      <c r="Y42" s="103"/>
    </row>
    <row r="43" spans="1:25">
      <c r="A43" s="157">
        <f>'STOCK RETURNS'!C1032</f>
        <v>2.0827042363272294E-3</v>
      </c>
      <c r="B43" s="158">
        <f>'STOCK RETURNS'!E1032</f>
        <v>1.8517748748775802E-2</v>
      </c>
      <c r="C43" s="158">
        <f>'STOCK RETURNS'!G1032</f>
        <v>3.3903561524539164E-3</v>
      </c>
      <c r="D43" s="158">
        <f>'STOCK RETURNS'!I1032</f>
        <v>1.138532222512521E-2</v>
      </c>
      <c r="E43" s="158">
        <f>'STOCK RETURNS'!K1032</f>
        <v>1.9039853433092248E-3</v>
      </c>
      <c r="F43" s="158">
        <f>'STOCK RETURNS'!M1032</f>
        <v>1.8189723720714996E-2</v>
      </c>
      <c r="G43" s="158">
        <f>'STOCK RETURNS'!O1032</f>
        <v>4.1035589864688714E-2</v>
      </c>
      <c r="H43" s="158">
        <f>'STOCK RETURNS'!Q1032</f>
        <v>4.3859719432542679E-3</v>
      </c>
      <c r="I43" s="158">
        <f>'STOCK RETURNS'!S1032</f>
        <v>1.0319918356559094E-3</v>
      </c>
      <c r="J43" s="158">
        <f>'STOCK RETURNS'!U1032</f>
        <v>2.2104487142393273E-2</v>
      </c>
      <c r="K43" s="158">
        <f>'STOCK RETURNS'!W1032</f>
        <v>7.782140442054949E-3</v>
      </c>
      <c r="L43" s="158">
        <f>'STOCK RETURNS'!Y1032</f>
        <v>2.500937864730256E-4</v>
      </c>
      <c r="M43" s="158">
        <f>'STOCK RETURNS'!AA1032</f>
        <v>-2.3932988575743479E-2</v>
      </c>
      <c r="N43" s="158">
        <f>'STOCK RETURNS'!AC1032</f>
        <v>2.2465064565054978E-2</v>
      </c>
      <c r="O43" s="158">
        <f>'STOCK RETURNS'!AE1032</f>
        <v>2.6861699041894619E-4</v>
      </c>
      <c r="P43" s="158">
        <f>'STOCK RETURNS'!AG1032</f>
        <v>-2.0149319172344356E-2</v>
      </c>
      <c r="Q43" s="158">
        <f>'STOCK RETURNS'!AI1032</f>
        <v>-1.3084228400238736E-2</v>
      </c>
      <c r="R43" s="159">
        <f>'STOCK RETURNS'!AK1032</f>
        <v>2.0836171872204044E-3</v>
      </c>
      <c r="S43" s="156"/>
      <c r="W43" s="146" t="s">
        <v>202</v>
      </c>
      <c r="X43" s="106">
        <f>AL9</f>
        <v>6.8472940232482599E-2</v>
      </c>
    </row>
    <row r="44" spans="1:25">
      <c r="A44" s="157">
        <f>'STOCK RETURNS'!C1033</f>
        <v>-4.9035160621565058E-2</v>
      </c>
      <c r="B44" s="158">
        <f>'STOCK RETURNS'!E1033</f>
        <v>-2.855020686810078E-2</v>
      </c>
      <c r="C44" s="158">
        <f>'STOCK RETURNS'!G1033</f>
        <v>-4.7252884850545497E-2</v>
      </c>
      <c r="D44" s="158">
        <f>'STOCK RETURNS'!I1033</f>
        <v>-1.9997784689112204E-3</v>
      </c>
      <c r="E44" s="158">
        <f>'STOCK RETURNS'!K1033</f>
        <v>-7.7961541469711806E-2</v>
      </c>
      <c r="F44" s="158">
        <f>'STOCK RETURNS'!M1033</f>
        <v>-7.7736159864985929E-2</v>
      </c>
      <c r="G44" s="158">
        <f>'STOCK RETURNS'!O1033</f>
        <v>-7.7922579671749828E-2</v>
      </c>
      <c r="H44" s="158">
        <f>'STOCK RETURNS'!Q1033</f>
        <v>-7.7311211847926831E-2</v>
      </c>
      <c r="I44" s="158">
        <f>'STOCK RETURNS'!S1033</f>
        <v>-7.772461262391038E-2</v>
      </c>
      <c r="J44" s="158">
        <f>'STOCK RETURNS'!U1033</f>
        <v>-7.649797097272501E-2</v>
      </c>
      <c r="K44" s="158">
        <f>'STOCK RETURNS'!W1033</f>
        <v>-7.7835842267736266E-2</v>
      </c>
      <c r="L44" s="158">
        <f>'STOCK RETURNS'!Y1033</f>
        <v>-6.3488809711797489E-2</v>
      </c>
      <c r="M44" s="158">
        <f>'STOCK RETURNS'!AA1033</f>
        <v>-1.1718496177421798E-2</v>
      </c>
      <c r="N44" s="158">
        <f>'STOCK RETURNS'!AC1033</f>
        <v>-7.7955982274942756E-2</v>
      </c>
      <c r="O44" s="158">
        <f>'STOCK RETURNS'!AE1033</f>
        <v>-3.1057064762635578E-3</v>
      </c>
      <c r="P44" s="158">
        <f>'STOCK RETURNS'!AG1033</f>
        <v>-7.408230579077249E-2</v>
      </c>
      <c r="Q44" s="158">
        <f>'STOCK RETURNS'!AI1033</f>
        <v>-7.7949927000405803E-2</v>
      </c>
      <c r="R44" s="159">
        <f>'STOCK RETURNS'!AK1033</f>
        <v>-7.7937082920836273E-2</v>
      </c>
      <c r="S44" s="156"/>
      <c r="W44" s="146" t="s">
        <v>203</v>
      </c>
      <c r="X44" s="106">
        <f>AO9</f>
        <v>8.1649431681883483E-9</v>
      </c>
    </row>
    <row r="45" spans="1:25" ht="18" thickBot="1">
      <c r="A45" s="157">
        <f>'STOCK RETURNS'!C1034</f>
        <v>2.8969411463541924E-2</v>
      </c>
      <c r="B45" s="158">
        <f>'STOCK RETURNS'!E1034</f>
        <v>2.7924533379721044E-2</v>
      </c>
      <c r="C45" s="158">
        <f>'STOCK RETURNS'!G1034</f>
        <v>-2.5839807659250179E-3</v>
      </c>
      <c r="D45" s="158">
        <f>'STOCK RETURNS'!I1034</f>
        <v>1.3336298931505308E-3</v>
      </c>
      <c r="E45" s="158">
        <f>'STOCK RETURNS'!K1034</f>
        <v>-6.5635871929613315E-2</v>
      </c>
      <c r="F45" s="158">
        <f>'STOCK RETURNS'!M1034</f>
        <v>-6.7042380133409296E-2</v>
      </c>
      <c r="G45" s="158">
        <f>'STOCK RETURNS'!O1034</f>
        <v>-4.4436020860811512E-2</v>
      </c>
      <c r="H45" s="158">
        <f>'STOCK RETURNS'!Q1034</f>
        <v>-5.7575689038992968E-2</v>
      </c>
      <c r="I45" s="158">
        <f>'STOCK RETURNS'!S1034</f>
        <v>-6.0311125810941432E-2</v>
      </c>
      <c r="J45" s="158">
        <f>'STOCK RETURNS'!U1034</f>
        <v>-2.0020026706730793E-3</v>
      </c>
      <c r="K45" s="158">
        <f>'STOCK RETURNS'!W1034</f>
        <v>-7.4791450699114831E-2</v>
      </c>
      <c r="L45" s="158">
        <f>'STOCK RETURNS'!Y1034</f>
        <v>-1.0715344957940746E-2</v>
      </c>
      <c r="M45" s="158">
        <f>'STOCK RETURNS'!AA1034</f>
        <v>2.6224762053906094E-2</v>
      </c>
      <c r="N45" s="158">
        <f>'STOCK RETURNS'!AC1034</f>
        <v>-4.0262527000164604E-2</v>
      </c>
      <c r="O45" s="158">
        <f>'STOCK RETURNS'!AE1034</f>
        <v>-1.3643402836095719E-3</v>
      </c>
      <c r="P45" s="158">
        <f>'STOCK RETURNS'!AG1034</f>
        <v>-1.9472103412820296E-2</v>
      </c>
      <c r="Q45" s="158">
        <f>'STOCK RETURNS'!AI1034</f>
        <v>-3.216206967115596E-3</v>
      </c>
      <c r="R45" s="159">
        <f>'STOCK RETURNS'!AK1034</f>
        <v>-2.2458403354361074E-2</v>
      </c>
      <c r="S45" s="156"/>
      <c r="W45" s="147" t="s">
        <v>204</v>
      </c>
      <c r="X45" s="107">
        <f>AJ9+AI9</f>
        <v>1.062077717126444E-8</v>
      </c>
      <c r="Y45" s="103">
        <f>MAX(X38:X45)</f>
        <v>0.24999985961422763</v>
      </c>
    </row>
    <row r="46" spans="1:25" ht="18" thickBot="1">
      <c r="A46" s="157">
        <f>'STOCK RETURNS'!C1035</f>
        <v>-5.5618641677234485E-3</v>
      </c>
      <c r="B46" s="158">
        <f>'STOCK RETURNS'!E1035</f>
        <v>-2.0798951000094552E-2</v>
      </c>
      <c r="C46" s="158">
        <f>'STOCK RETURNS'!G1035</f>
        <v>0</v>
      </c>
      <c r="D46" s="158">
        <f>'STOCK RETURNS'!I1035</f>
        <v>-4.4434570826651674E-4</v>
      </c>
      <c r="E46" s="158">
        <f>'STOCK RETURNS'!K1035</f>
        <v>-2.5577248138030393E-2</v>
      </c>
      <c r="F46" s="158">
        <f>'STOCK RETURNS'!M1035</f>
        <v>-9.3327118299832347E-4</v>
      </c>
      <c r="G46" s="158">
        <f>'STOCK RETURNS'!O1035</f>
        <v>-7.6322376664516448E-3</v>
      </c>
      <c r="H46" s="158">
        <f>'STOCK RETURNS'!Q1035</f>
        <v>-1.0067199117723968E-2</v>
      </c>
      <c r="I46" s="158">
        <f>'STOCK RETURNS'!S1035</f>
        <v>-4.9767551070287477E-2</v>
      </c>
      <c r="J46" s="158">
        <f>'STOCK RETURNS'!U1035</f>
        <v>0</v>
      </c>
      <c r="K46" s="158">
        <f>'STOCK RETURNS'!W1035</f>
        <v>0</v>
      </c>
      <c r="L46" s="158">
        <f>'STOCK RETURNS'!Y1035</f>
        <v>-1.5470521603039404E-2</v>
      </c>
      <c r="M46" s="158">
        <f>'STOCK RETURNS'!AA1035</f>
        <v>-2.8625083249040222E-2</v>
      </c>
      <c r="N46" s="158">
        <f>'STOCK RETURNS'!AC1035</f>
        <v>5.5560401181913525E-3</v>
      </c>
      <c r="O46" s="158">
        <f>'STOCK RETURNS'!AE1035</f>
        <v>9.632982586691154E-3</v>
      </c>
      <c r="P46" s="158">
        <f>'STOCK RETURNS'!AG1035</f>
        <v>-6.1059804428214307E-2</v>
      </c>
      <c r="Q46" s="158">
        <f>'STOCK RETURNS'!AI1035</f>
        <v>3.1254230643504632E-2</v>
      </c>
      <c r="R46" s="159">
        <f>'STOCK RETURNS'!AK1035</f>
        <v>-1.4563486504566892E-2</v>
      </c>
      <c r="S46" s="156"/>
      <c r="W46" s="192"/>
      <c r="X46" s="193"/>
      <c r="Y46" s="103"/>
    </row>
    <row r="47" spans="1:25" ht="18" thickBot="1">
      <c r="A47" s="157">
        <f>'STOCK RETURNS'!C1036</f>
        <v>-1.86085032504341E-3</v>
      </c>
      <c r="B47" s="158">
        <f>'STOCK RETURNS'!E1036</f>
        <v>-6.2678267873644538E-3</v>
      </c>
      <c r="C47" s="158">
        <f>'STOCK RETURNS'!G1036</f>
        <v>-6.4703981552155401E-4</v>
      </c>
      <c r="D47" s="158">
        <f>'STOCK RETURNS'!I1036</f>
        <v>-1.0274827941098214E-2</v>
      </c>
      <c r="E47" s="158">
        <f>'STOCK RETURNS'!K1036</f>
        <v>6.2530109296899505E-2</v>
      </c>
      <c r="F47" s="158">
        <f>'STOCK RETURNS'!M1036</f>
        <v>3.4264593974096078E-2</v>
      </c>
      <c r="G47" s="158">
        <f>'STOCK RETURNS'!O1036</f>
        <v>1.2508093827430072E-2</v>
      </c>
      <c r="H47" s="158">
        <f>'STOCK RETURNS'!Q1036</f>
        <v>4.2910873686870764E-2</v>
      </c>
      <c r="I47" s="158">
        <f>'STOCK RETURNS'!S1036</f>
        <v>7.2016712409165906E-2</v>
      </c>
      <c r="J47" s="158">
        <f>'STOCK RETURNS'!U1036</f>
        <v>0</v>
      </c>
      <c r="K47" s="158">
        <f>'STOCK RETURNS'!W1036</f>
        <v>1.1313759900273534E-2</v>
      </c>
      <c r="L47" s="158">
        <f>'STOCK RETURNS'!Y1036</f>
        <v>4.4927341597251251E-2</v>
      </c>
      <c r="M47" s="158">
        <f>'STOCK RETURNS'!AA1036</f>
        <v>-9.3897403498390316E-3</v>
      </c>
      <c r="N47" s="158">
        <f>'STOCK RETURNS'!AC1036</f>
        <v>1.8310349292964486E-2</v>
      </c>
      <c r="O47" s="158">
        <f>'STOCK RETURNS'!AE1036</f>
        <v>-3.8046764670346227E-3</v>
      </c>
      <c r="P47" s="158">
        <f>'STOCK RETURNS'!AG1036</f>
        <v>3.8831178642090756E-2</v>
      </c>
      <c r="Q47" s="158">
        <f>'STOCK RETURNS'!AI1036</f>
        <v>1.7359672031752829E-2</v>
      </c>
      <c r="R47" s="159">
        <f>'STOCK RETURNS'!AK1036</f>
        <v>2.0101179321087303E-2</v>
      </c>
      <c r="S47" s="156"/>
      <c r="W47" s="209" t="s">
        <v>233</v>
      </c>
      <c r="X47" s="210"/>
    </row>
    <row r="48" spans="1:25">
      <c r="A48" s="157">
        <f>'STOCK RETURNS'!C1037</f>
        <v>-1.2634669984217924E-2</v>
      </c>
      <c r="B48" s="158">
        <f>'STOCK RETURNS'!E1037</f>
        <v>1.3836386346958848E-2</v>
      </c>
      <c r="C48" s="158">
        <f>'STOCK RETURNS'!G1037</f>
        <v>1.7642799242749817E-2</v>
      </c>
      <c r="D48" s="158">
        <f>'STOCK RETURNS'!I1037</f>
        <v>-3.2632673070178343E-2</v>
      </c>
      <c r="E48" s="158">
        <f>'STOCK RETURNS'!K1037</f>
        <v>-2.1466772914727174E-2</v>
      </c>
      <c r="F48" s="158">
        <f>'STOCK RETURNS'!M1037</f>
        <v>-2.4970846782636585E-2</v>
      </c>
      <c r="G48" s="158">
        <f>'STOCK RETURNS'!O1037</f>
        <v>-1.6712468908403548E-2</v>
      </c>
      <c r="H48" s="158">
        <f>'STOCK RETURNS'!Q1037</f>
        <v>-6.483004878078266E-3</v>
      </c>
      <c r="I48" s="158">
        <f>'STOCK RETURNS'!S1037</f>
        <v>1.3229988770881114E-2</v>
      </c>
      <c r="J48" s="158">
        <f>'STOCK RETURNS'!U1037</f>
        <v>0</v>
      </c>
      <c r="K48" s="158">
        <f>'STOCK RETURNS'!W1037</f>
        <v>-3.5442146649932053E-2</v>
      </c>
      <c r="L48" s="158">
        <f>'STOCK RETURNS'!Y1037</f>
        <v>4.175371410480592E-3</v>
      </c>
      <c r="M48" s="158">
        <f>'STOCK RETURNS'!AA1037</f>
        <v>-1.7058417649476063E-2</v>
      </c>
      <c r="N48" s="158">
        <f>'STOCK RETURNS'!AC1037</f>
        <v>-2.0215316608937547E-2</v>
      </c>
      <c r="O48" s="158">
        <f>'STOCK RETURNS'!AE1037</f>
        <v>-2.7265160235976321E-3</v>
      </c>
      <c r="P48" s="158">
        <f>'STOCK RETURNS'!AG1037</f>
        <v>8.2079804178295818E-3</v>
      </c>
      <c r="Q48" s="158">
        <f>'STOCK RETURNS'!AI1037</f>
        <v>1.7576782701969985E-2</v>
      </c>
      <c r="R48" s="159">
        <f>'STOCK RETURNS'!AK1037</f>
        <v>-2.4425235403514142E-2</v>
      </c>
      <c r="S48" s="156"/>
      <c r="W48" s="207" t="s">
        <v>228</v>
      </c>
      <c r="X48" s="208">
        <v>10000000</v>
      </c>
    </row>
    <row r="49" spans="1:33">
      <c r="A49" s="157">
        <f>'STOCK RETURNS'!C1038</f>
        <v>-1.7193208190108038E-2</v>
      </c>
      <c r="B49" s="158">
        <f>'STOCK RETURNS'!E1038</f>
        <v>-5.2282159503379251E-3</v>
      </c>
      <c r="C49" s="158">
        <f>'STOCK RETURNS'!G1038</f>
        <v>-5.8936857702715083E-2</v>
      </c>
      <c r="D49" s="158">
        <f>'STOCK RETURNS'!I1038</f>
        <v>-1.9677374180344626E-2</v>
      </c>
      <c r="E49" s="158">
        <f>'STOCK RETURNS'!K1038</f>
        <v>-3.2092511303634053E-2</v>
      </c>
      <c r="F49" s="158">
        <f>'STOCK RETURNS'!M1038</f>
        <v>-2.8778964550043289E-2</v>
      </c>
      <c r="G49" s="158">
        <f>'STOCK RETURNS'!O1038</f>
        <v>7.3246661395996021E-4</v>
      </c>
      <c r="H49" s="158">
        <f>'STOCK RETURNS'!Q1038</f>
        <v>-4.4045341106186582E-2</v>
      </c>
      <c r="I49" s="158">
        <f>'STOCK RETURNS'!S1038</f>
        <v>-5.0992587724632173E-2</v>
      </c>
      <c r="J49" s="158">
        <f>'STOCK RETURNS'!U1038</f>
        <v>0</v>
      </c>
      <c r="K49" s="158">
        <f>'STOCK RETURNS'!W1038</f>
        <v>-1.961763053309544E-2</v>
      </c>
      <c r="L49" s="158">
        <f>'STOCK RETURNS'!Y1038</f>
        <v>2.6976587698202291E-2</v>
      </c>
      <c r="M49" s="158">
        <f>'STOCK RETURNS'!AA1038</f>
        <v>-3.8001359533551375E-2</v>
      </c>
      <c r="N49" s="158">
        <f>'STOCK RETURNS'!AC1038</f>
        <v>-3.0254250911245378E-2</v>
      </c>
      <c r="O49" s="158">
        <f>'STOCK RETURNS'!AE1038</f>
        <v>0</v>
      </c>
      <c r="P49" s="158">
        <f>'STOCK RETURNS'!AG1038</f>
        <v>-1.0833802495497031E-2</v>
      </c>
      <c r="Q49" s="158">
        <f>'STOCK RETURNS'!AI1038</f>
        <v>-7.0815442653948289E-3</v>
      </c>
      <c r="R49" s="159">
        <f>'STOCK RETURNS'!AK1038</f>
        <v>4.5872729467221309E-4</v>
      </c>
      <c r="S49" s="156"/>
      <c r="W49" s="178" t="s">
        <v>229</v>
      </c>
      <c r="X49" s="197">
        <v>116075</v>
      </c>
      <c r="Y49" s="148"/>
      <c r="Z49" s="148">
        <f>Y49*0.0015</f>
        <v>0</v>
      </c>
    </row>
    <row r="50" spans="1:33">
      <c r="A50" s="157">
        <f>'STOCK RETURNS'!C1039</f>
        <v>8.9858035551393135E-3</v>
      </c>
      <c r="B50" s="158">
        <f>'STOCK RETURNS'!E1039</f>
        <v>-7.5370095129679562E-3</v>
      </c>
      <c r="C50" s="158">
        <f>'STOCK RETURNS'!G1039</f>
        <v>1.1735256218420932E-2</v>
      </c>
      <c r="D50" s="158">
        <f>'STOCK RETURNS'!I1039</f>
        <v>6.1320946868435294E-3</v>
      </c>
      <c r="E50" s="158">
        <f>'STOCK RETURNS'!K1039</f>
        <v>-2.7147892751431461E-3</v>
      </c>
      <c r="F50" s="158">
        <f>'STOCK RETURNS'!M1039</f>
        <v>1.3867225054360603E-2</v>
      </c>
      <c r="G50" s="158">
        <f>'STOCK RETURNS'!O1039</f>
        <v>-7.1645387754862106E-3</v>
      </c>
      <c r="H50" s="158">
        <f>'STOCK RETURNS'!Q1039</f>
        <v>-4.2571371233187218E-3</v>
      </c>
      <c r="I50" s="158">
        <f>'STOCK RETURNS'!S1039</f>
        <v>-2.2500189085171571E-2</v>
      </c>
      <c r="J50" s="158">
        <f>'STOCK RETURNS'!U1039</f>
        <v>4.9648656138026097E-2</v>
      </c>
      <c r="K50" s="158">
        <f>'STOCK RETURNS'!W1039</f>
        <v>1.8692133012152546E-2</v>
      </c>
      <c r="L50" s="158">
        <f>'STOCK RETURNS'!Y1039</f>
        <v>0</v>
      </c>
      <c r="M50" s="158">
        <f>'STOCK RETURNS'!AA1039</f>
        <v>2.8566352729186905E-2</v>
      </c>
      <c r="N50" s="158">
        <f>'STOCK RETURNS'!AC1039</f>
        <v>5.0905981497420816E-3</v>
      </c>
      <c r="O50" s="158">
        <f>'STOCK RETURNS'!AE1039</f>
        <v>-1.6313217320840852E-3</v>
      </c>
      <c r="P50" s="158">
        <f>'STOCK RETURNS'!AG1039</f>
        <v>-1.3106677857480771E-2</v>
      </c>
      <c r="Q50" s="158">
        <f>'STOCK RETURNS'!AI1039</f>
        <v>-2.6142456262868364E-2</v>
      </c>
      <c r="R50" s="159">
        <f>'STOCK RETURNS'!AK1039</f>
        <v>-6.9031031163011326E-3</v>
      </c>
      <c r="S50" s="156"/>
      <c r="W50" s="178" t="s">
        <v>234</v>
      </c>
      <c r="X50" s="204">
        <v>10403000</v>
      </c>
    </row>
    <row r="51" spans="1:33">
      <c r="A51" s="157">
        <f>'STOCK RETURNS'!C1040</f>
        <v>-1.425910017599526E-2</v>
      </c>
      <c r="B51" s="158">
        <f>'STOCK RETURNS'!E1040</f>
        <v>-2.0623747993500113E-2</v>
      </c>
      <c r="C51" s="158">
        <f>'STOCK RETURNS'!G1040</f>
        <v>5.984000035601706E-2</v>
      </c>
      <c r="D51" s="158">
        <f>'STOCK RETURNS'!I1040</f>
        <v>2.8281903538081191E-2</v>
      </c>
      <c r="E51" s="158">
        <f>'STOCK RETURNS'!K1040</f>
        <v>-8.7533182870417562E-3</v>
      </c>
      <c r="F51" s="158">
        <f>'STOCK RETURNS'!M1040</f>
        <v>-9.3940824193571861E-4</v>
      </c>
      <c r="G51" s="158">
        <f>'STOCK RETURNS'!O1040</f>
        <v>-2.5015304767886461E-2</v>
      </c>
      <c r="H51" s="158">
        <f>'STOCK RETURNS'!Q1040</f>
        <v>-3.0318476386422058E-2</v>
      </c>
      <c r="I51" s="158">
        <f>'STOCK RETURNS'!S1040</f>
        <v>-7.4675831339907156E-2</v>
      </c>
      <c r="J51" s="158">
        <f>'STOCK RETURNS'!U1040</f>
        <v>0</v>
      </c>
      <c r="K51" s="158">
        <f>'STOCK RETURNS'!W1040</f>
        <v>1.980262729617973E-2</v>
      </c>
      <c r="L51" s="158">
        <f>'STOCK RETURNS'!Y1040</f>
        <v>-5.8456504933352228E-2</v>
      </c>
      <c r="M51" s="158">
        <f>'STOCK RETURNS'!AA1040</f>
        <v>0</v>
      </c>
      <c r="N51" s="158">
        <f>'STOCK RETURNS'!AC1040</f>
        <v>-4.0450700628647963E-3</v>
      </c>
      <c r="O51" s="158">
        <f>'STOCK RETURNS'!AE1040</f>
        <v>-4.0817885638065781E-3</v>
      </c>
      <c r="P51" s="158">
        <f>'STOCK RETURNS'!AG1040</f>
        <v>-9.4316273972330864E-3</v>
      </c>
      <c r="Q51" s="158">
        <f>'STOCK RETURNS'!AI1040</f>
        <v>-4.1363733293807076E-2</v>
      </c>
      <c r="R51" s="159">
        <f>'STOCK RETURNS'!AK1040</f>
        <v>-4.6258608063578378E-2</v>
      </c>
      <c r="S51" s="156"/>
      <c r="W51" s="178" t="s">
        <v>230</v>
      </c>
      <c r="X51" s="198">
        <f>(X48-X49)/X48</f>
        <v>0.98839250000000001</v>
      </c>
    </row>
    <row r="52" spans="1:33">
      <c r="A52" s="157">
        <f>'STOCK RETURNS'!C1041</f>
        <v>-2.503846498930676E-3</v>
      </c>
      <c r="B52" s="158">
        <f>'STOCK RETURNS'!E1041</f>
        <v>1.3833778463051027E-3</v>
      </c>
      <c r="C52" s="158">
        <f>'STOCK RETURNS'!G1041</f>
        <v>-5.4189328847202664E-2</v>
      </c>
      <c r="D52" s="158">
        <f>'STOCK RETURNS'!I1041</f>
        <v>2.2599831917240992E-2</v>
      </c>
      <c r="E52" s="158">
        <f>'STOCK RETURNS'!K1041</f>
        <v>6.2227011520951413E-2</v>
      </c>
      <c r="F52" s="158">
        <f>'STOCK RETURNS'!M1041</f>
        <v>6.2245009590884547E-2</v>
      </c>
      <c r="G52" s="158">
        <f>'STOCK RETURNS'!O1041</f>
        <v>1.1278315037707274E-2</v>
      </c>
      <c r="H52" s="158">
        <f>'STOCK RETURNS'!Q1041</f>
        <v>5.3928342025555645E-2</v>
      </c>
      <c r="I52" s="158">
        <f>'STOCK RETURNS'!S1041</f>
        <v>6.602846429872479E-2</v>
      </c>
      <c r="J52" s="158">
        <f>'STOCK RETURNS'!U1041</f>
        <v>0</v>
      </c>
      <c r="K52" s="158">
        <f>'STOCK RETURNS'!W1041</f>
        <v>4.9412441725293348E-2</v>
      </c>
      <c r="L52" s="158">
        <f>'STOCK RETURNS'!Y1041</f>
        <v>5.6277784874124593E-3</v>
      </c>
      <c r="M52" s="158">
        <f>'STOCK RETURNS'!AA1041</f>
        <v>-1.0573276019532264E-2</v>
      </c>
      <c r="N52" s="158">
        <f>'STOCK RETURNS'!AC1041</f>
        <v>1.3868146790543903E-2</v>
      </c>
      <c r="O52" s="158">
        <f>'STOCK RETURNS'!AE1041</f>
        <v>4.0817885638064827E-3</v>
      </c>
      <c r="P52" s="158">
        <f>'STOCK RETURNS'!AG1041</f>
        <v>1.739174271186902E-2</v>
      </c>
      <c r="Q52" s="158">
        <f>'STOCK RETURNS'!AI1041</f>
        <v>1.6160559329745463E-3</v>
      </c>
      <c r="R52" s="159">
        <f>'STOCK RETURNS'!AK1041</f>
        <v>4.2608875171644529E-2</v>
      </c>
      <c r="S52" s="156"/>
      <c r="W52" s="178" t="s">
        <v>231</v>
      </c>
      <c r="X52" s="198">
        <f>X49/X48</f>
        <v>1.16075E-2</v>
      </c>
    </row>
    <row r="53" spans="1:33">
      <c r="A53" s="157">
        <f>'STOCK RETURNS'!C1042</f>
        <v>1.0828630425358787E-2</v>
      </c>
      <c r="B53" s="158">
        <f>'STOCK RETURNS'!E1042</f>
        <v>1.2361390412451208E-3</v>
      </c>
      <c r="C53" s="158">
        <f>'STOCK RETURNS'!G1042</f>
        <v>5.104467216773094E-2</v>
      </c>
      <c r="D53" s="158">
        <f>'STOCK RETURNS'!I1042</f>
        <v>-2.2348865888075008E-4</v>
      </c>
      <c r="E53" s="158">
        <f>'STOCK RETURNS'!K1042</f>
        <v>7.2281883511791448E-2</v>
      </c>
      <c r="F53" s="158">
        <f>'STOCK RETURNS'!M1042</f>
        <v>7.0737987078024395E-2</v>
      </c>
      <c r="G53" s="158">
        <f>'STOCK RETURNS'!O1042</f>
        <v>5.9502497142864333E-2</v>
      </c>
      <c r="H53" s="158">
        <f>'STOCK RETURNS'!Q1042</f>
        <v>8.0042707673536356E-2</v>
      </c>
      <c r="I53" s="158">
        <f>'STOCK RETURNS'!S1042</f>
        <v>7.18011660558069E-2</v>
      </c>
      <c r="J53" s="158">
        <f>'STOCK RETURNS'!U1042</f>
        <v>-7.1632016217864275E-2</v>
      </c>
      <c r="K53" s="158">
        <f>'STOCK RETURNS'!W1042</f>
        <v>6.3436306872256945E-2</v>
      </c>
      <c r="L53" s="158">
        <f>'STOCK RETURNS'!Y1042</f>
        <v>6.0404520254397201E-2</v>
      </c>
      <c r="M53" s="158">
        <f>'STOCK RETURNS'!AA1042</f>
        <v>3.6527471557637609E-2</v>
      </c>
      <c r="N53" s="158">
        <f>'STOCK RETURNS'!AC1042</f>
        <v>6.8550348683298415E-2</v>
      </c>
      <c r="O53" s="158">
        <f>'STOCK RETURNS'!AE1042</f>
        <v>8.1301260832503091E-3</v>
      </c>
      <c r="P53" s="158">
        <f>'STOCK RETURNS'!AG1042</f>
        <v>4.0932735934133629E-2</v>
      </c>
      <c r="Q53" s="158">
        <f>'STOCK RETURNS'!AI1042</f>
        <v>6.1097812873918092E-2</v>
      </c>
      <c r="R53" s="159">
        <f>'STOCK RETURNS'!AK1042</f>
        <v>6.3401687113652919E-2</v>
      </c>
      <c r="S53" s="156"/>
      <c r="W53" s="178" t="s">
        <v>225</v>
      </c>
      <c r="X53" s="205">
        <f>(X51*X48)*0.0015</f>
        <v>14825.887500000001</v>
      </c>
    </row>
    <row r="54" spans="1:33" ht="18" thickBot="1">
      <c r="A54" s="157">
        <f>'STOCK RETURNS'!C1043</f>
        <v>-9.1825395186902192E-3</v>
      </c>
      <c r="B54" s="158">
        <f>'STOCK RETURNS'!E1043</f>
        <v>-1.9222895656454676E-2</v>
      </c>
      <c r="C54" s="158">
        <f>'STOCK RETURNS'!G1043</f>
        <v>-2.3905520853554366E-2</v>
      </c>
      <c r="D54" s="158">
        <f>'STOCK RETURNS'!I1043</f>
        <v>-1.6223879963667958E-2</v>
      </c>
      <c r="E54" s="158">
        <f>'STOCK RETURNS'!K1043</f>
        <v>-1.0347363760281583E-2</v>
      </c>
      <c r="F54" s="158">
        <f>'STOCK RETURNS'!M1043</f>
        <v>-4.3728940042135567E-2</v>
      </c>
      <c r="G54" s="158">
        <f>'STOCK RETURNS'!O1043</f>
        <v>-3.0579047770434981E-2</v>
      </c>
      <c r="H54" s="158">
        <f>'STOCK RETURNS'!Q1043</f>
        <v>-4.0821994520255048E-2</v>
      </c>
      <c r="I54" s="158">
        <f>'STOCK RETURNS'!S1043</f>
        <v>6.3309563976405034E-3</v>
      </c>
      <c r="J54" s="158">
        <f>'STOCK RETURNS'!U1043</f>
        <v>0</v>
      </c>
      <c r="K54" s="158">
        <f>'STOCK RETURNS'!W1043</f>
        <v>3.1606781011581785E-2</v>
      </c>
      <c r="L54" s="158">
        <f>'STOCK RETURNS'!Y1043</f>
        <v>-4.8978861216883114E-2</v>
      </c>
      <c r="M54" s="158">
        <f>'STOCK RETURNS'!AA1043</f>
        <v>-2.6329129134004675E-3</v>
      </c>
      <c r="N54" s="158">
        <f>'STOCK RETURNS'!AC1043</f>
        <v>-3.1533777393600061E-2</v>
      </c>
      <c r="O54" s="158">
        <f>'STOCK RETURNS'!AE1043</f>
        <v>-2.7974314324593227E-3</v>
      </c>
      <c r="P54" s="158">
        <f>'STOCK RETURNS'!AG1043</f>
        <v>-2.1613882478186457E-2</v>
      </c>
      <c r="Q54" s="158">
        <f>'STOCK RETURNS'!AI1043</f>
        <v>-2.464490008837238E-2</v>
      </c>
      <c r="R54" s="159">
        <f>'STOCK RETURNS'!AK1043</f>
        <v>-3.3819885757573553E-2</v>
      </c>
      <c r="S54" s="156"/>
      <c r="W54" s="179" t="s">
        <v>236</v>
      </c>
      <c r="X54" s="206">
        <f>X50-X53</f>
        <v>10388174.112500001</v>
      </c>
    </row>
    <row r="55" spans="1:33">
      <c r="A55" s="157">
        <f>'STOCK RETURNS'!C1044</f>
        <v>-5.7372503901434594E-3</v>
      </c>
      <c r="B55" s="158">
        <f>'STOCK RETURNS'!E1044</f>
        <v>-1.2601461954429756E-3</v>
      </c>
      <c r="C55" s="158">
        <f>'STOCK RETURNS'!G1044</f>
        <v>0</v>
      </c>
      <c r="D55" s="158">
        <f>'STOCK RETURNS'!I1044</f>
        <v>-1.1883138003677239E-2</v>
      </c>
      <c r="E55" s="158">
        <f>'STOCK RETURNS'!K1044</f>
        <v>-3.5531579953589625E-2</v>
      </c>
      <c r="F55" s="158">
        <f>'STOCK RETURNS'!M1044</f>
        <v>2.2383708293687521E-2</v>
      </c>
      <c r="G55" s="158">
        <f>'STOCK RETURNS'!O1044</f>
        <v>2.2444608575396804E-2</v>
      </c>
      <c r="H55" s="158">
        <f>'STOCK RETURNS'!Q1044</f>
        <v>-3.0921910338586319E-2</v>
      </c>
      <c r="I55" s="158">
        <f>'STOCK RETURNS'!S1044</f>
        <v>-2.2629338130759871E-2</v>
      </c>
      <c r="J55" s="158">
        <f>'STOCK RETURNS'!U1044</f>
        <v>0</v>
      </c>
      <c r="K55" s="158">
        <f>'STOCK RETURNS'!W1044</f>
        <v>-4.2368339296274933E-2</v>
      </c>
      <c r="L55" s="158">
        <f>'STOCK RETURNS'!Y1044</f>
        <v>2.8391020060595767E-2</v>
      </c>
      <c r="M55" s="158">
        <f>'STOCK RETURNS'!AA1044</f>
        <v>-1.9522804353333673E-2</v>
      </c>
      <c r="N55" s="158">
        <f>'STOCK RETURNS'!AC1044</f>
        <v>1.4965107458907174E-2</v>
      </c>
      <c r="O55" s="158">
        <f>'STOCK RETURNS'!AE1044</f>
        <v>-3.4813482261593764E-3</v>
      </c>
      <c r="P55" s="158">
        <f>'STOCK RETURNS'!AG1044</f>
        <v>5.2939489598127411E-3</v>
      </c>
      <c r="Q55" s="158">
        <f>'STOCK RETURNS'!AI1044</f>
        <v>3.1360633486663451E-2</v>
      </c>
      <c r="R55" s="159">
        <f>'STOCK RETURNS'!AK1044</f>
        <v>1.598641495482975E-3</v>
      </c>
      <c r="S55" s="156"/>
      <c r="W55" s="99"/>
    </row>
    <row r="56" spans="1:33" ht="18" thickBot="1">
      <c r="A56" s="157">
        <f>'STOCK RETURNS'!C1045</f>
        <v>1.2219228833941487E-3</v>
      </c>
      <c r="B56" s="158">
        <f>'STOCK RETURNS'!E1045</f>
        <v>-5.0565247537016451E-3</v>
      </c>
      <c r="C56" s="158">
        <f>'STOCK RETURNS'!G1045</f>
        <v>-3.2263268548941566E-4</v>
      </c>
      <c r="D56" s="158">
        <f>'STOCK RETURNS'!I1045</f>
        <v>2.2985863795019112E-4</v>
      </c>
      <c r="E56" s="158">
        <f>'STOCK RETURNS'!K1045</f>
        <v>2.1384073333256793E-3</v>
      </c>
      <c r="F56" s="158">
        <f>'STOCK RETURNS'!M1045</f>
        <v>9.4813872579329259E-3</v>
      </c>
      <c r="G56" s="158">
        <f>'STOCK RETURNS'!O1045</f>
        <v>-1.9550348358033506E-3</v>
      </c>
      <c r="H56" s="158">
        <f>'STOCK RETURNS'!Q1045</f>
        <v>2.4762703532635053E-3</v>
      </c>
      <c r="I56" s="158">
        <f>'STOCK RETURNS'!S1045</f>
        <v>9.9270888222783831E-3</v>
      </c>
      <c r="J56" s="158">
        <f>'STOCK RETURNS'!U1045</f>
        <v>3.2945104121983287E-2</v>
      </c>
      <c r="K56" s="158">
        <f>'STOCK RETURNS'!W1045</f>
        <v>1.6260520871780326E-2</v>
      </c>
      <c r="L56" s="158">
        <f>'STOCK RETURNS'!Y1045</f>
        <v>-4.3752482612157114E-3</v>
      </c>
      <c r="M56" s="158">
        <f>'STOCK RETURNS'!AA1045</f>
        <v>2.6729921394648339E-2</v>
      </c>
      <c r="N56" s="158">
        <f>'STOCK RETURNS'!AC1045</f>
        <v>2.8006975552617896E-2</v>
      </c>
      <c r="O56" s="158">
        <f>'STOCK RETURNS'!AE1045</f>
        <v>2.9046727038609076E-3</v>
      </c>
      <c r="P56" s="158">
        <f>'STOCK RETURNS'!AG1045</f>
        <v>1.9455866615366097E-2</v>
      </c>
      <c r="Q56" s="158">
        <f>'STOCK RETURNS'!AI1045</f>
        <v>-8.6261026024535455E-3</v>
      </c>
      <c r="R56" s="159">
        <f>'STOCK RETURNS'!AK1045</f>
        <v>6.2203181331707469E-3</v>
      </c>
      <c r="S56" s="156"/>
    </row>
    <row r="57" spans="1:33" ht="18" thickBot="1">
      <c r="A57" s="157">
        <f>'STOCK RETURNS'!C1046</f>
        <v>-2.1125245697988907E-2</v>
      </c>
      <c r="B57" s="158">
        <f>'STOCK RETURNS'!E1046</f>
        <v>5.9621405850218754E-4</v>
      </c>
      <c r="C57" s="158">
        <f>'STOCK RETURNS'!G1046</f>
        <v>0</v>
      </c>
      <c r="D57" s="158">
        <f>'STOCK RETURNS'!I1046</f>
        <v>-2.2985863795026165E-4</v>
      </c>
      <c r="E57" s="158">
        <f>'STOCK RETURNS'!K1046</f>
        <v>-2.1384073333257964E-3</v>
      </c>
      <c r="F57" s="158">
        <f>'STOCK RETURNS'!M1046</f>
        <v>-2.1886395501724217E-2</v>
      </c>
      <c r="G57" s="158">
        <f>'STOCK RETURNS'!O1046</f>
        <v>5.6767936732157838E-3</v>
      </c>
      <c r="H57" s="158">
        <f>'STOCK RETURNS'!Q1046</f>
        <v>9.8442140347771746E-3</v>
      </c>
      <c r="I57" s="158">
        <f>'STOCK RETURNS'!S1046</f>
        <v>-2.7689545162118929E-2</v>
      </c>
      <c r="J57" s="158">
        <f>'STOCK RETURNS'!U1046</f>
        <v>2.9298970745618394E-2</v>
      </c>
      <c r="K57" s="158">
        <f>'STOCK RETURNS'!W1046</f>
        <v>2.2329476398088577E-2</v>
      </c>
      <c r="L57" s="158">
        <f>'STOCK RETURNS'!Y1046</f>
        <v>6.9400098620539825E-3</v>
      </c>
      <c r="M57" s="158">
        <f>'STOCK RETURNS'!AA1046</f>
        <v>1.9934214900817329E-2</v>
      </c>
      <c r="N57" s="158">
        <f>'STOCK RETURNS'!AC1046</f>
        <v>-3.8271892356872735E-3</v>
      </c>
      <c r="O57" s="158">
        <f>'STOCK RETURNS'!AE1046</f>
        <v>-7.0708428220588873E-4</v>
      </c>
      <c r="P57" s="158">
        <f>'STOCK RETURNS'!AG1046</f>
        <v>-2.635584470536266E-2</v>
      </c>
      <c r="Q57" s="158">
        <f>'STOCK RETURNS'!AI1046</f>
        <v>-9.5281760705995516E-3</v>
      </c>
      <c r="R57" s="159">
        <f>'STOCK RETURNS'!AK1046</f>
        <v>6.5985410191784694E-2</v>
      </c>
      <c r="S57" s="156"/>
      <c r="W57" s="182" t="s">
        <v>209</v>
      </c>
      <c r="X57" s="187" t="s">
        <v>184</v>
      </c>
      <c r="Y57" s="188" t="s">
        <v>210</v>
      </c>
      <c r="Z57" s="188" t="s">
        <v>226</v>
      </c>
      <c r="AA57" s="188" t="s">
        <v>235</v>
      </c>
      <c r="AB57" s="188" t="s">
        <v>227</v>
      </c>
      <c r="AC57" s="188" t="s">
        <v>211</v>
      </c>
      <c r="AD57" s="188" t="s">
        <v>212</v>
      </c>
      <c r="AE57" s="188" t="s">
        <v>41</v>
      </c>
      <c r="AF57" s="188" t="s">
        <v>213</v>
      </c>
      <c r="AG57" s="189" t="s">
        <v>214</v>
      </c>
    </row>
    <row r="58" spans="1:33">
      <c r="A58" s="157">
        <f>'STOCK RETURNS'!C1047</f>
        <v>3.3692260686134642E-3</v>
      </c>
      <c r="B58" s="158">
        <f>'STOCK RETURNS'!E1047</f>
        <v>-6.6529866027260067E-3</v>
      </c>
      <c r="C58" s="158">
        <f>'STOCK RETURNS'!G1047</f>
        <v>0</v>
      </c>
      <c r="D58" s="158">
        <f>'STOCK RETURNS'!I1047</f>
        <v>0</v>
      </c>
      <c r="E58" s="158">
        <f>'STOCK RETURNS'!K1047</f>
        <v>-4.1423241419193688E-3</v>
      </c>
      <c r="F58" s="158">
        <f>'STOCK RETURNS'!M1047</f>
        <v>-8.5470605784582973E-3</v>
      </c>
      <c r="G58" s="158">
        <f>'STOCK RETURNS'!O1047</f>
        <v>-1.0619470024541833E-3</v>
      </c>
      <c r="H58" s="158">
        <f>'STOCK RETURNS'!Q1047</f>
        <v>1.6313217320840971E-3</v>
      </c>
      <c r="I58" s="158">
        <f>'STOCK RETURNS'!S1047</f>
        <v>-1.5653540580003469E-2</v>
      </c>
      <c r="J58" s="158">
        <f>'STOCK RETURNS'!U1047</f>
        <v>7.0595692794991699E-2</v>
      </c>
      <c r="K58" s="158">
        <f>'STOCK RETURNS'!W1047</f>
        <v>-3.1595602903684815E-3</v>
      </c>
      <c r="L58" s="158">
        <f>'STOCK RETURNS'!Y1047</f>
        <v>-1.2815585503857345E-3</v>
      </c>
      <c r="M58" s="158">
        <f>'STOCK RETURNS'!AA1047</f>
        <v>-1.7587976184157569E-2</v>
      </c>
      <c r="N58" s="158">
        <f>'STOCK RETURNS'!AC1047</f>
        <v>-9.6106354126131097E-3</v>
      </c>
      <c r="O58" s="158">
        <f>'STOCK RETURNS'!AE1047</f>
        <v>-3.844874035457102E-3</v>
      </c>
      <c r="P58" s="158">
        <f>'STOCK RETURNS'!AG1047</f>
        <v>-1.0565010333261123E-2</v>
      </c>
      <c r="Q58" s="158">
        <f>'STOCK RETURNS'!AI1047</f>
        <v>-2.1429190013218398E-3</v>
      </c>
      <c r="R58" s="159">
        <f>'STOCK RETURNS'!AK1047</f>
        <v>-1.3417999766649357E-2</v>
      </c>
      <c r="S58" s="156"/>
      <c r="W58" s="183" t="s">
        <v>2</v>
      </c>
      <c r="X58" s="194">
        <f t="array" ref="X58:X75">TRANSPOSE(X9:AO9)</f>
        <v>3.2740079686401344E-8</v>
      </c>
      <c r="Y58" s="149">
        <f>X58*$X$54</f>
        <v>0.3401096482394616</v>
      </c>
      <c r="Z58" s="200">
        <f>160+0.24</f>
        <v>160.24</v>
      </c>
      <c r="AA58" s="200">
        <f>Z58*0.0015</f>
        <v>0.24036000000000002</v>
      </c>
      <c r="AB58" s="200">
        <f>Z58-AA58</f>
        <v>159.99964</v>
      </c>
      <c r="AC58" s="200">
        <f>Y58/Z58</f>
        <v>2.1225015491728757E-3</v>
      </c>
      <c r="AD58" s="200">
        <f>ROUND(AC58/100,0)</f>
        <v>0</v>
      </c>
      <c r="AE58" s="200">
        <f>AD58*100</f>
        <v>0</v>
      </c>
      <c r="AF58" s="200">
        <f>AE58*Z58</f>
        <v>0</v>
      </c>
      <c r="AG58" s="201">
        <f>(AF58/$X$54)</f>
        <v>0</v>
      </c>
    </row>
    <row r="59" spans="1:33">
      <c r="A59" s="157">
        <f>'STOCK RETURNS'!C1048</f>
        <v>-5.2786046321058417E-3</v>
      </c>
      <c r="B59" s="158">
        <f>'STOCK RETURNS'!E1048</f>
        <v>8.2163593387942612E-3</v>
      </c>
      <c r="C59" s="158">
        <f>'STOCK RETURNS'!G1048</f>
        <v>3.2263268548935012E-4</v>
      </c>
      <c r="D59" s="158">
        <f>'STOCK RETURNS'!I1048</f>
        <v>1.3698844358161927E-2</v>
      </c>
      <c r="E59" s="158">
        <f>'STOCK RETURNS'!K1048</f>
        <v>1.5081022942706371E-2</v>
      </c>
      <c r="F59" s="158">
        <f>'STOCK RETURNS'!M1048</f>
        <v>3.9977209153044023E-3</v>
      </c>
      <c r="G59" s="158">
        <f>'STOCK RETURNS'!O1048</f>
        <v>1.8770834438656594E-2</v>
      </c>
      <c r="H59" s="158">
        <f>'STOCK RETURNS'!Q1048</f>
        <v>-8.1532821475467643E-4</v>
      </c>
      <c r="I59" s="158">
        <f>'STOCK RETURNS'!S1048</f>
        <v>1.3261194941383612E-2</v>
      </c>
      <c r="J59" s="158">
        <f>'STOCK RETURNS'!U1048</f>
        <v>0</v>
      </c>
      <c r="K59" s="158">
        <f>'STOCK RETURNS'!W1048</f>
        <v>-1.9169916107720172E-2</v>
      </c>
      <c r="L59" s="158">
        <f>'STOCK RETURNS'!Y1048</f>
        <v>2.5644313514037109E-4</v>
      </c>
      <c r="M59" s="158">
        <f>'STOCK RETURNS'!AA1048</f>
        <v>0</v>
      </c>
      <c r="N59" s="158">
        <f>'STOCK RETURNS'!AC1048</f>
        <v>-1.1987078781239748E-3</v>
      </c>
      <c r="O59" s="158">
        <f>'STOCK RETURNS'!AE1048</f>
        <v>9.9521976465256684E-4</v>
      </c>
      <c r="P59" s="158">
        <f>'STOCK RETURNS'!AG1048</f>
        <v>1.2494533657787847E-4</v>
      </c>
      <c r="Q59" s="158">
        <f>'STOCK RETURNS'!AI1048</f>
        <v>-8.3657059822559998E-3</v>
      </c>
      <c r="R59" s="159">
        <f>'STOCK RETURNS'!AK1048</f>
        <v>-1.7376879343383663E-2</v>
      </c>
      <c r="S59" s="156"/>
      <c r="W59" s="184" t="s">
        <v>1</v>
      </c>
      <c r="X59" s="190">
        <v>0.15000057262610506</v>
      </c>
      <c r="Y59" s="149">
        <f t="shared" ref="Y59:Y75" si="2">X59*$X$54</f>
        <v>1558232.0654146809</v>
      </c>
      <c r="Z59" s="202">
        <v>183.37</v>
      </c>
      <c r="AA59" s="200">
        <f t="shared" ref="AA59:AA75" si="3">Z59*0.0015</f>
        <v>0.27505499999999999</v>
      </c>
      <c r="AB59" s="202">
        <f t="shared" ref="AB59:AB75" si="4">Z59-AA59</f>
        <v>183.094945</v>
      </c>
      <c r="AC59" s="202">
        <f>Y59/Z59</f>
        <v>8497.7480799186396</v>
      </c>
      <c r="AD59" s="202">
        <f t="shared" ref="AD59:AD75" si="5">ROUND(AC59/100,0)</f>
        <v>85</v>
      </c>
      <c r="AE59" s="202">
        <f t="shared" ref="AE59:AE75" si="6">AD59*100</f>
        <v>8500</v>
      </c>
      <c r="AF59" s="202">
        <f>AE59*Z59</f>
        <v>1558645</v>
      </c>
      <c r="AG59" s="201">
        <f t="shared" ref="AG59:AG75" si="7">(AF59/$X$54)</f>
        <v>0.15004032307511056</v>
      </c>
    </row>
    <row r="60" spans="1:33">
      <c r="A60" s="157">
        <f>'STOCK RETURNS'!C1049</f>
        <v>-9.7504096449781089E-3</v>
      </c>
      <c r="B60" s="158">
        <f>'STOCK RETURNS'!E1049</f>
        <v>4.3052323029933405E-3</v>
      </c>
      <c r="C60" s="158">
        <f>'STOCK RETURNS'!G1049</f>
        <v>1.600034134644112E-2</v>
      </c>
      <c r="D60" s="158">
        <f>'STOCK RETURNS'!I1049</f>
        <v>6.7796869853787691E-3</v>
      </c>
      <c r="E60" s="158">
        <f>'STOCK RETURNS'!K1049</f>
        <v>-1.5081022942706333E-2</v>
      </c>
      <c r="F60" s="158">
        <f>'STOCK RETURNS'!M1049</f>
        <v>-8.0114877717761945E-3</v>
      </c>
      <c r="G60" s="158">
        <f>'STOCK RETURNS'!O1049</f>
        <v>-2.5701115397067171E-2</v>
      </c>
      <c r="H60" s="158">
        <f>'STOCK RETURNS'!Q1049</f>
        <v>-1.5618895398625205E-2</v>
      </c>
      <c r="I60" s="158">
        <f>'STOCK RETURNS'!S1049</f>
        <v>2.8919099972048678E-2</v>
      </c>
      <c r="J60" s="158">
        <f>'STOCK RETURNS'!U1049</f>
        <v>0</v>
      </c>
      <c r="K60" s="158">
        <f>'STOCK RETURNS'!W1049</f>
        <v>7.2318515264951869E-3</v>
      </c>
      <c r="L60" s="158">
        <f>'STOCK RETURNS'!Y1049</f>
        <v>1.5372793188863979E-3</v>
      </c>
      <c r="M60" s="158">
        <f>'STOCK RETURNS'!AA1049</f>
        <v>4.4760738793716212E-3</v>
      </c>
      <c r="N60" s="158">
        <f>'STOCK RETURNS'!AC1049</f>
        <v>-7.7973390845992117E-3</v>
      </c>
      <c r="O60" s="158">
        <f>'STOCK RETURNS'!AE1049</f>
        <v>2.5162572365761394E-3</v>
      </c>
      <c r="P60" s="158">
        <f>'STOCK RETURNS'!AG1049</f>
        <v>-1.8282044837449184E-2</v>
      </c>
      <c r="Q60" s="158">
        <f>'STOCK RETURNS'!AI1049</f>
        <v>9.9437608315198888E-3</v>
      </c>
      <c r="R60" s="159">
        <f>'STOCK RETURNS'!AK1049</f>
        <v>-4.0311024929686216E-3</v>
      </c>
      <c r="S60" s="156"/>
      <c r="W60" s="185" t="s">
        <v>174</v>
      </c>
      <c r="X60" s="190">
        <v>1.7379522599870914E-8</v>
      </c>
      <c r="Y60" s="149">
        <f t="shared" si="2"/>
        <v>0.18054150675958774</v>
      </c>
      <c r="Z60" s="202">
        <v>45.5</v>
      </c>
      <c r="AA60" s="200">
        <f t="shared" si="3"/>
        <v>6.8250000000000005E-2</v>
      </c>
      <c r="AB60" s="202">
        <f t="shared" si="4"/>
        <v>45.431750000000001</v>
      </c>
      <c r="AC60" s="202">
        <f>Y60/Z60</f>
        <v>3.9679452035074232E-3</v>
      </c>
      <c r="AD60" s="202">
        <f t="shared" si="5"/>
        <v>0</v>
      </c>
      <c r="AE60" s="202">
        <f t="shared" si="6"/>
        <v>0</v>
      </c>
      <c r="AF60" s="202">
        <f>AE60*Z60</f>
        <v>0</v>
      </c>
      <c r="AG60" s="201">
        <f t="shared" si="7"/>
        <v>0</v>
      </c>
    </row>
    <row r="61" spans="1:33">
      <c r="A61" s="157">
        <f>'STOCK RETURNS'!C1050</f>
        <v>2.89071097785122E-3</v>
      </c>
      <c r="B61" s="158">
        <f>'STOCK RETURNS'!E1050</f>
        <v>-5.3472091760708171E-3</v>
      </c>
      <c r="C61" s="158">
        <f>'STOCK RETURNS'!G1050</f>
        <v>8.5349024498372859E-3</v>
      </c>
      <c r="D61" s="158">
        <f>'STOCK RETURNS'!I1050</f>
        <v>-2.6011048913266322E-2</v>
      </c>
      <c r="E61" s="158">
        <f>'STOCK RETURNS'!K1050</f>
        <v>1.120377312405711E-2</v>
      </c>
      <c r="F61" s="158">
        <f>'STOCK RETURNS'!M1050</f>
        <v>-8.9453777860335534E-3</v>
      </c>
      <c r="G61" s="158">
        <f>'STOCK RETURNS'!O1050</f>
        <v>-1.606139365532639E-3</v>
      </c>
      <c r="H61" s="158">
        <f>'STOCK RETURNS'!Q1050</f>
        <v>1.2350918634009127E-2</v>
      </c>
      <c r="I61" s="158">
        <f>'STOCK RETURNS'!S1050</f>
        <v>-2.4736243559640506E-2</v>
      </c>
      <c r="J61" s="158">
        <f>'STOCK RETURNS'!U1050</f>
        <v>0</v>
      </c>
      <c r="K61" s="158">
        <f>'STOCK RETURNS'!W1050</f>
        <v>8.7684898199460459E-3</v>
      </c>
      <c r="L61" s="158">
        <f>'STOCK RETURNS'!Y1050</f>
        <v>-1.5372793188864781E-3</v>
      </c>
      <c r="M61" s="158">
        <f>'STOCK RETURNS'!AA1050</f>
        <v>5.3312009792583898E-4</v>
      </c>
      <c r="N61" s="158">
        <f>'STOCK RETURNS'!AC1050</f>
        <v>-2.7013678254764412E-3</v>
      </c>
      <c r="O61" s="158">
        <f>'STOCK RETURNS'!AE1050</f>
        <v>0</v>
      </c>
      <c r="P61" s="158">
        <f>'STOCK RETURNS'!AG1050</f>
        <v>-2.8032638133103599E-3</v>
      </c>
      <c r="Q61" s="158">
        <f>'STOCK RETURNS'!AI1050</f>
        <v>5.9217508530341433E-3</v>
      </c>
      <c r="R61" s="159">
        <f>'STOCK RETURNS'!AK1050</f>
        <v>-2.5569367283322139E-2</v>
      </c>
      <c r="S61" s="156"/>
      <c r="W61" s="185" t="s">
        <v>59</v>
      </c>
      <c r="X61" s="190">
        <v>7.2452968703300466E-2</v>
      </c>
      <c r="Y61" s="149">
        <f t="shared" si="2"/>
        <v>752654.05385739869</v>
      </c>
      <c r="Z61" s="202">
        <f>54.08</f>
        <v>54.08</v>
      </c>
      <c r="AA61" s="200">
        <f t="shared" si="3"/>
        <v>8.1119999999999998E-2</v>
      </c>
      <c r="AB61" s="202">
        <f t="shared" si="4"/>
        <v>53.99888</v>
      </c>
      <c r="AC61" s="202">
        <f>Y61/Z61</f>
        <v>13917.419634937107</v>
      </c>
      <c r="AD61" s="202">
        <f t="shared" si="5"/>
        <v>139</v>
      </c>
      <c r="AE61" s="202">
        <f t="shared" si="6"/>
        <v>13900</v>
      </c>
      <c r="AF61" s="202">
        <f>AE61*Z61</f>
        <v>751712</v>
      </c>
      <c r="AG61" s="201">
        <f t="shared" si="7"/>
        <v>7.2362283483049378E-2</v>
      </c>
    </row>
    <row r="62" spans="1:33">
      <c r="A62" s="157">
        <f>'STOCK RETURNS'!C1051</f>
        <v>-3.8561412262434944E-3</v>
      </c>
      <c r="B62" s="158">
        <f>'STOCK RETURNS'!E1051</f>
        <v>4.828594606195457E-3</v>
      </c>
      <c r="C62" s="158">
        <f>'STOCK RETURNS'!G1051</f>
        <v>-1.7143276986437542E-2</v>
      </c>
      <c r="D62" s="158">
        <f>'STOCK RETURNS'!I1051</f>
        <v>-3.2414939241709557E-3</v>
      </c>
      <c r="E62" s="158">
        <f>'STOCK RETURNS'!K1051</f>
        <v>-1.3936262203498658E-3</v>
      </c>
      <c r="F62" s="158">
        <f>'STOCK RETURNS'!M1051</f>
        <v>-1.2542092364438923E-2</v>
      </c>
      <c r="G62" s="158">
        <f>'STOCK RETURNS'!O1051</f>
        <v>-2.8617440385328538E-3</v>
      </c>
      <c r="H62" s="158">
        <f>'STOCK RETURNS'!Q1051</f>
        <v>2.1053409197832263E-2</v>
      </c>
      <c r="I62" s="158">
        <f>'STOCK RETURNS'!S1051</f>
        <v>-3.5842332278150498E-3</v>
      </c>
      <c r="J62" s="158">
        <f>'STOCK RETURNS'!U1051</f>
        <v>-6.5316102897598663E-2</v>
      </c>
      <c r="K62" s="158">
        <f>'STOCK RETURNS'!W1051</f>
        <v>-2.0656239965630057E-3</v>
      </c>
      <c r="L62" s="158">
        <f>'STOCK RETURNS'!Y1051</f>
        <v>0</v>
      </c>
      <c r="M62" s="158">
        <f>'STOCK RETURNS'!AA1051</f>
        <v>1.8678561720615886E-2</v>
      </c>
      <c r="N62" s="158">
        <f>'STOCK RETURNS'!AC1051</f>
        <v>2.7308506959307795E-3</v>
      </c>
      <c r="O62" s="158">
        <f>'STOCK RETURNS'!AE1051</f>
        <v>4.390296478173167E-3</v>
      </c>
      <c r="P62" s="158">
        <f>'STOCK RETURNS'!AG1051</f>
        <v>8.3863261521106274E-3</v>
      </c>
      <c r="Q62" s="158">
        <f>'STOCK RETURNS'!AI1051</f>
        <v>-3.1137185657146202E-3</v>
      </c>
      <c r="R62" s="159">
        <f>'STOCK RETURNS'!AK1051</f>
        <v>2.8114692225771953E-2</v>
      </c>
      <c r="S62" s="156"/>
      <c r="W62" s="185" t="s">
        <v>11</v>
      </c>
      <c r="X62" s="190">
        <v>0.15000031280055506</v>
      </c>
      <c r="Y62" s="149">
        <f t="shared" si="2"/>
        <v>1558229.3663016285</v>
      </c>
      <c r="Z62" s="202">
        <v>296.74</v>
      </c>
      <c r="AA62" s="200">
        <f t="shared" si="3"/>
        <v>0.44511000000000001</v>
      </c>
      <c r="AB62" s="202">
        <f t="shared" si="4"/>
        <v>296.29489000000001</v>
      </c>
      <c r="AC62" s="202">
        <f>Y62/Z62</f>
        <v>5251.1604984216101</v>
      </c>
      <c r="AD62" s="202">
        <f t="shared" si="5"/>
        <v>53</v>
      </c>
      <c r="AE62" s="202">
        <f t="shared" si="6"/>
        <v>5300</v>
      </c>
      <c r="AF62" s="202">
        <f>AE62*Z62</f>
        <v>1572722</v>
      </c>
      <c r="AG62" s="201">
        <f t="shared" si="7"/>
        <v>0.15139542165620395</v>
      </c>
    </row>
    <row r="63" spans="1:33">
      <c r="A63" s="157">
        <f>'STOCK RETURNS'!C1052</f>
        <v>4.3741034265839121E-3</v>
      </c>
      <c r="B63" s="158">
        <f>'STOCK RETURNS'!E1052</f>
        <v>-1.1253239444949896E-2</v>
      </c>
      <c r="C63" s="158">
        <f>'STOCK RETURNS'!G1052</f>
        <v>5.3915533746283772E-2</v>
      </c>
      <c r="D63" s="158">
        <f>'STOCK RETURNS'!I1052</f>
        <v>-2.2515022367634883E-2</v>
      </c>
      <c r="E63" s="158">
        <f>'STOCK RETURNS'!K1052</f>
        <v>7.0420702697812851E-2</v>
      </c>
      <c r="F63" s="158">
        <f>'STOCK RETURNS'!M1052</f>
        <v>2.6381372474938219E-3</v>
      </c>
      <c r="G63" s="158">
        <f>'STOCK RETURNS'!O1052</f>
        <v>6.4169027843029691E-2</v>
      </c>
      <c r="H63" s="158">
        <f>'STOCK RETURNS'!Q1052</f>
        <v>7.7079742542879318E-2</v>
      </c>
      <c r="I63" s="158">
        <f>'STOCK RETURNS'!S1052</f>
        <v>5.3715438019108488E-3</v>
      </c>
      <c r="J63" s="158">
        <f>'STOCK RETURNS'!U1052</f>
        <v>0</v>
      </c>
      <c r="K63" s="158">
        <f>'STOCK RETURNS'!W1052</f>
        <v>6.8239711627652022E-2</v>
      </c>
      <c r="L63" s="158">
        <f>'STOCK RETURNS'!Y1052</f>
        <v>2.2313298963991163E-2</v>
      </c>
      <c r="M63" s="158">
        <f>'STOCK RETURNS'!AA1052</f>
        <v>-3.1552549371521181E-2</v>
      </c>
      <c r="N63" s="158">
        <f>'STOCK RETURNS'!AC1052</f>
        <v>3.6491557688123066E-3</v>
      </c>
      <c r="O63" s="158">
        <f>'STOCK RETURNS'!AE1052</f>
        <v>2.4291793018875331E-5</v>
      </c>
      <c r="P63" s="158">
        <f>'STOCK RETURNS'!AG1052</f>
        <v>1.2948826347543572E-2</v>
      </c>
      <c r="Q63" s="158">
        <f>'STOCK RETURNS'!AI1052</f>
        <v>-1.6354825688001447E-2</v>
      </c>
      <c r="R63" s="159">
        <f>'STOCK RETURNS'!AK1052</f>
        <v>-1.6637226619896691E-2</v>
      </c>
      <c r="S63" s="156"/>
      <c r="W63" s="185" t="s">
        <v>21</v>
      </c>
      <c r="X63" s="190">
        <v>1.2643475074239484E-9</v>
      </c>
      <c r="Y63" s="149">
        <f t="shared" si="2"/>
        <v>1.3134262045825363E-2</v>
      </c>
      <c r="Z63" s="202">
        <v>39.200000000000003</v>
      </c>
      <c r="AA63" s="200">
        <f t="shared" si="3"/>
        <v>5.8800000000000005E-2</v>
      </c>
      <c r="AB63" s="202">
        <f t="shared" si="4"/>
        <v>39.141200000000005</v>
      </c>
      <c r="AC63" s="202">
        <f>Y63/Z63</f>
        <v>3.3505770525064699E-4</v>
      </c>
      <c r="AD63" s="202">
        <f t="shared" si="5"/>
        <v>0</v>
      </c>
      <c r="AE63" s="202">
        <f t="shared" si="6"/>
        <v>0</v>
      </c>
      <c r="AF63" s="202">
        <f>AE63*Z63</f>
        <v>0</v>
      </c>
      <c r="AG63" s="201">
        <f t="shared" si="7"/>
        <v>0</v>
      </c>
    </row>
    <row r="64" spans="1:33">
      <c r="A64" s="157">
        <f>'STOCK RETURNS'!C1053</f>
        <v>1.0156854813976999E-2</v>
      </c>
      <c r="B64" s="158">
        <f>'STOCK RETURNS'!E1053</f>
        <v>1.3843626860939437E-2</v>
      </c>
      <c r="C64" s="158">
        <f>'STOCK RETURNS'!G1053</f>
        <v>5.7192124167110475E-2</v>
      </c>
      <c r="D64" s="158">
        <f>'STOCK RETURNS'!I1053</f>
        <v>1.9960742562538152E-2</v>
      </c>
      <c r="E64" s="158">
        <f>'STOCK RETURNS'!K1053</f>
        <v>-3.0914899873431774E-2</v>
      </c>
      <c r="F64" s="158">
        <f>'STOCK RETURNS'!M1053</f>
        <v>2.3721100670086977E-2</v>
      </c>
      <c r="G64" s="158">
        <f>'STOCK RETURNS'!O1053</f>
        <v>5.6951577719617751E-3</v>
      </c>
      <c r="H64" s="158">
        <f>'STOCK RETURNS'!Q1053</f>
        <v>2.0558727021036567E-2</v>
      </c>
      <c r="I64" s="158">
        <f>'STOCK RETURNS'!S1053</f>
        <v>9.4787439545437387E-3</v>
      </c>
      <c r="J64" s="158">
        <f>'STOCK RETURNS'!U1053</f>
        <v>0</v>
      </c>
      <c r="K64" s="158">
        <f>'STOCK RETURNS'!W1053</f>
        <v>3.3024625912928124E-2</v>
      </c>
      <c r="L64" s="158">
        <f>'STOCK RETURNS'!Y1053</f>
        <v>0</v>
      </c>
      <c r="M64" s="158">
        <f>'STOCK RETURNS'!AA1053</f>
        <v>2.2157873960912899E-2</v>
      </c>
      <c r="N64" s="158">
        <f>'STOCK RETURNS'!AC1053</f>
        <v>-3.7818355316577225E-3</v>
      </c>
      <c r="O64" s="158">
        <f>'STOCK RETURNS'!AE1053</f>
        <v>-5.5131452035070191E-3</v>
      </c>
      <c r="P64" s="158">
        <f>'STOCK RETURNS'!AG1053</f>
        <v>-6.2648995786561273E-3</v>
      </c>
      <c r="Q64" s="158">
        <f>'STOCK RETURNS'!AI1053</f>
        <v>2.1725807922307615E-2</v>
      </c>
      <c r="R64" s="159">
        <f>'STOCK RETURNS'!AK1053</f>
        <v>2.7513639710887432E-2</v>
      </c>
      <c r="S64" s="156"/>
      <c r="W64" s="185" t="s">
        <v>70</v>
      </c>
      <c r="X64" s="190">
        <v>0.11477029400645385</v>
      </c>
      <c r="Y64" s="149">
        <f t="shared" si="2"/>
        <v>1192253.7970818579</v>
      </c>
      <c r="Z64" s="202">
        <v>60.09</v>
      </c>
      <c r="AA64" s="200">
        <f t="shared" si="3"/>
        <v>9.0135000000000007E-2</v>
      </c>
      <c r="AB64" s="202">
        <f t="shared" si="4"/>
        <v>59.999865000000007</v>
      </c>
      <c r="AC64" s="202">
        <f>Y64/Z64</f>
        <v>19841.13491565748</v>
      </c>
      <c r="AD64" s="202">
        <f t="shared" si="5"/>
        <v>198</v>
      </c>
      <c r="AE64" s="202">
        <f t="shared" si="6"/>
        <v>19800</v>
      </c>
      <c r="AF64" s="202">
        <f>AE64*Z64</f>
        <v>1189782</v>
      </c>
      <c r="AG64" s="201">
        <f t="shared" si="7"/>
        <v>0.11453235064363675</v>
      </c>
    </row>
    <row r="65" spans="1:34">
      <c r="A65" s="157">
        <f>'STOCK RETURNS'!C1054</f>
        <v>-1.810371976333636E-2</v>
      </c>
      <c r="B65" s="158">
        <f>'STOCK RETURNS'!E1054</f>
        <v>9.4899009176743678E-3</v>
      </c>
      <c r="C65" s="158">
        <f>'STOCK RETURNS'!G1054</f>
        <v>4.4277335997749204E-2</v>
      </c>
      <c r="D65" s="158">
        <f>'STOCK RETURNS'!I1054</f>
        <v>-4.1938551683653588E-3</v>
      </c>
      <c r="E65" s="158">
        <f>'STOCK RETURNS'!K1054</f>
        <v>1.6097772032144835E-2</v>
      </c>
      <c r="F65" s="158">
        <f>'STOCK RETURNS'!M1054</f>
        <v>2.7352614576599883E-2</v>
      </c>
      <c r="G65" s="158">
        <f>'STOCK RETURNS'!O1054</f>
        <v>-3.0698586340776799E-2</v>
      </c>
      <c r="H65" s="158">
        <f>'STOCK RETURNS'!Q1054</f>
        <v>4.6850299351605389E-2</v>
      </c>
      <c r="I65" s="158">
        <f>'STOCK RETURNS'!S1054</f>
        <v>-2.2660480656608306E-2</v>
      </c>
      <c r="J65" s="158">
        <f>'STOCK RETURNS'!U1054</f>
        <v>1.4730606109492374E-2</v>
      </c>
      <c r="K65" s="158">
        <f>'STOCK RETURNS'!W1054</f>
        <v>-2.1584295019096127E-3</v>
      </c>
      <c r="L65" s="158">
        <f>'STOCK RETURNS'!Y1054</f>
        <v>3.0045090202987222E-3</v>
      </c>
      <c r="M65" s="158">
        <f>'STOCK RETURNS'!AA1054</f>
        <v>1.3961489193144806E-2</v>
      </c>
      <c r="N65" s="158">
        <f>'STOCK RETURNS'!AC1054</f>
        <v>1.4732316521812124E-3</v>
      </c>
      <c r="O65" s="158">
        <f>'STOCK RETURNS'!AE1054</f>
        <v>6.4300570746430186E-4</v>
      </c>
      <c r="P65" s="158">
        <f>'STOCK RETURNS'!AG1054</f>
        <v>2.5135101301112833E-4</v>
      </c>
      <c r="Q65" s="158">
        <f>'STOCK RETURNS'!AI1054</f>
        <v>-9.7439086188838616E-3</v>
      </c>
      <c r="R65" s="159">
        <f>'STOCK RETURNS'!AK1054</f>
        <v>-1.3710296684988549E-2</v>
      </c>
      <c r="S65" s="156"/>
      <c r="W65" s="185" t="s">
        <v>64</v>
      </c>
      <c r="X65" s="190">
        <v>9.9999546813672568E-2</v>
      </c>
      <c r="Y65" s="149">
        <f t="shared" si="2"/>
        <v>1038812.7034715253</v>
      </c>
      <c r="Z65" s="202">
        <v>25.09</v>
      </c>
      <c r="AA65" s="200">
        <f t="shared" si="3"/>
        <v>3.7635000000000002E-2</v>
      </c>
      <c r="AB65" s="202">
        <f t="shared" si="4"/>
        <v>25.052364999999998</v>
      </c>
      <c r="AC65" s="202">
        <f>Y65/Z65</f>
        <v>41403.455698346967</v>
      </c>
      <c r="AD65" s="202">
        <f t="shared" si="5"/>
        <v>414</v>
      </c>
      <c r="AE65" s="202">
        <f t="shared" si="6"/>
        <v>41400</v>
      </c>
      <c r="AF65" s="202">
        <f>AE65*Z65</f>
        <v>1038726</v>
      </c>
      <c r="AG65" s="201">
        <f t="shared" si="7"/>
        <v>9.9991200450723086E-2</v>
      </c>
    </row>
    <row r="66" spans="1:34">
      <c r="A66" s="157">
        <f>'STOCK RETURNS'!C1055</f>
        <v>1.0433746661251719E-3</v>
      </c>
      <c r="B66" s="158">
        <f>'STOCK RETURNS'!E1055</f>
        <v>5.9858562553057517E-3</v>
      </c>
      <c r="C66" s="158">
        <f>'STOCK RETURNS'!G1055</f>
        <v>0</v>
      </c>
      <c r="D66" s="158">
        <f>'STOCK RETURNS'!I1055</f>
        <v>2.3320906091897635E-3</v>
      </c>
      <c r="E66" s="158">
        <f>'STOCK RETURNS'!K1055</f>
        <v>-4.8719472758343221E-3</v>
      </c>
      <c r="F66" s="158">
        <f>'STOCK RETURNS'!M1055</f>
        <v>1.6004756640135381E-2</v>
      </c>
      <c r="G66" s="158">
        <f>'STOCK RETURNS'!O1055</f>
        <v>1.8768679246115094E-2</v>
      </c>
      <c r="H66" s="158">
        <f>'STOCK RETURNS'!Q1055</f>
        <v>-4.1695682367248917E-3</v>
      </c>
      <c r="I66" s="158">
        <f>'STOCK RETURNS'!S1055</f>
        <v>1.6746802866560606E-2</v>
      </c>
      <c r="J66" s="158">
        <f>'STOCK RETURNS'!U1055</f>
        <v>0</v>
      </c>
      <c r="K66" s="158">
        <f>'STOCK RETURNS'!W1055</f>
        <v>0</v>
      </c>
      <c r="L66" s="158">
        <f>'STOCK RETURNS'!Y1055</f>
        <v>0</v>
      </c>
      <c r="M66" s="158">
        <f>'STOCK RETURNS'!AA1055</f>
        <v>0</v>
      </c>
      <c r="N66" s="158">
        <f>'STOCK RETURNS'!AC1055</f>
        <v>1.4338472884855033E-2</v>
      </c>
      <c r="O66" s="158">
        <f>'STOCK RETURNS'!AE1055</f>
        <v>4.5785990265412571E-3</v>
      </c>
      <c r="P66" s="158">
        <f>'STOCK RETURNS'!AG1055</f>
        <v>7.1370740567795465E-3</v>
      </c>
      <c r="Q66" s="158">
        <f>'STOCK RETURNS'!AI1055</f>
        <v>2.1740269661428141E-2</v>
      </c>
      <c r="R66" s="159">
        <f>'STOCK RETURNS'!AK1055</f>
        <v>1.6127073124909474E-2</v>
      </c>
      <c r="S66" s="156"/>
      <c r="W66" s="185" t="s">
        <v>175</v>
      </c>
      <c r="X66" s="190">
        <v>7.1512057309493844E-7</v>
      </c>
      <c r="Y66" s="149">
        <f t="shared" si="2"/>
        <v>7.4287970247410042</v>
      </c>
      <c r="Z66" s="202">
        <v>6.94</v>
      </c>
      <c r="AA66" s="200">
        <f t="shared" si="3"/>
        <v>1.0410000000000001E-2</v>
      </c>
      <c r="AB66" s="202">
        <f t="shared" si="4"/>
        <v>6.9295900000000001</v>
      </c>
      <c r="AC66" s="202">
        <f>Y66/Z66</f>
        <v>1.0704318479453896</v>
      </c>
      <c r="AD66" s="202">
        <f t="shared" si="5"/>
        <v>0</v>
      </c>
      <c r="AE66" s="202">
        <f t="shared" si="6"/>
        <v>0</v>
      </c>
      <c r="AF66" s="202">
        <f>AE66*Z66</f>
        <v>0</v>
      </c>
      <c r="AG66" s="201">
        <f t="shared" si="7"/>
        <v>0</v>
      </c>
    </row>
    <row r="67" spans="1:34">
      <c r="A67" s="157">
        <f>'STOCK RETURNS'!C1056</f>
        <v>4.3851569768860029E-3</v>
      </c>
      <c r="B67" s="158">
        <f>'STOCK RETURNS'!E1056</f>
        <v>-3.4995661262645478E-3</v>
      </c>
      <c r="C67" s="158">
        <f>'STOCK RETURNS'!G1056</f>
        <v>0</v>
      </c>
      <c r="D67" s="158">
        <f>'STOCK RETURNS'!I1056</f>
        <v>1.1579564310261281E-2</v>
      </c>
      <c r="E67" s="158">
        <f>'STOCK RETURNS'!K1056</f>
        <v>3.9601687002156695E-2</v>
      </c>
      <c r="F67" s="158">
        <f>'STOCK RETURNS'!M1056</f>
        <v>1.197293214134929E-2</v>
      </c>
      <c r="G67" s="158">
        <f>'STOCK RETURNS'!O1056</f>
        <v>3.3247743218262474E-2</v>
      </c>
      <c r="H67" s="158">
        <f>'STOCK RETURNS'!Q1056</f>
        <v>6.797099393042641E-2</v>
      </c>
      <c r="I67" s="158">
        <f>'STOCK RETURNS'!S1056</f>
        <v>-8.3383449171539181E-3</v>
      </c>
      <c r="J67" s="158">
        <f>'STOCK RETURNS'!U1056</f>
        <v>7.2232899940182449E-2</v>
      </c>
      <c r="K67" s="158">
        <f>'STOCK RETURNS'!W1056</f>
        <v>-4.0119993789425407E-2</v>
      </c>
      <c r="L67" s="158">
        <f>'STOCK RETURNS'!Y1056</f>
        <v>0</v>
      </c>
      <c r="M67" s="158">
        <f>'STOCK RETURNS'!AA1056</f>
        <v>-7.710440708304833E-3</v>
      </c>
      <c r="N67" s="158">
        <f>'STOCK RETURNS'!AC1056</f>
        <v>1.752109035335029E-2</v>
      </c>
      <c r="O67" s="158">
        <f>'STOCK RETURNS'!AE1056</f>
        <v>4.589981229715912E-3</v>
      </c>
      <c r="P67" s="158">
        <f>'STOCK RETURNS'!AG1056</f>
        <v>1.5229663517981841E-2</v>
      </c>
      <c r="Q67" s="158">
        <f>'STOCK RETURNS'!AI1056</f>
        <v>2.5265974153238283E-2</v>
      </c>
      <c r="R67" s="159">
        <f>'STOCK RETURNS'!AK1056</f>
        <v>4.1170286756102001E-2</v>
      </c>
      <c r="S67" s="156"/>
      <c r="W67" s="185" t="s">
        <v>176</v>
      </c>
      <c r="X67" s="190">
        <v>0.15000099999989971</v>
      </c>
      <c r="Y67" s="149">
        <f t="shared" si="2"/>
        <v>1558236.5050480708</v>
      </c>
      <c r="Z67" s="202">
        <f>217.83</f>
        <v>217.83</v>
      </c>
      <c r="AA67" s="200">
        <f t="shared" si="3"/>
        <v>0.32674500000000001</v>
      </c>
      <c r="AB67" s="202">
        <f t="shared" si="4"/>
        <v>217.50325500000002</v>
      </c>
      <c r="AC67" s="202">
        <f>Y67/Z67</f>
        <v>7153.4522565673724</v>
      </c>
      <c r="AD67" s="202">
        <f t="shared" si="5"/>
        <v>72</v>
      </c>
      <c r="AE67" s="202">
        <f t="shared" si="6"/>
        <v>7200</v>
      </c>
      <c r="AF67" s="202">
        <f>AE67*Z67</f>
        <v>1568376</v>
      </c>
      <c r="AG67" s="201">
        <f t="shared" si="7"/>
        <v>0.15097706132137184</v>
      </c>
    </row>
    <row r="68" spans="1:34">
      <c r="A68" s="157">
        <f>'STOCK RETURNS'!C1057</f>
        <v>2.0743821336846168E-3</v>
      </c>
      <c r="B68" s="158">
        <f>'STOCK RETURNS'!E1057</f>
        <v>2.2615366195572876E-3</v>
      </c>
      <c r="C68" s="158">
        <f>'STOCK RETURNS'!G1057</f>
        <v>0</v>
      </c>
      <c r="D68" s="158">
        <f>'STOCK RETURNS'!I1057</f>
        <v>1.1506157062781215E-3</v>
      </c>
      <c r="E68" s="158">
        <f>'STOCK RETURNS'!K1057</f>
        <v>2.0575491901964314E-2</v>
      </c>
      <c r="F68" s="158">
        <f>'STOCK RETURNS'!M1057</f>
        <v>-2.9369477454307395E-2</v>
      </c>
      <c r="G68" s="158">
        <f>'STOCK RETURNS'!O1057</f>
        <v>2.6302444065156617E-2</v>
      </c>
      <c r="H68" s="158">
        <f>'STOCK RETURNS'!Q1057</f>
        <v>5.1914457932500735E-3</v>
      </c>
      <c r="I68" s="158">
        <f>'STOCK RETURNS'!S1057</f>
        <v>1.7783515488672578E-2</v>
      </c>
      <c r="J68" s="158">
        <f>'STOCK RETURNS'!U1057</f>
        <v>0</v>
      </c>
      <c r="K68" s="158">
        <f>'STOCK RETURNS'!W1057</f>
        <v>-1.1309779000629901E-2</v>
      </c>
      <c r="L68" s="158">
        <f>'STOCK RETURNS'!Y1057</f>
        <v>-7.7801873189623297E-3</v>
      </c>
      <c r="M68" s="158">
        <f>'STOCK RETURNS'!AA1057</f>
        <v>-1.2873589245333331E-2</v>
      </c>
      <c r="N68" s="158">
        <f>'STOCK RETURNS'!AC1057</f>
        <v>-1.0723655873150035E-2</v>
      </c>
      <c r="O68" s="158">
        <f>'STOCK RETURNS'!AE1057</f>
        <v>-1.161257332613525E-2</v>
      </c>
      <c r="P68" s="158">
        <f>'STOCK RETURNS'!AG1057</f>
        <v>6.142129054962105E-4</v>
      </c>
      <c r="Q68" s="158">
        <f>'STOCK RETURNS'!AI1057</f>
        <v>-9.3858313061775459E-3</v>
      </c>
      <c r="R68" s="159">
        <f>'STOCK RETURNS'!AK1057</f>
        <v>-1.0501900090679379E-2</v>
      </c>
      <c r="S68" s="156"/>
      <c r="W68" s="185" t="s">
        <v>61</v>
      </c>
      <c r="X68" s="190">
        <v>6.5745367844870173E-2</v>
      </c>
      <c r="Y68" s="149">
        <f t="shared" si="2"/>
        <v>682974.32826287032</v>
      </c>
      <c r="Z68" s="202">
        <f>85.13</f>
        <v>85.13</v>
      </c>
      <c r="AA68" s="200">
        <f t="shared" si="3"/>
        <v>0.127695</v>
      </c>
      <c r="AB68" s="202">
        <f t="shared" si="4"/>
        <v>85.002304999999993</v>
      </c>
      <c r="AC68" s="202">
        <f>Y68/Z68</f>
        <v>8022.7220517193746</v>
      </c>
      <c r="AD68" s="202">
        <f t="shared" si="5"/>
        <v>80</v>
      </c>
      <c r="AE68" s="202">
        <f t="shared" si="6"/>
        <v>8000</v>
      </c>
      <c r="AF68" s="202">
        <f>AE68*Z68</f>
        <v>681040</v>
      </c>
      <c r="AG68" s="201">
        <f t="shared" si="7"/>
        <v>6.5559163008300989E-2</v>
      </c>
    </row>
    <row r="69" spans="1:34">
      <c r="A69" s="157">
        <f>'STOCK RETURNS'!C1058</f>
        <v>3.0297455283800124E-3</v>
      </c>
      <c r="B69" s="158">
        <f>'STOCK RETURNS'!E1058</f>
        <v>6.2472962157180817E-3</v>
      </c>
      <c r="C69" s="158">
        <f>'STOCK RETURNS'!G1058</f>
        <v>-2.1333403599773496E-2</v>
      </c>
      <c r="D69" s="158">
        <f>'STOCK RETURNS'!I1058</f>
        <v>-1.0868415457363672E-2</v>
      </c>
      <c r="E69" s="158">
        <f>'STOCK RETURNS'!K1058</f>
        <v>-3.2923410337793869E-2</v>
      </c>
      <c r="F69" s="158">
        <f>'STOCK RETURNS'!M1058</f>
        <v>-2.7963974377288599E-2</v>
      </c>
      <c r="G69" s="158">
        <f>'STOCK RETURNS'!O1058</f>
        <v>-4.445176257083381E-2</v>
      </c>
      <c r="H69" s="158">
        <f>'STOCK RETURNS'!Q1058</f>
        <v>-4.1631383475813598E-2</v>
      </c>
      <c r="I69" s="158">
        <f>'STOCK RETURNS'!S1058</f>
        <v>-4.0773033713371251E-2</v>
      </c>
      <c r="J69" s="158">
        <f>'STOCK RETURNS'!U1058</f>
        <v>-7.7909357944987434E-2</v>
      </c>
      <c r="K69" s="158">
        <f>'STOCK RETURNS'!W1058</f>
        <v>0</v>
      </c>
      <c r="L69" s="158">
        <f>'STOCK RETURNS'!Y1058</f>
        <v>3.0188702172519511E-3</v>
      </c>
      <c r="M69" s="158">
        <f>'STOCK RETURNS'!AA1058</f>
        <v>-4.1948325320256838E-3</v>
      </c>
      <c r="N69" s="158">
        <f>'STOCK RETURNS'!AC1058</f>
        <v>-7.9735891712061566E-3</v>
      </c>
      <c r="O69" s="158">
        <f>'STOCK RETURNS'!AE1058</f>
        <v>7.1602745765413298E-3</v>
      </c>
      <c r="P69" s="158">
        <f>'STOCK RETURNS'!AG1058</f>
        <v>-2.0470909001779489E-2</v>
      </c>
      <c r="Q69" s="158">
        <f>'STOCK RETURNS'!AI1058</f>
        <v>-2.8686047291006296E-3</v>
      </c>
      <c r="R69" s="159">
        <f>'STOCK RETURNS'!AK1058</f>
        <v>-1.7876639632448049E-2</v>
      </c>
      <c r="S69" s="156"/>
      <c r="W69" s="185" t="s">
        <v>87</v>
      </c>
      <c r="X69" s="190">
        <v>9.3046402742700813E-9</v>
      </c>
      <c r="Y69" s="149">
        <f t="shared" si="2"/>
        <v>9.6658223223297368E-2</v>
      </c>
      <c r="Z69" s="202">
        <v>35.03</v>
      </c>
      <c r="AA69" s="200">
        <f t="shared" si="3"/>
        <v>5.2545000000000001E-2</v>
      </c>
      <c r="AB69" s="202">
        <f t="shared" si="4"/>
        <v>34.977454999999999</v>
      </c>
      <c r="AC69" s="202">
        <f>Y69/Z69</f>
        <v>2.759298407744715E-3</v>
      </c>
      <c r="AD69" s="202">
        <f t="shared" si="5"/>
        <v>0</v>
      </c>
      <c r="AE69" s="202">
        <f t="shared" si="6"/>
        <v>0</v>
      </c>
      <c r="AF69" s="202">
        <f>AE69*Z69</f>
        <v>0</v>
      </c>
      <c r="AG69" s="201">
        <f t="shared" si="7"/>
        <v>0</v>
      </c>
    </row>
    <row r="70" spans="1:34">
      <c r="A70" s="157">
        <f>'STOCK RETURNS'!C1059</f>
        <v>5.151615750044857E-3</v>
      </c>
      <c r="B70" s="158">
        <f>'STOCK RETURNS'!E1059</f>
        <v>1.7942206594556243E-2</v>
      </c>
      <c r="C70" s="158">
        <f>'STOCK RETURNS'!G1059</f>
        <v>3.2780789440124324E-2</v>
      </c>
      <c r="D70" s="158">
        <f>'STOCK RETURNS'!I1059</f>
        <v>1.8583048321018207E-3</v>
      </c>
      <c r="E70" s="158">
        <f>'STOCK RETURNS'!K1059</f>
        <v>3.2266250558607254E-2</v>
      </c>
      <c r="F70" s="158">
        <f>'STOCK RETURNS'!M1059</f>
        <v>-2.8686192935969655E-3</v>
      </c>
      <c r="G70" s="158">
        <f>'STOCK RETURNS'!O1059</f>
        <v>2.1902892884220624E-2</v>
      </c>
      <c r="H70" s="158">
        <f>'STOCK RETURNS'!Q1059</f>
        <v>2.1362628141361872E-2</v>
      </c>
      <c r="I70" s="158">
        <f>'STOCK RETURNS'!S1059</f>
        <v>1.8343019511866904E-3</v>
      </c>
      <c r="J70" s="158">
        <f>'STOCK RETURNS'!U1059</f>
        <v>0</v>
      </c>
      <c r="K70" s="158">
        <f>'STOCK RETURNS'!W1059</f>
        <v>-8.0700856704635886E-3</v>
      </c>
      <c r="L70" s="158">
        <f>'STOCK RETURNS'!Y1059</f>
        <v>3.5105352000579276E-3</v>
      </c>
      <c r="M70" s="158">
        <f>'STOCK RETURNS'!AA1059</f>
        <v>2.0015861278111904E-2</v>
      </c>
      <c r="N70" s="158">
        <f>'STOCK RETURNS'!AC1059</f>
        <v>4.5029669502305033E-4</v>
      </c>
      <c r="O70" s="158">
        <f>'STOCK RETURNS'!AE1059</f>
        <v>1.3146016283032599E-2</v>
      </c>
      <c r="P70" s="158">
        <f>'STOCK RETURNS'!AG1059</f>
        <v>-5.7825428256654769E-3</v>
      </c>
      <c r="Q70" s="158">
        <f>'STOCK RETURNS'!AI1059</f>
        <v>2.4906199343596783E-2</v>
      </c>
      <c r="R70" s="159">
        <f>'STOCK RETURNS'!AK1059</f>
        <v>-4.3552648045764265E-3</v>
      </c>
      <c r="S70" s="156"/>
      <c r="W70" s="185" t="s">
        <v>177</v>
      </c>
      <c r="X70" s="190">
        <v>1.3161368969943588E-9</v>
      </c>
      <c r="Y70" s="149">
        <f t="shared" si="2"/>
        <v>1.3672259241862878E-2</v>
      </c>
      <c r="Z70" s="202">
        <f>112.67</f>
        <v>112.67</v>
      </c>
      <c r="AA70" s="200">
        <f t="shared" si="3"/>
        <v>0.16900500000000002</v>
      </c>
      <c r="AB70" s="202">
        <f t="shared" si="4"/>
        <v>112.500995</v>
      </c>
      <c r="AC70" s="202">
        <f>Y70/Z70</f>
        <v>1.2134782321703095E-4</v>
      </c>
      <c r="AD70" s="202">
        <f t="shared" si="5"/>
        <v>0</v>
      </c>
      <c r="AE70" s="202">
        <f t="shared" si="6"/>
        <v>0</v>
      </c>
      <c r="AF70" s="202">
        <f>AE70*Z70</f>
        <v>0</v>
      </c>
      <c r="AG70" s="201">
        <f t="shared" si="7"/>
        <v>0</v>
      </c>
    </row>
    <row r="71" spans="1:34">
      <c r="A71" s="157">
        <f>'STOCK RETURNS'!C1060</f>
        <v>1.4212549282679609E-2</v>
      </c>
      <c r="B71" s="158">
        <f>'STOCK RETURNS'!E1060</f>
        <v>1.0401650477847933E-2</v>
      </c>
      <c r="C71" s="158">
        <f>'STOCK RETURNS'!G1060</f>
        <v>0</v>
      </c>
      <c r="D71" s="158">
        <f>'STOCK RETURNS'!I1060</f>
        <v>2.5207567514901733E-2</v>
      </c>
      <c r="E71" s="158">
        <f>'STOCK RETURNS'!K1060</f>
        <v>4.9503631840184491E-2</v>
      </c>
      <c r="F71" s="158">
        <f>'STOCK RETURNS'!M1060</f>
        <v>1.9346264835057549E-2</v>
      </c>
      <c r="G71" s="158">
        <f>'STOCK RETURNS'!O1060</f>
        <v>3.2573290190289407E-4</v>
      </c>
      <c r="H71" s="158">
        <f>'STOCK RETURNS'!Q1060</f>
        <v>1.0512580389086987E-2</v>
      </c>
      <c r="I71" s="158">
        <f>'STOCK RETURNS'!S1060</f>
        <v>2.6523556037480588E-2</v>
      </c>
      <c r="J71" s="158">
        <f>'STOCK RETURNS'!U1060</f>
        <v>0</v>
      </c>
      <c r="K71" s="158">
        <f>'STOCK RETURNS'!W1060</f>
        <v>-6.1340477567438829E-3</v>
      </c>
      <c r="L71" s="158">
        <f>'STOCK RETURNS'!Y1060</f>
        <v>1.2507819016524548E-3</v>
      </c>
      <c r="M71" s="158">
        <f>'STOCK RETURNS'!AA1060</f>
        <v>-1.9815707826464617E-2</v>
      </c>
      <c r="N71" s="158">
        <f>'STOCK RETURNS'!AC1060</f>
        <v>1.1637103979620884E-2</v>
      </c>
      <c r="O71" s="158">
        <f>'STOCK RETURNS'!AE1060</f>
        <v>-1.1535729522573092E-2</v>
      </c>
      <c r="P71" s="158">
        <f>'STOCK RETURNS'!AG1060</f>
        <v>2.3301783222759869E-2</v>
      </c>
      <c r="Q71" s="158">
        <f>'STOCK RETURNS'!AI1060</f>
        <v>3.9967139131148301E-3</v>
      </c>
      <c r="R71" s="159">
        <f>'STOCK RETURNS'!AK1060</f>
        <v>1.5415371042152241E-2</v>
      </c>
      <c r="S71" s="156"/>
      <c r="W71" s="185" t="s">
        <v>30</v>
      </c>
      <c r="X71" s="190">
        <v>8.9309323420714356E-9</v>
      </c>
      <c r="Y71" s="149">
        <f t="shared" si="2"/>
        <v>9.2776080156395491E-2</v>
      </c>
      <c r="Z71" s="202">
        <f>746.12</f>
        <v>746.12</v>
      </c>
      <c r="AA71" s="200">
        <f t="shared" si="3"/>
        <v>1.1191800000000001</v>
      </c>
      <c r="AB71" s="202">
        <f t="shared" si="4"/>
        <v>745.00081999999998</v>
      </c>
      <c r="AC71" s="202">
        <f>Y71/Z71</f>
        <v>1.2434471687717188E-4</v>
      </c>
      <c r="AD71" s="202">
        <f t="shared" si="5"/>
        <v>0</v>
      </c>
      <c r="AE71" s="202">
        <f t="shared" si="6"/>
        <v>0</v>
      </c>
      <c r="AF71" s="202">
        <f>AE71*Z71</f>
        <v>0</v>
      </c>
      <c r="AG71" s="201">
        <f t="shared" si="7"/>
        <v>0</v>
      </c>
      <c r="AH71" s="176"/>
    </row>
    <row r="72" spans="1:34">
      <c r="A72" s="157">
        <f>'STOCK RETURNS'!C1061</f>
        <v>-3.9156021313694013E-3</v>
      </c>
      <c r="B72" s="158">
        <f>'STOCK RETURNS'!E1061</f>
        <v>6.5251941750919121E-3</v>
      </c>
      <c r="C72" s="158">
        <f>'STOCK RETURNS'!G1061</f>
        <v>-8.1333880042839602E-4</v>
      </c>
      <c r="D72" s="158">
        <f>'STOCK RETURNS'!I1061</f>
        <v>8.5624678158160196E-3</v>
      </c>
      <c r="E72" s="158">
        <f>'STOCK RETURNS'!K1061</f>
        <v>3.2479728740627731E-3</v>
      </c>
      <c r="F72" s="158">
        <f>'STOCK RETURNS'!M1061</f>
        <v>-8.7732273489930183E-3</v>
      </c>
      <c r="G72" s="158">
        <f>'STOCK RETURNS'!O1061</f>
        <v>-1.9734236864951273E-2</v>
      </c>
      <c r="H72" s="158">
        <f>'STOCK RETURNS'!Q1061</f>
        <v>-1.1834457647002909E-2</v>
      </c>
      <c r="I72" s="158">
        <f>'STOCK RETURNS'!S1061</f>
        <v>-3.5756891494487641E-3</v>
      </c>
      <c r="J72" s="158">
        <f>'STOCK RETURNS'!U1061</f>
        <v>1.4598799421152631E-2</v>
      </c>
      <c r="K72" s="158">
        <f>'STOCK RETURNS'!W1061</f>
        <v>9.0345917336658536E-3</v>
      </c>
      <c r="L72" s="158">
        <f>'STOCK RETURNS'!Y1061</f>
        <v>7.9681696491768813E-3</v>
      </c>
      <c r="M72" s="158">
        <f>'STOCK RETURNS'!AA1061</f>
        <v>6.6688898770377427E-4</v>
      </c>
      <c r="N72" s="158">
        <f>'STOCK RETURNS'!AC1061</f>
        <v>-9.5480576525782835E-3</v>
      </c>
      <c r="O72" s="158">
        <f>'STOCK RETURNS'!AE1061</f>
        <v>5.3141215055280142E-3</v>
      </c>
      <c r="P72" s="158">
        <f>'STOCK RETURNS'!AG1061</f>
        <v>6.1395084794229294E-3</v>
      </c>
      <c r="Q72" s="158">
        <f>'STOCK RETURNS'!AI1061</f>
        <v>-3.0098477094684238E-2</v>
      </c>
      <c r="R72" s="159">
        <f>'STOCK RETURNS'!AK1061</f>
        <v>4.1967456159169858E-3</v>
      </c>
      <c r="S72" s="156"/>
      <c r="W72" s="185" t="s">
        <v>178</v>
      </c>
      <c r="X72" s="190">
        <v>6.8472940232482599E-2</v>
      </c>
      <c r="Y72" s="149">
        <f t="shared" si="2"/>
        <v>711308.82512983552</v>
      </c>
      <c r="Z72" s="202">
        <f>1148.9+1.72</f>
        <v>1150.6200000000001</v>
      </c>
      <c r="AA72" s="200">
        <f t="shared" si="3"/>
        <v>1.7259300000000002</v>
      </c>
      <c r="AB72" s="202">
        <f t="shared" si="4"/>
        <v>1148.8940700000001</v>
      </c>
      <c r="AC72" s="202">
        <f>Y72/Z72</f>
        <v>618.19612481082845</v>
      </c>
      <c r="AD72" s="202">
        <f t="shared" si="5"/>
        <v>6</v>
      </c>
      <c r="AE72" s="202">
        <f t="shared" si="6"/>
        <v>600</v>
      </c>
      <c r="AF72" s="202">
        <f>AE72*Z72</f>
        <v>690372.00000000012</v>
      </c>
      <c r="AG72" s="201">
        <f t="shared" si="7"/>
        <v>6.6457492194829645E-2</v>
      </c>
    </row>
    <row r="73" spans="1:34">
      <c r="A73" s="157">
        <f>'STOCK RETURNS'!C1062</f>
        <v>6.0843299386742471E-3</v>
      </c>
      <c r="B73" s="158">
        <f>'STOCK RETURNS'!E1062</f>
        <v>4.1952175136345676E-4</v>
      </c>
      <c r="C73" s="158">
        <f>'STOCK RETURNS'!G1062</f>
        <v>-2.3879273789943121E-2</v>
      </c>
      <c r="D73" s="158">
        <f>'STOCK RETURNS'!I1062</f>
        <v>7.1540658353763595E-3</v>
      </c>
      <c r="E73" s="158">
        <f>'STOCK RETURNS'!K1062</f>
        <v>-9.0203568279081537E-3</v>
      </c>
      <c r="F73" s="158">
        <f>'STOCK RETURNS'!M1062</f>
        <v>-4.8440043428378083E-3</v>
      </c>
      <c r="G73" s="158">
        <f>'STOCK RETURNS'!O1062</f>
        <v>-3.6605698113547076E-3</v>
      </c>
      <c r="H73" s="158">
        <f>'STOCK RETURNS'!Q1062</f>
        <v>3.9604012160969143E-3</v>
      </c>
      <c r="I73" s="158">
        <f>'STOCK RETURNS'!S1062</f>
        <v>-2.5394351288701805E-2</v>
      </c>
      <c r="J73" s="158">
        <f>'STOCK RETURNS'!U1062</f>
        <v>0</v>
      </c>
      <c r="K73" s="158">
        <f>'STOCK RETURNS'!W1062</f>
        <v>-1.5255533088370686E-3</v>
      </c>
      <c r="L73" s="158">
        <f>'STOCK RETURNS'!Y1062</f>
        <v>2.7244598895663713E-3</v>
      </c>
      <c r="M73" s="158">
        <f>'STOCK RETURNS'!AA1062</f>
        <v>0</v>
      </c>
      <c r="N73" s="158">
        <f>'STOCK RETURNS'!AC1062</f>
        <v>-6.9367466164516958E-3</v>
      </c>
      <c r="O73" s="158">
        <f>'STOCK RETURNS'!AE1062</f>
        <v>7.6193439128217364E-3</v>
      </c>
      <c r="P73" s="158">
        <f>'STOCK RETURNS'!AG1062</f>
        <v>8.7751934215141627E-3</v>
      </c>
      <c r="Q73" s="158">
        <f>'STOCK RETURNS'!AI1062</f>
        <v>-3.1738976964113793E-3</v>
      </c>
      <c r="R73" s="159">
        <f>'STOCK RETURNS'!AK1062</f>
        <v>-1.2550237666744101E-2</v>
      </c>
      <c r="S73" s="156"/>
      <c r="W73" s="185" t="s">
        <v>179</v>
      </c>
      <c r="X73" s="190">
        <v>1.4242716083908694E-9</v>
      </c>
      <c r="Y73" s="149">
        <f t="shared" si="2"/>
        <v>1.4795581451454768E-2</v>
      </c>
      <c r="Z73" s="202">
        <v>80.87</v>
      </c>
      <c r="AA73" s="200">
        <f t="shared" si="3"/>
        <v>0.12130500000000001</v>
      </c>
      <c r="AB73" s="202">
        <f t="shared" si="4"/>
        <v>80.748694999999998</v>
      </c>
      <c r="AC73" s="202">
        <f>Y73/Z73</f>
        <v>1.8295513109255307E-4</v>
      </c>
      <c r="AD73" s="202">
        <f t="shared" si="5"/>
        <v>0</v>
      </c>
      <c r="AE73" s="202">
        <f t="shared" si="6"/>
        <v>0</v>
      </c>
      <c r="AF73" s="202">
        <f>AE73*Z73</f>
        <v>0</v>
      </c>
      <c r="AG73" s="201">
        <f t="shared" si="7"/>
        <v>0</v>
      </c>
    </row>
    <row r="74" spans="1:34">
      <c r="A74" s="157">
        <f>'STOCK RETURNS'!C1063</f>
        <v>7.2186533128165708E-4</v>
      </c>
      <c r="B74" s="158">
        <f>'STOCK RETURNS'!E1063</f>
        <v>-5.3972724158648329E-3</v>
      </c>
      <c r="C74" s="158">
        <f>'STOCK RETURNS'!G1063</f>
        <v>0</v>
      </c>
      <c r="D74" s="158">
        <f>'STOCK RETURNS'!I1063</f>
        <v>7.9876173520942676E-3</v>
      </c>
      <c r="E74" s="158">
        <f>'STOCK RETURNS'!K1063</f>
        <v>1.001761445231799E-2</v>
      </c>
      <c r="F74" s="158">
        <f>'STOCK RETURNS'!M1063</f>
        <v>-1.0913376552243548E-2</v>
      </c>
      <c r="G74" s="158">
        <f>'STOCK RETURNS'!O1063</f>
        <v>-4.1760688770379551E-3</v>
      </c>
      <c r="H74" s="158">
        <f>'STOCK RETURNS'!Q1063</f>
        <v>4.6007310859368829E-3</v>
      </c>
      <c r="I74" s="158">
        <f>'STOCK RETURNS'!S1063</f>
        <v>-1.7295057406348697E-2</v>
      </c>
      <c r="J74" s="158">
        <f>'STOCK RETURNS'!U1063</f>
        <v>0</v>
      </c>
      <c r="K74" s="158">
        <f>'STOCK RETURNS'!W1063</f>
        <v>0</v>
      </c>
      <c r="L74" s="158">
        <f>'STOCK RETURNS'!Y1063</f>
        <v>1.7298904598140219E-3</v>
      </c>
      <c r="M74" s="158">
        <f>'STOCK RETURNS'!AA1063</f>
        <v>0</v>
      </c>
      <c r="N74" s="158">
        <f>'STOCK RETURNS'!AC1063</f>
        <v>-7.7937693074984571E-3</v>
      </c>
      <c r="O74" s="158">
        <f>'STOCK RETURNS'!AE1063</f>
        <v>1.7469627943478821E-2</v>
      </c>
      <c r="P74" s="158">
        <f>'STOCK RETURNS'!AG1063</f>
        <v>-7.4295451665907846E-3</v>
      </c>
      <c r="Q74" s="158">
        <f>'STOCK RETURNS'!AI1063</f>
        <v>-7.8825845056433776E-3</v>
      </c>
      <c r="R74" s="159">
        <f>'STOCK RETURNS'!AK1063</f>
        <v>-6.8741648793656006E-3</v>
      </c>
      <c r="S74" s="156"/>
      <c r="W74" s="185" t="s">
        <v>28</v>
      </c>
      <c r="X74" s="190">
        <v>4.7029124109876197E-2</v>
      </c>
      <c r="Y74" s="149">
        <f t="shared" si="2"/>
        <v>488546.72961176554</v>
      </c>
      <c r="Z74" s="202">
        <f>463.69</f>
        <v>463.69</v>
      </c>
      <c r="AA74" s="200">
        <f t="shared" si="3"/>
        <v>0.69553500000000001</v>
      </c>
      <c r="AB74" s="202">
        <f t="shared" si="4"/>
        <v>462.99446499999999</v>
      </c>
      <c r="AC74" s="202">
        <f>Y74/Z74</f>
        <v>1053.6063525453762</v>
      </c>
      <c r="AD74" s="202">
        <f t="shared" si="5"/>
        <v>11</v>
      </c>
      <c r="AE74" s="202">
        <f t="shared" si="6"/>
        <v>1100</v>
      </c>
      <c r="AF74" s="202">
        <f>AE74*Z74</f>
        <v>510059</v>
      </c>
      <c r="AG74" s="201">
        <f t="shared" si="7"/>
        <v>4.909996641144572E-2</v>
      </c>
    </row>
    <row r="75" spans="1:34" ht="18" thickBot="1">
      <c r="A75" s="157">
        <f>'STOCK RETURNS'!C1064</f>
        <v>3.5296272912841314E-3</v>
      </c>
      <c r="B75" s="158">
        <f>'STOCK RETURNS'!E1064</f>
        <v>-1.0548153293340775E-3</v>
      </c>
      <c r="C75" s="158">
        <f>'STOCK RETURNS'!G1064</f>
        <v>0</v>
      </c>
      <c r="D75" s="158">
        <f>'STOCK RETURNS'!I1064</f>
        <v>-5.5401803756153561E-3</v>
      </c>
      <c r="E75" s="158">
        <f>'STOCK RETURNS'!K1064</f>
        <v>-6.3746231738167642E-3</v>
      </c>
      <c r="F75" s="158">
        <f>'STOCK RETURNS'!M1064</f>
        <v>-1.4543595495714923E-2</v>
      </c>
      <c r="G75" s="158">
        <f>'STOCK RETURNS'!O1064</f>
        <v>-7.561155068687448E-3</v>
      </c>
      <c r="H75" s="158">
        <f>'STOCK RETURNS'!Q1064</f>
        <v>-7.8999752531560483E-3</v>
      </c>
      <c r="I75" s="158">
        <f>'STOCK RETURNS'!S1064</f>
        <v>-4.370909237896241E-3</v>
      </c>
      <c r="J75" s="158">
        <f>'STOCK RETURNS'!U1064</f>
        <v>0</v>
      </c>
      <c r="K75" s="158">
        <f>'STOCK RETURNS'!W1064</f>
        <v>0</v>
      </c>
      <c r="L75" s="158">
        <f>'STOCK RETURNS'!Y1064</f>
        <v>1.2270092591814401E-2</v>
      </c>
      <c r="M75" s="158">
        <f>'STOCK RETURNS'!AA1064</f>
        <v>1.2916225266546229E-2</v>
      </c>
      <c r="N75" s="158">
        <f>'STOCK RETURNS'!AC1064</f>
        <v>-7.4103936529355645E-3</v>
      </c>
      <c r="O75" s="158">
        <f>'STOCK RETURNS'!AE1064</f>
        <v>2.5843952311304739E-2</v>
      </c>
      <c r="P75" s="158">
        <f>'STOCK RETURNS'!AG1064</f>
        <v>-3.6742233618843358E-3</v>
      </c>
      <c r="Q75" s="158">
        <f>'STOCK RETURNS'!AI1064</f>
        <v>3.6478108653393757E-3</v>
      </c>
      <c r="R75" s="159">
        <f>'STOCK RETURNS'!AK1064</f>
        <v>-1.8422134413619874E-2</v>
      </c>
      <c r="S75" s="156"/>
      <c r="W75" s="186" t="s">
        <v>180</v>
      </c>
      <c r="X75" s="191">
        <v>8.1649431681883483E-9</v>
      </c>
      <c r="Y75" s="149">
        <f t="shared" si="2"/>
        <v>8.4818851249807939E-2</v>
      </c>
      <c r="Z75" s="203">
        <f>260.72+0.39</f>
        <v>261.11</v>
      </c>
      <c r="AA75" s="200">
        <f t="shared" si="3"/>
        <v>0.39166500000000004</v>
      </c>
      <c r="AB75" s="203">
        <f t="shared" si="4"/>
        <v>260.71833500000002</v>
      </c>
      <c r="AC75" s="203">
        <f>Y75/Z75</f>
        <v>3.2483953601856666E-4</v>
      </c>
      <c r="AD75" s="203">
        <f t="shared" si="5"/>
        <v>0</v>
      </c>
      <c r="AE75" s="203">
        <f t="shared" si="6"/>
        <v>0</v>
      </c>
      <c r="AF75" s="203">
        <f>AE75*Z75</f>
        <v>0</v>
      </c>
      <c r="AG75" s="201">
        <f t="shared" si="7"/>
        <v>0</v>
      </c>
    </row>
    <row r="76" spans="1:34" ht="18" thickBot="1">
      <c r="A76" s="157">
        <f>'STOCK RETURNS'!C1065</f>
        <v>-9.3521822578456696E-4</v>
      </c>
      <c r="B76" s="158">
        <f>'STOCK RETURNS'!E1065</f>
        <v>3.5172875041670571E-4</v>
      </c>
      <c r="C76" s="158">
        <f>'STOCK RETURNS'!G1065</f>
        <v>-9.769791595805136E-3</v>
      </c>
      <c r="D76" s="158">
        <f>'STOCK RETURNS'!I1065</f>
        <v>-1.1173300598125189E-2</v>
      </c>
      <c r="E76" s="158">
        <f>'STOCK RETURNS'!K1065</f>
        <v>-3.4182641875052197E-2</v>
      </c>
      <c r="F76" s="158">
        <f>'STOCK RETURNS'!M1065</f>
        <v>1.4639147688291349E-3</v>
      </c>
      <c r="G76" s="158">
        <f>'STOCK RETURNS'!O1065</f>
        <v>-5.2422543321462168E-3</v>
      </c>
      <c r="H76" s="158">
        <f>'STOCK RETURNS'!Q1065</f>
        <v>-2.8151993186918429E-2</v>
      </c>
      <c r="I76" s="158">
        <f>'STOCK RETURNS'!S1065</f>
        <v>-3.2435275753153844E-2</v>
      </c>
      <c r="J76" s="158">
        <f>'STOCK RETURNS'!U1065</f>
        <v>-1.8717834196807367E-3</v>
      </c>
      <c r="K76" s="158">
        <f>'STOCK RETURNS'!W1065</f>
        <v>0</v>
      </c>
      <c r="L76" s="158">
        <f>'STOCK RETURNS'!Y1065</f>
        <v>-2.1697103610573042E-2</v>
      </c>
      <c r="M76" s="158">
        <f>'STOCK RETURNS'!AA1065</f>
        <v>-1.0452595828573193E-2</v>
      </c>
      <c r="N76" s="158">
        <f>'STOCK RETURNS'!AC1065</f>
        <v>1.1402766488468056E-2</v>
      </c>
      <c r="O76" s="158">
        <f>'STOCK RETURNS'!AE1065</f>
        <v>1.2456866432164711E-2</v>
      </c>
      <c r="P76" s="158">
        <f>'STOCK RETURNS'!AG1065</f>
        <v>0</v>
      </c>
      <c r="Q76" s="158">
        <f>'STOCK RETURNS'!AI1065</f>
        <v>1.025627877463397E-4</v>
      </c>
      <c r="R76" s="159">
        <f>'STOCK RETURNS'!AK1065</f>
        <v>-2.1531623907463616E-3</v>
      </c>
      <c r="S76" s="156"/>
      <c r="AF76" s="148"/>
      <c r="AG76" s="102"/>
    </row>
    <row r="77" spans="1:34" ht="18" thickBot="1">
      <c r="A77" s="157">
        <f>'STOCK RETURNS'!C1066</f>
        <v>3.950728839409029E-3</v>
      </c>
      <c r="B77" s="158">
        <f>'STOCK RETURNS'!E1066</f>
        <v>-4.4408489434283605E-3</v>
      </c>
      <c r="C77" s="158">
        <f>'STOCK RETURNS'!G1066</f>
        <v>-7.7544661619814798E-2</v>
      </c>
      <c r="D77" s="158">
        <f>'STOCK RETURNS'!I1066</f>
        <v>-6.5381813340426986E-3</v>
      </c>
      <c r="E77" s="158">
        <f>'STOCK RETURNS'!K1066</f>
        <v>1.8766617596881453E-2</v>
      </c>
      <c r="F77" s="158">
        <f>'STOCK RETURNS'!M1066</f>
        <v>-7.0464178813646186E-3</v>
      </c>
      <c r="G77" s="158">
        <f>'STOCK RETURNS'!O1066</f>
        <v>-3.2266309729665722E-3</v>
      </c>
      <c r="H77" s="158">
        <f>'STOCK RETURNS'!Q1066</f>
        <v>8.1246215364945834E-3</v>
      </c>
      <c r="I77" s="158">
        <f>'STOCK RETURNS'!S1066</f>
        <v>-1.6949558313773205E-2</v>
      </c>
      <c r="J77" s="158">
        <f>'STOCK RETURNS'!U1066</f>
        <v>0</v>
      </c>
      <c r="K77" s="158">
        <f>'STOCK RETURNS'!W1066</f>
        <v>-2.7865580063088483E-2</v>
      </c>
      <c r="L77" s="158">
        <f>'STOCK RETURNS'!Y1066</f>
        <v>3.2350407708377038E-3</v>
      </c>
      <c r="M77" s="158">
        <f>'STOCK RETURNS'!AA1066</f>
        <v>-4.5023243856768931E-2</v>
      </c>
      <c r="N77" s="158">
        <f>'STOCK RETURNS'!AC1066</f>
        <v>-1.1891832900095246E-2</v>
      </c>
      <c r="O77" s="158">
        <f>'STOCK RETURNS'!AE1066</f>
        <v>-8.8557883219256058E-3</v>
      </c>
      <c r="P77" s="158">
        <f>'STOCK RETURNS'!AG1066</f>
        <v>-9.3689048220223694E-3</v>
      </c>
      <c r="Q77" s="158">
        <f>'STOCK RETURNS'!AI1066</f>
        <v>-6.3272629715329168E-3</v>
      </c>
      <c r="R77" s="159">
        <f>'STOCK RETURNS'!AK1066</f>
        <v>-5.1865841668246732E-3</v>
      </c>
      <c r="S77" s="156"/>
      <c r="W77" s="180" t="s">
        <v>232</v>
      </c>
      <c r="X77" s="181"/>
    </row>
    <row r="78" spans="1:34">
      <c r="A78" s="157">
        <f>'STOCK RETURNS'!C1067</f>
        <v>-1.0811695340680801E-2</v>
      </c>
      <c r="B78" s="158">
        <f>'STOCK RETURNS'!E1067</f>
        <v>-1.0367938349886087E-2</v>
      </c>
      <c r="C78" s="158">
        <f>'STOCK RETURNS'!G1067</f>
        <v>0</v>
      </c>
      <c r="D78" s="158">
        <f>'STOCK RETURNS'!I1067</f>
        <v>1.771148193216791E-2</v>
      </c>
      <c r="E78" s="158">
        <f>'STOCK RETURNS'!K1067</f>
        <v>-6.8238212797792686E-2</v>
      </c>
      <c r="F78" s="158">
        <f>'STOCK RETURNS'!M1067</f>
        <v>-4.3046525490266295E-2</v>
      </c>
      <c r="G78" s="158">
        <f>'STOCK RETURNS'!O1067</f>
        <v>-3.4611518524822443E-2</v>
      </c>
      <c r="H78" s="158">
        <f>'STOCK RETURNS'!Q1067</f>
        <v>-5.1896805419944445E-2</v>
      </c>
      <c r="I78" s="158">
        <f>'STOCK RETURNS'!S1067</f>
        <v>-7.7908235144903859E-2</v>
      </c>
      <c r="J78" s="158">
        <f>'STOCK RETURNS'!U1067</f>
        <v>-7.7898248327502653E-2</v>
      </c>
      <c r="K78" s="158">
        <f>'STOCK RETURNS'!W1067</f>
        <v>-5.2698892204650502E-2</v>
      </c>
      <c r="L78" s="158">
        <f>'STOCK RETURNS'!Y1067</f>
        <v>-2.5668243643111287E-2</v>
      </c>
      <c r="M78" s="158">
        <f>'STOCK RETURNS'!AA1067</f>
        <v>-1.7406444777839894E-3</v>
      </c>
      <c r="N78" s="158">
        <f>'STOCK RETURNS'!AC1067</f>
        <v>-2.1622869035622452E-2</v>
      </c>
      <c r="O78" s="158">
        <f>'STOCK RETURNS'!AE1067</f>
        <v>-9.9804894094954553E-3</v>
      </c>
      <c r="P78" s="158">
        <f>'STOCK RETURNS'!AG1067</f>
        <v>-2.3433188014895062E-2</v>
      </c>
      <c r="Q78" s="158">
        <f>'STOCK RETURNS'!AI1067</f>
        <v>-4.7745324768699778E-4</v>
      </c>
      <c r="R78" s="159">
        <f>'STOCK RETURNS'!AK1067</f>
        <v>-3.4683858624046819E-2</v>
      </c>
      <c r="S78" s="156"/>
      <c r="W78" s="177" t="s">
        <v>228</v>
      </c>
      <c r="X78" s="196">
        <f>SUM(AF58:AF75)</f>
        <v>9561434</v>
      </c>
    </row>
    <row r="79" spans="1:34">
      <c r="A79" s="157">
        <f>'STOCK RETURNS'!C1068</f>
        <v>2.8945674743757208E-3</v>
      </c>
      <c r="B79" s="158">
        <f>'STOCK RETURNS'!E1068</f>
        <v>1.4275517511757932E-4</v>
      </c>
      <c r="C79" s="158">
        <f>'STOCK RETURNS'!G1068</f>
        <v>-4.252740309870549E-3</v>
      </c>
      <c r="D79" s="158">
        <f>'STOCK RETURNS'!I1068</f>
        <v>-1.7485314341019499E-2</v>
      </c>
      <c r="E79" s="158">
        <f>'STOCK RETURNS'!K1068</f>
        <v>-1.103544562134217E-2</v>
      </c>
      <c r="F79" s="158">
        <f>'STOCK RETURNS'!M1068</f>
        <v>3.7432683002724815E-2</v>
      </c>
      <c r="G79" s="158">
        <f>'STOCK RETURNS'!O1068</f>
        <v>-1.5080566115527586E-2</v>
      </c>
      <c r="H79" s="158">
        <f>'STOCK RETURNS'!Q1068</f>
        <v>1.3404080758848648E-2</v>
      </c>
      <c r="I79" s="158">
        <f>'STOCK RETURNS'!S1068</f>
        <v>-5.5529238719277417E-2</v>
      </c>
      <c r="J79" s="158">
        <f>'STOCK RETURNS'!U1068</f>
        <v>3.2381409503039783E-2</v>
      </c>
      <c r="K79" s="158">
        <f>'STOCK RETURNS'!W1068</f>
        <v>3.3840873570253713E-2</v>
      </c>
      <c r="L79" s="158">
        <f>'STOCK RETURNS'!Y1068</f>
        <v>0</v>
      </c>
      <c r="M79" s="158">
        <f>'STOCK RETURNS'!AA1068</f>
        <v>3.2699093385881121E-3</v>
      </c>
      <c r="N79" s="158">
        <f>'STOCK RETURNS'!AC1068</f>
        <v>6.1914092165435289E-3</v>
      </c>
      <c r="O79" s="158">
        <f>'STOCK RETURNS'!AE1068</f>
        <v>-7.8303372359436983E-3</v>
      </c>
      <c r="P79" s="158">
        <f>'STOCK RETURNS'!AG1068</f>
        <v>3.5438589171217301E-3</v>
      </c>
      <c r="Q79" s="158">
        <f>'STOCK RETURNS'!AI1068</f>
        <v>-5.8122012387755665E-3</v>
      </c>
      <c r="R79" s="159">
        <f>'STOCK RETURNS'!AK1068</f>
        <v>5.7161474826123706E-3</v>
      </c>
      <c r="S79" s="156"/>
      <c r="W79" s="178" t="s">
        <v>229</v>
      </c>
      <c r="X79" s="197">
        <f>X54-X78</f>
        <v>826740.11250000075</v>
      </c>
    </row>
    <row r="80" spans="1:34">
      <c r="A80" s="157">
        <f>'STOCK RETURNS'!C1069</f>
        <v>-9.9488856630857003E-3</v>
      </c>
      <c r="B80" s="158">
        <f>'STOCK RETURNS'!E1069</f>
        <v>6.4738959077544249E-3</v>
      </c>
      <c r="C80" s="158">
        <f>'STOCK RETURNS'!G1069</f>
        <v>1.3605652055778459E-2</v>
      </c>
      <c r="D80" s="158">
        <f>'STOCK RETURNS'!I1069</f>
        <v>2.0332097820980445E-3</v>
      </c>
      <c r="E80" s="158">
        <f>'STOCK RETURNS'!K1069</f>
        <v>2.5468951988010017E-3</v>
      </c>
      <c r="F80" s="158">
        <f>'STOCK RETURNS'!M1069</f>
        <v>-3.8592893380693131E-3</v>
      </c>
      <c r="G80" s="158">
        <f>'STOCK RETURNS'!O1069</f>
        <v>1.2259192351900143E-2</v>
      </c>
      <c r="H80" s="158">
        <f>'STOCK RETURNS'!Q1069</f>
        <v>-2.8070193869839978E-3</v>
      </c>
      <c r="I80" s="158">
        <f>'STOCK RETURNS'!S1069</f>
        <v>1.5015017835969112E-3</v>
      </c>
      <c r="J80" s="158">
        <f>'STOCK RETURNS'!U1069</f>
        <v>-3.8985446712953772E-2</v>
      </c>
      <c r="K80" s="158">
        <f>'STOCK RETURNS'!W1069</f>
        <v>0</v>
      </c>
      <c r="L80" s="158">
        <f>'STOCK RETURNS'!Y1069</f>
        <v>3.2107096993138053E-2</v>
      </c>
      <c r="M80" s="158">
        <f>'STOCK RETURNS'!AA1069</f>
        <v>-9.8419808157646713E-3</v>
      </c>
      <c r="N80" s="158">
        <f>'STOCK RETURNS'!AC1069</f>
        <v>5.1653317643926789E-3</v>
      </c>
      <c r="O80" s="158">
        <f>'STOCK RETURNS'!AE1069</f>
        <v>7.7995684785377023E-3</v>
      </c>
      <c r="P80" s="158">
        <f>'STOCK RETURNS'!AG1069</f>
        <v>1.0556840533709146E-2</v>
      </c>
      <c r="Q80" s="158">
        <f>'STOCK RETURNS'!AI1069</f>
        <v>1.2039864898142939E-2</v>
      </c>
      <c r="R80" s="159">
        <f>'STOCK RETURNS'!AK1069</f>
        <v>1.8367161719680024E-2</v>
      </c>
      <c r="S80" s="156"/>
      <c r="W80" s="178" t="s">
        <v>221</v>
      </c>
      <c r="X80" s="197">
        <f>X79+X78</f>
        <v>10388174.112500001</v>
      </c>
    </row>
    <row r="81" spans="1:24">
      <c r="A81" s="157">
        <f>'STOCK RETURNS'!C1070</f>
        <v>1.6771798148869173E-3</v>
      </c>
      <c r="B81" s="158">
        <f>'STOCK RETURNS'!E1070</f>
        <v>-7.1878756610607476E-3</v>
      </c>
      <c r="C81" s="158">
        <f>'STOCK RETURNS'!G1070</f>
        <v>-3.982149418667149E-2</v>
      </c>
      <c r="D81" s="158">
        <f>'STOCK RETURNS'!I1070</f>
        <v>4.05405960655221E-3</v>
      </c>
      <c r="E81" s="158">
        <f>'STOCK RETURNS'!K1070</f>
        <v>-1.6217695525930925E-2</v>
      </c>
      <c r="F81" s="158">
        <f>'STOCK RETURNS'!M1070</f>
        <v>-9.2634757748811559E-3</v>
      </c>
      <c r="G81" s="158">
        <f>'STOCK RETURNS'!O1070</f>
        <v>-9.7596373993790366E-3</v>
      </c>
      <c r="H81" s="158">
        <f>'STOCK RETURNS'!Q1070</f>
        <v>-1.3442013504096042E-2</v>
      </c>
      <c r="I81" s="158">
        <f>'STOCK RETURNS'!S1070</f>
        <v>-4.7628048989254587E-2</v>
      </c>
      <c r="J81" s="158">
        <f>'STOCK RETURNS'!U1070</f>
        <v>0</v>
      </c>
      <c r="K81" s="158">
        <f>'STOCK RETURNS'!W1070</f>
        <v>-4.0648703931499851E-2</v>
      </c>
      <c r="L81" s="158">
        <f>'STOCK RETURNS'!Y1070</f>
        <v>4.6792352339503317E-3</v>
      </c>
      <c r="M81" s="158">
        <f>'STOCK RETURNS'!AA1070</f>
        <v>1.0050335853501506E-2</v>
      </c>
      <c r="N81" s="158">
        <f>'STOCK RETURNS'!AC1070</f>
        <v>-3.7211578515079068E-3</v>
      </c>
      <c r="O81" s="158">
        <f>'STOCK RETURNS'!AE1070</f>
        <v>-3.614215723964323E-3</v>
      </c>
      <c r="P81" s="158">
        <f>'STOCK RETURNS'!AG1070</f>
        <v>1.7964925941482118E-2</v>
      </c>
      <c r="Q81" s="158">
        <f>'STOCK RETURNS'!AI1070</f>
        <v>-1.1274192918719823E-2</v>
      </c>
      <c r="R81" s="159">
        <f>'STOCK RETURNS'!AK1070</f>
        <v>-1.4903697765683553E-2</v>
      </c>
      <c r="S81" s="156"/>
      <c r="W81" s="178" t="s">
        <v>230</v>
      </c>
      <c r="X81" s="198">
        <f>SUM(AG58:AG75)</f>
        <v>0.92041526224467207</v>
      </c>
    </row>
    <row r="82" spans="1:24" ht="18" thickBot="1">
      <c r="A82" s="157">
        <f>'STOCK RETURNS'!C1071</f>
        <v>-8.0177853342169327E-4</v>
      </c>
      <c r="B82" s="158">
        <f>'STOCK RETURNS'!E1071</f>
        <v>4.4895853070328669E-3</v>
      </c>
      <c r="C82" s="158">
        <f>'STOCK RETURNS'!G1071</f>
        <v>-1.5748356968139168E-2</v>
      </c>
      <c r="D82" s="158">
        <f>'STOCK RETURNS'!I1071</f>
        <v>1.1398044952369318E-2</v>
      </c>
      <c r="E82" s="158">
        <f>'STOCK RETURNS'!K1071</f>
        <v>1.2084319566716385E-2</v>
      </c>
      <c r="F82" s="158">
        <f>'STOCK RETURNS'!M1071</f>
        <v>2.6952616258459003E-2</v>
      </c>
      <c r="G82" s="158">
        <f>'STOCK RETURNS'!O1071</f>
        <v>-9.3157248401915423E-3</v>
      </c>
      <c r="H82" s="158">
        <f>'STOCK RETURNS'!Q1071</f>
        <v>4.9733672670576306E-3</v>
      </c>
      <c r="I82" s="158">
        <f>'STOCK RETURNS'!S1071</f>
        <v>-1.2668419623569774E-2</v>
      </c>
      <c r="J82" s="158">
        <f>'STOCK RETURNS'!U1071</f>
        <v>3.8495130449146785E-2</v>
      </c>
      <c r="K82" s="158">
        <f>'STOCK RETURNS'!W1071</f>
        <v>1.619602416109004E-2</v>
      </c>
      <c r="L82" s="158">
        <f>'STOCK RETURNS'!Y1071</f>
        <v>-1.734863833461309E-2</v>
      </c>
      <c r="M82" s="158">
        <f>'STOCK RETURNS'!AA1071</f>
        <v>-6.9686693160933158E-3</v>
      </c>
      <c r="N82" s="158">
        <f>'STOCK RETURNS'!AC1071</f>
        <v>2.9198830247156519E-2</v>
      </c>
      <c r="O82" s="158">
        <f>'STOCK RETURNS'!AE1071</f>
        <v>9.8485877319875736E-3</v>
      </c>
      <c r="P82" s="158">
        <f>'STOCK RETURNS'!AG1071</f>
        <v>1.4869256281373699E-2</v>
      </c>
      <c r="Q82" s="158">
        <f>'STOCK RETURNS'!AI1071</f>
        <v>-2.7086961592668511E-2</v>
      </c>
      <c r="R82" s="159">
        <f>'STOCK RETURNS'!AK1071</f>
        <v>-9.8789824728507322E-5</v>
      </c>
      <c r="S82" s="156"/>
      <c r="W82" s="179" t="s">
        <v>231</v>
      </c>
      <c r="X82" s="199">
        <f>1-X81</f>
        <v>7.9584737755327928E-2</v>
      </c>
    </row>
    <row r="83" spans="1:24">
      <c r="A83" s="157">
        <f>'STOCK RETURNS'!C1072</f>
        <v>8.2059935443083102E-3</v>
      </c>
      <c r="B83" s="158">
        <f>'STOCK RETURNS'!E1072</f>
        <v>-1.2806832059923485E-3</v>
      </c>
      <c r="C83" s="158">
        <f>'STOCK RETURNS'!G1072</f>
        <v>1.2618463959211464E-2</v>
      </c>
      <c r="D83" s="158">
        <f>'STOCK RETURNS'!I1072</f>
        <v>-9.1528711309344316E-3</v>
      </c>
      <c r="E83" s="158">
        <f>'STOCK RETURNS'!K1072</f>
        <v>6.6738009582938667E-3</v>
      </c>
      <c r="F83" s="158">
        <f>'STOCK RETURNS'!M1072</f>
        <v>-9.1003123265001994E-3</v>
      </c>
      <c r="G83" s="158">
        <f>'STOCK RETURNS'!O1072</f>
        <v>-2.7368977037841462E-2</v>
      </c>
      <c r="H83" s="158">
        <f>'STOCK RETURNS'!Q1072</f>
        <v>1.2676226077053366E-2</v>
      </c>
      <c r="I83" s="158">
        <f>'STOCK RETURNS'!S1072</f>
        <v>-2.9925403296042062E-2</v>
      </c>
      <c r="J83" s="158">
        <f>'STOCK RETURNS'!U1072</f>
        <v>0</v>
      </c>
      <c r="K83" s="158">
        <f>'STOCK RETURNS'!W1072</f>
        <v>0</v>
      </c>
      <c r="L83" s="158">
        <f>'STOCK RETURNS'!Y1072</f>
        <v>-7.5282664207915245E-3</v>
      </c>
      <c r="M83" s="158">
        <f>'STOCK RETURNS'!AA1072</f>
        <v>-7.0879976736409446E-3</v>
      </c>
      <c r="N83" s="158">
        <f>'STOCK RETURNS'!AC1072</f>
        <v>6.4614937754826542E-3</v>
      </c>
      <c r="O83" s="158">
        <f>'STOCK RETURNS'!AE1072</f>
        <v>6.7957506371082513E-3</v>
      </c>
      <c r="P83" s="158">
        <f>'STOCK RETURNS'!AG1072</f>
        <v>-1.4132788836769206E-2</v>
      </c>
      <c r="Q83" s="158">
        <f>'STOCK RETURNS'!AI1072</f>
        <v>-8.3787782889256403E-3</v>
      </c>
      <c r="R83" s="159">
        <f>'STOCK RETURNS'!AK1072</f>
        <v>-1.334618719641918E-3</v>
      </c>
      <c r="S83" s="156"/>
    </row>
    <row r="84" spans="1:24">
      <c r="A84" s="157">
        <f>'STOCK RETURNS'!C1073</f>
        <v>1.8064241336946817E-3</v>
      </c>
      <c r="B84" s="158">
        <f>'STOCK RETURNS'!E1073</f>
        <v>4.2707666675184338E-4</v>
      </c>
      <c r="C84" s="158">
        <f>'STOCK RETURNS'!G1073</f>
        <v>-1.9307452110008096E-2</v>
      </c>
      <c r="D84" s="158">
        <f>'STOCK RETURNS'!I1073</f>
        <v>9.1528711309343917E-3</v>
      </c>
      <c r="E84" s="158">
        <f>'STOCK RETURNS'!K1073</f>
        <v>2.7425437264806565E-4</v>
      </c>
      <c r="F84" s="158">
        <f>'STOCK RETURNS'!M1073</f>
        <v>1.1726900732811209E-2</v>
      </c>
      <c r="G84" s="158">
        <f>'STOCK RETURNS'!O1073</f>
        <v>5.7179903095277412E-3</v>
      </c>
      <c r="H84" s="158">
        <f>'STOCK RETURNS'!Q1073</f>
        <v>-1.267622607705338E-2</v>
      </c>
      <c r="I84" s="158">
        <f>'STOCK RETURNS'!S1073</f>
        <v>-6.5898096790555525E-3</v>
      </c>
      <c r="J84" s="158">
        <f>'STOCK RETURNS'!U1073</f>
        <v>0</v>
      </c>
      <c r="K84" s="158">
        <f>'STOCK RETURNS'!W1073</f>
        <v>3.0672299533083647E-2</v>
      </c>
      <c r="L84" s="158">
        <f>'STOCK RETURNS'!Y1073</f>
        <v>2.3647648300674843E-2</v>
      </c>
      <c r="M84" s="158">
        <f>'STOCK RETURNS'!AA1073</f>
        <v>-7.2095308034323471E-3</v>
      </c>
      <c r="N84" s="158">
        <f>'STOCK RETURNS'!AC1073</f>
        <v>8.4070524629446444E-3</v>
      </c>
      <c r="O84" s="158">
        <f>'STOCK RETURNS'!AE1073</f>
        <v>-1.2653270585866353E-2</v>
      </c>
      <c r="P84" s="158">
        <f>'STOCK RETURNS'!AG1073</f>
        <v>2.3285751069608389E-3</v>
      </c>
      <c r="Q84" s="158">
        <f>'STOCK RETURNS'!AI1073</f>
        <v>-6.7206559385428542E-5</v>
      </c>
      <c r="R84" s="159">
        <f>'STOCK RETURNS'!AK1073</f>
        <v>-3.6173573301982037E-3</v>
      </c>
      <c r="S84" s="156"/>
    </row>
    <row r="85" spans="1:24">
      <c r="A85" s="157">
        <f>'STOCK RETURNS'!C1074</f>
        <v>-5.211360954662978E-3</v>
      </c>
      <c r="B85" s="158">
        <f>'STOCK RETURNS'!E1074</f>
        <v>-3.1361394200298824E-3</v>
      </c>
      <c r="C85" s="158">
        <f>'STOCK RETURNS'!G1074</f>
        <v>3.1768672547820127E-2</v>
      </c>
      <c r="D85" s="158">
        <f>'STOCK RETURNS'!I1074</f>
        <v>-2.2224691723873714E-4</v>
      </c>
      <c r="E85" s="158">
        <f>'STOCK RETURNS'!K1074</f>
        <v>9.2801757791951319E-3</v>
      </c>
      <c r="F85" s="158">
        <f>'STOCK RETURNS'!M1074</f>
        <v>-2.9150269846427368E-4</v>
      </c>
      <c r="G85" s="158">
        <f>'STOCK RETURNS'!O1074</f>
        <v>6.051178270106353E-3</v>
      </c>
      <c r="H85" s="158">
        <f>'STOCK RETURNS'!Q1074</f>
        <v>-7.8264362494639608E-3</v>
      </c>
      <c r="I85" s="158">
        <f>'STOCK RETURNS'!S1074</f>
        <v>2.6907452919924402E-2</v>
      </c>
      <c r="J85" s="158">
        <f>'STOCK RETURNS'!U1074</f>
        <v>0</v>
      </c>
      <c r="K85" s="158">
        <f>'STOCK RETURNS'!W1074</f>
        <v>0</v>
      </c>
      <c r="L85" s="158">
        <f>'STOCK RETURNS'!Y1074</f>
        <v>3.683245416296368E-3</v>
      </c>
      <c r="M85" s="158">
        <f>'STOCK RETURNS'!AA1074</f>
        <v>1.6302232763076327E-3</v>
      </c>
      <c r="N85" s="158">
        <f>'STOCK RETURNS'!AC1074</f>
        <v>-2.0931300948258562E-2</v>
      </c>
      <c r="O85" s="158">
        <f>'STOCK RETURNS'!AE1074</f>
        <v>-3.6146756222241443E-4</v>
      </c>
      <c r="P85" s="158">
        <f>'STOCK RETURNS'!AG1074</f>
        <v>8.4110936541568274E-3</v>
      </c>
      <c r="Q85" s="158">
        <f>'STOCK RETURNS'!AI1074</f>
        <v>-1.0961124482092653E-2</v>
      </c>
      <c r="R85" s="159">
        <f>'STOCK RETURNS'!AK1074</f>
        <v>-1.8384641584812743E-3</v>
      </c>
      <c r="S85" s="156"/>
    </row>
    <row r="86" spans="1:24">
      <c r="A86" s="157">
        <f>'STOCK RETURNS'!C1075</f>
        <v>-5.822432751433365E-3</v>
      </c>
      <c r="B86" s="158">
        <f>'STOCK RETURNS'!E1075</f>
        <v>-2.1439299286135378E-3</v>
      </c>
      <c r="C86" s="158">
        <f>'STOCK RETURNS'!G1075</f>
        <v>-1.9381663282385705E-2</v>
      </c>
      <c r="D86" s="158">
        <f>'STOCK RETURNS'!I1075</f>
        <v>2.2224691723878118E-4</v>
      </c>
      <c r="E86" s="158">
        <f>'STOCK RETURNS'!K1075</f>
        <v>2.7334722586162277E-2</v>
      </c>
      <c r="F86" s="158">
        <f>'STOCK RETURNS'!M1075</f>
        <v>9.8637295223401988E-3</v>
      </c>
      <c r="G86" s="158">
        <f>'STOCK RETURNS'!O1075</f>
        <v>2.3487981307213759E-2</v>
      </c>
      <c r="H86" s="158">
        <f>'STOCK RETURNS'!Q1075</f>
        <v>2.0502662326517394E-2</v>
      </c>
      <c r="I86" s="158">
        <f>'STOCK RETURNS'!S1075</f>
        <v>7.7378105012526371E-2</v>
      </c>
      <c r="J86" s="158">
        <f>'STOCK RETURNS'!U1075</f>
        <v>-1.3429647874217349E-2</v>
      </c>
      <c r="K86" s="158">
        <f>'STOCK RETURNS'!W1075</f>
        <v>-1.1030405179466444E-2</v>
      </c>
      <c r="L86" s="158">
        <f>'STOCK RETURNS'!Y1075</f>
        <v>-3.0358141235696353E-2</v>
      </c>
      <c r="M86" s="158">
        <f>'STOCK RETURNS'!AA1075</f>
        <v>5.6497325421191276E-3</v>
      </c>
      <c r="N86" s="158">
        <f>'STOCK RETURNS'!AC1075</f>
        <v>3.4166510497100362E-3</v>
      </c>
      <c r="O86" s="158">
        <f>'STOCK RETURNS'!AE1075</f>
        <v>-7.737430590952942E-3</v>
      </c>
      <c r="P86" s="158">
        <f>'STOCK RETURNS'!AG1075</f>
        <v>1.819174596658251E-3</v>
      </c>
      <c r="Q86" s="158">
        <f>'STOCK RETURNS'!AI1075</f>
        <v>1.7651296521776392E-3</v>
      </c>
      <c r="R86" s="159">
        <f>'STOCK RETURNS'!AK1075</f>
        <v>-3.5872690554022459E-3</v>
      </c>
      <c r="S86" s="156"/>
    </row>
    <row r="87" spans="1:24">
      <c r="A87" s="157">
        <f>'STOCK RETURNS'!C1076</f>
        <v>2.1145510813886524E-3</v>
      </c>
      <c r="B87" s="158">
        <f>'STOCK RETURNS'!E1076</f>
        <v>4.7817955012696787E-3</v>
      </c>
      <c r="C87" s="158">
        <f>'STOCK RETURNS'!G1076</f>
        <v>7.8604397804655449E-3</v>
      </c>
      <c r="D87" s="158">
        <f>'STOCK RETURNS'!I1076</f>
        <v>0</v>
      </c>
      <c r="E87" s="158">
        <f>'STOCK RETURNS'!K1076</f>
        <v>2.7957899280811879E-2</v>
      </c>
      <c r="F87" s="158">
        <f>'STOCK RETURNS'!M1076</f>
        <v>7.7642374227102177E-3</v>
      </c>
      <c r="G87" s="158">
        <f>'STOCK RETURNS'!O1076</f>
        <v>9.4197799520501901E-3</v>
      </c>
      <c r="H87" s="158">
        <f>'STOCK RETURNS'!Q1076</f>
        <v>2.5562704516729505E-2</v>
      </c>
      <c r="I87" s="158">
        <f>'STOCK RETURNS'!S1076</f>
        <v>7.1818362250633233E-2</v>
      </c>
      <c r="J87" s="158">
        <f>'STOCK RETURNS'!U1076</f>
        <v>3.5724956125997051E-3</v>
      </c>
      <c r="K87" s="158">
        <f>'STOCK RETURNS'!W1076</f>
        <v>1.0871410028483575E-2</v>
      </c>
      <c r="L87" s="158">
        <f>'STOCK RETURNS'!Y1076</f>
        <v>1.8275636954654954E-2</v>
      </c>
      <c r="M87" s="158">
        <f>'STOCK RETURNS'!AA1076</f>
        <v>0</v>
      </c>
      <c r="N87" s="158">
        <f>'STOCK RETURNS'!AC1076</f>
        <v>1.8427793148996687E-3</v>
      </c>
      <c r="O87" s="158">
        <f>'STOCK RETURNS'!AE1076</f>
        <v>8.0143110726481441E-3</v>
      </c>
      <c r="P87" s="158">
        <f>'STOCK RETURNS'!AG1076</f>
        <v>1.8725790240213716E-2</v>
      </c>
      <c r="Q87" s="158">
        <f>'STOCK RETURNS'!AI1076</f>
        <v>-4.200687258321993E-3</v>
      </c>
      <c r="R87" s="159">
        <f>'STOCK RETURNS'!AK1076</f>
        <v>2.4953212855627452E-4</v>
      </c>
      <c r="S87" s="156"/>
    </row>
    <row r="88" spans="1:24">
      <c r="A88" s="157">
        <f>'STOCK RETURNS'!C1077</f>
        <v>3.3449711235103478E-3</v>
      </c>
      <c r="B88" s="158">
        <f>'STOCK RETURNS'!E1077</f>
        <v>3.3407999227843032E-3</v>
      </c>
      <c r="C88" s="158">
        <f>'STOCK RETURNS'!G1077</f>
        <v>4.063140454716359E-3</v>
      </c>
      <c r="D88" s="158">
        <f>'STOCK RETURNS'!I1077</f>
        <v>1.5435808129839248E-2</v>
      </c>
      <c r="E88" s="158">
        <f>'STOCK RETURNS'!K1077</f>
        <v>1.7771734330037751E-2</v>
      </c>
      <c r="F88" s="158">
        <f>'STOCK RETURNS'!M1077</f>
        <v>1.9010361120744536E-2</v>
      </c>
      <c r="G88" s="158">
        <f>'STOCK RETURNS'!O1077</f>
        <v>7.0183270646916693E-2</v>
      </c>
      <c r="H88" s="158">
        <f>'STOCK RETURNS'!Q1077</f>
        <v>1.0854923409435465E-2</v>
      </c>
      <c r="I88" s="158">
        <f>'STOCK RETURNS'!S1077</f>
        <v>6.700429358929004E-2</v>
      </c>
      <c r="J88" s="158">
        <f>'STOCK RETURNS'!U1077</f>
        <v>2.0103643470789197E-2</v>
      </c>
      <c r="K88" s="158">
        <f>'STOCK RETURNS'!W1077</f>
        <v>1.749591480425992E-2</v>
      </c>
      <c r="L88" s="158">
        <f>'STOCK RETURNS'!Y1077</f>
        <v>1.8921807931282904E-2</v>
      </c>
      <c r="M88" s="158">
        <f>'STOCK RETURNS'!AA1077</f>
        <v>0</v>
      </c>
      <c r="N88" s="158">
        <f>'STOCK RETURNS'!AC1077</f>
        <v>1.2805238927200535E-2</v>
      </c>
      <c r="O88" s="158">
        <f>'STOCK RETURNS'!AE1077</f>
        <v>-3.8215625521682822E-3</v>
      </c>
      <c r="P88" s="158">
        <f>'STOCK RETURNS'!AG1077</f>
        <v>5.8993385741157034E-2</v>
      </c>
      <c r="Q88" s="158">
        <f>'STOCK RETURNS'!AI1077</f>
        <v>1.2525358678279188E-3</v>
      </c>
      <c r="R88" s="159">
        <f>'STOCK RETURNS'!AK1077</f>
        <v>1.1461017021483236E-2</v>
      </c>
      <c r="S88" s="156"/>
    </row>
    <row r="89" spans="1:24">
      <c r="A89" s="157">
        <f>'STOCK RETURNS'!C1078</f>
        <v>-1.4520110378359589E-4</v>
      </c>
      <c r="B89" s="158">
        <f>'STOCK RETURNS'!E1078</f>
        <v>-1.4202530437341036E-3</v>
      </c>
      <c r="C89" s="158">
        <f>'STOCK RETURNS'!G1078</f>
        <v>-1.8732443816804475E-3</v>
      </c>
      <c r="D89" s="158">
        <f>'STOCK RETURNS'!I1078</f>
        <v>-2.1905813798186978E-3</v>
      </c>
      <c r="E89" s="158">
        <f>'STOCK RETURNS'!K1078</f>
        <v>-2.4607383568891143E-2</v>
      </c>
      <c r="F89" s="158">
        <f>'STOCK RETURNS'!M1078</f>
        <v>-1.3867492642565206E-2</v>
      </c>
      <c r="G89" s="158">
        <f>'STOCK RETURNS'!O1078</f>
        <v>-3.8000871834664236E-3</v>
      </c>
      <c r="H89" s="158">
        <f>'STOCK RETURNS'!Q1078</f>
        <v>-2.6668247082161409E-2</v>
      </c>
      <c r="I89" s="158">
        <f>'STOCK RETURNS'!S1078</f>
        <v>-2.4935675180184667E-2</v>
      </c>
      <c r="J89" s="158">
        <f>'STOCK RETURNS'!U1078</f>
        <v>1.9231361927887592E-2</v>
      </c>
      <c r="K89" s="158">
        <f>'STOCK RETURNS'!W1078</f>
        <v>1.1805045449762604E-2</v>
      </c>
      <c r="L89" s="158">
        <f>'STOCK RETURNS'!Y1078</f>
        <v>1.7853308940130146E-2</v>
      </c>
      <c r="M89" s="158">
        <f>'STOCK RETURNS'!AA1078</f>
        <v>4.3072980276574101E-2</v>
      </c>
      <c r="N89" s="158">
        <f>'STOCK RETURNS'!AC1078</f>
        <v>-1.1330538527804102E-2</v>
      </c>
      <c r="O89" s="158">
        <f>'STOCK RETURNS'!AE1078</f>
        <v>2.759770794402084E-3</v>
      </c>
      <c r="P89" s="158">
        <f>'STOCK RETURNS'!AG1078</f>
        <v>1.3473841163311394E-2</v>
      </c>
      <c r="Q89" s="158">
        <f>'STOCK RETURNS'!AI1078</f>
        <v>4.2225377562133126E-3</v>
      </c>
      <c r="R89" s="159">
        <f>'STOCK RETURNS'!AK1078</f>
        <v>3.0047063465087932E-3</v>
      </c>
      <c r="S89" s="156"/>
    </row>
    <row r="90" spans="1:24">
      <c r="A90" s="157">
        <f>'STOCK RETURNS'!C1079</f>
        <v>-5.1683463544872519E-3</v>
      </c>
      <c r="B90" s="158">
        <f>'STOCK RETURNS'!E1079</f>
        <v>6.3936349991766043E-4</v>
      </c>
      <c r="C90" s="158">
        <f>'STOCK RETURNS'!G1079</f>
        <v>-3.1254883829995967E-4</v>
      </c>
      <c r="D90" s="158">
        <f>'STOCK RETURNS'!I1079</f>
        <v>8.5162650314921616E-3</v>
      </c>
      <c r="E90" s="158">
        <f>'STOCK RETURNS'!K1079</f>
        <v>1.4900725279082684E-2</v>
      </c>
      <c r="F90" s="158">
        <f>'STOCK RETURNS'!M1079</f>
        <v>-4.2838848892134459E-3</v>
      </c>
      <c r="G90" s="158">
        <f>'STOCK RETURNS'!O1079</f>
        <v>-1.5010288493889159E-2</v>
      </c>
      <c r="H90" s="158">
        <f>'STOCK RETURNS'!Q1079</f>
        <v>5.5286941103169012E-3</v>
      </c>
      <c r="I90" s="158">
        <f>'STOCK RETURNS'!S1079</f>
        <v>-3.6539924298788294E-2</v>
      </c>
      <c r="J90" s="158">
        <f>'STOCK RETURNS'!U1079</f>
        <v>4.7506027585977988E-3</v>
      </c>
      <c r="K90" s="158">
        <f>'STOCK RETURNS'!W1079</f>
        <v>6.3111115348545828E-3</v>
      </c>
      <c r="L90" s="158">
        <f>'STOCK RETURNS'!Y1079</f>
        <v>3.7545470449658329E-2</v>
      </c>
      <c r="M90" s="158">
        <f>'STOCK RETURNS'!AA1079</f>
        <v>-1.8723951266287637E-2</v>
      </c>
      <c r="N90" s="158">
        <f>'STOCK RETURNS'!AC1079</f>
        <v>4.8613026193404744E-3</v>
      </c>
      <c r="O90" s="158">
        <f>'STOCK RETURNS'!AE1079</f>
        <v>8.3106334715359184E-4</v>
      </c>
      <c r="P90" s="158">
        <f>'STOCK RETURNS'!AG1079</f>
        <v>-3.434716134982915E-3</v>
      </c>
      <c r="Q90" s="158">
        <f>'STOCK RETURNS'!AI1079</f>
        <v>-1.4946941205459155E-2</v>
      </c>
      <c r="R90" s="159">
        <f>'STOCK RETURNS'!AK1079</f>
        <v>-5.6721649524664177E-3</v>
      </c>
      <c r="S90" s="156"/>
    </row>
    <row r="91" spans="1:24">
      <c r="A91" s="157">
        <f>'STOCK RETURNS'!C1080</f>
        <v>-5.3419321353314802E-3</v>
      </c>
      <c r="B91" s="158">
        <f>'STOCK RETURNS'!E1080</f>
        <v>-6.0547964297329388E-3</v>
      </c>
      <c r="C91" s="158">
        <f>'STOCK RETURNS'!G1080</f>
        <v>1.8582138888043664E-2</v>
      </c>
      <c r="D91" s="158">
        <f>'STOCK RETURNS'!I1080</f>
        <v>-5.2321898303021273E-3</v>
      </c>
      <c r="E91" s="158">
        <f>'STOCK RETURNS'!K1080</f>
        <v>-5.2413031460648357E-3</v>
      </c>
      <c r="F91" s="158">
        <f>'STOCK RETURNS'!M1080</f>
        <v>-2.374858208243209E-2</v>
      </c>
      <c r="G91" s="158">
        <f>'STOCK RETURNS'!O1080</f>
        <v>1.0364519394716762E-2</v>
      </c>
      <c r="H91" s="158">
        <f>'STOCK RETURNS'!Q1080</f>
        <v>-1.3879473327736909E-2</v>
      </c>
      <c r="I91" s="158">
        <f>'STOCK RETURNS'!S1080</f>
        <v>-2.3005545792115022E-2</v>
      </c>
      <c r="J91" s="158">
        <f>'STOCK RETURNS'!U1080</f>
        <v>0</v>
      </c>
      <c r="K91" s="158">
        <f>'STOCK RETURNS'!W1080</f>
        <v>5.35619920052489E-3</v>
      </c>
      <c r="L91" s="158">
        <f>'STOCK RETURNS'!Y1080</f>
        <v>-2.8026122029971307E-2</v>
      </c>
      <c r="M91" s="158">
        <f>'STOCK RETURNS'!AA1080</f>
        <v>0</v>
      </c>
      <c r="N91" s="158">
        <f>'STOCK RETURNS'!AC1080</f>
        <v>-7.9445902950956559E-3</v>
      </c>
      <c r="O91" s="158">
        <f>'STOCK RETURNS'!AE1080</f>
        <v>3.010662468845157E-3</v>
      </c>
      <c r="P91" s="158">
        <f>'STOCK RETURNS'!AG1080</f>
        <v>2.7260979845663547E-2</v>
      </c>
      <c r="Q91" s="158">
        <f>'STOCK RETURNS'!AI1080</f>
        <v>3.2540893587889148E-3</v>
      </c>
      <c r="R91" s="159">
        <f>'STOCK RETURNS'!AK1080</f>
        <v>4.4507084778916102E-4</v>
      </c>
      <c r="S91" s="156"/>
    </row>
    <row r="92" spans="1:24">
      <c r="A92" s="157">
        <f>'STOCK RETURNS'!C1081</f>
        <v>-4.633212921488143E-3</v>
      </c>
      <c r="B92" s="158">
        <f>'STOCK RETURNS'!E1081</f>
        <v>-2.4322209572319761E-3</v>
      </c>
      <c r="C92" s="158">
        <f>'STOCK RETURNS'!G1081</f>
        <v>-3.6879179298915037E-2</v>
      </c>
      <c r="D92" s="158">
        <f>'STOCK RETURNS'!I1081</f>
        <v>-3.942186445739182E-3</v>
      </c>
      <c r="E92" s="158">
        <f>'STOCK RETURNS'!K1081</f>
        <v>-6.0423144559625863E-3</v>
      </c>
      <c r="F92" s="158">
        <f>'STOCK RETURNS'!M1081</f>
        <v>1.4643435037221101E-3</v>
      </c>
      <c r="G92" s="158">
        <f>'STOCK RETURNS'!O1081</f>
        <v>6.9605849476237526E-3</v>
      </c>
      <c r="H92" s="158">
        <f>'STOCK RETURNS'!Q1081</f>
        <v>-1.6203242838463219E-2</v>
      </c>
      <c r="I92" s="158">
        <f>'STOCK RETURNS'!S1081</f>
        <v>5.6258938821684285E-3</v>
      </c>
      <c r="J92" s="158">
        <f>'STOCK RETURNS'!U1081</f>
        <v>0</v>
      </c>
      <c r="K92" s="158">
        <f>'STOCK RETURNS'!W1081</f>
        <v>1.0627092574286193E-2</v>
      </c>
      <c r="L92" s="158">
        <f>'STOCK RETURNS'!Y1081</f>
        <v>-9.0412226635069783E-3</v>
      </c>
      <c r="M92" s="158">
        <f>'STOCK RETURNS'!AA1081</f>
        <v>0</v>
      </c>
      <c r="N92" s="158">
        <f>'STOCK RETURNS'!AC1081</f>
        <v>1.6962540258780234E-3</v>
      </c>
      <c r="O92" s="158">
        <f>'STOCK RETURNS'!AE1081</f>
        <v>1.4057175041752593E-2</v>
      </c>
      <c r="P92" s="158">
        <f>'STOCK RETURNS'!AG1081</f>
        <v>4.4155884432895268E-2</v>
      </c>
      <c r="Q92" s="158">
        <f>'STOCK RETURNS'!AI1081</f>
        <v>-8.9778087039791669E-3</v>
      </c>
      <c r="R92" s="159">
        <f>'STOCK RETURNS'!AK1081</f>
        <v>-3.1692608482288605E-3</v>
      </c>
      <c r="S92" s="156"/>
    </row>
    <row r="93" spans="1:24">
      <c r="A93" s="157">
        <f>'STOCK RETURNS'!C1082</f>
        <v>2.0935153151854135E-2</v>
      </c>
      <c r="B93" s="158">
        <f>'STOCK RETURNS'!E1082</f>
        <v>8.7000477445964685E-3</v>
      </c>
      <c r="C93" s="158">
        <f>'STOCK RETURNS'!G1082</f>
        <v>0</v>
      </c>
      <c r="D93" s="158">
        <f>'STOCK RETURNS'!I1082</f>
        <v>1.9342122066472001E-2</v>
      </c>
      <c r="E93" s="158">
        <f>'STOCK RETURNS'!K1082</f>
        <v>-1.10211812493372E-2</v>
      </c>
      <c r="F93" s="158">
        <f>'STOCK RETURNS'!M1082</f>
        <v>4.0887907431578141E-3</v>
      </c>
      <c r="G93" s="158">
        <f>'STOCK RETURNS'!O1082</f>
        <v>-3.6399775464309027E-3</v>
      </c>
      <c r="H93" s="158">
        <f>'STOCK RETURNS'!Q1082</f>
        <v>-5.6980211146377786E-3</v>
      </c>
      <c r="I93" s="158">
        <f>'STOCK RETURNS'!S1082</f>
        <v>7.1700749326295485E-2</v>
      </c>
      <c r="J93" s="158">
        <f>'STOCK RETURNS'!U1082</f>
        <v>0</v>
      </c>
      <c r="K93" s="158">
        <f>'STOCK RETURNS'!W1082</f>
        <v>2.4906216194455561E-2</v>
      </c>
      <c r="L93" s="158">
        <f>'STOCK RETURNS'!Y1082</f>
        <v>-4.7225900696025093E-2</v>
      </c>
      <c r="M93" s="158">
        <f>'STOCK RETURNS'!AA1082</f>
        <v>0</v>
      </c>
      <c r="N93" s="158">
        <f>'STOCK RETURNS'!AC1082</f>
        <v>5.347723210464281E-3</v>
      </c>
      <c r="O93" s="158">
        <f>'STOCK RETURNS'!AE1082</f>
        <v>5.6853036874487022E-3</v>
      </c>
      <c r="P93" s="158">
        <f>'STOCK RETURNS'!AG1082</f>
        <v>-1.5622063174163175E-2</v>
      </c>
      <c r="Q93" s="158">
        <f>'STOCK RETURNS'!AI1082</f>
        <v>-9.3104072903023929E-3</v>
      </c>
      <c r="R93" s="159">
        <f>'STOCK RETURNS'!AK1082</f>
        <v>8.1012100838247815E-3</v>
      </c>
      <c r="S93" s="156"/>
    </row>
    <row r="94" spans="1:24">
      <c r="A94" s="157">
        <f>'STOCK RETURNS'!C1083</f>
        <v>-5.5012806132799536E-3</v>
      </c>
      <c r="B94" s="158">
        <f>'STOCK RETURNS'!E1083</f>
        <v>6.3881891656784938E-4</v>
      </c>
      <c r="C94" s="158">
        <f>'STOCK RETURNS'!G1083</f>
        <v>-4.7869885572245805E-3</v>
      </c>
      <c r="D94" s="158">
        <f>'STOCK RETURNS'!I1083</f>
        <v>-1.7150100145355413E-2</v>
      </c>
      <c r="E94" s="158">
        <f>'STOCK RETURNS'!K1083</f>
        <v>-3.1993759130958302E-3</v>
      </c>
      <c r="F94" s="158">
        <f>'STOCK RETURNS'!M1083</f>
        <v>-8.782257851254421E-3</v>
      </c>
      <c r="G94" s="158">
        <f>'STOCK RETURNS'!O1083</f>
        <v>-1.334910528737154E-2</v>
      </c>
      <c r="H94" s="158">
        <f>'STOCK RETURNS'!Q1083</f>
        <v>-8.6083745366001638E-3</v>
      </c>
      <c r="I94" s="158">
        <f>'STOCK RETURNS'!S1083</f>
        <v>-7.8637364602145762E-3</v>
      </c>
      <c r="J94" s="158">
        <f>'STOCK RETURNS'!U1083</f>
        <v>0</v>
      </c>
      <c r="K94" s="158">
        <f>'STOCK RETURNS'!W1083</f>
        <v>1.2151529362444255E-2</v>
      </c>
      <c r="L94" s="158">
        <f>'STOCK RETURNS'!Y1083</f>
        <v>-2.666147511134841E-2</v>
      </c>
      <c r="M94" s="158">
        <f>'STOCK RETURNS'!AA1083</f>
        <v>0</v>
      </c>
      <c r="N94" s="158">
        <f>'STOCK RETURNS'!AC1083</f>
        <v>-6.8830020188610144E-3</v>
      </c>
      <c r="O94" s="158">
        <f>'STOCK RETURNS'!AE1083</f>
        <v>2.4465188968880728E-2</v>
      </c>
      <c r="P94" s="158">
        <f>'STOCK RETURNS'!AG1083</f>
        <v>-3.2537938940128457E-2</v>
      </c>
      <c r="Q94" s="158">
        <f>'STOCK RETURNS'!AI1083</f>
        <v>-1.5745697729612075E-2</v>
      </c>
      <c r="R94" s="159">
        <f>'STOCK RETURNS'!AK1083</f>
        <v>1.6222198469654197E-3</v>
      </c>
      <c r="S94" s="156"/>
    </row>
    <row r="95" spans="1:24">
      <c r="A95" s="157">
        <f>'STOCK RETURNS'!C1084</f>
        <v>3.7259002203399484E-2</v>
      </c>
      <c r="B95" s="158">
        <f>'STOCK RETURNS'!E1084</f>
        <v>1.8211085107066351E-2</v>
      </c>
      <c r="C95" s="158">
        <f>'STOCK RETURNS'!G1084</f>
        <v>1.3661848709498875E-2</v>
      </c>
      <c r="D95" s="158">
        <f>'STOCK RETURNS'!I1084</f>
        <v>5.0234898695918299E-3</v>
      </c>
      <c r="E95" s="158">
        <f>'STOCK RETURNS'!K1084</f>
        <v>-3.865941977004884E-3</v>
      </c>
      <c r="F95" s="158">
        <f>'STOCK RETURNS'!M1084</f>
        <v>-1.5706353397829588E-2</v>
      </c>
      <c r="G95" s="158">
        <f>'STOCK RETURNS'!O1084</f>
        <v>-4.3771113655519129E-3</v>
      </c>
      <c r="H95" s="158">
        <f>'STOCK RETURNS'!Q1084</f>
        <v>-5.7803629154994252E-3</v>
      </c>
      <c r="I95" s="158">
        <f>'STOCK RETURNS'!S1084</f>
        <v>-1.2578782206860073E-2</v>
      </c>
      <c r="J95" s="158">
        <f>'STOCK RETURNS'!U1084</f>
        <v>0</v>
      </c>
      <c r="K95" s="158">
        <f>'STOCK RETURNS'!W1084</f>
        <v>-1.067964213763167E-2</v>
      </c>
      <c r="L95" s="158">
        <f>'STOCK RETURNS'!Y1084</f>
        <v>-1.6344896240972656E-2</v>
      </c>
      <c r="M95" s="158">
        <f>'STOCK RETURNS'!AA1084</f>
        <v>-3.4423441909727901E-3</v>
      </c>
      <c r="N95" s="158">
        <f>'STOCK RETURNS'!AC1084</f>
        <v>1.2447991816566299E-2</v>
      </c>
      <c r="O95" s="158">
        <f>'STOCK RETURNS'!AE1084</f>
        <v>2.1090246775834553E-2</v>
      </c>
      <c r="P95" s="158">
        <f>'STOCK RETURNS'!AG1084</f>
        <v>1.2071713743110137E-2</v>
      </c>
      <c r="Q95" s="158">
        <f>'STOCK RETURNS'!AI1084</f>
        <v>7.6434932982085988E-3</v>
      </c>
      <c r="R95" s="159">
        <f>'STOCK RETURNS'!AK1084</f>
        <v>-5.3682810099919369E-3</v>
      </c>
      <c r="S95" s="156"/>
    </row>
    <row r="96" spans="1:24">
      <c r="A96" s="157">
        <f>'STOCK RETURNS'!C1085</f>
        <v>-2.1845271514712824E-2</v>
      </c>
      <c r="B96" s="158">
        <f>'STOCK RETURNS'!E1085</f>
        <v>-3.769637971780369E-3</v>
      </c>
      <c r="C96" s="158">
        <f>'STOCK RETURNS'!G1085</f>
        <v>-3.1605588888355767E-3</v>
      </c>
      <c r="D96" s="158">
        <f>'STOCK RETURNS'!I1085</f>
        <v>1.7414022685360868E-3</v>
      </c>
      <c r="E96" s="158">
        <f>'STOCK RETURNS'!K1085</f>
        <v>-4.1350079485800176E-2</v>
      </c>
      <c r="F96" s="158">
        <f>'STOCK RETURNS'!M1085</f>
        <v>-2.5103389898834507E-2</v>
      </c>
      <c r="G96" s="158">
        <f>'STOCK RETURNS'!O1085</f>
        <v>-2.1660265253327468E-2</v>
      </c>
      <c r="H96" s="158">
        <f>'STOCK RETURNS'!Q1085</f>
        <v>-1.6070470032609033E-2</v>
      </c>
      <c r="I96" s="158">
        <f>'STOCK RETURNS'!S1085</f>
        <v>-5.9708985176943799E-2</v>
      </c>
      <c r="J96" s="158">
        <f>'STOCK RETURNS'!U1085</f>
        <v>0</v>
      </c>
      <c r="K96" s="158">
        <f>'STOCK RETURNS'!W1085</f>
        <v>-1.8406338258009261E-2</v>
      </c>
      <c r="L96" s="158">
        <f>'STOCK RETURNS'!Y1085</f>
        <v>1.8144613914043067E-2</v>
      </c>
      <c r="M96" s="158">
        <f>'STOCK RETURNS'!AA1085</f>
        <v>-6.8967895471966007E-5</v>
      </c>
      <c r="N96" s="158">
        <f>'STOCK RETURNS'!AC1085</f>
        <v>-1.3985631330788437E-2</v>
      </c>
      <c r="O96" s="158">
        <f>'STOCK RETURNS'!AE1085</f>
        <v>-1.2644349355214191E-2</v>
      </c>
      <c r="P96" s="158">
        <f>'STOCK RETURNS'!AG1085</f>
        <v>-1.6636442895224857E-2</v>
      </c>
      <c r="Q96" s="158">
        <f>'STOCK RETURNS'!AI1085</f>
        <v>-2.4145612327856249E-2</v>
      </c>
      <c r="R96" s="159">
        <f>'STOCK RETURNS'!AK1085</f>
        <v>-3.4627786270852463E-3</v>
      </c>
      <c r="S96" s="156"/>
    </row>
    <row r="97" spans="1:19">
      <c r="A97" s="157">
        <f>'STOCK RETURNS'!C1086</f>
        <v>-6.9571734804596162E-3</v>
      </c>
      <c r="B97" s="158">
        <f>'STOCK RETURNS'!E1086</f>
        <v>4.8945915741358404E-4</v>
      </c>
      <c r="C97" s="158">
        <f>'STOCK RETURNS'!G1086</f>
        <v>1.9746762934834499E-2</v>
      </c>
      <c r="D97" s="158">
        <f>'STOCK RETURNS'!I1086</f>
        <v>3.6904416138258192E-3</v>
      </c>
      <c r="E97" s="158">
        <f>'STOCK RETURNS'!K1086</f>
        <v>2.0855248386121548E-2</v>
      </c>
      <c r="F97" s="158">
        <f>'STOCK RETURNS'!M1086</f>
        <v>3.0465333040219835E-2</v>
      </c>
      <c r="G97" s="158">
        <f>'STOCK RETURNS'!O1086</f>
        <v>1.2848142477849059E-2</v>
      </c>
      <c r="H97" s="158">
        <f>'STOCK RETURNS'!Q1086</f>
        <v>5.8737320120939157E-3</v>
      </c>
      <c r="I97" s="158">
        <f>'STOCK RETURNS'!S1086</f>
        <v>5.5703639368268665E-2</v>
      </c>
      <c r="J97" s="158">
        <f>'STOCK RETURNS'!U1086</f>
        <v>-3.3738139631850114E-2</v>
      </c>
      <c r="K97" s="158">
        <f>'STOCK RETURNS'!W1086</f>
        <v>2.2223136784710256E-2</v>
      </c>
      <c r="L97" s="158">
        <f>'STOCK RETURNS'!Y1086</f>
        <v>-1.2146421461730611E-2</v>
      </c>
      <c r="M97" s="158">
        <f>'STOCK RETURNS'!AA1086</f>
        <v>-6.8972652370843208E-5</v>
      </c>
      <c r="N97" s="158">
        <f>'STOCK RETURNS'!AC1086</f>
        <v>-2.1273014044887015E-3</v>
      </c>
      <c r="O97" s="158">
        <f>'STOCK RETURNS'!AE1086</f>
        <v>3.9934705459500133E-3</v>
      </c>
      <c r="P97" s="158">
        <f>'STOCK RETURNS'!AG1086</f>
        <v>-3.710579396535713E-3</v>
      </c>
      <c r="Q97" s="158">
        <f>'STOCK RETURNS'!AI1086</f>
        <v>-5.2042040117355115E-3</v>
      </c>
      <c r="R97" s="159">
        <f>'STOCK RETURNS'!AK1086</f>
        <v>4.795223860863897E-3</v>
      </c>
      <c r="S97" s="156"/>
    </row>
    <row r="98" spans="1:19">
      <c r="A98" s="157">
        <f>'STOCK RETURNS'!C1087</f>
        <v>6.4567266424904249E-3</v>
      </c>
      <c r="B98" s="158">
        <f>'STOCK RETURNS'!E1087</f>
        <v>1.257510295654251E-3</v>
      </c>
      <c r="C98" s="158">
        <f>'STOCK RETURNS'!G1087</f>
        <v>-3.1528462661542279E-2</v>
      </c>
      <c r="D98" s="158">
        <f>'STOCK RETURNS'!I1087</f>
        <v>-2.9688821527921769E-2</v>
      </c>
      <c r="E98" s="158">
        <f>'STOCK RETURNS'!K1087</f>
        <v>-6.9260270813900904E-3</v>
      </c>
      <c r="F98" s="158">
        <f>'STOCK RETURNS'!M1087</f>
        <v>-1.9499642897558244E-2</v>
      </c>
      <c r="G98" s="158">
        <f>'STOCK RETURNS'!O1087</f>
        <v>-4.6063375827453254E-3</v>
      </c>
      <c r="H98" s="158">
        <f>'STOCK RETURNS'!Q1087</f>
        <v>-2.9325534212777528E-3</v>
      </c>
      <c r="I98" s="158">
        <f>'STOCK RETURNS'!S1087</f>
        <v>-1.3468217050866593E-2</v>
      </c>
      <c r="J98" s="158">
        <f>'STOCK RETURNS'!U1087</f>
        <v>2.8987536873252187E-2</v>
      </c>
      <c r="K98" s="158">
        <f>'STOCK RETURNS'!W1087</f>
        <v>3.9220713153281329E-2</v>
      </c>
      <c r="L98" s="158">
        <f>'STOCK RETURNS'!Y1087</f>
        <v>-1.2032580434247972E-2</v>
      </c>
      <c r="M98" s="158">
        <f>'STOCK RETURNS'!AA1087</f>
        <v>-6.782502296730975E-3</v>
      </c>
      <c r="N98" s="158">
        <f>'STOCK RETURNS'!AC1087</f>
        <v>-5.891987762131139E-3</v>
      </c>
      <c r="O98" s="158">
        <f>'STOCK RETURNS'!AE1087</f>
        <v>4.0569767209464782E-3</v>
      </c>
      <c r="P98" s="158">
        <f>'STOCK RETURNS'!AG1087</f>
        <v>1.2171417373215344E-2</v>
      </c>
      <c r="Q98" s="158">
        <f>'STOCK RETURNS'!AI1087</f>
        <v>-2.4669871748467867E-3</v>
      </c>
      <c r="R98" s="159">
        <f>'STOCK RETURNS'!AK1087</f>
        <v>-2.716118117119502E-3</v>
      </c>
      <c r="S98" s="156"/>
    </row>
    <row r="99" spans="1:19">
      <c r="A99" s="157">
        <f>'STOCK RETURNS'!C1088</f>
        <v>-2.1476133961348663E-3</v>
      </c>
      <c r="B99" s="158">
        <f>'STOCK RETURNS'!E1088</f>
        <v>0</v>
      </c>
      <c r="C99" s="158">
        <f>'STOCK RETURNS'!G1088</f>
        <v>-7.0717106021396837E-3</v>
      </c>
      <c r="D99" s="158">
        <f>'STOCK RETURNS'!I1088</f>
        <v>-8.7434701169285724E-3</v>
      </c>
      <c r="E99" s="158">
        <f>'STOCK RETURNS'!K1088</f>
        <v>-2.3347363996991062E-2</v>
      </c>
      <c r="F99" s="158">
        <f>'STOCK RETURNS'!M1088</f>
        <v>-5.7724602031567146E-3</v>
      </c>
      <c r="G99" s="158">
        <f>'STOCK RETURNS'!O1088</f>
        <v>-8.2418048951036441E-3</v>
      </c>
      <c r="H99" s="158">
        <f>'STOCK RETURNS'!Q1088</f>
        <v>-5.1527533956563292E-3</v>
      </c>
      <c r="I99" s="158">
        <f>'STOCK RETURNS'!S1088</f>
        <v>-1.6405015889732318E-2</v>
      </c>
      <c r="J99" s="158">
        <f>'STOCK RETURNS'!U1088</f>
        <v>0</v>
      </c>
      <c r="K99" s="158">
        <f>'STOCK RETURNS'!W1088</f>
        <v>3.2351107756829183E-3</v>
      </c>
      <c r="L99" s="158">
        <f>'STOCK RETURNS'!Y1088</f>
        <v>3.4152141430866473E-3</v>
      </c>
      <c r="M99" s="158">
        <f>'STOCK RETURNS'!AA1088</f>
        <v>-1.4690715410003594E-2</v>
      </c>
      <c r="N99" s="158">
        <f>'STOCK RETURNS'!AC1088</f>
        <v>-2.0260135145753347E-3</v>
      </c>
      <c r="O99" s="158">
        <f>'STOCK RETURNS'!AE1088</f>
        <v>1.0296045807668566E-2</v>
      </c>
      <c r="P99" s="158">
        <f>'STOCK RETURNS'!AG1088</f>
        <v>-1.1843458911680621E-2</v>
      </c>
      <c r="Q99" s="158">
        <f>'STOCK RETURNS'!AI1088</f>
        <v>-3.376562319676338E-3</v>
      </c>
      <c r="R99" s="159">
        <f>'STOCK RETURNS'!AK1088</f>
        <v>2.5188308168493287E-3</v>
      </c>
      <c r="S99" s="156"/>
    </row>
    <row r="100" spans="1:19">
      <c r="A100" s="157">
        <f>'STOCK RETURNS'!C1089</f>
        <v>-1.2907854068977241E-3</v>
      </c>
      <c r="B100" s="158">
        <f>'STOCK RETURNS'!E1089</f>
        <v>1.297143009836845E-2</v>
      </c>
      <c r="C100" s="158">
        <f>'STOCK RETURNS'!G1089</f>
        <v>-4.5263575501314655E-3</v>
      </c>
      <c r="D100" s="158">
        <f>'STOCK RETURNS'!I1089</f>
        <v>4.2691897220076425E-3</v>
      </c>
      <c r="E100" s="158">
        <f>'STOCK RETURNS'!K1089</f>
        <v>1.3583250622085827E-2</v>
      </c>
      <c r="F100" s="158">
        <f>'STOCK RETURNS'!M1089</f>
        <v>2.1305745390206724E-3</v>
      </c>
      <c r="G100" s="158">
        <f>'STOCK RETURNS'!O1089</f>
        <v>1.6246616436960546E-2</v>
      </c>
      <c r="H100" s="158">
        <f>'STOCK RETURNS'!Q1089</f>
        <v>5.1527533956563319E-3</v>
      </c>
      <c r="I100" s="158">
        <f>'STOCK RETURNS'!S1089</f>
        <v>9.6022685669799671E-3</v>
      </c>
      <c r="J100" s="158">
        <f>'STOCK RETURNS'!U1089</f>
        <v>0</v>
      </c>
      <c r="K100" s="158">
        <f>'STOCK RETURNS'!W1089</f>
        <v>-2.4306505423286801E-2</v>
      </c>
      <c r="L100" s="158">
        <f>'STOCK RETURNS'!Y1089</f>
        <v>-3.4152141430867228E-3</v>
      </c>
      <c r="M100" s="158">
        <f>'STOCK RETURNS'!AA1089</f>
        <v>7.044734352636159E-4</v>
      </c>
      <c r="N100" s="158">
        <f>'STOCK RETURNS'!AC1089</f>
        <v>9.0775748597447178E-3</v>
      </c>
      <c r="O100" s="158">
        <f>'STOCK RETURNS'!AE1089</f>
        <v>3.5714923484549625E-5</v>
      </c>
      <c r="P100" s="158">
        <f>'STOCK RETURNS'!AG1089</f>
        <v>-5.3701701745937505E-3</v>
      </c>
      <c r="Q100" s="158">
        <f>'STOCK RETURNS'!AI1089</f>
        <v>1.0528550183231917E-2</v>
      </c>
      <c r="R100" s="159">
        <f>'STOCK RETURNS'!AK1089</f>
        <v>-1.4458083175229888E-2</v>
      </c>
      <c r="S100" s="156"/>
    </row>
    <row r="101" spans="1:19">
      <c r="A101" s="157">
        <f>'STOCK RETURNS'!C1090</f>
        <v>-2.0882429360823834E-2</v>
      </c>
      <c r="B101" s="158">
        <f>'STOCK RETURNS'!E1090</f>
        <v>-9.2779174148385577E-3</v>
      </c>
      <c r="C101" s="158">
        <f>'STOCK RETURNS'!G1090</f>
        <v>-5.1981923418633318E-3</v>
      </c>
      <c r="D101" s="158">
        <f>'STOCK RETURNS'!I1090</f>
        <v>-1.810004164361799E-2</v>
      </c>
      <c r="E101" s="158">
        <f>'STOCK RETURNS'!K1090</f>
        <v>-2.1001219400925714E-2</v>
      </c>
      <c r="F101" s="158">
        <f>'STOCK RETURNS'!M1090</f>
        <v>-9.4700570270665457E-3</v>
      </c>
      <c r="G101" s="158">
        <f>'STOCK RETURNS'!O1090</f>
        <v>-1.7109057197619258E-2</v>
      </c>
      <c r="H101" s="158">
        <f>'STOCK RETURNS'!Q1090</f>
        <v>-2.5280156673078487E-2</v>
      </c>
      <c r="I101" s="158">
        <f>'STOCK RETURNS'!S1090</f>
        <v>-3.8975009552487547E-2</v>
      </c>
      <c r="J101" s="158">
        <f>'STOCK RETURNS'!U1090</f>
        <v>0</v>
      </c>
      <c r="K101" s="158">
        <f>'STOCK RETURNS'!W1090</f>
        <v>-6.7855598553622533E-3</v>
      </c>
      <c r="L101" s="158">
        <f>'STOCK RETURNS'!Y1090</f>
        <v>5.7727790857412496E-3</v>
      </c>
      <c r="M101" s="158">
        <f>'STOCK RETURNS'!AA1090</f>
        <v>0</v>
      </c>
      <c r="N101" s="158">
        <f>'STOCK RETURNS'!AC1090</f>
        <v>-1.2532731739996633E-2</v>
      </c>
      <c r="O101" s="158">
        <f>'STOCK RETURNS'!AE1090</f>
        <v>7.1403073365697344E-4</v>
      </c>
      <c r="P101" s="158">
        <f>'STOCK RETURNS'!AG1090</f>
        <v>-3.3181841044035251E-2</v>
      </c>
      <c r="Q101" s="158">
        <f>'STOCK RETURNS'!AI1090</f>
        <v>-4.8299492322297806E-3</v>
      </c>
      <c r="R101" s="159">
        <f>'STOCK RETURNS'!AK1090</f>
        <v>1.2977186468613478E-2</v>
      </c>
      <c r="S101" s="156"/>
    </row>
    <row r="102" spans="1:19">
      <c r="A102" s="157">
        <f>'STOCK RETURNS'!C1091</f>
        <v>1.0785704325271284E-2</v>
      </c>
      <c r="B102" s="158">
        <f>'STOCK RETURNS'!E1091</f>
        <v>8.1746212058317631E-3</v>
      </c>
      <c r="C102" s="158">
        <f>'STOCK RETURNS'!G1091</f>
        <v>0</v>
      </c>
      <c r="D102" s="158">
        <f>'STOCK RETURNS'!I1091</f>
        <v>4.5558165358608824E-3</v>
      </c>
      <c r="E102" s="158">
        <f>'STOCK RETURNS'!K1091</f>
        <v>-3.2604281156758404E-2</v>
      </c>
      <c r="F102" s="158">
        <f>'STOCK RETURNS'!M1091</f>
        <v>-2.3917897412846324E-2</v>
      </c>
      <c r="G102" s="158">
        <f>'STOCK RETURNS'!O1091</f>
        <v>-2.251207538339034E-2</v>
      </c>
      <c r="H102" s="158">
        <f>'STOCK RETURNS'!Q1091</f>
        <v>-2.2079313365779559E-2</v>
      </c>
      <c r="I102" s="158">
        <f>'STOCK RETURNS'!S1091</f>
        <v>-5.3200157802089254E-2</v>
      </c>
      <c r="J102" s="158">
        <f>'STOCK RETURNS'!U1091</f>
        <v>0</v>
      </c>
      <c r="K102" s="158">
        <f>'STOCK RETURNS'!W1091</f>
        <v>-4.3468811812488354E-4</v>
      </c>
      <c r="L102" s="158">
        <f>'STOCK RETURNS'!Y1091</f>
        <v>-5.2466017518437618E-3</v>
      </c>
      <c r="M102" s="158">
        <f>'STOCK RETURNS'!AA1091</f>
        <v>-7.6347041282239228E-3</v>
      </c>
      <c r="N102" s="158">
        <f>'STOCK RETURNS'!AC1091</f>
        <v>-1.7018882403922322E-2</v>
      </c>
      <c r="O102" s="158">
        <f>'STOCK RETURNS'!AE1091</f>
        <v>5.8926683171987137E-3</v>
      </c>
      <c r="P102" s="158">
        <f>'STOCK RETURNS'!AG1091</f>
        <v>-5.9245929250749708E-3</v>
      </c>
      <c r="Q102" s="158">
        <f>'STOCK RETURNS'!AI1091</f>
        <v>-2.0236728897558887E-2</v>
      </c>
      <c r="R102" s="159">
        <f>'STOCK RETURNS'!AK1091</f>
        <v>-7.38989948687922E-2</v>
      </c>
      <c r="S102" s="156"/>
    </row>
    <row r="103" spans="1:19">
      <c r="A103" s="157">
        <f>'STOCK RETURNS'!C1092</f>
        <v>-1.6001510456450235E-2</v>
      </c>
      <c r="B103" s="158">
        <f>'STOCK RETURNS'!E1092</f>
        <v>3.3047960848155145E-2</v>
      </c>
      <c r="C103" s="158">
        <f>'STOCK RETURNS'!G1092</f>
        <v>-5.4899996451014628E-2</v>
      </c>
      <c r="D103" s="158">
        <f>'STOCK RETURNS'!I1092</f>
        <v>3.2423186705226682E-2</v>
      </c>
      <c r="E103" s="158">
        <f>'STOCK RETURNS'!K1092</f>
        <v>4.4473210092339467E-3</v>
      </c>
      <c r="F103" s="158">
        <f>'STOCK RETURNS'!M1092</f>
        <v>6.5402655682093941E-2</v>
      </c>
      <c r="G103" s="158">
        <f>'STOCK RETURNS'!O1092</f>
        <v>1.1581108557600578E-2</v>
      </c>
      <c r="H103" s="158">
        <f>'STOCK RETURNS'!Q1092</f>
        <v>-7.7011940656418617E-4</v>
      </c>
      <c r="I103" s="158">
        <f>'STOCK RETURNS'!S1092</f>
        <v>7.0090073731580924E-2</v>
      </c>
      <c r="J103" s="158">
        <f>'STOCK RETURNS'!U1092</f>
        <v>-1.0723963362975724E-2</v>
      </c>
      <c r="K103" s="158">
        <f>'STOCK RETURNS'!W1092</f>
        <v>6.3565657548353407E-3</v>
      </c>
      <c r="L103" s="158">
        <f>'STOCK RETURNS'!Y1092</f>
        <v>-2.9358927425631735E-2</v>
      </c>
      <c r="M103" s="158">
        <f>'STOCK RETURNS'!AA1092</f>
        <v>-2.0938668315832056E-2</v>
      </c>
      <c r="N103" s="158">
        <f>'STOCK RETURNS'!AC1092</f>
        <v>5.3195221846505623E-3</v>
      </c>
      <c r="O103" s="158">
        <f>'STOCK RETURNS'!AE1092</f>
        <v>4.0505954231323292E-3</v>
      </c>
      <c r="P103" s="158">
        <f>'STOCK RETURNS'!AG1092</f>
        <v>-3.5356630808334497E-2</v>
      </c>
      <c r="Q103" s="158">
        <f>'STOCK RETURNS'!AI1092</f>
        <v>5.6200226100179638E-3</v>
      </c>
      <c r="R103" s="159">
        <f>'STOCK RETURNS'!AK1092</f>
        <v>-8.2784140361461828E-3</v>
      </c>
      <c r="S103" s="156"/>
    </row>
    <row r="104" spans="1:19">
      <c r="A104" s="157">
        <f>'STOCK RETURNS'!C1093</f>
        <v>-3.2183588903677042E-2</v>
      </c>
      <c r="B104" s="158">
        <f>'STOCK RETURNS'!E1093</f>
        <v>-8.6481952204111815E-3</v>
      </c>
      <c r="C104" s="158">
        <f>'STOCK RETURNS'!G1093</f>
        <v>3.116783453231476E-2</v>
      </c>
      <c r="D104" s="158">
        <f>'STOCK RETURNS'!I1093</f>
        <v>-9.950330853168092E-3</v>
      </c>
      <c r="E104" s="158">
        <f>'STOCK RETURNS'!K1093</f>
        <v>-7.7737179642774865E-2</v>
      </c>
      <c r="F104" s="158">
        <f>'STOCK RETURNS'!M1093</f>
        <v>-5.3838219878909459E-2</v>
      </c>
      <c r="G104" s="158">
        <f>'STOCK RETURNS'!O1093</f>
        <v>-4.2589955605442105E-2</v>
      </c>
      <c r="H104" s="158">
        <f>'STOCK RETURNS'!Q1093</f>
        <v>-7.6837782168882499E-2</v>
      </c>
      <c r="I104" s="158">
        <f>'STOCK RETURNS'!S1093</f>
        <v>-7.7603257082364027E-2</v>
      </c>
      <c r="J104" s="158">
        <f>'STOCK RETURNS'!U1093</f>
        <v>-7.149098171734764E-3</v>
      </c>
      <c r="K104" s="158">
        <f>'STOCK RETURNS'!W1093</f>
        <v>-4.3261122690286292E-2</v>
      </c>
      <c r="L104" s="158">
        <f>'STOCK RETURNS'!Y1093</f>
        <v>-3.7531998988947601E-2</v>
      </c>
      <c r="M104" s="158">
        <f>'STOCK RETURNS'!AA1093</f>
        <v>-7.7256737023761624E-2</v>
      </c>
      <c r="N104" s="158">
        <f>'STOCK RETURNS'!AC1093</f>
        <v>-4.6419824269300976E-2</v>
      </c>
      <c r="O104" s="158">
        <f>'STOCK RETURNS'!AE1093</f>
        <v>2.4986425755401886E-3</v>
      </c>
      <c r="P104" s="158">
        <f>'STOCK RETURNS'!AG1093</f>
        <v>-2.967719447515212E-2</v>
      </c>
      <c r="Q104" s="158">
        <f>'STOCK RETURNS'!AI1093</f>
        <v>-5.9623967954091688E-2</v>
      </c>
      <c r="R104" s="159">
        <f>'STOCK RETURNS'!AK1093</f>
        <v>-7.7935451147915377E-2</v>
      </c>
      <c r="S104" s="156"/>
    </row>
    <row r="105" spans="1:19">
      <c r="A105" s="157">
        <f>'STOCK RETURNS'!C1094</f>
        <v>2.0925044680461261E-2</v>
      </c>
      <c r="B105" s="158">
        <f>'STOCK RETURNS'!E1094</f>
        <v>2.6896196956365938E-3</v>
      </c>
      <c r="C105" s="158">
        <f>'STOCK RETURNS'!G1094</f>
        <v>3.892560110479415E-2</v>
      </c>
      <c r="D105" s="158">
        <f>'STOCK RETURNS'!I1094</f>
        <v>2.1978906718775167E-2</v>
      </c>
      <c r="E105" s="158">
        <f>'STOCK RETURNS'!K1094</f>
        <v>-9.7948544278381924E-3</v>
      </c>
      <c r="F105" s="158">
        <f>'STOCK RETURNS'!M1094</f>
        <v>1.9997589949264039E-2</v>
      </c>
      <c r="G105" s="158">
        <f>'STOCK RETURNS'!O1094</f>
        <v>-3.2822786579188418E-3</v>
      </c>
      <c r="H105" s="158">
        <f>'STOCK RETURNS'!Q1094</f>
        <v>8.2850515341068645E-3</v>
      </c>
      <c r="I105" s="158">
        <f>'STOCK RETURNS'!S1094</f>
        <v>-2.5201791973950362E-2</v>
      </c>
      <c r="J105" s="158">
        <f>'STOCK RETURNS'!U1094</f>
        <v>0</v>
      </c>
      <c r="K105" s="158">
        <f>'STOCK RETURNS'!W1094</f>
        <v>1.5036463452149866E-4</v>
      </c>
      <c r="L105" s="158">
        <f>'STOCK RETURNS'!Y1094</f>
        <v>5.1518240963687442E-2</v>
      </c>
      <c r="M105" s="158">
        <f>'STOCK RETURNS'!AA1094</f>
        <v>9.8154562282290522E-3</v>
      </c>
      <c r="N105" s="158">
        <f>'STOCK RETURNS'!AC1094</f>
        <v>-2.6326383348715134E-3</v>
      </c>
      <c r="O105" s="158">
        <f>'STOCK RETURNS'!AE1094</f>
        <v>-3.8074556080540747E-4</v>
      </c>
      <c r="P105" s="158">
        <f>'STOCK RETURNS'!AG1094</f>
        <v>-6.2389339321248065E-3</v>
      </c>
      <c r="Q105" s="158">
        <f>'STOCK RETURNS'!AI1094</f>
        <v>-2.5168650974985995E-3</v>
      </c>
      <c r="R105" s="159">
        <f>'STOCK RETURNS'!AK1094</f>
        <v>-1.1135518067850734E-2</v>
      </c>
      <c r="S105" s="156"/>
    </row>
    <row r="106" spans="1:19">
      <c r="A106" s="157">
        <f>'STOCK RETURNS'!C1095</f>
        <v>3.8432549891042611E-2</v>
      </c>
      <c r="B106" s="158">
        <f>'STOCK RETURNS'!E1095</f>
        <v>-4.2394330175385495E-3</v>
      </c>
      <c r="C106" s="158">
        <f>'STOCK RETURNS'!G1095</f>
        <v>1.0531452052341513E-2</v>
      </c>
      <c r="D106" s="158">
        <f>'STOCK RETURNS'!I1095</f>
        <v>4.3468811812483893E-4</v>
      </c>
      <c r="E106" s="158">
        <f>'STOCK RETURNS'!K1095</f>
        <v>3.9893511117015182E-2</v>
      </c>
      <c r="F106" s="158">
        <f>'STOCK RETURNS'!M1095</f>
        <v>1.8410056702999455E-2</v>
      </c>
      <c r="G106" s="158">
        <f>'STOCK RETURNS'!O1095</f>
        <v>3.799059262209814E-2</v>
      </c>
      <c r="H106" s="158">
        <f>'STOCK RETURNS'!Q1095</f>
        <v>2.9270382300113237E-2</v>
      </c>
      <c r="I106" s="158">
        <f>'STOCK RETURNS'!S1095</f>
        <v>7.0898762294892476E-2</v>
      </c>
      <c r="J106" s="158">
        <f>'STOCK RETURNS'!U1095</f>
        <v>-3.7884352464688641E-3</v>
      </c>
      <c r="K106" s="158">
        <f>'STOCK RETURNS'!W1095</f>
        <v>1.6551484983410154E-2</v>
      </c>
      <c r="L106" s="158">
        <f>'STOCK RETURNS'!Y1095</f>
        <v>6.1243700945584918E-3</v>
      </c>
      <c r="M106" s="158">
        <f>'STOCK RETURNS'!AA1095</f>
        <v>-2.9500836549549432E-3</v>
      </c>
      <c r="N106" s="158">
        <f>'STOCK RETURNS'!AC1095</f>
        <v>2.4126114632001761E-2</v>
      </c>
      <c r="O106" s="158">
        <f>'STOCK RETURNS'!AE1095</f>
        <v>3.8664520750639607E-2</v>
      </c>
      <c r="P106" s="158">
        <f>'STOCK RETURNS'!AG1095</f>
        <v>1.1105123583297634E-2</v>
      </c>
      <c r="Q106" s="158">
        <f>'STOCK RETURNS'!AI1095</f>
        <v>1.1051900236105699E-2</v>
      </c>
      <c r="R106" s="159">
        <f>'STOCK RETURNS'!AK1095</f>
        <v>3.2871140779080515E-2</v>
      </c>
      <c r="S106" s="156"/>
    </row>
    <row r="107" spans="1:19">
      <c r="A107" s="157">
        <f>'STOCK RETURNS'!C1096</f>
        <v>-8.7110446093040077E-3</v>
      </c>
      <c r="B107" s="158">
        <f>'STOCK RETURNS'!E1096</f>
        <v>1.8864116622838961E-3</v>
      </c>
      <c r="C107" s="158">
        <f>'STOCK RETURNS'!G1096</f>
        <v>0</v>
      </c>
      <c r="D107" s="158">
        <f>'STOCK RETURNS'!I1096</f>
        <v>-9.1683680868794425E-3</v>
      </c>
      <c r="E107" s="158">
        <f>'STOCK RETURNS'!K1096</f>
        <v>5.0211790992563211E-2</v>
      </c>
      <c r="F107" s="158">
        <f>'STOCK RETURNS'!M1096</f>
        <v>-4.4957366295672041E-3</v>
      </c>
      <c r="G107" s="158">
        <f>'STOCK RETURNS'!O1096</f>
        <v>6.3102751023026375E-3</v>
      </c>
      <c r="H107" s="158">
        <f>'STOCK RETURNS'!Q1096</f>
        <v>2.5317807984290001E-2</v>
      </c>
      <c r="I107" s="158">
        <f>'STOCK RETURNS'!S1096</f>
        <v>-1.3053122244579329E-2</v>
      </c>
      <c r="J107" s="158">
        <f>'STOCK RETURNS'!U1096</f>
        <v>-1.9656652549551599E-2</v>
      </c>
      <c r="K107" s="158">
        <f>'STOCK RETURNS'!W1096</f>
        <v>-1.6551484983410168E-2</v>
      </c>
      <c r="L107" s="158">
        <f>'STOCK RETURNS'!Y1096</f>
        <v>-1.0943656530507381E-2</v>
      </c>
      <c r="M107" s="158">
        <f>'STOCK RETURNS'!AA1096</f>
        <v>-9.2166551049240632E-3</v>
      </c>
      <c r="N107" s="158">
        <f>'STOCK RETURNS'!AC1096</f>
        <v>-1.1390086024344702E-2</v>
      </c>
      <c r="O107" s="158">
        <f>'STOCK RETURNS'!AE1096</f>
        <v>-3.0545244243442203E-2</v>
      </c>
      <c r="P107" s="158">
        <f>'STOCK RETURNS'!AG1096</f>
        <v>7.2551708811717953E-3</v>
      </c>
      <c r="Q107" s="158">
        <f>'STOCK RETURNS'!AI1096</f>
        <v>9.7513655029864161E-3</v>
      </c>
      <c r="R107" s="159">
        <f>'STOCK RETURNS'!AK1096</f>
        <v>3.4459252450594439E-2</v>
      </c>
      <c r="S107" s="156"/>
    </row>
    <row r="108" spans="1:19">
      <c r="A108" s="157">
        <f>'STOCK RETURNS'!C1097</f>
        <v>-3.6944516649008692E-3</v>
      </c>
      <c r="B108" s="158">
        <f>'STOCK RETURNS'!E1097</f>
        <v>-1.1848880966626254E-2</v>
      </c>
      <c r="C108" s="158">
        <f>'STOCK RETURNS'!G1097</f>
        <v>0</v>
      </c>
      <c r="D108" s="158">
        <f>'STOCK RETURNS'!I1097</f>
        <v>-1.3023029215499197E-2</v>
      </c>
      <c r="E108" s="158">
        <f>'STOCK RETURNS'!K1097</f>
        <v>-1.728153607431249E-2</v>
      </c>
      <c r="F108" s="158">
        <f>'STOCK RETURNS'!M1097</f>
        <v>-1.4218965924988742E-2</v>
      </c>
      <c r="G108" s="158">
        <f>'STOCK RETURNS'!O1097</f>
        <v>-9.3040256873044413E-3</v>
      </c>
      <c r="H108" s="158">
        <f>'STOCK RETURNS'!Q1097</f>
        <v>-3.5789107851585393E-2</v>
      </c>
      <c r="I108" s="158">
        <f>'STOCK RETURNS'!S1097</f>
        <v>-4.0974074210305564E-2</v>
      </c>
      <c r="J108" s="158">
        <f>'STOCK RETURNS'!U1097</f>
        <v>0</v>
      </c>
      <c r="K108" s="158">
        <f>'STOCK RETURNS'!W1097</f>
        <v>-8.0006464958944784E-3</v>
      </c>
      <c r="L108" s="158">
        <f>'STOCK RETURNS'!Y1097</f>
        <v>-1.6506936840781861E-2</v>
      </c>
      <c r="M108" s="158">
        <f>'STOCK RETURNS'!AA1097</f>
        <v>-3.8392431038234344E-2</v>
      </c>
      <c r="N108" s="158">
        <f>'STOCK RETURNS'!AC1097</f>
        <v>-2.6468185462515333E-2</v>
      </c>
      <c r="O108" s="158">
        <f>'STOCK RETURNS'!AE1097</f>
        <v>-2.0873039654080081E-2</v>
      </c>
      <c r="P108" s="158">
        <f>'STOCK RETURNS'!AG1097</f>
        <v>-1.897405499438529E-2</v>
      </c>
      <c r="Q108" s="158">
        <f>'STOCK RETURNS'!AI1097</f>
        <v>-2.798211512773573E-2</v>
      </c>
      <c r="R108" s="159">
        <f>'STOCK RETURNS'!AK1097</f>
        <v>-5.8818848630349061E-3</v>
      </c>
      <c r="S108" s="156"/>
    </row>
    <row r="109" spans="1:19">
      <c r="A109" s="157">
        <f>'STOCK RETURNS'!C1098</f>
        <v>-1.3002374561149726E-2</v>
      </c>
      <c r="B109" s="158">
        <f>'STOCK RETURNS'!E1098</f>
        <v>8.2076092427655865E-3</v>
      </c>
      <c r="C109" s="158">
        <f>'STOCK RETURNS'!G1098</f>
        <v>4.6520015634892907E-2</v>
      </c>
      <c r="D109" s="158">
        <f>'STOCK RETURNS'!I1098</f>
        <v>-2.2219753452154854E-4</v>
      </c>
      <c r="E109" s="158">
        <f>'STOCK RETURNS'!K1098</f>
        <v>-2.8959766127168059E-2</v>
      </c>
      <c r="F109" s="158">
        <f>'STOCK RETURNS'!M1098</f>
        <v>-6.112488469077128E-3</v>
      </c>
      <c r="G109" s="158">
        <f>'STOCK RETURNS'!O1098</f>
        <v>-3.4084016779736589E-2</v>
      </c>
      <c r="H109" s="158">
        <f>'STOCK RETURNS'!Q1098</f>
        <v>-8.1301260832501755E-3</v>
      </c>
      <c r="I109" s="158">
        <f>'STOCK RETURNS'!S1098</f>
        <v>-1.5325970478226933E-2</v>
      </c>
      <c r="J109" s="158">
        <f>'STOCK RETURNS'!U1098</f>
        <v>-7.4720148387009541E-3</v>
      </c>
      <c r="K109" s="158">
        <f>'STOCK RETURNS'!W1098</f>
        <v>-1.0359629518050147E-2</v>
      </c>
      <c r="L109" s="158">
        <f>'STOCK RETURNS'!Y1098</f>
        <v>-3.5533726058926754E-3</v>
      </c>
      <c r="M109" s="158">
        <f>'STOCK RETURNS'!AA1098</f>
        <v>2.0659224102439463E-2</v>
      </c>
      <c r="N109" s="158">
        <f>'STOCK RETURNS'!AC1098</f>
        <v>-1.3193377309262963E-2</v>
      </c>
      <c r="O109" s="158">
        <f>'STOCK RETURNS'!AE1098</f>
        <v>1.4817921854799838E-2</v>
      </c>
      <c r="P109" s="158">
        <f>'STOCK RETURNS'!AG1098</f>
        <v>-1.7589949373123682E-2</v>
      </c>
      <c r="Q109" s="158">
        <f>'STOCK RETURNS'!AI1098</f>
        <v>-1.5154211918482667E-2</v>
      </c>
      <c r="R109" s="159">
        <f>'STOCK RETURNS'!AK1098</f>
        <v>-2.5857973242739508E-2</v>
      </c>
      <c r="S109" s="156"/>
    </row>
    <row r="110" spans="1:19">
      <c r="A110" s="157">
        <f>'STOCK RETURNS'!C1099</f>
        <v>-1.5451973200660803E-3</v>
      </c>
      <c r="B110" s="158">
        <f>'STOCK RETURNS'!E1099</f>
        <v>4.1795935187059347E-3</v>
      </c>
      <c r="C110" s="158">
        <f>'STOCK RETURNS'!G1099</f>
        <v>-6.0790460763822263E-3</v>
      </c>
      <c r="D110" s="158">
        <f>'STOCK RETURNS'!I1099</f>
        <v>3.5492495111414894E-3</v>
      </c>
      <c r="E110" s="158">
        <f>'STOCK RETURNS'!K1099</f>
        <v>-7.8060893269579594E-3</v>
      </c>
      <c r="F110" s="158">
        <f>'STOCK RETURNS'!M1099</f>
        <v>1.2254903494512031E-3</v>
      </c>
      <c r="G110" s="158">
        <f>'STOCK RETURNS'!O1099</f>
        <v>1.3053122244579262E-2</v>
      </c>
      <c r="H110" s="158">
        <f>'STOCK RETURNS'!Q1099</f>
        <v>-2.4519832472866452E-3</v>
      </c>
      <c r="I110" s="158">
        <f>'STOCK RETURNS'!S1099</f>
        <v>-3.8572274786239501E-2</v>
      </c>
      <c r="J110" s="158">
        <f>'STOCK RETURNS'!U1099</f>
        <v>-4.740612239727035E-2</v>
      </c>
      <c r="K110" s="158">
        <f>'STOCK RETURNS'!W1099</f>
        <v>-9.0762872132107084E-3</v>
      </c>
      <c r="L110" s="158">
        <f>'STOCK RETURNS'!Y1099</f>
        <v>-3.2912810840728442E-3</v>
      </c>
      <c r="M110" s="158">
        <f>'STOCK RETURNS'!AA1099</f>
        <v>6.6075151834022114E-3</v>
      </c>
      <c r="N110" s="158">
        <f>'STOCK RETURNS'!AC1099</f>
        <v>4.1911141894186233E-3</v>
      </c>
      <c r="O110" s="158">
        <f>'STOCK RETURNS'!AE1099</f>
        <v>-3.5020191864001536E-2</v>
      </c>
      <c r="P110" s="158">
        <f>'STOCK RETURNS'!AG1099</f>
        <v>8.3380484313262636E-3</v>
      </c>
      <c r="Q110" s="158">
        <f>'STOCK RETURNS'!AI1099</f>
        <v>2.3881448713255905E-2</v>
      </c>
      <c r="R110" s="159">
        <f>'STOCK RETURNS'!AK1099</f>
        <v>-1.3499478777013194E-2</v>
      </c>
      <c r="S110" s="156"/>
    </row>
    <row r="111" spans="1:19">
      <c r="A111" s="157">
        <f>'STOCK RETURNS'!C1100</f>
        <v>-2.2414282122359758E-2</v>
      </c>
      <c r="B111" s="158">
        <f>'STOCK RETURNS'!E1100</f>
        <v>-2.5688735868948785E-2</v>
      </c>
      <c r="C111" s="158">
        <f>'STOCK RETURNS'!G1100</f>
        <v>-7.6973236332440534E-2</v>
      </c>
      <c r="D111" s="158">
        <f>'STOCK RETURNS'!I1100</f>
        <v>-3.5492495111414629E-3</v>
      </c>
      <c r="E111" s="158">
        <f>'STOCK RETURNS'!K1100</f>
        <v>-7.6958027049795999E-2</v>
      </c>
      <c r="F111" s="158">
        <f>'STOCK RETURNS'!M1100</f>
        <v>-6.9408494544701257E-2</v>
      </c>
      <c r="G111" s="158">
        <f>'STOCK RETURNS'!O1100</f>
        <v>-3.0540912596151534E-2</v>
      </c>
      <c r="H111" s="158">
        <f>'STOCK RETURNS'!Q1100</f>
        <v>-4.9485987212876212E-2</v>
      </c>
      <c r="I111" s="158">
        <f>'STOCK RETURNS'!S1100</f>
        <v>-8.3660802072713536E-2</v>
      </c>
      <c r="J111" s="158">
        <f>'STOCK RETURNS'!U1100</f>
        <v>0</v>
      </c>
      <c r="K111" s="158">
        <f>'STOCK RETURNS'!W1100</f>
        <v>-5.9041884895863324E-2</v>
      </c>
      <c r="L111" s="158">
        <f>'STOCK RETURNS'!Y1100</f>
        <v>2.7636546203248701E-2</v>
      </c>
      <c r="M111" s="158">
        <f>'STOCK RETURNS'!AA1100</f>
        <v>-1.5029461895224699E-2</v>
      </c>
      <c r="N111" s="158">
        <f>'STOCK RETURNS'!AC1100</f>
        <v>-7.3840943983147236E-2</v>
      </c>
      <c r="O111" s="158">
        <f>'STOCK RETURNS'!AE1100</f>
        <v>-1.4077916656161458E-2</v>
      </c>
      <c r="P111" s="158">
        <f>'STOCK RETURNS'!AG1100</f>
        <v>-2.0534088204934128E-2</v>
      </c>
      <c r="Q111" s="158">
        <f>'STOCK RETURNS'!AI1100</f>
        <v>-4.6429971636059844E-2</v>
      </c>
      <c r="R111" s="159">
        <f>'STOCK RETURNS'!AK1100</f>
        <v>-6.1370398175470499E-2</v>
      </c>
      <c r="S111" s="156"/>
    </row>
    <row r="112" spans="1:19">
      <c r="A112" s="157">
        <f>'STOCK RETURNS'!C1101</f>
        <v>-1.640003350376423E-2</v>
      </c>
      <c r="B112" s="158">
        <f>'STOCK RETURNS'!E1101</f>
        <v>-4.6352430011788884E-3</v>
      </c>
      <c r="C112" s="158">
        <f>'STOCK RETURNS'!G1101</f>
        <v>0</v>
      </c>
      <c r="D112" s="158">
        <f>'STOCK RETURNS'!I1101</f>
        <v>-1.0723963362975611E-2</v>
      </c>
      <c r="E112" s="158">
        <f>'STOCK RETURNS'!K1101</f>
        <v>-1.9890521783786985E-2</v>
      </c>
      <c r="F112" s="158">
        <f>'STOCK RETURNS'!M1101</f>
        <v>-1.1885250503975211E-2</v>
      </c>
      <c r="G112" s="158">
        <f>'STOCK RETURNS'!O1101</f>
        <v>1.484505746738112E-3</v>
      </c>
      <c r="H112" s="158">
        <f>'STOCK RETURNS'!Q1101</f>
        <v>-1.5598236530324522E-2</v>
      </c>
      <c r="I112" s="158">
        <f>'STOCK RETURNS'!S1101</f>
        <v>-9.1304252649816606E-2</v>
      </c>
      <c r="J112" s="158">
        <f>'STOCK RETURNS'!U1101</f>
        <v>0</v>
      </c>
      <c r="K112" s="158">
        <f>'STOCK RETURNS'!W1101</f>
        <v>-7.0633560944411311E-2</v>
      </c>
      <c r="L112" s="158">
        <f>'STOCK RETURNS'!Y1101</f>
        <v>-3.8686382389833636E-2</v>
      </c>
      <c r="M112" s="158">
        <f>'STOCK RETURNS'!AA1101</f>
        <v>-3.3915439310825635E-2</v>
      </c>
      <c r="N112" s="158">
        <f>'STOCK RETURNS'!AC1101</f>
        <v>-2.3554506328266712E-2</v>
      </c>
      <c r="O112" s="158">
        <f>'STOCK RETURNS'!AE1101</f>
        <v>-1.4511406045906174E-2</v>
      </c>
      <c r="P112" s="158">
        <f>'STOCK RETURNS'!AG1101</f>
        <v>-7.4916228740746155E-3</v>
      </c>
      <c r="Q112" s="158">
        <f>'STOCK RETURNS'!AI1101</f>
        <v>-2.3273739055160903E-3</v>
      </c>
      <c r="R112" s="159">
        <f>'STOCK RETURNS'!AK1101</f>
        <v>2.1927161910105836E-3</v>
      </c>
      <c r="S112" s="156"/>
    </row>
    <row r="113" spans="1:19">
      <c r="A113" s="157">
        <f>'STOCK RETURNS'!C1102</f>
        <v>1.5309246814972893E-4</v>
      </c>
      <c r="B113" s="158">
        <f>'STOCK RETURNS'!E1102</f>
        <v>4.6352430011787384E-3</v>
      </c>
      <c r="C113" s="158">
        <f>'STOCK RETURNS'!G1102</f>
        <v>2.8564097124753038E-2</v>
      </c>
      <c r="D113" s="158">
        <f>'STOCK RETURNS'!I1102</f>
        <v>-1.4935783417602037E-2</v>
      </c>
      <c r="E113" s="158">
        <f>'STOCK RETURNS'!K1102</f>
        <v>-1.8280021708559423E-3</v>
      </c>
      <c r="F113" s="158">
        <f>'STOCK RETURNS'!M1102</f>
        <v>4.8932489287683581E-2</v>
      </c>
      <c r="G113" s="158">
        <f>'STOCK RETURNS'!O1102</f>
        <v>-1.6640563471528588E-2</v>
      </c>
      <c r="H113" s="158">
        <f>'STOCK RETURNS'!Q1102</f>
        <v>-1.7482521935292823E-3</v>
      </c>
      <c r="I113" s="158">
        <f>'STOCK RETURNS'!S1102</f>
        <v>-9.9429551438790023E-2</v>
      </c>
      <c r="J113" s="158">
        <f>'STOCK RETURNS'!U1102</f>
        <v>-4.8554268748640897E-2</v>
      </c>
      <c r="K113" s="158">
        <f>'STOCK RETURNS'!W1102</f>
        <v>2.9863878145904195E-3</v>
      </c>
      <c r="L113" s="158">
        <f>'STOCK RETURNS'!Y1102</f>
        <v>-2.0486194208149323E-2</v>
      </c>
      <c r="M113" s="158">
        <f>'STOCK RETURNS'!AA1102</f>
        <v>3.3432036143178245E-2</v>
      </c>
      <c r="N113" s="158">
        <f>'STOCK RETURNS'!AC1102</f>
        <v>-1.6511502180826958E-2</v>
      </c>
      <c r="O113" s="158">
        <f>'STOCK RETURNS'!AE1102</f>
        <v>-2.8627829359437355E-2</v>
      </c>
      <c r="P113" s="158">
        <f>'STOCK RETURNS'!AG1102</f>
        <v>-6.6496408708433177E-3</v>
      </c>
      <c r="Q113" s="158">
        <f>'STOCK RETURNS'!AI1102</f>
        <v>3.7867945742307708E-2</v>
      </c>
      <c r="R113" s="159">
        <f>'STOCK RETURNS'!AK1102</f>
        <v>-8.615738731638619E-3</v>
      </c>
      <c r="S113" s="156"/>
    </row>
    <row r="114" spans="1:19">
      <c r="A114" s="157">
        <f>'STOCK RETURNS'!C1103</f>
        <v>3.9029343905735078E-2</v>
      </c>
      <c r="B114" s="158">
        <f>'STOCK RETURNS'!E1103</f>
        <v>2.1509142350242861E-2</v>
      </c>
      <c r="C114" s="158">
        <f>'STOCK RETURNS'!G1103</f>
        <v>0</v>
      </c>
      <c r="D114" s="158">
        <f>'STOCK RETURNS'!I1103</f>
        <v>2.5659746780577527E-2</v>
      </c>
      <c r="E114" s="158">
        <f>'STOCK RETURNS'!K1103</f>
        <v>2.9419911782288092E-2</v>
      </c>
      <c r="F114" s="158">
        <f>'STOCK RETURNS'!M1103</f>
        <v>6.992012435622115E-2</v>
      </c>
      <c r="G114" s="158">
        <f>'STOCK RETURNS'!O1103</f>
        <v>5.2651494329008335E-3</v>
      </c>
      <c r="H114" s="158">
        <f>'STOCK RETURNS'!Q1103</f>
        <v>1.7346488723853786E-2</v>
      </c>
      <c r="I114" s="158">
        <f>'STOCK RETURNS'!S1103</f>
        <v>5.7451694775857175E-2</v>
      </c>
      <c r="J114" s="158">
        <f>'STOCK RETURNS'!U1103</f>
        <v>7.1667698576866695E-2</v>
      </c>
      <c r="K114" s="158">
        <f>'STOCK RETURNS'!W1103</f>
        <v>2.5800063194320284E-2</v>
      </c>
      <c r="L114" s="158">
        <f>'STOCK RETURNS'!Y1103</f>
        <v>6.7816027070357219E-3</v>
      </c>
      <c r="M114" s="158">
        <f>'STOCK RETURNS'!AA1103</f>
        <v>-5.642658647964237E-4</v>
      </c>
      <c r="N114" s="158">
        <f>'STOCK RETURNS'!AC1103</f>
        <v>6.6047290082080379E-2</v>
      </c>
      <c r="O114" s="158">
        <f>'STOCK RETURNS'!AE1103</f>
        <v>1.2347489230925696E-4</v>
      </c>
      <c r="P114" s="158">
        <f>'STOCK RETURNS'!AG1103</f>
        <v>4.3435973097931492E-2</v>
      </c>
      <c r="Q114" s="158">
        <f>'STOCK RETURNS'!AI1103</f>
        <v>6.4248167111017204E-2</v>
      </c>
      <c r="R114" s="159">
        <f>'STOCK RETURNS'!AK1103</f>
        <v>2.0470238266187026E-2</v>
      </c>
      <c r="S114" s="156"/>
    </row>
    <row r="115" spans="1:19">
      <c r="A115" s="157">
        <f>'STOCK RETURNS'!C1104</f>
        <v>-3.559094510270263E-2</v>
      </c>
      <c r="B115" s="158">
        <f>'STOCK RETURNS'!E1104</f>
        <v>5.6584859635650502E-3</v>
      </c>
      <c r="C115" s="158">
        <f>'STOCK RETURNS'!G1104</f>
        <v>7.9681696491768813E-3</v>
      </c>
      <c r="D115" s="158">
        <f>'STOCK RETURNS'!I1104</f>
        <v>6.6644454316044683E-4</v>
      </c>
      <c r="E115" s="158">
        <f>'STOCK RETURNS'!K1104</f>
        <v>-9.4933570291695496E-3</v>
      </c>
      <c r="F115" s="158">
        <f>'STOCK RETURNS'!M1104</f>
        <v>8.2232475136628149E-3</v>
      </c>
      <c r="G115" s="158">
        <f>'STOCK RETURNS'!O1104</f>
        <v>5.7971176843259146E-3</v>
      </c>
      <c r="H115" s="158">
        <f>'STOCK RETURNS'!Q1104</f>
        <v>-1.9974611130123374E-2</v>
      </c>
      <c r="I115" s="158">
        <f>'STOCK RETURNS'!S1104</f>
        <v>2.9865626977490681E-3</v>
      </c>
      <c r="J115" s="158">
        <f>'STOCK RETURNS'!U1104</f>
        <v>-4.4843046265817595E-2</v>
      </c>
      <c r="K115" s="158">
        <f>'STOCK RETURNS'!W1104</f>
        <v>-4.1890941709160141E-2</v>
      </c>
      <c r="L115" s="158">
        <f>'STOCK RETURNS'!Y1104</f>
        <v>-5.6338029659130733E-4</v>
      </c>
      <c r="M115" s="158">
        <f>'STOCK RETURNS'!AA1104</f>
        <v>1.3698080382093527E-3</v>
      </c>
      <c r="N115" s="158">
        <f>'STOCK RETURNS'!AC1104</f>
        <v>-2.6172541017004718E-2</v>
      </c>
      <c r="O115" s="158">
        <f>'STOCK RETURNS'!AE1104</f>
        <v>1.6485151307435761E-2</v>
      </c>
      <c r="P115" s="158">
        <f>'STOCK RETURNS'!AG1104</f>
        <v>-3.8156240520287469E-3</v>
      </c>
      <c r="Q115" s="158">
        <f>'STOCK RETURNS'!AI1104</f>
        <v>5.4899697232672705E-2</v>
      </c>
      <c r="R115" s="159">
        <f>'STOCK RETURNS'!AK1104</f>
        <v>-7.9681696491768449E-3</v>
      </c>
      <c r="S115" s="156"/>
    </row>
    <row r="116" spans="1:19">
      <c r="A116" s="157">
        <f>'STOCK RETURNS'!C1105</f>
        <v>-8.7336799687545534E-3</v>
      </c>
      <c r="B116" s="158">
        <f>'STOCK RETURNS'!E1105</f>
        <v>-1.5092838357516425E-2</v>
      </c>
      <c r="C116" s="158">
        <f>'STOCK RETURNS'!G1105</f>
        <v>0</v>
      </c>
      <c r="D116" s="158">
        <f>'STOCK RETURNS'!I1105</f>
        <v>-5.5673231428715348E-3</v>
      </c>
      <c r="E116" s="158">
        <f>'STOCK RETURNS'!K1105</f>
        <v>-2.8278031387966997E-2</v>
      </c>
      <c r="F116" s="158">
        <f>'STOCK RETURNS'!M1105</f>
        <v>-3.633514656757017E-2</v>
      </c>
      <c r="G116" s="158">
        <f>'STOCK RETURNS'!O1105</f>
        <v>7.8009310903834452E-3</v>
      </c>
      <c r="H116" s="158">
        <f>'STOCK RETURNS'!Q1105</f>
        <v>-2.8471674081312001E-2</v>
      </c>
      <c r="I116" s="158">
        <f>'STOCK RETURNS'!S1105</f>
        <v>-2.9250698616901868E-2</v>
      </c>
      <c r="J116" s="158">
        <f>'STOCK RETURNS'!U1105</f>
        <v>0</v>
      </c>
      <c r="K116" s="158">
        <f>'STOCK RETURNS'!W1105</f>
        <v>7.989390033478861E-3</v>
      </c>
      <c r="L116" s="158">
        <f>'STOCK RETURNS'!Y1105</f>
        <v>-7.0691655904263932E-3</v>
      </c>
      <c r="M116" s="158">
        <f>'STOCK RETURNS'!AA1105</f>
        <v>-2.2968919841671025E-2</v>
      </c>
      <c r="N116" s="158">
        <f>'STOCK RETURNS'!AC1105</f>
        <v>-8.0310498343435805E-3</v>
      </c>
      <c r="O116" s="158">
        <f>'STOCK RETURNS'!AE1105</f>
        <v>7.3358467950320949E-3</v>
      </c>
      <c r="P116" s="158">
        <f>'STOCK RETURNS'!AG1105</f>
        <v>-1.4033139324266716E-2</v>
      </c>
      <c r="Q116" s="158">
        <f>'STOCK RETURNS'!AI1105</f>
        <v>-4.2074851166421861E-5</v>
      </c>
      <c r="R116" s="159">
        <f>'STOCK RETURNS'!AK1105</f>
        <v>-4.8602768822527944E-3</v>
      </c>
      <c r="S116" s="156"/>
    </row>
    <row r="117" spans="1:19">
      <c r="A117" s="157">
        <f>'STOCK RETURNS'!C1106</f>
        <v>-2.7739268827253194E-3</v>
      </c>
      <c r="B117" s="158">
        <f>'STOCK RETURNS'!E1106</f>
        <v>-5.2647894333275741E-3</v>
      </c>
      <c r="C117" s="158">
        <f>'STOCK RETURNS'!G1106</f>
        <v>-3.2260862218221435E-2</v>
      </c>
      <c r="D117" s="158">
        <f>'STOCK RETURNS'!I1106</f>
        <v>-6.9468066480037156E-3</v>
      </c>
      <c r="E117" s="158">
        <f>'STOCK RETURNS'!K1106</f>
        <v>3.7690629281215318E-2</v>
      </c>
      <c r="F117" s="158">
        <f>'STOCK RETURNS'!M1106</f>
        <v>2.2493076050015048E-2</v>
      </c>
      <c r="G117" s="158">
        <f>'STOCK RETURNS'!O1106</f>
        <v>8.8414648527530247E-3</v>
      </c>
      <c r="H117" s="158">
        <f>'STOCK RETURNS'!Q1106</f>
        <v>1.8775696842432726E-2</v>
      </c>
      <c r="I117" s="158">
        <f>'STOCK RETURNS'!S1106</f>
        <v>5.4767293998725347E-2</v>
      </c>
      <c r="J117" s="158">
        <f>'STOCK RETURNS'!U1106</f>
        <v>0</v>
      </c>
      <c r="K117" s="158">
        <f>'STOCK RETURNS'!W1106</f>
        <v>5.6214850639672548E-2</v>
      </c>
      <c r="L117" s="158">
        <f>'STOCK RETURNS'!Y1106</f>
        <v>-2.3253523717546486E-2</v>
      </c>
      <c r="M117" s="158">
        <f>'STOCK RETURNS'!AA1106</f>
        <v>-1.0186001696254833E-2</v>
      </c>
      <c r="N117" s="158">
        <f>'STOCK RETURNS'!AC1106</f>
        <v>2.2549201899123177E-2</v>
      </c>
      <c r="O117" s="158">
        <f>'STOCK RETURNS'!AE1106</f>
        <v>7.1402864395501368E-3</v>
      </c>
      <c r="P117" s="158">
        <f>'STOCK RETURNS'!AG1106</f>
        <v>1.8585592588067152E-2</v>
      </c>
      <c r="Q117" s="158">
        <f>'STOCK RETURNS'!AI1106</f>
        <v>1.4315002014814986E-2</v>
      </c>
      <c r="R117" s="159">
        <f>'STOCK RETURNS'!AK1106</f>
        <v>-7.1509640667648021E-3</v>
      </c>
      <c r="S117" s="156"/>
    </row>
    <row r="118" spans="1:19">
      <c r="A118" s="157">
        <f>'STOCK RETURNS'!C1107</f>
        <v>1.2955833027844612E-2</v>
      </c>
      <c r="B118" s="158">
        <f>'STOCK RETURNS'!E1107</f>
        <v>9.2122525324380474E-3</v>
      </c>
      <c r="C118" s="158">
        <f>'STOCK RETURNS'!G1107</f>
        <v>0</v>
      </c>
      <c r="D118" s="158">
        <f>'STOCK RETURNS'!I1107</f>
        <v>2.7064651052575016E-2</v>
      </c>
      <c r="E118" s="158">
        <f>'STOCK RETURNS'!K1107</f>
        <v>4.5928931307872064E-3</v>
      </c>
      <c r="F118" s="158">
        <f>'STOCK RETURNS'!M1107</f>
        <v>3.4682187983289876E-2</v>
      </c>
      <c r="G118" s="158">
        <f>'STOCK RETURNS'!O1107</f>
        <v>-6.9930354909706373E-3</v>
      </c>
      <c r="H118" s="158">
        <f>'STOCK RETURNS'!Q1107</f>
        <v>3.5366968783444716E-3</v>
      </c>
      <c r="I118" s="158">
        <f>'STOCK RETURNS'!S1107</f>
        <v>-4.8567361129499328E-3</v>
      </c>
      <c r="J118" s="158">
        <f>'STOCK RETURNS'!U1107</f>
        <v>3.8676531350153726E-2</v>
      </c>
      <c r="K118" s="158">
        <f>'STOCK RETURNS'!W1107</f>
        <v>3.5794331843289645E-2</v>
      </c>
      <c r="L118" s="158">
        <f>'STOCK RETURNS'!Y1107</f>
        <v>2.9040220909763194E-4</v>
      </c>
      <c r="M118" s="158">
        <f>'STOCK RETURNS'!AA1107</f>
        <v>-1.7973104956350558E-2</v>
      </c>
      <c r="N118" s="158">
        <f>'STOCK RETURNS'!AC1107</f>
        <v>5.4351675469566461E-3</v>
      </c>
      <c r="O118" s="158">
        <f>'STOCK RETURNS'!AE1107</f>
        <v>-3.3967596966263475E-2</v>
      </c>
      <c r="P118" s="158">
        <f>'STOCK RETURNS'!AG1107</f>
        <v>1.8366994455927561E-2</v>
      </c>
      <c r="Q118" s="158">
        <f>'STOCK RETURNS'!AI1107</f>
        <v>5.104716300469514E-2</v>
      </c>
      <c r="R118" s="159">
        <f>'STOCK RETURNS'!AK1107</f>
        <v>1.6123984135765903E-2</v>
      </c>
      <c r="S118" s="156"/>
    </row>
    <row r="119" spans="1:19">
      <c r="A119" s="157">
        <f>'STOCK RETURNS'!C1108</f>
        <v>2.4343869002135497E-3</v>
      </c>
      <c r="B119" s="158">
        <f>'STOCK RETURNS'!E1108</f>
        <v>6.2972073890143788E-3</v>
      </c>
      <c r="C119" s="158">
        <f>'STOCK RETURNS'!G1108</f>
        <v>0</v>
      </c>
      <c r="D119" s="158">
        <f>'STOCK RETURNS'!I1108</f>
        <v>-5.8356458465477934E-2</v>
      </c>
      <c r="E119" s="158">
        <f>'STOCK RETURNS'!K1108</f>
        <v>-1.7599091755103852E-2</v>
      </c>
      <c r="F119" s="158">
        <f>'STOCK RETURNS'!M1108</f>
        <v>-1.4426101307555598E-2</v>
      </c>
      <c r="G119" s="158">
        <f>'STOCK RETURNS'!O1108</f>
        <v>-1.2935417122909767E-3</v>
      </c>
      <c r="H119" s="158">
        <f>'STOCK RETURNS'!Q1108</f>
        <v>5.2817024191757628E-3</v>
      </c>
      <c r="I119" s="158">
        <f>'STOCK RETURNS'!S1108</f>
        <v>-2.0659859268873572E-2</v>
      </c>
      <c r="J119" s="158">
        <f>'STOCK RETURNS'!U1108</f>
        <v>2.3937990494442948E-2</v>
      </c>
      <c r="K119" s="158">
        <f>'STOCK RETURNS'!W1108</f>
        <v>-1.6260520871780291E-2</v>
      </c>
      <c r="L119" s="158">
        <f>'STOCK RETURNS'!Y1108</f>
        <v>-1.2858154943368555E-2</v>
      </c>
      <c r="M119" s="158">
        <f>'STOCK RETURNS'!AA1108</f>
        <v>-3.5656714915558801E-3</v>
      </c>
      <c r="N119" s="158">
        <f>'STOCK RETURNS'!AC1108</f>
        <v>-3.5688405008230673E-3</v>
      </c>
      <c r="O119" s="158">
        <f>'STOCK RETURNS'!AE1108</f>
        <v>5.4726139926874594E-3</v>
      </c>
      <c r="P119" s="158">
        <f>'STOCK RETURNS'!AG1108</f>
        <v>-2.1194459613331419E-2</v>
      </c>
      <c r="Q119" s="158">
        <f>'STOCK RETURNS'!AI1108</f>
        <v>3.6980253795932442E-3</v>
      </c>
      <c r="R119" s="159">
        <f>'STOCK RETURNS'!AK1108</f>
        <v>-4.8297513616948174E-4</v>
      </c>
      <c r="S119" s="156"/>
    </row>
    <row r="120" spans="1:19">
      <c r="A120" s="157">
        <f>'STOCK RETURNS'!C1109</f>
        <v>-2.2669737863378097E-2</v>
      </c>
      <c r="B120" s="158">
        <f>'STOCK RETURNS'!E1109</f>
        <v>-5.4584848747596948E-2</v>
      </c>
      <c r="C120" s="158">
        <f>'STOCK RETURNS'!G1109</f>
        <v>-5.0430853626891967E-2</v>
      </c>
      <c r="D120" s="158">
        <f>'STOCK RETURNS'!I1109</f>
        <v>9.2379409849363599E-3</v>
      </c>
      <c r="E120" s="158">
        <f>'STOCK RETURNS'!K1109</f>
        <v>-3.895892448069091E-2</v>
      </c>
      <c r="F120" s="158">
        <f>'STOCK RETURNS'!M1109</f>
        <v>-2.7398974188114388E-2</v>
      </c>
      <c r="G120" s="158">
        <f>'STOCK RETURNS'!O1109</f>
        <v>-1.9229566674716547E-2</v>
      </c>
      <c r="H120" s="158">
        <f>'STOCK RETURNS'!Q1109</f>
        <v>-5.8760688378372172E-2</v>
      </c>
      <c r="I120" s="158">
        <f>'STOCK RETURNS'!S1109</f>
        <v>-5.6223288114294299E-2</v>
      </c>
      <c r="J120" s="158">
        <f>'STOCK RETURNS'!U1109</f>
        <v>0</v>
      </c>
      <c r="K120" s="158">
        <f>'STOCK RETURNS'!W1109</f>
        <v>-4.0480522773723826E-2</v>
      </c>
      <c r="L120" s="158">
        <f>'STOCK RETURNS'!Y1109</f>
        <v>4.6948443042076635E-3</v>
      </c>
      <c r="M120" s="158">
        <f>'STOCK RETURNS'!AA1109</f>
        <v>-1.1913881079034438E-3</v>
      </c>
      <c r="N120" s="158">
        <f>'STOCK RETURNS'!AC1109</f>
        <v>-2.9423842653525746E-2</v>
      </c>
      <c r="O120" s="158">
        <f>'STOCK RETURNS'!AE1109</f>
        <v>-1.0617404708840162E-2</v>
      </c>
      <c r="P120" s="158">
        <f>'STOCK RETURNS'!AG1109</f>
        <v>-2.7963374886534886E-2</v>
      </c>
      <c r="Q120" s="158">
        <f>'STOCK RETURNS'!AI1109</f>
        <v>-5.039948481964774E-2</v>
      </c>
      <c r="R120" s="159">
        <f>'STOCK RETURNS'!AK1109</f>
        <v>-2.6185271945991972E-2</v>
      </c>
      <c r="S120" s="156"/>
    </row>
    <row r="121" spans="1:19">
      <c r="A121" s="157">
        <f>'STOCK RETURNS'!C1110</f>
        <v>-4.596276544873901E-3</v>
      </c>
      <c r="B121" s="158">
        <f>'STOCK RETURNS'!E1110</f>
        <v>-7.8723658552732976E-3</v>
      </c>
      <c r="C121" s="158">
        <f>'STOCK RETURNS'!G1110</f>
        <v>2.5533302005164845E-2</v>
      </c>
      <c r="D121" s="158">
        <f>'STOCK RETURNS'!I1110</f>
        <v>-1.7391742711869222E-2</v>
      </c>
      <c r="E121" s="158">
        <f>'STOCK RETURNS'!K1110</f>
        <v>5.3451109314501134E-3</v>
      </c>
      <c r="F121" s="158">
        <f>'STOCK RETURNS'!M1110</f>
        <v>1.4529536551218015E-2</v>
      </c>
      <c r="G121" s="158">
        <f>'STOCK RETURNS'!O1110</f>
        <v>3.7629395295425104E-3</v>
      </c>
      <c r="H121" s="158">
        <f>'STOCK RETURNS'!Q1110</f>
        <v>1.0189990905749945E-2</v>
      </c>
      <c r="I121" s="158">
        <f>'STOCK RETURNS'!S1110</f>
        <v>1.7718024731186603E-2</v>
      </c>
      <c r="J121" s="158">
        <f>'STOCK RETURNS'!U1110</f>
        <v>0</v>
      </c>
      <c r="K121" s="158">
        <f>'STOCK RETURNS'!W1110</f>
        <v>2.39512208225134E-2</v>
      </c>
      <c r="L121" s="158">
        <f>'STOCK RETURNS'!Y1110</f>
        <v>-3.6064107971852728E-2</v>
      </c>
      <c r="M121" s="158">
        <f>'STOCK RETURNS'!AA1110</f>
        <v>-8.7232230226160085E-3</v>
      </c>
      <c r="N121" s="158">
        <f>'STOCK RETURNS'!AC1110</f>
        <v>1.7377162928561007E-2</v>
      </c>
      <c r="O121" s="158">
        <f>'STOCK RETURNS'!AE1110</f>
        <v>1.1263802219631372E-2</v>
      </c>
      <c r="P121" s="158">
        <f>'STOCK RETURNS'!AG1110</f>
        <v>6.3099654086934496E-3</v>
      </c>
      <c r="Q121" s="158">
        <f>'STOCK RETURNS'!AI1110</f>
        <v>-2.3153581919866466E-3</v>
      </c>
      <c r="R121" s="159">
        <f>'STOCK RETURNS'!AK1110</f>
        <v>4.8851471483146586E-3</v>
      </c>
      <c r="S121" s="156"/>
    </row>
    <row r="122" spans="1:19">
      <c r="A122" s="157">
        <f>'STOCK RETURNS'!C1111</f>
        <v>-1.2413735778529913E-2</v>
      </c>
      <c r="B122" s="158">
        <f>'STOCK RETURNS'!E1111</f>
        <v>-1.3660713200373176E-3</v>
      </c>
      <c r="C122" s="158">
        <f>'STOCK RETURNS'!G1111</f>
        <v>0</v>
      </c>
      <c r="D122" s="158">
        <f>'STOCK RETURNS'!I1111</f>
        <v>6.5283514677391677E-3</v>
      </c>
      <c r="E122" s="158">
        <f>'STOCK RETURNS'!K1111</f>
        <v>-4.2398096243464033E-3</v>
      </c>
      <c r="F122" s="158">
        <f>'STOCK RETURNS'!M1111</f>
        <v>7.0402168170208904E-3</v>
      </c>
      <c r="G122" s="158">
        <f>'STOCK RETURNS'!O1111</f>
        <v>-1.2281684845870338E-2</v>
      </c>
      <c r="H122" s="158">
        <f>'STOCK RETURNS'!Q1111</f>
        <v>2.1878721375807101E-2</v>
      </c>
      <c r="I122" s="158">
        <f>'STOCK RETURNS'!S1111</f>
        <v>2.8515170308021233E-2</v>
      </c>
      <c r="J122" s="158">
        <f>'STOCK RETURNS'!U1111</f>
        <v>0</v>
      </c>
      <c r="K122" s="158">
        <f>'STOCK RETURNS'!W1111</f>
        <v>1.6652793190612488E-3</v>
      </c>
      <c r="L122" s="158">
        <f>'STOCK RETURNS'!Y1111</f>
        <v>2.6947738409767743E-2</v>
      </c>
      <c r="M122" s="158">
        <f>'STOCK RETURNS'!AA1111</f>
        <v>-1.0013895835069189E-2</v>
      </c>
      <c r="N122" s="158">
        <f>'STOCK RETURNS'!AC1111</f>
        <v>-9.7254522308459074E-3</v>
      </c>
      <c r="O122" s="158">
        <f>'STOCK RETURNS'!AE1111</f>
        <v>-9.0815343258871147E-4</v>
      </c>
      <c r="P122" s="158">
        <f>'STOCK RETURNS'!AG1111</f>
        <v>-2.6453375632885935E-3</v>
      </c>
      <c r="Q122" s="158">
        <f>'STOCK RETURNS'!AI1111</f>
        <v>-9.2736367853292149E-3</v>
      </c>
      <c r="R122" s="159">
        <f>'STOCK RETURNS'!AK1111</f>
        <v>-4.8231604754292688E-3</v>
      </c>
      <c r="S122" s="156"/>
    </row>
    <row r="123" spans="1:19">
      <c r="A123" s="157">
        <f>'STOCK RETURNS'!C1112</f>
        <v>2.6055046124351918E-3</v>
      </c>
      <c r="B123" s="158">
        <f>'STOCK RETURNS'!E1112</f>
        <v>-8.3809463903191973E-3</v>
      </c>
      <c r="C123" s="158">
        <f>'STOCK RETURNS'!G1112</f>
        <v>1.7988493047507059E-2</v>
      </c>
      <c r="D123" s="158">
        <f>'STOCK RETURNS'!I1112</f>
        <v>-6.9743115694585658E-4</v>
      </c>
      <c r="E123" s="158">
        <f>'STOCK RETURNS'!K1112</f>
        <v>1.3420754297395426E-2</v>
      </c>
      <c r="F123" s="158">
        <f>'STOCK RETURNS'!M1112</f>
        <v>1.1913550758549826E-2</v>
      </c>
      <c r="G123" s="158">
        <f>'STOCK RETURNS'!O1112</f>
        <v>5.4981653342243827E-3</v>
      </c>
      <c r="H123" s="158">
        <f>'STOCK RETURNS'!Q1112</f>
        <v>2.2292496937330274E-2</v>
      </c>
      <c r="I123" s="158">
        <f>'STOCK RETURNS'!S1112</f>
        <v>8.0000426670761501E-3</v>
      </c>
      <c r="J123" s="158">
        <f>'STOCK RETURNS'!U1112</f>
        <v>2.3123722162108839E-3</v>
      </c>
      <c r="K123" s="158">
        <f>'STOCK RETURNS'!W1112</f>
        <v>0</v>
      </c>
      <c r="L123" s="158">
        <f>'STOCK RETURNS'!Y1112</f>
        <v>-7.7105957340825818E-3</v>
      </c>
      <c r="M123" s="158">
        <f>'STOCK RETURNS'!AA1112</f>
        <v>1.3872032742999715E-3</v>
      </c>
      <c r="N123" s="158">
        <f>'STOCK RETURNS'!AC1112</f>
        <v>2.2627081309393299E-2</v>
      </c>
      <c r="O123" s="158">
        <f>'STOCK RETURNS'!AE1112</f>
        <v>1.154290239744787E-3</v>
      </c>
      <c r="P123" s="158">
        <f>'STOCK RETURNS'!AG1112</f>
        <v>8.9157368389979012E-3</v>
      </c>
      <c r="Q123" s="158">
        <f>'STOCK RETURNS'!AI1112</f>
        <v>-5.1520956169638955E-3</v>
      </c>
      <c r="R123" s="159">
        <f>'STOCK RETURNS'!AK1112</f>
        <v>1.0236892553488707E-2</v>
      </c>
      <c r="S123" s="156"/>
    </row>
    <row r="124" spans="1:19">
      <c r="A124" s="157">
        <f>'STOCK RETURNS'!C1113</f>
        <v>1.6655974055468238E-2</v>
      </c>
      <c r="B124" s="158">
        <f>'STOCK RETURNS'!E1113</f>
        <v>-6.6972660606830136E-3</v>
      </c>
      <c r="C124" s="158">
        <f>'STOCK RETURNS'!G1113</f>
        <v>0</v>
      </c>
      <c r="D124" s="158">
        <f>'STOCK RETURNS'!I1113</f>
        <v>-9.111148181741793E-3</v>
      </c>
      <c r="E124" s="158">
        <f>'STOCK RETURNS'!K1113</f>
        <v>1.0591817464320433E-2</v>
      </c>
      <c r="F124" s="158">
        <f>'STOCK RETURNS'!M1113</f>
        <v>-1.7189061235248763E-2</v>
      </c>
      <c r="G124" s="158">
        <f>'STOCK RETURNS'!O1113</f>
        <v>-3.4090942107729769E-3</v>
      </c>
      <c r="H124" s="158">
        <f>'STOCK RETURNS'!Q1113</f>
        <v>7.8005632208459227E-2</v>
      </c>
      <c r="I124" s="158">
        <f>'STOCK RETURNS'!S1113</f>
        <v>-2.52156577211641E-2</v>
      </c>
      <c r="J124" s="158">
        <f>'STOCK RETURNS'!U1113</f>
        <v>0</v>
      </c>
      <c r="K124" s="158">
        <f>'STOCK RETURNS'!W1113</f>
        <v>0</v>
      </c>
      <c r="L124" s="158">
        <f>'STOCK RETURNS'!Y1113</f>
        <v>-1.8327086492748772E-2</v>
      </c>
      <c r="M124" s="158">
        <f>'STOCK RETURNS'!AA1113</f>
        <v>3.6160305302604508E-2</v>
      </c>
      <c r="N124" s="158">
        <f>'STOCK RETURNS'!AC1113</f>
        <v>2.1290172147423781E-2</v>
      </c>
      <c r="O124" s="158">
        <f>'STOCK RETURNS'!AE1113</f>
        <v>-1.9228920355373439E-4</v>
      </c>
      <c r="P124" s="158">
        <f>'STOCK RETURNS'!AG1113</f>
        <v>-9.9253280403502481E-3</v>
      </c>
      <c r="Q124" s="158">
        <f>'STOCK RETURNS'!AI1113</f>
        <v>-1.1771633700593507E-2</v>
      </c>
      <c r="R124" s="159">
        <f>'STOCK RETURNS'!AK1113</f>
        <v>9.3432941306819308E-3</v>
      </c>
      <c r="S124" s="156"/>
    </row>
    <row r="125" spans="1:19">
      <c r="A125" s="157">
        <f>'STOCK RETURNS'!C1114</f>
        <v>8.1097181282288287E-3</v>
      </c>
      <c r="B125" s="158">
        <f>'STOCK RETURNS'!E1114</f>
        <v>6.6247102833972161E-3</v>
      </c>
      <c r="C125" s="158">
        <f>'STOCK RETURNS'!G1114</f>
        <v>4.4552235511402492E-2</v>
      </c>
      <c r="D125" s="158">
        <f>'STOCK RETURNS'!I1114</f>
        <v>7.2489502506770196E-3</v>
      </c>
      <c r="E125" s="158">
        <f>'STOCK RETURNS'!K1114</f>
        <v>9.8238293666069506E-3</v>
      </c>
      <c r="F125" s="158">
        <f>'STOCK RETURNS'!M1114</f>
        <v>3.4087644654146848E-2</v>
      </c>
      <c r="G125" s="158">
        <f>'STOCK RETURNS'!O1114</f>
        <v>8.6891366491316548E-3</v>
      </c>
      <c r="H125" s="158">
        <f>'STOCK RETURNS'!Q1114</f>
        <v>5.6933866681875937E-3</v>
      </c>
      <c r="I125" s="158">
        <f>'STOCK RETURNS'!S1114</f>
        <v>1.2182891799477777E-2</v>
      </c>
      <c r="J125" s="158">
        <f>'STOCK RETURNS'!U1114</f>
        <v>-5.7666558944032727E-2</v>
      </c>
      <c r="K125" s="158">
        <f>'STOCK RETURNS'!W1114</f>
        <v>2.0422317144943605E-2</v>
      </c>
      <c r="L125" s="158">
        <f>'STOCK RETURNS'!Y1114</f>
        <v>9.6560798549452653E-3</v>
      </c>
      <c r="M125" s="158">
        <f>'STOCK RETURNS'!AA1114</f>
        <v>3.2636162678490503E-2</v>
      </c>
      <c r="N125" s="158">
        <f>'STOCK RETURNS'!AC1114</f>
        <v>3.2980329493054558E-2</v>
      </c>
      <c r="O125" s="158">
        <f>'STOCK RETURNS'!AE1114</f>
        <v>1.3145202549360083E-3</v>
      </c>
      <c r="P125" s="158">
        <f>'STOCK RETURNS'!AG1114</f>
        <v>1.7398273516039876E-2</v>
      </c>
      <c r="Q125" s="158">
        <f>'STOCK RETURNS'!AI1114</f>
        <v>-2.4675963396056529E-3</v>
      </c>
      <c r="R125" s="159">
        <f>'STOCK RETURNS'!AK1114</f>
        <v>8.505985080565951E-4</v>
      </c>
      <c r="S125" s="156"/>
    </row>
    <row r="126" spans="1:19">
      <c r="A126" s="157">
        <f>'STOCK RETURNS'!C1115</f>
        <v>1.0407195248535731E-2</v>
      </c>
      <c r="B126" s="158">
        <f>'STOCK RETURNS'!E1115</f>
        <v>7.2532098632096869E-4</v>
      </c>
      <c r="C126" s="158">
        <f>'STOCK RETURNS'!G1115</f>
        <v>2.6792879934711748E-2</v>
      </c>
      <c r="D126" s="158">
        <f>'STOCK RETURNS'!I1115</f>
        <v>7.6593156153906073E-3</v>
      </c>
      <c r="E126" s="158">
        <f>'STOCK RETURNS'!K1115</f>
        <v>3.2490331558343591E-2</v>
      </c>
      <c r="F126" s="158">
        <f>'STOCK RETURNS'!M1115</f>
        <v>2.9385072159743682E-2</v>
      </c>
      <c r="G126" s="158">
        <f>'STOCK RETURNS'!O1115</f>
        <v>-6.7937607974053625E-3</v>
      </c>
      <c r="H126" s="158">
        <f>'STOCK RETURNS'!Q1115</f>
        <v>2.0867530880002916E-2</v>
      </c>
      <c r="I126" s="158">
        <f>'STOCK RETURNS'!S1115</f>
        <v>4.9222534284980884E-2</v>
      </c>
      <c r="J126" s="158">
        <f>'STOCK RETURNS'!U1115</f>
        <v>0</v>
      </c>
      <c r="K126" s="158">
        <f>'STOCK RETURNS'!W1115</f>
        <v>1.0702226358986107E-2</v>
      </c>
      <c r="L126" s="158">
        <f>'STOCK RETURNS'!Y1115</f>
        <v>-9.0498355199178145E-3</v>
      </c>
      <c r="M126" s="158">
        <f>'STOCK RETURNS'!AA1115</f>
        <v>3.8399132934535965E-2</v>
      </c>
      <c r="N126" s="158">
        <f>'STOCK RETURNS'!AC1115</f>
        <v>1.9526109306700328E-2</v>
      </c>
      <c r="O126" s="158">
        <f>'STOCK RETURNS'!AE1115</f>
        <v>-1.454784963983315E-2</v>
      </c>
      <c r="P126" s="158">
        <f>'STOCK RETURNS'!AG1115</f>
        <v>1.3924197613001389E-2</v>
      </c>
      <c r="Q126" s="158">
        <f>'STOCK RETURNS'!AI1115</f>
        <v>1.3511050875956656E-2</v>
      </c>
      <c r="R126" s="159">
        <f>'STOCK RETURNS'!AK1115</f>
        <v>1.2672911142316069E-2</v>
      </c>
      <c r="S126" s="156"/>
    </row>
    <row r="127" spans="1:19">
      <c r="A127" s="157">
        <f>'STOCK RETURNS'!C1116</f>
        <v>-1.0176452640889731E-2</v>
      </c>
      <c r="B127" s="158">
        <f>'STOCK RETURNS'!E1116</f>
        <v>-7.2769932533983377E-3</v>
      </c>
      <c r="C127" s="158">
        <f>'STOCK RETURNS'!G1116</f>
        <v>3.7410093912216343E-2</v>
      </c>
      <c r="D127" s="158">
        <f>'STOCK RETURNS'!I1116</f>
        <v>5.7637047167501338E-3</v>
      </c>
      <c r="E127" s="158">
        <f>'STOCK RETURNS'!K1116</f>
        <v>8.7883072259025644E-3</v>
      </c>
      <c r="F127" s="158">
        <f>'STOCK RETURNS'!M1116</f>
        <v>-7.7519768043179359E-3</v>
      </c>
      <c r="G127" s="158">
        <f>'STOCK RETURNS'!O1116</f>
        <v>9.7984578936689617E-3</v>
      </c>
      <c r="H127" s="158">
        <f>'STOCK RETURNS'!Q1116</f>
        <v>-2.2490907859893577E-2</v>
      </c>
      <c r="I127" s="158">
        <f>'STOCK RETURNS'!S1116</f>
        <v>1.5252917255268724E-2</v>
      </c>
      <c r="J127" s="158">
        <f>'STOCK RETURNS'!U1116</f>
        <v>2.0845054160095612E-2</v>
      </c>
      <c r="K127" s="158">
        <f>'STOCK RETURNS'!W1116</f>
        <v>0</v>
      </c>
      <c r="L127" s="158">
        <f>'STOCK RETURNS'!Y1116</f>
        <v>-6.0624433502750675E-4</v>
      </c>
      <c r="M127" s="158">
        <f>'STOCK RETURNS'!AA1116</f>
        <v>2.5664105426122345E-2</v>
      </c>
      <c r="N127" s="158">
        <f>'STOCK RETURNS'!AC1116</f>
        <v>2.8535665140952318E-3</v>
      </c>
      <c r="O127" s="158">
        <f>'STOCK RETURNS'!AE1116</f>
        <v>1.3102551603086484E-2</v>
      </c>
      <c r="P127" s="158">
        <f>'STOCK RETURNS'!AG1116</f>
        <v>1.5180326726772534E-2</v>
      </c>
      <c r="Q127" s="158">
        <f>'STOCK RETURNS'!AI1116</f>
        <v>5.4066646092368635E-3</v>
      </c>
      <c r="R127" s="159">
        <f>'STOCK RETURNS'!AK1116</f>
        <v>1.9419239056798435E-2</v>
      </c>
      <c r="S127" s="156"/>
    </row>
    <row r="128" spans="1:19">
      <c r="A128" s="157">
        <f>'STOCK RETURNS'!C1117</f>
        <v>7.1267399996509124E-3</v>
      </c>
      <c r="B128" s="158">
        <f>'STOCK RETURNS'!E1117</f>
        <v>-3.8783847232008368E-3</v>
      </c>
      <c r="C128" s="158">
        <f>'STOCK RETURNS'!G1117</f>
        <v>2.8031032358506198E-2</v>
      </c>
      <c r="D128" s="158">
        <f>'STOCK RETURNS'!I1117</f>
        <v>2.2728251077556091E-2</v>
      </c>
      <c r="E128" s="158">
        <f>'STOCK RETURNS'!K1117</f>
        <v>1.4244586165074548E-2</v>
      </c>
      <c r="F128" s="158">
        <f>'STOCK RETURNS'!M1117</f>
        <v>1.9436352085710307E-3</v>
      </c>
      <c r="G128" s="158">
        <f>'STOCK RETURNS'!O1117</f>
        <v>1.1187884736624902E-2</v>
      </c>
      <c r="H128" s="158">
        <f>'STOCK RETURNS'!Q1117</f>
        <v>2.8825054136685443E-2</v>
      </c>
      <c r="I128" s="158">
        <f>'STOCK RETURNS'!S1117</f>
        <v>6.6782925836148657E-2</v>
      </c>
      <c r="J128" s="158">
        <f>'STOCK RETURNS'!U1117</f>
        <v>-4.8019467275519027E-2</v>
      </c>
      <c r="K128" s="158">
        <f>'STOCK RETURNS'!W1117</f>
        <v>4.024150299725548E-3</v>
      </c>
      <c r="L128" s="158">
        <f>'STOCK RETURNS'!Y1117</f>
        <v>1.5046928489821674E-2</v>
      </c>
      <c r="M128" s="158">
        <f>'STOCK RETURNS'!AA1117</f>
        <v>4.1604573978355958E-2</v>
      </c>
      <c r="N128" s="158">
        <f>'STOCK RETURNS'!AC1117</f>
        <v>7.3499589578945928E-3</v>
      </c>
      <c r="O128" s="158">
        <f>'STOCK RETURNS'!AE1117</f>
        <v>4.4445370521470672E-3</v>
      </c>
      <c r="P128" s="158">
        <f>'STOCK RETURNS'!AG1117</f>
        <v>3.2140329463299588E-2</v>
      </c>
      <c r="Q128" s="158">
        <f>'STOCK RETURNS'!AI1117</f>
        <v>-0.63888638251827767</v>
      </c>
      <c r="R128" s="159">
        <f>'STOCK RETURNS'!AK1117</f>
        <v>1.8298878894665031E-2</v>
      </c>
      <c r="S128" s="156"/>
    </row>
    <row r="129" spans="1:19">
      <c r="A129" s="157">
        <f>'STOCK RETURNS'!C1118</f>
        <v>1.1992553597201295E-2</v>
      </c>
      <c r="B129" s="158">
        <f>'STOCK RETURNS'!E1118</f>
        <v>3.0756105997082166E-2</v>
      </c>
      <c r="C129" s="158">
        <f>'STOCK RETURNS'!G1118</f>
        <v>-7.2536636527371787E-2</v>
      </c>
      <c r="D129" s="158">
        <f>'STOCK RETURNS'!I1118</f>
        <v>4.1594729591457845E-2</v>
      </c>
      <c r="E129" s="158">
        <f>'STOCK RETURNS'!K1118</f>
        <v>2.0612943333292624E-2</v>
      </c>
      <c r="F129" s="158">
        <f>'STOCK RETURNS'!M1118</f>
        <v>-1.3123181493268968E-2</v>
      </c>
      <c r="G129" s="158">
        <f>'STOCK RETURNS'!O1118</f>
        <v>1.1430802929944216E-2</v>
      </c>
      <c r="H129" s="158">
        <f>'STOCK RETURNS'!Q1118</f>
        <v>4.2493840090492514E-2</v>
      </c>
      <c r="I129" s="158">
        <f>'STOCK RETURNS'!S1118</f>
        <v>0</v>
      </c>
      <c r="J129" s="158">
        <f>'STOCK RETURNS'!U1118</f>
        <v>-3.0654720742947167E-3</v>
      </c>
      <c r="K129" s="158">
        <f>'STOCK RETURNS'!W1118</f>
        <v>1.1182225145539227E-2</v>
      </c>
      <c r="L129" s="158">
        <f>'STOCK RETURNS'!Y1118</f>
        <v>-4.7904283226324887E-3</v>
      </c>
      <c r="M129" s="158">
        <f>'STOCK RETURNS'!AA1118</f>
        <v>2.3985184300939748E-3</v>
      </c>
      <c r="N129" s="158">
        <f>'STOCK RETURNS'!AC1118</f>
        <v>1.1390837152893145E-2</v>
      </c>
      <c r="O129" s="158">
        <f>'STOCK RETURNS'!AE1118</f>
        <v>4.8614351921868873E-2</v>
      </c>
      <c r="P129" s="158">
        <f>'STOCK RETURNS'!AG1118</f>
        <v>1.3332757933060416E-2</v>
      </c>
      <c r="Q129" s="158">
        <f>'STOCK RETURNS'!AI1118</f>
        <v>8.3060012281646629E-3</v>
      </c>
      <c r="R129" s="159">
        <f>'STOCK RETURNS'!AK1118</f>
        <v>-2.8877530594271903E-4</v>
      </c>
      <c r="S129" s="156"/>
    </row>
    <row r="130" spans="1:19">
      <c r="A130" s="157">
        <f>'STOCK RETURNS'!C1119</f>
        <v>-5.4658412537864083E-2</v>
      </c>
      <c r="B130" s="158">
        <f>'STOCK RETURNS'!E1119</f>
        <v>-1.7427916272617677E-2</v>
      </c>
      <c r="C130" s="158">
        <f>'STOCK RETURNS'!G1119</f>
        <v>-7.7208749831970083E-2</v>
      </c>
      <c r="D130" s="158">
        <f>'STOCK RETURNS'!I1119</f>
        <v>-4.9264516794812481E-2</v>
      </c>
      <c r="E130" s="158">
        <f>'STOCK RETURNS'!K1119</f>
        <v>-7.0320531626906477E-2</v>
      </c>
      <c r="F130" s="158">
        <f>'STOCK RETURNS'!M1119</f>
        <v>-6.203089402118827E-2</v>
      </c>
      <c r="G130" s="158">
        <f>'STOCK RETURNS'!O1119</f>
        <v>-4.7873993697652426E-2</v>
      </c>
      <c r="H130" s="158">
        <f>'STOCK RETURNS'!Q1119</f>
        <v>-7.7838884724459309E-2</v>
      </c>
      <c r="I130" s="158">
        <f>'STOCK RETURNS'!S1119</f>
        <v>-7.8200747307475005E-2</v>
      </c>
      <c r="J130" s="158">
        <f>'STOCK RETURNS'!U1119</f>
        <v>0</v>
      </c>
      <c r="K130" s="158">
        <f>'STOCK RETURNS'!W1119</f>
        <v>-7.075318539087172E-2</v>
      </c>
      <c r="L130" s="158">
        <f>'STOCK RETURNS'!Y1119</f>
        <v>-2.1030501967787877E-3</v>
      </c>
      <c r="M130" s="158">
        <f>'STOCK RETURNS'!AA1119</f>
        <v>-1.4625489218979014E-2</v>
      </c>
      <c r="N130" s="158">
        <f>'STOCK RETURNS'!AC1119</f>
        <v>-7.3699322639071668E-2</v>
      </c>
      <c r="O130" s="158">
        <f>'STOCK RETURNS'!AE1119</f>
        <v>-8.9848390847505413E-3</v>
      </c>
      <c r="P130" s="158">
        <f>'STOCK RETURNS'!AG1119</f>
        <v>-4.6558405561380897E-2</v>
      </c>
      <c r="Q130" s="158">
        <f>'STOCK RETURNS'!AI1119</f>
        <v>-2.1082927199499116E-2</v>
      </c>
      <c r="R130" s="159">
        <f>'STOCK RETURNS'!AK1119</f>
        <v>-1.8598408112102567E-2</v>
      </c>
      <c r="S130" s="156"/>
    </row>
    <row r="131" spans="1:19">
      <c r="A131" s="157">
        <f>'STOCK RETURNS'!C1120</f>
        <v>2.0272829968439501E-2</v>
      </c>
      <c r="B131" s="158">
        <f>'STOCK RETURNS'!E1120</f>
        <v>-4.7864330991828187E-3</v>
      </c>
      <c r="C131" s="158">
        <f>'STOCK RETURNS'!G1120</f>
        <v>-4.2356057996614856E-2</v>
      </c>
      <c r="D131" s="158">
        <f>'STOCK RETURNS'!I1120</f>
        <v>1.8843087801479915E-2</v>
      </c>
      <c r="E131" s="158">
        <f>'STOCK RETURNS'!K1120</f>
        <v>-7.353241885311399E-4</v>
      </c>
      <c r="F131" s="158">
        <f>'STOCK RETURNS'!M1120</f>
        <v>2.9899835773681334E-4</v>
      </c>
      <c r="G131" s="158">
        <f>'STOCK RETURNS'!O1120</f>
        <v>-2.6896963464449447E-2</v>
      </c>
      <c r="H131" s="158">
        <f>'STOCK RETURNS'!Q1120</f>
        <v>-8.2102267431222002E-3</v>
      </c>
      <c r="I131" s="158">
        <f>'STOCK RETURNS'!S1120</f>
        <v>-7.684956169384023E-3</v>
      </c>
      <c r="J131" s="158">
        <f>'STOCK RETURNS'!U1120</f>
        <v>0</v>
      </c>
      <c r="K131" s="158">
        <f>'STOCK RETURNS'!W1120</f>
        <v>2.774452863365522E-2</v>
      </c>
      <c r="L131" s="158">
        <f>'STOCK RETURNS'!Y1120</f>
        <v>3.9021511318259529E-3</v>
      </c>
      <c r="M131" s="158">
        <f>'STOCK RETURNS'!AA1120</f>
        <v>-4.212732737347042E-2</v>
      </c>
      <c r="N131" s="158">
        <f>'STOCK RETURNS'!AC1120</f>
        <v>-2.0052194318765558E-2</v>
      </c>
      <c r="O131" s="158">
        <f>'STOCK RETURNS'!AE1120</f>
        <v>-1.1863378644043077E-2</v>
      </c>
      <c r="P131" s="158">
        <f>'STOCK RETURNS'!AG1120</f>
        <v>-9.2121863604400032E-3</v>
      </c>
      <c r="Q131" s="158">
        <f>'STOCK RETURNS'!AI1120</f>
        <v>1.7361811057490925E-3</v>
      </c>
      <c r="R131" s="159">
        <f>'STOCK RETURNS'!AK1120</f>
        <v>1.0653343556444506E-2</v>
      </c>
      <c r="S131" s="156"/>
    </row>
    <row r="132" spans="1:19">
      <c r="A132" s="157">
        <f>'STOCK RETURNS'!C1121</f>
        <v>8.3207447679039571E-3</v>
      </c>
      <c r="B132" s="158">
        <f>'STOCK RETURNS'!E1121</f>
        <v>-2.1811043744908613E-4</v>
      </c>
      <c r="C132" s="158">
        <f>'STOCK RETURNS'!G1121</f>
        <v>0</v>
      </c>
      <c r="D132" s="158">
        <f>'STOCK RETURNS'!I1121</f>
        <v>1.5435808129839248E-2</v>
      </c>
      <c r="E132" s="158">
        <f>'STOCK RETURNS'!K1121</f>
        <v>1.5973096730656559E-2</v>
      </c>
      <c r="F132" s="158">
        <f>'STOCK RETURNS'!M1121</f>
        <v>-1.1965302055724865E-3</v>
      </c>
      <c r="G132" s="158">
        <f>'STOCK RETURNS'!O1121</f>
        <v>8.0669399589020762E-3</v>
      </c>
      <c r="H132" s="158">
        <f>'STOCK RETURNS'!Q1121</f>
        <v>7.3922307874905169E-3</v>
      </c>
      <c r="I132" s="158">
        <f>'STOCK RETURNS'!S1121</f>
        <v>1.8156256036679551E-2</v>
      </c>
      <c r="J132" s="158">
        <f>'STOCK RETURNS'!U1121</f>
        <v>0</v>
      </c>
      <c r="K132" s="158">
        <f>'STOCK RETURNS'!W1121</f>
        <v>3.3112613036560051E-3</v>
      </c>
      <c r="L132" s="158">
        <f>'STOCK RETURNS'!Y1121</f>
        <v>-1.1449356767208884E-2</v>
      </c>
      <c r="M132" s="158">
        <f>'STOCK RETURNS'!AA1121</f>
        <v>-1.782992970337886E-2</v>
      </c>
      <c r="N132" s="158">
        <f>'STOCK RETURNS'!AC1121</f>
        <v>-2.7510333718898708E-3</v>
      </c>
      <c r="O132" s="158">
        <f>'STOCK RETURNS'!AE1121</f>
        <v>-2.2348616062983241E-5</v>
      </c>
      <c r="P132" s="158">
        <f>'STOCK RETURNS'!AG1121</f>
        <v>1.7143966918296526E-2</v>
      </c>
      <c r="Q132" s="158">
        <f>'STOCK RETURNS'!AI1121</f>
        <v>1.5859269927848502E-2</v>
      </c>
      <c r="R132" s="159">
        <f>'STOCK RETURNS'!AK1121</f>
        <v>-1.1300878531241376E-2</v>
      </c>
      <c r="S132" s="156"/>
    </row>
    <row r="133" spans="1:19">
      <c r="A133" s="157">
        <f>'STOCK RETURNS'!C1122</f>
        <v>-1.7183895458474405E-2</v>
      </c>
      <c r="B133" s="158">
        <f>'STOCK RETURNS'!E1122</f>
        <v>-3.2440868954058975E-2</v>
      </c>
      <c r="C133" s="158">
        <f>'STOCK RETURNS'!G1122</f>
        <v>0</v>
      </c>
      <c r="D133" s="158">
        <f>'STOCK RETURNS'!I1122</f>
        <v>5.0202004375429427E-3</v>
      </c>
      <c r="E133" s="158">
        <f>'STOCK RETURNS'!K1122</f>
        <v>2.8113597375463875E-3</v>
      </c>
      <c r="F133" s="158">
        <f>'STOCK RETURNS'!M1122</f>
        <v>-1.4774880559795938E-2</v>
      </c>
      <c r="G133" s="158">
        <f>'STOCK RETURNS'!O1122</f>
        <v>-9.8464757720628984E-3</v>
      </c>
      <c r="H133" s="158">
        <f>'STOCK RETURNS'!Q1122</f>
        <v>7.3379864529127909E-3</v>
      </c>
      <c r="I133" s="158">
        <f>'STOCK RETURNS'!S1122</f>
        <v>-1.0471299867295478E-2</v>
      </c>
      <c r="J133" s="158">
        <f>'STOCK RETURNS'!U1122</f>
        <v>0</v>
      </c>
      <c r="K133" s="158">
        <f>'STOCK RETURNS'!W1122</f>
        <v>-8.2988028146950658E-3</v>
      </c>
      <c r="L133" s="158">
        <f>'STOCK RETURNS'!Y1122</f>
        <v>6.0423144559626617E-3</v>
      </c>
      <c r="M133" s="158">
        <f>'STOCK RETURNS'!AA1122</f>
        <v>0</v>
      </c>
      <c r="N133" s="158">
        <f>'STOCK RETURNS'!AC1122</f>
        <v>-1.3089417547312672E-2</v>
      </c>
      <c r="O133" s="158">
        <f>'STOCK RETURNS'!AE1122</f>
        <v>-2.4310706161369038E-2</v>
      </c>
      <c r="P133" s="158">
        <f>'STOCK RETURNS'!AG1122</f>
        <v>-1.034782425546173E-2</v>
      </c>
      <c r="Q133" s="158">
        <f>'STOCK RETURNS'!AI1122</f>
        <v>1.0556118089583838E-2</v>
      </c>
      <c r="R133" s="159">
        <f>'STOCK RETURNS'!AK1122</f>
        <v>6.9245039314425674E-3</v>
      </c>
      <c r="S133" s="156"/>
    </row>
    <row r="134" spans="1:19">
      <c r="A134" s="157">
        <f>'STOCK RETURNS'!C1123</f>
        <v>5.9488566310390699E-2</v>
      </c>
      <c r="B134" s="158">
        <f>'STOCK RETURNS'!E1123</f>
        <v>4.0695803593215278E-2</v>
      </c>
      <c r="C134" s="158">
        <f>'STOCK RETURNS'!G1123</f>
        <v>1.9350983922527664E-2</v>
      </c>
      <c r="D134" s="158">
        <f>'STOCK RETURNS'!I1123</f>
        <v>1.23338142556085E-2</v>
      </c>
      <c r="E134" s="158">
        <f>'STOCK RETURNS'!K1123</f>
        <v>3.9091131916462955E-2</v>
      </c>
      <c r="F134" s="158">
        <f>'STOCK RETURNS'!M1123</f>
        <v>8.7706595797860387E-3</v>
      </c>
      <c r="G134" s="158">
        <f>'STOCK RETURNS'!O1123</f>
        <v>4.4511991872407189E-2</v>
      </c>
      <c r="H134" s="158">
        <f>'STOCK RETURNS'!Q1123</f>
        <v>6.1436639725446392E-2</v>
      </c>
      <c r="I134" s="158">
        <f>'STOCK RETURNS'!S1123</f>
        <v>5.1293294387550689E-2</v>
      </c>
      <c r="J134" s="158">
        <f>'STOCK RETURNS'!U1123</f>
        <v>6.1656081423097149E-2</v>
      </c>
      <c r="K134" s="158">
        <f>'STOCK RETURNS'!W1123</f>
        <v>3.3277900926747457E-3</v>
      </c>
      <c r="L134" s="158">
        <f>'STOCK RETURNS'!Y1123</f>
        <v>5.1074168408395803E-3</v>
      </c>
      <c r="M134" s="158">
        <f>'STOCK RETURNS'!AA1123</f>
        <v>-3.8429473665117946E-2</v>
      </c>
      <c r="N134" s="158">
        <f>'STOCK RETURNS'!AC1123</f>
        <v>2.5688732370234252E-2</v>
      </c>
      <c r="O134" s="158">
        <f>'STOCK RETURNS'!AE1123</f>
        <v>2.9786060377569212E-2</v>
      </c>
      <c r="P134" s="158">
        <f>'STOCK RETURNS'!AG1123</f>
        <v>1.2094092050779651E-4</v>
      </c>
      <c r="Q134" s="158">
        <f>'STOCK RETURNS'!AI1123</f>
        <v>9.6481652708230656E-3</v>
      </c>
      <c r="R134" s="159">
        <f>'STOCK RETURNS'!AK1123</f>
        <v>1.6944700072336364E-3</v>
      </c>
      <c r="S134" s="156"/>
    </row>
    <row r="135" spans="1:19">
      <c r="A135" s="157">
        <f>'STOCK RETURNS'!C1124</f>
        <v>4.648627254800463E-2</v>
      </c>
      <c r="B135" s="158">
        <f>'STOCK RETURNS'!E1124</f>
        <v>3.3261939460847677E-2</v>
      </c>
      <c r="C135" s="158">
        <f>'STOCK RETURNS'!G1124</f>
        <v>3.1994646848416457E-2</v>
      </c>
      <c r="D135" s="158">
        <f>'STOCK RETURNS'!I1124</f>
        <v>2.1277398447284879E-2</v>
      </c>
      <c r="E135" s="158">
        <f>'STOCK RETURNS'!K1124</f>
        <v>7.2299134830846171E-2</v>
      </c>
      <c r="F135" s="158">
        <f>'STOCK RETURNS'!M1124</f>
        <v>7.2299653396938335E-2</v>
      </c>
      <c r="G135" s="158">
        <f>'STOCK RETURNS'!O1124</f>
        <v>3.6063387619405592E-2</v>
      </c>
      <c r="H135" s="158">
        <f>'STOCK RETURNS'!Q1124</f>
        <v>7.3616745988780333E-2</v>
      </c>
      <c r="I135" s="158">
        <f>'STOCK RETURNS'!S1124</f>
        <v>8.7011376989629699E-2</v>
      </c>
      <c r="J135" s="158">
        <f>'STOCK RETURNS'!U1124</f>
        <v>-4.0607240949151663E-2</v>
      </c>
      <c r="K135" s="158">
        <f>'STOCK RETURNS'!W1124</f>
        <v>6.650916949610497E-2</v>
      </c>
      <c r="L135" s="158">
        <f>'STOCK RETURNS'!Y1124</f>
        <v>3.2722153032209676E-2</v>
      </c>
      <c r="M135" s="158">
        <f>'STOCK RETURNS'!AA1124</f>
        <v>5.1175430008671252E-2</v>
      </c>
      <c r="N135" s="158">
        <f>'STOCK RETURNS'!AC1124</f>
        <v>5.6465418975871415E-2</v>
      </c>
      <c r="O135" s="158">
        <f>'STOCK RETURNS'!AE1124</f>
        <v>-6.8022668793954128E-3</v>
      </c>
      <c r="P135" s="158">
        <f>'STOCK RETURNS'!AG1124</f>
        <v>7.2188469597299243E-2</v>
      </c>
      <c r="Q135" s="158">
        <f>'STOCK RETURNS'!AI1124</f>
        <v>6.0723042318867639E-2</v>
      </c>
      <c r="R135" s="159">
        <f>'STOCK RETURNS'!AK1124</f>
        <v>5.0487318441432075E-2</v>
      </c>
      <c r="S135" s="156"/>
    </row>
    <row r="136" spans="1:19">
      <c r="A136" s="157">
        <f>'STOCK RETURNS'!C1125</f>
        <v>2.4222395313669882E-2</v>
      </c>
      <c r="B136" s="158">
        <f>'STOCK RETURNS'!E1125</f>
        <v>4.037596853037834E-3</v>
      </c>
      <c r="C136" s="158">
        <f>'STOCK RETURNS'!G1125</f>
        <v>1.8391322971423454E-2</v>
      </c>
      <c r="D136" s="158">
        <f>'STOCK RETURNS'!I1125</f>
        <v>1.3799089959969993E-2</v>
      </c>
      <c r="E136" s="158">
        <f>'STOCK RETURNS'!K1125</f>
        <v>6.3995714545068833E-2</v>
      </c>
      <c r="F136" s="158">
        <f>'STOCK RETURNS'!M1125</f>
        <v>4.6520015634892699E-2</v>
      </c>
      <c r="G136" s="158">
        <f>'STOCK RETURNS'!O1125</f>
        <v>-1.489956745607492E-2</v>
      </c>
      <c r="H136" s="158">
        <f>'STOCK RETURNS'!Q1125</f>
        <v>6.9891450374059236E-2</v>
      </c>
      <c r="I136" s="158">
        <f>'STOCK RETURNS'!S1125</f>
        <v>8.0042707673536356E-2</v>
      </c>
      <c r="J136" s="158">
        <f>'STOCK RETURNS'!U1125</f>
        <v>-9.6675446597143516E-4</v>
      </c>
      <c r="K136" s="158">
        <f>'STOCK RETURNS'!W1125</f>
        <v>-4.5174934681371046E-3</v>
      </c>
      <c r="L136" s="158">
        <f>'STOCK RETURNS'!Y1125</f>
        <v>-1.7554576011638498E-2</v>
      </c>
      <c r="M136" s="158">
        <f>'STOCK RETURNS'!AA1125</f>
        <v>5.2501152169273625E-2</v>
      </c>
      <c r="N136" s="158">
        <f>'STOCK RETURNS'!AC1125</f>
        <v>-2.942589681253389E-3</v>
      </c>
      <c r="O136" s="158">
        <f>'STOCK RETURNS'!AE1125</f>
        <v>8.2385700529682346E-3</v>
      </c>
      <c r="P136" s="158">
        <f>'STOCK RETURNS'!AG1125</f>
        <v>1.9056686349821939E-2</v>
      </c>
      <c r="Q136" s="158">
        <f>'STOCK RETURNS'!AI1125</f>
        <v>-1.9382192671230826E-4</v>
      </c>
      <c r="R136" s="159">
        <f>'STOCK RETURNS'!AK1125</f>
        <v>7.3001098444376092E-3</v>
      </c>
      <c r="S136" s="156"/>
    </row>
    <row r="137" spans="1:19">
      <c r="A137" s="157">
        <f>'STOCK RETURNS'!C1126</f>
        <v>5.1740310659280486E-3</v>
      </c>
      <c r="B137" s="158">
        <f>'STOCK RETURNS'!E1126</f>
        <v>-1.7167502871797198E-2</v>
      </c>
      <c r="C137" s="158">
        <f>'STOCK RETURNS'!G1126</f>
        <v>-2.0714204387563221E-2</v>
      </c>
      <c r="D137" s="158">
        <f>'STOCK RETURNS'!I1126</f>
        <v>-3.3277900926745796E-3</v>
      </c>
      <c r="E137" s="158">
        <f>'STOCK RETURNS'!K1126</f>
        <v>-2.4805360414836417E-2</v>
      </c>
      <c r="F137" s="158">
        <f>'STOCK RETURNS'!M1126</f>
        <v>-2.5180699599897428E-2</v>
      </c>
      <c r="G137" s="158">
        <f>'STOCK RETURNS'!O1126</f>
        <v>-2.7810886703721654E-2</v>
      </c>
      <c r="H137" s="158">
        <f>'STOCK RETURNS'!Q1126</f>
        <v>1.5758697748557926E-2</v>
      </c>
      <c r="I137" s="158">
        <f>'STOCK RETURNS'!S1126</f>
        <v>1.4509609267686355E-2</v>
      </c>
      <c r="J137" s="158">
        <f>'STOCK RETURNS'!U1126</f>
        <v>1.0157799181744144E-2</v>
      </c>
      <c r="K137" s="158">
        <f>'STOCK RETURNS'!W1126</f>
        <v>7.9309956189502918E-3</v>
      </c>
      <c r="L137" s="158">
        <f>'STOCK RETURNS'!Y1126</f>
        <v>-1.0682594169971285E-2</v>
      </c>
      <c r="M137" s="158">
        <f>'STOCK RETURNS'!AA1126</f>
        <v>-2.2752676768498958E-2</v>
      </c>
      <c r="N137" s="158">
        <f>'STOCK RETURNS'!AC1126</f>
        <v>-2.0451801736379182E-2</v>
      </c>
      <c r="O137" s="158">
        <f>'STOCK RETURNS'!AE1126</f>
        <v>-8.1341423168665421E-3</v>
      </c>
      <c r="P137" s="158">
        <f>'STOCK RETURNS'!AG1126</f>
        <v>-2.6510137004402787E-2</v>
      </c>
      <c r="Q137" s="158">
        <f>'STOCK RETURNS'!AI1126</f>
        <v>-6.1003215027335966E-3</v>
      </c>
      <c r="R137" s="159">
        <f>'STOCK RETURNS'!AK1126</f>
        <v>3.3433070785266708E-2</v>
      </c>
      <c r="S137" s="156"/>
    </row>
    <row r="138" spans="1:19">
      <c r="A138" s="157">
        <f>'STOCK RETURNS'!C1127</f>
        <v>-9.8884047447569626E-3</v>
      </c>
      <c r="B138" s="158">
        <f>'STOCK RETURNS'!E1127</f>
        <v>3.3162845704348054E-3</v>
      </c>
      <c r="C138" s="158">
        <f>'STOCK RETURNS'!G1127</f>
        <v>0</v>
      </c>
      <c r="D138" s="158">
        <f>'STOCK RETURNS'!I1127</f>
        <v>-1.0471299867295366E-2</v>
      </c>
      <c r="E138" s="158">
        <f>'STOCK RETURNS'!K1127</f>
        <v>7.2258079289912153E-2</v>
      </c>
      <c r="F138" s="158">
        <f>'STOCK RETURNS'!M1127</f>
        <v>5.2608579281502893E-2</v>
      </c>
      <c r="G138" s="158">
        <f>'STOCK RETURNS'!O1127</f>
        <v>-8.8038846153280278E-3</v>
      </c>
      <c r="H138" s="158">
        <f>'STOCK RETURNS'!Q1127</f>
        <v>7.103205044811943E-2</v>
      </c>
      <c r="I138" s="158">
        <f>'STOCK RETURNS'!S1127</f>
        <v>-1.5174509740335006E-3</v>
      </c>
      <c r="J138" s="158">
        <f>'STOCK RETURNS'!U1127</f>
        <v>1.0582109330537008E-2</v>
      </c>
      <c r="K138" s="158">
        <f>'STOCK RETURNS'!W1127</f>
        <v>-7.1506600350690714E-3</v>
      </c>
      <c r="L138" s="158">
        <f>'STOCK RETURNS'!Y1127</f>
        <v>5.9648078118048568E-4</v>
      </c>
      <c r="M138" s="158">
        <f>'STOCK RETURNS'!AA1127</f>
        <v>0</v>
      </c>
      <c r="N138" s="158">
        <f>'STOCK RETURNS'!AC1127</f>
        <v>6.0464928099470967E-4</v>
      </c>
      <c r="O138" s="158">
        <f>'STOCK RETURNS'!AE1127</f>
        <v>4.2944554480277512E-3</v>
      </c>
      <c r="P138" s="158">
        <f>'STOCK RETURNS'!AG1127</f>
        <v>2.0382749668041845E-3</v>
      </c>
      <c r="Q138" s="158">
        <f>'STOCK RETURNS'!AI1127</f>
        <v>2.8725159117369958E-3</v>
      </c>
      <c r="R138" s="159">
        <f>'STOCK RETURNS'!AK1127</f>
        <v>1.4968676597577401E-2</v>
      </c>
      <c r="S138" s="156"/>
    </row>
    <row r="139" spans="1:19">
      <c r="A139" s="157">
        <f>'STOCK RETURNS'!C1128</f>
        <v>2.0361138130142446E-2</v>
      </c>
      <c r="B139" s="158">
        <f>'STOCK RETURNS'!E1128</f>
        <v>8.4495146556431359E-4</v>
      </c>
      <c r="C139" s="158">
        <f>'STOCK RETURNS'!G1128</f>
        <v>-3.327790092674691E-3</v>
      </c>
      <c r="D139" s="158">
        <f>'STOCK RETURNS'!I1128</f>
        <v>3.1090587070031182E-2</v>
      </c>
      <c r="E139" s="158">
        <f>'STOCK RETURNS'!K1128</f>
        <v>2.522633451514299E-2</v>
      </c>
      <c r="F139" s="158">
        <f>'STOCK RETURNS'!M1128</f>
        <v>-2.1562760229207407E-2</v>
      </c>
      <c r="G139" s="158">
        <f>'STOCK RETURNS'!O1128</f>
        <v>7.6863954591386847E-4</v>
      </c>
      <c r="H139" s="158">
        <f>'STOCK RETURNS'!Q1128</f>
        <v>-2.8933997472702224E-2</v>
      </c>
      <c r="I139" s="158">
        <f>'STOCK RETURNS'!S1128</f>
        <v>7.5643325889263868E-3</v>
      </c>
      <c r="J139" s="158">
        <f>'STOCK RETURNS'!U1128</f>
        <v>1.0367127774904665E-2</v>
      </c>
      <c r="K139" s="158">
        <f>'STOCK RETURNS'!W1128</f>
        <v>5.0200653991637173E-2</v>
      </c>
      <c r="L139" s="158">
        <f>'STOCK RETURNS'!Y1128</f>
        <v>-1.4918695889494904E-3</v>
      </c>
      <c r="M139" s="158">
        <f>'STOCK RETURNS'!AA1128</f>
        <v>2.9617023862159544E-2</v>
      </c>
      <c r="N139" s="158">
        <f>'STOCK RETURNS'!AC1128</f>
        <v>-4.0925964860133116E-3</v>
      </c>
      <c r="O139" s="158">
        <f>'STOCK RETURNS'!AE1128</f>
        <v>1.0169504983204435E-3</v>
      </c>
      <c r="P139" s="158">
        <f>'STOCK RETURNS'!AG1128</f>
        <v>-2.9455102297569146E-3</v>
      </c>
      <c r="Q139" s="158">
        <f>'STOCK RETURNS'!AI1128</f>
        <v>-7.9071087490774194E-3</v>
      </c>
      <c r="R139" s="159">
        <f>'STOCK RETURNS'!AK1128</f>
        <v>4.7237896167722767E-4</v>
      </c>
      <c r="S139" s="156"/>
    </row>
    <row r="140" spans="1:19">
      <c r="A140" s="157">
        <f>'STOCK RETURNS'!C1129</f>
        <v>-7.6555397813283504E-3</v>
      </c>
      <c r="B140" s="158">
        <f>'STOCK RETURNS'!E1129</f>
        <v>-1.1111618625611271E-2</v>
      </c>
      <c r="C140" s="158">
        <f>'STOCK RETURNS'!G1129</f>
        <v>-2.0020026706730793E-3</v>
      </c>
      <c r="D140" s="158">
        <f>'STOCK RETURNS'!I1129</f>
        <v>-3.3831181174966266E-2</v>
      </c>
      <c r="E140" s="158">
        <f>'STOCK RETURNS'!K1129</f>
        <v>1.3305344259180837E-2</v>
      </c>
      <c r="F140" s="158">
        <f>'STOCK RETURNS'!M1129</f>
        <v>-2.6616997348602564E-3</v>
      </c>
      <c r="G140" s="158">
        <f>'STOCK RETURNS'!O1129</f>
        <v>-9.8446891034504533E-3</v>
      </c>
      <c r="H140" s="158">
        <f>'STOCK RETURNS'!Q1129</f>
        <v>-8.1530711896337111E-3</v>
      </c>
      <c r="I140" s="158">
        <f>'STOCK RETURNS'!S1129</f>
        <v>-2.3638157419987416E-2</v>
      </c>
      <c r="J140" s="158">
        <f>'STOCK RETURNS'!U1129</f>
        <v>-6.0774388213693326E-2</v>
      </c>
      <c r="K140" s="158">
        <f>'STOCK RETURNS'!W1129</f>
        <v>-4.3119537481135064E-3</v>
      </c>
      <c r="L140" s="158">
        <f>'STOCK RETURNS'!Y1129</f>
        <v>-1.6255625857596937E-2</v>
      </c>
      <c r="M140" s="158">
        <f>'STOCK RETURNS'!AA1129</f>
        <v>4.2845278135218061E-3</v>
      </c>
      <c r="N140" s="158">
        <f>'STOCK RETURNS'!AC1129</f>
        <v>-1.2213186748794054E-2</v>
      </c>
      <c r="O140" s="158">
        <f>'STOCK RETURNS'!AE1129</f>
        <v>8.937204032145981E-3</v>
      </c>
      <c r="P140" s="158">
        <f>'STOCK RETURNS'!AG1129</f>
        <v>-1.0263518080412731E-2</v>
      </c>
      <c r="Q140" s="158">
        <f>'STOCK RETURNS'!AI1129</f>
        <v>-1.7249902580932092E-2</v>
      </c>
      <c r="R140" s="159">
        <f>'STOCK RETURNS'!AK1129</f>
        <v>-2.2285636047710909E-2</v>
      </c>
      <c r="S140" s="156"/>
    </row>
    <row r="141" spans="1:19">
      <c r="A141" s="157">
        <f>'STOCK RETURNS'!C1130</f>
        <v>-1.1663750711598616E-2</v>
      </c>
      <c r="B141" s="158">
        <f>'STOCK RETURNS'!E1130</f>
        <v>-3.1363629672935228E-3</v>
      </c>
      <c r="C141" s="158">
        <f>'STOCK RETURNS'!G1130</f>
        <v>0</v>
      </c>
      <c r="D141" s="158">
        <f>'STOCK RETURNS'!I1130</f>
        <v>-1.8321773699654719E-2</v>
      </c>
      <c r="E141" s="158">
        <f>'STOCK RETURNS'!K1130</f>
        <v>-2.7107359481118986E-2</v>
      </c>
      <c r="F141" s="158">
        <f>'STOCK RETURNS'!M1130</f>
        <v>1.165884960370321E-2</v>
      </c>
      <c r="G141" s="158">
        <f>'STOCK RETURNS'!O1130</f>
        <v>-4.1994683144100924E-2</v>
      </c>
      <c r="H141" s="158">
        <f>'STOCK RETURNS'!Q1130</f>
        <v>-6.9757827539282308E-2</v>
      </c>
      <c r="I141" s="158">
        <f>'STOCK RETURNS'!S1130</f>
        <v>-4.5785423667678564E-2</v>
      </c>
      <c r="J141" s="158">
        <f>'STOCK RETURNS'!U1130</f>
        <v>7.3898753550980037E-3</v>
      </c>
      <c r="K141" s="158">
        <f>'STOCK RETURNS'!W1130</f>
        <v>5.7945337083363116E-3</v>
      </c>
      <c r="L141" s="158">
        <f>'STOCK RETURNS'!Y1130</f>
        <v>1.4462439483490913E-2</v>
      </c>
      <c r="M141" s="158">
        <f>'STOCK RETURNS'!AA1130</f>
        <v>-9.6112579101135989E-3</v>
      </c>
      <c r="N141" s="158">
        <f>'STOCK RETURNS'!AC1130</f>
        <v>-9.0911991739226622E-3</v>
      </c>
      <c r="O141" s="158">
        <f>'STOCK RETURNS'!AE1130</f>
        <v>1.4635564802873298E-2</v>
      </c>
      <c r="P141" s="158">
        <f>'STOCK RETURNS'!AG1130</f>
        <v>-1.2456908485295154E-2</v>
      </c>
      <c r="Q141" s="158">
        <f>'STOCK RETURNS'!AI1130</f>
        <v>-7.5566479942203082E-3</v>
      </c>
      <c r="R141" s="159">
        <f>'STOCK RETURNS'!AK1130</f>
        <v>-2.923691382674793E-2</v>
      </c>
      <c r="S141" s="156"/>
    </row>
    <row r="142" spans="1:19">
      <c r="A142" s="157">
        <f>'STOCK RETURNS'!C1131</f>
        <v>-1.8921377390938306E-2</v>
      </c>
      <c r="B142" s="158">
        <f>'STOCK RETURNS'!E1131</f>
        <v>1.3403030127340447E-2</v>
      </c>
      <c r="C142" s="158">
        <f>'STOCK RETURNS'!G1131</f>
        <v>-9.3960422816963454E-3</v>
      </c>
      <c r="D142" s="158">
        <f>'STOCK RETURNS'!I1131</f>
        <v>1.0693001800033399E-2</v>
      </c>
      <c r="E142" s="158">
        <f>'STOCK RETURNS'!K1131</f>
        <v>7.5233482718780843E-3</v>
      </c>
      <c r="F142" s="158">
        <f>'STOCK RETURNS'!M1131</f>
        <v>-6.2783826881422269E-2</v>
      </c>
      <c r="G142" s="158">
        <f>'STOCK RETURNS'!O1131</f>
        <v>-1.3647222705797175E-2</v>
      </c>
      <c r="H142" s="158">
        <f>'STOCK RETURNS'!Q1131</f>
        <v>2.2697903675670632E-2</v>
      </c>
      <c r="I142" s="158">
        <f>'STOCK RETURNS'!S1131</f>
        <v>-1.9576481625097827E-2</v>
      </c>
      <c r="J142" s="158">
        <f>'STOCK RETURNS'!U1131</f>
        <v>0</v>
      </c>
      <c r="K142" s="158">
        <f>'STOCK RETURNS'!W1131</f>
        <v>0</v>
      </c>
      <c r="L142" s="158">
        <f>'STOCK RETURNS'!Y1131</f>
        <v>-4.7474846509993007E-2</v>
      </c>
      <c r="M142" s="158">
        <f>'STOCK RETURNS'!AA1131</f>
        <v>0</v>
      </c>
      <c r="N142" s="158">
        <f>'STOCK RETURNS'!AC1131</f>
        <v>-1.0511517848760317E-2</v>
      </c>
      <c r="O142" s="158">
        <f>'STOCK RETURNS'!AE1131</f>
        <v>-2.8854340288215853E-2</v>
      </c>
      <c r="P142" s="158">
        <f>'STOCK RETURNS'!AG1131</f>
        <v>-1.3790098161467481E-2</v>
      </c>
      <c r="Q142" s="158">
        <f>'STOCK RETURNS'!AI1131</f>
        <v>-1.2536179946326772E-2</v>
      </c>
      <c r="R142" s="159">
        <f>'STOCK RETURNS'!AK1131</f>
        <v>0</v>
      </c>
      <c r="S142" s="156"/>
    </row>
    <row r="143" spans="1:19">
      <c r="A143" s="157">
        <f>'STOCK RETURNS'!C1132</f>
        <v>-1.4159294401009201E-3</v>
      </c>
      <c r="B143" s="158">
        <f>'STOCK RETURNS'!E1132</f>
        <v>-4.3062436386964321E-3</v>
      </c>
      <c r="C143" s="158">
        <f>'STOCK RETURNS'!G1132</f>
        <v>-4.6937532060594131E-2</v>
      </c>
      <c r="D143" s="158">
        <f>'STOCK RETURNS'!I1132</f>
        <v>-4.6908401579142276E-3</v>
      </c>
      <c r="E143" s="158">
        <f>'STOCK RETURNS'!K1132</f>
        <v>2.2790525641884316E-2</v>
      </c>
      <c r="F143" s="158">
        <f>'STOCK RETURNS'!M1132</f>
        <v>-1.4035090023200867E-3</v>
      </c>
      <c r="G143" s="158">
        <f>'STOCK RETURNS'!O1132</f>
        <v>2.2509314944960421E-2</v>
      </c>
      <c r="H143" s="158">
        <f>'STOCK RETURNS'!Q1132</f>
        <v>5.6461434666083554E-2</v>
      </c>
      <c r="I143" s="158">
        <f>'STOCK RETURNS'!S1132</f>
        <v>-2.4177918050212049E-2</v>
      </c>
      <c r="J143" s="158">
        <f>'STOCK RETURNS'!U1132</f>
        <v>1.0385444533480019E-2</v>
      </c>
      <c r="K143" s="158">
        <f>'STOCK RETURNS'!W1132</f>
        <v>-2.2472855852058628E-2</v>
      </c>
      <c r="L143" s="158">
        <f>'STOCK RETURNS'!Y1132</f>
        <v>-3.1416928134442548E-3</v>
      </c>
      <c r="M143" s="158">
        <f>'STOCK RETURNS'!AA1132</f>
        <v>-2.5940830564614718E-2</v>
      </c>
      <c r="N143" s="158">
        <f>'STOCK RETURNS'!AC1132</f>
        <v>-6.3024169608078993E-3</v>
      </c>
      <c r="O143" s="158">
        <f>'STOCK RETURNS'!AE1132</f>
        <v>6.1047663113310653E-3</v>
      </c>
      <c r="P143" s="158">
        <f>'STOCK RETURNS'!AG1132</f>
        <v>-6.4931460052569355E-3</v>
      </c>
      <c r="Q143" s="158">
        <f>'STOCK RETURNS'!AI1132</f>
        <v>-1.313332497931265E-2</v>
      </c>
      <c r="R143" s="159">
        <f>'STOCK RETURNS'!AK1132</f>
        <v>-1.0943641702644103E-2</v>
      </c>
      <c r="S143" s="156"/>
    </row>
    <row r="144" spans="1:19">
      <c r="A144" s="157">
        <f>'STOCK RETURNS'!C1133</f>
        <v>-8.5052099534949099E-4</v>
      </c>
      <c r="B144" s="158">
        <f>'STOCK RETURNS'!E1133</f>
        <v>-4.2456836188294923E-4</v>
      </c>
      <c r="C144" s="158">
        <f>'STOCK RETURNS'!G1133</f>
        <v>5.8335577012963422E-2</v>
      </c>
      <c r="D144" s="158">
        <f>'STOCK RETURNS'!I1133</f>
        <v>-1.5941742176809128E-2</v>
      </c>
      <c r="E144" s="158">
        <f>'STOCK RETURNS'!K1133</f>
        <v>-2.0954032072203368E-3</v>
      </c>
      <c r="F144" s="158">
        <f>'STOCK RETURNS'!M1133</f>
        <v>-5.0690055032973375E-3</v>
      </c>
      <c r="G144" s="158">
        <f>'STOCK RETURNS'!O1133</f>
        <v>-1.556058475755619E-2</v>
      </c>
      <c r="H144" s="158">
        <f>'STOCK RETURNS'!Q1133</f>
        <v>7.2190083918376655E-2</v>
      </c>
      <c r="I144" s="158">
        <f>'STOCK RETURNS'!S1133</f>
        <v>3.8896090524233658E-2</v>
      </c>
      <c r="J144" s="158">
        <f>'STOCK RETURNS'!U1133</f>
        <v>0</v>
      </c>
      <c r="K144" s="158">
        <f>'STOCK RETURNS'!W1133</f>
        <v>1.8316080270534121E-2</v>
      </c>
      <c r="L144" s="158">
        <f>'STOCK RETURNS'!Y1133</f>
        <v>-3.4673005580214411E-3</v>
      </c>
      <c r="M144" s="158">
        <f>'STOCK RETURNS'!AA1133</f>
        <v>-2.4167146226893959E-2</v>
      </c>
      <c r="N144" s="158">
        <f>'STOCK RETURNS'!AC1133</f>
        <v>-3.790340887546189E-3</v>
      </c>
      <c r="O144" s="158">
        <f>'STOCK RETURNS'!AE1133</f>
        <v>7.7066725810950832E-4</v>
      </c>
      <c r="P144" s="158">
        <f>'STOCK RETURNS'!AG1133</f>
        <v>4.1368772430824645E-3</v>
      </c>
      <c r="Q144" s="158">
        <f>'STOCK RETURNS'!AI1133</f>
        <v>1.0153152369016549E-2</v>
      </c>
      <c r="R144" s="159">
        <f>'STOCK RETURNS'!AK1133</f>
        <v>6.7359065608074342E-3</v>
      </c>
      <c r="S144" s="156"/>
    </row>
    <row r="145" spans="1:19">
      <c r="A145" s="157">
        <f>'STOCK RETURNS'!C1134</f>
        <v>3.1857306331309278E-3</v>
      </c>
      <c r="B145" s="158">
        <f>'STOCK RETURNS'!E1134</f>
        <v>-4.9555768951564942E-4</v>
      </c>
      <c r="C145" s="158">
        <f>'STOCK RETURNS'!G1134</f>
        <v>1.2257897395501998E-2</v>
      </c>
      <c r="D145" s="158">
        <f>'STOCK RETURNS'!I1134</f>
        <v>-6.5167809409585463E-4</v>
      </c>
      <c r="E145" s="158">
        <f>'STOCK RETURNS'!K1134</f>
        <v>-1.4479047416524379E-2</v>
      </c>
      <c r="F145" s="158">
        <f>'STOCK RETURNS'!M1134</f>
        <v>-1.6223495148154545E-2</v>
      </c>
      <c r="G145" s="158">
        <f>'STOCK RETURNS'!O1134</f>
        <v>-6.743665078513603E-3</v>
      </c>
      <c r="H145" s="158">
        <f>'STOCK RETURNS'!Q1134</f>
        <v>-2.1708097966128891E-2</v>
      </c>
      <c r="I145" s="158">
        <f>'STOCK RETURNS'!S1134</f>
        <v>-6.4538521137571178E-2</v>
      </c>
      <c r="J145" s="158">
        <f>'STOCK RETURNS'!U1134</f>
        <v>-2.1435280720065033E-2</v>
      </c>
      <c r="K145" s="158">
        <f>'STOCK RETURNS'!W1134</f>
        <v>-4.7718551627767853E-3</v>
      </c>
      <c r="L145" s="158">
        <f>'STOCK RETURNS'!Y1134</f>
        <v>-5.3823147189610747E-3</v>
      </c>
      <c r="M145" s="158">
        <f>'STOCK RETURNS'!AA1134</f>
        <v>1.7839918128331016E-2</v>
      </c>
      <c r="N145" s="158">
        <f>'STOCK RETURNS'!AC1134</f>
        <v>2.4431718699076616E-3</v>
      </c>
      <c r="O145" s="158">
        <f>'STOCK RETURNS'!AE1134</f>
        <v>1.5807730205513647E-2</v>
      </c>
      <c r="P145" s="158">
        <f>'STOCK RETURNS'!AG1134</f>
        <v>5.9975484065269953E-3</v>
      </c>
      <c r="Q145" s="158">
        <f>'STOCK RETURNS'!AI1134</f>
        <v>3.4893381274498189E-2</v>
      </c>
      <c r="R145" s="159">
        <f>'STOCK RETURNS'!AK1134</f>
        <v>1.5032908852485592E-2</v>
      </c>
      <c r="S145" s="156"/>
    </row>
    <row r="146" spans="1:19">
      <c r="A146" s="157">
        <f>'STOCK RETURNS'!C1135</f>
        <v>-7.4492203571907998E-3</v>
      </c>
      <c r="B146" s="158">
        <f>'STOCK RETURNS'!E1135</f>
        <v>3.0402681883248796E-3</v>
      </c>
      <c r="C146" s="158">
        <f>'STOCK RETURNS'!G1135</f>
        <v>-1.325839772908566E-2</v>
      </c>
      <c r="D146" s="158">
        <f>'STOCK RETURNS'!I1135</f>
        <v>3.6872398352940251E-3</v>
      </c>
      <c r="E146" s="158">
        <f>'STOCK RETURNS'!K1135</f>
        <v>-3.6070946781489643E-2</v>
      </c>
      <c r="F146" s="158">
        <f>'STOCK RETURNS'!M1135</f>
        <v>-8.9350644880003618E-3</v>
      </c>
      <c r="G146" s="158">
        <f>'STOCK RETURNS'!O1135</f>
        <v>-2.3862528663244616E-2</v>
      </c>
      <c r="H146" s="158">
        <f>'STOCK RETURNS'!Q1135</f>
        <v>-4.0550184884165563E-2</v>
      </c>
      <c r="I146" s="158">
        <f>'STOCK RETURNS'!S1135</f>
        <v>-3.4349480014637682E-2</v>
      </c>
      <c r="J146" s="158">
        <f>'STOCK RETURNS'!U1135</f>
        <v>0</v>
      </c>
      <c r="K146" s="158">
        <f>'STOCK RETURNS'!W1135</f>
        <v>0</v>
      </c>
      <c r="L146" s="158">
        <f>'STOCK RETURNS'!Y1135</f>
        <v>5.6980211146377959E-3</v>
      </c>
      <c r="M146" s="158">
        <f>'STOCK RETURNS'!AA1135</f>
        <v>-1.7839918128331005E-2</v>
      </c>
      <c r="N146" s="158">
        <f>'STOCK RETURNS'!AC1135</f>
        <v>-1.3641651288110417E-2</v>
      </c>
      <c r="O146" s="158">
        <f>'STOCK RETURNS'!AE1135</f>
        <v>-1.8032425227624743E-2</v>
      </c>
      <c r="P146" s="158">
        <f>'STOCK RETURNS'!AG1135</f>
        <v>-2.2768681908496114E-2</v>
      </c>
      <c r="Q146" s="158">
        <f>'STOCK RETURNS'!AI1135</f>
        <v>-4.9143788634201917E-3</v>
      </c>
      <c r="R146" s="159">
        <f>'STOCK RETURNS'!AK1135</f>
        <v>-1.5310355237751839E-2</v>
      </c>
      <c r="S146" s="156"/>
    </row>
    <row r="147" spans="1:19">
      <c r="A147" s="157">
        <f>'STOCK RETURNS'!C1136</f>
        <v>-7.1212390986303753E-5</v>
      </c>
      <c r="B147" s="158">
        <f>'STOCK RETURNS'!E1136</f>
        <v>-3.2065294205350252E-2</v>
      </c>
      <c r="C147" s="158">
        <f>'STOCK RETURNS'!G1136</f>
        <v>-5.6884878172130584E-3</v>
      </c>
      <c r="D147" s="158">
        <f>'STOCK RETURNS'!I1136</f>
        <v>3.4262315054896207E-2</v>
      </c>
      <c r="E147" s="158">
        <f>'STOCK RETURNS'!K1136</f>
        <v>4.0318298575782181E-2</v>
      </c>
      <c r="F147" s="158">
        <f>'STOCK RETURNS'!M1136</f>
        <v>-9.307804254485132E-3</v>
      </c>
      <c r="G147" s="158">
        <f>'STOCK RETURNS'!O1136</f>
        <v>-3.6134342721014595E-2</v>
      </c>
      <c r="H147" s="158">
        <f>'STOCK RETURNS'!Q1136</f>
        <v>5.876990721984042E-2</v>
      </c>
      <c r="I147" s="158">
        <f>'STOCK RETURNS'!S1136</f>
        <v>-4.2092215485304507E-2</v>
      </c>
      <c r="J147" s="158">
        <f>'STOCK RETURNS'!U1136</f>
        <v>2.7398974188114347E-2</v>
      </c>
      <c r="K147" s="158">
        <f>'STOCK RETURNS'!W1136</f>
        <v>-2.3747618281523889E-2</v>
      </c>
      <c r="L147" s="158">
        <f>'STOCK RETURNS'!Y1136</f>
        <v>-1.8957351648990896E-3</v>
      </c>
      <c r="M147" s="158">
        <f>'STOCK RETURNS'!AA1136</f>
        <v>0</v>
      </c>
      <c r="N147" s="158">
        <f>'STOCK RETURNS'!AC1136</f>
        <v>-1.2112922205125092E-2</v>
      </c>
      <c r="O147" s="158">
        <f>'STOCK RETURNS'!AE1136</f>
        <v>-5.1878956563143281E-3</v>
      </c>
      <c r="P147" s="158">
        <f>'STOCK RETURNS'!AG1136</f>
        <v>-5.2916539594096042E-3</v>
      </c>
      <c r="Q147" s="158">
        <f>'STOCK RETURNS'!AI1136</f>
        <v>-2.6210697506309104E-2</v>
      </c>
      <c r="R147" s="159">
        <f>'STOCK RETURNS'!AK1136</f>
        <v>-2.069097336537137E-2</v>
      </c>
      <c r="S147" s="156"/>
    </row>
    <row r="148" spans="1:19">
      <c r="A148" s="157">
        <f>'STOCK RETURNS'!C1137</f>
        <v>-1.9246539783053548E-3</v>
      </c>
      <c r="B148" s="158">
        <f>'STOCK RETURNS'!E1137</f>
        <v>1.5296648646813463E-3</v>
      </c>
      <c r="C148" s="158">
        <f>'STOCK RETURNS'!G1137</f>
        <v>-3.900597111133295E-2</v>
      </c>
      <c r="D148" s="158">
        <f>'STOCK RETURNS'!I1137</f>
        <v>-2.1142436573809237E-2</v>
      </c>
      <c r="E148" s="158">
        <f>'STOCK RETURNS'!K1137</f>
        <v>-2.8833560431343653E-2</v>
      </c>
      <c r="F148" s="158">
        <f>'STOCK RETURNS'!M1137</f>
        <v>-2.5152975700764774E-2</v>
      </c>
      <c r="G148" s="158">
        <f>'STOCK RETURNS'!O1137</f>
        <v>-2.31262371232611E-2</v>
      </c>
      <c r="H148" s="158">
        <f>'STOCK RETURNS'!Q1137</f>
        <v>4.0685903261627101E-3</v>
      </c>
      <c r="I148" s="158">
        <f>'STOCK RETURNS'!S1137</f>
        <v>-4.6876109291286182E-2</v>
      </c>
      <c r="J148" s="158">
        <f>'STOCK RETURNS'!U1137</f>
        <v>-1.9871818879051217E-2</v>
      </c>
      <c r="K148" s="158">
        <f>'STOCK RETURNS'!W1137</f>
        <v>-5.9439039881980446E-2</v>
      </c>
      <c r="L148" s="158">
        <f>'STOCK RETURNS'!Y1137</f>
        <v>1.0069311005540317E-2</v>
      </c>
      <c r="M148" s="158">
        <f>'STOCK RETURNS'!AA1137</f>
        <v>-5.3860656093737583E-4</v>
      </c>
      <c r="N148" s="158">
        <f>'STOCK RETURNS'!AC1137</f>
        <v>-7.6457675011075022E-3</v>
      </c>
      <c r="O148" s="158">
        <f>'STOCK RETURNS'!AE1137</f>
        <v>8.9891250725289019E-3</v>
      </c>
      <c r="P148" s="158">
        <f>'STOCK RETURNS'!AG1137</f>
        <v>-3.2610693795261923E-3</v>
      </c>
      <c r="Q148" s="158">
        <f>'STOCK RETURNS'!AI1137</f>
        <v>-1.5365612565136709E-2</v>
      </c>
      <c r="R148" s="159">
        <f>'STOCK RETURNS'!AK1137</f>
        <v>-1.1109642822306358E-2</v>
      </c>
      <c r="S148" s="156"/>
    </row>
    <row r="149" spans="1:19">
      <c r="A149" s="157">
        <f>'STOCK RETURNS'!C1138</f>
        <v>-2.0982059620548246E-2</v>
      </c>
      <c r="B149" s="158">
        <f>'STOCK RETURNS'!E1138</f>
        <v>-5.0962834636548418E-4</v>
      </c>
      <c r="C149" s="158">
        <f>'STOCK RETURNS'!G1138</f>
        <v>-8.0574967371173783E-3</v>
      </c>
      <c r="D149" s="158">
        <f>'STOCK RETURNS'!I1138</f>
        <v>1.3371736965889241E-2</v>
      </c>
      <c r="E149" s="158">
        <f>'STOCK RETURNS'!K1138</f>
        <v>-4.5408666941751483E-2</v>
      </c>
      <c r="F149" s="158">
        <f>'STOCK RETURNS'!M1138</f>
        <v>-3.3519286699412024E-2</v>
      </c>
      <c r="G149" s="158">
        <f>'STOCK RETURNS'!O1138</f>
        <v>-3.8846451647054719E-2</v>
      </c>
      <c r="H149" s="158">
        <f>'STOCK RETURNS'!Q1138</f>
        <v>-6.1603929487962165E-2</v>
      </c>
      <c r="I149" s="158">
        <f>'STOCK RETURNS'!S1138</f>
        <v>-2.2784541853201605E-2</v>
      </c>
      <c r="J149" s="158">
        <f>'STOCK RETURNS'!U1138</f>
        <v>5.7011365828508E-2</v>
      </c>
      <c r="K149" s="158">
        <f>'STOCK RETURNS'!W1138</f>
        <v>-3.5801502845730286E-3</v>
      </c>
      <c r="L149" s="158">
        <f>'STOCK RETURNS'!Y1138</f>
        <v>-7.5424619036314946E-3</v>
      </c>
      <c r="M149" s="158">
        <f>'STOCK RETURNS'!AA1138</f>
        <v>-1.8879479296164212E-2</v>
      </c>
      <c r="N149" s="158">
        <f>'STOCK RETURNS'!AC1138</f>
        <v>-1.1267075073356812E-2</v>
      </c>
      <c r="O149" s="158">
        <f>'STOCK RETURNS'!AE1138</f>
        <v>-3.1585289701199344E-2</v>
      </c>
      <c r="P149" s="158">
        <f>'STOCK RETURNS'!AG1138</f>
        <v>-2.772163289866552E-2</v>
      </c>
      <c r="Q149" s="158">
        <f>'STOCK RETURNS'!AI1138</f>
        <v>-4.1226387785304935E-2</v>
      </c>
      <c r="R149" s="159">
        <f>'STOCK RETURNS'!AK1138</f>
        <v>1.1451475628744428E-3</v>
      </c>
      <c r="S149" s="156"/>
    </row>
    <row r="150" spans="1:19">
      <c r="A150" s="157">
        <f>'STOCK RETURNS'!C1139</f>
        <v>-4.8138234489188032E-2</v>
      </c>
      <c r="B150" s="158">
        <f>'STOCK RETURNS'!E1139</f>
        <v>-1.926388517317304E-2</v>
      </c>
      <c r="C150" s="158">
        <f>'STOCK RETURNS'!G1139</f>
        <v>1.5704388361717087E-2</v>
      </c>
      <c r="D150" s="158">
        <f>'STOCK RETURNS'!I1139</f>
        <v>-3.039617572211312E-2</v>
      </c>
      <c r="E150" s="158">
        <f>'STOCK RETURNS'!K1139</f>
        <v>-7.7947026522945315E-2</v>
      </c>
      <c r="F150" s="158">
        <f>'STOCK RETURNS'!M1139</f>
        <v>-7.7953166225259468E-2</v>
      </c>
      <c r="G150" s="158">
        <f>'STOCK RETURNS'!O1139</f>
        <v>-4.5737150418626936E-2</v>
      </c>
      <c r="H150" s="158">
        <f>'STOCK RETURNS'!Q1139</f>
        <v>-7.7578134645374719E-2</v>
      </c>
      <c r="I150" s="158">
        <f>'STOCK RETURNS'!S1139</f>
        <v>-0.10558320800926436</v>
      </c>
      <c r="J150" s="158">
        <f>'STOCK RETURNS'!U1139</f>
        <v>-4.4735893841391532E-2</v>
      </c>
      <c r="K150" s="158">
        <f>'STOCK RETURNS'!W1139</f>
        <v>-7.3380890851555358E-2</v>
      </c>
      <c r="L150" s="158">
        <f>'STOCK RETURNS'!Y1139</f>
        <v>-1.9752155383788272E-2</v>
      </c>
      <c r="M150" s="158">
        <f>'STOCK RETURNS'!AA1139</f>
        <v>-1.1834457647002796E-2</v>
      </c>
      <c r="N150" s="158">
        <f>'STOCK RETURNS'!AC1139</f>
        <v>-7.7013860060732992E-2</v>
      </c>
      <c r="O150" s="158">
        <f>'STOCK RETURNS'!AE1139</f>
        <v>-3.8085087331486216E-3</v>
      </c>
      <c r="P150" s="158">
        <f>'STOCK RETURNS'!AG1139</f>
        <v>-4.3468528329320646E-2</v>
      </c>
      <c r="Q150" s="158">
        <f>'STOCK RETURNS'!AI1139</f>
        <v>-7.3586791958353326E-2</v>
      </c>
      <c r="R150" s="159">
        <f>'STOCK RETURNS'!AK1139</f>
        <v>-4.5721914691329066E-2</v>
      </c>
      <c r="S150" s="156"/>
    </row>
    <row r="151" spans="1:19">
      <c r="A151" s="157">
        <f>'STOCK RETURNS'!C1140</f>
        <v>1.2989495618185147E-3</v>
      </c>
      <c r="B151" s="158">
        <f>'STOCK RETURNS'!E1140</f>
        <v>-4.5388671247674891E-3</v>
      </c>
      <c r="C151" s="158">
        <f>'STOCK RETURNS'!G1140</f>
        <v>-3.4632034978172318E-4</v>
      </c>
      <c r="D151" s="158">
        <f>'STOCK RETURNS'!I1140</f>
        <v>-8.7317734437681749E-3</v>
      </c>
      <c r="E151" s="158">
        <f>'STOCK RETURNS'!K1140</f>
        <v>3.3190071403765189E-2</v>
      </c>
      <c r="F151" s="158">
        <f>'STOCK RETURNS'!M1140</f>
        <v>-2.5790367331500835E-2</v>
      </c>
      <c r="G151" s="158">
        <f>'STOCK RETURNS'!O1140</f>
        <v>-1.9589264996488654E-2</v>
      </c>
      <c r="H151" s="158">
        <f>'STOCK RETURNS'!Q1140</f>
        <v>6.6644454316044683E-4</v>
      </c>
      <c r="I151" s="158">
        <f>'STOCK RETURNS'!S1140</f>
        <v>6.5721006581238528E-2</v>
      </c>
      <c r="J151" s="158">
        <f>'STOCK RETURNS'!U1140</f>
        <v>-1.9802627296179643E-2</v>
      </c>
      <c r="K151" s="158">
        <f>'STOCK RETURNS'!W1140</f>
        <v>2.6281224062694084E-3</v>
      </c>
      <c r="L151" s="158">
        <f>'STOCK RETURNS'!Y1140</f>
        <v>6.4329368574194215E-4</v>
      </c>
      <c r="M151" s="158">
        <f>'STOCK RETURNS'!AA1140</f>
        <v>0</v>
      </c>
      <c r="N151" s="158">
        <f>'STOCK RETURNS'!AC1140</f>
        <v>-6.011712881567639E-3</v>
      </c>
      <c r="O151" s="158">
        <f>'STOCK RETURNS'!AE1140</f>
        <v>-6.514982774119114E-4</v>
      </c>
      <c r="P151" s="158">
        <f>'STOCK RETURNS'!AG1140</f>
        <v>3.6307093825351062E-3</v>
      </c>
      <c r="Q151" s="158">
        <f>'STOCK RETURNS'!AI1140</f>
        <v>-1.2408046647614294E-2</v>
      </c>
      <c r="R151" s="159">
        <f>'STOCK RETURNS'!AK1140</f>
        <v>-1.3023215535146607E-2</v>
      </c>
      <c r="S151" s="156"/>
    </row>
    <row r="152" spans="1:19">
      <c r="A152" s="157">
        <f>'STOCK RETURNS'!C1141</f>
        <v>-6.2043016223051429E-3</v>
      </c>
      <c r="B152" s="158">
        <f>'STOCK RETURNS'!E1141</f>
        <v>-1.912420880524893E-2</v>
      </c>
      <c r="C152" s="158">
        <f>'STOCK RETURNS'!G1141</f>
        <v>9.3088070922150955E-3</v>
      </c>
      <c r="D152" s="158">
        <f>'STOCK RETURNS'!I1141</f>
        <v>-3.0271619269670483E-2</v>
      </c>
      <c r="E152" s="158">
        <f>'STOCK RETURNS'!K1141</f>
        <v>-5.0244464622819264E-2</v>
      </c>
      <c r="F152" s="158">
        <f>'STOCK RETURNS'!M1141</f>
        <v>-1.6288698378805418E-2</v>
      </c>
      <c r="G152" s="158">
        <f>'STOCK RETURNS'!O1141</f>
        <v>-4.9680768354764898E-2</v>
      </c>
      <c r="H152" s="158">
        <f>'STOCK RETURNS'!Q1141</f>
        <v>-4.4966703439740463E-2</v>
      </c>
      <c r="I152" s="158">
        <f>'STOCK RETURNS'!S1141</f>
        <v>-6.7950661908507667E-2</v>
      </c>
      <c r="J152" s="158">
        <f>'STOCK RETURNS'!U1141</f>
        <v>-4.3487581078589632E-2</v>
      </c>
      <c r="K152" s="158">
        <f>'STOCK RETURNS'!W1141</f>
        <v>-1.3210231736806462E-2</v>
      </c>
      <c r="L152" s="158">
        <f>'STOCK RETURNS'!Y1141</f>
        <v>1.5632795628805242E-2</v>
      </c>
      <c r="M152" s="158">
        <f>'STOCK RETURNS'!AA1141</f>
        <v>0</v>
      </c>
      <c r="N152" s="158">
        <f>'STOCK RETURNS'!AC1141</f>
        <v>-1.2545159699508757E-2</v>
      </c>
      <c r="O152" s="158">
        <f>'STOCK RETURNS'!AE1141</f>
        <v>-2.2336429549099459E-3</v>
      </c>
      <c r="P152" s="158">
        <f>'STOCK RETURNS'!AG1141</f>
        <v>-1.6311446660186139E-2</v>
      </c>
      <c r="Q152" s="158">
        <f>'STOCK RETURNS'!AI1141</f>
        <v>-1.8517404311191824E-2</v>
      </c>
      <c r="R152" s="159">
        <f>'STOCK RETURNS'!AK1141</f>
        <v>-4.7028759684021385E-2</v>
      </c>
      <c r="S152" s="156"/>
    </row>
    <row r="153" spans="1:19">
      <c r="A153" s="157">
        <f>'STOCK RETURNS'!C1142</f>
        <v>6.7386731759194662E-3</v>
      </c>
      <c r="B153" s="158">
        <f>'STOCK RETURNS'!E1142</f>
        <v>-1.640134865272317E-2</v>
      </c>
      <c r="C153" s="158">
        <f>'STOCK RETURNS'!G1142</f>
        <v>-2.185689784247816E-2</v>
      </c>
      <c r="D153" s="158">
        <f>'STOCK RETURNS'!I1142</f>
        <v>-1.3423020332140774E-2</v>
      </c>
      <c r="E153" s="158">
        <f>'STOCK RETURNS'!K1142</f>
        <v>3.8735070142462587E-2</v>
      </c>
      <c r="F153" s="158">
        <f>'STOCK RETURNS'!M1142</f>
        <v>2.2798914964806027E-2</v>
      </c>
      <c r="G153" s="158">
        <f>'STOCK RETURNS'!O1142</f>
        <v>-2.9270382300113224E-2</v>
      </c>
      <c r="H153" s="158">
        <f>'STOCK RETURNS'!Q1142</f>
        <v>4.5632704130358671E-2</v>
      </c>
      <c r="I153" s="158">
        <f>'STOCK RETURNS'!S1142</f>
        <v>6.4817500076470691E-2</v>
      </c>
      <c r="J153" s="158">
        <f>'STOCK RETURNS'!U1142</f>
        <v>0</v>
      </c>
      <c r="K153" s="158">
        <f>'STOCK RETURNS'!W1142</f>
        <v>2.7628964989496182E-2</v>
      </c>
      <c r="L153" s="158">
        <f>'STOCK RETURNS'!Y1142</f>
        <v>-1.082123863158334E-2</v>
      </c>
      <c r="M153" s="158">
        <f>'STOCK RETURNS'!AA1142</f>
        <v>-1.8746042821055332E-2</v>
      </c>
      <c r="N153" s="158">
        <f>'STOCK RETURNS'!AC1142</f>
        <v>1.0157527658024952E-2</v>
      </c>
      <c r="O153" s="158">
        <f>'STOCK RETURNS'!AE1142</f>
        <v>-1.4154337244130535E-2</v>
      </c>
      <c r="P153" s="158">
        <f>'STOCK RETURNS'!AG1142</f>
        <v>-8.9864487403458811E-3</v>
      </c>
      <c r="Q153" s="158">
        <f>'STOCK RETURNS'!AI1142</f>
        <v>6.3392126097592408E-3</v>
      </c>
      <c r="R153" s="159">
        <f>'STOCK RETURNS'!AK1142</f>
        <v>1.1510372464401921E-2</v>
      </c>
      <c r="S153" s="156"/>
    </row>
    <row r="154" spans="1:19">
      <c r="A154" s="157">
        <f>'STOCK RETURNS'!C1143</f>
        <v>2.0770355073768097E-2</v>
      </c>
      <c r="B154" s="158">
        <f>'STOCK RETURNS'!E1143</f>
        <v>2.0497849602193564E-2</v>
      </c>
      <c r="C154" s="158">
        <f>'STOCK RETURNS'!G1143</f>
        <v>3.2439007173014914E-2</v>
      </c>
      <c r="D154" s="158">
        <f>'STOCK RETURNS'!I1143</f>
        <v>4.3423676963943421E-3</v>
      </c>
      <c r="E154" s="158">
        <f>'STOCK RETURNS'!K1143</f>
        <v>6.2356787727684507E-2</v>
      </c>
      <c r="F154" s="158">
        <f>'STOCK RETURNS'!M1143</f>
        <v>1.1545119746541845E-2</v>
      </c>
      <c r="G154" s="158">
        <f>'STOCK RETURNS'!O1143</f>
        <v>6.6760428714891379E-2</v>
      </c>
      <c r="H154" s="158">
        <f>'STOCK RETURNS'!Q1143</f>
        <v>2.5634002996035719E-2</v>
      </c>
      <c r="I154" s="158">
        <f>'STOCK RETURNS'!S1143</f>
        <v>-1.9007964045176632E-2</v>
      </c>
      <c r="J154" s="158">
        <f>'STOCK RETURNS'!U1143</f>
        <v>6.4705328623987854E-2</v>
      </c>
      <c r="K154" s="158">
        <f>'STOCK RETURNS'!W1143</f>
        <v>1.7100279893620847E-2</v>
      </c>
      <c r="L154" s="158">
        <f>'STOCK RETURNS'!Y1143</f>
        <v>3.3666857470484174E-2</v>
      </c>
      <c r="M154" s="158">
        <f>'STOCK RETURNS'!AA1143</f>
        <v>-4.1442166300745958E-2</v>
      </c>
      <c r="N154" s="158">
        <f>'STOCK RETURNS'!AC1143</f>
        <v>1.693894259125139E-2</v>
      </c>
      <c r="O154" s="158">
        <f>'STOCK RETURNS'!AE1143</f>
        <v>2.0420444277015198E-2</v>
      </c>
      <c r="P154" s="158">
        <f>'STOCK RETURNS'!AG1143</f>
        <v>1.1614225840422706E-2</v>
      </c>
      <c r="Q154" s="158">
        <f>'STOCK RETURNS'!AI1143</f>
        <v>1.6477261010055456E-2</v>
      </c>
      <c r="R154" s="159">
        <f>'STOCK RETURNS'!AK1143</f>
        <v>6.0809515660026035E-3</v>
      </c>
      <c r="S154" s="156"/>
    </row>
    <row r="155" spans="1:19">
      <c r="A155" s="157">
        <f>'STOCK RETURNS'!C1144</f>
        <v>-3.5996733525639028E-2</v>
      </c>
      <c r="B155" s="158">
        <f>'STOCK RETURNS'!E1144</f>
        <v>-1.042587732407939E-2</v>
      </c>
      <c r="C155" s="158">
        <f>'STOCK RETURNS'!G1144</f>
        <v>0</v>
      </c>
      <c r="D155" s="158">
        <f>'STOCK RETURNS'!I1144</f>
        <v>-2.1436801055694284E-2</v>
      </c>
      <c r="E155" s="158">
        <f>'STOCK RETURNS'!K1144</f>
        <v>-1.1070595133691947E-2</v>
      </c>
      <c r="F155" s="158">
        <f>'STOCK RETURNS'!M1144</f>
        <v>-3.0507935848454609E-2</v>
      </c>
      <c r="G155" s="158">
        <f>'STOCK RETURNS'!O1144</f>
        <v>-7.6981066367921069E-2</v>
      </c>
      <c r="H155" s="158">
        <f>'STOCK RETURNS'!Q1144</f>
        <v>-3.769041159279006E-2</v>
      </c>
      <c r="I155" s="158">
        <f>'STOCK RETURNS'!S1144</f>
        <v>-5.4778206014054621E-2</v>
      </c>
      <c r="J155" s="158">
        <f>'STOCK RETURNS'!U1144</f>
        <v>1.5542676620171184E-2</v>
      </c>
      <c r="K155" s="158">
        <f>'STOCK RETURNS'!W1144</f>
        <v>-1.6755392840710825E-2</v>
      </c>
      <c r="L155" s="158">
        <f>'STOCK RETURNS'!Y1144</f>
        <v>-8.3890502862157303E-3</v>
      </c>
      <c r="M155" s="158">
        <f>'STOCK RETURNS'!AA1144</f>
        <v>-2.5438845099604528E-2</v>
      </c>
      <c r="N155" s="158">
        <f>'STOCK RETURNS'!AC1144</f>
        <v>-4.1273532444569348E-2</v>
      </c>
      <c r="O155" s="158">
        <f>'STOCK RETURNS'!AE1144</f>
        <v>-8.0735565221939018E-3</v>
      </c>
      <c r="P155" s="158">
        <f>'STOCK RETURNS'!AG1144</f>
        <v>-2.5650951193520892E-2</v>
      </c>
      <c r="Q155" s="158">
        <f>'STOCK RETURNS'!AI1144</f>
        <v>-5.1774154845122621E-2</v>
      </c>
      <c r="R155" s="159">
        <f>'STOCK RETURNS'!AK1144</f>
        <v>1.8732443816804189E-3</v>
      </c>
      <c r="S155" s="156"/>
    </row>
    <row r="156" spans="1:19">
      <c r="A156" s="157">
        <f>'STOCK RETURNS'!C1145</f>
        <v>-4.893783798720742E-3</v>
      </c>
      <c r="B156" s="158">
        <f>'STOCK RETURNS'!E1145</f>
        <v>9.744291474678141E-3</v>
      </c>
      <c r="C156" s="158">
        <f>'STOCK RETURNS'!G1145</f>
        <v>0</v>
      </c>
      <c r="D156" s="158">
        <f>'STOCK RETURNS'!I1145</f>
        <v>4.6587468813722756E-4</v>
      </c>
      <c r="E156" s="158">
        <f>'STOCK RETURNS'!K1145</f>
        <v>2.3141308080368076E-2</v>
      </c>
      <c r="F156" s="158">
        <f>'STOCK RETURNS'!M1145</f>
        <v>-2.502333208233723E-2</v>
      </c>
      <c r="G156" s="158">
        <f>'STOCK RETURNS'!O1145</f>
        <v>-1.352631073268853E-3</v>
      </c>
      <c r="H156" s="158">
        <f>'STOCK RETURNS'!Q1145</f>
        <v>1.8030538545413768E-2</v>
      </c>
      <c r="I156" s="158">
        <f>'STOCK RETURNS'!S1145</f>
        <v>7.851975282685171E-3</v>
      </c>
      <c r="J156" s="158">
        <f>'STOCK RETURNS'!U1145</f>
        <v>0</v>
      </c>
      <c r="K156" s="158">
        <f>'STOCK RETURNS'!W1145</f>
        <v>-1.9499225051433894E-2</v>
      </c>
      <c r="L156" s="158">
        <f>'STOCK RETURNS'!Y1145</f>
        <v>-2.1864759608707361E-3</v>
      </c>
      <c r="M156" s="158">
        <f>'STOCK RETURNS'!AA1145</f>
        <v>6.5494891135171925E-3</v>
      </c>
      <c r="N156" s="158">
        <f>'STOCK RETURNS'!AC1145</f>
        <v>-1.2846769128786255E-2</v>
      </c>
      <c r="O156" s="158">
        <f>'STOCK RETURNS'!AE1145</f>
        <v>2.5400930734308596E-4</v>
      </c>
      <c r="P156" s="158">
        <f>'STOCK RETURNS'!AG1145</f>
        <v>-2.9661609990383852E-3</v>
      </c>
      <c r="Q156" s="158">
        <f>'STOCK RETURNS'!AI1145</f>
        <v>8.1723057098623316E-3</v>
      </c>
      <c r="R156" s="159">
        <f>'STOCK RETURNS'!AK1145</f>
        <v>-1.8732443816804475E-3</v>
      </c>
      <c r="S156" s="156"/>
    </row>
    <row r="157" spans="1:19">
      <c r="A157" s="157">
        <f>'STOCK RETURNS'!C1146</f>
        <v>1.1073795742855271E-2</v>
      </c>
      <c r="B157" s="158">
        <f>'STOCK RETURNS'!E1146</f>
        <v>-4.7080351220440278E-3</v>
      </c>
      <c r="C157" s="158">
        <f>'STOCK RETURNS'!G1146</f>
        <v>-2.4056142854236268E-2</v>
      </c>
      <c r="D157" s="158">
        <f>'STOCK RETURNS'!I1146</f>
        <v>4.4150182091169145E-3</v>
      </c>
      <c r="E157" s="158">
        <f>'STOCK RETURNS'!K1146</f>
        <v>-9.6049491436280849E-3</v>
      </c>
      <c r="F157" s="158">
        <f>'STOCK RETURNS'!M1146</f>
        <v>3.334227087239805E-2</v>
      </c>
      <c r="G157" s="158">
        <f>'STOCK RETURNS'!O1146</f>
        <v>7.2308070372066255E-2</v>
      </c>
      <c r="H157" s="158">
        <f>'STOCK RETURNS'!Q1146</f>
        <v>5.2805403230333503E-3</v>
      </c>
      <c r="I157" s="158">
        <f>'STOCK RETURNS'!S1146</f>
        <v>5.6475374911223022E-2</v>
      </c>
      <c r="J157" s="158">
        <f>'STOCK RETURNS'!U1146</f>
        <v>3.4422639690670193E-2</v>
      </c>
      <c r="K157" s="158">
        <f>'STOCK RETURNS'!W1146</f>
        <v>2.7912013959948957E-2</v>
      </c>
      <c r="L157" s="158">
        <f>'STOCK RETURNS'!Y1146</f>
        <v>-3.1318534837939337E-3</v>
      </c>
      <c r="M157" s="158">
        <f>'STOCK RETURNS'!AA1146</f>
        <v>-2.0742770174322429E-2</v>
      </c>
      <c r="N157" s="158">
        <f>'STOCK RETURNS'!AC1146</f>
        <v>1.9673682464216701E-2</v>
      </c>
      <c r="O157" s="158">
        <f>'STOCK RETURNS'!AE1146</f>
        <v>6.8033995491697729E-3</v>
      </c>
      <c r="P157" s="158">
        <f>'STOCK RETURNS'!AG1146</f>
        <v>3.2022931570667053E-2</v>
      </c>
      <c r="Q157" s="158">
        <f>'STOCK RETURNS'!AI1146</f>
        <v>1.2902232406064557E-2</v>
      </c>
      <c r="R157" s="159">
        <f>'STOCK RETURNS'!AK1146</f>
        <v>8.6499808139041141E-3</v>
      </c>
      <c r="S157" s="156"/>
    </row>
    <row r="158" spans="1:19">
      <c r="A158" s="157">
        <f>'STOCK RETURNS'!C1147</f>
        <v>-1.5403573659530058E-4</v>
      </c>
      <c r="B158" s="158">
        <f>'STOCK RETURNS'!E1147</f>
        <v>4.4049588960537751E-3</v>
      </c>
      <c r="C158" s="158">
        <f>'STOCK RETURNS'!G1147</f>
        <v>8.6580627431145311E-3</v>
      </c>
      <c r="D158" s="158">
        <f>'STOCK RETURNS'!I1147</f>
        <v>-1.3069030819690863E-2</v>
      </c>
      <c r="E158" s="158">
        <f>'STOCK RETURNS'!K1147</f>
        <v>1.9966057768236919E-4</v>
      </c>
      <c r="F158" s="158">
        <f>'STOCK RETURNS'!M1147</f>
        <v>-1.0060796049839418E-2</v>
      </c>
      <c r="G158" s="158">
        <f>'STOCK RETURNS'!O1147</f>
        <v>3.6592463304829285E-2</v>
      </c>
      <c r="H158" s="158">
        <f>'STOCK RETURNS'!Q1147</f>
        <v>-9.2593254127967123E-3</v>
      </c>
      <c r="I158" s="158">
        <f>'STOCK RETURNS'!S1147</f>
        <v>-4.3156643070941685E-2</v>
      </c>
      <c r="J158" s="158">
        <f>'STOCK RETURNS'!U1147</f>
        <v>1.0601715272880766E-2</v>
      </c>
      <c r="K158" s="158">
        <f>'STOCK RETURNS'!W1147</f>
        <v>0</v>
      </c>
      <c r="L158" s="158">
        <f>'STOCK RETURNS'!Y1147</f>
        <v>-8.8217333291477646E-3</v>
      </c>
      <c r="M158" s="158">
        <f>'STOCK RETURNS'!AA1147</f>
        <v>3.7269255862741726E-2</v>
      </c>
      <c r="N158" s="158">
        <f>'STOCK RETURNS'!AC1147</f>
        <v>-7.4244991067697304E-3</v>
      </c>
      <c r="O158" s="158">
        <f>'STOCK RETURNS'!AE1147</f>
        <v>-7.8198241325074455E-3</v>
      </c>
      <c r="P158" s="158">
        <f>'STOCK RETURNS'!AG1147</f>
        <v>7.5560547099909822E-3</v>
      </c>
      <c r="Q158" s="158">
        <f>'STOCK RETURNS'!AI1147</f>
        <v>-1.2948104008666452E-3</v>
      </c>
      <c r="R158" s="159">
        <f>'STOCK RETURNS'!AK1147</f>
        <v>-4.0978574666814503E-3</v>
      </c>
      <c r="S158" s="156"/>
    </row>
    <row r="159" spans="1:19">
      <c r="A159" s="157">
        <f>'STOCK RETURNS'!C1148</f>
        <v>3.0804774983675344E-4</v>
      </c>
      <c r="B159" s="158">
        <f>'STOCK RETURNS'!E1148</f>
        <v>2.2731578048263806E-4</v>
      </c>
      <c r="C159" s="158">
        <f>'STOCK RETURNS'!G1148</f>
        <v>0</v>
      </c>
      <c r="D159" s="158">
        <f>'STOCK RETURNS'!I1148</f>
        <v>4.6871423987563795E-3</v>
      </c>
      <c r="E159" s="158">
        <f>'STOCK RETURNS'!K1148</f>
        <v>1.3484241589777398E-2</v>
      </c>
      <c r="F159" s="158">
        <f>'STOCK RETURNS'!M1148</f>
        <v>-1.0465725706710271E-3</v>
      </c>
      <c r="G159" s="158">
        <f>'STOCK RETURNS'!O1148</f>
        <v>7.2111738296060351E-2</v>
      </c>
      <c r="H159" s="158">
        <f>'STOCK RETURNS'!Q1148</f>
        <v>3.5251691874800345E-2</v>
      </c>
      <c r="I159" s="158">
        <f>'STOCK RETURNS'!S1148</f>
        <v>-4.4198966981512473E-3</v>
      </c>
      <c r="J159" s="158">
        <f>'STOCK RETURNS'!U1148</f>
        <v>0</v>
      </c>
      <c r="K159" s="158">
        <f>'STOCK RETURNS'!W1148</f>
        <v>3.2298854695715348E-2</v>
      </c>
      <c r="L159" s="158">
        <f>'STOCK RETURNS'!Y1148</f>
        <v>9.4488891979322889E-3</v>
      </c>
      <c r="M159" s="158">
        <f>'STOCK RETURNS'!AA1148</f>
        <v>4.4370944693875494E-2</v>
      </c>
      <c r="N159" s="158">
        <f>'STOCK RETURNS'!AC1148</f>
        <v>1.8314658833047017E-3</v>
      </c>
      <c r="O159" s="158">
        <f>'STOCK RETURNS'!AE1148</f>
        <v>-4.1302115709923991E-3</v>
      </c>
      <c r="P159" s="158">
        <f>'STOCK RETURNS'!AG1148</f>
        <v>0</v>
      </c>
      <c r="Q159" s="158">
        <f>'STOCK RETURNS'!AI1148</f>
        <v>1.0490759522878942E-2</v>
      </c>
      <c r="R159" s="159">
        <f>'STOCK RETURNS'!AK1148</f>
        <v>-4.5521233472226846E-3</v>
      </c>
      <c r="S159" s="156"/>
    </row>
    <row r="160" spans="1:19">
      <c r="A160" s="157">
        <f>'STOCK RETURNS'!C1149</f>
        <v>-6.8765965397676503E-3</v>
      </c>
      <c r="B160" s="158">
        <f>'STOCK RETURNS'!E1149</f>
        <v>-1.242630817150237E-2</v>
      </c>
      <c r="C160" s="158">
        <f>'STOCK RETURNS'!G1149</f>
        <v>-6.9204428445737952E-3</v>
      </c>
      <c r="D160" s="158">
        <f>'STOCK RETURNS'!I1149</f>
        <v>3.0349036951538896E-3</v>
      </c>
      <c r="E160" s="158">
        <f>'STOCK RETURNS'!K1149</f>
        <v>-1.2220649495337146E-2</v>
      </c>
      <c r="F160" s="158">
        <f>'STOCK RETURNS'!M1149</f>
        <v>-3.7337670437644119E-2</v>
      </c>
      <c r="G160" s="158">
        <f>'STOCK RETURNS'!O1149</f>
        <v>-3.4236543089790135E-2</v>
      </c>
      <c r="H160" s="158">
        <f>'STOCK RETURNS'!Q1149</f>
        <v>-2.0084899331310739E-2</v>
      </c>
      <c r="I160" s="158">
        <f>'STOCK RETURNS'!S1149</f>
        <v>-3.837942815159337E-2</v>
      </c>
      <c r="J160" s="158">
        <f>'STOCK RETURNS'!U1149</f>
        <v>1.3424385472330255E-2</v>
      </c>
      <c r="K160" s="158">
        <f>'STOCK RETURNS'!W1149</f>
        <v>-3.9677695554166004E-2</v>
      </c>
      <c r="L160" s="158">
        <f>'STOCK RETURNS'!Y1149</f>
        <v>-1.2618463959211462E-2</v>
      </c>
      <c r="M160" s="158">
        <f>'STOCK RETURNS'!AA1149</f>
        <v>-3.7970383850130851E-2</v>
      </c>
      <c r="N160" s="158">
        <f>'STOCK RETURNS'!AC1149</f>
        <v>-4.7950205968849996E-2</v>
      </c>
      <c r="O160" s="158">
        <f>'STOCK RETURNS'!AE1149</f>
        <v>-2.0598924678947262E-3</v>
      </c>
      <c r="P160" s="158">
        <f>'STOCK RETURNS'!AG1149</f>
        <v>-3.5133037562874746E-2</v>
      </c>
      <c r="Q160" s="158">
        <f>'STOCK RETURNS'!AI1149</f>
        <v>-4.111648000219896E-2</v>
      </c>
      <c r="R160" s="159">
        <f>'STOCK RETURNS'!AK1149</f>
        <v>-1.2500781315114446E-4</v>
      </c>
      <c r="S160" s="156"/>
    </row>
    <row r="161" spans="1:19">
      <c r="A161" s="157">
        <f>'STOCK RETURNS'!C1150</f>
        <v>-6.7680837138887479E-3</v>
      </c>
      <c r="B161" s="158">
        <f>'STOCK RETURNS'!E1150</f>
        <v>-3.0057545801785986E-2</v>
      </c>
      <c r="C161" s="158">
        <f>'STOCK RETURNS'!G1150</f>
        <v>-2.8170876966696335E-2</v>
      </c>
      <c r="D161" s="158">
        <f>'STOCK RETURNS'!I1150</f>
        <v>-3.077165866675366E-2</v>
      </c>
      <c r="E161" s="158">
        <f>'STOCK RETURNS'!K1150</f>
        <v>5.3156147431024597E-4</v>
      </c>
      <c r="F161" s="158">
        <f>'STOCK RETURNS'!M1150</f>
        <v>-4.4451762570833921E-2</v>
      </c>
      <c r="G161" s="158">
        <f>'STOCK RETURNS'!O1150</f>
        <v>-7.6989092020434316E-2</v>
      </c>
      <c r="H161" s="158">
        <f>'STOCK RETURNS'!Q1150</f>
        <v>2.9660459250882832E-2</v>
      </c>
      <c r="I161" s="158">
        <f>'STOCK RETURNS'!S1150</f>
        <v>0</v>
      </c>
      <c r="J161" s="158">
        <f>'STOCK RETURNS'!U1150</f>
        <v>-3.0983192302179687E-2</v>
      </c>
      <c r="K161" s="158">
        <f>'STOCK RETURNS'!W1150</f>
        <v>0</v>
      </c>
      <c r="L161" s="158">
        <f>'STOCK RETURNS'!Y1150</f>
        <v>-1.8260959134609088E-2</v>
      </c>
      <c r="M161" s="158">
        <f>'STOCK RETURNS'!AA1150</f>
        <v>-2.6541197269388993E-2</v>
      </c>
      <c r="N161" s="158">
        <f>'STOCK RETURNS'!AC1150</f>
        <v>-2.3604524543407973E-2</v>
      </c>
      <c r="O161" s="158">
        <f>'STOCK RETURNS'!AE1150</f>
        <v>7.0525912898088674E-3</v>
      </c>
      <c r="P161" s="158">
        <f>'STOCK RETURNS'!AG1150</f>
        <v>-2.4494352906500701E-2</v>
      </c>
      <c r="Q161" s="158">
        <f>'STOCK RETURNS'!AI1150</f>
        <v>-7.3670719669290091E-2</v>
      </c>
      <c r="R161" s="159">
        <f>'STOCK RETURNS'!AK1150</f>
        <v>-9.3573075763415895E-3</v>
      </c>
      <c r="S161" s="156"/>
    </row>
    <row r="162" spans="1:19">
      <c r="A162" s="157">
        <f>'STOCK RETURNS'!C1151</f>
        <v>8.007817329978309E-3</v>
      </c>
      <c r="B162" s="158">
        <f>'STOCK RETURNS'!E1151</f>
        <v>2.4475950792333364E-3</v>
      </c>
      <c r="C162" s="158">
        <f>'STOCK RETURNS'!G1151</f>
        <v>3.5091319811270193E-2</v>
      </c>
      <c r="D162" s="158">
        <f>'STOCK RETURNS'!I1151</f>
        <v>-1.4284227863249833E-2</v>
      </c>
      <c r="E162" s="158">
        <f>'STOCK RETURNS'!K1151</f>
        <v>3.6011719082229214E-2</v>
      </c>
      <c r="F162" s="158">
        <f>'STOCK RETURNS'!M1151</f>
        <v>-2.275313837135428E-3</v>
      </c>
      <c r="G162" s="158">
        <f>'STOCK RETURNS'!O1151</f>
        <v>3.5465589228688754E-2</v>
      </c>
      <c r="H162" s="158">
        <f>'STOCK RETURNS'!Q1151</f>
        <v>5.5604192403805333E-2</v>
      </c>
      <c r="I162" s="158">
        <f>'STOCK RETURNS'!S1151</f>
        <v>6.3531109380787348E-2</v>
      </c>
      <c r="J162" s="158">
        <f>'STOCK RETURNS'!U1151</f>
        <v>3.330396424336645E-2</v>
      </c>
      <c r="K162" s="158">
        <f>'STOCK RETURNS'!W1151</f>
        <v>-6.1809443316291464E-2</v>
      </c>
      <c r="L162" s="158">
        <f>'STOCK RETURNS'!Y1151</f>
        <v>-3.3199433590701669E-2</v>
      </c>
      <c r="M162" s="158">
        <f>'STOCK RETURNS'!AA1151</f>
        <v>4.632407167423841E-2</v>
      </c>
      <c r="N162" s="158">
        <f>'STOCK RETURNS'!AC1151</f>
        <v>3.5189151145344983E-3</v>
      </c>
      <c r="O162" s="158">
        <f>'STOCK RETURNS'!AE1151</f>
        <v>-9.6917296686266988E-3</v>
      </c>
      <c r="P162" s="158">
        <f>'STOCK RETURNS'!AG1151</f>
        <v>-5.941295542381154E-3</v>
      </c>
      <c r="Q162" s="158">
        <f>'STOCK RETURNS'!AI1151</f>
        <v>8.5914614379637936E-3</v>
      </c>
      <c r="R162" s="159">
        <f>'STOCK RETURNS'!AK1151</f>
        <v>3.6528570659347883E-3</v>
      </c>
      <c r="S162" s="156"/>
    </row>
    <row r="163" spans="1:19">
      <c r="A163" s="157">
        <f>'STOCK RETURNS'!C1152</f>
        <v>6.7911975780019758E-3</v>
      </c>
      <c r="B163" s="158">
        <f>'STOCK RETURNS'!E1152</f>
        <v>1.2148912994848082E-2</v>
      </c>
      <c r="C163" s="158">
        <f>'STOCK RETURNS'!G1152</f>
        <v>-3.1526253646773895E-2</v>
      </c>
      <c r="D163" s="158">
        <f>'STOCK RETURNS'!I1152</f>
        <v>2.9551699994038165E-2</v>
      </c>
      <c r="E163" s="158">
        <f>'STOCK RETURNS'!K1152</f>
        <v>4.8771856025053607E-2</v>
      </c>
      <c r="F163" s="158">
        <f>'STOCK RETURNS'!M1152</f>
        <v>3.0656606375360329E-2</v>
      </c>
      <c r="G163" s="158">
        <f>'STOCK RETURNS'!O1152</f>
        <v>0</v>
      </c>
      <c r="H163" s="158">
        <f>'STOCK RETURNS'!Q1152</f>
        <v>7.1873334352305404E-2</v>
      </c>
      <c r="I163" s="158">
        <f>'STOCK RETURNS'!S1152</f>
        <v>7.1868502512413432E-2</v>
      </c>
      <c r="J163" s="158">
        <f>'STOCK RETURNS'!U1152</f>
        <v>0</v>
      </c>
      <c r="K163" s="158">
        <f>'STOCK RETURNS'!W1152</f>
        <v>7.6656699522785476E-3</v>
      </c>
      <c r="L163" s="158">
        <f>'STOCK RETURNS'!Y1152</f>
        <v>2.1164811192043116E-2</v>
      </c>
      <c r="M163" s="158">
        <f>'STOCK RETURNS'!AA1152</f>
        <v>2.8239461720332492E-2</v>
      </c>
      <c r="N163" s="158">
        <f>'STOCK RETURNS'!AC1152</f>
        <v>2.4790226957622331E-2</v>
      </c>
      <c r="O163" s="158">
        <f>'STOCK RETURNS'!AE1152</f>
        <v>-1.4428163565596576E-2</v>
      </c>
      <c r="P163" s="158">
        <f>'STOCK RETURNS'!AG1152</f>
        <v>1.6083926351340053E-2</v>
      </c>
      <c r="Q163" s="158">
        <f>'STOCK RETURNS'!AI1152</f>
        <v>7.2292130216137368E-2</v>
      </c>
      <c r="R163" s="159">
        <f>'STOCK RETURNS'!AK1152</f>
        <v>1.6522087862300985E-2</v>
      </c>
      <c r="S163" s="156"/>
    </row>
    <row r="164" spans="1:19">
      <c r="A164" s="157">
        <f>'STOCK RETURNS'!C1153</f>
        <v>-3.0040461643712772E-3</v>
      </c>
      <c r="B164" s="158">
        <f>'STOCK RETURNS'!E1153</f>
        <v>9.9225620316903736E-3</v>
      </c>
      <c r="C164" s="158">
        <f>'STOCK RETURNS'!G1153</f>
        <v>2.9800627679304127E-2</v>
      </c>
      <c r="D164" s="158">
        <f>'STOCK RETURNS'!I1153</f>
        <v>1.7832476295556239E-2</v>
      </c>
      <c r="E164" s="158">
        <f>'STOCK RETURNS'!K1153</f>
        <v>-1.893650729275724E-3</v>
      </c>
      <c r="F164" s="158">
        <f>'STOCK RETURNS'!M1153</f>
        <v>1.5708085538699283E-2</v>
      </c>
      <c r="G164" s="158">
        <f>'STOCK RETURNS'!O1153</f>
        <v>1.8588344505959638E-2</v>
      </c>
      <c r="H164" s="158">
        <f>'STOCK RETURNS'!Q1153</f>
        <v>-5.0462680676242721E-3</v>
      </c>
      <c r="I164" s="158">
        <f>'STOCK RETURNS'!S1153</f>
        <v>3.0105391528712842E-3</v>
      </c>
      <c r="J164" s="158">
        <f>'STOCK RETURNS'!U1153</f>
        <v>2.7633206411368221E-2</v>
      </c>
      <c r="K164" s="158">
        <f>'STOCK RETURNS'!W1153</f>
        <v>-2.7651531330510008E-2</v>
      </c>
      <c r="L164" s="158">
        <f>'STOCK RETURNS'!Y1153</f>
        <v>1.976412948092602E-2</v>
      </c>
      <c r="M164" s="158">
        <f>'STOCK RETURNS'!AA1153</f>
        <v>-3.9246317577727265E-2</v>
      </c>
      <c r="N164" s="158">
        <f>'STOCK RETURNS'!AC1153</f>
        <v>8.9729348309454341E-3</v>
      </c>
      <c r="O164" s="158">
        <f>'STOCK RETURNS'!AE1153</f>
        <v>7.6040617456556896E-3</v>
      </c>
      <c r="P164" s="158">
        <f>'STOCK RETURNS'!AG1153</f>
        <v>1.556083086310355E-2</v>
      </c>
      <c r="Q164" s="158">
        <f>'STOCK RETURNS'!AI1153</f>
        <v>1.4453950801119067E-2</v>
      </c>
      <c r="R164" s="159">
        <f>'STOCK RETURNS'!AK1153</f>
        <v>8.6196814936297331E-3</v>
      </c>
      <c r="S164" s="156"/>
    </row>
    <row r="165" spans="1:19">
      <c r="A165" s="157">
        <f>'STOCK RETURNS'!C1154</f>
        <v>9.1380939211151615E-3</v>
      </c>
      <c r="B165" s="158">
        <f>'STOCK RETURNS'!E1154</f>
        <v>7.8371511392576303E-3</v>
      </c>
      <c r="C165" s="158">
        <f>'STOCK RETURNS'!G1154</f>
        <v>-4.053418332241282E-2</v>
      </c>
      <c r="D165" s="158">
        <f>'STOCK RETURNS'!I1154</f>
        <v>-3.4944706497735891E-3</v>
      </c>
      <c r="E165" s="158">
        <f>'STOCK RETURNS'!K1154</f>
        <v>-9.1757155849046779E-4</v>
      </c>
      <c r="F165" s="158">
        <f>'STOCK RETURNS'!M1154</f>
        <v>-4.7229878893696974E-3</v>
      </c>
      <c r="G165" s="158">
        <f>'STOCK RETURNS'!O1154</f>
        <v>-2.0051402557720106E-2</v>
      </c>
      <c r="H165" s="158">
        <f>'STOCK RETURNS'!Q1154</f>
        <v>1.6849203649194455E-3</v>
      </c>
      <c r="I165" s="158">
        <f>'STOCK RETURNS'!S1154</f>
        <v>7.9840743482205486E-3</v>
      </c>
      <c r="J165" s="158">
        <f>'STOCK RETURNS'!U1154</f>
        <v>0</v>
      </c>
      <c r="K165" s="158">
        <f>'STOCK RETURNS'!W1154</f>
        <v>1.8335544693046112E-2</v>
      </c>
      <c r="L165" s="158">
        <f>'STOCK RETURNS'!Y1154</f>
        <v>3.0334079348521482E-2</v>
      </c>
      <c r="M165" s="158">
        <f>'STOCK RETURNS'!AA1154</f>
        <v>-3.1671971799687136E-3</v>
      </c>
      <c r="N165" s="158">
        <f>'STOCK RETURNS'!AC1154</f>
        <v>5.7260877448194322E-3</v>
      </c>
      <c r="O165" s="158">
        <f>'STOCK RETURNS'!AE1154</f>
        <v>-2.1979428428553823E-2</v>
      </c>
      <c r="P165" s="158">
        <f>'STOCK RETURNS'!AG1154</f>
        <v>-7.141443812002826E-3</v>
      </c>
      <c r="Q165" s="158">
        <f>'STOCK RETURNS'!AI1154</f>
        <v>1.5954977813212489E-2</v>
      </c>
      <c r="R165" s="159">
        <f>'STOCK RETURNS'!AK1154</f>
        <v>5.8070397605913225E-3</v>
      </c>
      <c r="S165" s="156"/>
    </row>
    <row r="166" spans="1:19">
      <c r="A166" s="157">
        <f>'STOCK RETURNS'!C1155</f>
        <v>1.9854912975472089E-3</v>
      </c>
      <c r="B166" s="158">
        <f>'STOCK RETURNS'!E1155</f>
        <v>3.4381360987062802E-3</v>
      </c>
      <c r="C166" s="158">
        <f>'STOCK RETURNS'!G1155</f>
        <v>1.8532248128927689E-2</v>
      </c>
      <c r="D166" s="158">
        <f>'STOCK RETURNS'!I1155</f>
        <v>-1.9084099035038528E-2</v>
      </c>
      <c r="E166" s="158">
        <f>'STOCK RETURNS'!K1155</f>
        <v>3.4213132102343387E-3</v>
      </c>
      <c r="F166" s="158">
        <f>'STOCK RETURNS'!M1155</f>
        <v>-6.9432034823278983E-3</v>
      </c>
      <c r="G166" s="158">
        <f>'STOCK RETURNS'!O1155</f>
        <v>-2.1209179717018942E-2</v>
      </c>
      <c r="H166" s="158">
        <f>'STOCK RETURNS'!Q1155</f>
        <v>9.4946259197783867E-3</v>
      </c>
      <c r="I166" s="158">
        <f>'STOCK RETURNS'!S1155</f>
        <v>-1.0994613501091832E-2</v>
      </c>
      <c r="J166" s="158">
        <f>'STOCK RETURNS'!U1155</f>
        <v>0</v>
      </c>
      <c r="K166" s="158">
        <f>'STOCK RETURNS'!W1155</f>
        <v>9.3159866374638023E-3</v>
      </c>
      <c r="L166" s="158">
        <f>'STOCK RETURNS'!Y1155</f>
        <v>8.3682496705165792E-3</v>
      </c>
      <c r="M166" s="158">
        <f>'STOCK RETURNS'!AA1155</f>
        <v>-7.5159717931223109E-4</v>
      </c>
      <c r="N166" s="158">
        <f>'STOCK RETURNS'!AC1155</f>
        <v>-3.4138691097833664E-2</v>
      </c>
      <c r="O166" s="158">
        <f>'STOCK RETURNS'!AE1155</f>
        <v>-1.2736051589433002E-2</v>
      </c>
      <c r="P166" s="158">
        <f>'STOCK RETURNS'!AG1155</f>
        <v>-1.128726201091425E-2</v>
      </c>
      <c r="Q166" s="158">
        <f>'STOCK RETURNS'!AI1155</f>
        <v>1.8763055076590787E-2</v>
      </c>
      <c r="R166" s="159">
        <f>'STOCK RETURNS'!AK1155</f>
        <v>-4.8771567143667574E-4</v>
      </c>
      <c r="S166" s="156"/>
    </row>
    <row r="167" spans="1:19">
      <c r="A167" s="157">
        <f>'STOCK RETURNS'!C1156</f>
        <v>2.2884168069665592E-4</v>
      </c>
      <c r="B167" s="158">
        <f>'STOCK RETURNS'!E1156</f>
        <v>-2.2445121024740961E-2</v>
      </c>
      <c r="C167" s="158">
        <f>'STOCK RETURNS'!G1156</f>
        <v>4.2515475026588138E-2</v>
      </c>
      <c r="D167" s="158">
        <f>'STOCK RETURNS'!I1156</f>
        <v>-9.5192772538206895E-4</v>
      </c>
      <c r="E167" s="158">
        <f>'STOCK RETURNS'!K1156</f>
        <v>-9.1906780133290487E-3</v>
      </c>
      <c r="F167" s="158">
        <f>'STOCK RETURNS'!M1156</f>
        <v>-1.7758513300979852E-2</v>
      </c>
      <c r="G167" s="158">
        <f>'STOCK RETURNS'!O1156</f>
        <v>-2.9955089797984512E-3</v>
      </c>
      <c r="H167" s="158">
        <f>'STOCK RETURNS'!Q1156</f>
        <v>-1.2867310398417571E-2</v>
      </c>
      <c r="I167" s="158">
        <f>'STOCK RETURNS'!S1156</f>
        <v>-2.8544241705298411E-2</v>
      </c>
      <c r="J167" s="158">
        <f>'STOCK RETURNS'!U1156</f>
        <v>-5.8959342497373626E-2</v>
      </c>
      <c r="K167" s="158">
        <f>'STOCK RETURNS'!W1156</f>
        <v>-2.4851716155763433E-2</v>
      </c>
      <c r="L167" s="158">
        <f>'STOCK RETURNS'!Y1156</f>
        <v>-1.2110068816512042E-2</v>
      </c>
      <c r="M167" s="158">
        <f>'STOCK RETURNS'!AA1156</f>
        <v>2.5031302181184748E-3</v>
      </c>
      <c r="N167" s="158">
        <f>'STOCK RETURNS'!AC1156</f>
        <v>-1.7150294885528272E-2</v>
      </c>
      <c r="O167" s="158">
        <f>'STOCK RETURNS'!AE1156</f>
        <v>-1.0498506190285389E-2</v>
      </c>
      <c r="P167" s="158">
        <f>'STOCK RETURNS'!AG1156</f>
        <v>-6.8615611597048504E-3</v>
      </c>
      <c r="Q167" s="158">
        <f>'STOCK RETURNS'!AI1156</f>
        <v>-1.7088864126778378E-2</v>
      </c>
      <c r="R167" s="159">
        <f>'STOCK RETURNS'!AK1156</f>
        <v>-1.0667094771154895E-2</v>
      </c>
      <c r="S167" s="156"/>
    </row>
    <row r="168" spans="1:19">
      <c r="A168" s="157">
        <f>'STOCK RETURNS'!C1157</f>
        <v>-8.7330109178135624E-3</v>
      </c>
      <c r="B168" s="158">
        <f>'STOCK RETURNS'!E1157</f>
        <v>-1.6437002518786471E-2</v>
      </c>
      <c r="C168" s="158">
        <f>'STOCK RETURNS'!G1157</f>
        <v>4.3377103082907584E-2</v>
      </c>
      <c r="D168" s="158">
        <f>'STOCK RETURNS'!I1157</f>
        <v>0</v>
      </c>
      <c r="E168" s="158">
        <f>'STOCK RETURNS'!K1157</f>
        <v>1.0105117068728766E-2</v>
      </c>
      <c r="F168" s="158">
        <f>'STOCK RETURNS'!M1157</f>
        <v>-3.8429686045475961E-2</v>
      </c>
      <c r="G168" s="158">
        <f>'STOCK RETURNS'!O1157</f>
        <v>-3.5368143837791376E-2</v>
      </c>
      <c r="H168" s="158">
        <f>'STOCK RETURNS'!Q1157</f>
        <v>1.0641377370263848E-2</v>
      </c>
      <c r="I168" s="158">
        <f>'STOCK RETURNS'!S1157</f>
        <v>-3.3651966164607375E-2</v>
      </c>
      <c r="J168" s="158">
        <f>'STOCK RETURNS'!U1157</f>
        <v>1.2812739861591956E-2</v>
      </c>
      <c r="K168" s="158">
        <f>'STOCK RETURNS'!W1157</f>
        <v>0</v>
      </c>
      <c r="L168" s="158">
        <f>'STOCK RETURNS'!Y1157</f>
        <v>-3.1416196233378928E-2</v>
      </c>
      <c r="M168" s="158">
        <f>'STOCK RETURNS'!AA1157</f>
        <v>0</v>
      </c>
      <c r="N168" s="158">
        <f>'STOCK RETURNS'!AC1157</f>
        <v>-2.6632732565598945E-2</v>
      </c>
      <c r="O168" s="158">
        <f>'STOCK RETURNS'!AE1157</f>
        <v>-2.3879505771804456E-2</v>
      </c>
      <c r="P168" s="158">
        <f>'STOCK RETURNS'!AG1157</f>
        <v>-1.4564374235683786E-2</v>
      </c>
      <c r="Q168" s="158">
        <f>'STOCK RETURNS'!AI1157</f>
        <v>-1.471477690056484E-2</v>
      </c>
      <c r="R168" s="159">
        <f>'STOCK RETURNS'!AK1157</f>
        <v>-1.4714821741076606E-2</v>
      </c>
      <c r="S168" s="156"/>
    </row>
    <row r="169" spans="1:19">
      <c r="A169" s="157">
        <f>'STOCK RETURNS'!C1158</f>
        <v>-1.1374750258222608E-2</v>
      </c>
      <c r="B169" s="158">
        <f>'STOCK RETURNS'!E1158</f>
        <v>-3.4951183407299128E-3</v>
      </c>
      <c r="C169" s="158">
        <f>'STOCK RETURNS'!G1158</f>
        <v>-1.9303723901387508E-2</v>
      </c>
      <c r="D169" s="158">
        <f>'STOCK RETURNS'!I1158</f>
        <v>-3.4887259000440547E-2</v>
      </c>
      <c r="E169" s="158">
        <f>'STOCK RETURNS'!K1158</f>
        <v>-6.5599348072315974E-2</v>
      </c>
      <c r="F169" s="158">
        <f>'STOCK RETURNS'!M1158</f>
        <v>-7.3630673654117129E-2</v>
      </c>
      <c r="G169" s="158">
        <f>'STOCK RETURNS'!O1158</f>
        <v>-1.4347448408141427E-2</v>
      </c>
      <c r="H169" s="158">
        <f>'STOCK RETURNS'!Q1158</f>
        <v>-3.284553468127422E-2</v>
      </c>
      <c r="I169" s="158">
        <f>'STOCK RETURNS'!S1158</f>
        <v>-5.9488903352507359E-2</v>
      </c>
      <c r="J169" s="158">
        <f>'STOCK RETURNS'!U1158</f>
        <v>0</v>
      </c>
      <c r="K169" s="158">
        <f>'STOCK RETURNS'!W1158</f>
        <v>-1.2189555524585565E-2</v>
      </c>
      <c r="L169" s="158">
        <f>'STOCK RETURNS'!Y1158</f>
        <v>3.8610086574595933E-3</v>
      </c>
      <c r="M169" s="158">
        <f>'STOCK RETURNS'!AA1158</f>
        <v>0</v>
      </c>
      <c r="N169" s="158">
        <f>'STOCK RETURNS'!AC1158</f>
        <v>-3.5672227869862787E-2</v>
      </c>
      <c r="O169" s="158">
        <f>'STOCK RETURNS'!AE1158</f>
        <v>4.9798307224337639E-2</v>
      </c>
      <c r="P169" s="158">
        <f>'STOCK RETURNS'!AG1158</f>
        <v>-4.3408315728160176E-3</v>
      </c>
      <c r="Q169" s="158">
        <f>'STOCK RETURNS'!AI1158</f>
        <v>-2.6135844648710601E-2</v>
      </c>
      <c r="R169" s="159">
        <f>'STOCK RETURNS'!AK1158</f>
        <v>-2.7777802223833949E-2</v>
      </c>
      <c r="S169" s="156"/>
    </row>
    <row r="170" spans="1:19">
      <c r="A170" s="157">
        <f>'STOCK RETURNS'!C1159</f>
        <v>-4.0549026239602506E-3</v>
      </c>
      <c r="B170" s="158">
        <f>'STOCK RETURNS'!E1159</f>
        <v>1.0339206392868342E-3</v>
      </c>
      <c r="C170" s="158">
        <f>'STOCK RETURNS'!G1159</f>
        <v>-7.7952612858423337E-2</v>
      </c>
      <c r="D170" s="158">
        <f>'STOCK RETURNS'!I1159</f>
        <v>-9.4129998961394734E-3</v>
      </c>
      <c r="E170" s="158">
        <f>'STOCK RETURNS'!K1159</f>
        <v>2.0288590804910266E-2</v>
      </c>
      <c r="F170" s="158">
        <f>'STOCK RETURNS'!M1159</f>
        <v>4.1306219644302776E-2</v>
      </c>
      <c r="G170" s="158">
        <f>'STOCK RETURNS'!O1159</f>
        <v>1.2273296770062688E-2</v>
      </c>
      <c r="H170" s="158">
        <f>'STOCK RETURNS'!Q1159</f>
        <v>5.1679701584425976E-3</v>
      </c>
      <c r="I170" s="158">
        <f>'STOCK RETURNS'!S1159</f>
        <v>7.3296876318842366E-2</v>
      </c>
      <c r="J170" s="158">
        <f>'STOCK RETURNS'!U1159</f>
        <v>0</v>
      </c>
      <c r="K170" s="158">
        <f>'STOCK RETURNS'!W1159</f>
        <v>1.8692133012152546E-2</v>
      </c>
      <c r="L170" s="158">
        <f>'STOCK RETURNS'!Y1159</f>
        <v>2.4112843384946545E-2</v>
      </c>
      <c r="M170" s="158">
        <f>'STOCK RETURNS'!AA1159</f>
        <v>-2.3360597975477754E-3</v>
      </c>
      <c r="N170" s="158">
        <f>'STOCK RETURNS'!AC1159</f>
        <v>1.9839938909063912E-2</v>
      </c>
      <c r="O170" s="158">
        <f>'STOCK RETURNS'!AE1159</f>
        <v>-2.2820507939065159E-2</v>
      </c>
      <c r="P170" s="158">
        <f>'STOCK RETURNS'!AG1159</f>
        <v>4.7599137889096947E-3</v>
      </c>
      <c r="Q170" s="158">
        <f>'STOCK RETURNS'!AI1159</f>
        <v>3.6650556618067287E-3</v>
      </c>
      <c r="R170" s="159">
        <f>'STOCK RETURNS'!AK1159</f>
        <v>-3.5432473855316338E-3</v>
      </c>
      <c r="S170" s="156"/>
    </row>
    <row r="171" spans="1:19">
      <c r="A171" s="157">
        <f>'STOCK RETURNS'!C1160</f>
        <v>-1.4857100907022299E-3</v>
      </c>
      <c r="B171" s="158">
        <f>'STOCK RETURNS'!E1160</f>
        <v>-2.8657876642424161E-3</v>
      </c>
      <c r="C171" s="158">
        <f>'STOCK RETURNS'!G1160</f>
        <v>0</v>
      </c>
      <c r="D171" s="158">
        <f>'STOCK RETURNS'!I1160</f>
        <v>6.2027242658910485E-3</v>
      </c>
      <c r="E171" s="158">
        <f>'STOCK RETURNS'!K1160</f>
        <v>-1.9768197896529362E-2</v>
      </c>
      <c r="F171" s="158">
        <f>'STOCK RETURNS'!M1160</f>
        <v>-1.2026459657604525E-3</v>
      </c>
      <c r="G171" s="158">
        <f>'STOCK RETURNS'!O1160</f>
        <v>-1.3587875636908902E-2</v>
      </c>
      <c r="H171" s="158">
        <f>'STOCK RETURNS'!Q1160</f>
        <v>-2.3762346681930377E-2</v>
      </c>
      <c r="I171" s="158">
        <f>'STOCK RETURNS'!S1160</f>
        <v>-2.1322769468821307E-2</v>
      </c>
      <c r="J171" s="158">
        <f>'STOCK RETURNS'!U1160</f>
        <v>0</v>
      </c>
      <c r="K171" s="158">
        <f>'STOCK RETURNS'!W1160</f>
        <v>0</v>
      </c>
      <c r="L171" s="158">
        <f>'STOCK RETURNS'!Y1160</f>
        <v>0</v>
      </c>
      <c r="M171" s="158">
        <f>'STOCK RETURNS'!AA1160</f>
        <v>-5.7060150159108557E-2</v>
      </c>
      <c r="N171" s="158">
        <f>'STOCK RETURNS'!AC1160</f>
        <v>7.5237149281112345E-3</v>
      </c>
      <c r="O171" s="158">
        <f>'STOCK RETURNS'!AE1160</f>
        <v>1.6718661508368963E-3</v>
      </c>
      <c r="P171" s="158">
        <f>'STOCK RETURNS'!AG1160</f>
        <v>5.8848480837056343E-2</v>
      </c>
      <c r="Q171" s="158">
        <f>'STOCK RETURNS'!AI1160</f>
        <v>-2.4211583717112517E-3</v>
      </c>
      <c r="R171" s="159">
        <f>'STOCK RETURNS'!AK1160</f>
        <v>-2.2613480804355873E-3</v>
      </c>
      <c r="S171" s="156"/>
    </row>
    <row r="172" spans="1:19">
      <c r="A172" s="157">
        <f>'STOCK RETURNS'!C1161</f>
        <v>-8.4872808097951041E-3</v>
      </c>
      <c r="B172" s="158">
        <f>'STOCK RETURNS'!E1161</f>
        <v>-3.8338705107219006E-3</v>
      </c>
      <c r="C172" s="158">
        <f>'STOCK RETURNS'!G1161</f>
        <v>-4.2683845737671186E-2</v>
      </c>
      <c r="D172" s="158">
        <f>'STOCK RETURNS'!I1161</f>
        <v>-1.0692629538743222E-2</v>
      </c>
      <c r="E172" s="158">
        <f>'STOCK RETURNS'!K1161</f>
        <v>5.0596890505238065E-3</v>
      </c>
      <c r="F172" s="158">
        <f>'STOCK RETURNS'!M1161</f>
        <v>2.0643845461065114E-2</v>
      </c>
      <c r="G172" s="158">
        <f>'STOCK RETURNS'!O1161</f>
        <v>1.6697492032273706E-2</v>
      </c>
      <c r="H172" s="158">
        <f>'STOCK RETURNS'!Q1161</f>
        <v>2.9282597790883597E-3</v>
      </c>
      <c r="I172" s="158">
        <f>'STOCK RETURNS'!S1161</f>
        <v>-1.520116133205044E-2</v>
      </c>
      <c r="J172" s="158">
        <f>'STOCK RETURNS'!U1161</f>
        <v>0</v>
      </c>
      <c r="K172" s="158">
        <f>'STOCK RETURNS'!W1161</f>
        <v>-2.7980418914506484E-2</v>
      </c>
      <c r="L172" s="158">
        <f>'STOCK RETURNS'!Y1161</f>
        <v>-2.1226838495811598E-2</v>
      </c>
      <c r="M172" s="158">
        <f>'STOCK RETURNS'!AA1161</f>
        <v>-4.791064303185244E-2</v>
      </c>
      <c r="N172" s="158">
        <f>'STOCK RETURNS'!AC1161</f>
        <v>3.674919723985684E-2</v>
      </c>
      <c r="O172" s="158">
        <f>'STOCK RETURNS'!AE1161</f>
        <v>-2.3664376738552675E-2</v>
      </c>
      <c r="P172" s="158">
        <f>'STOCK RETURNS'!AG1161</f>
        <v>-2.8855862635126604E-2</v>
      </c>
      <c r="Q172" s="158">
        <f>'STOCK RETURNS'!AI1161</f>
        <v>-1.5239875432298434E-3</v>
      </c>
      <c r="R172" s="159">
        <f>'STOCK RETURNS'!AK1161</f>
        <v>9.0148710962155796E-3</v>
      </c>
      <c r="S172" s="156"/>
    </row>
    <row r="173" spans="1:19">
      <c r="A173" s="157">
        <f>'STOCK RETURNS'!C1162</f>
        <v>-9.0376388099443847E-3</v>
      </c>
      <c r="B173" s="158">
        <f>'STOCK RETURNS'!E1162</f>
        <v>1.0032730064717596E-2</v>
      </c>
      <c r="C173" s="158">
        <f>'STOCK RETURNS'!G1162</f>
        <v>6.316201566796369E-3</v>
      </c>
      <c r="D173" s="158">
        <f>'STOCK RETURNS'!I1162</f>
        <v>-4.0080213975387108E-3</v>
      </c>
      <c r="E173" s="158">
        <f>'STOCK RETURNS'!K1162</f>
        <v>6.3852646886717506E-3</v>
      </c>
      <c r="F173" s="158">
        <f>'STOCK RETURNS'!M1162</f>
        <v>1.1718884113213479E-2</v>
      </c>
      <c r="G173" s="158">
        <f>'STOCK RETURNS'!O1162</f>
        <v>-2.3313052910860005E-3</v>
      </c>
      <c r="H173" s="158">
        <f>'STOCK RETURNS'!Q1162</f>
        <v>2.3364496610195056E-3</v>
      </c>
      <c r="I173" s="158">
        <f>'STOCK RETURNS'!S1162</f>
        <v>1.7354014693151572E-2</v>
      </c>
      <c r="J173" s="158">
        <f>'STOCK RETURNS'!U1162</f>
        <v>1.6192624283226431E-2</v>
      </c>
      <c r="K173" s="158">
        <f>'STOCK RETURNS'!W1162</f>
        <v>0</v>
      </c>
      <c r="L173" s="158">
        <f>'STOCK RETURNS'!Y1162</f>
        <v>-7.7145994953304355E-3</v>
      </c>
      <c r="M173" s="158">
        <f>'STOCK RETURNS'!AA1162</f>
        <v>1.738214546052189E-2</v>
      </c>
      <c r="N173" s="158">
        <f>'STOCK RETURNS'!AC1162</f>
        <v>-5.8075133645644605E-4</v>
      </c>
      <c r="O173" s="158">
        <f>'STOCK RETURNS'!AE1162</f>
        <v>1.5090818726759638E-3</v>
      </c>
      <c r="P173" s="158">
        <f>'STOCK RETURNS'!AG1162</f>
        <v>-1.103929439100081E-2</v>
      </c>
      <c r="Q173" s="158">
        <f>'STOCK RETURNS'!AI1162</f>
        <v>1.9022354600752966E-2</v>
      </c>
      <c r="R173" s="159">
        <f>'STOCK RETURNS'!AK1162</f>
        <v>1.2739025777429712E-2</v>
      </c>
      <c r="S173" s="156"/>
    </row>
    <row r="174" spans="1:19">
      <c r="A174" s="157">
        <f>'STOCK RETURNS'!C1163</f>
        <v>-5.1898395859946069E-3</v>
      </c>
      <c r="B174" s="158">
        <f>'STOCK RETURNS'!E1163</f>
        <v>-7.9229885554314621E-5</v>
      </c>
      <c r="C174" s="158">
        <f>'STOCK RETURNS'!G1163</f>
        <v>6.1060256761246282E-2</v>
      </c>
      <c r="D174" s="158">
        <f>'STOCK RETURNS'!I1163</f>
        <v>4.0080213975386466E-3</v>
      </c>
      <c r="E174" s="158">
        <f>'STOCK RETURNS'!K1163</f>
        <v>9.639174347858923E-4</v>
      </c>
      <c r="F174" s="158">
        <f>'STOCK RETURNS'!M1163</f>
        <v>0</v>
      </c>
      <c r="G174" s="158">
        <f>'STOCK RETURNS'!O1163</f>
        <v>2.0725396019723751E-3</v>
      </c>
      <c r="H174" s="158">
        <f>'STOCK RETURNS'!Q1163</f>
        <v>3.494470649773557E-3</v>
      </c>
      <c r="I174" s="158">
        <f>'STOCK RETURNS'!S1163</f>
        <v>-3.2310205814466432E-3</v>
      </c>
      <c r="J174" s="158">
        <f>'STOCK RETURNS'!U1163</f>
        <v>0</v>
      </c>
      <c r="K174" s="158">
        <f>'STOCK RETURNS'!W1163</f>
        <v>0</v>
      </c>
      <c r="L174" s="158">
        <f>'STOCK RETURNS'!Y1163</f>
        <v>-9.4019172065054283E-3</v>
      </c>
      <c r="M174" s="158">
        <f>'STOCK RETURNS'!AA1163</f>
        <v>4.1521968299819509E-2</v>
      </c>
      <c r="N174" s="158">
        <f>'STOCK RETURNS'!AC1163</f>
        <v>5.1504470265216354E-3</v>
      </c>
      <c r="O174" s="158">
        <f>'STOCK RETURNS'!AE1163</f>
        <v>8.0239737814477886E-3</v>
      </c>
      <c r="P174" s="158">
        <f>'STOCK RETURNS'!AG1163</f>
        <v>1.4962194247668982E-2</v>
      </c>
      <c r="Q174" s="158">
        <f>'STOCK RETURNS'!AI1163</f>
        <v>1.6656956892568693E-2</v>
      </c>
      <c r="R174" s="159">
        <f>'STOCK RETURNS'!AK1163</f>
        <v>1.5761212898159571E-2</v>
      </c>
      <c r="S174" s="156"/>
    </row>
    <row r="175" spans="1:19">
      <c r="A175" s="157">
        <f>'STOCK RETURNS'!C1164</f>
        <v>-5.9959417241506316E-2</v>
      </c>
      <c r="B175" s="158">
        <f>'STOCK RETURNS'!E1164</f>
        <v>-5.8907730303477075E-2</v>
      </c>
      <c r="C175" s="158">
        <f>'STOCK RETURNS'!G1164</f>
        <v>-6.1060256761246302E-2</v>
      </c>
      <c r="D175" s="158">
        <f>'STOCK RETURNS'!I1164</f>
        <v>-3.8221212820197741E-2</v>
      </c>
      <c r="E175" s="158">
        <f>'STOCK RETURNS'!K1164</f>
        <v>-2.7013137085046489E-3</v>
      </c>
      <c r="F175" s="158">
        <f>'STOCK RETURNS'!M1164</f>
        <v>-2.04008644567788E-2</v>
      </c>
      <c r="G175" s="158">
        <f>'STOCK RETURNS'!O1164</f>
        <v>-4.1493835468115895E-3</v>
      </c>
      <c r="H175" s="158">
        <f>'STOCK RETURNS'!Q1164</f>
        <v>-2.71083187580781E-2</v>
      </c>
      <c r="I175" s="158">
        <f>'STOCK RETURNS'!S1164</f>
        <v>-3.2897703507058867E-2</v>
      </c>
      <c r="J175" s="158">
        <f>'STOCK RETURNS'!U1164</f>
        <v>0</v>
      </c>
      <c r="K175" s="158">
        <f>'STOCK RETURNS'!W1164</f>
        <v>-9.7599090683405318E-3</v>
      </c>
      <c r="L175" s="158">
        <f>'STOCK RETURNS'!Y1164</f>
        <v>-4.2248092347770015E-2</v>
      </c>
      <c r="M175" s="158">
        <f>'STOCK RETURNS'!AA1164</f>
        <v>-7.2861666324211946E-3</v>
      </c>
      <c r="N175" s="158">
        <f>'STOCK RETURNS'!AC1164</f>
        <v>-3.5202937961108779E-2</v>
      </c>
      <c r="O175" s="158">
        <f>'STOCK RETURNS'!AE1164</f>
        <v>-1.1203202180134784E-2</v>
      </c>
      <c r="P175" s="158">
        <f>'STOCK RETURNS'!AG1164</f>
        <v>-1.6882633795374025E-2</v>
      </c>
      <c r="Q175" s="158">
        <f>'STOCK RETURNS'!AI1164</f>
        <v>-4.2331116854565101E-2</v>
      </c>
      <c r="R175" s="159">
        <f>'STOCK RETURNS'!AK1164</f>
        <v>-2.8179777208337822E-2</v>
      </c>
      <c r="S175" s="156"/>
    </row>
    <row r="176" spans="1:19">
      <c r="A176" s="157">
        <f>'STOCK RETURNS'!C1165</f>
        <v>-6.3097071546439698E-3</v>
      </c>
      <c r="B176" s="158">
        <f>'STOCK RETURNS'!E1165</f>
        <v>-1.2941605872688692E-2</v>
      </c>
      <c r="C176" s="158">
        <f>'STOCK RETURNS'!G1165</f>
        <v>0</v>
      </c>
      <c r="D176" s="158">
        <f>'STOCK RETURNS'!I1165</f>
        <v>1.264696170076739E-2</v>
      </c>
      <c r="E176" s="158">
        <f>'STOCK RETURNS'!K1165</f>
        <v>1.7745901668548298E-2</v>
      </c>
      <c r="F176" s="158">
        <f>'STOCK RETURNS'!M1165</f>
        <v>1.2994866856367681E-2</v>
      </c>
      <c r="G176" s="158">
        <f>'STOCK RETURNS'!O1165</f>
        <v>-1.9153150102471969E-2</v>
      </c>
      <c r="H176" s="158">
        <f>'STOCK RETURNS'!Q1165</f>
        <v>2.419710855061976E-2</v>
      </c>
      <c r="I176" s="158">
        <f>'STOCK RETURNS'!S1165</f>
        <v>1.3289232118682706E-2</v>
      </c>
      <c r="J176" s="158">
        <f>'STOCK RETURNS'!U1165</f>
        <v>0</v>
      </c>
      <c r="K176" s="158">
        <f>'STOCK RETURNS'!W1165</f>
        <v>0</v>
      </c>
      <c r="L176" s="158">
        <f>'STOCK RETURNS'!Y1165</f>
        <v>2.9792998528789524E-2</v>
      </c>
      <c r="M176" s="158">
        <f>'STOCK RETURNS'!AA1165</f>
        <v>4.132418946186601E-3</v>
      </c>
      <c r="N176" s="158">
        <f>'STOCK RETURNS'!AC1165</f>
        <v>-6.2721230506058816E-3</v>
      </c>
      <c r="O176" s="158">
        <f>'STOCK RETURNS'!AE1165</f>
        <v>-2.0896458126404532E-4</v>
      </c>
      <c r="P176" s="158">
        <f>'STOCK RETURNS'!AG1165</f>
        <v>4.794201361237046E-3</v>
      </c>
      <c r="Q176" s="158">
        <f>'STOCK RETURNS'!AI1165</f>
        <v>6.9630119115408626E-3</v>
      </c>
      <c r="R176" s="159">
        <f>'STOCK RETURNS'!AK1165</f>
        <v>1.7154169056012507E-2</v>
      </c>
      <c r="S176" s="156"/>
    </row>
    <row r="177" spans="1:19">
      <c r="A177" s="157">
        <f>'STOCK RETURNS'!C1166</f>
        <v>7.3291618347294451E-3</v>
      </c>
      <c r="B177" s="158">
        <f>'STOCK RETURNS'!E1166</f>
        <v>9.1526062653187659E-3</v>
      </c>
      <c r="C177" s="158">
        <f>'STOCK RETURNS'!G1166</f>
        <v>-6.6218944604226199E-2</v>
      </c>
      <c r="D177" s="158">
        <f>'STOCK RETURNS'!I1166</f>
        <v>2.5644313514037109E-4</v>
      </c>
      <c r="E177" s="158">
        <f>'STOCK RETURNS'!K1166</f>
        <v>1.2199874618993876E-2</v>
      </c>
      <c r="F177" s="158">
        <f>'STOCK RETURNS'!M1166</f>
        <v>4.5131942164462958E-2</v>
      </c>
      <c r="G177" s="158">
        <f>'STOCK RETURNS'!O1166</f>
        <v>4.756880005773954E-3</v>
      </c>
      <c r="H177" s="158">
        <f>'STOCK RETURNS'!Q1166</f>
        <v>5.2340916235981165E-3</v>
      </c>
      <c r="I177" s="158">
        <f>'STOCK RETURNS'!S1166</f>
        <v>5.4854772766712778E-3</v>
      </c>
      <c r="J177" s="158">
        <f>'STOCK RETURNS'!U1166</f>
        <v>0</v>
      </c>
      <c r="K177" s="158">
        <f>'STOCK RETURNS'!W1166</f>
        <v>1.1282269019825516E-2</v>
      </c>
      <c r="L177" s="158">
        <f>'STOCK RETURNS'!Y1166</f>
        <v>1.4082433478355961E-2</v>
      </c>
      <c r="M177" s="158">
        <f>'STOCK RETURNS'!AA1166</f>
        <v>-2.4784746342320436E-2</v>
      </c>
      <c r="N177" s="158">
        <f>'STOCK RETURNS'!AC1166</f>
        <v>1.2152542338945992E-2</v>
      </c>
      <c r="O177" s="158">
        <f>'STOCK RETURNS'!AE1166</f>
        <v>2.006068363506376E-4</v>
      </c>
      <c r="P177" s="158">
        <f>'STOCK RETURNS'!AG1166</f>
        <v>-6.834803082010454E-4</v>
      </c>
      <c r="Q177" s="158">
        <f>'STOCK RETURNS'!AI1166</f>
        <v>6.6676217309043061E-3</v>
      </c>
      <c r="R177" s="159">
        <f>'STOCK RETURNS'!AK1166</f>
        <v>-6.8263965234106683E-3</v>
      </c>
      <c r="S177" s="156"/>
    </row>
    <row r="178" spans="1:19">
      <c r="A178" s="157">
        <f>'STOCK RETURNS'!C1167</f>
        <v>-6.3032576667822054E-3</v>
      </c>
      <c r="B178" s="158">
        <f>'STOCK RETURNS'!E1167</f>
        <v>8.4356151722369237E-5</v>
      </c>
      <c r="C178" s="158">
        <f>'STOCK RETURNS'!G1167</f>
        <v>-7.7736965356180576E-2</v>
      </c>
      <c r="D178" s="158">
        <f>'STOCK RETURNS'!I1167</f>
        <v>6.3897980987709883E-3</v>
      </c>
      <c r="E178" s="158">
        <f>'STOCK RETURNS'!K1167</f>
        <v>8.0306716023832089E-3</v>
      </c>
      <c r="F178" s="158">
        <f>'STOCK RETURNS'!M1167</f>
        <v>3.6354287953889682E-2</v>
      </c>
      <c r="G178" s="158">
        <f>'STOCK RETURNS'!O1167</f>
        <v>1.5435231229117285E-2</v>
      </c>
      <c r="H178" s="158">
        <f>'STOCK RETURNS'!Q1167</f>
        <v>9.2379409849363599E-3</v>
      </c>
      <c r="I178" s="158">
        <f>'STOCK RETURNS'!S1167</f>
        <v>-4.3859719432544405E-3</v>
      </c>
      <c r="J178" s="158">
        <f>'STOCK RETURNS'!U1167</f>
        <v>0</v>
      </c>
      <c r="K178" s="158">
        <f>'STOCK RETURNS'!W1167</f>
        <v>3.7324728192413337E-2</v>
      </c>
      <c r="L178" s="158">
        <f>'STOCK RETURNS'!Y1167</f>
        <v>-4.8899852941917919E-3</v>
      </c>
      <c r="M178" s="158">
        <f>'STOCK RETURNS'!AA1167</f>
        <v>-1.9894374624103272E-2</v>
      </c>
      <c r="N178" s="158">
        <f>'STOCK RETURNS'!AC1167</f>
        <v>1.0240980702012126E-2</v>
      </c>
      <c r="O178" s="158">
        <f>'STOCK RETURNS'!AE1167</f>
        <v>1.1861010411590681E-3</v>
      </c>
      <c r="P178" s="158">
        <f>'STOCK RETURNS'!AG1167</f>
        <v>3.4127396442761252E-3</v>
      </c>
      <c r="Q178" s="158">
        <f>'STOCK RETURNS'!AI1167</f>
        <v>-3.6539335878821347E-3</v>
      </c>
      <c r="R178" s="159">
        <f>'STOCK RETURNS'!AK1167</f>
        <v>5.2503520679450227E-3</v>
      </c>
      <c r="S178" s="156"/>
    </row>
    <row r="179" spans="1:19">
      <c r="A179" s="157">
        <f>'STOCK RETURNS'!C1168</f>
        <v>7.406495356650342E-3</v>
      </c>
      <c r="B179" s="158">
        <f>'STOCK RETURNS'!E1168</f>
        <v>1.3156430603715007E-2</v>
      </c>
      <c r="C179" s="158">
        <f>'STOCK RETURNS'!G1168</f>
        <v>-7.6875501595423501E-2</v>
      </c>
      <c r="D179" s="158">
        <f>'STOCK RETURNS'!I1168</f>
        <v>1.8928009885518859E-2</v>
      </c>
      <c r="E179" s="158">
        <f>'STOCK RETURNS'!K1168</f>
        <v>2.998972725642806E-2</v>
      </c>
      <c r="F179" s="158">
        <f>'STOCK RETURNS'!M1168</f>
        <v>1.0046729644330479E-2</v>
      </c>
      <c r="G179" s="158">
        <f>'STOCK RETURNS'!O1168</f>
        <v>9.3023926623134103E-3</v>
      </c>
      <c r="H179" s="158">
        <f>'STOCK RETURNS'!Q1168</f>
        <v>2.8889009852137069E-2</v>
      </c>
      <c r="I179" s="158">
        <f>'STOCK RETURNS'!S1168</f>
        <v>1.3100624045698275E-2</v>
      </c>
      <c r="J179" s="158">
        <f>'STOCK RETURNS'!U1168</f>
        <v>0</v>
      </c>
      <c r="K179" s="158">
        <f>'STOCK RETURNS'!W1168</f>
        <v>1.8692133012152546E-2</v>
      </c>
      <c r="L179" s="158">
        <f>'STOCK RETURNS'!Y1168</f>
        <v>2.8352414590867289E-2</v>
      </c>
      <c r="M179" s="158">
        <f>'STOCK RETURNS'!AA1168</f>
        <v>-1.908172013265487E-2</v>
      </c>
      <c r="N179" s="158">
        <f>'STOCK RETURNS'!AC1168</f>
        <v>1.1798779163524507E-2</v>
      </c>
      <c r="O179" s="158">
        <f>'STOCK RETURNS'!AE1168</f>
        <v>-9.4947242953858282E-3</v>
      </c>
      <c r="P179" s="158">
        <f>'STOCK RETURNS'!AG1168</f>
        <v>3.5213491650813111E-2</v>
      </c>
      <c r="Q179" s="158">
        <f>'STOCK RETURNS'!AI1168</f>
        <v>2.2696879840794802E-2</v>
      </c>
      <c r="R179" s="159">
        <f>'STOCK RETURNS'!AK1168</f>
        <v>1.04811578628691E-2</v>
      </c>
      <c r="S179" s="156"/>
    </row>
    <row r="180" spans="1:19">
      <c r="A180" s="157">
        <f>'STOCK RETURNS'!C1169</f>
        <v>-1.0315961725309424E-2</v>
      </c>
      <c r="B180" s="158">
        <f>'STOCK RETURNS'!E1169</f>
        <v>1.1752183592079734E-2</v>
      </c>
      <c r="C180" s="158">
        <f>'STOCK RETURNS'!G1169</f>
        <v>-1.1614532420693002E-2</v>
      </c>
      <c r="D180" s="158">
        <f>'STOCK RETURNS'!I1169</f>
        <v>-1.8418585524017924E-2</v>
      </c>
      <c r="E180" s="158">
        <f>'STOCK RETURNS'!K1169</f>
        <v>-1.693052971352936E-2</v>
      </c>
      <c r="F180" s="158">
        <f>'STOCK RETURNS'!M1169</f>
        <v>-3.6724723267688081E-2</v>
      </c>
      <c r="G180" s="158">
        <f>'STOCK RETURNS'!O1169</f>
        <v>3.3380439263267381E-3</v>
      </c>
      <c r="H180" s="158">
        <f>'STOCK RETURNS'!Q1169</f>
        <v>-1.2359707900926494E-2</v>
      </c>
      <c r="I180" s="158">
        <f>'STOCK RETURNS'!S1169</f>
        <v>-1.0851873012869635E-3</v>
      </c>
      <c r="J180" s="158">
        <f>'STOCK RETURNS'!U1169</f>
        <v>0</v>
      </c>
      <c r="K180" s="158">
        <f>'STOCK RETURNS'!W1169</f>
        <v>0</v>
      </c>
      <c r="L180" s="158">
        <f>'STOCK RETURNS'!Y1169</f>
        <v>-2.8025670591881349E-2</v>
      </c>
      <c r="M180" s="158">
        <f>'STOCK RETURNS'!AA1169</f>
        <v>5.8041260193750444E-2</v>
      </c>
      <c r="N180" s="158">
        <f>'STOCK RETURNS'!AC1169</f>
        <v>-2.3098334417458028E-2</v>
      </c>
      <c r="O180" s="158">
        <f>'STOCK RETURNS'!AE1169</f>
        <v>-3.2870730199259297E-2</v>
      </c>
      <c r="P180" s="158">
        <f>'STOCK RETURNS'!AG1169</f>
        <v>-3.6031487606444958E-2</v>
      </c>
      <c r="Q180" s="158">
        <f>'STOCK RETURNS'!AI1169</f>
        <v>-2.3379600820639987E-2</v>
      </c>
      <c r="R180" s="159">
        <f>'STOCK RETURNS'!AK1169</f>
        <v>-1.0619359463775121E-3</v>
      </c>
      <c r="S180" s="156"/>
    </row>
    <row r="181" spans="1:19">
      <c r="A181" s="157">
        <f>'STOCK RETURNS'!C1170</f>
        <v>1.3280181554026334E-2</v>
      </c>
      <c r="B181" s="158">
        <f>'STOCK RETURNS'!E1170</f>
        <v>-9.5069537602741061E-3</v>
      </c>
      <c r="C181" s="158">
        <f>'STOCK RETURNS'!G1170</f>
        <v>3.2186686495901499E-2</v>
      </c>
      <c r="D181" s="158">
        <f>'STOCK RETURNS'!I1170</f>
        <v>1.8168554268808656E-2</v>
      </c>
      <c r="E181" s="158">
        <f>'STOCK RETURNS'!K1170</f>
        <v>6.5895464210842677E-2</v>
      </c>
      <c r="F181" s="158">
        <f>'STOCK RETURNS'!M1170</f>
        <v>4.0999756497436361E-2</v>
      </c>
      <c r="G181" s="158">
        <f>'STOCK RETURNS'!O1170</f>
        <v>2.4811399340162021E-2</v>
      </c>
      <c r="H181" s="158">
        <f>'STOCK RETURNS'!Q1170</f>
        <v>6.351340572232593E-2</v>
      </c>
      <c r="I181" s="158">
        <f>'STOCK RETURNS'!S1170</f>
        <v>8.4293245389503099E-2</v>
      </c>
      <c r="J181" s="158">
        <f>'STOCK RETURNS'!U1170</f>
        <v>9.1508507227919499E-3</v>
      </c>
      <c r="K181" s="158">
        <f>'STOCK RETURNS'!W1170</f>
        <v>-9.7561749453646852E-3</v>
      </c>
      <c r="L181" s="158">
        <f>'STOCK RETURNS'!Y1170</f>
        <v>2.4843994347565439E-2</v>
      </c>
      <c r="M181" s="158">
        <f>'STOCK RETURNS'!AA1170</f>
        <v>-2.8191047610342183E-2</v>
      </c>
      <c r="N181" s="158">
        <f>'STOCK RETURNS'!AC1170</f>
        <v>2.5187614160809967E-2</v>
      </c>
      <c r="O181" s="158">
        <f>'STOCK RETURNS'!AE1170</f>
        <v>1.3872774896098993E-2</v>
      </c>
      <c r="P181" s="158">
        <f>'STOCK RETURNS'!AG1170</f>
        <v>2.9166774180029203E-2</v>
      </c>
      <c r="Q181" s="158">
        <f>'STOCK RETURNS'!AI1170</f>
        <v>4.7261959024515306E-2</v>
      </c>
      <c r="R181" s="159">
        <f>'STOCK RETURNS'!AK1170</f>
        <v>2.4968801985871458E-3</v>
      </c>
      <c r="S181" s="156"/>
    </row>
    <row r="182" spans="1:19">
      <c r="A182" s="157">
        <f>'STOCK RETURNS'!C1171</f>
        <v>-1.3965993839800833E-2</v>
      </c>
      <c r="B182" s="158">
        <f>'STOCK RETURNS'!E1171</f>
        <v>-2.8281502796728562E-3</v>
      </c>
      <c r="C182" s="158">
        <f>'STOCK RETURNS'!G1171</f>
        <v>-5.1055170800284183E-2</v>
      </c>
      <c r="D182" s="158">
        <f>'STOCK RETURNS'!I1171</f>
        <v>-1.8423234010412029E-2</v>
      </c>
      <c r="E182" s="158">
        <f>'STOCK RETURNS'!K1171</f>
        <v>2.0605582243545359E-3</v>
      </c>
      <c r="F182" s="158">
        <f>'STOCK RETURNS'!M1171</f>
        <v>-1.5404209308472657E-2</v>
      </c>
      <c r="G182" s="158">
        <f>'STOCK RETURNS'!O1171</f>
        <v>2.5003125520916018E-4</v>
      </c>
      <c r="H182" s="158">
        <f>'STOCK RETURNS'!Q1171</f>
        <v>6.8728792877620504E-3</v>
      </c>
      <c r="I182" s="158">
        <f>'STOCK RETURNS'!S1171</f>
        <v>4.9776110737522064E-3</v>
      </c>
      <c r="J182" s="158">
        <f>'STOCK RETURNS'!U1171</f>
        <v>0</v>
      </c>
      <c r="K182" s="158">
        <f>'STOCK RETURNS'!W1171</f>
        <v>-2.7051056021007672E-2</v>
      </c>
      <c r="L182" s="158">
        <f>'STOCK RETURNS'!Y1171</f>
        <v>1.9565155494840059E-2</v>
      </c>
      <c r="M182" s="158">
        <f>'STOCK RETURNS'!AA1171</f>
        <v>-2.9998658922579047E-3</v>
      </c>
      <c r="N182" s="158">
        <f>'STOCK RETURNS'!AC1171</f>
        <v>-1.0947040502478826E-2</v>
      </c>
      <c r="O182" s="158">
        <f>'STOCK RETURNS'!AE1171</f>
        <v>-3.5881037484749249E-3</v>
      </c>
      <c r="P182" s="158">
        <f>'STOCK RETURNS'!AG1171</f>
        <v>-3.8489661957392071E-3</v>
      </c>
      <c r="Q182" s="158">
        <f>'STOCK RETURNS'!AI1171</f>
        <v>-8.3254524650680714E-3</v>
      </c>
      <c r="R182" s="159">
        <f>'STOCK RETURNS'!AK1171</f>
        <v>3.7336695520488092E-3</v>
      </c>
      <c r="S182" s="156"/>
    </row>
    <row r="183" spans="1:19">
      <c r="A183" s="157">
        <f>'STOCK RETURNS'!C1172</f>
        <v>9.3039807339895461E-3</v>
      </c>
      <c r="B183" s="158">
        <f>'STOCK RETURNS'!E1172</f>
        <v>-6.6661114042549871E-4</v>
      </c>
      <c r="C183" s="158">
        <f>'STOCK RETURNS'!G1172</f>
        <v>2.7707806803293066E-2</v>
      </c>
      <c r="D183" s="158">
        <f>'STOCK RETURNS'!I1172</f>
        <v>-2.8057664115029128E-3</v>
      </c>
      <c r="E183" s="158">
        <f>'STOCK RETURNS'!K1172</f>
        <v>2.5516484570193124E-2</v>
      </c>
      <c r="F183" s="158">
        <f>'STOCK RETURNS'!M1172</f>
        <v>2.5238881254154E-3</v>
      </c>
      <c r="G183" s="158">
        <f>'STOCK RETURNS'!O1172</f>
        <v>2.6885328781382081E-2</v>
      </c>
      <c r="H183" s="158">
        <f>'STOCK RETURNS'!Q1172</f>
        <v>2.9077853432854742E-2</v>
      </c>
      <c r="I183" s="158">
        <f>'STOCK RETURNS'!S1172</f>
        <v>-4.9776110737522437E-3</v>
      </c>
      <c r="J183" s="158">
        <f>'STOCK RETURNS'!U1172</f>
        <v>0</v>
      </c>
      <c r="K183" s="158">
        <f>'STOCK RETURNS'!W1172</f>
        <v>7.2484287248281024E-3</v>
      </c>
      <c r="L183" s="158">
        <f>'STOCK RETURNS'!Y1172</f>
        <v>-2.1798367461412258E-2</v>
      </c>
      <c r="M183" s="158">
        <f>'STOCK RETURNS'!AA1172</f>
        <v>3.2721352590985389E-3</v>
      </c>
      <c r="N183" s="158">
        <f>'STOCK RETURNS'!AC1172</f>
        <v>4.7743146243773666E-3</v>
      </c>
      <c r="O183" s="158">
        <f>'STOCK RETURNS'!AE1172</f>
        <v>-1.2852086351290318E-3</v>
      </c>
      <c r="P183" s="158">
        <f>'STOCK RETURNS'!AG1172</f>
        <v>4.9081480768342614E-3</v>
      </c>
      <c r="Q183" s="158">
        <f>'STOCK RETURNS'!AI1172</f>
        <v>1.3641158089387147E-2</v>
      </c>
      <c r="R183" s="159">
        <f>'STOCK RETURNS'!AK1172</f>
        <v>1.6756140079613739E-3</v>
      </c>
      <c r="S183" s="156"/>
    </row>
    <row r="184" spans="1:19">
      <c r="A184" s="157">
        <f>'STOCK RETURNS'!C1173</f>
        <v>-3.1151403657953016E-2</v>
      </c>
      <c r="B184" s="158">
        <f>'STOCK RETURNS'!E1173</f>
        <v>-6.6869595850061789E-2</v>
      </c>
      <c r="C184" s="158">
        <f>'STOCK RETURNS'!G1173</f>
        <v>-5.7185659940352178E-2</v>
      </c>
      <c r="D184" s="158">
        <f>'STOCK RETURNS'!I1173</f>
        <v>-1.6742181143073524E-2</v>
      </c>
      <c r="E184" s="158">
        <f>'STOCK RETURNS'!K1173</f>
        <v>-5.6407868512256994E-2</v>
      </c>
      <c r="F184" s="158">
        <f>'STOCK RETURNS'!M1173</f>
        <v>-6.7784691706810521E-2</v>
      </c>
      <c r="G184" s="158">
        <f>'STOCK RETURNS'!O1173</f>
        <v>-4.7598370378923748E-2</v>
      </c>
      <c r="H184" s="158">
        <f>'STOCK RETURNS'!Q1173</f>
        <v>-7.6551708342856475E-2</v>
      </c>
      <c r="I184" s="158">
        <f>'STOCK RETURNS'!S1173</f>
        <v>-7.7799716078954931E-2</v>
      </c>
      <c r="J184" s="158">
        <f>'STOCK RETURNS'!U1173</f>
        <v>-7.3615293047206473E-2</v>
      </c>
      <c r="K184" s="158">
        <f>'STOCK RETURNS'!W1173</f>
        <v>-6.8794478469735021E-2</v>
      </c>
      <c r="L184" s="158">
        <f>'STOCK RETURNS'!Y1173</f>
        <v>-2.2937526379979194E-2</v>
      </c>
      <c r="M184" s="158">
        <f>'STOCK RETURNS'!AA1173</f>
        <v>-2.0165669594594413E-2</v>
      </c>
      <c r="N184" s="158">
        <f>'STOCK RETURNS'!AC1173</f>
        <v>-5.7316341825115649E-2</v>
      </c>
      <c r="O184" s="158">
        <f>'STOCK RETURNS'!AE1173</f>
        <v>-3.844766488899775E-2</v>
      </c>
      <c r="P184" s="158">
        <f>'STOCK RETURNS'!AG1173</f>
        <v>-5.4103979624534754E-2</v>
      </c>
      <c r="Q184" s="158">
        <f>'STOCK RETURNS'!AI1173</f>
        <v>-3.9439870059898574E-2</v>
      </c>
      <c r="R184" s="159">
        <f>'STOCK RETURNS'!AK1173</f>
        <v>-3.3223971742887291E-2</v>
      </c>
      <c r="S184" s="156"/>
    </row>
    <row r="185" spans="1:19">
      <c r="A185" s="157">
        <f>'STOCK RETURNS'!C1174</f>
        <v>8.7611710527862549E-4</v>
      </c>
      <c r="B185" s="158">
        <f>'STOCK RETURNS'!E1174</f>
        <v>1.766674338574075E-2</v>
      </c>
      <c r="C185" s="158">
        <f>'STOCK RETURNS'!G1174</f>
        <v>-8.3723709940385256E-3</v>
      </c>
      <c r="D185" s="158">
        <f>'STOCK RETURNS'!I1174</f>
        <v>1.1877237480595793E-2</v>
      </c>
      <c r="E185" s="158">
        <f>'STOCK RETURNS'!K1174</f>
        <v>3.880781905475017E-2</v>
      </c>
      <c r="F185" s="158">
        <f>'STOCK RETURNS'!M1174</f>
        <v>3.2603342635970228E-2</v>
      </c>
      <c r="G185" s="158">
        <f>'STOCK RETURNS'!O1174</f>
        <v>9.6520942381166826E-3</v>
      </c>
      <c r="H185" s="158">
        <f>'STOCK RETURNS'!Q1174</f>
        <v>2.0235855939368337E-2</v>
      </c>
      <c r="I185" s="158">
        <f>'STOCK RETURNS'!S1174</f>
        <v>2.1345527620223129E-2</v>
      </c>
      <c r="J185" s="158">
        <f>'STOCK RETURNS'!U1174</f>
        <v>0</v>
      </c>
      <c r="K185" s="158">
        <f>'STOCK RETURNS'!W1174</f>
        <v>1.1895322576316461E-3</v>
      </c>
      <c r="L185" s="158">
        <f>'STOCK RETURNS'!Y1174</f>
        <v>-3.273325344969249E-3</v>
      </c>
      <c r="M185" s="158">
        <f>'STOCK RETURNS'!AA1174</f>
        <v>-8.3368074857745312E-4</v>
      </c>
      <c r="N185" s="158">
        <f>'STOCK RETURNS'!AC1174</f>
        <v>2.4705473905966696E-2</v>
      </c>
      <c r="O185" s="158">
        <f>'STOCK RETURNS'!AE1174</f>
        <v>3.3324951114687168E-2</v>
      </c>
      <c r="P185" s="158">
        <f>'STOCK RETURNS'!AG1174</f>
        <v>1.9641018659900745E-2</v>
      </c>
      <c r="Q185" s="158">
        <f>'STOCK RETURNS'!AI1174</f>
        <v>3.64606486477397E-2</v>
      </c>
      <c r="R185" s="159">
        <f>'STOCK RETURNS'!AK1174</f>
        <v>3.06162464354982E-2</v>
      </c>
      <c r="S185" s="156"/>
    </row>
    <row r="186" spans="1:19">
      <c r="A186" s="157">
        <f>'STOCK RETURNS'!C1175</f>
        <v>-1.0918484799544338E-2</v>
      </c>
      <c r="B186" s="158">
        <f>'STOCK RETURNS'!E1175</f>
        <v>-7.6467083210424273E-3</v>
      </c>
      <c r="C186" s="158">
        <f>'STOCK RETURNS'!G1175</f>
        <v>-1.3443070256452855E-2</v>
      </c>
      <c r="D186" s="158">
        <f>'STOCK RETURNS'!I1175</f>
        <v>-1.1877237480595835E-2</v>
      </c>
      <c r="E186" s="158">
        <f>'STOCK RETURNS'!K1175</f>
        <v>1.7098279313452352E-2</v>
      </c>
      <c r="F186" s="158">
        <f>'STOCK RETURNS'!M1175</f>
        <v>6.6914747820453922E-3</v>
      </c>
      <c r="G186" s="158">
        <f>'STOCK RETURNS'!O1175</f>
        <v>9.309414320618473E-3</v>
      </c>
      <c r="H186" s="158">
        <f>'STOCK RETURNS'!Q1175</f>
        <v>-1.4176900471631946E-2</v>
      </c>
      <c r="I186" s="158">
        <f>'STOCK RETURNS'!S1175</f>
        <v>-3.2191620929613488E-2</v>
      </c>
      <c r="J186" s="158">
        <f>'STOCK RETURNS'!U1175</f>
        <v>-3.0744722277036354E-2</v>
      </c>
      <c r="K186" s="158">
        <f>'STOCK RETURNS'!W1175</f>
        <v>6.9108775398470101E-3</v>
      </c>
      <c r="L186" s="158">
        <f>'STOCK RETURNS'!Y1175</f>
        <v>-3.2792261320256644E-4</v>
      </c>
      <c r="M186" s="158">
        <f>'STOCK RETURNS'!AA1175</f>
        <v>2.1271545599581991E-2</v>
      </c>
      <c r="N186" s="158">
        <f>'STOCK RETURNS'!AC1175</f>
        <v>2.9510157476015784E-2</v>
      </c>
      <c r="O186" s="158">
        <f>'STOCK RETURNS'!AE1175</f>
        <v>6.3734417315463093E-3</v>
      </c>
      <c r="P186" s="158">
        <f>'STOCK RETURNS'!AG1175</f>
        <v>4.1081821871855566E-4</v>
      </c>
      <c r="Q186" s="158">
        <f>'STOCK RETURNS'!AI1175</f>
        <v>-8.693255951907836E-3</v>
      </c>
      <c r="R186" s="159">
        <f>'STOCK RETURNS'!AK1175</f>
        <v>3.6802737567426982E-2</v>
      </c>
      <c r="S186" s="156"/>
    </row>
    <row r="187" spans="1:19">
      <c r="A187" s="157">
        <f>'STOCK RETURNS'!C1176</f>
        <v>-1.6874647100551143E-2</v>
      </c>
      <c r="B187" s="158">
        <f>'STOCK RETURNS'!E1176</f>
        <v>-1.5739954136384921E-2</v>
      </c>
      <c r="C187" s="158">
        <f>'STOCK RETURNS'!G1176</f>
        <v>-1.8720506233508148E-2</v>
      </c>
      <c r="D187" s="158">
        <f>'STOCK RETURNS'!I1176</f>
        <v>-8.3464229961369429E-3</v>
      </c>
      <c r="E187" s="158">
        <f>'STOCK RETURNS'!K1176</f>
        <v>-1.5228007578958964E-2</v>
      </c>
      <c r="F187" s="158">
        <f>'STOCK RETURNS'!M1176</f>
        <v>-7.4128987827465635E-4</v>
      </c>
      <c r="G187" s="158">
        <f>'STOCK RETURNS'!O1176</f>
        <v>-2.5075238815771834E-3</v>
      </c>
      <c r="H187" s="158">
        <f>'STOCK RETURNS'!Q1176</f>
        <v>-6.0589554677364559E-3</v>
      </c>
      <c r="I187" s="158">
        <f>'STOCK RETURNS'!S1176</f>
        <v>-1.2068166213485476E-2</v>
      </c>
      <c r="J187" s="158">
        <f>'STOCK RETURNS'!U1176</f>
        <v>0</v>
      </c>
      <c r="K187" s="158">
        <f>'STOCK RETURNS'!W1176</f>
        <v>3.535654832307797E-3</v>
      </c>
      <c r="L187" s="158">
        <f>'STOCK RETURNS'!Y1176</f>
        <v>-1.2209358068470491E-2</v>
      </c>
      <c r="M187" s="158">
        <f>'STOCK RETURNS'!AA1176</f>
        <v>0</v>
      </c>
      <c r="N187" s="158">
        <f>'STOCK RETURNS'!AC1176</f>
        <v>-6.4489645932341629E-3</v>
      </c>
      <c r="O187" s="158">
        <f>'STOCK RETURNS'!AE1176</f>
        <v>-6.9461844035139724E-3</v>
      </c>
      <c r="P187" s="158">
        <f>'STOCK RETURNS'!AG1176</f>
        <v>2.0515633264226469E-3</v>
      </c>
      <c r="Q187" s="158">
        <f>'STOCK RETURNS'!AI1176</f>
        <v>-3.2866310242585926E-2</v>
      </c>
      <c r="R187" s="159">
        <f>'STOCK RETURNS'!AK1176</f>
        <v>-1.5337538749420532E-2</v>
      </c>
      <c r="S187" s="156"/>
    </row>
    <row r="188" spans="1:19">
      <c r="A188" s="157">
        <f>'STOCK RETURNS'!C1177</f>
        <v>1.7140216083655027E-2</v>
      </c>
      <c r="B188" s="158">
        <f>'STOCK RETURNS'!E1177</f>
        <v>1.3885403333287102E-2</v>
      </c>
      <c r="C188" s="158">
        <f>'STOCK RETURNS'!G1177</f>
        <v>-2.4296878850182588E-2</v>
      </c>
      <c r="D188" s="158">
        <f>'STOCK RETURNS'!I1177</f>
        <v>2.2531057988093382E-2</v>
      </c>
      <c r="E188" s="158">
        <f>'STOCK RETURNS'!K1177</f>
        <v>-4.7106985717806013E-3</v>
      </c>
      <c r="F188" s="158">
        <f>'STOCK RETURNS'!M1177</f>
        <v>1.3991391716351642E-2</v>
      </c>
      <c r="G188" s="158">
        <f>'STOCK RETURNS'!O1177</f>
        <v>1.3961832381768759E-2</v>
      </c>
      <c r="H188" s="158">
        <f>'STOCK RETURNS'!Q1177</f>
        <v>-1.1670040751152364E-2</v>
      </c>
      <c r="I188" s="158">
        <f>'STOCK RETURNS'!S1177</f>
        <v>6.6006840313518724E-3</v>
      </c>
      <c r="J188" s="158">
        <f>'STOCK RETURNS'!U1177</f>
        <v>1.5982704506609709E-2</v>
      </c>
      <c r="K188" s="158">
        <f>'STOCK RETURNS'!W1177</f>
        <v>-1.9802627296179754E-2</v>
      </c>
      <c r="L188" s="158">
        <f>'STOCK RETURNS'!Y1177</f>
        <v>4.6701093045980621E-2</v>
      </c>
      <c r="M188" s="158">
        <f>'STOCK RETURNS'!AA1177</f>
        <v>4.7063169500207959E-3</v>
      </c>
      <c r="N188" s="158">
        <f>'STOCK RETURNS'!AC1177</f>
        <v>3.3386098328623496E-3</v>
      </c>
      <c r="O188" s="158">
        <f>'STOCK RETURNS'!AE1177</f>
        <v>-6.6277028750425402E-3</v>
      </c>
      <c r="P188" s="158">
        <f>'STOCK RETURNS'!AG1177</f>
        <v>9.7893371836595411E-3</v>
      </c>
      <c r="Q188" s="158">
        <f>'STOCK RETURNS'!AI1177</f>
        <v>1.5674254201040662E-2</v>
      </c>
      <c r="R188" s="159">
        <f>'STOCK RETURNS'!AK1177</f>
        <v>4.5033631550360394E-2</v>
      </c>
      <c r="S188" s="156"/>
    </row>
    <row r="189" spans="1:19">
      <c r="A189" s="157">
        <f>'STOCK RETURNS'!C1178</f>
        <v>1.7199441182479333E-2</v>
      </c>
      <c r="B189" s="158">
        <f>'STOCK RETURNS'!E1178</f>
        <v>1.2124555486872799E-2</v>
      </c>
      <c r="C189" s="158">
        <f>'STOCK RETURNS'!G1178</f>
        <v>2.071539638283838E-2</v>
      </c>
      <c r="D189" s="158">
        <f>'STOCK RETURNS'!I1178</f>
        <v>-9.520205700601362E-3</v>
      </c>
      <c r="E189" s="158">
        <f>'STOCK RETURNS'!K1178</f>
        <v>-4.2772353534653099E-2</v>
      </c>
      <c r="F189" s="158">
        <f>'STOCK RETURNS'!M1178</f>
        <v>-1.3620678088380416E-2</v>
      </c>
      <c r="G189" s="158">
        <f>'STOCK RETURNS'!O1178</f>
        <v>-9.7027754613851942E-3</v>
      </c>
      <c r="H189" s="158">
        <f>'STOCK RETURNS'!Q1178</f>
        <v>-2.3756773374662726E-2</v>
      </c>
      <c r="I189" s="158">
        <f>'STOCK RETURNS'!S1178</f>
        <v>7.6461322813556566E-3</v>
      </c>
      <c r="J189" s="158">
        <f>'STOCK RETURNS'!U1178</f>
        <v>0</v>
      </c>
      <c r="K189" s="158">
        <f>'STOCK RETURNS'!W1178</f>
        <v>1.980262729617973E-2</v>
      </c>
      <c r="L189" s="158">
        <f>'STOCK RETURNS'!Y1178</f>
        <v>-2.1134312073973729E-2</v>
      </c>
      <c r="M189" s="158">
        <f>'STOCK RETURNS'!AA1178</f>
        <v>0</v>
      </c>
      <c r="N189" s="158">
        <f>'STOCK RETURNS'!AC1178</f>
        <v>-1.3929787719239934E-2</v>
      </c>
      <c r="O189" s="158">
        <f>'STOCK RETURNS'!AE1178</f>
        <v>9.2803852853103296E-3</v>
      </c>
      <c r="P189" s="158">
        <f>'STOCK RETURNS'!AG1178</f>
        <v>-6.78797067410536E-3</v>
      </c>
      <c r="Q189" s="158">
        <f>'STOCK RETURNS'!AI1178</f>
        <v>-4.1619259589942446E-3</v>
      </c>
      <c r="R189" s="159">
        <f>'STOCK RETURNS'!AK1178</f>
        <v>-3.8906644625600388E-2</v>
      </c>
      <c r="S189" s="156"/>
    </row>
    <row r="190" spans="1:19">
      <c r="A190" s="157">
        <f>'STOCK RETURNS'!C1179</f>
        <v>9.3523369583228735E-3</v>
      </c>
      <c r="B190" s="158">
        <f>'STOCK RETURNS'!E1179</f>
        <v>-1.3185845053188665E-2</v>
      </c>
      <c r="C190" s="158">
        <f>'STOCK RETURNS'!G1179</f>
        <v>4.6024116014517997E-3</v>
      </c>
      <c r="D190" s="158">
        <f>'STOCK RETURNS'!I1179</f>
        <v>-1.7736510858707831E-2</v>
      </c>
      <c r="E190" s="158">
        <f>'STOCK RETURNS'!K1179</f>
        <v>-1.5015386946582035E-2</v>
      </c>
      <c r="F190" s="158">
        <f>'STOCK RETURNS'!M1179</f>
        <v>-5.5751863420771385E-3</v>
      </c>
      <c r="G190" s="158">
        <f>'STOCK RETURNS'!O1179</f>
        <v>-1.7515330388063767E-3</v>
      </c>
      <c r="H190" s="158">
        <f>'STOCK RETURNS'!Q1179</f>
        <v>-3.2579961235476247E-2</v>
      </c>
      <c r="I190" s="158">
        <f>'STOCK RETURNS'!S1179</f>
        <v>-1.3143672240550366E-2</v>
      </c>
      <c r="J190" s="158">
        <f>'STOCK RETURNS'!U1179</f>
        <v>0</v>
      </c>
      <c r="K190" s="158">
        <f>'STOCK RETURNS'!W1179</f>
        <v>0</v>
      </c>
      <c r="L190" s="158">
        <f>'STOCK RETURNS'!Y1179</f>
        <v>-1.6194335523028827E-3</v>
      </c>
      <c r="M190" s="158">
        <f>'STOCK RETURNS'!AA1179</f>
        <v>-4.2139641769719571E-2</v>
      </c>
      <c r="N190" s="158">
        <f>'STOCK RETURNS'!AC1179</f>
        <v>-2.7705829208890639E-2</v>
      </c>
      <c r="O190" s="158">
        <f>'STOCK RETURNS'!AE1179</f>
        <v>-1.3044856664880927E-2</v>
      </c>
      <c r="P190" s="158">
        <f>'STOCK RETURNS'!AG1179</f>
        <v>-1.2197780236039634E-2</v>
      </c>
      <c r="Q190" s="158">
        <f>'STOCK RETURNS'!AI1179</f>
        <v>1.156139839137042E-3</v>
      </c>
      <c r="R190" s="159">
        <f>'STOCK RETURNS'!AK1179</f>
        <v>-2.3559296765090505E-2</v>
      </c>
      <c r="S190" s="156"/>
    </row>
    <row r="191" spans="1:19">
      <c r="A191" s="157">
        <f>'STOCK RETURNS'!C1180</f>
        <v>-7.179651099503183E-3</v>
      </c>
      <c r="B191" s="158">
        <f>'STOCK RETURNS'!E1180</f>
        <v>3.1804956574478941E-3</v>
      </c>
      <c r="C191" s="158">
        <f>'STOCK RETURNS'!G1180</f>
        <v>1.2170535620255114E-2</v>
      </c>
      <c r="D191" s="158">
        <f>'STOCK RETURNS'!I1180</f>
        <v>-2.63192526851467E-4</v>
      </c>
      <c r="E191" s="158">
        <f>'STOCK RETURNS'!K1180</f>
        <v>-1.1335172131405485E-2</v>
      </c>
      <c r="F191" s="158">
        <f>'STOCK RETURNS'!M1180</f>
        <v>-5.3197925965611244E-2</v>
      </c>
      <c r="G191" s="158">
        <f>'STOCK RETURNS'!O1180</f>
        <v>1.5015017835971331E-3</v>
      </c>
      <c r="H191" s="158">
        <f>'STOCK RETURNS'!Q1180</f>
        <v>1.1173300598125255E-2</v>
      </c>
      <c r="I191" s="158">
        <f>'STOCK RETURNS'!S1180</f>
        <v>3.3021493957590318E-3</v>
      </c>
      <c r="J191" s="158">
        <f>'STOCK RETURNS'!U1180</f>
        <v>0</v>
      </c>
      <c r="K191" s="158">
        <f>'STOCK RETURNS'!W1180</f>
        <v>-2.985296314968116E-2</v>
      </c>
      <c r="L191" s="158">
        <f>'STOCK RETURNS'!Y1180</f>
        <v>-1.1410066738030899E-2</v>
      </c>
      <c r="M191" s="158">
        <f>'STOCK RETURNS'!AA1180</f>
        <v>0</v>
      </c>
      <c r="N191" s="158">
        <f>'STOCK RETURNS'!AC1180</f>
        <v>-1.1443314348008245E-2</v>
      </c>
      <c r="O191" s="158">
        <f>'STOCK RETURNS'!AE1180</f>
        <v>1.350359410633299E-2</v>
      </c>
      <c r="P191" s="158">
        <f>'STOCK RETURNS'!AG1180</f>
        <v>-6.8970276546018313E-4</v>
      </c>
      <c r="Q191" s="158">
        <f>'STOCK RETURNS'!AI1180</f>
        <v>5.2768970631901059E-3</v>
      </c>
      <c r="R191" s="159">
        <f>'STOCK RETURNS'!AK1180</f>
        <v>2.7825029546270173E-3</v>
      </c>
      <c r="S191" s="156"/>
    </row>
    <row r="192" spans="1:19">
      <c r="A192" s="157">
        <f>'STOCK RETURNS'!C1181</f>
        <v>-2.6047319443992054E-4</v>
      </c>
      <c r="B192" s="158">
        <f>'STOCK RETURNS'!E1181</f>
        <v>4.2249864802412287E-3</v>
      </c>
      <c r="C192" s="158">
        <f>'STOCK RETURNS'!G1181</f>
        <v>1.0529051895851601E-2</v>
      </c>
      <c r="D192" s="158">
        <f>'STOCK RETURNS'!I1181</f>
        <v>2.6319252685147855E-4</v>
      </c>
      <c r="E192" s="158">
        <f>'STOCK RETURNS'!K1181</f>
        <v>-7.5264237804352459E-3</v>
      </c>
      <c r="F192" s="158">
        <f>'STOCK RETURNS'!M1181</f>
        <v>1.2500162764231468E-2</v>
      </c>
      <c r="G192" s="158">
        <f>'STOCK RETURNS'!O1181</f>
        <v>-1.2581947560168996E-2</v>
      </c>
      <c r="H192" s="158">
        <f>'STOCK RETURNS'!Q1181</f>
        <v>5.8309203107931437E-3</v>
      </c>
      <c r="I192" s="158">
        <f>'STOCK RETURNS'!S1181</f>
        <v>1.0982977490625919E-3</v>
      </c>
      <c r="J192" s="158">
        <f>'STOCK RETURNS'!U1181</f>
        <v>0</v>
      </c>
      <c r="K192" s="158">
        <f>'STOCK RETURNS'!W1181</f>
        <v>1.0050335853501506E-2</v>
      </c>
      <c r="L192" s="158">
        <f>'STOCK RETURNS'!Y1181</f>
        <v>1.5615151375356571E-2</v>
      </c>
      <c r="M192" s="158">
        <f>'STOCK RETURNS'!AA1181</f>
        <v>7.693067306380719E-3</v>
      </c>
      <c r="N192" s="158">
        <f>'STOCK RETURNS'!AC1181</f>
        <v>4.1493359854545848E-3</v>
      </c>
      <c r="O192" s="158">
        <f>'STOCK RETURNS'!AE1181</f>
        <v>-4.8664007106692993E-3</v>
      </c>
      <c r="P192" s="158">
        <f>'STOCK RETURNS'!AG1181</f>
        <v>-3.7326372224094975E-3</v>
      </c>
      <c r="Q192" s="158">
        <f>'STOCK RETURNS'!AI1181</f>
        <v>2.9296748479800839E-3</v>
      </c>
      <c r="R192" s="159">
        <f>'STOCK RETURNS'!AK1181</f>
        <v>-1.8541414458961084E-3</v>
      </c>
      <c r="S192" s="156"/>
    </row>
    <row r="193" spans="1:19">
      <c r="A193" s="157">
        <f>'STOCK RETURNS'!C1182</f>
        <v>-1.390337380725066E-3</v>
      </c>
      <c r="B193" s="158">
        <f>'STOCK RETURNS'!E1182</f>
        <v>1.3166558847469028E-3</v>
      </c>
      <c r="C193" s="158">
        <f>'STOCK RETURNS'!G1182</f>
        <v>1.632487404200058E-2</v>
      </c>
      <c r="D193" s="158">
        <f>'STOCK RETURNS'!I1182</f>
        <v>0</v>
      </c>
      <c r="E193" s="158">
        <f>'STOCK RETURNS'!K1182</f>
        <v>-3.2523699319644474E-2</v>
      </c>
      <c r="F193" s="158">
        <f>'STOCK RETURNS'!M1182</f>
        <v>3.1007776782481854E-3</v>
      </c>
      <c r="G193" s="158">
        <f>'STOCK RETURNS'!O1182</f>
        <v>9.5766860947054007E-3</v>
      </c>
      <c r="H193" s="158">
        <f>'STOCK RETURNS'!Q1182</f>
        <v>-7.0011954589835881E-3</v>
      </c>
      <c r="I193" s="158">
        <f>'STOCK RETURNS'!S1182</f>
        <v>1.0917138995348666E-2</v>
      </c>
      <c r="J193" s="158">
        <f>'STOCK RETURNS'!U1182</f>
        <v>-6.9128491670697092E-3</v>
      </c>
      <c r="K193" s="158">
        <f>'STOCK RETURNS'!W1182</f>
        <v>1.3705647056111967E-2</v>
      </c>
      <c r="L193" s="158">
        <f>'STOCK RETURNS'!Y1182</f>
        <v>2.486580139021248E-2</v>
      </c>
      <c r="M193" s="158">
        <f>'STOCK RETURNS'!AA1182</f>
        <v>0</v>
      </c>
      <c r="N193" s="158">
        <f>'STOCK RETURNS'!AC1182</f>
        <v>-3.9426081419235972E-3</v>
      </c>
      <c r="O193" s="158">
        <f>'STOCK RETURNS'!AE1182</f>
        <v>2.6920254197747378E-3</v>
      </c>
      <c r="P193" s="158">
        <f>'STOCK RETURNS'!AG1182</f>
        <v>-7.3677958929527412E-3</v>
      </c>
      <c r="Q193" s="158">
        <f>'STOCK RETURNS'!AI1182</f>
        <v>-1.2674655407139616E-3</v>
      </c>
      <c r="R193" s="159">
        <f>'STOCK RETURNS'!AK1182</f>
        <v>1.0767678254460377E-2</v>
      </c>
      <c r="S193" s="156"/>
    </row>
    <row r="194" spans="1:19">
      <c r="A194" s="157">
        <f>'STOCK RETURNS'!C1183</f>
        <v>3.6625374930604478E-2</v>
      </c>
      <c r="B194" s="158">
        <f>'STOCK RETURNS'!E1183</f>
        <v>1.0991997614024876E-2</v>
      </c>
      <c r="C194" s="158">
        <f>'STOCK RETURNS'!G1183</f>
        <v>1.9607849419408453E-3</v>
      </c>
      <c r="D194" s="158">
        <f>'STOCK RETURNS'!I1183</f>
        <v>2.5462534353028823E-2</v>
      </c>
      <c r="E194" s="158">
        <f>'STOCK RETURNS'!K1183</f>
        <v>2.8214939729703153E-2</v>
      </c>
      <c r="F194" s="158">
        <f>'STOCK RETURNS'!M1183</f>
        <v>6.0806721425423947E-2</v>
      </c>
      <c r="G194" s="158">
        <f>'STOCK RETURNS'!O1183</f>
        <v>7.5216250255410848E-4</v>
      </c>
      <c r="H194" s="158">
        <f>'STOCK RETURNS'!Q1183</f>
        <v>4.4655387087929335E-2</v>
      </c>
      <c r="I194" s="158">
        <f>'STOCK RETURNS'!S1183</f>
        <v>2.2545238321056007E-2</v>
      </c>
      <c r="J194" s="158">
        <f>'STOCK RETURNS'!U1183</f>
        <v>9.0974486159090644E-3</v>
      </c>
      <c r="K194" s="158">
        <f>'STOCK RETURNS'!W1183</f>
        <v>6.0969802400678112E-3</v>
      </c>
      <c r="L194" s="158">
        <f>'STOCK RETURNS'!Y1183</f>
        <v>7.5282664207915878E-3</v>
      </c>
      <c r="M194" s="158">
        <f>'STOCK RETURNS'!AA1183</f>
        <v>-1.5900485041101405E-3</v>
      </c>
      <c r="N194" s="158">
        <f>'STOCK RETURNS'!AC1183</f>
        <v>2.1427037904708918E-2</v>
      </c>
      <c r="O194" s="158">
        <f>'STOCK RETURNS'!AE1183</f>
        <v>-4.328145743673806E-3</v>
      </c>
      <c r="P194" s="158">
        <f>'STOCK RETURNS'!AG1183</f>
        <v>5.2880724397031077E-3</v>
      </c>
      <c r="Q194" s="158">
        <f>'STOCK RETURNS'!AI1183</f>
        <v>1.9082379537733219E-2</v>
      </c>
      <c r="R194" s="159">
        <f>'STOCK RETURNS'!AK1183</f>
        <v>7.229219628593353E-2</v>
      </c>
      <c r="S194" s="156"/>
    </row>
    <row r="195" spans="1:19">
      <c r="A195" s="157">
        <f>'STOCK RETURNS'!C1184</f>
        <v>2.9487992441926906E-2</v>
      </c>
      <c r="B195" s="158">
        <f>'STOCK RETURNS'!E1184</f>
        <v>1.6862065039762751E-2</v>
      </c>
      <c r="C195" s="158">
        <f>'STOCK RETURNS'!G1184</f>
        <v>9.7895259898419856E-4</v>
      </c>
      <c r="D195" s="158">
        <f>'STOCK RETURNS'!I1184</f>
        <v>5.1295205023169457E-4</v>
      </c>
      <c r="E195" s="158">
        <f>'STOCK RETURNS'!K1184</f>
        <v>0</v>
      </c>
      <c r="F195" s="158">
        <f>'STOCK RETURNS'!M1184</f>
        <v>2.5172130950016743E-2</v>
      </c>
      <c r="G195" s="158">
        <f>'STOCK RETURNS'!O1184</f>
        <v>2.7530989733259592E-3</v>
      </c>
      <c r="H195" s="158">
        <f>'STOCK RETURNS'!Q1184</f>
        <v>-6.1780595269281743E-3</v>
      </c>
      <c r="I195" s="158">
        <f>'STOCK RETURNS'!S1184</f>
        <v>4.2372944755152174E-3</v>
      </c>
      <c r="J195" s="158">
        <f>'STOCK RETURNS'!U1184</f>
        <v>9.2316702326654936E-3</v>
      </c>
      <c r="K195" s="158">
        <f>'STOCK RETURNS'!W1184</f>
        <v>3.3927695124788E-2</v>
      </c>
      <c r="L195" s="158">
        <f>'STOCK RETURNS'!Y1184</f>
        <v>1.242251999855711E-2</v>
      </c>
      <c r="M195" s="158">
        <f>'STOCK RETURNS'!AA1184</f>
        <v>1.5900485041101342E-3</v>
      </c>
      <c r="N195" s="158">
        <f>'STOCK RETURNS'!AC1184</f>
        <v>2.5765069861322949E-2</v>
      </c>
      <c r="O195" s="158">
        <f>'STOCK RETURNS'!AE1184</f>
        <v>1.5665526867358014E-3</v>
      </c>
      <c r="P195" s="158">
        <f>'STOCK RETURNS'!AG1184</f>
        <v>1.3783815751177396E-2</v>
      </c>
      <c r="Q195" s="158">
        <f>'STOCK RETURNS'!AI1184</f>
        <v>2.5852416492558847E-2</v>
      </c>
      <c r="R195" s="159">
        <f>'STOCK RETURNS'!AK1184</f>
        <v>-7.9449419086953764E-3</v>
      </c>
      <c r="S195" s="156"/>
    </row>
    <row r="196" spans="1:19">
      <c r="A196" s="157">
        <f>'STOCK RETURNS'!C1185</f>
        <v>2.5200192176116163E-3</v>
      </c>
      <c r="B196" s="158">
        <f>'STOCK RETURNS'!E1185</f>
        <v>-1.5128361415495667E-2</v>
      </c>
      <c r="C196" s="158">
        <f>'STOCK RETURNS'!G1185</f>
        <v>1.4570437465877393E-2</v>
      </c>
      <c r="D196" s="158">
        <f>'STOCK RETURNS'!I1185</f>
        <v>1.2739025777429712E-2</v>
      </c>
      <c r="E196" s="158">
        <f>'STOCK RETURNS'!K1185</f>
        <v>-3.7137879747896355E-2</v>
      </c>
      <c r="F196" s="158">
        <f>'STOCK RETURNS'!M1185</f>
        <v>-1.5387671662154972E-2</v>
      </c>
      <c r="G196" s="158">
        <f>'STOCK RETURNS'!O1185</f>
        <v>-1.409537557726032E-2</v>
      </c>
      <c r="H196" s="158">
        <f>'STOCK RETURNS'!Q1185</f>
        <v>-2.2216806689220683E-2</v>
      </c>
      <c r="I196" s="158">
        <f>'STOCK RETURNS'!S1185</f>
        <v>-2.5697345495284515E-2</v>
      </c>
      <c r="J196" s="158">
        <f>'STOCK RETURNS'!U1185</f>
        <v>-5.7743640695663186E-2</v>
      </c>
      <c r="K196" s="158">
        <f>'STOCK RETURNS'!W1185</f>
        <v>-6.846736522117338E-3</v>
      </c>
      <c r="L196" s="158">
        <f>'STOCK RETURNS'!Y1185</f>
        <v>0</v>
      </c>
      <c r="M196" s="158">
        <f>'STOCK RETURNS'!AA1185</f>
        <v>4.9324067011799567E-2</v>
      </c>
      <c r="N196" s="158">
        <f>'STOCK RETURNS'!AC1185</f>
        <v>-1.1369267134758266E-2</v>
      </c>
      <c r="O196" s="158">
        <f>'STOCK RETURNS'!AE1185</f>
        <v>-4.6970818068819189E-4</v>
      </c>
      <c r="P196" s="158">
        <f>'STOCK RETURNS'!AG1185</f>
        <v>-6.5925249066629199E-3</v>
      </c>
      <c r="Q196" s="158">
        <f>'STOCK RETURNS'!AI1185</f>
        <v>4.6947766929006235E-3</v>
      </c>
      <c r="R196" s="159">
        <f>'STOCK RETURNS'!AK1185</f>
        <v>-1.8592525379526936E-2</v>
      </c>
      <c r="S196" s="156"/>
    </row>
    <row r="197" spans="1:19">
      <c r="A197" s="157">
        <f>'STOCK RETURNS'!C1186</f>
        <v>-1.8690834745295622E-3</v>
      </c>
      <c r="B197" s="158">
        <f>'STOCK RETURNS'!E1186</f>
        <v>-9.9226160111756008E-3</v>
      </c>
      <c r="C197" s="158">
        <f>'STOCK RETURNS'!G1186</f>
        <v>-1.1639316657018704E-2</v>
      </c>
      <c r="D197" s="158">
        <f>'STOCK RETURNS'!I1186</f>
        <v>-1.5201421726416143E-3</v>
      </c>
      <c r="E197" s="158">
        <f>'STOCK RETURNS'!K1186</f>
        <v>-4.6251775289936847E-2</v>
      </c>
      <c r="F197" s="158">
        <f>'STOCK RETURNS'!M1186</f>
        <v>-4.0101013955498317E-2</v>
      </c>
      <c r="G197" s="158">
        <f>'STOCK RETURNS'!O1186</f>
        <v>-2.9323088579325682E-2</v>
      </c>
      <c r="H197" s="158">
        <f>'STOCK RETURNS'!Q1186</f>
        <v>-4.5971559525055251E-2</v>
      </c>
      <c r="I197" s="158">
        <f>'STOCK RETURNS'!S1186</f>
        <v>-2.9721505281738607E-2</v>
      </c>
      <c r="J197" s="158">
        <f>'STOCK RETURNS'!U1186</f>
        <v>-1.5117707569208525E-2</v>
      </c>
      <c r="K197" s="158">
        <f>'STOCK RETURNS'!W1186</f>
        <v>-3.0813405721355883E-2</v>
      </c>
      <c r="L197" s="158">
        <f>'STOCK RETURNS'!Y1186</f>
        <v>-4.3848689685926069E-2</v>
      </c>
      <c r="M197" s="158">
        <f>'STOCK RETURNS'!AA1186</f>
        <v>-4.4662053905988215E-2</v>
      </c>
      <c r="N197" s="158">
        <f>'STOCK RETURNS'!AC1186</f>
        <v>-3.4170554593539543E-2</v>
      </c>
      <c r="O197" s="158">
        <f>'STOCK RETURNS'!AE1186</f>
        <v>5.3058012786998772E-4</v>
      </c>
      <c r="P197" s="158">
        <f>'STOCK RETURNS'!AG1186</f>
        <v>-1.8497154868584696E-2</v>
      </c>
      <c r="Q197" s="158">
        <f>'STOCK RETURNS'!AI1186</f>
        <v>-2.1346302561366614E-2</v>
      </c>
      <c r="R197" s="159">
        <f>'STOCK RETURNS'!AK1186</f>
        <v>-3.3528671169483971E-2</v>
      </c>
      <c r="S197" s="156"/>
    </row>
    <row r="198" spans="1:19">
      <c r="A198" s="157">
        <f>'STOCK RETURNS'!C1187</f>
        <v>-4.9351571118773307E-2</v>
      </c>
      <c r="B198" s="158">
        <f>'STOCK RETURNS'!E1187</f>
        <v>-2.8570836976027619E-2</v>
      </c>
      <c r="C198" s="158">
        <f>'STOCK RETURNS'!G1187</f>
        <v>-9.7608597305545979E-4</v>
      </c>
      <c r="D198" s="158">
        <f>'STOCK RETURNS'!I1187</f>
        <v>-4.5120435280469426E-2</v>
      </c>
      <c r="E198" s="158">
        <f>'STOCK RETURNS'!K1187</f>
        <v>-4.7650944746508279E-2</v>
      </c>
      <c r="F198" s="158">
        <f>'STOCK RETURNS'!M1187</f>
        <v>-7.3184397855792935E-2</v>
      </c>
      <c r="G198" s="158">
        <f>'STOCK RETURNS'!O1187</f>
        <v>-2.7522245221390584E-2</v>
      </c>
      <c r="H198" s="158">
        <f>'STOCK RETURNS'!Q1187</f>
        <v>-3.2488300131123873E-2</v>
      </c>
      <c r="I198" s="158">
        <f>'STOCK RETURNS'!S1187</f>
        <v>-4.6892524486285517E-2</v>
      </c>
      <c r="J198" s="158">
        <f>'STOCK RETURNS'!U1187</f>
        <v>0</v>
      </c>
      <c r="K198" s="158">
        <f>'STOCK RETURNS'!W1187</f>
        <v>-1.3473554330228522E-2</v>
      </c>
      <c r="L198" s="158">
        <f>'STOCK RETURNS'!Y1187</f>
        <v>-2.4152610078730402E-2</v>
      </c>
      <c r="M198" s="158">
        <f>'STOCK RETURNS'!AA1187</f>
        <v>-2.3625740040867611E-2</v>
      </c>
      <c r="N198" s="158">
        <f>'STOCK RETURNS'!AC1187</f>
        <v>-1.9495419605318146E-2</v>
      </c>
      <c r="O198" s="158">
        <f>'STOCK RETURNS'!AE1187</f>
        <v>-1.5396310981860563E-2</v>
      </c>
      <c r="P198" s="158">
        <f>'STOCK RETURNS'!AG1187</f>
        <v>-5.7786149881046078E-2</v>
      </c>
      <c r="Q198" s="158">
        <f>'STOCK RETURNS'!AI1187</f>
        <v>-5.0913160494254301E-3</v>
      </c>
      <c r="R198" s="159">
        <f>'STOCK RETURNS'!AK1187</f>
        <v>-2.6153687905079912E-2</v>
      </c>
      <c r="S198" s="156"/>
    </row>
    <row r="199" spans="1:19">
      <c r="A199" s="157">
        <f>'STOCK RETURNS'!C1188</f>
        <v>-6.8387761256557308E-4</v>
      </c>
      <c r="B199" s="158">
        <f>'STOCK RETURNS'!E1188</f>
        <v>8.0681746495101792E-3</v>
      </c>
      <c r="C199" s="158">
        <f>'STOCK RETURNS'!G1188</f>
        <v>1.0684900100016353E-2</v>
      </c>
      <c r="D199" s="158">
        <f>'STOCK RETURNS'!I1188</f>
        <v>1.3253812410684883E-3</v>
      </c>
      <c r="E199" s="158">
        <f>'STOCK RETURNS'!K1188</f>
        <v>-1.0675628980018531E-2</v>
      </c>
      <c r="F199" s="158">
        <f>'STOCK RETURNS'!M1188</f>
        <v>-1.9988428077885458E-2</v>
      </c>
      <c r="G199" s="158">
        <f>'STOCK RETURNS'!O1188</f>
        <v>-7.0005670931025483E-3</v>
      </c>
      <c r="H199" s="158">
        <f>'STOCK RETURNS'!Q1188</f>
        <v>6.2285894259067674E-4</v>
      </c>
      <c r="I199" s="158">
        <f>'STOCK RETURNS'!S1188</f>
        <v>-1.0594566431396028E-2</v>
      </c>
      <c r="J199" s="158">
        <f>'STOCK RETURNS'!U1188</f>
        <v>0</v>
      </c>
      <c r="K199" s="158">
        <f>'STOCK RETURNS'!W1188</f>
        <v>3.9888313253247262E-4</v>
      </c>
      <c r="L199" s="158">
        <f>'STOCK RETURNS'!Y1188</f>
        <v>2.092263311039759E-2</v>
      </c>
      <c r="M199" s="158">
        <f>'STOCK RETURNS'!AA1188</f>
        <v>2.1483913082487999E-2</v>
      </c>
      <c r="N199" s="158">
        <f>'STOCK RETURNS'!AC1188</f>
        <v>1.0515862393380006E-3</v>
      </c>
      <c r="O199" s="158">
        <f>'STOCK RETURNS'!AE1188</f>
        <v>-1.0581921444472215E-2</v>
      </c>
      <c r="P199" s="158">
        <f>'STOCK RETURNS'!AG1188</f>
        <v>-3.1280281705484254E-3</v>
      </c>
      <c r="Q199" s="158">
        <f>'STOCK RETURNS'!AI1188</f>
        <v>-2.1857286584561542E-3</v>
      </c>
      <c r="R199" s="159">
        <f>'STOCK RETURNS'!AK1188</f>
        <v>5.3845093732768634E-3</v>
      </c>
      <c r="S199" s="156"/>
    </row>
    <row r="200" spans="1:19">
      <c r="A200" s="157">
        <f>'STOCK RETURNS'!C1189</f>
        <v>-2.7401969535144261E-3</v>
      </c>
      <c r="B200" s="158">
        <f>'STOCK RETURNS'!E1189</f>
        <v>-4.9228114632166066E-3</v>
      </c>
      <c r="C200" s="158">
        <f>'STOCK RETURNS'!G1189</f>
        <v>-1.7544309650909508E-2</v>
      </c>
      <c r="D200" s="158">
        <f>'STOCK RETURNS'!I1189</f>
        <v>-1.9527168549682141E-2</v>
      </c>
      <c r="E200" s="158">
        <f>'STOCK RETURNS'!K1189</f>
        <v>-3.9507910549436524E-2</v>
      </c>
      <c r="F200" s="158">
        <f>'STOCK RETURNS'!M1189</f>
        <v>-4.422704346876459E-2</v>
      </c>
      <c r="G200" s="158">
        <f>'STOCK RETURNS'!O1189</f>
        <v>-5.1279073581088422E-2</v>
      </c>
      <c r="H200" s="158">
        <f>'STOCK RETURNS'!Q1189</f>
        <v>-6.2299435738857989E-2</v>
      </c>
      <c r="I200" s="158">
        <f>'STOCK RETURNS'!S1189</f>
        <v>-4.9737358178207458E-2</v>
      </c>
      <c r="J200" s="158">
        <f>'STOCK RETURNS'!U1189</f>
        <v>-6.5841695481917067E-2</v>
      </c>
      <c r="K200" s="158">
        <f>'STOCK RETURNS'!W1189</f>
        <v>-4.0489713407378974E-2</v>
      </c>
      <c r="L200" s="158">
        <f>'STOCK RETURNS'!Y1189</f>
        <v>9.658800138663149E-3</v>
      </c>
      <c r="M200" s="158">
        <f>'STOCK RETURNS'!AA1189</f>
        <v>-7.4605990590969641E-4</v>
      </c>
      <c r="N200" s="158">
        <f>'STOCK RETURNS'!AC1189</f>
        <v>-1.1628720928111423E-2</v>
      </c>
      <c r="O200" s="158">
        <f>'STOCK RETURNS'!AE1189</f>
        <v>-5.1627911367727259E-3</v>
      </c>
      <c r="P200" s="158">
        <f>'STOCK RETURNS'!AG1189</f>
        <v>-1.0950383178049543E-2</v>
      </c>
      <c r="Q200" s="158">
        <f>'STOCK RETURNS'!AI1189</f>
        <v>-1.8864541755209321E-2</v>
      </c>
      <c r="R200" s="159">
        <f>'STOCK RETURNS'!AK1189</f>
        <v>-7.372334602323837E-3</v>
      </c>
      <c r="S200" s="156"/>
    </row>
    <row r="201" spans="1:19">
      <c r="A201" s="157">
        <f>'STOCK RETURNS'!C1190</f>
        <v>-4.2883486226901488E-4</v>
      </c>
      <c r="B201" s="158">
        <f>'STOCK RETURNS'!E1190</f>
        <v>-1.3095694039461632E-2</v>
      </c>
      <c r="C201" s="158">
        <f>'STOCK RETURNS'!G1190</f>
        <v>2.1401595050667594E-2</v>
      </c>
      <c r="D201" s="158">
        <f>'STOCK RETURNS'!I1190</f>
        <v>-2.6828874405214437E-2</v>
      </c>
      <c r="E201" s="158">
        <f>'STOCK RETURNS'!K1190</f>
        <v>3.401985287066131E-2</v>
      </c>
      <c r="F201" s="158">
        <f>'STOCK RETURNS'!M1190</f>
        <v>3.6367644170874791E-2</v>
      </c>
      <c r="G201" s="158">
        <f>'STOCK RETURNS'!O1190</f>
        <v>5.0468153142002606E-2</v>
      </c>
      <c r="H201" s="158">
        <f>'STOCK RETURNS'!Q1190</f>
        <v>2.7452704408689837E-2</v>
      </c>
      <c r="I201" s="158">
        <f>'STOCK RETURNS'!S1190</f>
        <v>3.0620885956328711E-2</v>
      </c>
      <c r="J201" s="158">
        <f>'STOCK RETURNS'!U1190</f>
        <v>7.2216680850627504E-2</v>
      </c>
      <c r="K201" s="158">
        <f>'STOCK RETURNS'!W1190</f>
        <v>-1.2747012009166293E-2</v>
      </c>
      <c r="L201" s="158">
        <f>'STOCK RETURNS'!Y1190</f>
        <v>1.3999592307496957E-2</v>
      </c>
      <c r="M201" s="158">
        <f>'STOCK RETURNS'!AA1190</f>
        <v>-2.7811100024517248E-2</v>
      </c>
      <c r="N201" s="158">
        <f>'STOCK RETURNS'!AC1190</f>
        <v>-1.0069430572857413E-2</v>
      </c>
      <c r="O201" s="158">
        <f>'STOCK RETURNS'!AE1190</f>
        <v>9.3663489713718476E-3</v>
      </c>
      <c r="P201" s="158">
        <f>'STOCK RETURNS'!AG1190</f>
        <v>1.2292164967134089E-2</v>
      </c>
      <c r="Q201" s="158">
        <f>'STOCK RETURNS'!AI1190</f>
        <v>2.7109825370978783E-2</v>
      </c>
      <c r="R201" s="159">
        <f>'STOCK RETURNS'!AK1190</f>
        <v>1.5609410927076104E-2</v>
      </c>
      <c r="S201" s="156"/>
    </row>
    <row r="202" spans="1:19">
      <c r="A202" s="157">
        <f>'STOCK RETURNS'!C1191</f>
        <v>-5.5916529193140285E-3</v>
      </c>
      <c r="B202" s="158">
        <f>'STOCK RETURNS'!E1191</f>
        <v>-1.7793737376496439E-2</v>
      </c>
      <c r="C202" s="158">
        <f>'STOCK RETURNS'!G1191</f>
        <v>-3.327117060605126E-2</v>
      </c>
      <c r="D202" s="158">
        <f>'STOCK RETURNS'!I1191</f>
        <v>-4.449395549541736E-3</v>
      </c>
      <c r="E202" s="158">
        <f>'STOCK RETURNS'!K1191</f>
        <v>1.07146694060886E-3</v>
      </c>
      <c r="F202" s="158">
        <f>'STOCK RETURNS'!M1191</f>
        <v>-4.9958471933715543E-3</v>
      </c>
      <c r="G202" s="158">
        <f>'STOCK RETURNS'!O1191</f>
        <v>-1.2791030291433244E-2</v>
      </c>
      <c r="H202" s="158">
        <f>'STOCK RETURNS'!Q1191</f>
        <v>8.3467579287175696E-3</v>
      </c>
      <c r="I202" s="158">
        <f>'STOCK RETURNS'!S1191</f>
        <v>1.079794534678835E-2</v>
      </c>
      <c r="J202" s="158">
        <f>'STOCK RETURNS'!U1191</f>
        <v>7.2199740158249079E-2</v>
      </c>
      <c r="K202" s="158">
        <f>'STOCK RETURNS'!W1191</f>
        <v>7.1249253631187719E-3</v>
      </c>
      <c r="L202" s="158">
        <f>'STOCK RETURNS'!Y1191</f>
        <v>-4.7506027585977528E-3</v>
      </c>
      <c r="M202" s="158">
        <f>'STOCK RETURNS'!AA1191</f>
        <v>2.2197838022134563E-2</v>
      </c>
      <c r="N202" s="158">
        <f>'STOCK RETURNS'!AC1191</f>
        <v>-1.0003081910319742E-2</v>
      </c>
      <c r="O202" s="158">
        <f>'STOCK RETURNS'!AE1191</f>
        <v>-5.4716529151837374E-3</v>
      </c>
      <c r="P202" s="158">
        <f>'STOCK RETURNS'!AG1191</f>
        <v>3.4208406974221266E-3</v>
      </c>
      <c r="Q202" s="158">
        <f>'STOCK RETURNS'!AI1191</f>
        <v>-1.6082174736070716E-2</v>
      </c>
      <c r="R202" s="159">
        <f>'STOCK RETURNS'!AK1191</f>
        <v>-2.3788521862722393E-2</v>
      </c>
      <c r="S202" s="156"/>
    </row>
    <row r="203" spans="1:19">
      <c r="A203" s="157">
        <f>'STOCK RETURNS'!C1192</f>
        <v>1.3452925567054267E-2</v>
      </c>
      <c r="B203" s="158">
        <f>'STOCK RETURNS'!E1192</f>
        <v>-4.6281298553693434E-4</v>
      </c>
      <c r="C203" s="158">
        <f>'STOCK RETURNS'!G1192</f>
        <v>3.6634133179780384E-2</v>
      </c>
      <c r="D203" s="158">
        <f>'STOCK RETURNS'!I1192</f>
        <v>-5.5756901360858621E-4</v>
      </c>
      <c r="E203" s="158">
        <f>'STOCK RETURNS'!K1192</f>
        <v>3.4921462278863671E-3</v>
      </c>
      <c r="F203" s="158">
        <f>'STOCK RETURNS'!M1192</f>
        <v>1.2855246491261253E-2</v>
      </c>
      <c r="G203" s="158">
        <f>'STOCK RETURNS'!O1192</f>
        <v>-3.172219245015629E-2</v>
      </c>
      <c r="H203" s="158">
        <f>'STOCK RETURNS'!Q1192</f>
        <v>1.2075138775755773E-2</v>
      </c>
      <c r="I203" s="158">
        <f>'STOCK RETURNS'!S1192</f>
        <v>0</v>
      </c>
      <c r="J203" s="158">
        <f>'STOCK RETURNS'!U1192</f>
        <v>7.2148159207290771E-2</v>
      </c>
      <c r="K203" s="158">
        <f>'STOCK RETURNS'!W1192</f>
        <v>1.1006237155394515E-2</v>
      </c>
      <c r="L203" s="158">
        <f>'STOCK RETURNS'!Y1192</f>
        <v>9.4787439545437387E-3</v>
      </c>
      <c r="M203" s="158">
        <f>'STOCK RETURNS'!AA1192</f>
        <v>-1.6649708236564125E-2</v>
      </c>
      <c r="N203" s="158">
        <f>'STOCK RETURNS'!AC1192</f>
        <v>-9.1654613266235014E-4</v>
      </c>
      <c r="O203" s="158">
        <f>'STOCK RETURNS'!AE1192</f>
        <v>-3.5046003000480747E-2</v>
      </c>
      <c r="P203" s="158">
        <f>'STOCK RETURNS'!AG1192</f>
        <v>4.7400473877611702E-3</v>
      </c>
      <c r="Q203" s="158">
        <f>'STOCK RETURNS'!AI1192</f>
        <v>1.2806577778199234E-3</v>
      </c>
      <c r="R203" s="159">
        <f>'STOCK RETURNS'!AK1192</f>
        <v>7.3081933067248427E-3</v>
      </c>
      <c r="S203" s="156"/>
    </row>
    <row r="204" spans="1:19">
      <c r="A204" s="157">
        <f>'STOCK RETURNS'!C1193</f>
        <v>1.1929580117255057E-2</v>
      </c>
      <c r="B204" s="158">
        <f>'STOCK RETURNS'!E1193</f>
        <v>1.0590880409754906E-2</v>
      </c>
      <c r="C204" s="158">
        <f>'STOCK RETURNS'!G1193</f>
        <v>2.3952107259546285E-3</v>
      </c>
      <c r="D204" s="158">
        <f>'STOCK RETURNS'!I1193</f>
        <v>3.3407603454002062E-3</v>
      </c>
      <c r="E204" s="158">
        <f>'STOCK RETURNS'!K1193</f>
        <v>-1.0585136739181027E-2</v>
      </c>
      <c r="F204" s="158">
        <f>'STOCK RETURNS'!M1193</f>
        <v>1.3911844664454508E-2</v>
      </c>
      <c r="G204" s="158">
        <f>'STOCK RETURNS'!O1193</f>
        <v>5.9196790202998327E-3</v>
      </c>
      <c r="H204" s="158">
        <f>'STOCK RETURNS'!Q1193</f>
        <v>-7.6094216253909039E-3</v>
      </c>
      <c r="I204" s="158">
        <f>'STOCK RETURNS'!S1193</f>
        <v>-1.2004946096823486E-2</v>
      </c>
      <c r="J204" s="158">
        <f>'STOCK RETURNS'!U1193</f>
        <v>-7.7861536469378476E-2</v>
      </c>
      <c r="K204" s="158">
        <f>'STOCK RETURNS'!W1193</f>
        <v>-8.0871358331794652E-3</v>
      </c>
      <c r="L204" s="158">
        <f>'STOCK RETURNS'!Y1193</f>
        <v>2.3003812004760475E-2</v>
      </c>
      <c r="M204" s="158">
        <f>'STOCK RETURNS'!AA1193</f>
        <v>2.5336886310358193E-2</v>
      </c>
      <c r="N204" s="158">
        <f>'STOCK RETURNS'!AC1193</f>
        <v>3.0599115539846821E-3</v>
      </c>
      <c r="O204" s="158">
        <f>'STOCK RETURNS'!AE1193</f>
        <v>-5.1695708291753066E-2</v>
      </c>
      <c r="P204" s="158">
        <f>'STOCK RETURNS'!AG1193</f>
        <v>-4.2947122657273976E-3</v>
      </c>
      <c r="Q204" s="158">
        <f>'STOCK RETURNS'!AI1193</f>
        <v>1.6969317197862099E-2</v>
      </c>
      <c r="R204" s="159">
        <f>'STOCK RETURNS'!AK1193</f>
        <v>-1.6819776464114686E-2</v>
      </c>
      <c r="S204" s="156"/>
    </row>
    <row r="205" spans="1:19">
      <c r="A205" s="157">
        <f>'STOCK RETURNS'!C1194</f>
        <v>1.848584679017499E-3</v>
      </c>
      <c r="B205" s="158">
        <f>'STOCK RETURNS'!E1194</f>
        <v>1.8065944570067941E-2</v>
      </c>
      <c r="C205" s="158">
        <f>'STOCK RETURNS'!G1194</f>
        <v>1.6607736399660546E-2</v>
      </c>
      <c r="D205" s="158">
        <f>'STOCK RETURNS'!I1194</f>
        <v>-1.1123471669740592E-3</v>
      </c>
      <c r="E205" s="158">
        <f>'STOCK RETURNS'!K1194</f>
        <v>-1.8711772282231508E-3</v>
      </c>
      <c r="F205" s="158">
        <f>'STOCK RETURNS'!M1194</f>
        <v>5.6726246117348991E-3</v>
      </c>
      <c r="G205" s="158">
        <f>'STOCK RETURNS'!O1194</f>
        <v>7.0018490791733459E-3</v>
      </c>
      <c r="H205" s="158">
        <f>'STOCK RETURNS'!Q1194</f>
        <v>8.8720480557597965E-3</v>
      </c>
      <c r="I205" s="158">
        <f>'STOCK RETURNS'!S1194</f>
        <v>1.6766859857067107E-2</v>
      </c>
      <c r="J205" s="158">
        <f>'STOCK RETURNS'!U1194</f>
        <v>-6.210544742740641E-2</v>
      </c>
      <c r="K205" s="158">
        <f>'STOCK RETURNS'!W1194</f>
        <v>6.0197379498263927E-3</v>
      </c>
      <c r="L205" s="158">
        <f>'STOCK RETURNS'!Y1194</f>
        <v>-1.6734198991165211E-2</v>
      </c>
      <c r="M205" s="158">
        <f>'STOCK RETURNS'!AA1194</f>
        <v>1.0225425013674434E-3</v>
      </c>
      <c r="N205" s="158">
        <f>'STOCK RETURNS'!AC1194</f>
        <v>1.3462834998132711E-3</v>
      </c>
      <c r="O205" s="158">
        <f>'STOCK RETURNS'!AE1194</f>
        <v>-7.5564881438632242E-2</v>
      </c>
      <c r="P205" s="158">
        <f>'STOCK RETURNS'!AG1194</f>
        <v>7.2458727372603973E-3</v>
      </c>
      <c r="Q205" s="158">
        <f>'STOCK RETURNS'!AI1194</f>
        <v>2.2139203497153283E-2</v>
      </c>
      <c r="R205" s="159">
        <f>'STOCK RETURNS'!AK1194</f>
        <v>1.2766264630932099E-2</v>
      </c>
      <c r="S205" s="156"/>
    </row>
    <row r="206" spans="1:19">
      <c r="A206" s="157">
        <f>'STOCK RETURNS'!C1195</f>
        <v>-5.3028195471050681E-3</v>
      </c>
      <c r="B206" s="158">
        <f>'STOCK RETURNS'!E1195</f>
        <v>-7.4047656379909932E-3</v>
      </c>
      <c r="C206" s="158">
        <f>'STOCK RETURNS'!G1195</f>
        <v>2.5094253586102566E-2</v>
      </c>
      <c r="D206" s="158">
        <f>'STOCK RETURNS'!I1195</f>
        <v>1.6680571006970134E-3</v>
      </c>
      <c r="E206" s="158">
        <f>'STOCK RETURNS'!K1195</f>
        <v>-2.111165254776105E-2</v>
      </c>
      <c r="F206" s="158">
        <f>'STOCK RETURNS'!M1195</f>
        <v>-2.9522439266321726E-2</v>
      </c>
      <c r="G206" s="158">
        <f>'STOCK RETURNS'!O1195</f>
        <v>-8.4081212839266957E-3</v>
      </c>
      <c r="H206" s="158">
        <f>'STOCK RETURNS'!Q1195</f>
        <v>-2.4913457164013629E-2</v>
      </c>
      <c r="I206" s="158">
        <f>'STOCK RETURNS'!S1195</f>
        <v>-1.5559859107031804E-2</v>
      </c>
      <c r="J206" s="158">
        <f>'STOCK RETURNS'!U1195</f>
        <v>5.6576678398092696E-2</v>
      </c>
      <c r="K206" s="158">
        <f>'STOCK RETURNS'!W1195</f>
        <v>-1.37530819559635E-2</v>
      </c>
      <c r="L206" s="158">
        <f>'STOCK RETURNS'!Y1195</f>
        <v>1.1496165138426356E-2</v>
      </c>
      <c r="M206" s="158">
        <f>'STOCK RETURNS'!AA1195</f>
        <v>1.0260292441567778E-2</v>
      </c>
      <c r="N206" s="158">
        <f>'STOCK RETURNS'!AC1195</f>
        <v>-1.0408584980277923E-2</v>
      </c>
      <c r="O206" s="158">
        <f>'STOCK RETURNS'!AE1195</f>
        <v>4.4385040851107095E-2</v>
      </c>
      <c r="P206" s="158">
        <f>'STOCK RETURNS'!AG1195</f>
        <v>-6.6524009097523986E-3</v>
      </c>
      <c r="Q206" s="158">
        <f>'STOCK RETURNS'!AI1195</f>
        <v>-4.9926935078243185E-3</v>
      </c>
      <c r="R206" s="159">
        <f>'STOCK RETURNS'!AK1195</f>
        <v>-4.8232108286002063E-3</v>
      </c>
      <c r="S206" s="156"/>
    </row>
    <row r="207" spans="1:19">
      <c r="A207" s="157">
        <f>'STOCK RETURNS'!C1196</f>
        <v>3.2860121408003966E-3</v>
      </c>
      <c r="B207" s="158">
        <f>'STOCK RETURNS'!E1196</f>
        <v>-1.295402168461964E-2</v>
      </c>
      <c r="C207" s="158">
        <f>'STOCK RETURNS'!G1196</f>
        <v>-2.5564952582790488E-2</v>
      </c>
      <c r="D207" s="158">
        <f>'STOCK RETURNS'!I1196</f>
        <v>-2.3041199146697899E-2</v>
      </c>
      <c r="E207" s="158">
        <f>'STOCK RETURNS'!K1196</f>
        <v>-2.1792539938604579E-2</v>
      </c>
      <c r="F207" s="158">
        <f>'STOCK RETURNS'!M1196</f>
        <v>-2.082900149009438E-3</v>
      </c>
      <c r="G207" s="158">
        <f>'STOCK RETURNS'!O1196</f>
        <v>-8.4471355156565456E-4</v>
      </c>
      <c r="H207" s="158">
        <f>'STOCK RETURNS'!Q1196</f>
        <v>-1.0403214760886152E-2</v>
      </c>
      <c r="I207" s="158">
        <f>'STOCK RETURNS'!S1196</f>
        <v>8.4084579494065996E-3</v>
      </c>
      <c r="J207" s="158">
        <f>'STOCK RETURNS'!U1196</f>
        <v>-6.5938202992903538E-2</v>
      </c>
      <c r="K207" s="158">
        <f>'STOCK RETURNS'!W1196</f>
        <v>0</v>
      </c>
      <c r="L207" s="158">
        <f>'STOCK RETURNS'!Y1196</f>
        <v>-4.1633259558665155E-2</v>
      </c>
      <c r="M207" s="158">
        <f>'STOCK RETURNS'!AA1196</f>
        <v>-5.8609227199384988E-2</v>
      </c>
      <c r="N207" s="158">
        <f>'STOCK RETURNS'!AC1196</f>
        <v>4.5293333096725211E-3</v>
      </c>
      <c r="O207" s="158">
        <f>'STOCK RETURNS'!AE1196</f>
        <v>2.9033498300132844E-2</v>
      </c>
      <c r="P207" s="158">
        <f>'STOCK RETURNS'!AG1196</f>
        <v>9.1540577217463902E-3</v>
      </c>
      <c r="Q207" s="158">
        <f>'STOCK RETURNS'!AI1196</f>
        <v>2.0161284298742015E-2</v>
      </c>
      <c r="R207" s="159">
        <f>'STOCK RETURNS'!AK1196</f>
        <v>-1.4452231614743537E-3</v>
      </c>
      <c r="S207" s="156"/>
    </row>
    <row r="208" spans="1:19">
      <c r="A208" s="157">
        <f>'STOCK RETURNS'!C1197</f>
        <v>1.4289919634227698E-3</v>
      </c>
      <c r="B208" s="158">
        <f>'STOCK RETURNS'!E1197</f>
        <v>-8.2054579228500388E-3</v>
      </c>
      <c r="C208" s="158">
        <f>'STOCK RETURNS'!G1197</f>
        <v>-8.5106896679086191E-3</v>
      </c>
      <c r="D208" s="158">
        <f>'STOCK RETURNS'!I1197</f>
        <v>-4.558412451706257E-3</v>
      </c>
      <c r="E208" s="158">
        <f>'STOCK RETURNS'!K1197</f>
        <v>4.2976225621639275E-2</v>
      </c>
      <c r="F208" s="158">
        <f>'STOCK RETURNS'!M1197</f>
        <v>2.7150989065950898E-2</v>
      </c>
      <c r="G208" s="158">
        <f>'STOCK RETURNS'!O1197</f>
        <v>3.3745813801453438E-3</v>
      </c>
      <c r="H208" s="158">
        <f>'STOCK RETURNS'!Q1197</f>
        <v>4.9101351351031483E-2</v>
      </c>
      <c r="I208" s="158">
        <f>'STOCK RETURNS'!S1197</f>
        <v>3.6410363695840386E-2</v>
      </c>
      <c r="J208" s="158">
        <f>'STOCK RETURNS'!U1197</f>
        <v>0</v>
      </c>
      <c r="K208" s="158">
        <f>'STOCK RETURNS'!W1197</f>
        <v>1.7471326272841429E-2</v>
      </c>
      <c r="L208" s="158">
        <f>'STOCK RETURNS'!Y1197</f>
        <v>-2.6763999588121118E-2</v>
      </c>
      <c r="M208" s="158">
        <f>'STOCK RETURNS'!AA1197</f>
        <v>1.5673695477967896E-2</v>
      </c>
      <c r="N208" s="158">
        <f>'STOCK RETURNS'!AC1197</f>
        <v>7.9911848737489136E-3</v>
      </c>
      <c r="O208" s="158">
        <f>'STOCK RETURNS'!AE1197</f>
        <v>1.6562924034197925E-2</v>
      </c>
      <c r="P208" s="158">
        <f>'STOCK RETURNS'!AG1197</f>
        <v>-4.4101434011368135E-4</v>
      </c>
      <c r="Q208" s="158">
        <f>'STOCK RETURNS'!AI1197</f>
        <v>6.1829211639492085E-3</v>
      </c>
      <c r="R208" s="159">
        <f>'STOCK RETURNS'!AK1197</f>
        <v>5.7058812359193087E-3</v>
      </c>
      <c r="S208" s="156"/>
    </row>
    <row r="209" spans="1:19">
      <c r="A209" s="157">
        <f>'STOCK RETURNS'!C1198</f>
        <v>3.0850563066478612E-2</v>
      </c>
      <c r="B209" s="158">
        <f>'STOCK RETURNS'!E1198</f>
        <v>5.1686662666314859E-2</v>
      </c>
      <c r="C209" s="158">
        <f>'STOCK RETURNS'!G1198</f>
        <v>5.209578440944572E-3</v>
      </c>
      <c r="D209" s="158">
        <f>'STOCK RETURNS'!I1198</f>
        <v>1.2767941927824549E-2</v>
      </c>
      <c r="E209" s="158">
        <f>'STOCK RETURNS'!K1198</f>
        <v>4.134335970227903E-2</v>
      </c>
      <c r="F209" s="158">
        <f>'STOCK RETURNS'!M1198</f>
        <v>7.1640877573690712E-2</v>
      </c>
      <c r="G209" s="158">
        <f>'STOCK RETURNS'!O1198</f>
        <v>3.8821117064005754E-2</v>
      </c>
      <c r="H209" s="158">
        <f>'STOCK RETURNS'!Q1198</f>
        <v>5.7434943395806723E-2</v>
      </c>
      <c r="I209" s="158">
        <f>'STOCK RETURNS'!S1198</f>
        <v>6.2590257722310264E-2</v>
      </c>
      <c r="J209" s="158">
        <f>'STOCK RETURNS'!U1198</f>
        <v>3.3617373571454639E-3</v>
      </c>
      <c r="K209" s="158">
        <f>'STOCK RETURNS'!W1198</f>
        <v>2.6451186087169634E-2</v>
      </c>
      <c r="L209" s="158">
        <f>'STOCK RETURNS'!Y1198</f>
        <v>3.6060428136508005E-2</v>
      </c>
      <c r="M209" s="158">
        <f>'STOCK RETURNS'!AA1198</f>
        <v>-5.1973168002313955E-3</v>
      </c>
      <c r="N209" s="158">
        <f>'STOCK RETURNS'!AC1198</f>
        <v>5.6917313729619716E-2</v>
      </c>
      <c r="O209" s="158">
        <f>'STOCK RETURNS'!AE1198</f>
        <v>1.6850505143330859E-2</v>
      </c>
      <c r="P209" s="158">
        <f>'STOCK RETURNS'!AG1198</f>
        <v>1.3726851051763573E-2</v>
      </c>
      <c r="Q209" s="158">
        <f>'STOCK RETURNS'!AI1198</f>
        <v>1.3192876924882854E-2</v>
      </c>
      <c r="R209" s="159">
        <f>'STOCK RETURNS'!AK1198</f>
        <v>6.0464575673148642E-3</v>
      </c>
      <c r="S209" s="156"/>
    </row>
    <row r="210" spans="1:19">
      <c r="A210" s="157">
        <f>'STOCK RETURNS'!C1199</f>
        <v>1.7839598102780147E-2</v>
      </c>
      <c r="B210" s="158">
        <f>'STOCK RETURNS'!E1199</f>
        <v>1.5180888295936298E-2</v>
      </c>
      <c r="C210" s="158">
        <f>'STOCK RETURNS'!G1199</f>
        <v>0</v>
      </c>
      <c r="D210" s="158">
        <f>'STOCK RETURNS'!I1199</f>
        <v>3.6810576389354761E-2</v>
      </c>
      <c r="E210" s="158">
        <f>'STOCK RETURNS'!K1199</f>
        <v>-1.7148057166853584E-2</v>
      </c>
      <c r="F210" s="158">
        <f>'STOCK RETURNS'!M1199</f>
        <v>2.2044606503631992E-2</v>
      </c>
      <c r="G210" s="158">
        <f>'STOCK RETURNS'!O1199</f>
        <v>6.460318565645883E-3</v>
      </c>
      <c r="H210" s="158">
        <f>'STOCK RETURNS'!Q1199</f>
        <v>-1.0632114331047441E-2</v>
      </c>
      <c r="I210" s="158">
        <f>'STOCK RETURNS'!S1199</f>
        <v>-3.2555644597662965E-3</v>
      </c>
      <c r="J210" s="158">
        <f>'STOCK RETURNS'!U1199</f>
        <v>-5.0556565370030768E-2</v>
      </c>
      <c r="K210" s="158">
        <f>'STOCK RETURNS'!W1199</f>
        <v>4.7642058417600025E-2</v>
      </c>
      <c r="L210" s="158">
        <f>'STOCK RETURNS'!Y1199</f>
        <v>5.0923089037125842E-3</v>
      </c>
      <c r="M210" s="158">
        <f>'STOCK RETURNS'!AA1199</f>
        <v>2.4095235984215842E-3</v>
      </c>
      <c r="N210" s="158">
        <f>'STOCK RETURNS'!AC1199</f>
        <v>2.3766951401904608E-2</v>
      </c>
      <c r="O210" s="158">
        <f>'STOCK RETURNS'!AE1199</f>
        <v>1.6088046974027548E-2</v>
      </c>
      <c r="P210" s="158">
        <f>'STOCK RETURNS'!AG1199</f>
        <v>2.2940074059512074E-2</v>
      </c>
      <c r="Q210" s="158">
        <f>'STOCK RETURNS'!AI1199</f>
        <v>-5.2118104222936149E-3</v>
      </c>
      <c r="R210" s="159">
        <f>'STOCK RETURNS'!AK1199</f>
        <v>2.7763388849005494E-2</v>
      </c>
      <c r="S210" s="156"/>
    </row>
    <row r="211" spans="1:19">
      <c r="A211" s="157">
        <f>'STOCK RETURNS'!C1200</f>
        <v>-1.6815474194900582E-3</v>
      </c>
      <c r="B211" s="158">
        <f>'STOCK RETURNS'!E1200</f>
        <v>4.0638411993332332E-2</v>
      </c>
      <c r="C211" s="158">
        <f>'STOCK RETURNS'!G1200</f>
        <v>1.5932858132864935E-2</v>
      </c>
      <c r="D211" s="158">
        <f>'STOCK RETURNS'!I1200</f>
        <v>2.6017291549480299E-2</v>
      </c>
      <c r="E211" s="158">
        <f>'STOCK RETURNS'!K1200</f>
        <v>6.8800676028266755E-2</v>
      </c>
      <c r="F211" s="158">
        <f>'STOCK RETURNS'!M1200</f>
        <v>6.7168098460695908E-2</v>
      </c>
      <c r="G211" s="158">
        <f>'STOCK RETURNS'!O1200</f>
        <v>1.6234554826710327E-2</v>
      </c>
      <c r="H211" s="158">
        <f>'STOCK RETURNS'!Q1200</f>
        <v>6.7170150373684109E-2</v>
      </c>
      <c r="I211" s="158">
        <f>'STOCK RETURNS'!S1200</f>
        <v>0</v>
      </c>
      <c r="J211" s="158">
        <f>'STOCK RETURNS'!U1200</f>
        <v>7.2306506997433809E-2</v>
      </c>
      <c r="K211" s="158">
        <f>'STOCK RETURNS'!W1200</f>
        <v>1.5389303429399802E-2</v>
      </c>
      <c r="L211" s="158">
        <f>'STOCK RETURNS'!Y1200</f>
        <v>9.4787439545437387E-3</v>
      </c>
      <c r="M211" s="158">
        <f>'STOCK RETURNS'!AA1200</f>
        <v>3.9265142129867162E-2</v>
      </c>
      <c r="N211" s="158">
        <f>'STOCK RETURNS'!AC1200</f>
        <v>3.0449255425986897E-2</v>
      </c>
      <c r="O211" s="158">
        <f>'STOCK RETURNS'!AE1200</f>
        <v>3.7944020179351639E-3</v>
      </c>
      <c r="P211" s="158">
        <f>'STOCK RETURNS'!AG1200</f>
        <v>9.1711401191070831E-3</v>
      </c>
      <c r="Q211" s="158">
        <f>'STOCK RETURNS'!AI1200</f>
        <v>4.4461735851667031E-4</v>
      </c>
      <c r="R211" s="159">
        <f>'STOCK RETURNS'!AK1200</f>
        <v>8.6663999323979227E-3</v>
      </c>
      <c r="S211" s="156"/>
    </row>
    <row r="212" spans="1:19">
      <c r="A212" s="157">
        <f>'STOCK RETURNS'!C1201</f>
        <v>2.1015007541547597E-2</v>
      </c>
      <c r="B212" s="158">
        <f>'STOCK RETURNS'!E1201</f>
        <v>6.4639323432129211E-3</v>
      </c>
      <c r="C212" s="158">
        <f>'STOCK RETURNS'!G1201</f>
        <v>1.5225207597065596E-2</v>
      </c>
      <c r="D212" s="158">
        <f>'STOCK RETURNS'!I1201</f>
        <v>7.9396590117630219E-4</v>
      </c>
      <c r="E212" s="158">
        <f>'STOCK RETURNS'!K1201</f>
        <v>2.1363755277213868E-2</v>
      </c>
      <c r="F212" s="158">
        <f>'STOCK RETURNS'!M1201</f>
        <v>-6.5869539599783993E-3</v>
      </c>
      <c r="G212" s="158">
        <f>'STOCK RETURNS'!O1201</f>
        <v>1.3634191275803577E-2</v>
      </c>
      <c r="H212" s="158">
        <f>'STOCK RETURNS'!Q1201</f>
        <v>4.9847790839153477E-3</v>
      </c>
      <c r="I212" s="158">
        <f>'STOCK RETURNS'!S1201</f>
        <v>4.3384015985983623E-3</v>
      </c>
      <c r="J212" s="158">
        <f>'STOCK RETURNS'!U1201</f>
        <v>7.2286426412996402E-2</v>
      </c>
      <c r="K212" s="158">
        <f>'STOCK RETURNS'!W1201</f>
        <v>-2.6430070133533611E-3</v>
      </c>
      <c r="L212" s="158">
        <f>'STOCK RETURNS'!Y1201</f>
        <v>1.9617630533095499E-2</v>
      </c>
      <c r="M212" s="158">
        <f>'STOCK RETURNS'!AA1201</f>
        <v>-2.6828360763216728E-2</v>
      </c>
      <c r="N212" s="158">
        <f>'STOCK RETURNS'!AC1201</f>
        <v>-1.0047085506933199E-2</v>
      </c>
      <c r="O212" s="158">
        <f>'STOCK RETURNS'!AE1201</f>
        <v>-9.0691968730581777E-3</v>
      </c>
      <c r="P212" s="158">
        <f>'STOCK RETURNS'!AG1201</f>
        <v>1.2145050518419562E-2</v>
      </c>
      <c r="Q212" s="158">
        <f>'STOCK RETURNS'!AI1201</f>
        <v>1.154613274403124E-2</v>
      </c>
      <c r="R212" s="159">
        <f>'STOCK RETURNS'!AK1201</f>
        <v>5.3786061656861915E-3</v>
      </c>
      <c r="S212" s="156"/>
    </row>
    <row r="213" spans="1:19">
      <c r="A213" s="157">
        <f>'STOCK RETURNS'!C1202</f>
        <v>4.9317098664682707E-3</v>
      </c>
      <c r="B213" s="158">
        <f>'STOCK RETURNS'!E1202</f>
        <v>-4.5535534242406236E-3</v>
      </c>
      <c r="C213" s="158">
        <f>'STOCK RETURNS'!G1202</f>
        <v>4.5777066489486299E-4</v>
      </c>
      <c r="D213" s="158">
        <f>'STOCK RETURNS'!I1202</f>
        <v>-7.9681696491768449E-3</v>
      </c>
      <c r="E213" s="158">
        <f>'STOCK RETURNS'!K1202</f>
        <v>-4.9592733593503465E-3</v>
      </c>
      <c r="F213" s="158">
        <f>'STOCK RETURNS'!M1202</f>
        <v>-1.5775962594167435E-2</v>
      </c>
      <c r="G213" s="158">
        <f>'STOCK RETURNS'!O1202</f>
        <v>-1.3634191275803573E-2</v>
      </c>
      <c r="H213" s="158">
        <f>'STOCK RETURNS'!Q1202</f>
        <v>5.5233362354184989E-4</v>
      </c>
      <c r="I213" s="158">
        <f>'STOCK RETURNS'!S1202</f>
        <v>-2.520681403334632E-2</v>
      </c>
      <c r="J213" s="158">
        <f>'STOCK RETURNS'!U1202</f>
        <v>-3.9427202394450599E-2</v>
      </c>
      <c r="K213" s="158">
        <f>'STOCK RETURNS'!W1202</f>
        <v>0</v>
      </c>
      <c r="L213" s="158">
        <f>'STOCK RETURNS'!Y1202</f>
        <v>-1.8674679025225224E-2</v>
      </c>
      <c r="M213" s="158">
        <f>'STOCK RETURNS'!AA1202</f>
        <v>-6.4860967563324943E-3</v>
      </c>
      <c r="N213" s="158">
        <f>'STOCK RETURNS'!AC1202</f>
        <v>6.4796442610857517E-3</v>
      </c>
      <c r="O213" s="158">
        <f>'STOCK RETURNS'!AE1202</f>
        <v>-1.523412162385771E-2</v>
      </c>
      <c r="P213" s="158">
        <f>'STOCK RETURNS'!AG1202</f>
        <v>1.6636632147200416E-3</v>
      </c>
      <c r="Q213" s="158">
        <f>'STOCK RETURNS'!AI1202</f>
        <v>-1.5694303338206858E-2</v>
      </c>
      <c r="R213" s="159">
        <f>'STOCK RETURNS'!AK1202</f>
        <v>-1.217296835217669E-2</v>
      </c>
      <c r="S213" s="156"/>
    </row>
    <row r="214" spans="1:19">
      <c r="A214" s="157">
        <f>'STOCK RETURNS'!C1203</f>
        <v>2.4604997381076903E-2</v>
      </c>
      <c r="B214" s="158">
        <f>'STOCK RETURNS'!E1203</f>
        <v>1.4498977116798066E-2</v>
      </c>
      <c r="C214" s="158">
        <f>'STOCK RETURNS'!G1203</f>
        <v>2.0834086902841834E-2</v>
      </c>
      <c r="D214" s="158">
        <f>'STOCK RETURNS'!I1203</f>
        <v>1.5348276946799286E-2</v>
      </c>
      <c r="E214" s="158">
        <f>'STOCK RETURNS'!K1203</f>
        <v>5.6483829150403515E-2</v>
      </c>
      <c r="F214" s="158">
        <f>'STOCK RETURNS'!M1203</f>
        <v>2.4704441715680129E-3</v>
      </c>
      <c r="G214" s="158">
        <f>'STOCK RETURNS'!O1203</f>
        <v>2.3996978311350118E-2</v>
      </c>
      <c r="H214" s="158">
        <f>'STOCK RETURNS'!Q1203</f>
        <v>7.189680486253712E-2</v>
      </c>
      <c r="I214" s="158">
        <f>'STOCK RETURNS'!S1203</f>
        <v>1.8692133012152546E-2</v>
      </c>
      <c r="J214" s="158">
        <f>'STOCK RETURNS'!U1203</f>
        <v>6.099840300412631E-2</v>
      </c>
      <c r="K214" s="158">
        <f>'STOCK RETURNS'!W1203</f>
        <v>1.2585871028615235E-2</v>
      </c>
      <c r="L214" s="158">
        <f>'STOCK RETURNS'!Y1203</f>
        <v>4.6948336196544677E-2</v>
      </c>
      <c r="M214" s="158">
        <f>'STOCK RETURNS'!AA1203</f>
        <v>1.8488319934622782E-2</v>
      </c>
      <c r="N214" s="158">
        <f>'STOCK RETURNS'!AC1203</f>
        <v>-2.5652370742525236E-3</v>
      </c>
      <c r="O214" s="158">
        <f>'STOCK RETURNS'!AE1203</f>
        <v>9.2265777474804279E-3</v>
      </c>
      <c r="P214" s="158">
        <f>'STOCK RETURNS'!AG1203</f>
        <v>2.3140623179969622E-2</v>
      </c>
      <c r="Q214" s="158">
        <f>'STOCK RETURNS'!AI1203</f>
        <v>6.1465059802445644E-3</v>
      </c>
      <c r="R214" s="159">
        <f>'STOCK RETURNS'!AK1203</f>
        <v>2.8723765824991598E-2</v>
      </c>
      <c r="S214" s="156"/>
    </row>
    <row r="215" spans="1:19">
      <c r="A215" s="157">
        <f>'STOCK RETURNS'!C1204</f>
        <v>2.2674317038872259E-2</v>
      </c>
      <c r="B215" s="158">
        <f>'STOCK RETURNS'!E1204</f>
        <v>-1.483095487733728E-2</v>
      </c>
      <c r="C215" s="158">
        <f>'STOCK RETURNS'!G1204</f>
        <v>1.7770347673026005E-2</v>
      </c>
      <c r="D215" s="158">
        <f>'STOCK RETURNS'!I1204</f>
        <v>3.1280823647203831E-2</v>
      </c>
      <c r="E215" s="158">
        <f>'STOCK RETURNS'!K1204</f>
        <v>2.4591403137322332E-2</v>
      </c>
      <c r="F215" s="158">
        <f>'STOCK RETURNS'!M1204</f>
        <v>3.4300954925554822E-2</v>
      </c>
      <c r="G215" s="158">
        <f>'STOCK RETURNS'!O1204</f>
        <v>1.5599344577684507E-2</v>
      </c>
      <c r="H215" s="158">
        <f>'STOCK RETURNS'!Q1204</f>
        <v>1.3272272416630209E-2</v>
      </c>
      <c r="I215" s="158">
        <f>'STOCK RETURNS'!S1204</f>
        <v>2.5807883955872721E-2</v>
      </c>
      <c r="J215" s="158">
        <f>'STOCK RETURNS'!U1204</f>
        <v>2.0408871631207033E-2</v>
      </c>
      <c r="K215" s="158">
        <f>'STOCK RETURNS'!W1204</f>
        <v>1.8665422359360966E-4</v>
      </c>
      <c r="L215" s="158">
        <f>'STOCK RETURNS'!Y1204</f>
        <v>2.0472455104975348E-2</v>
      </c>
      <c r="M215" s="158">
        <f>'STOCK RETURNS'!AA1204</f>
        <v>5.7674954904707823E-2</v>
      </c>
      <c r="N215" s="158">
        <f>'STOCK RETURNS'!AC1204</f>
        <v>2.2769236130264769E-2</v>
      </c>
      <c r="O215" s="158">
        <f>'STOCK RETURNS'!AE1204</f>
        <v>-1.4878084155411865E-2</v>
      </c>
      <c r="P215" s="158">
        <f>'STOCK RETURNS'!AG1204</f>
        <v>3.3933133923753744E-2</v>
      </c>
      <c r="Q215" s="158">
        <f>'STOCK RETURNS'!AI1204</f>
        <v>1.3850293684176535E-2</v>
      </c>
      <c r="R215" s="159">
        <f>'STOCK RETURNS'!AK1204</f>
        <v>2.5581579032550462E-2</v>
      </c>
      <c r="S215" s="156"/>
    </row>
    <row r="216" spans="1:19">
      <c r="A216" s="157">
        <f>'STOCK RETURNS'!C1205</f>
        <v>-3.8058327344894618E-3</v>
      </c>
      <c r="B216" s="158">
        <f>'STOCK RETURNS'!E1205</f>
        <v>2.4899365194842789E-4</v>
      </c>
      <c r="C216" s="158">
        <f>'STOCK RETURNS'!G1205</f>
        <v>3.5164871401257652E-3</v>
      </c>
      <c r="D216" s="158">
        <f>'STOCK RETURNS'!I1205</f>
        <v>1.8409295585218949E-2</v>
      </c>
      <c r="E216" s="158">
        <f>'STOCK RETURNS'!K1205</f>
        <v>-4.7115572796203965E-2</v>
      </c>
      <c r="F216" s="158">
        <f>'STOCK RETURNS'!M1205</f>
        <v>-3.1485043173974901E-2</v>
      </c>
      <c r="G216" s="158">
        <f>'STOCK RETURNS'!O1205</f>
        <v>3.79891554759916E-3</v>
      </c>
      <c r="H216" s="158">
        <f>'STOCK RETURNS'!Q1205</f>
        <v>-3.5091319811270061E-2</v>
      </c>
      <c r="I216" s="158">
        <f>'STOCK RETURNS'!S1205</f>
        <v>-1.0672459890771872E-2</v>
      </c>
      <c r="J216" s="158">
        <f>'STOCK RETURNS'!U1205</f>
        <v>0</v>
      </c>
      <c r="K216" s="158">
        <f>'STOCK RETURNS'!W1205</f>
        <v>5.0228898331763867E-2</v>
      </c>
      <c r="L216" s="158">
        <f>'STOCK RETURNS'!Y1205</f>
        <v>-3.6487301082020036E-2</v>
      </c>
      <c r="M216" s="158">
        <f>'STOCK RETURNS'!AA1205</f>
        <v>-1.5086305386063468E-3</v>
      </c>
      <c r="N216" s="158">
        <f>'STOCK RETURNS'!AC1205</f>
        <v>1.2287845950576595E-2</v>
      </c>
      <c r="O216" s="158">
        <f>'STOCK RETURNS'!AE1205</f>
        <v>-6.9606626994252116E-3</v>
      </c>
      <c r="P216" s="158">
        <f>'STOCK RETURNS'!AG1205</f>
        <v>2.3789098561953916E-2</v>
      </c>
      <c r="Q216" s="158">
        <f>'STOCK RETURNS'!AI1205</f>
        <v>-1.168992724360909E-2</v>
      </c>
      <c r="R216" s="159">
        <f>'STOCK RETURNS'!AK1205</f>
        <v>2.3604913245918294E-2</v>
      </c>
      <c r="S216" s="156"/>
    </row>
    <row r="217" spans="1:19">
      <c r="A217" s="157">
        <f>'STOCK RETURNS'!C1206</f>
        <v>1.3294413931850955E-2</v>
      </c>
      <c r="B217" s="158">
        <f>'STOCK RETURNS'!E1206</f>
        <v>2.9830980027028557E-3</v>
      </c>
      <c r="C217" s="158">
        <f>'STOCK RETURNS'!G1206</f>
        <v>-3.2102622988947831E-2</v>
      </c>
      <c r="D217" s="158">
        <f>'STOCK RETURNS'!I1206</f>
        <v>2.1506205220963463E-2</v>
      </c>
      <c r="E217" s="158">
        <f>'STOCK RETURNS'!K1206</f>
        <v>-6.197784887672024E-3</v>
      </c>
      <c r="F217" s="158">
        <f>'STOCK RETURNS'!M1206</f>
        <v>1.84577763201965E-2</v>
      </c>
      <c r="G217" s="158">
        <f>'STOCK RETURNS'!O1206</f>
        <v>-2.6640919824586488E-2</v>
      </c>
      <c r="H217" s="158">
        <f>'STOCK RETURNS'!Q1206</f>
        <v>-2.629504539024735E-3</v>
      </c>
      <c r="I217" s="158">
        <f>'STOCK RETURNS'!S1206</f>
        <v>-1.9502243231441122E-2</v>
      </c>
      <c r="J217" s="158">
        <f>'STOCK RETURNS'!U1206</f>
        <v>1.0050335853501506E-2</v>
      </c>
      <c r="K217" s="158">
        <f>'STOCK RETURNS'!W1206</f>
        <v>0</v>
      </c>
      <c r="L217" s="158">
        <f>'STOCK RETURNS'!Y1206</f>
        <v>7.8883904200196583E-3</v>
      </c>
      <c r="M217" s="158">
        <f>'STOCK RETURNS'!AA1206</f>
        <v>-3.5587226169939952E-3</v>
      </c>
      <c r="N217" s="158">
        <f>'STOCK RETURNS'!AC1206</f>
        <v>3.7750362350556531E-2</v>
      </c>
      <c r="O217" s="158">
        <f>'STOCK RETURNS'!AE1206</f>
        <v>-2.3663415548030479E-2</v>
      </c>
      <c r="P217" s="158">
        <f>'STOCK RETURNS'!AG1206</f>
        <v>1.9233795503443011E-2</v>
      </c>
      <c r="Q217" s="158">
        <f>'STOCK RETURNS'!AI1206</f>
        <v>5.7468852098270511E-2</v>
      </c>
      <c r="R217" s="159">
        <f>'STOCK RETURNS'!AK1206</f>
        <v>-6.3264774456456303E-3</v>
      </c>
      <c r="S217" s="156"/>
    </row>
    <row r="218" spans="1:19">
      <c r="A218" s="157">
        <f>'STOCK RETURNS'!C1207</f>
        <v>1.0641130755331379E-2</v>
      </c>
      <c r="B218" s="158">
        <f>'STOCK RETURNS'!E1207</f>
        <v>-1.4333578732871034E-2</v>
      </c>
      <c r="C218" s="158">
        <f>'STOCK RETURNS'!G1207</f>
        <v>1.3583882550620725E-3</v>
      </c>
      <c r="D218" s="158">
        <f>'STOCK RETURNS'!I1207</f>
        <v>8.7655784041390065E-3</v>
      </c>
      <c r="E218" s="158">
        <f>'STOCK RETURNS'!K1207</f>
        <v>4.7102157591235268E-2</v>
      </c>
      <c r="F218" s="158">
        <f>'STOCK RETURNS'!M1207</f>
        <v>-1.4248720649854598E-2</v>
      </c>
      <c r="G218" s="158">
        <f>'STOCK RETURNS'!O1207</f>
        <v>-2.5963910310738606E-4</v>
      </c>
      <c r="H218" s="158">
        <f>'STOCK RETURNS'!Q1207</f>
        <v>4.730959325191042E-2</v>
      </c>
      <c r="I218" s="158">
        <f>'STOCK RETURNS'!S1207</f>
        <v>4.3668191663403895E-3</v>
      </c>
      <c r="J218" s="158">
        <f>'STOCK RETURNS'!U1207</f>
        <v>0</v>
      </c>
      <c r="K218" s="158">
        <f>'STOCK RETURNS'!W1207</f>
        <v>0</v>
      </c>
      <c r="L218" s="158">
        <f>'STOCK RETURNS'!Y1207</f>
        <v>-1.5225629084050599E-2</v>
      </c>
      <c r="M218" s="158">
        <f>'STOCK RETURNS'!AA1207</f>
        <v>-2.1440331237869519E-2</v>
      </c>
      <c r="N218" s="158">
        <f>'STOCK RETURNS'!AC1207</f>
        <v>4.7849376058223094E-3</v>
      </c>
      <c r="O218" s="158">
        <f>'STOCK RETURNS'!AE1207</f>
        <v>-1.6025888655894393E-2</v>
      </c>
      <c r="P218" s="158">
        <f>'STOCK RETURNS'!AG1207</f>
        <v>-1.2612098062592796E-2</v>
      </c>
      <c r="Q218" s="158">
        <f>'STOCK RETURNS'!AI1207</f>
        <v>-2.9235726073071091E-2</v>
      </c>
      <c r="R218" s="159">
        <f>'STOCK RETURNS'!AK1207</f>
        <v>1.7592170000279583E-2</v>
      </c>
      <c r="S218" s="156"/>
    </row>
    <row r="219" spans="1:19">
      <c r="A219" s="157">
        <f>'STOCK RETURNS'!C1208</f>
        <v>4.0068534283918197E-3</v>
      </c>
      <c r="B219" s="158">
        <f>'STOCK RETURNS'!E1208</f>
        <v>-2.7485244299887808E-2</v>
      </c>
      <c r="C219" s="158">
        <f>'STOCK RETURNS'!G1208</f>
        <v>-1.0461773835030736E-2</v>
      </c>
      <c r="D219" s="158">
        <f>'STOCK RETURNS'!I1208</f>
        <v>-5.6858993430072106E-2</v>
      </c>
      <c r="E219" s="158">
        <f>'STOCK RETURNS'!K1208</f>
        <v>-1.2964093654011691E-2</v>
      </c>
      <c r="F219" s="158">
        <f>'STOCK RETURNS'!M1208</f>
        <v>-9.1421171188734753E-3</v>
      </c>
      <c r="G219" s="158">
        <f>'STOCK RETURNS'!O1208</f>
        <v>0</v>
      </c>
      <c r="H219" s="158">
        <f>'STOCK RETURNS'!Q1208</f>
        <v>-4.0261755444004352E-3</v>
      </c>
      <c r="I219" s="158">
        <f>'STOCK RETURNS'!S1208</f>
        <v>-1.0953012019197093E-2</v>
      </c>
      <c r="J219" s="158">
        <f>'STOCK RETURNS'!U1208</f>
        <v>0</v>
      </c>
      <c r="K219" s="158">
        <f>'STOCK RETURNS'!W1208</f>
        <v>-1.5021741695837761E-2</v>
      </c>
      <c r="L219" s="158">
        <f>'STOCK RETURNS'!Y1208</f>
        <v>2.8435067628666821E-2</v>
      </c>
      <c r="M219" s="158">
        <f>'STOCK RETURNS'!AA1208</f>
        <v>-2.8267925630586339E-3</v>
      </c>
      <c r="N219" s="158">
        <f>'STOCK RETURNS'!AC1208</f>
        <v>-1.5681149045187397E-2</v>
      </c>
      <c r="O219" s="158">
        <f>'STOCK RETURNS'!AE1208</f>
        <v>1.3800032358412357E-2</v>
      </c>
      <c r="P219" s="158">
        <f>'STOCK RETURNS'!AG1208</f>
        <v>-8.9240775830130275E-3</v>
      </c>
      <c r="Q219" s="158">
        <f>'STOCK RETURNS'!AI1208</f>
        <v>8.7568344268833913E-3</v>
      </c>
      <c r="R219" s="159">
        <f>'STOCK RETURNS'!AK1208</f>
        <v>1.3786640174164434E-3</v>
      </c>
      <c r="S219" s="156"/>
    </row>
    <row r="220" spans="1:19">
      <c r="A220" s="157">
        <f>'STOCK RETURNS'!C1209</f>
        <v>-0.10017147510415014</v>
      </c>
      <c r="B220" s="158">
        <f>'STOCK RETURNS'!E1209</f>
        <v>-2.0218553657323359E-2</v>
      </c>
      <c r="C220" s="158">
        <f>'STOCK RETURNS'!G1209</f>
        <v>-3.2058648936331932E-3</v>
      </c>
      <c r="D220" s="158">
        <f>'STOCK RETURNS'!I1209</f>
        <v>-5.4033323280523772E-3</v>
      </c>
      <c r="E220" s="158">
        <f>'STOCK RETURNS'!K1209</f>
        <v>-1.9612076780601038E-2</v>
      </c>
      <c r="F220" s="158">
        <f>'STOCK RETURNS'!M1209</f>
        <v>-2.75756058232994E-2</v>
      </c>
      <c r="G220" s="158">
        <f>'STOCK RETURNS'!O1209</f>
        <v>-2.897989946676274E-2</v>
      </c>
      <c r="H220" s="158">
        <f>'STOCK RETURNS'!Q1209</f>
        <v>-3.5415556506896297E-2</v>
      </c>
      <c r="I220" s="158">
        <f>'STOCK RETURNS'!S1209</f>
        <v>-2.2272635609123178E-2</v>
      </c>
      <c r="J220" s="158">
        <f>'STOCK RETURNS'!U1209</f>
        <v>-5.9007180580032424E-2</v>
      </c>
      <c r="K220" s="158">
        <f>'STOCK RETURNS'!W1209</f>
        <v>-2.9994933368936008E-2</v>
      </c>
      <c r="L220" s="158">
        <f>'STOCK RETURNS'!Y1209</f>
        <v>-3.1508210797128261E-2</v>
      </c>
      <c r="M220" s="158">
        <f>'STOCK RETURNS'!AA1209</f>
        <v>1.0039703303025037E-3</v>
      </c>
      <c r="N220" s="158">
        <f>'STOCK RETURNS'!AC1209</f>
        <v>-4.7384297311859709E-3</v>
      </c>
      <c r="O220" s="158">
        <f>'STOCK RETURNS'!AE1209</f>
        <v>2.1730020675463452E-2</v>
      </c>
      <c r="P220" s="158">
        <f>'STOCK RETURNS'!AG1209</f>
        <v>-1.1531809849920482E-3</v>
      </c>
      <c r="Q220" s="158">
        <f>'STOCK RETURNS'!AI1209</f>
        <v>-1.2070638227200279E-2</v>
      </c>
      <c r="R220" s="159">
        <f>'STOCK RETURNS'!AK1209</f>
        <v>-2.0038519769988793E-2</v>
      </c>
      <c r="S220" s="156"/>
    </row>
    <row r="221" spans="1:19">
      <c r="A221" s="157">
        <f>'STOCK RETURNS'!C1210</f>
        <v>6.6482683097270259E-3</v>
      </c>
      <c r="B221" s="158">
        <f>'STOCK RETURNS'!E1210</f>
        <v>1.589553118898324E-2</v>
      </c>
      <c r="C221" s="158">
        <f>'STOCK RETURNS'!G1210</f>
        <v>-1.3857034661426241E-2</v>
      </c>
      <c r="D221" s="158">
        <f>'STOCK RETURNS'!I1210</f>
        <v>7.7101384259674818E-3</v>
      </c>
      <c r="E221" s="158">
        <f>'STOCK RETURNS'!K1210</f>
        <v>1.3585578553303019E-2</v>
      </c>
      <c r="F221" s="158">
        <f>'STOCK RETURNS'!M1210</f>
        <v>2.5099919324532548E-2</v>
      </c>
      <c r="G221" s="158">
        <f>'STOCK RETURNS'!O1210</f>
        <v>-5.6292870809536927E-3</v>
      </c>
      <c r="H221" s="158">
        <f>'STOCK RETURNS'!Q1210</f>
        <v>3.6505907556571879E-3</v>
      </c>
      <c r="I221" s="158">
        <f>'STOCK RETURNS'!S1210</f>
        <v>2.1170707122966488E-2</v>
      </c>
      <c r="J221" s="158">
        <f>'STOCK RETURNS'!U1210</f>
        <v>-3.4205201142146362E-2</v>
      </c>
      <c r="K221" s="158">
        <f>'STOCK RETURNS'!W1210</f>
        <v>-7.0803351497104854E-3</v>
      </c>
      <c r="L221" s="158">
        <f>'STOCK RETURNS'!Y1210</f>
        <v>1.7089216616686196E-2</v>
      </c>
      <c r="M221" s="158">
        <f>'STOCK RETURNS'!AA1210</f>
        <v>-1.2299374871869911E-2</v>
      </c>
      <c r="N221" s="158">
        <f>'STOCK RETURNS'!AC1210</f>
        <v>5.4562772581239198E-2</v>
      </c>
      <c r="O221" s="158">
        <f>'STOCK RETURNS'!AE1210</f>
        <v>1.0251282386627153E-2</v>
      </c>
      <c r="P221" s="158">
        <f>'STOCK RETURNS'!AG1210</f>
        <v>3.0927046748800587E-2</v>
      </c>
      <c r="Q221" s="158">
        <f>'STOCK RETURNS'!AI1210</f>
        <v>2.5629449833431621E-2</v>
      </c>
      <c r="R221" s="159">
        <f>'STOCK RETURNS'!AK1210</f>
        <v>1.7224026038257248E-2</v>
      </c>
      <c r="S221" s="156"/>
    </row>
    <row r="222" spans="1:19">
      <c r="A222" s="157">
        <f>'STOCK RETURNS'!C1211</f>
        <v>3.5860898294728474E-3</v>
      </c>
      <c r="B222" s="158">
        <f>'STOCK RETURNS'!E1211</f>
        <v>1.0086727185090372E-2</v>
      </c>
      <c r="C222" s="158">
        <f>'STOCK RETURNS'!G1211</f>
        <v>-1.1696039763191298E-2</v>
      </c>
      <c r="D222" s="158">
        <f>'STOCK RETURNS'!I1211</f>
        <v>1.6504119694627291E-2</v>
      </c>
      <c r="E222" s="158">
        <f>'STOCK RETURNS'!K1211</f>
        <v>1.7691021847487209E-3</v>
      </c>
      <c r="F222" s="158">
        <f>'STOCK RETURNS'!M1211</f>
        <v>-3.5473609387983093E-3</v>
      </c>
      <c r="G222" s="158">
        <f>'STOCK RETURNS'!O1211</f>
        <v>-1.6142053545412246E-3</v>
      </c>
      <c r="H222" s="158">
        <f>'STOCK RETURNS'!Q1211</f>
        <v>-1.0416667608567657E-3</v>
      </c>
      <c r="I222" s="158">
        <f>'STOCK RETURNS'!S1211</f>
        <v>-8.8594156435163468E-3</v>
      </c>
      <c r="J222" s="158">
        <f>'STOCK RETURNS'!U1211</f>
        <v>7.2295133466790576E-2</v>
      </c>
      <c r="K222" s="158">
        <f>'STOCK RETURNS'!W1211</f>
        <v>-2.8064033652314999E-2</v>
      </c>
      <c r="L222" s="158">
        <f>'STOCK RETURNS'!Y1211</f>
        <v>-1.6781476962003432E-2</v>
      </c>
      <c r="M222" s="158">
        <f>'STOCK RETURNS'!AA1211</f>
        <v>-2.0338419126163076E-2</v>
      </c>
      <c r="N222" s="158">
        <f>'STOCK RETURNS'!AC1211</f>
        <v>-1.6523511244715499E-2</v>
      </c>
      <c r="O222" s="158">
        <f>'STOCK RETURNS'!AE1211</f>
        <v>1.0403593518401269E-3</v>
      </c>
      <c r="P222" s="158">
        <f>'STOCK RETURNS'!AG1211</f>
        <v>-5.2343090594374935E-3</v>
      </c>
      <c r="Q222" s="158">
        <f>'STOCK RETURNS'!AI1211</f>
        <v>2.8369593492382765E-2</v>
      </c>
      <c r="R222" s="159">
        <f>'STOCK RETURNS'!AK1211</f>
        <v>1.5518640062987603E-2</v>
      </c>
      <c r="S222" s="156"/>
    </row>
    <row r="223" spans="1:19">
      <c r="A223" s="157">
        <f>'STOCK RETURNS'!C1212</f>
        <v>-1.2728827346560121E-2</v>
      </c>
      <c r="B223" s="158">
        <f>'STOCK RETURNS'!E1212</f>
        <v>3.1687604127843458E-3</v>
      </c>
      <c r="C223" s="158">
        <f>'STOCK RETURNS'!G1212</f>
        <v>2.350177344953673E-3</v>
      </c>
      <c r="D223" s="158">
        <f>'STOCK RETURNS'!I1212</f>
        <v>-5.555569844601994E-3</v>
      </c>
      <c r="E223" s="158">
        <f>'STOCK RETURNS'!K1212</f>
        <v>2.4376866474553542E-4</v>
      </c>
      <c r="F223" s="158">
        <f>'STOCK RETURNS'!M1212</f>
        <v>-2.4906613124519189E-3</v>
      </c>
      <c r="G223" s="158">
        <f>'STOCK RETURNS'!O1212</f>
        <v>1.1511303661317734E-2</v>
      </c>
      <c r="H223" s="158">
        <f>'STOCK RETURNS'!Q1212</f>
        <v>-1.734603281429721E-2</v>
      </c>
      <c r="I223" s="158">
        <f>'STOCK RETURNS'!S1212</f>
        <v>-1.3438052162040926E-2</v>
      </c>
      <c r="J223" s="158">
        <f>'STOCK RETURNS'!U1212</f>
        <v>-6.9679552341474615E-3</v>
      </c>
      <c r="K223" s="158">
        <f>'STOCK RETURNS'!W1212</f>
        <v>-2.3938089622124376E-2</v>
      </c>
      <c r="L223" s="158">
        <f>'STOCK RETURNS'!Y1212</f>
        <v>-1.5504186535965199E-2</v>
      </c>
      <c r="M223" s="158">
        <f>'STOCK RETURNS'!AA1212</f>
        <v>0</v>
      </c>
      <c r="N223" s="158">
        <f>'STOCK RETURNS'!AC1212</f>
        <v>2.1798434918923814E-2</v>
      </c>
      <c r="O223" s="158">
        <f>'STOCK RETURNS'!AE1212</f>
        <v>-7.4398906909584313E-3</v>
      </c>
      <c r="P223" s="158">
        <f>'STOCK RETURNS'!AG1212</f>
        <v>-1.3080302202627112E-2</v>
      </c>
      <c r="Q223" s="158">
        <f>'STOCK RETURNS'!AI1212</f>
        <v>-5.2551422546303767E-3</v>
      </c>
      <c r="R223" s="159">
        <f>'STOCK RETURNS'!AK1212</f>
        <v>-3.6742558761257899E-2</v>
      </c>
      <c r="S223" s="156"/>
    </row>
    <row r="224" spans="1:19">
      <c r="A224" s="157">
        <f>'STOCK RETURNS'!C1213</f>
        <v>-1.8786385868311942E-2</v>
      </c>
      <c r="B224" s="158">
        <f>'STOCK RETURNS'!E1213</f>
        <v>-2.9114594979465936E-3</v>
      </c>
      <c r="C224" s="158">
        <f>'STOCK RETURNS'!G1213</f>
        <v>7.1993061249095811E-2</v>
      </c>
      <c r="D224" s="158">
        <f>'STOCK RETURNS'!I1213</f>
        <v>-4.8229564233426168E-3</v>
      </c>
      <c r="E224" s="158">
        <f>'STOCK RETURNS'!K1213</f>
        <v>-3.8462759954600999E-3</v>
      </c>
      <c r="F224" s="158">
        <f>'STOCK RETURNS'!M1213</f>
        <v>-2.2699587516106581E-2</v>
      </c>
      <c r="G224" s="158">
        <f>'STOCK RETURNS'!O1213</f>
        <v>-1.7994308539396035E-2</v>
      </c>
      <c r="H224" s="158">
        <f>'STOCK RETURNS'!Q1213</f>
        <v>1.1597388814829013E-2</v>
      </c>
      <c r="I224" s="158">
        <f>'STOCK RETURNS'!S1213</f>
        <v>-1.7055558400599708E-2</v>
      </c>
      <c r="J224" s="158">
        <f>'STOCK RETURNS'!U1213</f>
        <v>0</v>
      </c>
      <c r="K224" s="158">
        <f>'STOCK RETURNS'!W1213</f>
        <v>2.9501447299027251E-3</v>
      </c>
      <c r="L224" s="158">
        <f>'STOCK RETURNS'!Y1213</f>
        <v>-2.2117805253618991E-2</v>
      </c>
      <c r="M224" s="158">
        <f>'STOCK RETURNS'!AA1213</f>
        <v>2.8249416138148485E-2</v>
      </c>
      <c r="N224" s="158">
        <f>'STOCK RETURNS'!AC1213</f>
        <v>-3.905390740854216E-3</v>
      </c>
      <c r="O224" s="158">
        <f>'STOCK RETURNS'!AE1213</f>
        <v>-1.3702423580062966E-2</v>
      </c>
      <c r="P224" s="158">
        <f>'STOCK RETURNS'!AG1213</f>
        <v>-1.8656303945459942E-2</v>
      </c>
      <c r="Q224" s="158">
        <f>'STOCK RETURNS'!AI1213</f>
        <v>-1.4732611605745535E-2</v>
      </c>
      <c r="R224" s="159">
        <f>'STOCK RETURNS'!AK1213</f>
        <v>-9.642729282257026E-3</v>
      </c>
      <c r="S224" s="156"/>
    </row>
    <row r="225" spans="1:19">
      <c r="A225" s="157">
        <f>'STOCK RETURNS'!C1214</f>
        <v>-3.6187225935973822E-3</v>
      </c>
      <c r="B225" s="158">
        <f>'STOCK RETURNS'!E1214</f>
        <v>6.1554439032909013E-3</v>
      </c>
      <c r="C225" s="158">
        <f>'STOCK RETURNS'!G1214</f>
        <v>2.0753014586291196E-2</v>
      </c>
      <c r="D225" s="158">
        <f>'STOCK RETURNS'!I1214</f>
        <v>-4.6883585898850381E-2</v>
      </c>
      <c r="E225" s="158">
        <f>'STOCK RETURNS'!K1214</f>
        <v>-2.0704673361691166E-2</v>
      </c>
      <c r="F225" s="158">
        <f>'STOCK RETURNS'!M1214</f>
        <v>2.2343271816630282E-2</v>
      </c>
      <c r="G225" s="158">
        <f>'STOCK RETURNS'!O1214</f>
        <v>2.7063615977430673E-3</v>
      </c>
      <c r="H225" s="158">
        <f>'STOCK RETURNS'!Q1214</f>
        <v>-5.2548728383585855E-3</v>
      </c>
      <c r="I225" s="158">
        <f>'STOCK RETURNS'!S1214</f>
        <v>-4.5977092486295425E-3</v>
      </c>
      <c r="J225" s="158">
        <f>'STOCK RETURNS'!U1214</f>
        <v>0</v>
      </c>
      <c r="K225" s="158">
        <f>'STOCK RETURNS'!W1214</f>
        <v>0</v>
      </c>
      <c r="L225" s="158">
        <f>'STOCK RETURNS'!Y1214</f>
        <v>3.2686756602853327E-2</v>
      </c>
      <c r="M225" s="158">
        <f>'STOCK RETURNS'!AA1214</f>
        <v>-1.9802627296179754E-2</v>
      </c>
      <c r="N225" s="158">
        <f>'STOCK RETURNS'!AC1214</f>
        <v>-1.3995472774879236E-2</v>
      </c>
      <c r="O225" s="158">
        <f>'STOCK RETURNS'!AE1214</f>
        <v>-6.0984737634568065E-3</v>
      </c>
      <c r="P225" s="158">
        <f>'STOCK RETURNS'!AG1214</f>
        <v>-1.2720836127174966E-2</v>
      </c>
      <c r="Q225" s="158">
        <f>'STOCK RETURNS'!AI1214</f>
        <v>1.8222031438849273E-2</v>
      </c>
      <c r="R225" s="159">
        <f>'STOCK RETURNS'!AK1214</f>
        <v>7.2274268170132952E-2</v>
      </c>
      <c r="S225" s="156"/>
    </row>
    <row r="226" spans="1:19">
      <c r="A226" s="157">
        <f>'STOCK RETURNS'!C1215</f>
        <v>-5.7691516826567548E-4</v>
      </c>
      <c r="B226" s="158">
        <f>'STOCK RETURNS'!E1215</f>
        <v>-5.5553324360117558E-3</v>
      </c>
      <c r="C226" s="158">
        <f>'STOCK RETURNS'!G1215</f>
        <v>-3.5274721920908525E-2</v>
      </c>
      <c r="D226" s="158">
        <f>'STOCK RETURNS'!I1215</f>
        <v>9.0258112073125073E-3</v>
      </c>
      <c r="E226" s="158">
        <f>'STOCK RETURNS'!K1215</f>
        <v>-1.2758241118959028E-2</v>
      </c>
      <c r="F226" s="158">
        <f>'STOCK RETURNS'!M1215</f>
        <v>-1.5442935738989715E-2</v>
      </c>
      <c r="G226" s="158">
        <f>'STOCK RETURNS'!O1215</f>
        <v>8.3434745888420585E-3</v>
      </c>
      <c r="H226" s="158">
        <f>'STOCK RETURNS'!Q1215</f>
        <v>-3.6949105114157462E-3</v>
      </c>
      <c r="I226" s="158">
        <f>'STOCK RETURNS'!S1215</f>
        <v>4.5977092486295494E-3</v>
      </c>
      <c r="J226" s="158">
        <f>'STOCK RETURNS'!U1215</f>
        <v>0</v>
      </c>
      <c r="K226" s="158">
        <f>'STOCK RETURNS'!W1215</f>
        <v>2.1564701613006363E-2</v>
      </c>
      <c r="L226" s="158">
        <f>'STOCK RETURNS'!Y1215</f>
        <v>-3.3325938471850475E-2</v>
      </c>
      <c r="M226" s="158">
        <f>'STOCK RETURNS'!AA1215</f>
        <v>-2.804131438667027E-4</v>
      </c>
      <c r="N226" s="158">
        <f>'STOCK RETURNS'!AC1215</f>
        <v>-3.2894122429313823E-3</v>
      </c>
      <c r="O226" s="158">
        <f>'STOCK RETURNS'!AE1215</f>
        <v>-2.849779231324091E-2</v>
      </c>
      <c r="P226" s="158">
        <f>'STOCK RETURNS'!AG1215</f>
        <v>-2.9160449197528686E-2</v>
      </c>
      <c r="Q226" s="158">
        <f>'STOCK RETURNS'!AI1215</f>
        <v>9.4828516570538198E-3</v>
      </c>
      <c r="R226" s="159">
        <f>'STOCK RETURNS'!AK1215</f>
        <v>7.2295999754896534E-2</v>
      </c>
      <c r="S226" s="156"/>
    </row>
    <row r="227" spans="1:19">
      <c r="A227" s="157">
        <f>'STOCK RETURNS'!C1216</f>
        <v>8.240626753935657E-4</v>
      </c>
      <c r="B227" s="158">
        <f>'STOCK RETURNS'!E1216</f>
        <v>2.5708042474148767E-4</v>
      </c>
      <c r="C227" s="158">
        <f>'STOCK RETURNS'!G1216</f>
        <v>1.8880912145231986E-2</v>
      </c>
      <c r="D227" s="158">
        <f>'STOCK RETURNS'!I1216</f>
        <v>-7.4270898436154531E-3</v>
      </c>
      <c r="E227" s="158">
        <f>'STOCK RETURNS'!K1216</f>
        <v>4.7326165000987283E-3</v>
      </c>
      <c r="F227" s="158">
        <f>'STOCK RETURNS'!M1216</f>
        <v>3.5203635192979699E-2</v>
      </c>
      <c r="G227" s="158">
        <f>'STOCK RETURNS'!O1216</f>
        <v>-8.0732408350020178E-3</v>
      </c>
      <c r="H227" s="158">
        <f>'STOCK RETURNS'!Q1216</f>
        <v>-4.2395400013051599E-3</v>
      </c>
      <c r="I227" s="158">
        <f>'STOCK RETURNS'!S1216</f>
        <v>-4.5977092486295425E-3</v>
      </c>
      <c r="J227" s="158">
        <f>'STOCK RETURNS'!U1216</f>
        <v>-7.1161950111698583E-2</v>
      </c>
      <c r="K227" s="158">
        <f>'STOCK RETURNS'!W1216</f>
        <v>3.5866434046923398E-2</v>
      </c>
      <c r="L227" s="158">
        <f>'STOCK RETURNS'!Y1216</f>
        <v>7.0086301544769747E-3</v>
      </c>
      <c r="M227" s="158">
        <f>'STOCK RETURNS'!AA1216</f>
        <v>8.3783770692982783E-3</v>
      </c>
      <c r="N227" s="158">
        <f>'STOCK RETURNS'!AC1216</f>
        <v>1.3306125543985482E-2</v>
      </c>
      <c r="O227" s="158">
        <f>'STOCK RETURNS'!AE1216</f>
        <v>-1.1779464041496443E-2</v>
      </c>
      <c r="P227" s="158">
        <f>'STOCK RETURNS'!AG1216</f>
        <v>-2.0243881325746296E-2</v>
      </c>
      <c r="Q227" s="158">
        <f>'STOCK RETURNS'!AI1216</f>
        <v>8.9915489729508313E-3</v>
      </c>
      <c r="R227" s="159">
        <f>'STOCK RETURNS'!AK1216</f>
        <v>3.8368558184125177E-2</v>
      </c>
      <c r="S227" s="156"/>
    </row>
    <row r="228" spans="1:19">
      <c r="A228" s="157">
        <f>'STOCK RETURNS'!C1217</f>
        <v>-1.8963603819667652E-3</v>
      </c>
      <c r="B228" s="158">
        <f>'STOCK RETURNS'!E1217</f>
        <v>1.5410961954167421E-3</v>
      </c>
      <c r="C228" s="158">
        <f>'STOCK RETURNS'!G1217</f>
        <v>-3.0494469285512493E-3</v>
      </c>
      <c r="D228" s="158">
        <f>'STOCK RETURNS'!I1217</f>
        <v>2.4458812955592608E-2</v>
      </c>
      <c r="E228" s="158">
        <f>'STOCK RETURNS'!K1217</f>
        <v>8.150515339642039E-3</v>
      </c>
      <c r="F228" s="158">
        <f>'STOCK RETURNS'!M1217</f>
        <v>9.3897403498389171E-3</v>
      </c>
      <c r="G228" s="158">
        <f>'STOCK RETURNS'!O1217</f>
        <v>9.6800970993278865E-3</v>
      </c>
      <c r="H228" s="158">
        <f>'STOCK RETURNS'!Q1217</f>
        <v>1.6329043355747353E-2</v>
      </c>
      <c r="I228" s="158">
        <f>'STOCK RETURNS'!S1217</f>
        <v>3.4502621921527494E-3</v>
      </c>
      <c r="J228" s="158">
        <f>'STOCK RETURNS'!U1217</f>
        <v>0</v>
      </c>
      <c r="K228" s="158">
        <f>'STOCK RETURNS'!W1217</f>
        <v>2.8696111403253292E-2</v>
      </c>
      <c r="L228" s="158">
        <f>'STOCK RETURNS'!Y1217</f>
        <v>-7.3283743618375247E-3</v>
      </c>
      <c r="M228" s="158">
        <f>'STOCK RETURNS'!AA1217</f>
        <v>-9.3136558505323794E-3</v>
      </c>
      <c r="N228" s="158">
        <f>'STOCK RETURNS'!AC1217</f>
        <v>1.2787529189948334E-2</v>
      </c>
      <c r="O228" s="158">
        <f>'STOCK RETURNS'!AE1217</f>
        <v>4.0815494127976429E-4</v>
      </c>
      <c r="P228" s="158">
        <f>'STOCK RETURNS'!AG1217</f>
        <v>-1.5630721442074644E-2</v>
      </c>
      <c r="Q228" s="158">
        <f>'STOCK RETURNS'!AI1217</f>
        <v>1.0778742146382045E-2</v>
      </c>
      <c r="R228" s="159">
        <f>'STOCK RETURNS'!AK1217</f>
        <v>2.228492423169861E-3</v>
      </c>
      <c r="S228" s="156"/>
    </row>
    <row r="229" spans="1:19">
      <c r="A229" s="157">
        <f>'STOCK RETURNS'!C1218</f>
        <v>-4.5494102205904897E-3</v>
      </c>
      <c r="B229" s="158">
        <f>'STOCK RETURNS'!E1218</f>
        <v>-2.312535825668973E-3</v>
      </c>
      <c r="C229" s="158">
        <f>'STOCK RETURNS'!G1218</f>
        <v>-4.363953811347131E-4</v>
      </c>
      <c r="D229" s="158">
        <f>'STOCK RETURNS'!I1218</f>
        <v>-1.2812307569269035E-2</v>
      </c>
      <c r="E229" s="158">
        <f>'STOCK RETURNS'!K1218</f>
        <v>-1.0671789918237477E-2</v>
      </c>
      <c r="F229" s="158">
        <f>'STOCK RETURNS'!M1218</f>
        <v>-1.1488377006760281E-2</v>
      </c>
      <c r="G229" s="158">
        <f>'STOCK RETURNS'!O1218</f>
        <v>-1.1573268726298592E-2</v>
      </c>
      <c r="H229" s="158">
        <f>'STOCK RETURNS'!Q1218</f>
        <v>-1.6860251867574678E-2</v>
      </c>
      <c r="I229" s="158">
        <f>'STOCK RETURNS'!S1218</f>
        <v>-1.6204058254723028E-2</v>
      </c>
      <c r="J229" s="158">
        <f>'STOCK RETURNS'!U1218</f>
        <v>7.2292416292414716E-2</v>
      </c>
      <c r="K229" s="158">
        <f>'STOCK RETURNS'!W1218</f>
        <v>-2.5364009097744892E-2</v>
      </c>
      <c r="L229" s="158">
        <f>'STOCK RETURNS'!Y1218</f>
        <v>2.1825949428324137E-2</v>
      </c>
      <c r="M229" s="158">
        <f>'STOCK RETURNS'!AA1218</f>
        <v>5.2263301416457112E-3</v>
      </c>
      <c r="N229" s="158">
        <f>'STOCK RETURNS'!AC1218</f>
        <v>-5.0377940299571808E-3</v>
      </c>
      <c r="O229" s="158">
        <f>'STOCK RETURNS'!AE1218</f>
        <v>-4.0890654182942181E-3</v>
      </c>
      <c r="P229" s="158">
        <f>'STOCK RETURNS'!AG1218</f>
        <v>-7.4162517204130005E-3</v>
      </c>
      <c r="Q229" s="158">
        <f>'STOCK RETURNS'!AI1218</f>
        <v>-2.141488405242383E-3</v>
      </c>
      <c r="R229" s="159">
        <f>'STOCK RETURNS'!AK1218</f>
        <v>-1.6619293686240877E-2</v>
      </c>
      <c r="S229" s="156"/>
    </row>
    <row r="230" spans="1:19">
      <c r="A230" s="157">
        <f>'STOCK RETURNS'!C1219</f>
        <v>-4.4036463502488384E-3</v>
      </c>
      <c r="B230" s="158">
        <f>'STOCK RETURNS'!E1219</f>
        <v>8.5711842052019378E-4</v>
      </c>
      <c r="C230" s="158">
        <f>'STOCK RETURNS'!G1219</f>
        <v>-7.4480081430142626E-3</v>
      </c>
      <c r="D230" s="158">
        <f>'STOCK RETURNS'!I1219</f>
        <v>-2.6668247082161294E-2</v>
      </c>
      <c r="E230" s="158">
        <f>'STOCK RETURNS'!K1219</f>
        <v>-1.7636467699234697E-2</v>
      </c>
      <c r="F230" s="158">
        <f>'STOCK RETURNS'!M1219</f>
        <v>-2.3738935831985965E-2</v>
      </c>
      <c r="G230" s="158">
        <f>'STOCK RETURNS'!O1219</f>
        <v>-5.1567491122481209E-3</v>
      </c>
      <c r="H230" s="158">
        <f>'STOCK RETURNS'!Q1219</f>
        <v>-4.9560918084613138E-2</v>
      </c>
      <c r="I230" s="158">
        <f>'STOCK RETURNS'!S1219</f>
        <v>-1.7657904355453152E-2</v>
      </c>
      <c r="J230" s="158">
        <f>'STOCK RETURNS'!U1219</f>
        <v>1.8218406286533387E-2</v>
      </c>
      <c r="K230" s="158">
        <f>'STOCK RETURNS'!W1219</f>
        <v>-1.0776767249353997E-2</v>
      </c>
      <c r="L230" s="158">
        <f>'STOCK RETURNS'!Y1219</f>
        <v>-3.0497916412927702E-2</v>
      </c>
      <c r="M230" s="158">
        <f>'STOCK RETURNS'!AA1219</f>
        <v>-2.9184675084204342E-2</v>
      </c>
      <c r="N230" s="158">
        <f>'STOCK RETURNS'!AC1219</f>
        <v>-6.9952590497987651E-3</v>
      </c>
      <c r="O230" s="158">
        <f>'STOCK RETURNS'!AE1219</f>
        <v>7.9868119460478322E-4</v>
      </c>
      <c r="P230" s="158">
        <f>'STOCK RETURNS'!AG1219</f>
        <v>-8.3210408896746916E-3</v>
      </c>
      <c r="Q230" s="158">
        <f>'STOCK RETURNS'!AI1219</f>
        <v>-2.2817937548899204E-2</v>
      </c>
      <c r="R230" s="159">
        <f>'STOCK RETURNS'!AK1219</f>
        <v>-1.2453219689666435E-2</v>
      </c>
      <c r="S230" s="156"/>
    </row>
    <row r="231" spans="1:19">
      <c r="A231" s="157">
        <f>'STOCK RETURNS'!C1220</f>
        <v>-4.8414117938023402E-3</v>
      </c>
      <c r="B231" s="158">
        <f>'STOCK RETURNS'!E1220</f>
        <v>2.4814970163364765E-3</v>
      </c>
      <c r="C231" s="158">
        <f>'STOCK RETURNS'!G1220</f>
        <v>-9.6894547709027834E-2</v>
      </c>
      <c r="D231" s="158">
        <f>'STOCK RETURNS'!I1220</f>
        <v>6.7340321813441194E-3</v>
      </c>
      <c r="E231" s="158">
        <f>'STOCK RETURNS'!K1220</f>
        <v>1.0606450463401491E-2</v>
      </c>
      <c r="F231" s="158">
        <f>'STOCK RETURNS'!M1220</f>
        <v>2.1489979617105204E-3</v>
      </c>
      <c r="G231" s="158">
        <f>'STOCK RETURNS'!O1220</f>
        <v>-6.8259650703998706E-3</v>
      </c>
      <c r="H231" s="158">
        <f>'STOCK RETURNS'!Q1220</f>
        <v>1.1160715444211294E-3</v>
      </c>
      <c r="I231" s="158">
        <f>'STOCK RETURNS'!S1220</f>
        <v>-4.7619137602435907E-3</v>
      </c>
      <c r="J231" s="158">
        <f>'STOCK RETURNS'!U1220</f>
        <v>5.6373660436446413E-2</v>
      </c>
      <c r="K231" s="158">
        <f>'STOCK RETURNS'!W1220</f>
        <v>-2.8998525823862562E-2</v>
      </c>
      <c r="L231" s="158">
        <f>'STOCK RETURNS'!Y1220</f>
        <v>-1.4622518867541926E-2</v>
      </c>
      <c r="M231" s="158">
        <f>'STOCK RETURNS'!AA1220</f>
        <v>1.6821494291252289E-2</v>
      </c>
      <c r="N231" s="158">
        <f>'STOCK RETURNS'!AC1220</f>
        <v>-9.3842672765387311E-3</v>
      </c>
      <c r="O231" s="158">
        <f>'STOCK RETURNS'!AE1220</f>
        <v>2.0449904877276478E-3</v>
      </c>
      <c r="P231" s="158">
        <f>'STOCK RETURNS'!AG1220</f>
        <v>5.0854750086359677E-3</v>
      </c>
      <c r="Q231" s="158">
        <f>'STOCK RETURNS'!AI1220</f>
        <v>1.1057963498402401E-2</v>
      </c>
      <c r="R231" s="159">
        <f>'STOCK RETURNS'!AK1220</f>
        <v>1.2116073389061722E-2</v>
      </c>
      <c r="S231" s="156"/>
    </row>
    <row r="232" spans="1:19">
      <c r="A232" s="157">
        <f>'STOCK RETURNS'!C1221</f>
        <v>9.2450581440509903E-3</v>
      </c>
      <c r="B232" s="158">
        <f>'STOCK RETURNS'!E1221</f>
        <v>-1.9675783754750488E-3</v>
      </c>
      <c r="C232" s="158">
        <f>'STOCK RETURNS'!G1221</f>
        <v>7.7220460939103185E-3</v>
      </c>
      <c r="D232" s="158">
        <f>'STOCK RETURNS'!I1221</f>
        <v>-3.330002006556667E-2</v>
      </c>
      <c r="E232" s="158">
        <f>'STOCK RETURNS'!K1221</f>
        <v>6.1460671845897531E-3</v>
      </c>
      <c r="F232" s="158">
        <f>'STOCK RETURNS'!M1221</f>
        <v>-6.8210639625043241E-3</v>
      </c>
      <c r="G232" s="158">
        <f>'STOCK RETURNS'!O1221</f>
        <v>-5.7700393634668645E-3</v>
      </c>
      <c r="H232" s="158">
        <f>'STOCK RETURNS'!Q1221</f>
        <v>1.1148273172463632E-3</v>
      </c>
      <c r="I232" s="158">
        <f>'STOCK RETURNS'!S1221</f>
        <v>-1.4423326961105052E-2</v>
      </c>
      <c r="J232" s="158">
        <f>'STOCK RETURNS'!U1221</f>
        <v>-2.0805990363129821E-2</v>
      </c>
      <c r="K232" s="158">
        <f>'STOCK RETURNS'!W1221</f>
        <v>-1.2189374102250891E-2</v>
      </c>
      <c r="L232" s="158">
        <f>'STOCK RETURNS'!Y1221</f>
        <v>2.1694229469681716E-2</v>
      </c>
      <c r="M232" s="158">
        <f>'STOCK RETURNS'!AA1221</f>
        <v>-5.9306105897407591E-2</v>
      </c>
      <c r="N232" s="158">
        <f>'STOCK RETURNS'!AC1221</f>
        <v>-7.9766025729981101E-3</v>
      </c>
      <c r="O232" s="158">
        <f>'STOCK RETURNS'!AE1221</f>
        <v>-6.0139618693845617E-3</v>
      </c>
      <c r="P232" s="158">
        <f>'STOCK RETURNS'!AG1221</f>
        <v>-1.8200417086464086E-2</v>
      </c>
      <c r="Q232" s="158">
        <f>'STOCK RETURNS'!AI1221</f>
        <v>-6.4779193607989258E-3</v>
      </c>
      <c r="R232" s="159">
        <f>'STOCK RETURNS'!AK1221</f>
        <v>-7.3975920577811355E-3</v>
      </c>
      <c r="S232" s="156"/>
    </row>
    <row r="233" spans="1:19">
      <c r="A233" s="157">
        <f>'STOCK RETURNS'!C1222</f>
        <v>-5.2367020465432451E-3</v>
      </c>
      <c r="B233" s="158">
        <f>'STOCK RETURNS'!E1222</f>
        <v>-1.0761586360464389E-2</v>
      </c>
      <c r="C233" s="158">
        <f>'STOCK RETURNS'!G1222</f>
        <v>7.6628727455690972E-3</v>
      </c>
      <c r="D233" s="158">
        <f>'STOCK RETURNS'!I1222</f>
        <v>1.2960335828444001E-2</v>
      </c>
      <c r="E233" s="158">
        <f>'STOCK RETURNS'!K1222</f>
        <v>0</v>
      </c>
      <c r="F233" s="158">
        <f>'STOCK RETURNS'!M1222</f>
        <v>3.1557307522144799E-2</v>
      </c>
      <c r="G233" s="158">
        <f>'STOCK RETURNS'!O1222</f>
        <v>1.9375691419245514E-2</v>
      </c>
      <c r="H233" s="158">
        <f>'STOCK RETURNS'!Q1222</f>
        <v>-1.6727073875032862E-3</v>
      </c>
      <c r="I233" s="158">
        <f>'STOCK RETURNS'!S1222</f>
        <v>-3.63857284390818E-3</v>
      </c>
      <c r="J233" s="158">
        <f>'STOCK RETURNS'!U1222</f>
        <v>-7.719028018657541E-3</v>
      </c>
      <c r="K233" s="158">
        <f>'STOCK RETURNS'!W1222</f>
        <v>3.5755649047734449E-2</v>
      </c>
      <c r="L233" s="158">
        <f>'STOCK RETURNS'!Y1222</f>
        <v>-1.09501899307106E-2</v>
      </c>
      <c r="M233" s="158">
        <f>'STOCK RETURNS'!AA1222</f>
        <v>1.1992805754821869E-3</v>
      </c>
      <c r="N233" s="158">
        <f>'STOCK RETURNS'!AC1222</f>
        <v>1.2436852456436715E-2</v>
      </c>
      <c r="O233" s="158">
        <f>'STOCK RETURNS'!AE1222</f>
        <v>4.9204121699778685E-3</v>
      </c>
      <c r="P233" s="158">
        <f>'STOCK RETURNS'!AG1222</f>
        <v>1.5660912335670601E-2</v>
      </c>
      <c r="Q233" s="158">
        <f>'STOCK RETURNS'!AI1222</f>
        <v>-1.0159763135479574E-3</v>
      </c>
      <c r="R233" s="159">
        <f>'STOCK RETURNS'!AK1222</f>
        <v>-1.7972075268501437E-3</v>
      </c>
      <c r="S233" s="156"/>
    </row>
    <row r="234" spans="1:19">
      <c r="A234" s="157">
        <f>'STOCK RETURNS'!C1223</f>
        <v>1.258815794422288E-2</v>
      </c>
      <c r="B234" s="158">
        <f>'STOCK RETURNS'!E1223</f>
        <v>2.8523291735509369E-3</v>
      </c>
      <c r="C234" s="158">
        <f>'STOCK RETURNS'!G1223</f>
        <v>2.3108785921184458E-2</v>
      </c>
      <c r="D234" s="158">
        <f>'STOCK RETURNS'!I1223</f>
        <v>1.3605652055778678E-2</v>
      </c>
      <c r="E234" s="158">
        <f>'STOCK RETURNS'!K1223</f>
        <v>-3.0999929927973549E-3</v>
      </c>
      <c r="F234" s="158">
        <f>'STOCK RETURNS'!M1223</f>
        <v>-1.7467253349415374E-3</v>
      </c>
      <c r="G234" s="158">
        <f>'STOCK RETURNS'!O1223</f>
        <v>-2.7398974188114388E-2</v>
      </c>
      <c r="H234" s="158">
        <f>'STOCK RETURNS'!Q1223</f>
        <v>-7.8431774610258926E-3</v>
      </c>
      <c r="I234" s="158">
        <f>'STOCK RETURNS'!S1223</f>
        <v>4.8484943466214321E-3</v>
      </c>
      <c r="J234" s="158">
        <f>'STOCK RETURNS'!U1223</f>
        <v>0</v>
      </c>
      <c r="K234" s="158">
        <f>'STOCK RETURNS'!W1223</f>
        <v>-1.1143754946926444E-2</v>
      </c>
      <c r="L234" s="158">
        <f>'STOCK RETURNS'!Y1223</f>
        <v>-2.9578232482123767E-2</v>
      </c>
      <c r="M234" s="158">
        <f>'STOCK RETURNS'!AA1223</f>
        <v>2.2126544728014556E-2</v>
      </c>
      <c r="N234" s="158">
        <f>'STOCK RETURNS'!AC1223</f>
        <v>-5.8302805353284128E-5</v>
      </c>
      <c r="O234" s="158">
        <f>'STOCK RETURNS'!AE1223</f>
        <v>-5.0540106450985417E-3</v>
      </c>
      <c r="P234" s="158">
        <f>'STOCK RETURNS'!AG1223</f>
        <v>-6.3771207402614962E-3</v>
      </c>
      <c r="Q234" s="158">
        <f>'STOCK RETURNS'!AI1223</f>
        <v>1.7519142234557388E-3</v>
      </c>
      <c r="R234" s="159">
        <f>'STOCK RETURNS'!AK1223</f>
        <v>1.3089128889140033E-2</v>
      </c>
      <c r="S234" s="156"/>
    </row>
    <row r="235" spans="1:19">
      <c r="A235" s="157">
        <f>'STOCK RETURNS'!C1224</f>
        <v>4.6800036156264104E-3</v>
      </c>
      <c r="B235" s="158">
        <f>'STOCK RETURNS'!E1224</f>
        <v>5.5087073372771063E-3</v>
      </c>
      <c r="C235" s="158">
        <f>'STOCK RETURNS'!G1224</f>
        <v>6.2350815167678139E-2</v>
      </c>
      <c r="D235" s="158">
        <f>'STOCK RETURNS'!I1224</f>
        <v>0</v>
      </c>
      <c r="E235" s="158">
        <f>'STOCK RETURNS'!K1224</f>
        <v>-6.0802847050035178E-2</v>
      </c>
      <c r="F235" s="158">
        <f>'STOCK RETURNS'!M1224</f>
        <v>-1.0191618701998769E-2</v>
      </c>
      <c r="G235" s="158">
        <f>'STOCK RETURNS'!O1224</f>
        <v>-1.3704591501113495E-2</v>
      </c>
      <c r="H235" s="158">
        <f>'STOCK RETURNS'!Q1224</f>
        <v>-2.2522532043252426E-3</v>
      </c>
      <c r="I235" s="158">
        <f>'STOCK RETURNS'!S1224</f>
        <v>-1.2165600163688364E-2</v>
      </c>
      <c r="J235" s="158">
        <f>'STOCK RETURNS'!U1224</f>
        <v>0</v>
      </c>
      <c r="K235" s="158">
        <f>'STOCK RETURNS'!W1224</f>
        <v>-1.0309369658861213E-2</v>
      </c>
      <c r="L235" s="158">
        <f>'STOCK RETURNS'!Y1224</f>
        <v>6.6688898770377427E-4</v>
      </c>
      <c r="M235" s="158">
        <f>'STOCK RETURNS'!AA1224</f>
        <v>-3.5231980073170167E-3</v>
      </c>
      <c r="N235" s="158">
        <f>'STOCK RETURNS'!AC1224</f>
        <v>-4.401947078085334E-3</v>
      </c>
      <c r="O235" s="158">
        <f>'STOCK RETURNS'!AE1224</f>
        <v>2.6480837406261423E-3</v>
      </c>
      <c r="P235" s="158">
        <f>'STOCK RETURNS'!AG1224</f>
        <v>-5.1311401062944743E-3</v>
      </c>
      <c r="Q235" s="158">
        <f>'STOCK RETURNS'!AI1224</f>
        <v>1.2169152703461288E-3</v>
      </c>
      <c r="R235" s="159">
        <f>'STOCK RETURNS'!AK1224</f>
        <v>2.6469975078844563E-2</v>
      </c>
      <c r="S235" s="156"/>
    </row>
    <row r="236" spans="1:19">
      <c r="A236" s="157">
        <f>'STOCK RETURNS'!C1225</f>
        <v>1.512100999781444E-2</v>
      </c>
      <c r="B236" s="158">
        <f>'STOCK RETURNS'!E1225</f>
        <v>2.8766789027713402E-2</v>
      </c>
      <c r="C236" s="158">
        <f>'STOCK RETURNS'!G1225</f>
        <v>-3.0708512835738461E-3</v>
      </c>
      <c r="D236" s="158">
        <f>'STOCK RETURNS'!I1225</f>
        <v>-1.3605652055778598E-2</v>
      </c>
      <c r="E236" s="158">
        <f>'STOCK RETURNS'!K1225</f>
        <v>-2.5620294488929705E-3</v>
      </c>
      <c r="F236" s="158">
        <f>'STOCK RETURNS'!M1225</f>
        <v>6.6889881507967101E-3</v>
      </c>
      <c r="G236" s="158">
        <f>'STOCK RETURNS'!O1225</f>
        <v>-9.3366076455844143E-3</v>
      </c>
      <c r="H236" s="158">
        <f>'STOCK RETURNS'!Q1225</f>
        <v>-5.0861935021276347E-3</v>
      </c>
      <c r="I236" s="158">
        <f>'STOCK RETURNS'!S1225</f>
        <v>-6.1387546983250139E-3</v>
      </c>
      <c r="J236" s="158">
        <f>'STOCK RETURNS'!U1225</f>
        <v>7.2263632454836593E-2</v>
      </c>
      <c r="K236" s="158">
        <f>'STOCK RETURNS'!W1225</f>
        <v>2.7445651901848458E-2</v>
      </c>
      <c r="L236" s="158">
        <f>'STOCK RETURNS'!Y1225</f>
        <v>2.7939368689241434E-2</v>
      </c>
      <c r="M236" s="158">
        <f>'STOCK RETURNS'!AA1225</f>
        <v>-1.4218249002279025E-2</v>
      </c>
      <c r="N236" s="158">
        <f>'STOCK RETURNS'!AC1225</f>
        <v>2.1839178791690276E-3</v>
      </c>
      <c r="O236" s="158">
        <f>'STOCK RETURNS'!AE1225</f>
        <v>-5.4341419238137113E-4</v>
      </c>
      <c r="P236" s="158">
        <f>'STOCK RETURNS'!AG1225</f>
        <v>2.5117730810998735E-2</v>
      </c>
      <c r="Q236" s="158">
        <f>'STOCK RETURNS'!AI1225</f>
        <v>-1.41618319682745E-2</v>
      </c>
      <c r="R236" s="159">
        <f>'STOCK RETURNS'!AK1225</f>
        <v>-0.27273138387997847</v>
      </c>
      <c r="S236" s="156"/>
    </row>
    <row r="237" spans="1:19">
      <c r="A237" s="157">
        <f>'STOCK RETURNS'!C1226</f>
        <v>-1.0299754489300809E-2</v>
      </c>
      <c r="B237" s="158">
        <f>'STOCK RETURNS'!E1226</f>
        <v>-2.5595856088402934E-2</v>
      </c>
      <c r="C237" s="158">
        <f>'STOCK RETURNS'!G1226</f>
        <v>8.3133272484237925E-3</v>
      </c>
      <c r="D237" s="158">
        <f>'STOCK RETURNS'!I1226</f>
        <v>0</v>
      </c>
      <c r="E237" s="158">
        <f>'STOCK RETURNS'!K1226</f>
        <v>7.8004564715378633E-3</v>
      </c>
      <c r="F237" s="158">
        <f>'STOCK RETURNS'!M1226</f>
        <v>-6.688988150796652E-3</v>
      </c>
      <c r="G237" s="158">
        <f>'STOCK RETURNS'!O1226</f>
        <v>-4.9828224086176869E-2</v>
      </c>
      <c r="H237" s="158">
        <f>'STOCK RETURNS'!Q1226</f>
        <v>-5.1121951723351964E-3</v>
      </c>
      <c r="I237" s="158">
        <f>'STOCK RETURNS'!S1226</f>
        <v>2.4600258408626207E-3</v>
      </c>
      <c r="J237" s="158">
        <f>'STOCK RETURNS'!U1226</f>
        <v>-7.7870296431097649E-2</v>
      </c>
      <c r="K237" s="158">
        <f>'STOCK RETURNS'!W1226</f>
        <v>3.2693453535808062E-2</v>
      </c>
      <c r="L237" s="158">
        <f>'STOCK RETURNS'!Y1226</f>
        <v>6.462058028091024E-3</v>
      </c>
      <c r="M237" s="158">
        <f>'STOCK RETURNS'!AA1226</f>
        <v>7.8253086160170425E-3</v>
      </c>
      <c r="N237" s="158">
        <f>'STOCK RETURNS'!AC1226</f>
        <v>-1.1498622406863849E-3</v>
      </c>
      <c r="O237" s="158">
        <f>'STOCK RETURNS'!AE1226</f>
        <v>-3.9460349416624661E-3</v>
      </c>
      <c r="P237" s="158">
        <f>'STOCK RETURNS'!AG1226</f>
        <v>-6.8517362367614435E-3</v>
      </c>
      <c r="Q237" s="158">
        <f>'STOCK RETURNS'!AI1226</f>
        <v>4.3847910554509475E-3</v>
      </c>
      <c r="R237" s="159">
        <f>'STOCK RETURNS'!AK1226</f>
        <v>-1.5090891866809564E-2</v>
      </c>
      <c r="S237" s="156"/>
    </row>
    <row r="238" spans="1:19">
      <c r="A238" s="157">
        <f>'STOCK RETURNS'!C1227</f>
        <v>-1.3789925491274247E-2</v>
      </c>
      <c r="B238" s="158">
        <f>'STOCK RETURNS'!E1227</f>
        <v>4.0987163519668034E-3</v>
      </c>
      <c r="C238" s="158">
        <f>'STOCK RETURNS'!G1227</f>
        <v>-2.470350589589065E-2</v>
      </c>
      <c r="D238" s="158">
        <f>'STOCK RETURNS'!I1227</f>
        <v>-3.2013868245863983E-2</v>
      </c>
      <c r="E238" s="158">
        <f>'STOCK RETURNS'!K1227</f>
        <v>5.4110155739175931E-3</v>
      </c>
      <c r="F238" s="158">
        <f>'STOCK RETURNS'!M1227</f>
        <v>-2.4756864987668607E-3</v>
      </c>
      <c r="G238" s="158">
        <f>'STOCK RETURNS'!O1227</f>
        <v>-1.1116232840217916E-2</v>
      </c>
      <c r="H238" s="158">
        <f>'STOCK RETURNS'!Q1227</f>
        <v>-2.8514419092099757E-3</v>
      </c>
      <c r="I238" s="158">
        <f>'STOCK RETURNS'!S1227</f>
        <v>6.1237178505289839E-3</v>
      </c>
      <c r="J238" s="158">
        <f>'STOCK RETURNS'!U1227</f>
        <v>0</v>
      </c>
      <c r="K238" s="158">
        <f>'STOCK RETURNS'!W1227</f>
        <v>-4.1130739924472144E-2</v>
      </c>
      <c r="L238" s="158">
        <f>'STOCK RETURNS'!Y1227</f>
        <v>-1.7872124766121798E-2</v>
      </c>
      <c r="M238" s="158">
        <f>'STOCK RETURNS'!AA1227</f>
        <v>-1.3409686909917564E-2</v>
      </c>
      <c r="N238" s="158">
        <f>'STOCK RETURNS'!AC1227</f>
        <v>-3.5945261309283834E-3</v>
      </c>
      <c r="O238" s="158">
        <f>'STOCK RETURNS'!AE1227</f>
        <v>5.2169566333289431E-3</v>
      </c>
      <c r="P238" s="158">
        <f>'STOCK RETURNS'!AG1227</f>
        <v>-8.1713613309166173E-3</v>
      </c>
      <c r="Q238" s="158">
        <f>'STOCK RETURNS'!AI1227</f>
        <v>2.5553241277151634E-3</v>
      </c>
      <c r="R238" s="159">
        <f>'STOCK RETURNS'!AK1227</f>
        <v>-2.9956959306477837E-3</v>
      </c>
      <c r="S238" s="156"/>
    </row>
    <row r="239" spans="1:19">
      <c r="A239" s="157">
        <f>'STOCK RETURNS'!C1228</f>
        <v>-2.1554719210521035E-2</v>
      </c>
      <c r="B239" s="158">
        <f>'STOCK RETURNS'!E1228</f>
        <v>4.2517070851075759E-3</v>
      </c>
      <c r="C239" s="158">
        <f>'STOCK RETURNS'!G1228</f>
        <v>-3.9167119234391715E-2</v>
      </c>
      <c r="D239" s="158">
        <f>'STOCK RETURNS'!I1228</f>
        <v>-9.0935551331863401E-3</v>
      </c>
      <c r="E239" s="158">
        <f>'STOCK RETURNS'!K1228</f>
        <v>-1.7336805035831414E-3</v>
      </c>
      <c r="F239" s="158">
        <f>'STOCK RETURNS'!M1228</f>
        <v>-8.534902449837331E-3</v>
      </c>
      <c r="G239" s="158">
        <f>'STOCK RETURNS'!O1228</f>
        <v>2.1125705759439386E-3</v>
      </c>
      <c r="H239" s="158">
        <f>'STOCK RETURNS'!Q1228</f>
        <v>-2.8595958863044204E-3</v>
      </c>
      <c r="I239" s="158">
        <f>'STOCK RETURNS'!S1228</f>
        <v>-1.228516679457769E-2</v>
      </c>
      <c r="J239" s="158">
        <f>'STOCK RETURNS'!U1228</f>
        <v>0</v>
      </c>
      <c r="K239" s="158">
        <f>'STOCK RETURNS'!W1228</f>
        <v>5.258228077787191E-3</v>
      </c>
      <c r="L239" s="158">
        <f>'STOCK RETURNS'!Y1228</f>
        <v>3.2781511521237574E-4</v>
      </c>
      <c r="M239" s="158">
        <f>'STOCK RETURNS'!AA1228</f>
        <v>-1.0000500033345836E-4</v>
      </c>
      <c r="N239" s="158">
        <f>'STOCK RETURNS'!AC1228</f>
        <v>-5.4948427990250456E-3</v>
      </c>
      <c r="O239" s="158">
        <f>'STOCK RETURNS'!AE1228</f>
        <v>-3.8793152098327848E-3</v>
      </c>
      <c r="P239" s="158">
        <f>'STOCK RETURNS'!AG1228</f>
        <v>-2.1014281975664455E-2</v>
      </c>
      <c r="Q239" s="158">
        <f>'STOCK RETURNS'!AI1228</f>
        <v>-2.6576730352298196E-3</v>
      </c>
      <c r="R239" s="159">
        <f>'STOCK RETURNS'!AK1228</f>
        <v>-1.6829365717011872E-2</v>
      </c>
      <c r="S239" s="156"/>
    </row>
    <row r="240" spans="1:19">
      <c r="A240" s="157">
        <f>'STOCK RETURNS'!C1229</f>
        <v>-1.2150198327985621E-2</v>
      </c>
      <c r="B240" s="158">
        <f>'STOCK RETURNS'!E1229</f>
        <v>-5.018937846071045E-3</v>
      </c>
      <c r="C240" s="158">
        <f>'STOCK RETURNS'!G1229</f>
        <v>-2.5401177543730127E-2</v>
      </c>
      <c r="D240" s="158">
        <f>'STOCK RETURNS'!I1229</f>
        <v>-8.5677571998178962E-4</v>
      </c>
      <c r="E240" s="158">
        <f>'STOCK RETURNS'!K1229</f>
        <v>-1.4588003650150583E-2</v>
      </c>
      <c r="F240" s="158">
        <f>'STOCK RETURNS'!M1229</f>
        <v>-7.8881728490061438E-3</v>
      </c>
      <c r="G240" s="158">
        <f>'STOCK RETURNS'!O1229</f>
        <v>-2.112570575943874E-3</v>
      </c>
      <c r="H240" s="158">
        <f>'STOCK RETURNS'!Q1229</f>
        <v>-1.2680285175909287E-2</v>
      </c>
      <c r="I240" s="158">
        <f>'STOCK RETURNS'!S1229</f>
        <v>8.6154379056154334E-3</v>
      </c>
      <c r="J240" s="158">
        <f>'STOCK RETURNS'!U1229</f>
        <v>-7.4517786452869411E-2</v>
      </c>
      <c r="K240" s="158">
        <f>'STOCK RETURNS'!W1229</f>
        <v>0</v>
      </c>
      <c r="L240" s="158">
        <f>'STOCK RETURNS'!Y1229</f>
        <v>-3.9408917998765896E-3</v>
      </c>
      <c r="M240" s="158">
        <f>'STOCK RETURNS'!AA1229</f>
        <v>5.6102195115618265E-2</v>
      </c>
      <c r="N240" s="158">
        <f>'STOCK RETURNS'!AC1229</f>
        <v>-1.2235838091808258E-2</v>
      </c>
      <c r="O240" s="158">
        <f>'STOCK RETURNS'!AE1229</f>
        <v>6.1676999518955411E-4</v>
      </c>
      <c r="P240" s="158">
        <f>'STOCK RETURNS'!AG1229</f>
        <v>-1.1564037137196455E-3</v>
      </c>
      <c r="Q240" s="158">
        <f>'STOCK RETURNS'!AI1229</f>
        <v>-1.6646396058574802E-3</v>
      </c>
      <c r="R240" s="159">
        <f>'STOCK RETURNS'!AK1229</f>
        <v>-1.9383188194493473E-2</v>
      </c>
      <c r="S240" s="156"/>
    </row>
    <row r="241" spans="1:19">
      <c r="A241" s="157">
        <f>'STOCK RETURNS'!C1230</f>
        <v>-3.5110290831388558E-3</v>
      </c>
      <c r="B241" s="158">
        <f>'STOCK RETURNS'!E1230</f>
        <v>-1.0889711042284251E-2</v>
      </c>
      <c r="C241" s="158">
        <f>'STOCK RETURNS'!G1230</f>
        <v>-6.6921855877310026E-3</v>
      </c>
      <c r="D241" s="158">
        <f>'STOCK RETURNS'!I1230</f>
        <v>0</v>
      </c>
      <c r="E241" s="158">
        <f>'STOCK RETURNS'!K1230</f>
        <v>-1.322445994007725E-2</v>
      </c>
      <c r="F241" s="158">
        <f>'STOCK RETURNS'!M1230</f>
        <v>4.6687102220329939E-3</v>
      </c>
      <c r="G241" s="158">
        <f>'STOCK RETURNS'!O1230</f>
        <v>-1.209189990139109E-3</v>
      </c>
      <c r="H241" s="158">
        <f>'STOCK RETURNS'!Q1230</f>
        <v>-7.569177331444848E-3</v>
      </c>
      <c r="I241" s="158">
        <f>'STOCK RETURNS'!S1230</f>
        <v>-4.9140148024291522E-3</v>
      </c>
      <c r="J241" s="158">
        <f>'STOCK RETURNS'!U1230</f>
        <v>2.5702962283189499E-2</v>
      </c>
      <c r="K241" s="158">
        <f>'STOCK RETURNS'!W1230</f>
        <v>-2.637974393066753E-2</v>
      </c>
      <c r="L241" s="158">
        <f>'STOCK RETURNS'!Y1230</f>
        <v>-1.8599008402044672E-2</v>
      </c>
      <c r="M241" s="158">
        <f>'STOCK RETURNS'!AA1230</f>
        <v>2.2439236191277804E-2</v>
      </c>
      <c r="N241" s="158">
        <f>'STOCK RETURNS'!AC1230</f>
        <v>-1.8517372194436048E-2</v>
      </c>
      <c r="O241" s="158">
        <f>'STOCK RETURNS'!AE1230</f>
        <v>-9.2917322267193816E-3</v>
      </c>
      <c r="P241" s="158">
        <f>'STOCK RETURNS'!AG1230</f>
        <v>-1.2516536567238602E-2</v>
      </c>
      <c r="Q241" s="158">
        <f>'STOCK RETURNS'!AI1230</f>
        <v>-7.7707266279155472E-3</v>
      </c>
      <c r="R241" s="159">
        <f>'STOCK RETURNS'!AK1230</f>
        <v>-1.8247129997371228E-2</v>
      </c>
      <c r="S241" s="156"/>
    </row>
    <row r="242" spans="1:19">
      <c r="A242" s="157">
        <f>'STOCK RETURNS'!C1231</f>
        <v>3.3400450697273834E-3</v>
      </c>
      <c r="B242" s="158">
        <f>'STOCK RETURNS'!E1231</f>
        <v>-3.1085423529144105E-3</v>
      </c>
      <c r="C242" s="158">
        <f>'STOCK RETURNS'!G1231</f>
        <v>-7.5178458219662223E-2</v>
      </c>
      <c r="D242" s="158">
        <f>'STOCK RETURNS'!I1231</f>
        <v>0</v>
      </c>
      <c r="E242" s="158">
        <f>'STOCK RETURNS'!K1231</f>
        <v>-2.7196946669754647E-2</v>
      </c>
      <c r="F242" s="158">
        <f>'STOCK RETURNS'!M1231</f>
        <v>-1.9537524495643034E-2</v>
      </c>
      <c r="G242" s="158">
        <f>'STOCK RETURNS'!O1231</f>
        <v>4.5269429957770502E-3</v>
      </c>
      <c r="H242" s="158">
        <f>'STOCK RETURNS'!Q1231</f>
        <v>-2.1862022842772857E-2</v>
      </c>
      <c r="I242" s="158">
        <f>'STOCK RETURNS'!S1231</f>
        <v>-3.0002250303798789E-2</v>
      </c>
      <c r="J242" s="158">
        <f>'STOCK RETURNS'!U1231</f>
        <v>0</v>
      </c>
      <c r="K242" s="158">
        <f>'STOCK RETURNS'!W1231</f>
        <v>3.8665825503789795E-2</v>
      </c>
      <c r="L242" s="158">
        <f>'STOCK RETURNS'!Y1231</f>
        <v>1.7611354000772104E-2</v>
      </c>
      <c r="M242" s="158">
        <f>'STOCK RETURNS'!AA1231</f>
        <v>-3.8259636673730807E-2</v>
      </c>
      <c r="N242" s="158">
        <f>'STOCK RETURNS'!AC1231</f>
        <v>-1.9156300230979213E-2</v>
      </c>
      <c r="O242" s="158">
        <f>'STOCK RETURNS'!AE1231</f>
        <v>1.4821343370829054E-3</v>
      </c>
      <c r="P242" s="158">
        <f>'STOCK RETURNS'!AG1231</f>
        <v>5.6955247063452544E-3</v>
      </c>
      <c r="Q242" s="158">
        <f>'STOCK RETURNS'!AI1231</f>
        <v>-1.137851939706153E-2</v>
      </c>
      <c r="R242" s="159">
        <f>'STOCK RETURNS'!AK1231</f>
        <v>-1.8519047767237527E-2</v>
      </c>
      <c r="S242" s="156"/>
    </row>
    <row r="243" spans="1:19">
      <c r="A243" s="157">
        <f>'STOCK RETURNS'!C1232</f>
        <v>-3.7690639102344677E-3</v>
      </c>
      <c r="B243" s="158">
        <f>'STOCK RETURNS'!E1232</f>
        <v>-1.5579023403660423E-3</v>
      </c>
      <c r="C243" s="158">
        <f>'STOCK RETURNS'!G1232</f>
        <v>3.0050644199555124E-2</v>
      </c>
      <c r="D243" s="158">
        <f>'STOCK RETURNS'!I1232</f>
        <v>-2.605067719994255E-2</v>
      </c>
      <c r="E243" s="158">
        <f>'STOCK RETURNS'!K1232</f>
        <v>-8.4650117921595007E-4</v>
      </c>
      <c r="F243" s="158">
        <f>'STOCK RETURNS'!M1232</f>
        <v>1.4603872621066136E-3</v>
      </c>
      <c r="G243" s="158">
        <f>'STOCK RETURNS'!O1232</f>
        <v>5.7048645939994274E-3</v>
      </c>
      <c r="H243" s="158">
        <f>'STOCK RETURNS'!Q1232</f>
        <v>-1.1414963238257256E-2</v>
      </c>
      <c r="I243" s="158">
        <f>'STOCK RETURNS'!S1232</f>
        <v>-2.5412974286725325E-3</v>
      </c>
      <c r="J243" s="158">
        <f>'STOCK RETURNS'!U1232</f>
        <v>-5.1800052958319188E-4</v>
      </c>
      <c r="K243" s="158">
        <f>'STOCK RETURNS'!W1232</f>
        <v>-5.2998823149292232E-2</v>
      </c>
      <c r="L243" s="158">
        <f>'STOCK RETURNS'!Y1232</f>
        <v>-1.1262126322113292E-2</v>
      </c>
      <c r="M243" s="158">
        <f>'STOCK RETURNS'!AA1232</f>
        <v>-4.0181789632831817E-2</v>
      </c>
      <c r="N243" s="158">
        <f>'STOCK RETURNS'!AC1232</f>
        <v>9.8800795470128898E-3</v>
      </c>
      <c r="O243" s="158">
        <f>'STOCK RETURNS'!AE1232</f>
        <v>-1.3513437346388851E-2</v>
      </c>
      <c r="P243" s="158">
        <f>'STOCK RETURNS'!AG1232</f>
        <v>-7.8947778470083736E-3</v>
      </c>
      <c r="Q243" s="158">
        <f>'STOCK RETURNS'!AI1232</f>
        <v>1.031888241737975E-2</v>
      </c>
      <c r="R243" s="159">
        <f>'STOCK RETURNS'!AK1232</f>
        <v>7.8358235040454898E-3</v>
      </c>
      <c r="S243" s="156"/>
    </row>
    <row r="244" spans="1:19">
      <c r="A244" s="157">
        <f>'STOCK RETURNS'!C1233</f>
        <v>-3.3156064500809032E-2</v>
      </c>
      <c r="B244" s="158">
        <f>'STOCK RETURNS'!E1233</f>
        <v>-1.1937579134518648E-2</v>
      </c>
      <c r="C244" s="158">
        <f>'STOCK RETURNS'!G1233</f>
        <v>3.0060142876052846E-3</v>
      </c>
      <c r="D244" s="158">
        <f>'STOCK RETURNS'!I1233</f>
        <v>-2.9368596733097135E-3</v>
      </c>
      <c r="E244" s="158">
        <f>'STOCK RETURNS'!K1233</f>
        <v>-2.7908788117076387E-2</v>
      </c>
      <c r="F244" s="158">
        <f>'STOCK RETURNS'!M1233</f>
        <v>-8.0586516703149823E-3</v>
      </c>
      <c r="G244" s="158">
        <f>'STOCK RETURNS'!O1233</f>
        <v>-7.2115697155605866E-3</v>
      </c>
      <c r="H244" s="158">
        <f>'STOCK RETURNS'!Q1233</f>
        <v>-2.2610190192726337E-2</v>
      </c>
      <c r="I244" s="158">
        <f>'STOCK RETURNS'!S1233</f>
        <v>-1.0230268250814922E-2</v>
      </c>
      <c r="J244" s="158">
        <f>'STOCK RETURNS'!U1233</f>
        <v>0</v>
      </c>
      <c r="K244" s="158">
        <f>'STOCK RETURNS'!W1233</f>
        <v>3.3109388508998595E-3</v>
      </c>
      <c r="L244" s="158">
        <f>'STOCK RETURNS'!Y1233</f>
        <v>6.9709825860508603E-3</v>
      </c>
      <c r="M244" s="158">
        <f>'STOCK RETURNS'!AA1233</f>
        <v>-8.4354788211016881E-3</v>
      </c>
      <c r="N244" s="158">
        <f>'STOCK RETURNS'!AC1233</f>
        <v>-1.7729935032232882E-2</v>
      </c>
      <c r="O244" s="158">
        <f>'STOCK RETURNS'!AE1233</f>
        <v>-1.0293145464450382E-3</v>
      </c>
      <c r="P244" s="158">
        <f>'STOCK RETURNS'!AG1233</f>
        <v>-2.0613171462348864E-2</v>
      </c>
      <c r="Q244" s="158">
        <f>'STOCK RETURNS'!AI1233</f>
        <v>-7.0583643674460477E-3</v>
      </c>
      <c r="R244" s="159">
        <f>'STOCK RETURNS'!AK1233</f>
        <v>-2.1374241889176582E-2</v>
      </c>
      <c r="S244" s="156"/>
    </row>
    <row r="245" spans="1:19">
      <c r="A245" s="157">
        <f>'STOCK RETURNS'!C1234</f>
        <v>8.0406883394929414E-3</v>
      </c>
      <c r="B245" s="158">
        <f>'STOCK RETURNS'!E1234</f>
        <v>2.9759321743969237E-3</v>
      </c>
      <c r="C245" s="158">
        <f>'STOCK RETURNS'!G1234</f>
        <v>-1.1572456192586787E-2</v>
      </c>
      <c r="D245" s="158">
        <f>'STOCK RETURNS'!I1234</f>
        <v>0</v>
      </c>
      <c r="E245" s="158">
        <f>'STOCK RETURNS'!K1234</f>
        <v>5.9650870319438762E-2</v>
      </c>
      <c r="F245" s="158">
        <f>'STOCK RETURNS'!M1234</f>
        <v>3.0426106532317594E-2</v>
      </c>
      <c r="G245" s="158">
        <f>'STOCK RETURNS'!O1234</f>
        <v>2.5016194349067239E-2</v>
      </c>
      <c r="H245" s="158">
        <f>'STOCK RETURNS'!Q1234</f>
        <v>6.9240059722050065E-2</v>
      </c>
      <c r="I245" s="158">
        <f>'STOCK RETURNS'!S1234</f>
        <v>1.4039796667482615E-2</v>
      </c>
      <c r="J245" s="158">
        <f>'STOCK RETURNS'!U1234</f>
        <v>-3.4687996271874591E-2</v>
      </c>
      <c r="K245" s="158">
        <f>'STOCK RETURNS'!W1234</f>
        <v>2.5152521138315877E-2</v>
      </c>
      <c r="L245" s="158">
        <f>'STOCK RETURNS'!Y1234</f>
        <v>-1.9372683347632341E-2</v>
      </c>
      <c r="M245" s="158">
        <f>'STOCK RETURNS'!AA1234</f>
        <v>8.4354788211015892E-3</v>
      </c>
      <c r="N245" s="158">
        <f>'STOCK RETURNS'!AC1234</f>
        <v>1.3007909340989089E-2</v>
      </c>
      <c r="O245" s="158">
        <f>'STOCK RETURNS'!AE1234</f>
        <v>8.5384747778700643E-3</v>
      </c>
      <c r="P245" s="158">
        <f>'STOCK RETURNS'!AG1234</f>
        <v>1.7964076687246417E-3</v>
      </c>
      <c r="Q245" s="158">
        <f>'STOCK RETURNS'!AI1234</f>
        <v>5.0134532814623285E-3</v>
      </c>
      <c r="R245" s="159">
        <f>'STOCK RETURNS'!AK1234</f>
        <v>2.7956931306184488E-2</v>
      </c>
      <c r="S245" s="156"/>
    </row>
    <row r="246" spans="1:19">
      <c r="A246" s="157">
        <f>'STOCK RETURNS'!C1235</f>
        <v>-9.5499885771764687E-3</v>
      </c>
      <c r="B246" s="158">
        <f>'STOCK RETURNS'!E1235</f>
        <v>1.8444476641383337E-2</v>
      </c>
      <c r="C246" s="158">
        <f>'STOCK RETURNS'!G1235</f>
        <v>-2.533571155092959E-3</v>
      </c>
      <c r="D246" s="158">
        <f>'STOCK RETURNS'!I1235</f>
        <v>2.9407440294265306E-4</v>
      </c>
      <c r="E246" s="158">
        <f>'STOCK RETURNS'!K1235</f>
        <v>6.3379773957787594E-3</v>
      </c>
      <c r="F246" s="158">
        <f>'STOCK RETURNS'!M1235</f>
        <v>1.3465830689399686E-2</v>
      </c>
      <c r="G246" s="158">
        <f>'STOCK RETURNS'!O1235</f>
        <v>-1.1536882879147099E-2</v>
      </c>
      <c r="H246" s="158">
        <f>'STOCK RETURNS'!Q1235</f>
        <v>1.3745920904635136E-2</v>
      </c>
      <c r="I246" s="158">
        <f>'STOCK RETURNS'!S1235</f>
        <v>7.2114314946028976E-2</v>
      </c>
      <c r="J246" s="158">
        <f>'STOCK RETURNS'!U1235</f>
        <v>-2.2555189198097307E-3</v>
      </c>
      <c r="K246" s="158">
        <f>'STOCK RETURNS'!W1235</f>
        <v>1.8225022992227388E-2</v>
      </c>
      <c r="L246" s="158">
        <f>'STOCK RETURNS'!Y1235</f>
        <v>-1.187460942071274E-2</v>
      </c>
      <c r="M246" s="158">
        <f>'STOCK RETURNS'!AA1235</f>
        <v>0</v>
      </c>
      <c r="N246" s="158">
        <f>'STOCK RETURNS'!AC1235</f>
        <v>1.5539328681992091E-2</v>
      </c>
      <c r="O246" s="158">
        <f>'STOCK RETURNS'!AE1235</f>
        <v>-4.7206353982109997E-3</v>
      </c>
      <c r="P246" s="158">
        <f>'STOCK RETURNS'!AG1235</f>
        <v>2.8166722339792259E-2</v>
      </c>
      <c r="Q246" s="158">
        <f>'STOCK RETURNS'!AI1235</f>
        <v>2.3317572487276385E-4</v>
      </c>
      <c r="R246" s="159">
        <f>'STOCK RETURNS'!AK1235</f>
        <v>1.5892990564693324E-3</v>
      </c>
      <c r="S246" s="156"/>
    </row>
    <row r="247" spans="1:19">
      <c r="A247" s="157">
        <f>'STOCK RETURNS'!C1236</f>
        <v>-6.6860066317424886E-3</v>
      </c>
      <c r="B247" s="158">
        <f>'STOCK RETURNS'!E1236</f>
        <v>2.0570848087079238E-3</v>
      </c>
      <c r="C247" s="158">
        <f>'STOCK RETURNS'!G1236</f>
        <v>8.5880800637990872E-3</v>
      </c>
      <c r="D247" s="158">
        <f>'STOCK RETURNS'!I1236</f>
        <v>8.8170468606924728E-4</v>
      </c>
      <c r="E247" s="158">
        <f>'STOCK RETURNS'!K1236</f>
        <v>-7.4756196352413493E-4</v>
      </c>
      <c r="F247" s="158">
        <f>'STOCK RETURNS'!M1236</f>
        <v>-4.9400241605975642E-3</v>
      </c>
      <c r="G247" s="158">
        <f>'STOCK RETURNS'!O1236</f>
        <v>7.1153576212696834E-3</v>
      </c>
      <c r="H247" s="158">
        <f>'STOCK RETURNS'!Q1236</f>
        <v>1.1370097870753238E-3</v>
      </c>
      <c r="I247" s="158">
        <f>'STOCK RETURNS'!S1236</f>
        <v>-2.6285862270925085E-2</v>
      </c>
      <c r="J247" s="158">
        <f>'STOCK RETURNS'!U1236</f>
        <v>3.9530838756635218E-2</v>
      </c>
      <c r="K247" s="158">
        <f>'STOCK RETURNS'!W1236</f>
        <v>0</v>
      </c>
      <c r="L247" s="158">
        <f>'STOCK RETURNS'!Y1236</f>
        <v>1.364256691813968E-3</v>
      </c>
      <c r="M247" s="158">
        <f>'STOCK RETURNS'!AA1236</f>
        <v>0</v>
      </c>
      <c r="N247" s="158">
        <f>'STOCK RETURNS'!AC1236</f>
        <v>4.9518559444256321E-3</v>
      </c>
      <c r="O247" s="158">
        <f>'STOCK RETURNS'!AE1236</f>
        <v>-1.0851767132412694E-2</v>
      </c>
      <c r="P247" s="158">
        <f>'STOCK RETURNS'!AG1236</f>
        <v>4.7871274418794406E-3</v>
      </c>
      <c r="Q247" s="158">
        <f>'STOCK RETURNS'!AI1236</f>
        <v>-1.8537690140068293E-2</v>
      </c>
      <c r="R247" s="159">
        <f>'STOCK RETURNS'!AK1236</f>
        <v>-7.1718216956530656E-3</v>
      </c>
      <c r="S247" s="156"/>
    </row>
    <row r="248" spans="1:19">
      <c r="A248" s="157">
        <f>'STOCK RETURNS'!C1237</f>
        <v>-2.0421781365423462E-2</v>
      </c>
      <c r="B248" s="158">
        <f>'STOCK RETURNS'!E1237</f>
        <v>-3.0691389604815152E-2</v>
      </c>
      <c r="C248" s="158">
        <f>'STOCK RETURNS'!G1237</f>
        <v>2.6310775593325429E-2</v>
      </c>
      <c r="D248" s="158">
        <f>'STOCK RETURNS'!I1237</f>
        <v>3.2262823116257521E-3</v>
      </c>
      <c r="E248" s="158">
        <f>'STOCK RETURNS'!K1237</f>
        <v>-6.7987898180225451E-5</v>
      </c>
      <c r="F248" s="158">
        <f>'STOCK RETURNS'!M1237</f>
        <v>-2.4791937614310417E-3</v>
      </c>
      <c r="G248" s="158">
        <f>'STOCK RETURNS'!O1237</f>
        <v>5.0095876094317883E-3</v>
      </c>
      <c r="H248" s="158">
        <f>'STOCK RETURNS'!Q1237</f>
        <v>-1.2578782206860298E-2</v>
      </c>
      <c r="I248" s="158">
        <f>'STOCK RETURNS'!S1237</f>
        <v>-3.0733826452618827E-2</v>
      </c>
      <c r="J248" s="158">
        <f>'STOCK RETURNS'!U1237</f>
        <v>0</v>
      </c>
      <c r="K248" s="158">
        <f>'STOCK RETURNS'!W1237</f>
        <v>0</v>
      </c>
      <c r="L248" s="158">
        <f>'STOCK RETURNS'!Y1237</f>
        <v>-5.8109888352055614E-3</v>
      </c>
      <c r="M248" s="158">
        <f>'STOCK RETURNS'!AA1237</f>
        <v>-3.0045090202987243E-3</v>
      </c>
      <c r="N248" s="158">
        <f>'STOCK RETURNS'!AC1237</f>
        <v>1.4014523955046099E-2</v>
      </c>
      <c r="O248" s="158">
        <f>'STOCK RETURNS'!AE1237</f>
        <v>5.2353377407348533E-3</v>
      </c>
      <c r="P248" s="158">
        <f>'STOCK RETURNS'!AG1237</f>
        <v>-5.5144530976241829E-3</v>
      </c>
      <c r="Q248" s="158">
        <f>'STOCK RETURNS'!AI1237</f>
        <v>-1.4379940791312076E-2</v>
      </c>
      <c r="R248" s="159">
        <f>'STOCK RETURNS'!AK1237</f>
        <v>-1.7140396106501688E-2</v>
      </c>
      <c r="S248" s="156"/>
    </row>
    <row r="249" spans="1:19">
      <c r="A249" s="157">
        <f>'STOCK RETURNS'!C1238</f>
        <v>1.9152725997054335E-3</v>
      </c>
      <c r="B249" s="158">
        <f>'STOCK RETURNS'!E1238</f>
        <v>1.4289088179614388E-2</v>
      </c>
      <c r="C249" s="158">
        <f>'STOCK RETURNS'!G1238</f>
        <v>2.7067868092075016E-2</v>
      </c>
      <c r="D249" s="158">
        <f>'STOCK RETURNS'!I1238</f>
        <v>-2.3453543439238504E-3</v>
      </c>
      <c r="E249" s="158">
        <f>'STOCK RETURNS'!K1238</f>
        <v>9.5141019748854914E-4</v>
      </c>
      <c r="F249" s="158">
        <f>'STOCK RETURNS'!M1238</f>
        <v>-1.2130009592408224E-2</v>
      </c>
      <c r="G249" s="158">
        <f>'STOCK RETURNS'!O1238</f>
        <v>6.128145899629088E-2</v>
      </c>
      <c r="H249" s="158">
        <f>'STOCK RETURNS'!Q1238</f>
        <v>-9.2486208376612467E-3</v>
      </c>
      <c r="I249" s="158">
        <f>'STOCK RETURNS'!S1238</f>
        <v>2.4937668784024581E-3</v>
      </c>
      <c r="J249" s="158">
        <f>'STOCK RETURNS'!U1238</f>
        <v>5.8512650051231282E-2</v>
      </c>
      <c r="K249" s="158">
        <f>'STOCK RETURNS'!W1238</f>
        <v>0</v>
      </c>
      <c r="L249" s="158">
        <f>'STOCK RETURNS'!Y1238</f>
        <v>3.5363172964963448E-2</v>
      </c>
      <c r="M249" s="158">
        <f>'STOCK RETURNS'!AA1238</f>
        <v>3.3824651360184976E-2</v>
      </c>
      <c r="N249" s="158">
        <f>'STOCK RETURNS'!AC1238</f>
        <v>-1.2865967081012078E-2</v>
      </c>
      <c r="O249" s="158">
        <f>'STOCK RETURNS'!AE1238</f>
        <v>-7.2693013856823677E-3</v>
      </c>
      <c r="P249" s="158">
        <f>'STOCK RETURNS'!AG1238</f>
        <v>-8.7694218815123175E-3</v>
      </c>
      <c r="Q249" s="158">
        <f>'STOCK RETURNS'!AI1238</f>
        <v>1.0546036490450781E-2</v>
      </c>
      <c r="R249" s="159">
        <f>'STOCK RETURNS'!AK1238</f>
        <v>-5.7793803564143821E-3</v>
      </c>
      <c r="S249" s="156"/>
    </row>
    <row r="250" spans="1:19">
      <c r="A250" s="157">
        <f>'STOCK RETURNS'!C1239</f>
        <v>-3.1941619673998079E-3</v>
      </c>
      <c r="B250" s="158">
        <f>'STOCK RETURNS'!E1239</f>
        <v>-7.688985019644992E-3</v>
      </c>
      <c r="C250" s="158">
        <f>'STOCK RETURNS'!G1239</f>
        <v>9.5328891871301002E-4</v>
      </c>
      <c r="D250" s="158">
        <f>'STOCK RETURNS'!I1239</f>
        <v>1.5436450390803503E-2</v>
      </c>
      <c r="E250" s="158">
        <f>'STOCK RETURNS'!K1239</f>
        <v>-4.6296378987421049E-3</v>
      </c>
      <c r="F250" s="158">
        <f>'STOCK RETURNS'!M1239</f>
        <v>-8.6518203705135566E-3</v>
      </c>
      <c r="G250" s="158">
        <f>'STOCK RETURNS'!O1239</f>
        <v>-2.6332053610860436E-2</v>
      </c>
      <c r="H250" s="158">
        <f>'STOCK RETURNS'!Q1239</f>
        <v>-1.4035318116383368E-2</v>
      </c>
      <c r="I250" s="158">
        <f>'STOCK RETURNS'!S1239</f>
        <v>-4.9937681804869145E-3</v>
      </c>
      <c r="J250" s="158">
        <f>'STOCK RETURNS'!U1239</f>
        <v>-2.5472795973030957E-2</v>
      </c>
      <c r="K250" s="158">
        <f>'STOCK RETURNS'!W1239</f>
        <v>2.60319968502959E-3</v>
      </c>
      <c r="L250" s="158">
        <f>'STOCK RETURNS'!Y1239</f>
        <v>2.6437556707300898E-3</v>
      </c>
      <c r="M250" s="158">
        <f>'STOCK RETURNS'!AA1239</f>
        <v>-3.0820142339886204E-2</v>
      </c>
      <c r="N250" s="158">
        <f>'STOCK RETURNS'!AC1239</f>
        <v>-4.7033262249581587E-3</v>
      </c>
      <c r="O250" s="158">
        <f>'STOCK RETURNS'!AE1239</f>
        <v>8.594891783048909E-3</v>
      </c>
      <c r="P250" s="158">
        <f>'STOCK RETURNS'!AG1239</f>
        <v>-1.1664953237298159E-2</v>
      </c>
      <c r="Q250" s="158">
        <f>'STOCK RETURNS'!AI1239</f>
        <v>8.9667777331309453E-3</v>
      </c>
      <c r="R250" s="159">
        <f>'STOCK RETURNS'!AK1239</f>
        <v>-9.7301028037475104E-3</v>
      </c>
      <c r="S250" s="156"/>
    </row>
    <row r="251" spans="1:19">
      <c r="A251" s="157">
        <f>'STOCK RETURNS'!C1240</f>
        <v>5.2876410917878335E-3</v>
      </c>
      <c r="B251" s="158">
        <f>'STOCK RETURNS'!E1240</f>
        <v>-9.3409209316161323E-3</v>
      </c>
      <c r="C251" s="158">
        <f>'STOCK RETURNS'!G1240</f>
        <v>-2.1671929332129438E-2</v>
      </c>
      <c r="D251" s="158">
        <f>'STOCK RETURNS'!I1240</f>
        <v>1.1494379425734991E-2</v>
      </c>
      <c r="E251" s="158">
        <f>'STOCK RETURNS'!K1240</f>
        <v>7.1397304618668559E-3</v>
      </c>
      <c r="F251" s="158">
        <f>'STOCK RETURNS'!M1240</f>
        <v>1.0086540846173749E-2</v>
      </c>
      <c r="G251" s="158">
        <f>'STOCK RETURNS'!O1240</f>
        <v>1.437251737813579E-2</v>
      </c>
      <c r="H251" s="158">
        <f>'STOCK RETURNS'!Q1240</f>
        <v>-1.7683470567420034E-3</v>
      </c>
      <c r="I251" s="158">
        <f>'STOCK RETURNS'!S1240</f>
        <v>4.9937681804869743E-3</v>
      </c>
      <c r="J251" s="158">
        <f>'STOCK RETURNS'!U1240</f>
        <v>-3.0459207484708574E-2</v>
      </c>
      <c r="K251" s="158">
        <f>'STOCK RETURNS'!W1240</f>
        <v>0</v>
      </c>
      <c r="L251" s="158">
        <f>'STOCK RETURNS'!Y1240</f>
        <v>-2.2697903675670716E-2</v>
      </c>
      <c r="M251" s="158">
        <f>'STOCK RETURNS'!AA1240</f>
        <v>0</v>
      </c>
      <c r="N251" s="158">
        <f>'STOCK RETURNS'!AC1240</f>
        <v>2.3397323916228396E-2</v>
      </c>
      <c r="O251" s="158">
        <f>'STOCK RETURNS'!AE1240</f>
        <v>-6.2434946906480462E-3</v>
      </c>
      <c r="P251" s="158">
        <f>'STOCK RETURNS'!AG1240</f>
        <v>1.0930684902670421E-2</v>
      </c>
      <c r="Q251" s="158">
        <f>'STOCK RETURNS'!AI1240</f>
        <v>1.4285212424831804E-2</v>
      </c>
      <c r="R251" s="159">
        <f>'STOCK RETURNS'!AK1240</f>
        <v>7.2722603702820134E-3</v>
      </c>
      <c r="S251" s="156"/>
    </row>
    <row r="252" spans="1:19">
      <c r="A252" s="157">
        <f>'STOCK RETURNS'!C1241</f>
        <v>-2.7314958256097173E-3</v>
      </c>
      <c r="B252" s="158">
        <f>'STOCK RETURNS'!E1241</f>
        <v>-7.6431228810083318E-3</v>
      </c>
      <c r="C252" s="158">
        <f>'STOCK RETURNS'!G1241</f>
        <v>1.8331434696310194E-2</v>
      </c>
      <c r="D252" s="158">
        <f>'STOCK RETURNS'!I1241</f>
        <v>0</v>
      </c>
      <c r="E252" s="158">
        <f>'STOCK RETURNS'!K1241</f>
        <v>3.5170817451968144E-3</v>
      </c>
      <c r="F252" s="158">
        <f>'STOCK RETURNS'!M1241</f>
        <v>2.5129618234699041E-2</v>
      </c>
      <c r="G252" s="158">
        <f>'STOCK RETURNS'!O1241</f>
        <v>-6.8313591497592918E-2</v>
      </c>
      <c r="H252" s="158">
        <f>'STOCK RETURNS'!Q1241</f>
        <v>0</v>
      </c>
      <c r="I252" s="158">
        <f>'STOCK RETURNS'!S1241</f>
        <v>1.2445552322047017E-3</v>
      </c>
      <c r="J252" s="158">
        <f>'STOCK RETURNS'!U1241</f>
        <v>-1.8731036706063124E-2</v>
      </c>
      <c r="K252" s="158">
        <f>'STOCK RETURNS'!W1241</f>
        <v>-1.2144007254798837E-2</v>
      </c>
      <c r="L252" s="158">
        <f>'STOCK RETURNS'!Y1241</f>
        <v>1.2747572822502684E-2</v>
      </c>
      <c r="M252" s="158">
        <f>'STOCK RETURNS'!AA1241</f>
        <v>-1.5113637810048184E-2</v>
      </c>
      <c r="N252" s="158">
        <f>'STOCK RETURNS'!AC1241</f>
        <v>2.1180230295433054E-2</v>
      </c>
      <c r="O252" s="158">
        <f>'STOCK RETURNS'!AE1241</f>
        <v>2.3986528330791953E-3</v>
      </c>
      <c r="P252" s="158">
        <f>'STOCK RETURNS'!AG1241</f>
        <v>-3.3845959762122228E-3</v>
      </c>
      <c r="Q252" s="158">
        <f>'STOCK RETURNS'!AI1241</f>
        <v>-6.7317404090443719E-4</v>
      </c>
      <c r="R252" s="159">
        <f>'STOCK RETURNS'!AK1241</f>
        <v>3.7170520904101743E-2</v>
      </c>
      <c r="S252" s="156"/>
    </row>
    <row r="253" spans="1:19">
      <c r="A253" s="157">
        <f>'STOCK RETURNS'!C1242</f>
        <v>2.0663943018046596E-2</v>
      </c>
      <c r="B253" s="158">
        <f>'STOCK RETURNS'!E1242</f>
        <v>8.3511501696357914E-3</v>
      </c>
      <c r="C253" s="158">
        <f>'STOCK RETURNS'!G1242</f>
        <v>0</v>
      </c>
      <c r="D253" s="158">
        <f>'STOCK RETURNS'!I1242</f>
        <v>9.950330853168092E-3</v>
      </c>
      <c r="E253" s="158">
        <f>'STOCK RETURNS'!K1242</f>
        <v>3.5615024439870205E-2</v>
      </c>
      <c r="F253" s="158">
        <f>'STOCK RETURNS'!M1242</f>
        <v>7.3132835093570889E-3</v>
      </c>
      <c r="G253" s="158">
        <f>'STOCK RETURNS'!O1242</f>
        <v>1.6637341572391016E-2</v>
      </c>
      <c r="H253" s="158">
        <f>'STOCK RETURNS'!Q1242</f>
        <v>2.9071814821976877E-2</v>
      </c>
      <c r="I253" s="158">
        <f>'STOCK RETURNS'!S1242</f>
        <v>2.0923840273462002E-2</v>
      </c>
      <c r="J253" s="158">
        <f>'STOCK RETURNS'!U1242</f>
        <v>-2.1030501967787877E-3</v>
      </c>
      <c r="K253" s="158">
        <f>'STOCK RETURNS'!W1242</f>
        <v>-3.7601053272502628E-4</v>
      </c>
      <c r="L253" s="158">
        <f>'STOCK RETURNS'!Y1242</f>
        <v>1.6529301951210506E-2</v>
      </c>
      <c r="M253" s="158">
        <f>'STOCK RETURNS'!AA1242</f>
        <v>-9.3839937903521312E-3</v>
      </c>
      <c r="N253" s="158">
        <f>'STOCK RETURNS'!AC1242</f>
        <v>-7.2247352514931001E-3</v>
      </c>
      <c r="O253" s="158">
        <f>'STOCK RETURNS'!AE1242</f>
        <v>1.3158429482344072E-2</v>
      </c>
      <c r="P253" s="158">
        <f>'STOCK RETURNS'!AG1242</f>
        <v>1.6374634871789886E-2</v>
      </c>
      <c r="Q253" s="158">
        <f>'STOCK RETURNS'!AI1242</f>
        <v>7.1965225971478017E-2</v>
      </c>
      <c r="R253" s="159">
        <f>'STOCK RETURNS'!AK1242</f>
        <v>-6.0778412636372861E-3</v>
      </c>
      <c r="S253" s="156"/>
    </row>
    <row r="254" spans="1:19">
      <c r="A254" s="157">
        <f>'STOCK RETURNS'!C1243</f>
        <v>-9.8726344878453248E-3</v>
      </c>
      <c r="B254" s="158">
        <f>'STOCK RETURNS'!E1243</f>
        <v>-7.9656595794911711E-4</v>
      </c>
      <c r="C254" s="158">
        <f>'STOCK RETURNS'!G1243</f>
        <v>-3.1563678732813544E-2</v>
      </c>
      <c r="D254" s="158">
        <f>'STOCK RETURNS'!I1243</f>
        <v>1.738686536495079E-2</v>
      </c>
      <c r="E254" s="158">
        <f>'STOCK RETURNS'!K1243</f>
        <v>-1.9872997246675954E-2</v>
      </c>
      <c r="F254" s="158">
        <f>'STOCK RETURNS'!M1243</f>
        <v>3.4692107893468028E-4</v>
      </c>
      <c r="G254" s="158">
        <f>'STOCK RETURNS'!O1243</f>
        <v>5.8090997901452446E-2</v>
      </c>
      <c r="H254" s="158">
        <f>'STOCK RETURNS'!Q1243</f>
        <v>-1.8508336312407659E-2</v>
      </c>
      <c r="I254" s="158">
        <f>'STOCK RETURNS'!S1243</f>
        <v>-2.341450158591386E-2</v>
      </c>
      <c r="J254" s="158">
        <f>'STOCK RETURNS'!U1243</f>
        <v>6.313795853226565E-4</v>
      </c>
      <c r="K254" s="158">
        <f>'STOCK RETURNS'!W1243</f>
        <v>1.326254613053162E-2</v>
      </c>
      <c r="L254" s="158">
        <f>'STOCK RETURNS'!Y1243</f>
        <v>-2.8939322027892136E-2</v>
      </c>
      <c r="M254" s="158">
        <f>'STOCK RETURNS'!AA1243</f>
        <v>4.1928782600359578E-3</v>
      </c>
      <c r="N254" s="158">
        <f>'STOCK RETURNS'!AC1243</f>
        <v>-2.3026646919489724E-3</v>
      </c>
      <c r="O254" s="158">
        <f>'STOCK RETURNS'!AE1243</f>
        <v>-8.9666993666176163E-3</v>
      </c>
      <c r="P254" s="158">
        <f>'STOCK RETURNS'!AG1243</f>
        <v>-3.0498898087568584E-3</v>
      </c>
      <c r="Q254" s="158">
        <f>'STOCK RETURNS'!AI1243</f>
        <v>5.3602676268203015E-3</v>
      </c>
      <c r="R254" s="159">
        <f>'STOCK RETURNS'!AK1243</f>
        <v>4.561840577812136E-3</v>
      </c>
      <c r="S254" s="156"/>
    </row>
    <row r="255" spans="1:19">
      <c r="A255" s="157">
        <f>'STOCK RETURNS'!C1244</f>
        <v>-2.4192151569671062E-2</v>
      </c>
      <c r="B255" s="158">
        <f>'STOCK RETURNS'!E1244</f>
        <v>0</v>
      </c>
      <c r="C255" s="158">
        <f>'STOCK RETURNS'!G1244</f>
        <v>-1.1910810786181659E-2</v>
      </c>
      <c r="D255" s="158">
        <f>'STOCK RETURNS'!I1244</f>
        <v>-1.3152561226162393E-2</v>
      </c>
      <c r="E255" s="158">
        <f>'STOCK RETURNS'!K1244</f>
        <v>2.2345829898713056E-2</v>
      </c>
      <c r="F255" s="158">
        <f>'STOCK RETURNS'!M1244</f>
        <v>1.0008711678174438E-2</v>
      </c>
      <c r="G255" s="158">
        <f>'STOCK RETURNS'!O1244</f>
        <v>-3.8997263906701174E-3</v>
      </c>
      <c r="H255" s="158">
        <f>'STOCK RETURNS'!Q1244</f>
        <v>1.908123807542771E-2</v>
      </c>
      <c r="I255" s="158">
        <f>'STOCK RETURNS'!S1244</f>
        <v>0</v>
      </c>
      <c r="J255" s="158">
        <f>'STOCK RETURNS'!U1244</f>
        <v>-2.7191524402636127E-2</v>
      </c>
      <c r="K255" s="158">
        <f>'STOCK RETURNS'!W1244</f>
        <v>8.3156720527964596E-3</v>
      </c>
      <c r="L255" s="158">
        <f>'STOCK RETURNS'!Y1244</f>
        <v>1.9385633813106713E-2</v>
      </c>
      <c r="M255" s="158">
        <f>'STOCK RETURNS'!AA1244</f>
        <v>-1.0257552242275704E-2</v>
      </c>
      <c r="N255" s="158">
        <f>'STOCK RETURNS'!AC1244</f>
        <v>5.3193169411850658E-3</v>
      </c>
      <c r="O255" s="158">
        <f>'STOCK RETURNS'!AE1244</f>
        <v>8.9146173895740862E-3</v>
      </c>
      <c r="P255" s="158">
        <f>'STOCK RETURNS'!AG1244</f>
        <v>-1.8926991163769804E-3</v>
      </c>
      <c r="Q255" s="158">
        <f>'STOCK RETURNS'!AI1244</f>
        <v>6.0467912879598766E-3</v>
      </c>
      <c r="R255" s="159">
        <f>'STOCK RETURNS'!AK1244</f>
        <v>-1.6504377405436375E-3</v>
      </c>
      <c r="S255" s="156"/>
    </row>
    <row r="256" spans="1:19">
      <c r="A256" s="157">
        <f>'STOCK RETURNS'!C1245</f>
        <v>1.0113168845278032E-2</v>
      </c>
      <c r="B256" s="158">
        <f>'STOCK RETURNS'!E1245</f>
        <v>-1.3998712839681812E-2</v>
      </c>
      <c r="C256" s="158">
        <f>'STOCK RETURNS'!G1245</f>
        <v>-5.0050154530236254E-3</v>
      </c>
      <c r="D256" s="158">
        <f>'STOCK RETURNS'!I1245</f>
        <v>2.7505553966986299E-2</v>
      </c>
      <c r="E256" s="158">
        <f>'STOCK RETURNS'!K1245</f>
        <v>6.083105251570621E-2</v>
      </c>
      <c r="F256" s="158">
        <f>'STOCK RETURNS'!M1245</f>
        <v>-2.0118611279794904E-2</v>
      </c>
      <c r="G256" s="158">
        <f>'STOCK RETURNS'!O1245</f>
        <v>1.7430237933654624E-2</v>
      </c>
      <c r="H256" s="158">
        <f>'STOCK RETURNS'!Q1245</f>
        <v>4.2607341420355965E-2</v>
      </c>
      <c r="I256" s="158">
        <f>'STOCK RETURNS'!S1245</f>
        <v>-1.247660798155252E-3</v>
      </c>
      <c r="J256" s="158">
        <f>'STOCK RETURNS'!U1245</f>
        <v>2.6033690475067549E-2</v>
      </c>
      <c r="K256" s="158">
        <f>'STOCK RETURNS'!W1245</f>
        <v>4.5901117954645831E-3</v>
      </c>
      <c r="L256" s="158">
        <f>'STOCK RETURNS'!Y1245</f>
        <v>1.0864304391905662E-2</v>
      </c>
      <c r="M256" s="158">
        <f>'STOCK RETURNS'!AA1245</f>
        <v>0</v>
      </c>
      <c r="N256" s="158">
        <f>'STOCK RETURNS'!AC1245</f>
        <v>-2.2372897282966304E-3</v>
      </c>
      <c r="O256" s="158">
        <f>'STOCK RETURNS'!AE1245</f>
        <v>-3.1612414626677179E-3</v>
      </c>
      <c r="P256" s="158">
        <f>'STOCK RETURNS'!AG1245</f>
        <v>1.4571949023960528E-4</v>
      </c>
      <c r="Q256" s="158">
        <f>'STOCK RETURNS'!AI1245</f>
        <v>1.0783500434621472E-2</v>
      </c>
      <c r="R256" s="159">
        <f>'STOCK RETURNS'!AK1245</f>
        <v>-1.2499331670004487E-2</v>
      </c>
      <c r="S256" s="156"/>
    </row>
    <row r="257" spans="1:19">
      <c r="A257" s="157">
        <f>'STOCK RETURNS'!C1246</f>
        <v>7.382125116985455E-3</v>
      </c>
      <c r="B257" s="158">
        <f>'STOCK RETURNS'!E1246</f>
        <v>7.6032389178170273E-3</v>
      </c>
      <c r="C257" s="158">
        <f>'STOCK RETURNS'!G1246</f>
        <v>-1.5064024942567204E-3</v>
      </c>
      <c r="D257" s="158">
        <f>'STOCK RETURNS'!I1246</f>
        <v>-1.9090357041701773E-2</v>
      </c>
      <c r="E257" s="158">
        <f>'STOCK RETURNS'!K1246</f>
        <v>-8.9692209589385761E-3</v>
      </c>
      <c r="F257" s="158">
        <f>'STOCK RETURNS'!M1246</f>
        <v>-8.7982267352145083E-3</v>
      </c>
      <c r="G257" s="158">
        <f>'STOCK RETURNS'!O1246</f>
        <v>2.0361773108014125E-2</v>
      </c>
      <c r="H257" s="158">
        <f>'STOCK RETURNS'!Q1246</f>
        <v>-2.2198469789148963E-2</v>
      </c>
      <c r="I257" s="158">
        <f>'STOCK RETURNS'!S1246</f>
        <v>0</v>
      </c>
      <c r="J257" s="158">
        <f>'STOCK RETURNS'!U1246</f>
        <v>3.1545767485153453E-3</v>
      </c>
      <c r="K257" s="158">
        <f>'STOCK RETURNS'!W1246</f>
        <v>-2.2414571817288127E-2</v>
      </c>
      <c r="L257" s="158">
        <f>'STOCK RETURNS'!Y1246</f>
        <v>-1.1195375409662396E-2</v>
      </c>
      <c r="M257" s="158">
        <f>'STOCK RETURNS'!AA1246</f>
        <v>-3.227100358892912E-2</v>
      </c>
      <c r="N257" s="158">
        <f>'STOCK RETURNS'!AC1246</f>
        <v>1.1685200706601288E-4</v>
      </c>
      <c r="O257" s="158">
        <f>'STOCK RETURNS'!AE1246</f>
        <v>3.1612414626676958E-3</v>
      </c>
      <c r="P257" s="158">
        <f>'STOCK RETURNS'!AG1246</f>
        <v>-1.0399214917451341E-2</v>
      </c>
      <c r="Q257" s="158">
        <f>'STOCK RETURNS'!AI1246</f>
        <v>2.3309759444791159E-3</v>
      </c>
      <c r="R257" s="159">
        <f>'STOCK RETURNS'!AK1246</f>
        <v>-2.8809775043902308E-3</v>
      </c>
      <c r="S257" s="156"/>
    </row>
    <row r="258" spans="1:19">
      <c r="A258" s="157">
        <f>'STOCK RETURNS'!C1247</f>
        <v>-1.0680643775650357E-2</v>
      </c>
      <c r="B258" s="158">
        <f>'STOCK RETURNS'!E1247</f>
        <v>3.2028497130546104E-3</v>
      </c>
      <c r="C258" s="158">
        <f>'STOCK RETURNS'!G1247</f>
        <v>1.7928767090090864E-2</v>
      </c>
      <c r="D258" s="158">
        <f>'STOCK RETURNS'!I1247</f>
        <v>5.2932286842848012E-3</v>
      </c>
      <c r="E258" s="158">
        <f>'STOCK RETURNS'!K1247</f>
        <v>2.4685087031692775E-2</v>
      </c>
      <c r="F258" s="158">
        <f>'STOCK RETURNS'!M1247</f>
        <v>3.5341933571621622E-4</v>
      </c>
      <c r="G258" s="158">
        <f>'STOCK RETURNS'!O1247</f>
        <v>6.1621092508600556E-3</v>
      </c>
      <c r="H258" s="158">
        <f>'STOCK RETURNS'!Q1247</f>
        <v>8.9386070008109237E-3</v>
      </c>
      <c r="I258" s="158">
        <f>'STOCK RETURNS'!S1247</f>
        <v>8.7011114527361794E-3</v>
      </c>
      <c r="J258" s="158">
        <f>'STOCK RETURNS'!U1247</f>
        <v>5.7624913352752938E-2</v>
      </c>
      <c r="K258" s="158">
        <f>'STOCK RETURNS'!W1247</f>
        <v>-3.7474236900980731E-4</v>
      </c>
      <c r="L258" s="158">
        <f>'STOCK RETURNS'!Y1247</f>
        <v>9.9288441054265768E-4</v>
      </c>
      <c r="M258" s="158">
        <f>'STOCK RETURNS'!AA1247</f>
        <v>1.6684653145589007E-2</v>
      </c>
      <c r="N258" s="158">
        <f>'STOCK RETURNS'!AC1247</f>
        <v>-1.8127423171277227E-3</v>
      </c>
      <c r="O258" s="158">
        <f>'STOCK RETURNS'!AE1247</f>
        <v>1.3532506098884356E-3</v>
      </c>
      <c r="P258" s="158">
        <f>'STOCK RETURNS'!AG1247</f>
        <v>2.4998174917834196E-3</v>
      </c>
      <c r="Q258" s="158">
        <f>'STOCK RETURNS'!AI1247</f>
        <v>4.58056748939401E-2</v>
      </c>
      <c r="R258" s="159">
        <f>'STOCK RETURNS'!AK1247</f>
        <v>-7.3832939555667761E-4</v>
      </c>
      <c r="S258" s="156"/>
    </row>
    <row r="259" spans="1:19">
      <c r="A259" s="157">
        <f>'STOCK RETURNS'!C1248</f>
        <v>-1.6533484063874782E-3</v>
      </c>
      <c r="B259" s="158">
        <f>'STOCK RETURNS'!E1248</f>
        <v>1.5088983469071452E-3</v>
      </c>
      <c r="C259" s="158">
        <f>'STOCK RETURNS'!G1248</f>
        <v>-2.965894413378399E-3</v>
      </c>
      <c r="D259" s="158">
        <f>'STOCK RETURNS'!I1248</f>
        <v>-2.760738712436514E-2</v>
      </c>
      <c r="E259" s="158">
        <f>'STOCK RETURNS'!K1248</f>
        <v>-2.3143542098703573E-2</v>
      </c>
      <c r="F259" s="158">
        <f>'STOCK RETURNS'!M1248</f>
        <v>-1.0606329436930182E-3</v>
      </c>
      <c r="G259" s="158">
        <f>'STOCK RETURNS'!O1248</f>
        <v>-1.3715422744919416E-2</v>
      </c>
      <c r="H259" s="158">
        <f>'STOCK RETURNS'!Q1248</f>
        <v>-2.0225408535440755E-2</v>
      </c>
      <c r="I259" s="158">
        <f>'STOCK RETURNS'!S1248</f>
        <v>4.9382816405825767E-3</v>
      </c>
      <c r="J259" s="158">
        <f>'STOCK RETURNS'!U1248</f>
        <v>0</v>
      </c>
      <c r="K259" s="158">
        <f>'STOCK RETURNS'!W1248</f>
        <v>0</v>
      </c>
      <c r="L259" s="158">
        <f>'STOCK RETURNS'!Y1248</f>
        <v>-1.6005676799727971E-2</v>
      </c>
      <c r="M259" s="158">
        <f>'STOCK RETURNS'!AA1248</f>
        <v>-5.144638361570272E-3</v>
      </c>
      <c r="N259" s="158">
        <f>'STOCK RETURNS'!AC1248</f>
        <v>-3.1220121621827035E-4</v>
      </c>
      <c r="O259" s="158">
        <f>'STOCK RETURNS'!AE1248</f>
        <v>-4.7863319922760773E-4</v>
      </c>
      <c r="P259" s="158">
        <f>'STOCK RETURNS'!AG1248</f>
        <v>-1.4687522975665934E-4</v>
      </c>
      <c r="Q259" s="158">
        <f>'STOCK RETURNS'!AI1248</f>
        <v>-2.0494334323146256E-2</v>
      </c>
      <c r="R259" s="159">
        <f>'STOCK RETURNS'!AK1248</f>
        <v>-4.7112753720080572E-3</v>
      </c>
      <c r="S259" s="156"/>
    </row>
    <row r="260" spans="1:19">
      <c r="A260" s="157">
        <f>'STOCK RETURNS'!C1249</f>
        <v>1.0107043631548079E-3</v>
      </c>
      <c r="B260" s="158">
        <f>'STOCK RETURNS'!E1249</f>
        <v>-3.8210381052868241E-3</v>
      </c>
      <c r="C260" s="158">
        <f>'STOCK RETURNS'!G1249</f>
        <v>-9.950330853168092E-3</v>
      </c>
      <c r="D260" s="158">
        <f>'STOCK RETURNS'!I1249</f>
        <v>1.3898961514795952E-2</v>
      </c>
      <c r="E260" s="158">
        <f>'STOCK RETURNS'!K1249</f>
        <v>-2.0479381196240074E-2</v>
      </c>
      <c r="F260" s="158">
        <f>'STOCK RETURNS'!M1249</f>
        <v>-2.1452377906664329E-2</v>
      </c>
      <c r="G260" s="158">
        <f>'STOCK RETURNS'!O1249</f>
        <v>-3.2546814735420373E-3</v>
      </c>
      <c r="H260" s="158">
        <f>'STOCK RETURNS'!Q1249</f>
        <v>-2.2382569968195182E-2</v>
      </c>
      <c r="I260" s="158">
        <f>'STOCK RETURNS'!S1249</f>
        <v>-1.3639393093318686E-2</v>
      </c>
      <c r="J260" s="158">
        <f>'STOCK RETURNS'!U1249</f>
        <v>-0.15456371523026383</v>
      </c>
      <c r="K260" s="158">
        <f>'STOCK RETURNS'!W1249</f>
        <v>1.1366935023183217E-2</v>
      </c>
      <c r="L260" s="158">
        <f>'STOCK RETURNS'!Y1249</f>
        <v>1.4350321348064153E-2</v>
      </c>
      <c r="M260" s="158">
        <f>'STOCK RETURNS'!AA1249</f>
        <v>-7.3711370683359097E-4</v>
      </c>
      <c r="N260" s="158">
        <f>'STOCK RETURNS'!AC1249</f>
        <v>-3.8911696194189561E-3</v>
      </c>
      <c r="O260" s="158">
        <f>'STOCK RETURNS'!AE1249</f>
        <v>-1.9168269891046332E-3</v>
      </c>
      <c r="P260" s="158">
        <f>'STOCK RETURNS'!AG1249</f>
        <v>-6.7796869853786919E-3</v>
      </c>
      <c r="Q260" s="158">
        <f>'STOCK RETURNS'!AI1249</f>
        <v>1.3143846897731072E-2</v>
      </c>
      <c r="R260" s="159">
        <f>'STOCK RETURNS'!AK1249</f>
        <v>-4.3269623320837331E-3</v>
      </c>
      <c r="S260" s="156"/>
    </row>
    <row r="261" spans="1:19">
      <c r="A261" s="157">
        <f>'STOCK RETURNS'!C1250</f>
        <v>-1.7464042308057777E-3</v>
      </c>
      <c r="B261" s="158">
        <f>'STOCK RETURNS'!E1250</f>
        <v>5.2391009149297535E-3</v>
      </c>
      <c r="C261" s="158">
        <f>'STOCK RETURNS'!G1250</f>
        <v>-5.0012504168235388E-4</v>
      </c>
      <c r="D261" s="158">
        <f>'STOCK RETURNS'!I1250</f>
        <v>1.1483111756621169E-2</v>
      </c>
      <c r="E261" s="158">
        <f>'STOCK RETURNS'!K1250</f>
        <v>-1.5463899000874044E-2</v>
      </c>
      <c r="F261" s="158">
        <f>'STOCK RETURNS'!M1250</f>
        <v>1.6843257887408425E-2</v>
      </c>
      <c r="G261" s="158">
        <f>'STOCK RETURNS'!O1250</f>
        <v>8.9250085336298503E-3</v>
      </c>
      <c r="H261" s="158">
        <f>'STOCK RETURNS'!Q1250</f>
        <v>-1.5204971293703361E-2</v>
      </c>
      <c r="I261" s="158">
        <f>'STOCK RETURNS'!S1250</f>
        <v>1.1173300598125255E-2</v>
      </c>
      <c r="J261" s="158">
        <f>'STOCK RETURNS'!U1250</f>
        <v>3.7350388418537758E-2</v>
      </c>
      <c r="K261" s="158">
        <f>'STOCK RETURNS'!W1250</f>
        <v>5.3589706002342401E-3</v>
      </c>
      <c r="L261" s="158">
        <f>'STOCK RETURNS'!Y1250</f>
        <v>1.3245035048906884E-3</v>
      </c>
      <c r="M261" s="158">
        <f>'STOCK RETURNS'!AA1250</f>
        <v>-1.0909391679489898E-2</v>
      </c>
      <c r="N261" s="158">
        <f>'STOCK RETURNS'!AC1250</f>
        <v>-1.4312184462658933E-3</v>
      </c>
      <c r="O261" s="158">
        <f>'STOCK RETURNS'!AE1250</f>
        <v>7.2727593290798781E-3</v>
      </c>
      <c r="P261" s="158">
        <f>'STOCK RETURNS'!AG1250</f>
        <v>1.4787430710850851E-4</v>
      </c>
      <c r="Q261" s="158">
        <f>'STOCK RETURNS'!AI1250</f>
        <v>6.1083901766963947E-4</v>
      </c>
      <c r="R261" s="159">
        <f>'STOCK RETURNS'!AK1250</f>
        <v>-7.412730736562608E-3</v>
      </c>
      <c r="S261" s="156"/>
    </row>
    <row r="262" spans="1:19">
      <c r="A262" s="157">
        <f>'STOCK RETURNS'!C1251</f>
        <v>8.0630819831059748E-3</v>
      </c>
      <c r="B262" s="158">
        <f>'STOCK RETURNS'!E1251</f>
        <v>1.0659485152868572E-2</v>
      </c>
      <c r="C262" s="158">
        <f>'STOCK RETURNS'!G1251</f>
        <v>-4.5124167818619979E-3</v>
      </c>
      <c r="D262" s="158">
        <f>'STOCK RETURNS'!I1251</f>
        <v>1.217839574153712E-2</v>
      </c>
      <c r="E262" s="158">
        <f>'STOCK RETURNS'!K1251</f>
        <v>1.684650354490318E-2</v>
      </c>
      <c r="F262" s="158">
        <f>'STOCK RETURNS'!M1251</f>
        <v>1.9356578307030452E-2</v>
      </c>
      <c r="G262" s="158">
        <f>'STOCK RETURNS'!O1251</f>
        <v>-4.0469500801970509E-3</v>
      </c>
      <c r="H262" s="158">
        <f>'STOCK RETURNS'!Q1251</f>
        <v>2.0992024481379656E-2</v>
      </c>
      <c r="I262" s="158">
        <f>'STOCK RETURNS'!S1251</f>
        <v>2.3185907468810541E-2</v>
      </c>
      <c r="J262" s="158">
        <f>'STOCK RETURNS'!U1251</f>
        <v>0</v>
      </c>
      <c r="K262" s="158">
        <f>'STOCK RETURNS'!W1251</f>
        <v>1.3545878001685302E-2</v>
      </c>
      <c r="L262" s="158">
        <f>'STOCK RETURNS'!Y1251</f>
        <v>-4.3110662026396383E-3</v>
      </c>
      <c r="M262" s="158">
        <f>'STOCK RETURNS'!AA1251</f>
        <v>6.3694482854797074E-3</v>
      </c>
      <c r="N262" s="158">
        <f>'STOCK RETURNS'!AC1251</f>
        <v>7.8756721752729804E-3</v>
      </c>
      <c r="O262" s="158">
        <f>'STOCK RETURNS'!AE1251</f>
        <v>-2.0725396019724233E-3</v>
      </c>
      <c r="P262" s="158">
        <f>'STOCK RETURNS'!AG1251</f>
        <v>-4.8006795199556862E-2</v>
      </c>
      <c r="Q262" s="158">
        <f>'STOCK RETURNS'!AI1251</f>
        <v>-1.87895512963878E-3</v>
      </c>
      <c r="R262" s="159">
        <f>'STOCK RETURNS'!AK1251</f>
        <v>1.2885902276158092E-2</v>
      </c>
      <c r="S262" s="156"/>
    </row>
    <row r="263" spans="1:19">
      <c r="A263" s="157">
        <f>'STOCK RETURNS'!C1252</f>
        <v>-7.3032685371409378E-4</v>
      </c>
      <c r="B263" s="158">
        <f>'STOCK RETURNS'!E1252</f>
        <v>-8.5361542657528509E-3</v>
      </c>
      <c r="C263" s="158">
        <f>'STOCK RETURNS'!G1252</f>
        <v>5.0125418235444138E-3</v>
      </c>
      <c r="D263" s="158">
        <f>'STOCK RETURNS'!I1252</f>
        <v>-9.6752655234184221E-3</v>
      </c>
      <c r="E263" s="158">
        <f>'STOCK RETURNS'!K1252</f>
        <v>-3.5231241223364651E-3</v>
      </c>
      <c r="F263" s="158">
        <f>'STOCK RETURNS'!M1252</f>
        <v>-7.697728703327366E-3</v>
      </c>
      <c r="G263" s="158">
        <f>'STOCK RETURNS'!O1252</f>
        <v>-3.4656933809044381E-2</v>
      </c>
      <c r="H263" s="158">
        <f>'STOCK RETURNS'!Q1252</f>
        <v>5.7537558044149038E-3</v>
      </c>
      <c r="I263" s="158">
        <f>'STOCK RETURNS'!S1252</f>
        <v>-8.479760079114898E-3</v>
      </c>
      <c r="J263" s="158">
        <f>'STOCK RETURNS'!U1252</f>
        <v>7.107079431253803E-2</v>
      </c>
      <c r="K263" s="158">
        <f>'STOCK RETURNS'!W1252</f>
        <v>-3.6852610232756218E-2</v>
      </c>
      <c r="L263" s="158">
        <f>'STOCK RETURNS'!Y1252</f>
        <v>-1.3045844833299911E-2</v>
      </c>
      <c r="M263" s="158">
        <f>'STOCK RETURNS'!AA1252</f>
        <v>2.5364629959085117E-3</v>
      </c>
      <c r="N263" s="158">
        <f>'STOCK RETURNS'!AC1252</f>
        <v>-3.1975071111070203E-3</v>
      </c>
      <c r="O263" s="158">
        <f>'STOCK RETURNS'!AE1252</f>
        <v>-3.0544526256547676E-3</v>
      </c>
      <c r="P263" s="158">
        <f>'STOCK RETURNS'!AG1252</f>
        <v>-8.7255150038026176E-3</v>
      </c>
      <c r="Q263" s="158">
        <f>'STOCK RETURNS'!AI1252</f>
        <v>-2.4079866432151754E-2</v>
      </c>
      <c r="R263" s="159">
        <f>'STOCK RETURNS'!AK1252</f>
        <v>1.1457027938804661E-2</v>
      </c>
      <c r="S263" s="156"/>
    </row>
    <row r="264" spans="1:19">
      <c r="A264" s="157">
        <f>'STOCK RETURNS'!C1253</f>
        <v>-1.9196495679732835E-3</v>
      </c>
      <c r="B264" s="158">
        <f>'STOCK RETURNS'!E1253</f>
        <v>-4.7838503706122077E-3</v>
      </c>
      <c r="C264" s="158">
        <f>'STOCK RETURNS'!G1253</f>
        <v>-9.545412843531496E-3</v>
      </c>
      <c r="D264" s="158">
        <f>'STOCK RETURNS'!I1253</f>
        <v>0</v>
      </c>
      <c r="E264" s="158">
        <f>'STOCK RETURNS'!K1253</f>
        <v>5.5886623755608024E-2</v>
      </c>
      <c r="F264" s="158">
        <f>'STOCK RETURNS'!M1253</f>
        <v>5.254872838358818E-3</v>
      </c>
      <c r="G264" s="158">
        <f>'STOCK RETURNS'!O1253</f>
        <v>2.3510970927401335E-2</v>
      </c>
      <c r="H264" s="158">
        <f>'STOCK RETURNS'!Q1253</f>
        <v>2.1567237769640625E-2</v>
      </c>
      <c r="I264" s="158">
        <f>'STOCK RETURNS'!S1253</f>
        <v>-1.2172856037516375E-3</v>
      </c>
      <c r="J264" s="158">
        <f>'STOCK RETURNS'!U1253</f>
        <v>2.6627277188199332E-2</v>
      </c>
      <c r="K264" s="158">
        <f>'STOCK RETURNS'!W1253</f>
        <v>2.1462053604304709E-2</v>
      </c>
      <c r="L264" s="158">
        <f>'STOCK RETURNS'!Y1253</f>
        <v>-1.6849203649195231E-3</v>
      </c>
      <c r="M264" s="158">
        <f>'STOCK RETURNS'!AA1253</f>
        <v>-8.2671377048936633E-3</v>
      </c>
      <c r="N264" s="158">
        <f>'STOCK RETURNS'!AC1253</f>
        <v>1.600031561474761E-3</v>
      </c>
      <c r="O264" s="158">
        <f>'STOCK RETURNS'!AE1253</f>
        <v>-5.9172079039868904E-3</v>
      </c>
      <c r="P264" s="158">
        <f>'STOCK RETURNS'!AG1253</f>
        <v>-2.5070523942987144E-3</v>
      </c>
      <c r="Q264" s="158">
        <f>'STOCK RETURNS'!AI1253</f>
        <v>2.2026695976004509E-3</v>
      </c>
      <c r="R264" s="159">
        <f>'STOCK RETURNS'!AK1253</f>
        <v>-4.0719658413437406E-3</v>
      </c>
      <c r="S264" s="156"/>
    </row>
    <row r="265" spans="1:19">
      <c r="A265" s="157">
        <f>'STOCK RETURNS'!C1254</f>
        <v>-2.0150217479306437E-3</v>
      </c>
      <c r="B265" s="158">
        <f>'STOCK RETURNS'!E1254</f>
        <v>1.5971609428912137E-3</v>
      </c>
      <c r="C265" s="158">
        <f>'STOCK RETURNS'!G1254</f>
        <v>2.0171464227400622E-3</v>
      </c>
      <c r="D265" s="158">
        <f>'STOCK RETURNS'!I1254</f>
        <v>-2.8170876966696335E-2</v>
      </c>
      <c r="E265" s="158">
        <f>'STOCK RETURNS'!K1254</f>
        <v>1.1790283808215439E-2</v>
      </c>
      <c r="F265" s="158">
        <f>'STOCK RETURNS'!M1254</f>
        <v>-3.8508712037241622E-3</v>
      </c>
      <c r="G265" s="158">
        <f>'STOCK RETURNS'!O1254</f>
        <v>-4.1090319422471665E-3</v>
      </c>
      <c r="H265" s="158">
        <f>'STOCK RETURNS'!Q1254</f>
        <v>5.5991187710503071E-3</v>
      </c>
      <c r="I265" s="158">
        <f>'STOCK RETURNS'!S1254</f>
        <v>1.2172856037517249E-3</v>
      </c>
      <c r="J265" s="158">
        <f>'STOCK RETURNS'!U1254</f>
        <v>-7.7947884651886831E-2</v>
      </c>
      <c r="K265" s="158">
        <f>'STOCK RETURNS'!W1254</f>
        <v>0</v>
      </c>
      <c r="L265" s="158">
        <f>'STOCK RETURNS'!Y1254</f>
        <v>2.6945115662719396E-3</v>
      </c>
      <c r="M265" s="158">
        <f>'STOCK RETURNS'!AA1254</f>
        <v>-2.6642526549798245E-3</v>
      </c>
      <c r="N265" s="158">
        <f>'STOCK RETURNS'!AC1254</f>
        <v>-3.6525974999170601E-3</v>
      </c>
      <c r="O265" s="158">
        <f>'STOCK RETURNS'!AE1254</f>
        <v>-3.1401282221594828E-5</v>
      </c>
      <c r="P265" s="158">
        <f>'STOCK RETURNS'!AG1254</f>
        <v>-2.8279673206750826E-3</v>
      </c>
      <c r="Q265" s="158">
        <f>'STOCK RETURNS'!AI1254</f>
        <v>4.2524735325690354E-3</v>
      </c>
      <c r="R265" s="159">
        <f>'STOCK RETURNS'!AK1254</f>
        <v>-8.6994350853999633E-4</v>
      </c>
      <c r="S265" s="156"/>
    </row>
    <row r="266" spans="1:19">
      <c r="A266" s="157">
        <f>'STOCK RETURNS'!C1255</f>
        <v>-9.1726295185674117E-4</v>
      </c>
      <c r="B266" s="158">
        <f>'STOCK RETURNS'!E1255</f>
        <v>1.7716365693293901E-3</v>
      </c>
      <c r="C266" s="158">
        <f>'STOCK RETURNS'!G1255</f>
        <v>-1.7276852498179604E-2</v>
      </c>
      <c r="D266" s="158">
        <f>'STOCK RETURNS'!I1255</f>
        <v>0</v>
      </c>
      <c r="E266" s="158">
        <f>'STOCK RETURNS'!K1255</f>
        <v>-6.5593380398986292E-3</v>
      </c>
      <c r="F266" s="158">
        <f>'STOCK RETURNS'!M1255</f>
        <v>-1.9837703323472573E-2</v>
      </c>
      <c r="G266" s="158">
        <f>'STOCK RETURNS'!O1255</f>
        <v>1.0973938001164242E-3</v>
      </c>
      <c r="H266" s="158">
        <f>'STOCK RETURNS'!Q1255</f>
        <v>-1.9166313873614532E-2</v>
      </c>
      <c r="I266" s="158">
        <f>'STOCK RETURNS'!S1255</f>
        <v>-2.8379449289905271E-2</v>
      </c>
      <c r="J266" s="158">
        <f>'STOCK RETURNS'!U1255</f>
        <v>-6.7565787058485482E-2</v>
      </c>
      <c r="K266" s="158">
        <f>'STOCK RETURNS'!W1255</f>
        <v>-2.1462053604304848E-2</v>
      </c>
      <c r="L266" s="158">
        <f>'STOCK RETURNS'!Y1255</f>
        <v>-4.7201705978880404E-3</v>
      </c>
      <c r="M266" s="158">
        <f>'STOCK RETURNS'!AA1255</f>
        <v>5.3341869297039311E-4</v>
      </c>
      <c r="N266" s="158">
        <f>'STOCK RETURNS'!AC1255</f>
        <v>-5.9271644712015166E-3</v>
      </c>
      <c r="O266" s="158">
        <f>'STOCK RETURNS'!AE1255</f>
        <v>-1.1845548018012606E-2</v>
      </c>
      <c r="P266" s="158">
        <f>'STOCK RETURNS'!AG1255</f>
        <v>-1.7778246021283944E-2</v>
      </c>
      <c r="Q266" s="158">
        <f>'STOCK RETURNS'!AI1255</f>
        <v>-6.1070304774007225E-3</v>
      </c>
      <c r="R266" s="159">
        <f>'STOCK RETURNS'!AK1255</f>
        <v>4.3421692192892481E-3</v>
      </c>
      <c r="S266" s="156"/>
    </row>
    <row r="267" spans="1:19">
      <c r="A267" s="157">
        <f>'STOCK RETURNS'!C1256</f>
        <v>1.484747409943959E-2</v>
      </c>
      <c r="B267" s="158">
        <f>'STOCK RETURNS'!E1256</f>
        <v>-1.3095372208941065E-2</v>
      </c>
      <c r="C267" s="158">
        <f>'STOCK RETURNS'!G1256</f>
        <v>-1.6016875601284047E-2</v>
      </c>
      <c r="D267" s="158">
        <f>'STOCK RETURNS'!I1256</f>
        <v>0</v>
      </c>
      <c r="E267" s="158">
        <f>'STOCK RETURNS'!K1256</f>
        <v>-2.8992768125099589E-2</v>
      </c>
      <c r="F267" s="158">
        <f>'STOCK RETURNS'!M1256</f>
        <v>-3.4580333596779089E-2</v>
      </c>
      <c r="G267" s="158">
        <f>'STOCK RETURNS'!O1256</f>
        <v>-1.2138080060586896E-2</v>
      </c>
      <c r="H267" s="158">
        <f>'STOCK RETURNS'!Q1256</f>
        <v>-4.4814015789792543E-2</v>
      </c>
      <c r="I267" s="158">
        <f>'STOCK RETURNS'!S1256</f>
        <v>-6.462196224905524E-2</v>
      </c>
      <c r="J267" s="158">
        <f>'STOCK RETURNS'!U1256</f>
        <v>-3.1610399206680019E-3</v>
      </c>
      <c r="K267" s="158">
        <f>'STOCK RETURNS'!W1256</f>
        <v>0</v>
      </c>
      <c r="L267" s="158">
        <f>'STOCK RETURNS'!Y1256</f>
        <v>8.0781321145388333E-3</v>
      </c>
      <c r="M267" s="158">
        <f>'STOCK RETURNS'!AA1256</f>
        <v>0</v>
      </c>
      <c r="N267" s="158">
        <f>'STOCK RETURNS'!AC1256</f>
        <v>-2.0744784732936714E-2</v>
      </c>
      <c r="O267" s="158">
        <f>'STOCK RETURNS'!AE1256</f>
        <v>-8.7661068379213825E-3</v>
      </c>
      <c r="P267" s="158">
        <f>'STOCK RETURNS'!AG1256</f>
        <v>-8.8474798959610745E-3</v>
      </c>
      <c r="Q267" s="158">
        <f>'STOCK RETURNS'!AI1256</f>
        <v>5.622606989536265E-3</v>
      </c>
      <c r="R267" s="159">
        <f>'STOCK RETURNS'!AK1256</f>
        <v>-2.6819589707740239E-2</v>
      </c>
      <c r="S267" s="156"/>
    </row>
    <row r="268" spans="1:19">
      <c r="A268" s="157">
        <f>'STOCK RETURNS'!C1257</f>
        <v>-2.9266801478278818E-2</v>
      </c>
      <c r="B268" s="158">
        <f>'STOCK RETURNS'!E1257</f>
        <v>6.9699147321838203E-3</v>
      </c>
      <c r="C268" s="158">
        <f>'STOCK RETURNS'!G1257</f>
        <v>1.5504186535965254E-2</v>
      </c>
      <c r="D268" s="158">
        <f>'STOCK RETURNS'!I1257</f>
        <v>-2.7224386254871401E-2</v>
      </c>
      <c r="E268" s="158">
        <f>'STOCK RETURNS'!K1257</f>
        <v>1.3638641474425599E-2</v>
      </c>
      <c r="F268" s="158">
        <f>'STOCK RETURNS'!M1257</f>
        <v>7.38010729762246E-3</v>
      </c>
      <c r="G268" s="158">
        <f>'STOCK RETURNS'!O1257</f>
        <v>-5.5524709921804809E-4</v>
      </c>
      <c r="H268" s="158">
        <f>'STOCK RETURNS'!Q1257</f>
        <v>9.4787439545437387E-3</v>
      </c>
      <c r="I268" s="158">
        <f>'STOCK RETURNS'!S1257</f>
        <v>-3.1188968692423425E-2</v>
      </c>
      <c r="J268" s="158">
        <f>'STOCK RETURNS'!U1257</f>
        <v>-2.7099352620936518E-2</v>
      </c>
      <c r="K268" s="158">
        <f>'STOCK RETURNS'!W1257</f>
        <v>-1.6739976219700102E-2</v>
      </c>
      <c r="L268" s="158">
        <f>'STOCK RETURNS'!Y1257</f>
        <v>4.0147260348011816E-3</v>
      </c>
      <c r="M268" s="158">
        <f>'STOCK RETURNS'!AA1257</f>
        <v>2.8755544602831144E-3</v>
      </c>
      <c r="N268" s="158">
        <f>'STOCK RETURNS'!AC1257</f>
        <v>-9.0849150078486738E-3</v>
      </c>
      <c r="O268" s="158">
        <f>'STOCK RETURNS'!AE1257</f>
        <v>-1.351153850690754E-2</v>
      </c>
      <c r="P268" s="158">
        <f>'STOCK RETURNS'!AG1257</f>
        <v>-2.2646402431835996E-3</v>
      </c>
      <c r="Q268" s="158">
        <f>'STOCK RETURNS'!AI1257</f>
        <v>5.3157953299372328E-3</v>
      </c>
      <c r="R268" s="159">
        <f>'STOCK RETURNS'!AK1257</f>
        <v>-9.0790911842369253E-3</v>
      </c>
      <c r="S268" s="156"/>
    </row>
    <row r="269" spans="1:19">
      <c r="A269" s="157">
        <f>'STOCK RETURNS'!C1258</f>
        <v>-2.8903101562525284E-3</v>
      </c>
      <c r="B269" s="158">
        <f>'STOCK RETURNS'!E1258</f>
        <v>-5.5362227303351191E-3</v>
      </c>
      <c r="C269" s="158">
        <f>'STOCK RETURNS'!G1258</f>
        <v>2.5317807984289786E-2</v>
      </c>
      <c r="D269" s="158">
        <f>'STOCK RETURNS'!I1258</f>
        <v>-1.4690762154382427E-3</v>
      </c>
      <c r="E269" s="158">
        <f>'STOCK RETURNS'!K1258</f>
        <v>-1.7307248462708681E-2</v>
      </c>
      <c r="F269" s="158">
        <f>'STOCK RETURNS'!M1258</f>
        <v>-3.4408779685541749E-2</v>
      </c>
      <c r="G269" s="158">
        <f>'STOCK RETURNS'!O1258</f>
        <v>-3.5041731641013707E-2</v>
      </c>
      <c r="H269" s="158">
        <f>'STOCK RETURNS'!Q1258</f>
        <v>-4.2149526244092454E-2</v>
      </c>
      <c r="I269" s="158">
        <f>'STOCK RETURNS'!S1258</f>
        <v>-6.9878741912521178E-2</v>
      </c>
      <c r="J269" s="158">
        <f>'STOCK RETURNS'!U1258</f>
        <v>7.2264621903520676E-2</v>
      </c>
      <c r="K269" s="158">
        <f>'STOCK RETURNS'!W1258</f>
        <v>-2.1914966055688809E-2</v>
      </c>
      <c r="L269" s="158">
        <f>'STOCK RETURNS'!Y1258</f>
        <v>1.0297383798751596E-2</v>
      </c>
      <c r="M269" s="158">
        <f>'STOCK RETURNS'!AA1258</f>
        <v>-2.7689048574517472E-3</v>
      </c>
      <c r="N269" s="158">
        <f>'STOCK RETURNS'!AC1258</f>
        <v>-2.5532078171493559E-2</v>
      </c>
      <c r="O269" s="158">
        <f>'STOCK RETURNS'!AE1258</f>
        <v>-2.3638809261782672E-2</v>
      </c>
      <c r="P269" s="158">
        <f>'STOCK RETURNS'!AG1258</f>
        <v>-3.2441228776241135E-3</v>
      </c>
      <c r="Q269" s="158">
        <f>'STOCK RETURNS'!AI1258</f>
        <v>2.8647732931989804E-3</v>
      </c>
      <c r="R269" s="159">
        <f>'STOCK RETURNS'!AK1258</f>
        <v>5.3801718932841226E-2</v>
      </c>
      <c r="S269" s="156"/>
    </row>
    <row r="270" spans="1:19">
      <c r="A270" s="157">
        <f>'STOCK RETURNS'!C1259</f>
        <v>-1.6759642825594483E-2</v>
      </c>
      <c r="B270" s="158">
        <f>'STOCK RETURNS'!E1259</f>
        <v>-4.140791709447636E-2</v>
      </c>
      <c r="C270" s="158">
        <f>'STOCK RETURNS'!G1259</f>
        <v>-1.0050335853501451E-2</v>
      </c>
      <c r="D270" s="158">
        <f>'STOCK RETURNS'!I1259</f>
        <v>2.2962787761324491E-2</v>
      </c>
      <c r="E270" s="158">
        <f>'STOCK RETURNS'!K1259</f>
        <v>2.0072836710118416E-2</v>
      </c>
      <c r="F270" s="158">
        <f>'STOCK RETURNS'!M1259</f>
        <v>4.9345326926310447E-3</v>
      </c>
      <c r="G270" s="158">
        <f>'STOCK RETURNS'!O1259</f>
        <v>-6.0580020839151845E-3</v>
      </c>
      <c r="H270" s="158">
        <f>'STOCK RETURNS'!Q1259</f>
        <v>8.5732307104880896E-3</v>
      </c>
      <c r="I270" s="158">
        <f>'STOCK RETURNS'!S1259</f>
        <v>3.4836614122315132E-2</v>
      </c>
      <c r="J270" s="158">
        <f>'STOCK RETURNS'!U1259</f>
        <v>2.7089942273565541E-2</v>
      </c>
      <c r="K270" s="158">
        <f>'STOCK RETURNS'!W1259</f>
        <v>0</v>
      </c>
      <c r="L270" s="158">
        <f>'STOCK RETURNS'!Y1259</f>
        <v>-2.6453911610606558E-2</v>
      </c>
      <c r="M270" s="158">
        <f>'STOCK RETURNS'!AA1259</f>
        <v>-1.6234297301859216E-2</v>
      </c>
      <c r="N270" s="158">
        <f>'STOCK RETURNS'!AC1259</f>
        <v>9.5866894284457362E-3</v>
      </c>
      <c r="O270" s="158">
        <f>'STOCK RETURNS'!AE1259</f>
        <v>8.3818344253168385E-3</v>
      </c>
      <c r="P270" s="158">
        <f>'STOCK RETURNS'!AG1259</f>
        <v>-1.2918174902890447E-2</v>
      </c>
      <c r="Q270" s="158">
        <f>'STOCK RETURNS'!AI1259</f>
        <v>1.5352075145064153E-2</v>
      </c>
      <c r="R270" s="159">
        <f>'STOCK RETURNS'!AK1259</f>
        <v>7.6963594095083047E-3</v>
      </c>
      <c r="S270" s="156"/>
    </row>
    <row r="271" spans="1:19">
      <c r="A271" s="157">
        <f>'STOCK RETURNS'!C1260</f>
        <v>3.5069463931473571E-3</v>
      </c>
      <c r="B271" s="158">
        <f>'STOCK RETURNS'!E1260</f>
        <v>4.4696973566206643E-3</v>
      </c>
      <c r="C271" s="158">
        <f>'STOCK RETURNS'!G1260</f>
        <v>1.0050335853501506E-2</v>
      </c>
      <c r="D271" s="158">
        <f>'STOCK RETURNS'!I1260</f>
        <v>1.8505866197707953E-2</v>
      </c>
      <c r="E271" s="158">
        <f>'STOCK RETURNS'!K1260</f>
        <v>4.5020660568155166E-2</v>
      </c>
      <c r="F271" s="158">
        <f>'STOCK RETURNS'!M1260</f>
        <v>4.0443278363484762E-2</v>
      </c>
      <c r="G271" s="158">
        <f>'STOCK RETURNS'!O1260</f>
        <v>3.8040351558378309E-2</v>
      </c>
      <c r="H271" s="158">
        <f>'STOCK RETURNS'!Q1260</f>
        <v>4.5299759229663526E-2</v>
      </c>
      <c r="I271" s="158">
        <f>'STOCK RETURNS'!S1260</f>
        <v>9.6476662990186007E-2</v>
      </c>
      <c r="J271" s="158">
        <f>'STOCK RETURNS'!U1260</f>
        <v>5.4761691649755466E-2</v>
      </c>
      <c r="K271" s="158">
        <f>'STOCK RETURNS'!W1260</f>
        <v>1.1308367728872819E-2</v>
      </c>
      <c r="L271" s="158">
        <f>'STOCK RETURNS'!Y1260</f>
        <v>-8.1772176264487476E-3</v>
      </c>
      <c r="M271" s="158">
        <f>'STOCK RETURNS'!AA1260</f>
        <v>7.9888150235814318E-3</v>
      </c>
      <c r="N271" s="158">
        <f>'STOCK RETURNS'!AC1260</f>
        <v>1.4504422437598015E-2</v>
      </c>
      <c r="O271" s="158">
        <f>'STOCK RETURNS'!AE1260</f>
        <v>9.5629098316676571E-4</v>
      </c>
      <c r="P271" s="158">
        <f>'STOCK RETURNS'!AG1260</f>
        <v>1.8103731815325218E-2</v>
      </c>
      <c r="Q271" s="158">
        <f>'STOCK RETURNS'!AI1260</f>
        <v>1.6982889399786441E-2</v>
      </c>
      <c r="R271" s="159">
        <f>'STOCK RETURNS'!AK1260</f>
        <v>2.6733218007695198E-2</v>
      </c>
      <c r="S271" s="156"/>
    </row>
    <row r="272" spans="1:19">
      <c r="A272" s="157">
        <f>'STOCK RETURNS'!C1261</f>
        <v>5.096273770666215E-3</v>
      </c>
      <c r="B272" s="158">
        <f>'STOCK RETURNS'!E1261</f>
        <v>-8.8657199623932963E-3</v>
      </c>
      <c r="C272" s="158">
        <f>'STOCK RETURNS'!G1261</f>
        <v>-1.0005003335835344E-3</v>
      </c>
      <c r="D272" s="158">
        <f>'STOCK RETURNS'!I1261</f>
        <v>0</v>
      </c>
      <c r="E272" s="158">
        <f>'STOCK RETURNS'!K1261</f>
        <v>-1.0558907205221171E-2</v>
      </c>
      <c r="F272" s="158">
        <f>'STOCK RETURNS'!M1261</f>
        <v>1.0903144819902771E-3</v>
      </c>
      <c r="G272" s="158">
        <f>'STOCK RETURNS'!O1261</f>
        <v>-6.1469877824244902E-3</v>
      </c>
      <c r="H272" s="158">
        <f>'STOCK RETURNS'!Q1261</f>
        <v>-9.3677500036001594E-3</v>
      </c>
      <c r="I272" s="158">
        <f>'STOCK RETURNS'!S1261</f>
        <v>-1.9621296587327353E-2</v>
      </c>
      <c r="J272" s="158">
        <f>'STOCK RETURNS'!U1261</f>
        <v>-1.3434611641910499E-3</v>
      </c>
      <c r="K272" s="158">
        <f>'STOCK RETURNS'!W1261</f>
        <v>-1.1308367728872861E-2</v>
      </c>
      <c r="L272" s="158">
        <f>'STOCK RETURNS'!Y1261</f>
        <v>3.7561935916810719E-3</v>
      </c>
      <c r="M272" s="158">
        <f>'STOCK RETURNS'!AA1261</f>
        <v>5.3619431413853731E-3</v>
      </c>
      <c r="N272" s="158">
        <f>'STOCK RETURNS'!AC1261</f>
        <v>-5.6008863408752302E-3</v>
      </c>
      <c r="O272" s="158">
        <f>'STOCK RETURNS'!AE1261</f>
        <v>5.2597096929795995E-3</v>
      </c>
      <c r="P272" s="158">
        <f>'STOCK RETURNS'!AG1261</f>
        <v>4.6762965164946204E-3</v>
      </c>
      <c r="Q272" s="158">
        <f>'STOCK RETURNS'!AI1261</f>
        <v>1.217905574650555E-3</v>
      </c>
      <c r="R272" s="159">
        <f>'STOCK RETURNS'!AK1261</f>
        <v>-1.8773298936832307E-2</v>
      </c>
      <c r="S272" s="156"/>
    </row>
    <row r="273" spans="1:19">
      <c r="A273" s="157">
        <f>'STOCK RETURNS'!C1262</f>
        <v>1.5050327363526452E-3</v>
      </c>
      <c r="B273" s="158">
        <f>'STOCK RETURNS'!E1262</f>
        <v>1.1278490249435074E-2</v>
      </c>
      <c r="C273" s="158">
        <f>'STOCK RETURNS'!G1262</f>
        <v>1.000500333583622E-3</v>
      </c>
      <c r="D273" s="158">
        <f>'STOCK RETURNS'!I1262</f>
        <v>-2.7743807182644364E-2</v>
      </c>
      <c r="E273" s="158">
        <f>'STOCK RETURNS'!K1262</f>
        <v>2.5489528341397613E-3</v>
      </c>
      <c r="F273" s="158">
        <f>'STOCK RETURNS'!M1262</f>
        <v>1.1915649197143708E-2</v>
      </c>
      <c r="G273" s="158">
        <f>'STOCK RETURNS'!O1262</f>
        <v>-1.9638104221223153E-3</v>
      </c>
      <c r="H273" s="158">
        <f>'STOCK RETURNS'!Q1262</f>
        <v>4.1091927501331936E-3</v>
      </c>
      <c r="I273" s="158">
        <f>'STOCK RETURNS'!S1262</f>
        <v>9.2045357290717056E-3</v>
      </c>
      <c r="J273" s="158">
        <f>'STOCK RETURNS'!U1262</f>
        <v>0</v>
      </c>
      <c r="K273" s="158">
        <f>'STOCK RETURNS'!W1262</f>
        <v>1.3438706483622082E-2</v>
      </c>
      <c r="L273" s="158">
        <f>'STOCK RETURNS'!Y1262</f>
        <v>-3.5030458872410526E-2</v>
      </c>
      <c r="M273" s="158">
        <f>'STOCK RETURNS'!AA1262</f>
        <v>-3.1727998166573519E-2</v>
      </c>
      <c r="N273" s="158">
        <f>'STOCK RETURNS'!AC1262</f>
        <v>5.9212072825333959E-4</v>
      </c>
      <c r="O273" s="158">
        <f>'STOCK RETURNS'!AE1262</f>
        <v>4.9386046640302805E-3</v>
      </c>
      <c r="P273" s="158">
        <f>'STOCK RETURNS'!AG1262</f>
        <v>-1.4489256338305607E-3</v>
      </c>
      <c r="Q273" s="158">
        <f>'STOCK RETURNS'!AI1262</f>
        <v>4.7026701964521366E-3</v>
      </c>
      <c r="R273" s="159">
        <f>'STOCK RETURNS'!AK1262</f>
        <v>2.0037681454498055E-2</v>
      </c>
      <c r="S273" s="156"/>
    </row>
    <row r="274" spans="1:19">
      <c r="A274" s="157">
        <f>'STOCK RETURNS'!C1263</f>
        <v>-1.8498843697346608E-2</v>
      </c>
      <c r="B274" s="158">
        <f>'STOCK RETURNS'!E1263</f>
        <v>1.0190375609709864E-3</v>
      </c>
      <c r="C274" s="158">
        <f>'STOCK RETURNS'!G1263</f>
        <v>2.6641930946421092E-2</v>
      </c>
      <c r="D274" s="158">
        <f>'STOCK RETURNS'!I1263</f>
        <v>1.4682860584104404E-2</v>
      </c>
      <c r="E274" s="158">
        <f>'STOCK RETURNS'!K1263</f>
        <v>-1.1229208903318562E-2</v>
      </c>
      <c r="F274" s="158">
        <f>'STOCK RETURNS'!M1263</f>
        <v>-1.3369666174505331E-2</v>
      </c>
      <c r="G274" s="158">
        <f>'STOCK RETURNS'!O1263</f>
        <v>-2.8772815226007723E-2</v>
      </c>
      <c r="H274" s="158">
        <f>'STOCK RETURNS'!Q1263</f>
        <v>-1.9521471745020069E-2</v>
      </c>
      <c r="I274" s="158">
        <f>'STOCK RETURNS'!S1263</f>
        <v>-3.0567163870433595E-2</v>
      </c>
      <c r="J274" s="158">
        <f>'STOCK RETURNS'!U1263</f>
        <v>6.902044780441173E-2</v>
      </c>
      <c r="K274" s="158">
        <f>'STOCK RETURNS'!W1263</f>
        <v>-3.224183344671834E-2</v>
      </c>
      <c r="L274" s="158">
        <f>'STOCK RETURNS'!Y1263</f>
        <v>8.4359024002566996E-3</v>
      </c>
      <c r="M274" s="158">
        <f>'STOCK RETURNS'!AA1263</f>
        <v>-5.757323254642197E-3</v>
      </c>
      <c r="N274" s="158">
        <f>'STOCK RETURNS'!AC1263</f>
        <v>-1.3749664272737706E-2</v>
      </c>
      <c r="O274" s="158">
        <f>'STOCK RETURNS'!AE1263</f>
        <v>-5.3649250338433643E-3</v>
      </c>
      <c r="P274" s="158">
        <f>'STOCK RETURNS'!AG1263</f>
        <v>-1.7224995261800359E-2</v>
      </c>
      <c r="Q274" s="158">
        <f>'STOCK RETURNS'!AI1263</f>
        <v>-1.1007497386359947E-2</v>
      </c>
      <c r="R274" s="159">
        <f>'STOCK RETURNS'!AK1263</f>
        <v>-9.0756818805364098E-3</v>
      </c>
      <c r="S274" s="156"/>
    </row>
    <row r="275" spans="1:19">
      <c r="A275" s="157">
        <f>'STOCK RETURNS'!C1264</f>
        <v>5.3476063265952773E-3</v>
      </c>
      <c r="B275" s="158">
        <f>'STOCK RETURNS'!E1264</f>
        <v>-6.4835828696466755E-4</v>
      </c>
      <c r="C275" s="158">
        <f>'STOCK RETURNS'!G1264</f>
        <v>-5.3697956708814165E-3</v>
      </c>
      <c r="D275" s="158">
        <f>'STOCK RETURNS'!I1264</f>
        <v>-2.5764922090125576E-2</v>
      </c>
      <c r="E275" s="158">
        <f>'STOCK RETURNS'!K1264</f>
        <v>1.2501253018178868E-2</v>
      </c>
      <c r="F275" s="158">
        <f>'STOCK RETURNS'!M1264</f>
        <v>2.9059228585510983E-3</v>
      </c>
      <c r="G275" s="158">
        <f>'STOCK RETURNS'!O1264</f>
        <v>-3.7643015349046352E-3</v>
      </c>
      <c r="H275" s="158">
        <f>'STOCK RETURNS'!Q1264</f>
        <v>1.0695289116748169E-2</v>
      </c>
      <c r="I275" s="158">
        <f>'STOCK RETURNS'!S1264</f>
        <v>0</v>
      </c>
      <c r="J275" s="158">
        <f>'STOCK RETURNS'!U1264</f>
        <v>7.2313927897862049E-2</v>
      </c>
      <c r="K275" s="158">
        <f>'STOCK RETURNS'!W1264</f>
        <v>-1.1049836186584935E-2</v>
      </c>
      <c r="L275" s="158">
        <f>'STOCK RETURNS'!Y1264</f>
        <v>1.493861374379233E-2</v>
      </c>
      <c r="M275" s="158">
        <f>'STOCK RETURNS'!AA1264</f>
        <v>1.0383391643424467E-2</v>
      </c>
      <c r="N275" s="158">
        <f>'STOCK RETURNS'!AC1264</f>
        <v>8.4811506350733912E-4</v>
      </c>
      <c r="O275" s="158">
        <f>'STOCK RETURNS'!AE1264</f>
        <v>8.0583245790530732E-3</v>
      </c>
      <c r="P275" s="158">
        <f>'STOCK RETURNS'!AG1264</f>
        <v>1.1408207169214431E-2</v>
      </c>
      <c r="Q275" s="158">
        <f>'STOCK RETURNS'!AI1264</f>
        <v>1.5577020373451396E-3</v>
      </c>
      <c r="R275" s="159">
        <f>'STOCK RETURNS'!AK1264</f>
        <v>3.3355233094595892E-2</v>
      </c>
      <c r="S275" s="156"/>
    </row>
    <row r="276" spans="1:19">
      <c r="A276" s="157">
        <f>'STOCK RETURNS'!C1265</f>
        <v>2.6595562736457506E-2</v>
      </c>
      <c r="B276" s="158">
        <f>'STOCK RETURNS'!E1265</f>
        <v>5.55761407413216E-4</v>
      </c>
      <c r="C276" s="158">
        <f>'STOCK RETURNS'!G1265</f>
        <v>-2.1272135275539675E-2</v>
      </c>
      <c r="D276" s="158">
        <f>'STOCK RETURNS'!I1265</f>
        <v>3.3168144968806525E-2</v>
      </c>
      <c r="E276" s="158">
        <f>'STOCK RETURNS'!K1265</f>
        <v>-1.8507813264531912E-3</v>
      </c>
      <c r="F276" s="158">
        <f>'STOCK RETURNS'!M1265</f>
        <v>1.476174420162977E-2</v>
      </c>
      <c r="G276" s="158">
        <f>'STOCK RETURNS'!O1265</f>
        <v>-9.034011608404998E-3</v>
      </c>
      <c r="H276" s="158">
        <f>'STOCK RETURNS'!Q1265</f>
        <v>1.5831465216680662E-2</v>
      </c>
      <c r="I276" s="158">
        <f>'STOCK RETURNS'!S1265</f>
        <v>-4.0568006956144299E-3</v>
      </c>
      <c r="J276" s="158">
        <f>'STOCK RETURNS'!U1265</f>
        <v>7.2291429567229754E-2</v>
      </c>
      <c r="K276" s="158">
        <f>'STOCK RETURNS'!W1265</f>
        <v>3.2594300288395932E-2</v>
      </c>
      <c r="L276" s="158">
        <f>'STOCK RETURNS'!Y1265</f>
        <v>6.1877131081655504E-3</v>
      </c>
      <c r="M276" s="158">
        <f>'STOCK RETURNS'!AA1265</f>
        <v>-9.3845568675237304E-3</v>
      </c>
      <c r="N276" s="158">
        <f>'STOCK RETURNS'!AC1265</f>
        <v>1.177826337829253E-2</v>
      </c>
      <c r="O276" s="158">
        <f>'STOCK RETURNS'!AE1265</f>
        <v>7.724882701871133E-3</v>
      </c>
      <c r="P276" s="158">
        <f>'STOCK RETURNS'!AG1265</f>
        <v>7.5874122976323181E-3</v>
      </c>
      <c r="Q276" s="158">
        <f>'STOCK RETURNS'!AI1265</f>
        <v>-5.5967591323332613E-3</v>
      </c>
      <c r="R276" s="159">
        <f>'STOCK RETURNS'!AK1265</f>
        <v>3.9773162021356306E-2</v>
      </c>
      <c r="S276" s="156"/>
    </row>
    <row r="277" spans="1:19">
      <c r="A277" s="157">
        <f>'STOCK RETURNS'!C1266</f>
        <v>5.2039561349349298E-2</v>
      </c>
      <c r="B277" s="158">
        <f>'STOCK RETURNS'!E1266</f>
        <v>1.7805169346104051E-2</v>
      </c>
      <c r="C277" s="158">
        <f>'STOCK RETURNS'!G1266</f>
        <v>3.2467190137501413E-2</v>
      </c>
      <c r="D277" s="158">
        <f>'STOCK RETURNS'!I1266</f>
        <v>2.1331148402506109E-2</v>
      </c>
      <c r="E277" s="158">
        <f>'STOCK RETURNS'!K1266</f>
        <v>1.4711218075049401E-2</v>
      </c>
      <c r="F277" s="158">
        <f>'STOCK RETURNS'!M1266</f>
        <v>1.3489732426591567E-2</v>
      </c>
      <c r="G277" s="158">
        <f>'STOCK RETURNS'!O1266</f>
        <v>-2.0512827705571383E-3</v>
      </c>
      <c r="H277" s="158">
        <f>'STOCK RETURNS'!Q1266</f>
        <v>3.5993602647905243E-2</v>
      </c>
      <c r="I277" s="158">
        <f>'STOCK RETURNS'!S1266</f>
        <v>3.2002731086173734E-2</v>
      </c>
      <c r="J277" s="158">
        <f>'STOCK RETURNS'!U1266</f>
        <v>7.2244906873328588E-2</v>
      </c>
      <c r="K277" s="158">
        <f>'STOCK RETURNS'!W1266</f>
        <v>-2.4946849051204874E-2</v>
      </c>
      <c r="L277" s="158">
        <f>'STOCK RETURNS'!Y1266</f>
        <v>-5.4982956385978502E-3</v>
      </c>
      <c r="M277" s="158">
        <f>'STOCK RETURNS'!AA1266</f>
        <v>3.6486486645315008E-2</v>
      </c>
      <c r="N277" s="158">
        <f>'STOCK RETURNS'!AC1266</f>
        <v>3.0809120194488621E-3</v>
      </c>
      <c r="O277" s="158">
        <f>'STOCK RETURNS'!AE1266</f>
        <v>-3.2292440620330281E-4</v>
      </c>
      <c r="P277" s="158">
        <f>'STOCK RETURNS'!AG1266</f>
        <v>2.0849008551750724E-2</v>
      </c>
      <c r="Q277" s="158">
        <f>'STOCK RETURNS'!AI1266</f>
        <v>1.1493996105212108E-2</v>
      </c>
      <c r="R277" s="159">
        <f>'STOCK RETURNS'!AK1266</f>
        <v>7.2286207928396962E-2</v>
      </c>
      <c r="S277" s="156"/>
    </row>
    <row r="278" spans="1:19">
      <c r="A278" s="157">
        <f>'STOCK RETURNS'!C1267</f>
        <v>-2.203323501857007E-3</v>
      </c>
      <c r="B278" s="158">
        <f>'STOCK RETURNS'!E1267</f>
        <v>1.0910083816981888E-3</v>
      </c>
      <c r="C278" s="158">
        <f>'STOCK RETURNS'!G1267</f>
        <v>-3.2467190137501489E-2</v>
      </c>
      <c r="D278" s="158">
        <f>'STOCK RETURNS'!I1267</f>
        <v>-3.0593821665506281E-3</v>
      </c>
      <c r="E278" s="158">
        <f>'STOCK RETURNS'!K1267</f>
        <v>1.4779012519495207E-2</v>
      </c>
      <c r="F278" s="158">
        <f>'STOCK RETURNS'!M1267</f>
        <v>-1.0991069695221354E-2</v>
      </c>
      <c r="G278" s="158">
        <f>'STOCK RETURNS'!O1267</f>
        <v>5.8496803250171489E-3</v>
      </c>
      <c r="H278" s="158">
        <f>'STOCK RETURNS'!Q1267</f>
        <v>6.7114345879867778E-3</v>
      </c>
      <c r="I278" s="158">
        <f>'STOCK RETURNS'!S1267</f>
        <v>3.7351412081007604E-2</v>
      </c>
      <c r="J278" s="158">
        <f>'STOCK RETURNS'!U1267</f>
        <v>5.7300853837340654E-2</v>
      </c>
      <c r="K278" s="158">
        <f>'STOCK RETURNS'!W1267</f>
        <v>2.4028846163103158E-3</v>
      </c>
      <c r="L278" s="158">
        <f>'STOCK RETURNS'!Y1267</f>
        <v>9.6022685669799671E-3</v>
      </c>
      <c r="M278" s="158">
        <f>'STOCK RETURNS'!AA1267</f>
        <v>2.6490916414891107E-2</v>
      </c>
      <c r="N278" s="158">
        <f>'STOCK RETURNS'!AC1267</f>
        <v>-5.5019512936939059E-4</v>
      </c>
      <c r="O278" s="158">
        <f>'STOCK RETURNS'!AE1267</f>
        <v>1.1512867168285412E-3</v>
      </c>
      <c r="P278" s="158">
        <f>'STOCK RETURNS'!AG1267</f>
        <v>-2.523262654019612E-3</v>
      </c>
      <c r="Q278" s="158">
        <f>'STOCK RETURNS'!AI1267</f>
        <v>1.2812584592762403E-3</v>
      </c>
      <c r="R278" s="159">
        <f>'STOCK RETURNS'!AK1267</f>
        <v>-1.175570818836469E-2</v>
      </c>
      <c r="S278" s="156"/>
    </row>
    <row r="279" spans="1:19">
      <c r="A279" s="157">
        <f>'STOCK RETURNS'!C1268</f>
        <v>-3.092831520318415E-3</v>
      </c>
      <c r="B279" s="158">
        <f>'STOCK RETURNS'!E1268</f>
        <v>-5.4535540344544998E-4</v>
      </c>
      <c r="C279" s="158">
        <f>'STOCK RETURNS'!G1268</f>
        <v>-4.0080213975387108E-3</v>
      </c>
      <c r="D279" s="158">
        <f>'STOCK RETURNS'!I1268</f>
        <v>-2.5389234004819464E-2</v>
      </c>
      <c r="E279" s="158">
        <f>'STOCK RETURNS'!K1268</f>
        <v>-2.556140649766973E-2</v>
      </c>
      <c r="F279" s="158">
        <f>'STOCK RETURNS'!M1268</f>
        <v>-1.9802627296179754E-2</v>
      </c>
      <c r="G279" s="158">
        <f>'STOCK RETURNS'!O1268</f>
        <v>-2.0923114825434248E-2</v>
      </c>
      <c r="H279" s="158">
        <f>'STOCK RETURNS'!Q1268</f>
        <v>-3.3440350237781802E-2</v>
      </c>
      <c r="I279" s="158">
        <f>'STOCK RETURNS'!S1268</f>
        <v>-2.5316469217797305E-3</v>
      </c>
      <c r="J279" s="158">
        <f>'STOCK RETURNS'!U1268</f>
        <v>6.5528565770445246E-2</v>
      </c>
      <c r="K279" s="158">
        <f>'STOCK RETURNS'!W1268</f>
        <v>-1.0252376464351353E-2</v>
      </c>
      <c r="L279" s="158">
        <f>'STOCK RETURNS'!Y1268</f>
        <v>-1.201731200401744E-2</v>
      </c>
      <c r="M279" s="158">
        <f>'STOCK RETURNS'!AA1268</f>
        <v>-1.9350693187560553E-2</v>
      </c>
      <c r="N279" s="158">
        <f>'STOCK RETURNS'!AC1268</f>
        <v>-3.1030565483997317E-3</v>
      </c>
      <c r="O279" s="158">
        <f>'STOCK RETURNS'!AE1268</f>
        <v>-8.3363511486578435E-3</v>
      </c>
      <c r="P279" s="158">
        <f>'STOCK RETURNS'!AG1268</f>
        <v>-5.0657065743748486E-3</v>
      </c>
      <c r="Q279" s="158">
        <f>'STOCK RETURNS'!AI1268</f>
        <v>-9.270825804169585E-3</v>
      </c>
      <c r="R279" s="159">
        <f>'STOCK RETURNS'!AK1268</f>
        <v>4.5078964391899222E-3</v>
      </c>
      <c r="S279" s="156"/>
    </row>
    <row r="280" spans="1:19">
      <c r="A280" s="157">
        <f>'STOCK RETURNS'!C1269</f>
        <v>-3.1912091615497054E-3</v>
      </c>
      <c r="B280" s="158">
        <f>'STOCK RETURNS'!E1269</f>
        <v>-8.1859115944948944E-4</v>
      </c>
      <c r="C280" s="158">
        <f>'STOCK RETURNS'!G1269</f>
        <v>2.3320332429911484E-2</v>
      </c>
      <c r="D280" s="158">
        <f>'STOCK RETURNS'!I1269</f>
        <v>2.2320463288520654E-2</v>
      </c>
      <c r="E280" s="158">
        <f>'STOCK RETURNS'!K1269</f>
        <v>4.6598674857996226E-3</v>
      </c>
      <c r="F280" s="158">
        <f>'STOCK RETURNS'!M1269</f>
        <v>-5.835173376722123E-3</v>
      </c>
      <c r="G280" s="158">
        <f>'STOCK RETURNS'!O1269</f>
        <v>-2.6837648432814078E-3</v>
      </c>
      <c r="H280" s="158">
        <f>'STOCK RETURNS'!Q1269</f>
        <v>1.0321192540274892E-2</v>
      </c>
      <c r="I280" s="158">
        <f>'STOCK RETURNS'!S1269</f>
        <v>1.2594624920400458E-2</v>
      </c>
      <c r="J280" s="158">
        <f>'STOCK RETURNS'!U1269</f>
        <v>1.0119052568869337E-2</v>
      </c>
      <c r="K280" s="158">
        <f>'STOCK RETURNS'!W1269</f>
        <v>-1.50654315199386E-2</v>
      </c>
      <c r="L280" s="158">
        <f>'STOCK RETURNS'!Y1269</f>
        <v>-1.953323353412444E-2</v>
      </c>
      <c r="M280" s="158">
        <f>'STOCK RETURNS'!AA1269</f>
        <v>3.3211072296236842E-2</v>
      </c>
      <c r="N280" s="158">
        <f>'STOCK RETURNS'!AC1269</f>
        <v>-6.8319870184398645E-3</v>
      </c>
      <c r="O280" s="158">
        <f>'STOCK RETURNS'!AE1269</f>
        <v>8.4116227987018257E-3</v>
      </c>
      <c r="P280" s="158">
        <f>'STOCK RETURNS'!AG1269</f>
        <v>1.5869237516455753E-4</v>
      </c>
      <c r="Q280" s="158">
        <f>'STOCK RETURNS'!AI1269</f>
        <v>6.6844175112059495E-5</v>
      </c>
      <c r="R280" s="159">
        <f>'STOCK RETURNS'!AK1269</f>
        <v>-1.5895560519624544E-2</v>
      </c>
      <c r="S280" s="156"/>
    </row>
    <row r="281" spans="1:19">
      <c r="A281" s="157">
        <f>'STOCK RETURNS'!C1270</f>
        <v>-4.1816867733251717E-3</v>
      </c>
      <c r="B281" s="158">
        <f>'STOCK RETURNS'!E1270</f>
        <v>-6.3714560932126021E-4</v>
      </c>
      <c r="C281" s="158">
        <f>'STOCK RETURNS'!G1270</f>
        <v>-1.9312311032372801E-2</v>
      </c>
      <c r="D281" s="158">
        <f>'STOCK RETURNS'!I1270</f>
        <v>-7.0097020514292103E-3</v>
      </c>
      <c r="E281" s="158">
        <f>'STOCK RETURNS'!K1270</f>
        <v>-7.8942471103216408E-3</v>
      </c>
      <c r="F281" s="158">
        <f>'STOCK RETURNS'!M1270</f>
        <v>-4.7662785006485648E-3</v>
      </c>
      <c r="G281" s="158">
        <f>'STOCK RETURNS'!O1270</f>
        <v>5.0633019565466345E-3</v>
      </c>
      <c r="H281" s="158">
        <f>'STOCK RETURNS'!Q1270</f>
        <v>-1.1415526353826184E-3</v>
      </c>
      <c r="I281" s="158">
        <f>'STOCK RETURNS'!S1270</f>
        <v>-8.7995539518488115E-3</v>
      </c>
      <c r="J281" s="158">
        <f>'STOCK RETURNS'!U1270</f>
        <v>-6.136894637629213E-2</v>
      </c>
      <c r="K281" s="158">
        <f>'STOCK RETURNS'!W1270</f>
        <v>-3.9754188759424984E-2</v>
      </c>
      <c r="L281" s="158">
        <f>'STOCK RETURNS'!Y1270</f>
        <v>1.4685578611557282E-2</v>
      </c>
      <c r="M281" s="158">
        <f>'STOCK RETURNS'!AA1270</f>
        <v>6.3485775383423466E-3</v>
      </c>
      <c r="N281" s="158">
        <f>'STOCK RETURNS'!AC1270</f>
        <v>2.5495007333138442E-3</v>
      </c>
      <c r="O281" s="158">
        <f>'STOCK RETURNS'!AE1270</f>
        <v>-4.7208028953984443E-3</v>
      </c>
      <c r="P281" s="158">
        <f>'STOCK RETURNS'!AG1270</f>
        <v>-1.4706147389695449E-2</v>
      </c>
      <c r="Q281" s="158">
        <f>'STOCK RETURNS'!AI1270</f>
        <v>1.0968545247247776E-2</v>
      </c>
      <c r="R281" s="159">
        <f>'STOCK RETURNS'!AK1270</f>
        <v>1.014999523251129E-3</v>
      </c>
      <c r="S281" s="156"/>
    </row>
    <row r="282" spans="1:19">
      <c r="A282" s="157">
        <f>'STOCK RETURNS'!C1271</f>
        <v>-6.8888664291815484E-3</v>
      </c>
      <c r="B282" s="158">
        <f>'STOCK RETURNS'!E1271</f>
        <v>2.8185680340809434E-3</v>
      </c>
      <c r="C282" s="158">
        <f>'STOCK RETURNS'!G1271</f>
        <v>0</v>
      </c>
      <c r="D282" s="158">
        <f>'STOCK RETURNS'!I1271</f>
        <v>-1.5310761237091568E-2</v>
      </c>
      <c r="E282" s="158">
        <f>'STOCK RETURNS'!K1271</f>
        <v>-2.2050900774154423E-2</v>
      </c>
      <c r="F282" s="158">
        <f>'STOCK RETURNS'!M1271</f>
        <v>1.8358734732317019E-3</v>
      </c>
      <c r="G282" s="158">
        <f>'STOCK RETURNS'!O1271</f>
        <v>-1.1654098732274375E-2</v>
      </c>
      <c r="H282" s="158">
        <f>'STOCK RETURNS'!Q1271</f>
        <v>-1.7862762478353222E-2</v>
      </c>
      <c r="I282" s="158">
        <f>'STOCK RETURNS'!S1271</f>
        <v>-3.2074590447169676E-2</v>
      </c>
      <c r="J282" s="158">
        <f>'STOCK RETURNS'!U1271</f>
        <v>-6.1144648507783561E-2</v>
      </c>
      <c r="K282" s="158">
        <f>'STOCK RETURNS'!W1271</f>
        <v>5.9587322512083723E-3</v>
      </c>
      <c r="L282" s="158">
        <f>'STOCK RETURNS'!Y1271</f>
        <v>-2.780676105238856E-3</v>
      </c>
      <c r="M282" s="158">
        <f>'STOCK RETURNS'!AA1271</f>
        <v>1.8005746413421911E-2</v>
      </c>
      <c r="N282" s="158">
        <f>'STOCK RETURNS'!AC1271</f>
        <v>1.6413963758224784E-3</v>
      </c>
      <c r="O282" s="158">
        <f>'STOCK RETURNS'!AE1271</f>
        <v>-7.319129008995365E-3</v>
      </c>
      <c r="P282" s="158">
        <f>'STOCK RETURNS'!AG1271</f>
        <v>-8.2464692404812003E-3</v>
      </c>
      <c r="Q282" s="158">
        <f>'STOCK RETURNS'!AI1271</f>
        <v>5.1216219749764327E-3</v>
      </c>
      <c r="R282" s="159">
        <f>'STOCK RETURNS'!AK1271</f>
        <v>-1.6766043042114497E-2</v>
      </c>
      <c r="S282" s="156"/>
    </row>
    <row r="283" spans="1:19">
      <c r="A283" s="157">
        <f>'STOCK RETURNS'!C1272</f>
        <v>-1.8870473317749656E-3</v>
      </c>
      <c r="B283" s="158">
        <f>'STOCK RETURNS'!E1272</f>
        <v>-1.0129210116045026E-2</v>
      </c>
      <c r="C283" s="158">
        <f>'STOCK RETURNS'!G1272</f>
        <v>0</v>
      </c>
      <c r="D283" s="158">
        <f>'STOCK RETURNS'!I1272</f>
        <v>0</v>
      </c>
      <c r="E283" s="158">
        <f>'STOCK RETURNS'!K1272</f>
        <v>1.4385358011937558E-2</v>
      </c>
      <c r="F283" s="158">
        <f>'STOCK RETURNS'!M1272</f>
        <v>-2.9390175453889605E-3</v>
      </c>
      <c r="G283" s="158">
        <f>'STOCK RETURNS'!O1272</f>
        <v>-4.8339409147150535E-2</v>
      </c>
      <c r="H283" s="158">
        <f>'STOCK RETURNS'!Q1272</f>
        <v>2.3228814161397287E-3</v>
      </c>
      <c r="I283" s="158">
        <f>'STOCK RETURNS'!S1272</f>
        <v>-2.7761201163495279E-2</v>
      </c>
      <c r="J283" s="158">
        <f>'STOCK RETURNS'!U1272</f>
        <v>6.7561628600834492E-2</v>
      </c>
      <c r="K283" s="158">
        <f>'STOCK RETURNS'!W1272</f>
        <v>-7.0265380120385738E-3</v>
      </c>
      <c r="L283" s="158">
        <f>'STOCK RETURNS'!Y1272</f>
        <v>2.433514150702087E-3</v>
      </c>
      <c r="M283" s="158">
        <f>'STOCK RETURNS'!AA1272</f>
        <v>-1.6475836379684236E-2</v>
      </c>
      <c r="N283" s="158">
        <f>'STOCK RETURNS'!AC1272</f>
        <v>2.8696757463359408E-4</v>
      </c>
      <c r="O283" s="158">
        <f>'STOCK RETURNS'!AE1272</f>
        <v>9.1756186191390855E-3</v>
      </c>
      <c r="P283" s="158">
        <f>'STOCK RETURNS'!AG1272</f>
        <v>-1.78561546621562E-2</v>
      </c>
      <c r="Q283" s="158">
        <f>'STOCK RETURNS'!AI1272</f>
        <v>5.8587086083268791E-3</v>
      </c>
      <c r="R283" s="159">
        <f>'STOCK RETURNS'!AK1272</f>
        <v>-1.5828416649034765E-2</v>
      </c>
      <c r="S283" s="156"/>
    </row>
    <row r="284" spans="1:19">
      <c r="A284" s="157">
        <f>'STOCK RETURNS'!C1273</f>
        <v>7.192951218237321E-4</v>
      </c>
      <c r="B284" s="158">
        <f>'STOCK RETURNS'!E1273</f>
        <v>2.5648085874538156E-3</v>
      </c>
      <c r="C284" s="158">
        <f>'STOCK RETURNS'!G1273</f>
        <v>3.5367143837291344E-2</v>
      </c>
      <c r="D284" s="158">
        <f>'STOCK RETURNS'!I1273</f>
        <v>2.2831060145685499E-3</v>
      </c>
      <c r="E284" s="158">
        <f>'STOCK RETURNS'!K1273</f>
        <v>-3.1529190596155305E-3</v>
      </c>
      <c r="F284" s="158">
        <f>'STOCK RETURNS'!M1273</f>
        <v>-1.4727543162745406E-3</v>
      </c>
      <c r="G284" s="158">
        <f>'STOCK RETURNS'!O1273</f>
        <v>-3.4760660692411058E-3</v>
      </c>
      <c r="H284" s="158">
        <f>'STOCK RETURNS'!Q1273</f>
        <v>-5.8021469570871905E-4</v>
      </c>
      <c r="I284" s="158">
        <f>'STOCK RETURNS'!S1273</f>
        <v>1.1992149045263752E-2</v>
      </c>
      <c r="J284" s="158">
        <f>'STOCK RETURNS'!U1273</f>
        <v>-6.4490608912757819E-2</v>
      </c>
      <c r="K284" s="158">
        <f>'STOCK RETURNS'!W1273</f>
        <v>-2.2910014328965892E-2</v>
      </c>
      <c r="L284" s="158">
        <f>'STOCK RETURNS'!Y1273</f>
        <v>0</v>
      </c>
      <c r="M284" s="158">
        <f>'STOCK RETURNS'!AA1273</f>
        <v>8.9286307443013982E-3</v>
      </c>
      <c r="N284" s="158">
        <f>'STOCK RETURNS'!AC1273</f>
        <v>-4.7455278827078012E-3</v>
      </c>
      <c r="O284" s="158">
        <f>'STOCK RETURNS'!AE1273</f>
        <v>6.9634273079278702E-3</v>
      </c>
      <c r="P284" s="158">
        <f>'STOCK RETURNS'!AG1273</f>
        <v>-5.9681874764127675E-3</v>
      </c>
      <c r="Q284" s="158">
        <f>'STOCK RETURNS'!AI1273</f>
        <v>2.2479637099197841E-2</v>
      </c>
      <c r="R284" s="159">
        <f>'STOCK RETURNS'!AK1273</f>
        <v>1.1808426166721163E-2</v>
      </c>
      <c r="S284" s="156"/>
    </row>
    <row r="285" spans="1:19">
      <c r="A285" s="157">
        <f>'STOCK RETURNS'!C1274</f>
        <v>3.4991736390197277E-3</v>
      </c>
      <c r="B285" s="158">
        <f>'STOCK RETURNS'!E1274</f>
        <v>-3.2070399045419314E-3</v>
      </c>
      <c r="C285" s="158">
        <f>'STOCK RETURNS'!G1274</f>
        <v>-3.5367143837291247E-2</v>
      </c>
      <c r="D285" s="158">
        <f>'STOCK RETURNS'!I1274</f>
        <v>4.8343617542955094E-3</v>
      </c>
      <c r="E285" s="158">
        <f>'STOCK RETURNS'!K1274</f>
        <v>4.4928161462743331E-3</v>
      </c>
      <c r="F285" s="158">
        <f>'STOCK RETURNS'!M1274</f>
        <v>8.8041654535797528E-3</v>
      </c>
      <c r="G285" s="158">
        <f>'STOCK RETURNS'!O1274</f>
        <v>-2.1114028117015602E-2</v>
      </c>
      <c r="H285" s="158">
        <f>'STOCK RETURNS'!Q1274</f>
        <v>2.8977128360713703E-3</v>
      </c>
      <c r="I285" s="158">
        <f>'STOCK RETURNS'!S1274</f>
        <v>5.0365711998111018E-2</v>
      </c>
      <c r="J285" s="158">
        <f>'STOCK RETURNS'!U1274</f>
        <v>-1.3661309211911752E-2</v>
      </c>
      <c r="K285" s="158">
        <f>'STOCK RETURNS'!W1274</f>
        <v>4.697704041160302E-2</v>
      </c>
      <c r="L285" s="158">
        <f>'STOCK RETURNS'!Y1274</f>
        <v>-4.1753714104806215E-3</v>
      </c>
      <c r="M285" s="158">
        <f>'STOCK RETURNS'!AA1274</f>
        <v>1.36438713636317E-2</v>
      </c>
      <c r="N285" s="158">
        <f>'STOCK RETURNS'!AC1274</f>
        <v>3.9254019474151492E-3</v>
      </c>
      <c r="O285" s="158">
        <f>'STOCK RETURNS'!AE1274</f>
        <v>5.0124291994102788E-2</v>
      </c>
      <c r="P285" s="158">
        <f>'STOCK RETURNS'!AG1274</f>
        <v>1.6654684572798378E-2</v>
      </c>
      <c r="Q285" s="158">
        <f>'STOCK RETURNS'!AI1274</f>
        <v>2.9897467504376992E-2</v>
      </c>
      <c r="R285" s="159">
        <f>'STOCK RETURNS'!AK1274</f>
        <v>7.2301926141410386E-2</v>
      </c>
      <c r="S285" s="156"/>
    </row>
    <row r="286" spans="1:19">
      <c r="A286" s="157">
        <f>'STOCK RETURNS'!C1275</f>
        <v>3.308448495519201E-3</v>
      </c>
      <c r="B286" s="158">
        <f>'STOCK RETURNS'!E1275</f>
        <v>-8.6644472364570992E-3</v>
      </c>
      <c r="C286" s="158">
        <f>'STOCK RETURNS'!G1275</f>
        <v>-1.5011261262672026E-3</v>
      </c>
      <c r="D286" s="158">
        <f>'STOCK RETURNS'!I1275</f>
        <v>-6.2606920488821769E-3</v>
      </c>
      <c r="E286" s="158">
        <f>'STOCK RETURNS'!K1275</f>
        <v>-8.8884276193123661E-3</v>
      </c>
      <c r="F286" s="158">
        <f>'STOCK RETURNS'!M1275</f>
        <v>-4.7592987510496941E-3</v>
      </c>
      <c r="G286" s="158">
        <f>'STOCK RETURNS'!O1275</f>
        <v>5.4812324882101658E-3</v>
      </c>
      <c r="H286" s="158">
        <f>'STOCK RETURNS'!Q1275</f>
        <v>-5.2219439811517126E-3</v>
      </c>
      <c r="I286" s="158">
        <f>'STOCK RETURNS'!S1275</f>
        <v>-3.1992491741491734E-2</v>
      </c>
      <c r="J286" s="158">
        <f>'STOCK RETURNS'!U1275</f>
        <v>2.5397459770037666E-2</v>
      </c>
      <c r="K286" s="158">
        <f>'STOCK RETURNS'!W1275</f>
        <v>0</v>
      </c>
      <c r="L286" s="158">
        <f>'STOCK RETURNS'!Y1275</f>
        <v>-3.4928432296982984E-3</v>
      </c>
      <c r="M286" s="158">
        <f>'STOCK RETURNS'!AA1275</f>
        <v>2.2463998809159561E-2</v>
      </c>
      <c r="N286" s="158">
        <f>'STOCK RETURNS'!AC1275</f>
        <v>-7.7974313467658581E-4</v>
      </c>
      <c r="O286" s="158">
        <f>'STOCK RETURNS'!AE1275</f>
        <v>1.8847161859710318E-2</v>
      </c>
      <c r="P286" s="158">
        <f>'STOCK RETURNS'!AG1275</f>
        <v>2.9392575047109096E-3</v>
      </c>
      <c r="Q286" s="158">
        <f>'STOCK RETURNS'!AI1275</f>
        <v>2.8205350809671261E-2</v>
      </c>
      <c r="R286" s="159">
        <f>'STOCK RETURNS'!AK1275</f>
        <v>-3.7079652649857124E-2</v>
      </c>
      <c r="S286" s="156"/>
    </row>
    <row r="287" spans="1:19">
      <c r="A287" s="157">
        <f>'STOCK RETURNS'!C1276</f>
        <v>-6.3583252765517639E-3</v>
      </c>
      <c r="B287" s="158">
        <f>'STOCK RETURNS'!E1276</f>
        <v>2.1269717178542631E-3</v>
      </c>
      <c r="C287" s="158">
        <f>'STOCK RETURNS'!G1276</f>
        <v>1.5011261262671913E-3</v>
      </c>
      <c r="D287" s="158">
        <f>'STOCK RETURNS'!I1276</f>
        <v>-8.5677571998178962E-4</v>
      </c>
      <c r="E287" s="158">
        <f>'STOCK RETURNS'!K1276</f>
        <v>4.4540892953406838E-3</v>
      </c>
      <c r="F287" s="158">
        <f>'STOCK RETURNS'!M1276</f>
        <v>1.9262816216944745E-2</v>
      </c>
      <c r="G287" s="158">
        <f>'STOCK RETURNS'!O1276</f>
        <v>-1.4575156802968123E-2</v>
      </c>
      <c r="H287" s="158">
        <f>'STOCK RETURNS'!Q1276</f>
        <v>5.8004803004411904E-3</v>
      </c>
      <c r="I287" s="158">
        <f>'STOCK RETURNS'!S1276</f>
        <v>-3.9087997650527201E-3</v>
      </c>
      <c r="J287" s="158">
        <f>'STOCK RETURNS'!U1276</f>
        <v>-3.830288310549395E-2</v>
      </c>
      <c r="K287" s="158">
        <f>'STOCK RETURNS'!W1276</f>
        <v>1.2507819016526766E-3</v>
      </c>
      <c r="L287" s="158">
        <f>'STOCK RETURNS'!Y1276</f>
        <v>3.4983383249916734E-4</v>
      </c>
      <c r="M287" s="158">
        <f>'STOCK RETURNS'!AA1276</f>
        <v>-3.8069253844698944E-3</v>
      </c>
      <c r="N287" s="158">
        <f>'STOCK RETURNS'!AC1276</f>
        <v>4.1054273755763748E-5</v>
      </c>
      <c r="O287" s="158">
        <f>'STOCK RETURNS'!AE1276</f>
        <v>-1.011596176061395E-2</v>
      </c>
      <c r="P287" s="158">
        <f>'STOCK RETURNS'!AG1276</f>
        <v>-7.2001620174096236E-3</v>
      </c>
      <c r="Q287" s="158">
        <f>'STOCK RETURNS'!AI1276</f>
        <v>-1.4931546973980756E-2</v>
      </c>
      <c r="R287" s="159">
        <f>'STOCK RETURNS'!AK1276</f>
        <v>-5.8500877207389342E-3</v>
      </c>
      <c r="S287" s="156"/>
    </row>
    <row r="288" spans="1:19">
      <c r="A288" s="157">
        <f>'STOCK RETURNS'!C1277</f>
        <v>4.4819006541423007E-3</v>
      </c>
      <c r="B288" s="158">
        <f>'STOCK RETURNS'!E1277</f>
        <v>1.1298517289879094E-2</v>
      </c>
      <c r="C288" s="158">
        <f>'STOCK RETURNS'!G1277</f>
        <v>0</v>
      </c>
      <c r="D288" s="158">
        <f>'STOCK RETURNS'!I1277</f>
        <v>0</v>
      </c>
      <c r="E288" s="158">
        <f>'STOCK RETURNS'!K1277</f>
        <v>1.8694870199190215E-3</v>
      </c>
      <c r="F288" s="158">
        <f>'STOCK RETURNS'!M1277</f>
        <v>-1.1950169370658084E-2</v>
      </c>
      <c r="G288" s="158">
        <f>'STOCK RETURNS'!O1277</f>
        <v>-1.2145233812972328E-2</v>
      </c>
      <c r="H288" s="158">
        <f>'STOCK RETURNS'!Q1277</f>
        <v>-1.6326893287428555E-2</v>
      </c>
      <c r="I288" s="158">
        <f>'STOCK RETURNS'!S1277</f>
        <v>-1.3063359140554128E-3</v>
      </c>
      <c r="J288" s="158">
        <f>'STOCK RETURNS'!U1277</f>
        <v>0</v>
      </c>
      <c r="K288" s="158">
        <f>'STOCK RETURNS'!W1277</f>
        <v>1.2010912666135402E-2</v>
      </c>
      <c r="L288" s="158">
        <f>'STOCK RETURNS'!Y1277</f>
        <v>1.1130549694034354E-2</v>
      </c>
      <c r="M288" s="158">
        <f>'STOCK RETURNS'!AA1277</f>
        <v>-2.1251108601736336E-2</v>
      </c>
      <c r="N288" s="158">
        <f>'STOCK RETURNS'!AC1277</f>
        <v>-6.0531376918079262E-3</v>
      </c>
      <c r="O288" s="158">
        <f>'STOCK RETURNS'!AE1277</f>
        <v>9.5260826687198052E-3</v>
      </c>
      <c r="P288" s="158">
        <f>'STOCK RETURNS'!AG1277</f>
        <v>-8.4110333417899141E-3</v>
      </c>
      <c r="Q288" s="158">
        <f>'STOCK RETURNS'!AI1277</f>
        <v>4.1553845465272842E-3</v>
      </c>
      <c r="R288" s="159">
        <f>'STOCK RETURNS'!AK1277</f>
        <v>1.5579834443133175E-2</v>
      </c>
      <c r="S288" s="156"/>
    </row>
    <row r="289" spans="1:19">
      <c r="A289" s="157">
        <f>'STOCK RETURNS'!C1278</f>
        <v>-1.1333094855821466E-2</v>
      </c>
      <c r="B289" s="158">
        <f>'STOCK RETURNS'!E1278</f>
        <v>-2.1792182789561201E-2</v>
      </c>
      <c r="C289" s="158">
        <f>'STOCK RETURNS'!G1278</f>
        <v>0</v>
      </c>
      <c r="D289" s="158">
        <f>'STOCK RETURNS'!I1278</f>
        <v>-1.1494379425735021E-2</v>
      </c>
      <c r="E289" s="158">
        <f>'STOCK RETURNS'!K1278</f>
        <v>-3.389551373932731E-2</v>
      </c>
      <c r="F289" s="158">
        <f>'STOCK RETURNS'!M1278</f>
        <v>-7.7616993931048789E-2</v>
      </c>
      <c r="G289" s="158">
        <f>'STOCK RETURNS'!O1278</f>
        <v>-3.9062205240762815E-2</v>
      </c>
      <c r="H289" s="158">
        <f>'STOCK RETURNS'!Q1278</f>
        <v>-3.8351015024726896E-2</v>
      </c>
      <c r="I289" s="158">
        <f>'STOCK RETURNS'!S1278</f>
        <v>-4.683129968409909E-2</v>
      </c>
      <c r="J289" s="158">
        <f>'STOCK RETURNS'!U1278</f>
        <v>6.0555159202343577E-2</v>
      </c>
      <c r="K289" s="158">
        <f>'STOCK RETURNS'!W1278</f>
        <v>-5.2398973571423563E-2</v>
      </c>
      <c r="L289" s="158">
        <f>'STOCK RETURNS'!Y1278</f>
        <v>-6.245683037056542E-3</v>
      </c>
      <c r="M289" s="158">
        <f>'STOCK RETURNS'!AA1278</f>
        <v>-5.2292794720634E-2</v>
      </c>
      <c r="N289" s="158">
        <f>'STOCK RETURNS'!AC1278</f>
        <v>-5.5341532367696109E-2</v>
      </c>
      <c r="O289" s="158">
        <f>'STOCK RETURNS'!AE1278</f>
        <v>-1.3002015330689778E-4</v>
      </c>
      <c r="P289" s="158">
        <f>'STOCK RETURNS'!AG1278</f>
        <v>-2.4986627322213441E-2</v>
      </c>
      <c r="Q289" s="158">
        <f>'STOCK RETURNS'!AI1278</f>
        <v>-9.3329790208569238E-3</v>
      </c>
      <c r="R289" s="159">
        <f>'STOCK RETURNS'!AK1278</f>
        <v>-4.5239781719199332E-2</v>
      </c>
      <c r="S289" s="156"/>
    </row>
    <row r="290" spans="1:19">
      <c r="A290" s="157">
        <f>'STOCK RETURNS'!C1279</f>
        <v>2.5295884841064114E-3</v>
      </c>
      <c r="B290" s="158">
        <f>'STOCK RETURNS'!E1279</f>
        <v>8.9219922690263291E-3</v>
      </c>
      <c r="C290" s="158">
        <f>'STOCK RETURNS'!G1279</f>
        <v>-5.0125418235443982E-3</v>
      </c>
      <c r="D290" s="158">
        <f>'STOCK RETURNS'!I1279</f>
        <v>1.1208624315918066E-2</v>
      </c>
      <c r="E290" s="158">
        <f>'STOCK RETURNS'!K1279</f>
        <v>1.0690150449820949E-2</v>
      </c>
      <c r="F290" s="158">
        <f>'STOCK RETURNS'!M1279</f>
        <v>-4.7356047458341271E-3</v>
      </c>
      <c r="G290" s="158">
        <f>'STOCK RETURNS'!O1279</f>
        <v>-3.7846251951725576E-3</v>
      </c>
      <c r="H290" s="158">
        <f>'STOCK RETURNS'!Q1279</f>
        <v>6.6971330982820753E-3</v>
      </c>
      <c r="I290" s="158">
        <f>'STOCK RETURNS'!S1279</f>
        <v>1.3605652055778678E-2</v>
      </c>
      <c r="J290" s="158">
        <f>'STOCK RETURNS'!U1279</f>
        <v>1.5002487590412002E-2</v>
      </c>
      <c r="K290" s="158">
        <f>'STOCK RETURNS'!W1279</f>
        <v>3.7467132477624288E-2</v>
      </c>
      <c r="L290" s="158">
        <f>'STOCK RETURNS'!Y1279</f>
        <v>5.899722127188322E-3</v>
      </c>
      <c r="M290" s="158">
        <f>'STOCK RETURNS'!AA1279</f>
        <v>1.980262729617973E-2</v>
      </c>
      <c r="N290" s="158">
        <f>'STOCK RETURNS'!AC1279</f>
        <v>1.9624576201893527E-2</v>
      </c>
      <c r="O290" s="158">
        <f>'STOCK RETURNS'!AE1279</f>
        <v>2.2978639985156753E-3</v>
      </c>
      <c r="P290" s="158">
        <f>'STOCK RETURNS'!AG1279</f>
        <v>1.3575430559333846E-3</v>
      </c>
      <c r="Q290" s="158">
        <f>'STOCK RETURNS'!AI1279</f>
        <v>2.5523991331252889E-2</v>
      </c>
      <c r="R290" s="159">
        <f>'STOCK RETURNS'!AK1279</f>
        <v>4.0284292548366853E-4</v>
      </c>
      <c r="S290" s="156"/>
    </row>
    <row r="291" spans="1:19">
      <c r="A291" s="157">
        <f>'STOCK RETURNS'!C1280</f>
        <v>-1.1890314807368249E-2</v>
      </c>
      <c r="B291" s="158">
        <f>'STOCK RETURNS'!E1280</f>
        <v>-1.472670850246365E-2</v>
      </c>
      <c r="C291" s="158">
        <f>'STOCK RETURNS'!G1280</f>
        <v>1.7435061822101566E-2</v>
      </c>
      <c r="D291" s="158">
        <f>'STOCK RETURNS'!I1280</f>
        <v>-1.4300016736862224E-3</v>
      </c>
      <c r="E291" s="158">
        <f>'STOCK RETURNS'!K1280</f>
        <v>-1.1173300598125302E-2</v>
      </c>
      <c r="F291" s="158">
        <f>'STOCK RETURNS'!M1280</f>
        <v>3.5538043325337963E-3</v>
      </c>
      <c r="G291" s="158">
        <f>'STOCK RETURNS'!O1280</f>
        <v>-1.7250306157971091E-3</v>
      </c>
      <c r="H291" s="158">
        <f>'STOCK RETURNS'!Q1280</f>
        <v>-1.2824603250379289E-2</v>
      </c>
      <c r="I291" s="158">
        <f>'STOCK RETURNS'!S1280</f>
        <v>-6.7796869853788038E-3</v>
      </c>
      <c r="J291" s="158">
        <f>'STOCK RETURNS'!U1280</f>
        <v>7.1278212898376273E-3</v>
      </c>
      <c r="K291" s="158">
        <f>'STOCK RETURNS'!W1280</f>
        <v>1.0599704354664565E-2</v>
      </c>
      <c r="L291" s="158">
        <f>'STOCK RETURNS'!Y1280</f>
        <v>0</v>
      </c>
      <c r="M291" s="158">
        <f>'STOCK RETURNS'!AA1280</f>
        <v>0</v>
      </c>
      <c r="N291" s="158">
        <f>'STOCK RETURNS'!AC1280</f>
        <v>1.1808270988499609E-2</v>
      </c>
      <c r="O291" s="158">
        <f>'STOCK RETURNS'!AE1280</f>
        <v>-3.5288920622805419E-3</v>
      </c>
      <c r="P291" s="158">
        <f>'STOCK RETURNS'!AG1280</f>
        <v>-4.7594854421696914E-3</v>
      </c>
      <c r="Q291" s="158">
        <f>'STOCK RETURNS'!AI1280</f>
        <v>7.5974172437022231E-4</v>
      </c>
      <c r="R291" s="159">
        <f>'STOCK RETURNS'!AK1280</f>
        <v>7.2293899640454407E-2</v>
      </c>
      <c r="S291" s="156"/>
    </row>
    <row r="292" spans="1:19">
      <c r="A292" s="157">
        <f>'STOCK RETURNS'!C1281</f>
        <v>9.1265863777692253E-4</v>
      </c>
      <c r="B292" s="158">
        <f>'STOCK RETURNS'!E1281</f>
        <v>2.0354808425615638E-2</v>
      </c>
      <c r="C292" s="158">
        <f>'STOCK RETURNS'!G1281</f>
        <v>-1.1922644956906033E-2</v>
      </c>
      <c r="D292" s="158">
        <f>'STOCK RETURNS'!I1281</f>
        <v>-8.6232210116760147E-3</v>
      </c>
      <c r="E292" s="158">
        <f>'STOCK RETURNS'!K1281</f>
        <v>4.9412574174614162E-3</v>
      </c>
      <c r="F292" s="158">
        <f>'STOCK RETURNS'!M1281</f>
        <v>-1.5091628764329588E-2</v>
      </c>
      <c r="G292" s="158">
        <f>'STOCK RETURNS'!O1281</f>
        <v>-2.730306104698146E-2</v>
      </c>
      <c r="H292" s="158">
        <f>'STOCK RETURNS'!Q1281</f>
        <v>2.4554954019760582E-3</v>
      </c>
      <c r="I292" s="158">
        <f>'STOCK RETURNS'!S1281</f>
        <v>-1.3614705983210744E-3</v>
      </c>
      <c r="J292" s="158">
        <f>'STOCK RETURNS'!U1281</f>
        <v>2.977409097904617E-2</v>
      </c>
      <c r="K292" s="158">
        <f>'STOCK RETURNS'!W1281</f>
        <v>-2.2767266380061177E-3</v>
      </c>
      <c r="L292" s="158">
        <f>'STOCK RETURNS'!Y1281</f>
        <v>5.5210630237504527E-3</v>
      </c>
      <c r="M292" s="158">
        <f>'STOCK RETURNS'!AA1281</f>
        <v>-4.13651055178039E-3</v>
      </c>
      <c r="N292" s="158">
        <f>'STOCK RETURNS'!AC1281</f>
        <v>-8.3470988546230952E-3</v>
      </c>
      <c r="O292" s="158">
        <f>'STOCK RETURNS'!AE1281</f>
        <v>-1.383518927038708E-2</v>
      </c>
      <c r="P292" s="158">
        <f>'STOCK RETURNS'!AG1281</f>
        <v>-6.3242668698403693E-3</v>
      </c>
      <c r="Q292" s="158">
        <f>'STOCK RETURNS'!AI1281</f>
        <v>4.4070943674481694E-3</v>
      </c>
      <c r="R292" s="159">
        <f>'STOCK RETURNS'!AK1281</f>
        <v>-2.5752961533779952E-2</v>
      </c>
      <c r="S292" s="156"/>
    </row>
    <row r="293" spans="1:19">
      <c r="A293" s="157">
        <f>'STOCK RETURNS'!C1282</f>
        <v>-6.8653297248817023E-3</v>
      </c>
      <c r="B293" s="158">
        <f>'STOCK RETURNS'!E1282</f>
        <v>-3.6808687265681053E-4</v>
      </c>
      <c r="C293" s="158">
        <f>'STOCK RETURNS'!G1282</f>
        <v>-5.0100305195371758E-3</v>
      </c>
      <c r="D293" s="158">
        <f>'STOCK RETURNS'!I1282</f>
        <v>0</v>
      </c>
      <c r="E293" s="158">
        <f>'STOCK RETURNS'!K1282</f>
        <v>-3.9148422330085317E-3</v>
      </c>
      <c r="F293" s="158">
        <f>'STOCK RETURNS'!M1282</f>
        <v>-2.0210873882784617E-2</v>
      </c>
      <c r="G293" s="158">
        <f>'STOCK RETURNS'!O1282</f>
        <v>-2.6246338514994555E-2</v>
      </c>
      <c r="H293" s="158">
        <f>'STOCK RETURNS'!Q1282</f>
        <v>-1.2959144642505005E-2</v>
      </c>
      <c r="I293" s="158">
        <f>'STOCK RETURNS'!S1282</f>
        <v>-1.5099806455750837E-2</v>
      </c>
      <c r="J293" s="158">
        <f>'STOCK RETURNS'!U1282</f>
        <v>0</v>
      </c>
      <c r="K293" s="158">
        <f>'STOCK RETURNS'!W1282</f>
        <v>0</v>
      </c>
      <c r="L293" s="158">
        <f>'STOCK RETURNS'!Y1282</f>
        <v>9.5891145726989431E-3</v>
      </c>
      <c r="M293" s="158">
        <f>'STOCK RETURNS'!AA1282</f>
        <v>1.5424470325631731E-2</v>
      </c>
      <c r="N293" s="158">
        <f>'STOCK RETURNS'!AC1282</f>
        <v>-2.3784438320525032E-2</v>
      </c>
      <c r="O293" s="158">
        <f>'STOCK RETURNS'!AE1282</f>
        <v>-4.9878969023881324E-3</v>
      </c>
      <c r="P293" s="158">
        <f>'STOCK RETURNS'!AG1282</f>
        <v>-1.2009952545927799E-3</v>
      </c>
      <c r="Q293" s="158">
        <f>'STOCK RETURNS'!AI1282</f>
        <v>-1.0481144053722202E-2</v>
      </c>
      <c r="R293" s="159">
        <f>'STOCK RETURNS'!AK1282</f>
        <v>-1.5664671458236426E-2</v>
      </c>
      <c r="S293" s="156"/>
    </row>
    <row r="294" spans="1:19">
      <c r="A294" s="157">
        <f>'STOCK RETURNS'!C1283</f>
        <v>-1.1083516065463072E-2</v>
      </c>
      <c r="B294" s="158">
        <f>'STOCK RETURNS'!E1283</f>
        <v>-8.1323800936984152E-3</v>
      </c>
      <c r="C294" s="158">
        <f>'STOCK RETURNS'!G1283</f>
        <v>-5.0238634565824049E-4</v>
      </c>
      <c r="D294" s="158">
        <f>'STOCK RETURNS'!I1283</f>
        <v>9.767385896221439E-3</v>
      </c>
      <c r="E294" s="158">
        <f>'STOCK RETURNS'!K1283</f>
        <v>-2.7283316965820613E-2</v>
      </c>
      <c r="F294" s="158">
        <f>'STOCK RETURNS'!M1283</f>
        <v>-3.3634060948271441E-2</v>
      </c>
      <c r="G294" s="158">
        <f>'STOCK RETURNS'!O1283</f>
        <v>1.4561342216147376E-3</v>
      </c>
      <c r="H294" s="158">
        <f>'STOCK RETURNS'!Q1283</f>
        <v>-1.8809331957496227E-2</v>
      </c>
      <c r="I294" s="158">
        <f>'STOCK RETURNS'!S1283</f>
        <v>-2.6630866000722304E-2</v>
      </c>
      <c r="J294" s="158">
        <f>'STOCK RETURNS'!U1283</f>
        <v>-7.7952034998181319E-2</v>
      </c>
      <c r="K294" s="158">
        <f>'STOCK RETURNS'!W1283</f>
        <v>-5.1882383171536185E-2</v>
      </c>
      <c r="L294" s="158">
        <f>'STOCK RETURNS'!Y1283</f>
        <v>0</v>
      </c>
      <c r="M294" s="158">
        <f>'STOCK RETURNS'!AA1283</f>
        <v>6.9148129905841123E-3</v>
      </c>
      <c r="N294" s="158">
        <f>'STOCK RETURNS'!AC1283</f>
        <v>-3.5006296841366503E-2</v>
      </c>
      <c r="O294" s="158">
        <f>'STOCK RETURNS'!AE1283</f>
        <v>-2.4214694920985319E-3</v>
      </c>
      <c r="P294" s="158">
        <f>'STOCK RETURNS'!AG1283</f>
        <v>-8.6207430439069754E-3</v>
      </c>
      <c r="Q294" s="158">
        <f>'STOCK RETURNS'!AI1283</f>
        <v>-2.8305892730710009E-2</v>
      </c>
      <c r="R294" s="159">
        <f>'STOCK RETURNS'!AK1283</f>
        <v>-1.7899836241376907E-2</v>
      </c>
      <c r="S294" s="156"/>
    </row>
    <row r="295" spans="1:19">
      <c r="A295" s="157">
        <f>'STOCK RETURNS'!C1284</f>
        <v>-6.990102556907349E-3</v>
      </c>
      <c r="B295" s="158">
        <f>'STOCK RETURNS'!E1284</f>
        <v>4.444040273858957E-3</v>
      </c>
      <c r="C295" s="158">
        <f>'STOCK RETURNS'!G1284</f>
        <v>-1.5190165493975007E-2</v>
      </c>
      <c r="D295" s="158">
        <f>'STOCK RETURNS'!I1284</f>
        <v>-3.0476890794317143E-2</v>
      </c>
      <c r="E295" s="158">
        <f>'STOCK RETURNS'!K1284</f>
        <v>-7.3447361172757188E-3</v>
      </c>
      <c r="F295" s="158">
        <f>'STOCK RETURNS'!M1284</f>
        <v>-5.0804512324190637E-3</v>
      </c>
      <c r="G295" s="158">
        <f>'STOCK RETURNS'!O1284</f>
        <v>-3.6443189021675305E-3</v>
      </c>
      <c r="H295" s="158">
        <f>'STOCK RETURNS'!Q1284</f>
        <v>-3.1695747612790672E-3</v>
      </c>
      <c r="I295" s="158">
        <f>'STOCK RETURNS'!S1284</f>
        <v>1.6901810802603254E-2</v>
      </c>
      <c r="J295" s="158">
        <f>'STOCK RETURNS'!U1284</f>
        <v>2.6269898521908114E-2</v>
      </c>
      <c r="K295" s="158">
        <f>'STOCK RETURNS'!W1284</f>
        <v>2.6490189006039191E-2</v>
      </c>
      <c r="L295" s="158">
        <f>'STOCK RETURNS'!Y1284</f>
        <v>-1.4072653726791912E-2</v>
      </c>
      <c r="M295" s="158">
        <f>'STOCK RETURNS'!AA1284</f>
        <v>6.0784116956080683E-4</v>
      </c>
      <c r="N295" s="158">
        <f>'STOCK RETURNS'!AC1284</f>
        <v>2.8911546351107712E-3</v>
      </c>
      <c r="O295" s="158">
        <f>'STOCK RETURNS'!AE1284</f>
        <v>-7.7635995525199798E-3</v>
      </c>
      <c r="P295" s="158">
        <f>'STOCK RETURNS'!AG1284</f>
        <v>1.0384216924819258E-3</v>
      </c>
      <c r="Q295" s="158">
        <f>'STOCK RETURNS'!AI1284</f>
        <v>5.2607269709373369E-3</v>
      </c>
      <c r="R295" s="159">
        <f>'STOCK RETURNS'!AK1284</f>
        <v>-1.2056255508915068E-2</v>
      </c>
      <c r="S295" s="156"/>
    </row>
    <row r="296" spans="1:19">
      <c r="A296" s="157">
        <f>'STOCK RETURNS'!C1285</f>
        <v>-1.6849203649195231E-3</v>
      </c>
      <c r="B296" s="158">
        <f>'STOCK RETURNS'!E1285</f>
        <v>-4.5368347804906409E-3</v>
      </c>
      <c r="C296" s="158">
        <f>'STOCK RETURNS'!G1285</f>
        <v>1.5190165493975019E-2</v>
      </c>
      <c r="D296" s="158">
        <f>'STOCK RETURNS'!I1285</f>
        <v>3.1334156170435445E-2</v>
      </c>
      <c r="E296" s="158">
        <f>'STOCK RETURNS'!K1285</f>
        <v>7.7167599310902432E-3</v>
      </c>
      <c r="F296" s="158">
        <f>'STOCK RETURNS'!M1285</f>
        <v>2.0584637768384394E-2</v>
      </c>
      <c r="G296" s="158">
        <f>'STOCK RETURNS'!O1285</f>
        <v>5.8245523239367353E-3</v>
      </c>
      <c r="H296" s="158">
        <f>'STOCK RETURNS'!Q1285</f>
        <v>2.0735898479178127E-2</v>
      </c>
      <c r="I296" s="158">
        <f>'STOCK RETURNS'!S1285</f>
        <v>-9.8246404285182044E-3</v>
      </c>
      <c r="J296" s="158">
        <f>'STOCK RETURNS'!U1285</f>
        <v>-7.7927505493681964E-2</v>
      </c>
      <c r="K296" s="158">
        <f>'STOCK RETURNS'!W1285</f>
        <v>1.3301156725705749E-2</v>
      </c>
      <c r="L296" s="158">
        <f>'STOCK RETURNS'!Y1285</f>
        <v>-1.0375238696572796E-3</v>
      </c>
      <c r="M296" s="158">
        <f>'STOCK RETURNS'!AA1285</f>
        <v>-1.2637754826915334E-2</v>
      </c>
      <c r="N296" s="158">
        <f>'STOCK RETURNS'!AC1285</f>
        <v>2.2789070420558555E-2</v>
      </c>
      <c r="O296" s="158">
        <f>'STOCK RETURNS'!AE1285</f>
        <v>4.8849563652781846E-3</v>
      </c>
      <c r="P296" s="158">
        <f>'STOCK RETURNS'!AG1285</f>
        <v>-5.2029253687219546E-3</v>
      </c>
      <c r="Q296" s="158">
        <f>'STOCK RETURNS'!AI1285</f>
        <v>7.073687806945431E-3</v>
      </c>
      <c r="R296" s="159">
        <f>'STOCK RETURNS'!AK1285</f>
        <v>2.7330611930268863E-2</v>
      </c>
      <c r="S296" s="156"/>
    </row>
    <row r="297" spans="1:19">
      <c r="A297" s="157">
        <f>'STOCK RETURNS'!C1286</f>
        <v>-1.5959543614789296E-2</v>
      </c>
      <c r="B297" s="158">
        <f>'STOCK RETURNS'!E1286</f>
        <v>4.8139326439918771E-3</v>
      </c>
      <c r="C297" s="158">
        <f>'STOCK RETURNS'!G1286</f>
        <v>2.3834296064132017E-2</v>
      </c>
      <c r="D297" s="158">
        <f>'STOCK RETURNS'!I1286</f>
        <v>-1.467441092926023E-2</v>
      </c>
      <c r="E297" s="158">
        <f>'STOCK RETURNS'!K1286</f>
        <v>-1.8646516976353514E-2</v>
      </c>
      <c r="F297" s="158">
        <f>'STOCK RETURNS'!M1286</f>
        <v>-1.2552466071119973E-2</v>
      </c>
      <c r="G297" s="158">
        <f>'STOCK RETURNS'!O1286</f>
        <v>-9.1158334080094928E-3</v>
      </c>
      <c r="H297" s="158">
        <f>'STOCK RETURNS'!Q1286</f>
        <v>-1.3776047544118293E-2</v>
      </c>
      <c r="I297" s="158">
        <f>'STOCK RETURNS'!S1286</f>
        <v>-1.411432838407736E-3</v>
      </c>
      <c r="J297" s="158">
        <f>'STOCK RETURNS'!U1286</f>
        <v>7.26115298830355E-3</v>
      </c>
      <c r="K297" s="158">
        <f>'STOCK RETURNS'!W1286</f>
        <v>-2.4629695106630566E-2</v>
      </c>
      <c r="L297" s="158">
        <f>'STOCK RETURNS'!Y1286</f>
        <v>-1.2184659016367217E-2</v>
      </c>
      <c r="M297" s="158">
        <f>'STOCK RETURNS'!AA1286</f>
        <v>0</v>
      </c>
      <c r="N297" s="158">
        <f>'STOCK RETURNS'!AC1286</f>
        <v>-3.6664057327274349E-3</v>
      </c>
      <c r="O297" s="158">
        <f>'STOCK RETURNS'!AE1286</f>
        <v>-5.8493636636735896E-4</v>
      </c>
      <c r="P297" s="158">
        <f>'STOCK RETURNS'!AG1286</f>
        <v>-1.1718542496762813E-2</v>
      </c>
      <c r="Q297" s="158">
        <f>'STOCK RETURNS'!AI1286</f>
        <v>-8.5562677671683768E-3</v>
      </c>
      <c r="R297" s="159">
        <f>'STOCK RETURNS'!AK1286</f>
        <v>-1.7605691170735186E-2</v>
      </c>
      <c r="S297" s="156"/>
    </row>
    <row r="298" spans="1:19">
      <c r="A298" s="157">
        <f>'STOCK RETURNS'!C1287</f>
        <v>2.2820205776585365E-3</v>
      </c>
      <c r="B298" s="158">
        <f>'STOCK RETURNS'!E1287</f>
        <v>2.2103374968490769E-2</v>
      </c>
      <c r="C298" s="158">
        <f>'STOCK RETURNS'!G1287</f>
        <v>0</v>
      </c>
      <c r="D298" s="158">
        <f>'STOCK RETURNS'!I1287</f>
        <v>2.8009833404064481E-2</v>
      </c>
      <c r="E298" s="158">
        <f>'STOCK RETURNS'!K1287</f>
        <v>5.605431147089274E-3</v>
      </c>
      <c r="F298" s="158">
        <f>'STOCK RETURNS'!M1287</f>
        <v>-7.6078135326104355E-3</v>
      </c>
      <c r="G298" s="158">
        <f>'STOCK RETURNS'!O1287</f>
        <v>-3.3021493957591107E-3</v>
      </c>
      <c r="H298" s="158">
        <f>'STOCK RETURNS'!Q1287</f>
        <v>-1.2690525644044794E-2</v>
      </c>
      <c r="I298" s="158">
        <f>'STOCK RETURNS'!S1287</f>
        <v>3.606493492079587E-2</v>
      </c>
      <c r="J298" s="158">
        <f>'STOCK RETURNS'!U1287</f>
        <v>0</v>
      </c>
      <c r="K298" s="158">
        <f>'STOCK RETURNS'!W1287</f>
        <v>1.0903368306492973E-2</v>
      </c>
      <c r="L298" s="158">
        <f>'STOCK RETURNS'!Y1287</f>
        <v>-2.8421095909575707E-2</v>
      </c>
      <c r="M298" s="158">
        <f>'STOCK RETURNS'!AA1287</f>
        <v>1.7420714555842186E-3</v>
      </c>
      <c r="N298" s="158">
        <f>'STOCK RETURNS'!AC1287</f>
        <v>2.6738279268857263E-3</v>
      </c>
      <c r="O298" s="158">
        <f>'STOCK RETURNS'!AE1287</f>
        <v>1.7332893239706357E-3</v>
      </c>
      <c r="P298" s="158">
        <f>'STOCK RETURNS'!AG1287</f>
        <v>2.9863878145904195E-3</v>
      </c>
      <c r="Q298" s="158">
        <f>'STOCK RETURNS'!AI1287</f>
        <v>-2.0608783536449154E-4</v>
      </c>
      <c r="R298" s="159">
        <f>'STOCK RETURNS'!AK1287</f>
        <v>9.4057013878814655E-3</v>
      </c>
      <c r="S298" s="156"/>
    </row>
    <row r="299" spans="1:19">
      <c r="A299" s="157">
        <f>'STOCK RETURNS'!C1288</f>
        <v>1.5184590561156579E-3</v>
      </c>
      <c r="B299" s="158">
        <f>'STOCK RETURNS'!E1288</f>
        <v>-3.8919359440041383E-3</v>
      </c>
      <c r="C299" s="158">
        <f>'STOCK RETURNS'!G1288</f>
        <v>9.7657026113248651E-3</v>
      </c>
      <c r="D299" s="158">
        <f>'STOCK RETURNS'!I1288</f>
        <v>-1.1280317044985255E-3</v>
      </c>
      <c r="E299" s="158">
        <f>'STOCK RETURNS'!K1288</f>
        <v>-3.1712230874934973E-2</v>
      </c>
      <c r="F299" s="158">
        <f>'STOCK RETURNS'!M1288</f>
        <v>-7.6661363519520366E-3</v>
      </c>
      <c r="G299" s="158">
        <f>'STOCK RETURNS'!O1288</f>
        <v>6.5934304798319051E-3</v>
      </c>
      <c r="H299" s="158">
        <f>'STOCK RETURNS'!Q1288</f>
        <v>-9.6247133742095575E-3</v>
      </c>
      <c r="I299" s="158">
        <f>'STOCK RETURNS'!S1288</f>
        <v>3.2174357027856114E-2</v>
      </c>
      <c r="J299" s="158">
        <f>'STOCK RETURNS'!U1288</f>
        <v>0</v>
      </c>
      <c r="K299" s="158">
        <f>'STOCK RETURNS'!W1288</f>
        <v>-8.5088284223224062E-4</v>
      </c>
      <c r="L299" s="158">
        <f>'STOCK RETURNS'!Y1288</f>
        <v>-1.3423020332140774E-2</v>
      </c>
      <c r="M299" s="158">
        <f>'STOCK RETURNS'!AA1288</f>
        <v>0</v>
      </c>
      <c r="N299" s="158">
        <f>'STOCK RETURNS'!AC1288</f>
        <v>5.074406348200436E-4</v>
      </c>
      <c r="O299" s="158">
        <f>'STOCK RETURNS'!AE1288</f>
        <v>1.9423406539035713E-2</v>
      </c>
      <c r="P299" s="158">
        <f>'STOCK RETURNS'!AG1288</f>
        <v>-7.9246694551730959E-3</v>
      </c>
      <c r="Q299" s="158">
        <f>'STOCK RETURNS'!AI1288</f>
        <v>7.9856724093380783E-3</v>
      </c>
      <c r="R299" s="159">
        <f>'STOCK RETURNS'!AK1288</f>
        <v>-9.0641907692738857E-3</v>
      </c>
      <c r="S299" s="156"/>
    </row>
    <row r="300" spans="1:19">
      <c r="A300" s="157">
        <f>'STOCK RETURNS'!C1289</f>
        <v>1.2252745183950347E-2</v>
      </c>
      <c r="B300" s="158">
        <f>'STOCK RETURNS'!E1289</f>
        <v>6.2378722359890931E-3</v>
      </c>
      <c r="C300" s="158">
        <f>'STOCK RETURNS'!G1289</f>
        <v>1.5429428564861852E-2</v>
      </c>
      <c r="D300" s="158">
        <f>'STOCK RETURNS'!I1289</f>
        <v>0</v>
      </c>
      <c r="E300" s="158">
        <f>'STOCK RETURNS'!K1289</f>
        <v>5.3664500172312165E-3</v>
      </c>
      <c r="F300" s="158">
        <f>'STOCK RETURNS'!M1289</f>
        <v>2.9882626292417626E-3</v>
      </c>
      <c r="G300" s="158">
        <f>'STOCK RETURNS'!O1289</f>
        <v>-7.6965745519891526E-3</v>
      </c>
      <c r="H300" s="158">
        <f>'STOCK RETURNS'!Q1289</f>
        <v>8.3467579287175696E-3</v>
      </c>
      <c r="I300" s="158">
        <f>'STOCK RETURNS'!S1289</f>
        <v>1.1803415724884421E-2</v>
      </c>
      <c r="J300" s="158">
        <f>'STOCK RETURNS'!U1289</f>
        <v>0</v>
      </c>
      <c r="K300" s="158">
        <f>'STOCK RETURNS'!W1289</f>
        <v>8.5088284223231532E-4</v>
      </c>
      <c r="L300" s="158">
        <f>'STOCK RETURNS'!Y1289</f>
        <v>9.0893190750223531E-3</v>
      </c>
      <c r="M300" s="158">
        <f>'STOCK RETURNS'!AA1289</f>
        <v>0</v>
      </c>
      <c r="N300" s="158">
        <f>'STOCK RETURNS'!AC1289</f>
        <v>-1.9853306192163758E-4</v>
      </c>
      <c r="O300" s="158">
        <f>'STOCK RETURNS'!AE1289</f>
        <v>-8.7618031530643046E-3</v>
      </c>
      <c r="P300" s="158">
        <f>'STOCK RETURNS'!AG1289</f>
        <v>2.4721891453890728E-3</v>
      </c>
      <c r="Q300" s="158">
        <f>'STOCK RETURNS'!AI1289</f>
        <v>6.2779195609758073E-3</v>
      </c>
      <c r="R300" s="159">
        <f>'STOCK RETURNS'!AK1289</f>
        <v>-1.3667428095656508E-3</v>
      </c>
      <c r="S300" s="156"/>
    </row>
    <row r="301" spans="1:19">
      <c r="A301" s="157">
        <f>'STOCK RETURNS'!C1290</f>
        <v>-4.2243667608317173E-3</v>
      </c>
      <c r="B301" s="158">
        <f>'STOCK RETURNS'!E1290</f>
        <v>-3.6114159872163271E-3</v>
      </c>
      <c r="C301" s="158">
        <f>'STOCK RETURNS'!G1290</f>
        <v>-3.4066554563606195E-2</v>
      </c>
      <c r="D301" s="158">
        <f>'STOCK RETURNS'!I1290</f>
        <v>-5.375596478602431E-3</v>
      </c>
      <c r="E301" s="158">
        <f>'STOCK RETURNS'!K1290</f>
        <v>-1.1283434671980066E-2</v>
      </c>
      <c r="F301" s="158">
        <f>'STOCK RETURNS'!M1290</f>
        <v>-3.843694674562827E-3</v>
      </c>
      <c r="G301" s="158">
        <f>'STOCK RETURNS'!O1290</f>
        <v>1.47058850032222E-3</v>
      </c>
      <c r="H301" s="158">
        <f>'STOCK RETURNS'!Q1290</f>
        <v>-6.395906837797636E-4</v>
      </c>
      <c r="I301" s="158">
        <f>'STOCK RETURNS'!S1290</f>
        <v>3.4596659879879525E-2</v>
      </c>
      <c r="J301" s="158">
        <f>'STOCK RETURNS'!U1290</f>
        <v>9.6527373432340243E-3</v>
      </c>
      <c r="K301" s="158">
        <f>'STOCK RETURNS'!W1290</f>
        <v>1.5612131444913952E-2</v>
      </c>
      <c r="L301" s="158">
        <f>'STOCK RETURNS'!Y1290</f>
        <v>2.1483103330072799E-2</v>
      </c>
      <c r="M301" s="158">
        <f>'STOCK RETURNS'!AA1290</f>
        <v>0</v>
      </c>
      <c r="N301" s="158">
        <f>'STOCK RETURNS'!AC1290</f>
        <v>1.0804256604718821E-3</v>
      </c>
      <c r="O301" s="158">
        <f>'STOCK RETURNS'!AE1290</f>
        <v>-3.3310006527814372E-3</v>
      </c>
      <c r="P301" s="158">
        <f>'STOCK RETURNS'!AG1290</f>
        <v>1.8175963501082561E-2</v>
      </c>
      <c r="Q301" s="158">
        <f>'STOCK RETURNS'!AI1290</f>
        <v>3.4155507031694822E-2</v>
      </c>
      <c r="R301" s="159">
        <f>'STOCK RETURNS'!AK1290</f>
        <v>-4.5121017808749083E-3</v>
      </c>
      <c r="S301" s="156"/>
    </row>
    <row r="302" spans="1:19">
      <c r="A302" s="157">
        <f>'STOCK RETURNS'!C1291</f>
        <v>-1.4116098165816196E-2</v>
      </c>
      <c r="B302" s="158">
        <f>'STOCK RETURNS'!E1291</f>
        <v>-4.2402324832615156E-2</v>
      </c>
      <c r="C302" s="158">
        <f>'STOCK RETURNS'!G1291</f>
        <v>1.4742281737203431E-2</v>
      </c>
      <c r="D302" s="158">
        <f>'STOCK RETURNS'!I1291</f>
        <v>0</v>
      </c>
      <c r="E302" s="158">
        <f>'STOCK RETURNS'!K1291</f>
        <v>-2.7302968478418049E-2</v>
      </c>
      <c r="F302" s="158">
        <f>'STOCK RETURNS'!M1291</f>
        <v>-2.0316237990572722E-2</v>
      </c>
      <c r="G302" s="158">
        <f>'STOCK RETURNS'!O1291</f>
        <v>-1.6670139691058825E-2</v>
      </c>
      <c r="H302" s="158">
        <f>'STOCK RETURNS'!Q1291</f>
        <v>-1.2878478058315792E-2</v>
      </c>
      <c r="I302" s="158">
        <f>'STOCK RETURNS'!S1291</f>
        <v>-5.0505157860685915E-3</v>
      </c>
      <c r="J302" s="158">
        <f>'STOCK RETURNS'!U1291</f>
        <v>0</v>
      </c>
      <c r="K302" s="158">
        <f>'STOCK RETURNS'!W1291</f>
        <v>-1.6463014287146128E-2</v>
      </c>
      <c r="L302" s="158">
        <f>'STOCK RETURNS'!Y1291</f>
        <v>3.5360715770271925E-3</v>
      </c>
      <c r="M302" s="158">
        <f>'STOCK RETURNS'!AA1291</f>
        <v>-5.1794570496070967E-2</v>
      </c>
      <c r="N302" s="158">
        <f>'STOCK RETURNS'!AC1291</f>
        <v>-6.6332301499712676E-3</v>
      </c>
      <c r="O302" s="158">
        <f>'STOCK RETURNS'!AE1291</f>
        <v>-1.3116519979602273E-2</v>
      </c>
      <c r="P302" s="158">
        <f>'STOCK RETURNS'!AG1291</f>
        <v>-1.9764526186220596E-2</v>
      </c>
      <c r="Q302" s="158">
        <f>'STOCK RETURNS'!AI1291</f>
        <v>-1.4358855932323214E-2</v>
      </c>
      <c r="R302" s="159">
        <f>'STOCK RETURNS'!AK1291</f>
        <v>-1.4588697543718641E-2</v>
      </c>
      <c r="S302" s="156"/>
    </row>
    <row r="303" spans="1:19">
      <c r="A303" s="157">
        <f>'STOCK RETURNS'!C1292</f>
        <v>-3.8171581721247209E-4</v>
      </c>
      <c r="B303" s="158">
        <f>'STOCK RETURNS'!E1292</f>
        <v>-5.9628211315012995E-3</v>
      </c>
      <c r="C303" s="158">
        <f>'STOCK RETURNS'!G1292</f>
        <v>1.2603172153325405E-2</v>
      </c>
      <c r="D303" s="158">
        <f>'STOCK RETURNS'!I1292</f>
        <v>-1.4573768445318783E-2</v>
      </c>
      <c r="E303" s="158">
        <f>'STOCK RETURNS'!K1292</f>
        <v>-2.5797371126935982E-2</v>
      </c>
      <c r="F303" s="158">
        <f>'STOCK RETURNS'!M1292</f>
        <v>-3.9378742638972774E-3</v>
      </c>
      <c r="G303" s="158">
        <f>'STOCK RETURNS'!O1292</f>
        <v>1.8660203212712619E-3</v>
      </c>
      <c r="H303" s="158">
        <f>'STOCK RETURNS'!Q1292</f>
        <v>-4.5469386555433535E-3</v>
      </c>
      <c r="I303" s="158">
        <f>'STOCK RETURNS'!S1292</f>
        <v>-4.796771766117363E-2</v>
      </c>
      <c r="J303" s="158">
        <f>'STOCK RETURNS'!U1292</f>
        <v>0</v>
      </c>
      <c r="K303" s="158">
        <f>'STOCK RETURNS'!W1292</f>
        <v>8.898363799302391E-3</v>
      </c>
      <c r="L303" s="158">
        <f>'STOCK RETURNS'!Y1292</f>
        <v>-1.7664728140530848E-3</v>
      </c>
      <c r="M303" s="158">
        <f>'STOCK RETURNS'!AA1292</f>
        <v>6.3417206143406915E-3</v>
      </c>
      <c r="N303" s="158">
        <f>'STOCK RETURNS'!AC1292</f>
        <v>-5.5476041321137035E-4</v>
      </c>
      <c r="O303" s="158">
        <f>'STOCK RETURNS'!AE1292</f>
        <v>2.6956522687566903E-2</v>
      </c>
      <c r="P303" s="158">
        <f>'STOCK RETURNS'!AG1292</f>
        <v>-8.3370771148320501E-3</v>
      </c>
      <c r="Q303" s="158">
        <f>'STOCK RETURNS'!AI1292</f>
        <v>2.5392507877503689E-2</v>
      </c>
      <c r="R303" s="159">
        <f>'STOCK RETURNS'!AK1292</f>
        <v>-5.2997998310849214E-3</v>
      </c>
      <c r="S303" s="156"/>
    </row>
    <row r="304" spans="1:19">
      <c r="A304" s="157">
        <f>'STOCK RETURNS'!C1293</f>
        <v>1.3744943629379587E-2</v>
      </c>
      <c r="B304" s="158">
        <f>'STOCK RETURNS'!E1293</f>
        <v>-3.4233582310895876E-3</v>
      </c>
      <c r="C304" s="158">
        <f>'STOCK RETURNS'!G1293</f>
        <v>-3.7295784743697012E-2</v>
      </c>
      <c r="D304" s="158">
        <f>'STOCK RETURNS'!I1293</f>
        <v>0</v>
      </c>
      <c r="E304" s="158">
        <f>'STOCK RETURNS'!K1293</f>
        <v>-1.4756580772937974E-2</v>
      </c>
      <c r="F304" s="158">
        <f>'STOCK RETURNS'!M1293</f>
        <v>-2.306088889851917E-2</v>
      </c>
      <c r="G304" s="158">
        <f>'STOCK RETURNS'!O1293</f>
        <v>3.9478810973787422E-2</v>
      </c>
      <c r="H304" s="158">
        <f>'STOCK RETURNS'!Q1293</f>
        <v>-1.4426479710223353E-2</v>
      </c>
      <c r="I304" s="158">
        <f>'STOCK RETURNS'!S1293</f>
        <v>-4.4814015789792543E-2</v>
      </c>
      <c r="J304" s="158">
        <f>'STOCK RETURNS'!U1293</f>
        <v>0</v>
      </c>
      <c r="K304" s="158">
        <f>'STOCK RETURNS'!W1293</f>
        <v>-7.834873323655454E-3</v>
      </c>
      <c r="L304" s="158">
        <f>'STOCK RETURNS'!Y1293</f>
        <v>-3.8972591400907152E-3</v>
      </c>
      <c r="M304" s="158">
        <f>'STOCK RETURNS'!AA1293</f>
        <v>1.7735292022885426E-2</v>
      </c>
      <c r="N304" s="158">
        <f>'STOCK RETURNS'!AC1293</f>
        <v>-1.9862115880826144E-2</v>
      </c>
      <c r="O304" s="158">
        <f>'STOCK RETURNS'!AE1293</f>
        <v>6.6193286807332238E-4</v>
      </c>
      <c r="P304" s="158">
        <f>'STOCK RETURNS'!AG1293</f>
        <v>7.2766316283930576E-3</v>
      </c>
      <c r="Q304" s="158">
        <f>'STOCK RETURNS'!AI1293</f>
        <v>-1.0032680330411966E-2</v>
      </c>
      <c r="R304" s="159">
        <f>'STOCK RETURNS'!AK1293</f>
        <v>-2.0768933435671103E-2</v>
      </c>
      <c r="S304" s="156"/>
    </row>
    <row r="305" spans="1:19">
      <c r="A305" s="157">
        <f>'STOCK RETURNS'!C1294</f>
        <v>6.5879255123734912E-4</v>
      </c>
      <c r="B305" s="158">
        <f>'STOCK RETURNS'!E1294</f>
        <v>4.9410970919673437E-3</v>
      </c>
      <c r="C305" s="158">
        <f>'STOCK RETURNS'!G1294</f>
        <v>0</v>
      </c>
      <c r="D305" s="158">
        <f>'STOCK RETURNS'!I1294</f>
        <v>-1.2454903942600548E-2</v>
      </c>
      <c r="E305" s="158">
        <f>'STOCK RETURNS'!K1294</f>
        <v>-7.7916271092375575E-2</v>
      </c>
      <c r="F305" s="158">
        <f>'STOCK RETURNS'!M1294</f>
        <v>2.0426997999182055E-2</v>
      </c>
      <c r="G305" s="158">
        <f>'STOCK RETURNS'!O1294</f>
        <v>-6.7074589678682794E-2</v>
      </c>
      <c r="H305" s="158">
        <f>'STOCK RETURNS'!Q1294</f>
        <v>-7.7568887660387081E-2</v>
      </c>
      <c r="I305" s="158">
        <f>'STOCK RETURNS'!S1294</f>
        <v>-5.422155416663893E-2</v>
      </c>
      <c r="J305" s="158">
        <f>'STOCK RETURNS'!U1294</f>
        <v>-6.1707885500089474E-2</v>
      </c>
      <c r="K305" s="158">
        <f>'STOCK RETURNS'!W1294</f>
        <v>-6.3405376540402486E-2</v>
      </c>
      <c r="L305" s="158">
        <f>'STOCK RETURNS'!Y1294</f>
        <v>-1.0706740394424456E-2</v>
      </c>
      <c r="M305" s="158">
        <f>'STOCK RETURNS'!AA1294</f>
        <v>-7.6540077122334377E-2</v>
      </c>
      <c r="N305" s="158">
        <f>'STOCK RETURNS'!AC1294</f>
        <v>-4.5179654183160708E-2</v>
      </c>
      <c r="O305" s="158">
        <f>'STOCK RETURNS'!AE1294</f>
        <v>3.8091419867144967E-4</v>
      </c>
      <c r="P305" s="158">
        <f>'STOCK RETURNS'!AG1294</f>
        <v>-7.1458963982144977E-2</v>
      </c>
      <c r="Q305" s="158">
        <f>'STOCK RETURNS'!AI1294</f>
        <v>-3.3796030910314377E-2</v>
      </c>
      <c r="R305" s="159">
        <f>'STOCK RETURNS'!AK1294</f>
        <v>-5.6096345862410628E-2</v>
      </c>
      <c r="S305" s="156"/>
    </row>
    <row r="306" spans="1:19">
      <c r="A306" s="157">
        <f>'STOCK RETURNS'!C1295</f>
        <v>-2.2838560463050092E-2</v>
      </c>
      <c r="B306" s="158">
        <f>'STOCK RETURNS'!E1295</f>
        <v>-4.092073557192763E-2</v>
      </c>
      <c r="C306" s="158">
        <f>'STOCK RETURNS'!G1295</f>
        <v>0</v>
      </c>
      <c r="D306" s="158">
        <f>'STOCK RETURNS'!I1295</f>
        <v>4.3623742294251287E-3</v>
      </c>
      <c r="E306" s="158">
        <f>'STOCK RETURNS'!K1295</f>
        <v>-7.4374980902746898E-2</v>
      </c>
      <c r="F306" s="158">
        <f>'STOCK RETURNS'!M1295</f>
        <v>-2.9892923988064892E-2</v>
      </c>
      <c r="G306" s="158">
        <f>'STOCK RETURNS'!O1295</f>
        <v>-2.2089640672047925E-2</v>
      </c>
      <c r="H306" s="158">
        <f>'STOCK RETURNS'!Q1295</f>
        <v>-7.7903669424786895E-2</v>
      </c>
      <c r="I306" s="158">
        <f>'STOCK RETURNS'!S1295</f>
        <v>2.9282597790883597E-3</v>
      </c>
      <c r="J306" s="158">
        <f>'STOCK RETURNS'!U1295</f>
        <v>1.7435061822101347E-2</v>
      </c>
      <c r="K306" s="158">
        <f>'STOCK RETURNS'!W1295</f>
        <v>9.9166915894163508E-3</v>
      </c>
      <c r="L306" s="158">
        <f>'STOCK RETURNS'!Y1295</f>
        <v>-1.0097453264662219E-2</v>
      </c>
      <c r="M306" s="158">
        <f>'STOCK RETURNS'!AA1295</f>
        <v>5.6657375356772999E-3</v>
      </c>
      <c r="N306" s="158">
        <f>'STOCK RETURNS'!AC1295</f>
        <v>2.070098419925636E-2</v>
      </c>
      <c r="O306" s="158">
        <f>'STOCK RETURNS'!AE1295</f>
        <v>-1.2911344491919007E-2</v>
      </c>
      <c r="P306" s="158">
        <f>'STOCK RETURNS'!AG1295</f>
        <v>-8.0091961317771895E-3</v>
      </c>
      <c r="Q306" s="158">
        <f>'STOCK RETURNS'!AI1295</f>
        <v>-5.3305247173570788E-3</v>
      </c>
      <c r="R306" s="159">
        <f>'STOCK RETURNS'!AK1295</f>
        <v>6.7247213165381337E-3</v>
      </c>
      <c r="S306" s="156"/>
    </row>
    <row r="307" spans="1:19">
      <c r="A307" s="157">
        <f>'STOCK RETURNS'!C1296</f>
        <v>1.1294147618243596E-2</v>
      </c>
      <c r="B307" s="158">
        <f>'STOCK RETURNS'!E1296</f>
        <v>2.5927378256136738E-2</v>
      </c>
      <c r="C307" s="158">
        <f>'STOCK RETURNS'!G1296</f>
        <v>-1.2578782206860073E-2</v>
      </c>
      <c r="D307" s="158">
        <f>'STOCK RETURNS'!I1296</f>
        <v>9.2432778263533411E-3</v>
      </c>
      <c r="E307" s="158">
        <f>'STOCK RETURNS'!K1296</f>
        <v>6.9003708012544768E-2</v>
      </c>
      <c r="F307" s="158">
        <f>'STOCK RETURNS'!M1296</f>
        <v>1.6618392779368676E-2</v>
      </c>
      <c r="G307" s="158">
        <f>'STOCK RETURNS'!O1296</f>
        <v>1.670915113530845E-2</v>
      </c>
      <c r="H307" s="158">
        <f>'STOCK RETURNS'!Q1296</f>
        <v>2.061928720273561E-2</v>
      </c>
      <c r="I307" s="158">
        <f>'STOCK RETURNS'!S1296</f>
        <v>4.9903440098496343E-2</v>
      </c>
      <c r="J307" s="158">
        <f>'STOCK RETURNS'!U1296</f>
        <v>1.616493685335536E-2</v>
      </c>
      <c r="K307" s="158">
        <f>'STOCK RETURNS'!W1296</f>
        <v>1.5576638928737101E-2</v>
      </c>
      <c r="L307" s="158">
        <f>'STOCK RETURNS'!Y1296</f>
        <v>2.8935756937965611E-2</v>
      </c>
      <c r="M307" s="158">
        <f>'STOCK RETURNS'!AA1296</f>
        <v>0</v>
      </c>
      <c r="N307" s="158">
        <f>'STOCK RETURNS'!AC1296</f>
        <v>1.825547880783307E-2</v>
      </c>
      <c r="O307" s="158">
        <f>'STOCK RETURNS'!AE1296</f>
        <v>1.0151872013918799E-4</v>
      </c>
      <c r="P307" s="158">
        <f>'STOCK RETURNS'!AG1296</f>
        <v>2.365070978553515E-2</v>
      </c>
      <c r="Q307" s="158">
        <f>'STOCK RETURNS'!AI1296</f>
        <v>1.3414316363892806E-2</v>
      </c>
      <c r="R307" s="159">
        <f>'STOCK RETURNS'!AK1296</f>
        <v>3.3143356394685457E-2</v>
      </c>
      <c r="S307" s="156"/>
    </row>
    <row r="308" spans="1:19">
      <c r="A308" s="157">
        <f>'STOCK RETURNS'!C1297</f>
        <v>-1.4765368922662116E-2</v>
      </c>
      <c r="B308" s="158">
        <f>'STOCK RETURNS'!E1297</f>
        <v>-1.3172103281010811E-2</v>
      </c>
      <c r="C308" s="158">
        <f>'STOCK RETURNS'!G1297</f>
        <v>3.5380375547109863E-3</v>
      </c>
      <c r="D308" s="158">
        <f>'STOCK RETURNS'!I1297</f>
        <v>4.0172220452645456E-3</v>
      </c>
      <c r="E308" s="158">
        <f>'STOCK RETURNS'!K1297</f>
        <v>-9.9101283691802097E-3</v>
      </c>
      <c r="F308" s="158">
        <f>'STOCK RETURNS'!M1297</f>
        <v>-3.5361798639995459E-2</v>
      </c>
      <c r="G308" s="158">
        <f>'STOCK RETURNS'!O1297</f>
        <v>-1.0069798490105393E-2</v>
      </c>
      <c r="H308" s="158">
        <f>'STOCK RETURNS'!Q1297</f>
        <v>-4.641204176446459E-2</v>
      </c>
      <c r="I308" s="158">
        <f>'STOCK RETURNS'!S1297</f>
        <v>-1.4005831188919212E-2</v>
      </c>
      <c r="J308" s="158">
        <f>'STOCK RETURNS'!U1297</f>
        <v>-5.7072668931000103E-2</v>
      </c>
      <c r="K308" s="158">
        <f>'STOCK RETURNS'!W1297</f>
        <v>0</v>
      </c>
      <c r="L308" s="158">
        <f>'STOCK RETURNS'!Y1297</f>
        <v>4.6439986824478509E-2</v>
      </c>
      <c r="M308" s="158">
        <f>'STOCK RETURNS'!AA1297</f>
        <v>6.5597282485813271E-2</v>
      </c>
      <c r="N308" s="158">
        <f>'STOCK RETURNS'!AC1297</f>
        <v>-2.069475938450854E-2</v>
      </c>
      <c r="O308" s="158">
        <f>'STOCK RETURNS'!AE1297</f>
        <v>1.1716814416981341E-2</v>
      </c>
      <c r="P308" s="158">
        <f>'STOCK RETURNS'!AG1297</f>
        <v>-1.1282556690311458E-2</v>
      </c>
      <c r="Q308" s="158">
        <f>'STOCK RETURNS'!AI1297</f>
        <v>-2.0292260451548767E-2</v>
      </c>
      <c r="R308" s="159">
        <f>'STOCK RETURNS'!AK1297</f>
        <v>-2.9829092659940208E-2</v>
      </c>
      <c r="S308" s="156"/>
    </row>
    <row r="309" spans="1:19">
      <c r="A309" s="157">
        <f>'STOCK RETURNS'!C1298</f>
        <v>-1.6262104321563244E-2</v>
      </c>
      <c r="B309" s="158">
        <f>'STOCK RETURNS'!E1298</f>
        <v>2.82334802745069E-3</v>
      </c>
      <c r="C309" s="158">
        <f>'STOCK RETURNS'!G1298</f>
        <v>0</v>
      </c>
      <c r="D309" s="158">
        <f>'STOCK RETURNS'!I1298</f>
        <v>-3.4423441909729015E-3</v>
      </c>
      <c r="E309" s="158">
        <f>'STOCK RETURNS'!K1298</f>
        <v>6.996790608603537E-2</v>
      </c>
      <c r="F309" s="158">
        <f>'STOCK RETURNS'!M1298</f>
        <v>1.5568079990102682E-2</v>
      </c>
      <c r="G309" s="158">
        <f>'STOCK RETURNS'!O1298</f>
        <v>3.9310537546652771E-2</v>
      </c>
      <c r="H309" s="158">
        <f>'STOCK RETURNS'!Q1298</f>
        <v>5.3191728749843299E-2</v>
      </c>
      <c r="I309" s="158">
        <f>'STOCK RETURNS'!S1298</f>
        <v>1.5395685477973473E-2</v>
      </c>
      <c r="J309" s="158">
        <f>'STOCK RETURNS'!U1298</f>
        <v>0</v>
      </c>
      <c r="K309" s="158">
        <f>'STOCK RETURNS'!W1298</f>
        <v>3.2583247310002353E-2</v>
      </c>
      <c r="L309" s="158">
        <f>'STOCK RETURNS'!Y1298</f>
        <v>-2.2778479326320159E-2</v>
      </c>
      <c r="M309" s="158">
        <f>'STOCK RETURNS'!AA1298</f>
        <v>-4.7679669885404861E-2</v>
      </c>
      <c r="N309" s="158">
        <f>'STOCK RETURNS'!AC1298</f>
        <v>1.232114894783117E-2</v>
      </c>
      <c r="O309" s="158">
        <f>'STOCK RETURNS'!AE1298</f>
        <v>-4.222809412065081E-3</v>
      </c>
      <c r="P309" s="158">
        <f>'STOCK RETURNS'!AG1298</f>
        <v>2.8325956056076953E-3</v>
      </c>
      <c r="Q309" s="158">
        <f>'STOCK RETURNS'!AI1298</f>
        <v>-4.1784654012801169E-3</v>
      </c>
      <c r="R309" s="159">
        <f>'STOCK RETURNS'!AK1298</f>
        <v>3.6833529243895546E-2</v>
      </c>
      <c r="S309" s="156"/>
    </row>
    <row r="310" spans="1:19">
      <c r="A310" s="157">
        <f>'STOCK RETURNS'!C1299</f>
        <v>-6.4017552556487499E-3</v>
      </c>
      <c r="B310" s="158">
        <f>'STOCK RETURNS'!E1299</f>
        <v>-2.3310620285902871E-2</v>
      </c>
      <c r="C310" s="158">
        <f>'STOCK RETURNS'!G1299</f>
        <v>9.0407446521490239E-3</v>
      </c>
      <c r="D310" s="158">
        <f>'STOCK RETURNS'!I1299</f>
        <v>-1.6514934238334753E-2</v>
      </c>
      <c r="E310" s="158">
        <f>'STOCK RETURNS'!K1299</f>
        <v>-3.578077382589983E-3</v>
      </c>
      <c r="F310" s="158">
        <f>'STOCK RETURNS'!M1299</f>
        <v>-1.2343013845307053E-2</v>
      </c>
      <c r="G310" s="158">
        <f>'STOCK RETURNS'!O1299</f>
        <v>1.7436909975934403E-2</v>
      </c>
      <c r="H310" s="158">
        <f>'STOCK RETURNS'!Q1299</f>
        <v>-2.4317307650706357E-2</v>
      </c>
      <c r="I310" s="158">
        <f>'STOCK RETURNS'!S1299</f>
        <v>-2.2472855852058628E-2</v>
      </c>
      <c r="J310" s="158">
        <f>'STOCK RETURNS'!U1299</f>
        <v>0</v>
      </c>
      <c r="K310" s="158">
        <f>'STOCK RETURNS'!W1299</f>
        <v>0</v>
      </c>
      <c r="L310" s="158">
        <f>'STOCK RETURNS'!Y1299</f>
        <v>-4.501463196872716E-2</v>
      </c>
      <c r="M310" s="158">
        <f>'STOCK RETURNS'!AA1299</f>
        <v>3.6292328190572147E-2</v>
      </c>
      <c r="N310" s="158">
        <f>'STOCK RETURNS'!AC1299</f>
        <v>-1.5635062506313398E-3</v>
      </c>
      <c r="O310" s="158">
        <f>'STOCK RETURNS'!AE1299</f>
        <v>5.8421218636010082E-4</v>
      </c>
      <c r="P310" s="158">
        <f>'STOCK RETURNS'!AG1299</f>
        <v>-1.1569593253778371E-2</v>
      </c>
      <c r="Q310" s="158">
        <f>'STOCK RETURNS'!AI1299</f>
        <v>-1.1993835675200511E-2</v>
      </c>
      <c r="R310" s="159">
        <f>'STOCK RETURNS'!AK1299</f>
        <v>-2.2699894516624058E-2</v>
      </c>
      <c r="S310" s="156"/>
    </row>
    <row r="311" spans="1:19">
      <c r="A311" s="157">
        <f>'STOCK RETURNS'!C1300</f>
        <v>-2.1976711066386392E-2</v>
      </c>
      <c r="B311" s="158">
        <f>'STOCK RETURNS'!E1300</f>
        <v>-3.0513581711748675E-2</v>
      </c>
      <c r="C311" s="158">
        <f>'STOCK RETURNS'!G1300</f>
        <v>0</v>
      </c>
      <c r="D311" s="158">
        <f>'STOCK RETURNS'!I1300</f>
        <v>-7.3303362983079814E-3</v>
      </c>
      <c r="E311" s="158">
        <f>'STOCK RETURNS'!K1300</f>
        <v>-2.4676482531917621E-2</v>
      </c>
      <c r="F311" s="158">
        <f>'STOCK RETURNS'!M1300</f>
        <v>-1.7633867601069192E-2</v>
      </c>
      <c r="G311" s="158">
        <f>'STOCK RETURNS'!O1300</f>
        <v>1.1027385789405106E-3</v>
      </c>
      <c r="H311" s="158">
        <f>'STOCK RETURNS'!Q1300</f>
        <v>1.5372793188863979E-3</v>
      </c>
      <c r="I311" s="158">
        <f>'STOCK RETURNS'!S1300</f>
        <v>-2.1537085144383881E-2</v>
      </c>
      <c r="J311" s="158">
        <f>'STOCK RETURNS'!U1300</f>
        <v>-3.2634862354927671E-3</v>
      </c>
      <c r="K311" s="158">
        <f>'STOCK RETURNS'!W1300</f>
        <v>-2.7957178921220134E-2</v>
      </c>
      <c r="L311" s="158">
        <f>'STOCK RETURNS'!Y1300</f>
        <v>-6.1338817612662426E-3</v>
      </c>
      <c r="M311" s="158">
        <f>'STOCK RETURNS'!AA1300</f>
        <v>1.6664398795676522E-2</v>
      </c>
      <c r="N311" s="158">
        <f>'STOCK RETURNS'!AC1300</f>
        <v>-7.1588879280613501E-3</v>
      </c>
      <c r="O311" s="158">
        <f>'STOCK RETURNS'!AE1300</f>
        <v>4.8418461425613702E-3</v>
      </c>
      <c r="P311" s="158">
        <f>'STOCK RETURNS'!AG1300</f>
        <v>-1.3830416380876835E-2</v>
      </c>
      <c r="Q311" s="158">
        <f>'STOCK RETURNS'!AI1300</f>
        <v>-4.4042875776022533E-2</v>
      </c>
      <c r="R311" s="159">
        <f>'STOCK RETURNS'!AK1300</f>
        <v>-1.7134762401841131E-2</v>
      </c>
      <c r="S311" s="156"/>
    </row>
    <row r="312" spans="1:19">
      <c r="A312" s="157">
        <f>'STOCK RETURNS'!C1301</f>
        <v>1.7155259265644563E-3</v>
      </c>
      <c r="B312" s="158">
        <f>'STOCK RETURNS'!E1301</f>
        <v>1.3350516763360172E-2</v>
      </c>
      <c r="C312" s="158">
        <f>'STOCK RETURNS'!G1301</f>
        <v>-4.510155477886019E-3</v>
      </c>
      <c r="D312" s="158">
        <f>'STOCK RETURNS'!I1301</f>
        <v>-6.1992818463094054E-3</v>
      </c>
      <c r="E312" s="158">
        <f>'STOCK RETURNS'!K1301</f>
        <v>2.9468195615855078E-2</v>
      </c>
      <c r="F312" s="158">
        <f>'STOCK RETURNS'!M1301</f>
        <v>3.9022623814341947E-2</v>
      </c>
      <c r="G312" s="158">
        <f>'STOCK RETURNS'!O1301</f>
        <v>3.3950534066521647E-2</v>
      </c>
      <c r="H312" s="158">
        <f>'STOCK RETURNS'!Q1301</f>
        <v>-9.2593254127967123E-3</v>
      </c>
      <c r="I312" s="158">
        <f>'STOCK RETURNS'!S1301</f>
        <v>1.0108389320761057E-2</v>
      </c>
      <c r="J312" s="158">
        <f>'STOCK RETURNS'!U1301</f>
        <v>0</v>
      </c>
      <c r="K312" s="158">
        <f>'STOCK RETURNS'!W1301</f>
        <v>3.0305349495328843E-2</v>
      </c>
      <c r="L312" s="158">
        <f>'STOCK RETURNS'!Y1301</f>
        <v>-1.3114942077828018E-2</v>
      </c>
      <c r="M312" s="158">
        <f>'STOCK RETURNS'!AA1301</f>
        <v>0</v>
      </c>
      <c r="N312" s="158">
        <f>'STOCK RETURNS'!AC1301</f>
        <v>3.5247945643664867E-2</v>
      </c>
      <c r="O312" s="158">
        <f>'STOCK RETURNS'!AE1301</f>
        <v>-5.8291622344100458E-3</v>
      </c>
      <c r="P312" s="158">
        <f>'STOCK RETURNS'!AG1301</f>
        <v>4.1672696400567873E-2</v>
      </c>
      <c r="Q312" s="158">
        <f>'STOCK RETURNS'!AI1301</f>
        <v>3.811758389890936E-2</v>
      </c>
      <c r="R312" s="159">
        <f>'STOCK RETURNS'!AK1301</f>
        <v>1.2136448950475529E-2</v>
      </c>
      <c r="S312" s="156"/>
    </row>
    <row r="313" spans="1:19">
      <c r="A313" s="157">
        <f>'STOCK RETURNS'!C1302</f>
        <v>3.623192369420331E-3</v>
      </c>
      <c r="B313" s="158">
        <f>'STOCK RETURNS'!E1302</f>
        <v>1.9747045714313613E-2</v>
      </c>
      <c r="C313" s="158">
        <f>'STOCK RETURNS'!G1302</f>
        <v>-5.5401803756153561E-3</v>
      </c>
      <c r="D313" s="158">
        <f>'STOCK RETURNS'!I1302</f>
        <v>5.3160196072287664E-3</v>
      </c>
      <c r="E313" s="158">
        <f>'STOCK RETURNS'!K1302</f>
        <v>2.3968439091325257E-2</v>
      </c>
      <c r="F313" s="158">
        <f>'STOCK RETURNS'!M1302</f>
        <v>1.607895292310825E-2</v>
      </c>
      <c r="G313" s="158">
        <f>'STOCK RETURNS'!O1302</f>
        <v>4.9195925992811973E-2</v>
      </c>
      <c r="H313" s="158">
        <f>'STOCK RETURNS'!Q1302</f>
        <v>5.4116869607260488E-3</v>
      </c>
      <c r="I313" s="158">
        <f>'STOCK RETURNS'!S1302</f>
        <v>-1.4378147696274715E-3</v>
      </c>
      <c r="J313" s="158">
        <f>'STOCK RETURNS'!U1302</f>
        <v>0</v>
      </c>
      <c r="K313" s="158">
        <f>'STOCK RETURNS'!W1302</f>
        <v>7.4349784875182116E-3</v>
      </c>
      <c r="L313" s="158">
        <f>'STOCK RETURNS'!Y1302</f>
        <v>3.2470385030784248E-2</v>
      </c>
      <c r="M313" s="158">
        <f>'STOCK RETURNS'!AA1302</f>
        <v>0</v>
      </c>
      <c r="N313" s="158">
        <f>'STOCK RETURNS'!AC1302</f>
        <v>-8.5054955101901821E-4</v>
      </c>
      <c r="O313" s="158">
        <f>'STOCK RETURNS'!AE1302</f>
        <v>1.2839306678862914E-2</v>
      </c>
      <c r="P313" s="158">
        <f>'STOCK RETURNS'!AG1302</f>
        <v>2.0020872604772005E-2</v>
      </c>
      <c r="Q313" s="158">
        <f>'STOCK RETURNS'!AI1302</f>
        <v>1.6102334105043817E-2</v>
      </c>
      <c r="R313" s="159">
        <f>'STOCK RETURNS'!AK1302</f>
        <v>8.7460523017437192E-3</v>
      </c>
      <c r="S313" s="156"/>
    </row>
    <row r="314" spans="1:19">
      <c r="A314" s="157">
        <f>'STOCK RETURNS'!C1303</f>
        <v>1.1586226294108482E-2</v>
      </c>
      <c r="B314" s="158">
        <f>'STOCK RETURNS'!E1303</f>
        <v>4.0841845439849665E-2</v>
      </c>
      <c r="C314" s="158">
        <f>'STOCK RETURNS'!G1303</f>
        <v>5.037794029957081E-3</v>
      </c>
      <c r="D314" s="158">
        <f>'STOCK RETURNS'!I1303</f>
        <v>1.4620143454962391E-2</v>
      </c>
      <c r="E314" s="158">
        <f>'STOCK RETURNS'!K1303</f>
        <v>5.5942542309215533E-2</v>
      </c>
      <c r="F314" s="158">
        <f>'STOCK RETURNS'!M1303</f>
        <v>-3.1505756140767824E-2</v>
      </c>
      <c r="G314" s="158">
        <f>'STOCK RETURNS'!O1303</f>
        <v>-2.3949143258028216E-2</v>
      </c>
      <c r="H314" s="158">
        <f>'STOCK RETURNS'!Q1303</f>
        <v>4.4485284183897029E-2</v>
      </c>
      <c r="I314" s="158">
        <f>'STOCK RETURNS'!S1303</f>
        <v>1.5703391928449762E-2</v>
      </c>
      <c r="J314" s="158">
        <f>'STOCK RETURNS'!U1303</f>
        <v>4.6637310808330841E-2</v>
      </c>
      <c r="K314" s="158">
        <f>'STOCK RETURNS'!W1303</f>
        <v>0</v>
      </c>
      <c r="L314" s="158">
        <f>'STOCK RETURNS'!Y1303</f>
        <v>2.0727950964564746E-2</v>
      </c>
      <c r="M314" s="158">
        <f>'STOCK RETURNS'!AA1303</f>
        <v>0</v>
      </c>
      <c r="N314" s="158">
        <f>'STOCK RETURNS'!AC1303</f>
        <v>-1.6549828532667718E-2</v>
      </c>
      <c r="O314" s="158">
        <f>'STOCK RETURNS'!AE1303</f>
        <v>-4.4280515157320201E-3</v>
      </c>
      <c r="P314" s="158">
        <f>'STOCK RETURNS'!AG1303</f>
        <v>-3.6105004642116321E-2</v>
      </c>
      <c r="Q314" s="158">
        <f>'STOCK RETURNS'!AI1303</f>
        <v>-9.3840869674836902E-3</v>
      </c>
      <c r="R314" s="159">
        <f>'STOCK RETURNS'!AK1303</f>
        <v>-7.9752159069009019E-4</v>
      </c>
      <c r="S314" s="156"/>
    </row>
    <row r="315" spans="1:19">
      <c r="A315" s="157">
        <f>'STOCK RETURNS'!C1304</f>
        <v>-9.3784983527355741E-3</v>
      </c>
      <c r="B315" s="158">
        <f>'STOCK RETURNS'!E1304</f>
        <v>-6.8840505154110776E-3</v>
      </c>
      <c r="C315" s="158">
        <f>'STOCK RETURNS'!G1304</f>
        <v>-5.0377940299570698E-3</v>
      </c>
      <c r="D315" s="158">
        <f>'STOCK RETURNS'!I1304</f>
        <v>1.4503265776464615E-3</v>
      </c>
      <c r="E315" s="158">
        <f>'STOCK RETURNS'!K1304</f>
        <v>-3.8937518259729918E-3</v>
      </c>
      <c r="F315" s="158">
        <f>'STOCK RETURNS'!M1304</f>
        <v>-2.8758939318250708E-2</v>
      </c>
      <c r="G315" s="158">
        <f>'STOCK RETURNS'!O1304</f>
        <v>-7.0279809248098318E-2</v>
      </c>
      <c r="H315" s="158">
        <f>'STOCK RETURNS'!Q1304</f>
        <v>-2.2372297754533099E-2</v>
      </c>
      <c r="I315" s="158">
        <f>'STOCK RETURNS'!S1304</f>
        <v>-2.8368813351996149E-3</v>
      </c>
      <c r="J315" s="158">
        <f>'STOCK RETURNS'!U1304</f>
        <v>0</v>
      </c>
      <c r="K315" s="158">
        <f>'STOCK RETURNS'!W1304</f>
        <v>-4.9457053157135812E-2</v>
      </c>
      <c r="L315" s="158">
        <f>'STOCK RETURNS'!Y1304</f>
        <v>4.5099816252978557E-3</v>
      </c>
      <c r="M315" s="158">
        <f>'STOCK RETURNS'!AA1304</f>
        <v>0</v>
      </c>
      <c r="N315" s="158">
        <f>'STOCK RETURNS'!AC1304</f>
        <v>-1.8032993112150671E-2</v>
      </c>
      <c r="O315" s="158">
        <f>'STOCK RETURNS'!AE1304</f>
        <v>2.182940208298385E-2</v>
      </c>
      <c r="P315" s="158">
        <f>'STOCK RETURNS'!AG1304</f>
        <v>-9.6619109117368589E-3</v>
      </c>
      <c r="Q315" s="158">
        <f>'STOCK RETURNS'!AI1304</f>
        <v>6.9634545593747843E-3</v>
      </c>
      <c r="R315" s="159">
        <f>'STOCK RETURNS'!AK1304</f>
        <v>9.2016078633081247E-4</v>
      </c>
      <c r="S315" s="156"/>
    </row>
    <row r="316" spans="1:19">
      <c r="A316" s="157">
        <f>'STOCK RETURNS'!C1305</f>
        <v>-9.0625934929678409E-3</v>
      </c>
      <c r="B316" s="158">
        <f>'STOCK RETURNS'!E1305</f>
        <v>-1.1968099613520576E-2</v>
      </c>
      <c r="C316" s="158">
        <f>'STOCK RETURNS'!G1305</f>
        <v>7.0458268332026543E-3</v>
      </c>
      <c r="D316" s="158">
        <f>'STOCK RETURNS'!I1305</f>
        <v>-7.2727593290798087E-3</v>
      </c>
      <c r="E316" s="158">
        <f>'STOCK RETURNS'!K1305</f>
        <v>-7.899931548962567E-3</v>
      </c>
      <c r="F316" s="158">
        <f>'STOCK RETURNS'!M1305</f>
        <v>5.1631187215682977E-3</v>
      </c>
      <c r="G316" s="158">
        <f>'STOCK RETURNS'!O1305</f>
        <v>-2.2313136814356431E-3</v>
      </c>
      <c r="H316" s="158">
        <f>'STOCK RETURNS'!Q1305</f>
        <v>-1.4432457121585817E-2</v>
      </c>
      <c r="I316" s="158">
        <f>'STOCK RETURNS'!S1305</f>
        <v>-1.4306395651237858E-2</v>
      </c>
      <c r="J316" s="158">
        <f>'STOCK RETURNS'!U1305</f>
        <v>-7.6647674044309552E-3</v>
      </c>
      <c r="K316" s="158">
        <f>'STOCK RETURNS'!W1305</f>
        <v>0</v>
      </c>
      <c r="L316" s="158">
        <f>'STOCK RETURNS'!Y1305</f>
        <v>-7.9930920781180644E-3</v>
      </c>
      <c r="M316" s="158">
        <f>'STOCK RETURNS'!AA1305</f>
        <v>0</v>
      </c>
      <c r="N316" s="158">
        <f>'STOCK RETURNS'!AC1305</f>
        <v>2.8008953392644671E-3</v>
      </c>
      <c r="O316" s="158">
        <f>'STOCK RETURNS'!AE1305</f>
        <v>8.9567949541641909E-3</v>
      </c>
      <c r="P316" s="158">
        <f>'STOCK RETURNS'!AG1305</f>
        <v>-8.6034370655564008E-3</v>
      </c>
      <c r="Q316" s="158">
        <f>'STOCK RETURNS'!AI1305</f>
        <v>-2.693212086012946E-4</v>
      </c>
      <c r="R316" s="159">
        <f>'STOCK RETURNS'!AK1305</f>
        <v>-6.0270785153445231E-3</v>
      </c>
      <c r="S316" s="156"/>
    </row>
    <row r="317" spans="1:19">
      <c r="A317" s="157">
        <f>'STOCK RETURNS'!C1306</f>
        <v>-8.9413316683844609E-3</v>
      </c>
      <c r="B317" s="158">
        <f>'STOCK RETURNS'!E1306</f>
        <v>-5.9405151082731955E-3</v>
      </c>
      <c r="C317" s="158">
        <f>'STOCK RETURNS'!G1306</f>
        <v>-6.0362356318503412E-3</v>
      </c>
      <c r="D317" s="158">
        <f>'STOCK RETURNS'!I1306</f>
        <v>-5.8565321127129833E-3</v>
      </c>
      <c r="E317" s="158">
        <f>'STOCK RETURNS'!K1306</f>
        <v>5.3177471764697549E-3</v>
      </c>
      <c r="F317" s="158">
        <f>'STOCK RETURNS'!M1306</f>
        <v>-7.5188324140273398E-3</v>
      </c>
      <c r="G317" s="158">
        <f>'STOCK RETURNS'!O1306</f>
        <v>-3.729955835063789E-3</v>
      </c>
      <c r="H317" s="158">
        <f>'STOCK RETURNS'!Q1306</f>
        <v>-4.6012351117167049E-3</v>
      </c>
      <c r="I317" s="158">
        <f>'STOCK RETURNS'!S1306</f>
        <v>-4.3321367391346817E-3</v>
      </c>
      <c r="J317" s="158">
        <f>'STOCK RETURNS'!U1306</f>
        <v>-3.2541653073609539E-2</v>
      </c>
      <c r="K317" s="158">
        <f>'STOCK RETURNS'!W1306</f>
        <v>0</v>
      </c>
      <c r="L317" s="158">
        <f>'STOCK RETURNS'!Y1306</f>
        <v>0</v>
      </c>
      <c r="M317" s="158">
        <f>'STOCK RETURNS'!AA1306</f>
        <v>0</v>
      </c>
      <c r="N317" s="158">
        <f>'STOCK RETURNS'!AC1306</f>
        <v>-4.3319694778736926E-3</v>
      </c>
      <c r="O317" s="158">
        <f>'STOCK RETURNS'!AE1306</f>
        <v>-3.6047494631029235E-2</v>
      </c>
      <c r="P317" s="158">
        <f>'STOCK RETURNS'!AG1306</f>
        <v>-1.9219686869695843E-3</v>
      </c>
      <c r="Q317" s="158">
        <f>'STOCK RETURNS'!AI1306</f>
        <v>1.2682634841877538E-2</v>
      </c>
      <c r="R317" s="159">
        <f>'STOCK RETURNS'!AK1306</f>
        <v>-6.8707521690189524E-3</v>
      </c>
      <c r="S317" s="156"/>
    </row>
    <row r="318" spans="1:19">
      <c r="A318" s="157">
        <f>'STOCK RETURNS'!C1307</f>
        <v>-1.59460196881357E-2</v>
      </c>
      <c r="B318" s="158">
        <f>'STOCK RETURNS'!E1307</f>
        <v>-1.3669878990971626E-2</v>
      </c>
      <c r="C318" s="158">
        <f>'STOCK RETURNS'!G1307</f>
        <v>0</v>
      </c>
      <c r="D318" s="158">
        <f>'STOCK RETURNS'!I1307</f>
        <v>-1.4695079793598834E-3</v>
      </c>
      <c r="E318" s="158">
        <f>'STOCK RETURNS'!K1307</f>
        <v>7.0573871555712805E-2</v>
      </c>
      <c r="F318" s="158">
        <f>'STOCK RETURNS'!M1307</f>
        <v>2.607224030977532E-2</v>
      </c>
      <c r="G318" s="158">
        <f>'STOCK RETURNS'!O1307</f>
        <v>-2.9196386606628877E-2</v>
      </c>
      <c r="H318" s="158">
        <f>'STOCK RETURNS'!Q1307</f>
        <v>5.9674674896786843E-2</v>
      </c>
      <c r="I318" s="158">
        <f>'STOCK RETURNS'!S1307</f>
        <v>1.4461318499997134E-3</v>
      </c>
      <c r="J318" s="158">
        <f>'STOCK RETURNS'!U1307</f>
        <v>-2.2246950221111624E-3</v>
      </c>
      <c r="K318" s="158">
        <f>'STOCK RETURNS'!W1307</f>
        <v>-3.8536046545822558E-2</v>
      </c>
      <c r="L318" s="158">
        <f>'STOCK RETURNS'!Y1307</f>
        <v>-2.3297912224821818E-2</v>
      </c>
      <c r="M318" s="158">
        <f>'STOCK RETURNS'!AA1307</f>
        <v>9.4691995081199419E-4</v>
      </c>
      <c r="N318" s="158">
        <f>'STOCK RETURNS'!AC1307</f>
        <v>5.4870774933862597E-3</v>
      </c>
      <c r="O318" s="158">
        <f>'STOCK RETURNS'!AE1307</f>
        <v>-1.2354573189704395E-2</v>
      </c>
      <c r="P318" s="158">
        <f>'STOCK RETURNS'!AG1307</f>
        <v>-8.8889474172459283E-3</v>
      </c>
      <c r="Q318" s="158">
        <f>'STOCK RETURNS'!AI1307</f>
        <v>1.6314965886535835E-2</v>
      </c>
      <c r="R318" s="159">
        <f>'STOCK RETURNS'!AK1307</f>
        <v>-4.9701790287558418E-4</v>
      </c>
      <c r="S318" s="156"/>
    </row>
    <row r="319" spans="1:19">
      <c r="A319" s="157">
        <f>'STOCK RETURNS'!C1308</f>
        <v>-1.4414287587855E-2</v>
      </c>
      <c r="B319" s="158">
        <f>'STOCK RETURNS'!E1308</f>
        <v>-1.5165410874142946E-2</v>
      </c>
      <c r="C319" s="158">
        <f>'STOCK RETURNS'!G1308</f>
        <v>-1.6277063332140844E-2</v>
      </c>
      <c r="D319" s="158">
        <f>'STOCK RETURNS'!I1308</f>
        <v>-1.4815085785140587E-2</v>
      </c>
      <c r="E319" s="158">
        <f>'STOCK RETURNS'!K1308</f>
        <v>2.7420679725782254E-2</v>
      </c>
      <c r="F319" s="158">
        <f>'STOCK RETURNS'!M1308</f>
        <v>-4.5601320117820421E-2</v>
      </c>
      <c r="G319" s="158">
        <f>'STOCK RETURNS'!O1308</f>
        <v>-2.4538719084373686E-2</v>
      </c>
      <c r="H319" s="158">
        <f>'STOCK RETURNS'!Q1308</f>
        <v>-4.3541433086205028E-3</v>
      </c>
      <c r="I319" s="158">
        <f>'STOCK RETURNS'!S1308</f>
        <v>-5.7971176843259579E-3</v>
      </c>
      <c r="J319" s="158">
        <f>'STOCK RETURNS'!U1308</f>
        <v>2.1392212838651499E-3</v>
      </c>
      <c r="K319" s="158">
        <f>'STOCK RETURNS'!W1308</f>
        <v>-5.3887487532485734E-2</v>
      </c>
      <c r="L319" s="158">
        <f>'STOCK RETURNS'!Y1308</f>
        <v>1.7348638334612854E-2</v>
      </c>
      <c r="M319" s="158">
        <f>'STOCK RETURNS'!AA1308</f>
        <v>0</v>
      </c>
      <c r="N319" s="158">
        <f>'STOCK RETURNS'!AC1308</f>
        <v>-2.2225731037817081E-2</v>
      </c>
      <c r="O319" s="158">
        <f>'STOCK RETURNS'!AE1308</f>
        <v>2.0121958008878752E-3</v>
      </c>
      <c r="P319" s="158">
        <f>'STOCK RETURNS'!AG1308</f>
        <v>-2.495953485691315E-2</v>
      </c>
      <c r="Q319" s="158">
        <f>'STOCK RETURNS'!AI1308</f>
        <v>-1.1477974977197271E-2</v>
      </c>
      <c r="R319" s="159">
        <f>'STOCK RETURNS'!AK1308</f>
        <v>-6.1711275788079879E-3</v>
      </c>
      <c r="S319" s="156"/>
    </row>
    <row r="320" spans="1:19">
      <c r="A320" s="157">
        <f>'STOCK RETURNS'!C1309</f>
        <v>1.0515248077204197E-3</v>
      </c>
      <c r="B320" s="158">
        <f>'STOCK RETURNS'!E1309</f>
        <v>1.4670189747793839E-2</v>
      </c>
      <c r="C320" s="158">
        <f>'STOCK RETURNS'!G1309</f>
        <v>-9.7913691292780998E-3</v>
      </c>
      <c r="D320" s="158">
        <f>'STOCK RETURNS'!I1309</f>
        <v>1.1279430952833031E-2</v>
      </c>
      <c r="E320" s="158">
        <f>'STOCK RETURNS'!K1309</f>
        <v>7.8108574884700962E-4</v>
      </c>
      <c r="F320" s="158">
        <f>'STOCK RETURNS'!M1309</f>
        <v>2.3765377035466596E-2</v>
      </c>
      <c r="G320" s="158">
        <f>'STOCK RETURNS'!O1309</f>
        <v>8.2466597340701362E-3</v>
      </c>
      <c r="H320" s="158">
        <f>'STOCK RETURNS'!Q1309</f>
        <v>2.5844941752142241E-2</v>
      </c>
      <c r="I320" s="158">
        <f>'STOCK RETURNS'!S1309</f>
        <v>4.4072519787702998E-2</v>
      </c>
      <c r="J320" s="158">
        <f>'STOCK RETURNS'!U1309</f>
        <v>8.5473738245951119E-5</v>
      </c>
      <c r="K320" s="158">
        <f>'STOCK RETURNS'!W1309</f>
        <v>3.3576295533604306E-2</v>
      </c>
      <c r="L320" s="158">
        <f>'STOCK RETURNS'!Y1309</f>
        <v>3.8558993603683082E-2</v>
      </c>
      <c r="M320" s="158">
        <f>'STOCK RETURNS'!AA1309</f>
        <v>-1.8789364398123759E-2</v>
      </c>
      <c r="N320" s="158">
        <f>'STOCK RETURNS'!AC1309</f>
        <v>3.052625120148638E-2</v>
      </c>
      <c r="O320" s="158">
        <f>'STOCK RETURNS'!AE1309</f>
        <v>-1.2895098371678956E-2</v>
      </c>
      <c r="P320" s="158">
        <f>'STOCK RETURNS'!AG1309</f>
        <v>2.5735631131801474E-2</v>
      </c>
      <c r="Q320" s="158">
        <f>'STOCK RETURNS'!AI1309</f>
        <v>1.5174614043638377E-2</v>
      </c>
      <c r="R320" s="159">
        <f>'STOCK RETURNS'!AK1309</f>
        <v>8.4677674263118272E-3</v>
      </c>
      <c r="S320" s="156"/>
    </row>
    <row r="321" spans="1:19">
      <c r="A321" s="157">
        <f>'STOCK RETURNS'!C1310</f>
        <v>-6.6431414234515334E-3</v>
      </c>
      <c r="B321" s="158">
        <f>'STOCK RETURNS'!E1310</f>
        <v>-1.7489078154213942E-2</v>
      </c>
      <c r="C321" s="158">
        <f>'STOCK RETURNS'!G1310</f>
        <v>9.7913691292782195E-3</v>
      </c>
      <c r="D321" s="158">
        <f>'STOCK RETURNS'!I1310</f>
        <v>0</v>
      </c>
      <c r="E321" s="158">
        <f>'STOCK RETURNS'!K1310</f>
        <v>9.3852498679766905E-3</v>
      </c>
      <c r="F321" s="158">
        <f>'STOCK RETURNS'!M1310</f>
        <v>-3.4403775240522287E-2</v>
      </c>
      <c r="G321" s="158">
        <f>'STOCK RETURNS'!O1310</f>
        <v>-1.1406220024438564E-2</v>
      </c>
      <c r="H321" s="158">
        <f>'STOCK RETURNS'!Q1310</f>
        <v>-7.8264362494639608E-3</v>
      </c>
      <c r="I321" s="158">
        <f>'STOCK RETURNS'!S1310</f>
        <v>0</v>
      </c>
      <c r="J321" s="158">
        <f>'STOCK RETURNS'!U1310</f>
        <v>0</v>
      </c>
      <c r="K321" s="158">
        <f>'STOCK RETURNS'!W1310</f>
        <v>-2.6043760829238861E-2</v>
      </c>
      <c r="L321" s="158">
        <f>'STOCK RETURNS'!Y1310</f>
        <v>-3.8208054838895021E-2</v>
      </c>
      <c r="M321" s="158">
        <f>'STOCK RETURNS'!AA1310</f>
        <v>-3.8338119470370767E-2</v>
      </c>
      <c r="N321" s="158">
        <f>'STOCK RETURNS'!AC1310</f>
        <v>-6.6395051786917302E-3</v>
      </c>
      <c r="O321" s="158">
        <f>'STOCK RETURNS'!AE1310</f>
        <v>6.8054665183279496E-3</v>
      </c>
      <c r="P321" s="158">
        <f>'STOCK RETURNS'!AG1310</f>
        <v>-1.8596992845000025E-2</v>
      </c>
      <c r="Q321" s="158">
        <f>'STOCK RETURNS'!AI1310</f>
        <v>-3.6563846585779248E-3</v>
      </c>
      <c r="R321" s="159">
        <f>'STOCK RETURNS'!AK1310</f>
        <v>-3.6024883681123852E-3</v>
      </c>
      <c r="S321" s="156"/>
    </row>
    <row r="322" spans="1:19">
      <c r="A322" s="157">
        <f>'STOCK RETURNS'!C1311</f>
        <v>-4.3471414480105693E-3</v>
      </c>
      <c r="B322" s="158">
        <f>'STOCK RETURNS'!E1311</f>
        <v>-2.0165355986861139E-4</v>
      </c>
      <c r="C322" s="158">
        <f>'STOCK RETURNS'!G1311</f>
        <v>1.7789541563498459E-2</v>
      </c>
      <c r="D322" s="158">
        <f>'STOCK RETURNS'!I1311</f>
        <v>5.9014460255075562E-4</v>
      </c>
      <c r="E322" s="158">
        <f>'STOCK RETURNS'!K1311</f>
        <v>-4.7712859645576994E-3</v>
      </c>
      <c r="F322" s="158">
        <f>'STOCK RETURNS'!M1311</f>
        <v>4.1424632537735505E-2</v>
      </c>
      <c r="G322" s="158">
        <f>'STOCK RETURNS'!O1311</f>
        <v>4.3418264379304723E-3</v>
      </c>
      <c r="H322" s="158">
        <f>'STOCK RETURNS'!Q1311</f>
        <v>1.4275519911853237E-3</v>
      </c>
      <c r="I322" s="158">
        <f>'STOCK RETURNS'!S1311</f>
        <v>-2.5353470686456662E-2</v>
      </c>
      <c r="J322" s="158">
        <f>'STOCK RETURNS'!U1311</f>
        <v>-1.7108644036294301E-3</v>
      </c>
      <c r="K322" s="158">
        <f>'STOCK RETURNS'!W1311</f>
        <v>-2.079076966907378E-2</v>
      </c>
      <c r="L322" s="158">
        <f>'STOCK RETURNS'!Y1311</f>
        <v>-1.0531859846587012E-3</v>
      </c>
      <c r="M322" s="158">
        <f>'STOCK RETURNS'!AA1311</f>
        <v>4.0265108611782979E-2</v>
      </c>
      <c r="N322" s="158">
        <f>'STOCK RETURNS'!AC1311</f>
        <v>4.1175513922713566E-3</v>
      </c>
      <c r="O322" s="158">
        <f>'STOCK RETURNS'!AE1311</f>
        <v>-8.2462851524271723E-3</v>
      </c>
      <c r="P322" s="158">
        <f>'STOCK RETURNS'!AG1311</f>
        <v>5.925926099341213E-4</v>
      </c>
      <c r="Q322" s="158">
        <f>'STOCK RETURNS'!AI1311</f>
        <v>1.9102202561192452E-3</v>
      </c>
      <c r="R322" s="159">
        <f>'STOCK RETURNS'!AK1311</f>
        <v>7.6861470563594526E-3</v>
      </c>
      <c r="S322" s="156"/>
    </row>
    <row r="323" spans="1:19">
      <c r="A323" s="157">
        <f>'STOCK RETURNS'!C1312</f>
        <v>-8.3227112930411729E-3</v>
      </c>
      <c r="B323" s="158">
        <f>'STOCK RETURNS'!E1312</f>
        <v>-5.9671479208020465E-3</v>
      </c>
      <c r="C323" s="158">
        <f>'STOCK RETURNS'!G1312</f>
        <v>1.6983425191546626E-2</v>
      </c>
      <c r="D323" s="158">
        <f>'STOCK RETURNS'!I1312</f>
        <v>-1.9360247284541422E-2</v>
      </c>
      <c r="E323" s="158">
        <f>'STOCK RETURNS'!K1312</f>
        <v>-2.6043138536019979E-2</v>
      </c>
      <c r="F323" s="158">
        <f>'STOCK RETURNS'!M1312</f>
        <v>-2.3119689834454577E-2</v>
      </c>
      <c r="G323" s="158">
        <f>'STOCK RETURNS'!O1312</f>
        <v>-2.4318519515590709E-2</v>
      </c>
      <c r="H323" s="158">
        <f>'STOCK RETURNS'!Q1312</f>
        <v>-3.7795196162060236E-2</v>
      </c>
      <c r="I323" s="158">
        <f>'STOCK RETURNS'!S1312</f>
        <v>-1.5816289443284892E-2</v>
      </c>
      <c r="J323" s="158">
        <f>'STOCK RETURNS'!U1312</f>
        <v>-6.8728792877620643E-3</v>
      </c>
      <c r="K323" s="158">
        <f>'STOCK RETURNS'!W1312</f>
        <v>4.9419323961057832E-4</v>
      </c>
      <c r="L323" s="158">
        <f>'STOCK RETURNS'!Y1312</f>
        <v>1.5682496000617777E-2</v>
      </c>
      <c r="M323" s="158">
        <f>'STOCK RETURNS'!AA1312</f>
        <v>-9.3483730287052622E-3</v>
      </c>
      <c r="N323" s="158">
        <f>'STOCK RETURNS'!AC1312</f>
        <v>-1.7226635768505513E-2</v>
      </c>
      <c r="O323" s="158">
        <f>'STOCK RETURNS'!AE1312</f>
        <v>-1.1362287368630198E-2</v>
      </c>
      <c r="P323" s="158">
        <f>'STOCK RETURNS'!AG1312</f>
        <v>-4.7506027585978647E-3</v>
      </c>
      <c r="Q323" s="158">
        <f>'STOCK RETURNS'!AI1312</f>
        <v>-6.38838161081261E-3</v>
      </c>
      <c r="R323" s="159">
        <f>'STOCK RETURNS'!AK1312</f>
        <v>-2.8370252903034188E-2</v>
      </c>
      <c r="S323" s="156"/>
    </row>
    <row r="324" spans="1:19">
      <c r="A324" s="157">
        <f>'STOCK RETURNS'!C1313</f>
        <v>-4.8332621880192647E-3</v>
      </c>
      <c r="B324" s="158">
        <f>'STOCK RETURNS'!E1313</f>
        <v>-1.4612225453782535E-2</v>
      </c>
      <c r="C324" s="158">
        <f>'STOCK RETURNS'!G1313</f>
        <v>0</v>
      </c>
      <c r="D324" s="158">
        <f>'STOCK RETURNS'!I1313</f>
        <v>7.4906717291576587E-3</v>
      </c>
      <c r="E324" s="158">
        <f>'STOCK RETURNS'!K1313</f>
        <v>-4.1788897360466426E-2</v>
      </c>
      <c r="F324" s="158">
        <f>'STOCK RETURNS'!M1313</f>
        <v>-3.3490147547609345E-2</v>
      </c>
      <c r="G324" s="158">
        <f>'STOCK RETURNS'!O1313</f>
        <v>-3.156646596783453E-2</v>
      </c>
      <c r="H324" s="158">
        <f>'STOCK RETURNS'!Q1313</f>
        <v>-4.2366396371629346E-2</v>
      </c>
      <c r="I324" s="158">
        <f>'STOCK RETURNS'!S1313</f>
        <v>0</v>
      </c>
      <c r="J324" s="158">
        <f>'STOCK RETURNS'!U1313</f>
        <v>0</v>
      </c>
      <c r="K324" s="158">
        <f>'STOCK RETURNS'!W1313</f>
        <v>-1.1928570865273732E-2</v>
      </c>
      <c r="L324" s="158">
        <f>'STOCK RETURNS'!Y1313</f>
        <v>2.4175456430001806E-3</v>
      </c>
      <c r="M324" s="158">
        <f>'STOCK RETURNS'!AA1313</f>
        <v>-6.8244862168957698E-3</v>
      </c>
      <c r="N324" s="158">
        <f>'STOCK RETURNS'!AC1313</f>
        <v>-1.8646306042444119E-2</v>
      </c>
      <c r="O324" s="158">
        <f>'STOCK RETURNS'!AE1313</f>
        <v>-5.2219439811517126E-3</v>
      </c>
      <c r="P324" s="158">
        <f>'STOCK RETURNS'!AG1313</f>
        <v>3.7627532265217803E-3</v>
      </c>
      <c r="Q324" s="158">
        <f>'STOCK RETURNS'!AI1313</f>
        <v>-1.4499205274649424E-2</v>
      </c>
      <c r="R324" s="159">
        <f>'STOCK RETURNS'!AK1313</f>
        <v>-2.7564857029326761E-2</v>
      </c>
      <c r="S324" s="156"/>
    </row>
    <row r="325" spans="1:19">
      <c r="A325" s="157">
        <f>'STOCK RETURNS'!C1314</f>
        <v>-4.2222630422346592E-2</v>
      </c>
      <c r="B325" s="158">
        <f>'STOCK RETURNS'!E1314</f>
        <v>-2.6915874796028486E-2</v>
      </c>
      <c r="C325" s="158">
        <f>'STOCK RETURNS'!G1314</f>
        <v>-4.5082336413906327E-2</v>
      </c>
      <c r="D325" s="158">
        <f>'STOCK RETURNS'!I1314</f>
        <v>-6.7288567708418429E-2</v>
      </c>
      <c r="E325" s="158">
        <f>'STOCK RETURNS'!K1314</f>
        <v>-4.7092948824614858E-2</v>
      </c>
      <c r="F325" s="158">
        <f>'STOCK RETURNS'!M1314</f>
        <v>-3.6184852205900821E-2</v>
      </c>
      <c r="G325" s="158">
        <f>'STOCK RETURNS'!O1314</f>
        <v>-7.7477626021678001E-2</v>
      </c>
      <c r="H325" s="158">
        <f>'STOCK RETURNS'!Q1314</f>
        <v>-6.0528026791003518E-2</v>
      </c>
      <c r="I325" s="158">
        <f>'STOCK RETURNS'!S1314</f>
        <v>-6.1258880887215136E-2</v>
      </c>
      <c r="J325" s="158">
        <f>'STOCK RETURNS'!U1314</f>
        <v>0</v>
      </c>
      <c r="K325" s="158">
        <f>'STOCK RETURNS'!W1314</f>
        <v>-6.613980250454507E-2</v>
      </c>
      <c r="L325" s="158">
        <f>'STOCK RETURNS'!Y1314</f>
        <v>-8.3131756902046442E-3</v>
      </c>
      <c r="M325" s="158">
        <f>'STOCK RETURNS'!AA1314</f>
        <v>0</v>
      </c>
      <c r="N325" s="158">
        <f>'STOCK RETURNS'!AC1314</f>
        <v>-7.0324534910702799E-2</v>
      </c>
      <c r="O325" s="158">
        <f>'STOCK RETURNS'!AE1314</f>
        <v>-4.5534213988242429E-2</v>
      </c>
      <c r="P325" s="158">
        <f>'STOCK RETURNS'!AG1314</f>
        <v>-1.614063136439883E-2</v>
      </c>
      <c r="Q325" s="158">
        <f>'STOCK RETURNS'!AI1314</f>
        <v>-6.235428650289087E-2</v>
      </c>
      <c r="R325" s="159">
        <f>'STOCK RETURNS'!AK1314</f>
        <v>-1.8453139935654395E-2</v>
      </c>
      <c r="S325" s="156"/>
    </row>
    <row r="326" spans="1:19">
      <c r="A326" s="157">
        <f>'STOCK RETURNS'!C1315</f>
        <v>1.205640859675434E-2</v>
      </c>
      <c r="B326" s="158">
        <f>'STOCK RETURNS'!E1315</f>
        <v>2.0720707847102688E-2</v>
      </c>
      <c r="C326" s="158">
        <f>'STOCK RETURNS'!G1315</f>
        <v>5.1679701584423773E-3</v>
      </c>
      <c r="D326" s="158">
        <f>'STOCK RETURNS'!I1315</f>
        <v>-3.8387763071657129E-3</v>
      </c>
      <c r="E326" s="158">
        <f>'STOCK RETURNS'!K1315</f>
        <v>1.5042882171657659E-2</v>
      </c>
      <c r="F326" s="158">
        <f>'STOCK RETURNS'!M1315</f>
        <v>2.2268126605770839E-2</v>
      </c>
      <c r="G326" s="158">
        <f>'STOCK RETURNS'!O1315</f>
        <v>-3.9941044536850226E-2</v>
      </c>
      <c r="H326" s="158">
        <f>'STOCK RETURNS'!Q1315</f>
        <v>2.03176432408687E-2</v>
      </c>
      <c r="I326" s="158">
        <f>'STOCK RETURNS'!S1315</f>
        <v>4.223855620818491E-2</v>
      </c>
      <c r="J326" s="158">
        <f>'STOCK RETURNS'!U1315</f>
        <v>0</v>
      </c>
      <c r="K326" s="158">
        <f>'STOCK RETURNS'!W1315</f>
        <v>-5.0877067838227576E-3</v>
      </c>
      <c r="L326" s="158">
        <f>'STOCK RETURNS'!Y1315</f>
        <v>2.337679500202201E-2</v>
      </c>
      <c r="M326" s="158">
        <f>'STOCK RETURNS'!AA1315</f>
        <v>-1.6880812999343308E-2</v>
      </c>
      <c r="N326" s="158">
        <f>'STOCK RETURNS'!AC1315</f>
        <v>2.0166457202957275E-2</v>
      </c>
      <c r="O326" s="158">
        <f>'STOCK RETURNS'!AE1315</f>
        <v>9.565171768970494E-3</v>
      </c>
      <c r="P326" s="158">
        <f>'STOCK RETURNS'!AG1315</f>
        <v>2.2072849334999318E-3</v>
      </c>
      <c r="Q326" s="158">
        <f>'STOCK RETURNS'!AI1315</f>
        <v>4.8349265394310587E-2</v>
      </c>
      <c r="R326" s="159">
        <f>'STOCK RETURNS'!AK1315</f>
        <v>1.4658565542840717E-2</v>
      </c>
      <c r="S326" s="156"/>
    </row>
    <row r="327" spans="1:19">
      <c r="A327" s="157">
        <f>'STOCK RETURNS'!C1316</f>
        <v>-5.5636062060467331E-3</v>
      </c>
      <c r="B327" s="158">
        <f>'STOCK RETURNS'!E1316</f>
        <v>-1.6710571616228558E-2</v>
      </c>
      <c r="C327" s="158">
        <f>'STOCK RETURNS'!G1316</f>
        <v>0</v>
      </c>
      <c r="D327" s="158">
        <f>'STOCK RETURNS'!I1316</f>
        <v>-3.4896741673226796E-2</v>
      </c>
      <c r="E327" s="158">
        <f>'STOCK RETURNS'!K1316</f>
        <v>8.8135271906162969E-3</v>
      </c>
      <c r="F327" s="158">
        <f>'STOCK RETURNS'!M1316</f>
        <v>-1.2084739215071999E-2</v>
      </c>
      <c r="G327" s="158">
        <f>'STOCK RETURNS'!O1316</f>
        <v>5.2019026296590519E-2</v>
      </c>
      <c r="H327" s="158">
        <f>'STOCK RETURNS'!Q1316</f>
        <v>6.4154189562000375E-3</v>
      </c>
      <c r="I327" s="158">
        <f>'STOCK RETURNS'!S1316</f>
        <v>2.9114137848248955E-2</v>
      </c>
      <c r="J327" s="158">
        <f>'STOCK RETURNS'!U1316</f>
        <v>0</v>
      </c>
      <c r="K327" s="158">
        <f>'STOCK RETURNS'!W1316</f>
        <v>-3.6079343700141119E-2</v>
      </c>
      <c r="L327" s="158">
        <f>'STOCK RETURNS'!Y1316</f>
        <v>-3.3514969583675086E-2</v>
      </c>
      <c r="M327" s="158">
        <f>'STOCK RETURNS'!AA1316</f>
        <v>-4.3206182540455919E-3</v>
      </c>
      <c r="N327" s="158">
        <f>'STOCK RETURNS'!AC1316</f>
        <v>-1.9579490400769166E-2</v>
      </c>
      <c r="O327" s="158">
        <f>'STOCK RETURNS'!AE1316</f>
        <v>-2.3903244870870428E-2</v>
      </c>
      <c r="P327" s="158">
        <f>'STOCK RETURNS'!AG1316</f>
        <v>1.6022434831676994E-3</v>
      </c>
      <c r="Q327" s="158">
        <f>'STOCK RETURNS'!AI1316</f>
        <v>-9.1569380604943063E-4</v>
      </c>
      <c r="R327" s="159">
        <f>'STOCK RETURNS'!AK1316</f>
        <v>-3.4800914994190255E-3</v>
      </c>
      <c r="S327" s="156"/>
    </row>
    <row r="328" spans="1:19">
      <c r="A328" s="157">
        <f>'STOCK RETURNS'!C1317</f>
        <v>-1.4838401748082767E-2</v>
      </c>
      <c r="B328" s="158">
        <f>'STOCK RETURNS'!E1317</f>
        <v>-9.9492776678353888E-3</v>
      </c>
      <c r="C328" s="158">
        <f>'STOCK RETURNS'!G1317</f>
        <v>2.9458707151125123E-2</v>
      </c>
      <c r="D328" s="158">
        <f>'STOCK RETURNS'!I1317</f>
        <v>-2.1131089796435673E-2</v>
      </c>
      <c r="E328" s="158">
        <f>'STOCK RETURNS'!K1317</f>
        <v>-2.0508789738949214E-2</v>
      </c>
      <c r="F328" s="158">
        <f>'STOCK RETURNS'!M1317</f>
        <v>-2.0471543980187221E-2</v>
      </c>
      <c r="G328" s="158">
        <f>'STOCK RETURNS'!O1317</f>
        <v>-2.1573870432853848E-2</v>
      </c>
      <c r="H328" s="158">
        <f>'STOCK RETURNS'!Q1317</f>
        <v>-2.2636374779738719E-2</v>
      </c>
      <c r="I328" s="158">
        <f>'STOCK RETURNS'!S1317</f>
        <v>-1.5907783034638627E-2</v>
      </c>
      <c r="J328" s="158">
        <f>'STOCK RETURNS'!U1317</f>
        <v>-4.7941386552054321E-2</v>
      </c>
      <c r="K328" s="158">
        <f>'STOCK RETURNS'!W1317</f>
        <v>-5.3742568529906116E-2</v>
      </c>
      <c r="L328" s="158">
        <f>'STOCK RETURNS'!Y1317</f>
        <v>1.404494612898402E-3</v>
      </c>
      <c r="M328" s="158">
        <f>'STOCK RETURNS'!AA1317</f>
        <v>0</v>
      </c>
      <c r="N328" s="158">
        <f>'STOCK RETURNS'!AC1317</f>
        <v>-2.0777691760865732E-2</v>
      </c>
      <c r="O328" s="158">
        <f>'STOCK RETURNS'!AE1317</f>
        <v>-6.6831308768132175E-2</v>
      </c>
      <c r="P328" s="158">
        <f>'STOCK RETURNS'!AG1317</f>
        <v>-1.1472401162236807E-2</v>
      </c>
      <c r="Q328" s="158">
        <f>'STOCK RETURNS'!AI1317</f>
        <v>-5.6165260550074848E-3</v>
      </c>
      <c r="R328" s="159">
        <f>'STOCK RETURNS'!AK1317</f>
        <v>-1.2642895525924475E-2</v>
      </c>
      <c r="S328" s="156"/>
    </row>
    <row r="329" spans="1:19">
      <c r="A329" s="157">
        <f>'STOCK RETURNS'!C1318</f>
        <v>-3.3980857777280701E-4</v>
      </c>
      <c r="B329" s="158">
        <f>'STOCK RETURNS'!E1318</f>
        <v>-2.041764459031532E-2</v>
      </c>
      <c r="C329" s="158">
        <f>'STOCK RETURNS'!G1318</f>
        <v>0</v>
      </c>
      <c r="D329" s="158">
        <f>'STOCK RETURNS'!I1318</f>
        <v>1.5472895303244565E-2</v>
      </c>
      <c r="E329" s="158">
        <f>'STOCK RETURNS'!K1318</f>
        <v>-9.9416416321801791E-3</v>
      </c>
      <c r="F329" s="158">
        <f>'STOCK RETURNS'!M1318</f>
        <v>1.0799796406226525E-2</v>
      </c>
      <c r="G329" s="158">
        <f>'STOCK RETURNS'!O1318</f>
        <v>-3.185129624072662E-2</v>
      </c>
      <c r="H329" s="158">
        <f>'STOCK RETURNS'!Q1318</f>
        <v>1.6339872916549549E-3</v>
      </c>
      <c r="I329" s="158">
        <f>'STOCK RETURNS'!S1318</f>
        <v>-1.4587894636599842E-3</v>
      </c>
      <c r="J329" s="158">
        <f>'STOCK RETURNS'!U1318</f>
        <v>-1.7198465429551682E-3</v>
      </c>
      <c r="K329" s="158">
        <f>'STOCK RETURNS'!W1318</f>
        <v>-1.1754335764172274E-3</v>
      </c>
      <c r="L329" s="158">
        <f>'STOCK RETURNS'!Y1318</f>
        <v>1.1859225142143433E-2</v>
      </c>
      <c r="M329" s="158">
        <f>'STOCK RETURNS'!AA1318</f>
        <v>-1.3331853991092346E-3</v>
      </c>
      <c r="N329" s="158">
        <f>'STOCK RETURNS'!AC1318</f>
        <v>1.3608468100474985E-2</v>
      </c>
      <c r="O329" s="158">
        <f>'STOCK RETURNS'!AE1318</f>
        <v>-4.3596409817173191E-3</v>
      </c>
      <c r="P329" s="158">
        <f>'STOCK RETURNS'!AG1318</f>
        <v>6.4568424486336467E-3</v>
      </c>
      <c r="Q329" s="158">
        <f>'STOCK RETURNS'!AI1318</f>
        <v>2.5302969345270539E-3</v>
      </c>
      <c r="R329" s="159">
        <f>'STOCK RETURNS'!AK1318</f>
        <v>-2.6648900890552434E-4</v>
      </c>
      <c r="S329" s="156"/>
    </row>
    <row r="330" spans="1:19">
      <c r="A330" s="157">
        <f>'STOCK RETURNS'!C1319</f>
        <v>4.5213143597741352E-3</v>
      </c>
      <c r="B330" s="158">
        <f>'STOCK RETURNS'!E1319</f>
        <v>2.0606265086622164E-3</v>
      </c>
      <c r="C330" s="158">
        <f>'STOCK RETURNS'!G1319</f>
        <v>-4.2951387195599197E-2</v>
      </c>
      <c r="D330" s="158">
        <f>'STOCK RETURNS'!I1319</f>
        <v>1.589437434446633E-2</v>
      </c>
      <c r="E330" s="158">
        <f>'STOCK RETURNS'!K1319</f>
        <v>2.4737068267656915E-2</v>
      </c>
      <c r="F330" s="158">
        <f>'STOCK RETURNS'!M1319</f>
        <v>4.7449599712987775E-2</v>
      </c>
      <c r="G330" s="158">
        <f>'STOCK RETURNS'!O1319</f>
        <v>7.9421113567751372E-3</v>
      </c>
      <c r="H330" s="158">
        <f>'STOCK RETURNS'!Q1319</f>
        <v>1.9402387146750327E-2</v>
      </c>
      <c r="I330" s="158">
        <f>'STOCK RETURNS'!S1319</f>
        <v>1.88002645001474E-2</v>
      </c>
      <c r="J330" s="158">
        <f>'STOCK RETURNS'!U1319</f>
        <v>-6.1462987279566943E-2</v>
      </c>
      <c r="K330" s="158">
        <f>'STOCK RETURNS'!W1319</f>
        <v>2.8693462470309697E-2</v>
      </c>
      <c r="L330" s="158">
        <f>'STOCK RETURNS'!Y1319</f>
        <v>-1.0106376314729099E-2</v>
      </c>
      <c r="M330" s="158">
        <f>'STOCK RETURNS'!AA1319</f>
        <v>-1.0617590664402345E-2</v>
      </c>
      <c r="N330" s="158">
        <f>'STOCK RETURNS'!AC1319</f>
        <v>1.1903382009797004E-2</v>
      </c>
      <c r="O330" s="158">
        <f>'STOCK RETURNS'!AE1319</f>
        <v>8.7950269205076381E-3</v>
      </c>
      <c r="P330" s="158">
        <f>'STOCK RETURNS'!AG1319</f>
        <v>3.3619935195233215E-2</v>
      </c>
      <c r="Q330" s="158">
        <f>'STOCK RETURNS'!AI1319</f>
        <v>-6.2432114293412572E-3</v>
      </c>
      <c r="R330" s="159">
        <f>'STOCK RETURNS'!AK1319</f>
        <v>1.8615627677102026E-2</v>
      </c>
      <c r="S330" s="156"/>
    </row>
    <row r="331" spans="1:19">
      <c r="A331" s="157">
        <f>'STOCK RETURNS'!C1320</f>
        <v>1.1994987155921587E-2</v>
      </c>
      <c r="B331" s="158">
        <f>'STOCK RETURNS'!E1320</f>
        <v>4.5223992470019889E-2</v>
      </c>
      <c r="C331" s="158">
        <f>'STOCK RETURNS'!G1320</f>
        <v>2.4259254183446634E-2</v>
      </c>
      <c r="D331" s="158">
        <f>'STOCK RETURNS'!I1320</f>
        <v>1.3131978249603929E-3</v>
      </c>
      <c r="E331" s="158">
        <f>'STOCK RETURNS'!K1320</f>
        <v>3.0675859461813709E-2</v>
      </c>
      <c r="F331" s="158">
        <f>'STOCK RETURNS'!M1320</f>
        <v>2.1713760223784261E-2</v>
      </c>
      <c r="G331" s="158">
        <f>'STOCK RETURNS'!O1320</f>
        <v>1.9355442952956072E-2</v>
      </c>
      <c r="H331" s="158">
        <f>'STOCK RETURNS'!Q1320</f>
        <v>1.3519092578543763E-2</v>
      </c>
      <c r="I331" s="158">
        <f>'STOCK RETURNS'!S1320</f>
        <v>3.3806036130453687E-2</v>
      </c>
      <c r="J331" s="158">
        <f>'STOCK RETURNS'!U1320</f>
        <v>-7.7909467628993936E-2</v>
      </c>
      <c r="K331" s="158">
        <f>'STOCK RETURNS'!W1320</f>
        <v>6.1498189724690983E-2</v>
      </c>
      <c r="L331" s="158">
        <f>'STOCK RETURNS'!Y1320</f>
        <v>3.8454862980066332E-3</v>
      </c>
      <c r="M331" s="158">
        <f>'STOCK RETURNS'!AA1320</f>
        <v>1.0839911696887576E-2</v>
      </c>
      <c r="N331" s="158">
        <f>'STOCK RETURNS'!AC1320</f>
        <v>7.5888252493002128E-3</v>
      </c>
      <c r="O331" s="158">
        <f>'STOCK RETURNS'!AE1320</f>
        <v>-8.2834845116625471E-5</v>
      </c>
      <c r="P331" s="158">
        <f>'STOCK RETURNS'!AG1320</f>
        <v>6.9767724856482352E-3</v>
      </c>
      <c r="Q331" s="158">
        <f>'STOCK RETURNS'!AI1320</f>
        <v>-5.7961402006621371E-3</v>
      </c>
      <c r="R331" s="159">
        <f>'STOCK RETURNS'!AK1320</f>
        <v>2.8116373628353317E-2</v>
      </c>
      <c r="S331" s="156"/>
    </row>
    <row r="332" spans="1:19">
      <c r="A332" s="157">
        <f>'STOCK RETURNS'!C1321</f>
        <v>6.3360816549517543E-2</v>
      </c>
      <c r="B332" s="158">
        <f>'STOCK RETURNS'!E1321</f>
        <v>5.2348965612985722E-2</v>
      </c>
      <c r="C332" s="158">
        <f>'STOCK RETURNS'!G1321</f>
        <v>1.2164366924944655E-2</v>
      </c>
      <c r="D332" s="158">
        <f>'STOCK RETURNS'!I1321</f>
        <v>5.6447312423335873E-2</v>
      </c>
      <c r="E332" s="158">
        <f>'STOCK RETURNS'!K1321</f>
        <v>7.230432281464326E-2</v>
      </c>
      <c r="F332" s="158">
        <f>'STOCK RETURNS'!M1321</f>
        <v>7.2265156903342953E-2</v>
      </c>
      <c r="G332" s="158">
        <f>'STOCK RETURNS'!O1321</f>
        <v>7.2182666855051619E-2</v>
      </c>
      <c r="H332" s="158">
        <f>'STOCK RETURNS'!Q1321</f>
        <v>7.6024437426613883E-2</v>
      </c>
      <c r="I332" s="158">
        <f>'STOCK RETURNS'!S1321</f>
        <v>1.3840832659385552E-3</v>
      </c>
      <c r="J332" s="158">
        <f>'STOCK RETURNS'!U1321</f>
        <v>6.8423383524564285E-2</v>
      </c>
      <c r="K332" s="158">
        <f>'STOCK RETURNS'!W1321</f>
        <v>7.2283171655039002E-2</v>
      </c>
      <c r="L332" s="158">
        <f>'STOCK RETURNS'!Y1321</f>
        <v>-1.3966482717208647E-3</v>
      </c>
      <c r="M332" s="158">
        <f>'STOCK RETURNS'!AA1321</f>
        <v>-3.1170012991157425E-3</v>
      </c>
      <c r="N332" s="158">
        <f>'STOCK RETURNS'!AC1321</f>
        <v>1.9984448532808046E-2</v>
      </c>
      <c r="O332" s="158">
        <f>'STOCK RETURNS'!AE1321</f>
        <v>5.428894984114252E-3</v>
      </c>
      <c r="P332" s="158">
        <f>'STOCK RETURNS'!AG1321</f>
        <v>3.7711716498195241E-2</v>
      </c>
      <c r="Q332" s="158">
        <f>'STOCK RETURNS'!AI1321</f>
        <v>2.0693885797807132E-3</v>
      </c>
      <c r="R332" s="159">
        <f>'STOCK RETURNS'!AK1321</f>
        <v>1.4018035949784378E-2</v>
      </c>
      <c r="S332" s="156"/>
    </row>
    <row r="333" spans="1:19">
      <c r="A333" s="157">
        <f>'STOCK RETURNS'!C1322</f>
        <v>-2.7677923944098747E-2</v>
      </c>
      <c r="B333" s="158">
        <f>'STOCK RETURNS'!E1322</f>
        <v>-1.0173429637222233E-2</v>
      </c>
      <c r="C333" s="158">
        <f>'STOCK RETURNS'!G1322</f>
        <v>-2.0171464227399655E-3</v>
      </c>
      <c r="D333" s="158">
        <f>'STOCK RETURNS'!I1322</f>
        <v>-2.3848008128848252E-2</v>
      </c>
      <c r="E333" s="158">
        <f>'STOCK RETURNS'!K1322</f>
        <v>-6.5376959922721853E-4</v>
      </c>
      <c r="F333" s="158">
        <f>'STOCK RETURNS'!M1322</f>
        <v>-3.9398348822990786E-2</v>
      </c>
      <c r="G333" s="158">
        <f>'STOCK RETURNS'!O1322</f>
        <v>-3.3242862443390669E-2</v>
      </c>
      <c r="H333" s="158">
        <f>'STOCK RETURNS'!Q1322</f>
        <v>-3.6670374792693149E-3</v>
      </c>
      <c r="I333" s="158">
        <f>'STOCK RETURNS'!S1322</f>
        <v>-3.9497376593972643E-2</v>
      </c>
      <c r="J333" s="158">
        <f>'STOCK RETURNS'!U1322</f>
        <v>-5.4612969755052738E-3</v>
      </c>
      <c r="K333" s="158">
        <f>'STOCK RETURNS'!W1322</f>
        <v>7.1372774917760159E-2</v>
      </c>
      <c r="L333" s="158">
        <f>'STOCK RETURNS'!Y1322</f>
        <v>2.0942416031146851E-3</v>
      </c>
      <c r="M333" s="158">
        <f>'STOCK RETURNS'!AA1322</f>
        <v>-1.4504883993575704E-3</v>
      </c>
      <c r="N333" s="158">
        <f>'STOCK RETURNS'!AC1322</f>
        <v>-1.7191115480274469E-2</v>
      </c>
      <c r="O333" s="158">
        <f>'STOCK RETURNS'!AE1322</f>
        <v>-5.7119642933078307E-2</v>
      </c>
      <c r="P333" s="158">
        <f>'STOCK RETURNS'!AG1322</f>
        <v>-2.4855355979280493E-2</v>
      </c>
      <c r="Q333" s="158">
        <f>'STOCK RETURNS'!AI1322</f>
        <v>-2.5855588715810247E-2</v>
      </c>
      <c r="R333" s="159">
        <f>'STOCK RETURNS'!AK1322</f>
        <v>-6.8581764388253568E-3</v>
      </c>
      <c r="S333" s="156"/>
    </row>
    <row r="334" spans="1:19">
      <c r="A334" s="157">
        <f>'STOCK RETURNS'!C1323</f>
        <v>-1.4622518867541814E-2</v>
      </c>
      <c r="B334" s="158">
        <f>'STOCK RETURNS'!E1323</f>
        <v>-2.1879636355860585E-2</v>
      </c>
      <c r="C334" s="158">
        <f>'STOCK RETURNS'!G1323</f>
        <v>1.4532954354570546E-2</v>
      </c>
      <c r="D334" s="158">
        <f>'STOCK RETURNS'!I1323</f>
        <v>-1.5682830627786953E-2</v>
      </c>
      <c r="E334" s="158">
        <f>'STOCK RETURNS'!K1323</f>
        <v>2.617059526852894E-2</v>
      </c>
      <c r="F334" s="158">
        <f>'STOCK RETURNS'!M1323</f>
        <v>-4.1014468777417393E-2</v>
      </c>
      <c r="G334" s="158">
        <f>'STOCK RETURNS'!O1323</f>
        <v>3.9430500156536303E-3</v>
      </c>
      <c r="H334" s="158">
        <f>'STOCK RETURNS'!Q1323</f>
        <v>3.6670374792693397E-3</v>
      </c>
      <c r="I334" s="158">
        <f>'STOCK RETURNS'!S1323</f>
        <v>5.7388966690181779E-3</v>
      </c>
      <c r="J334" s="158">
        <f>'STOCK RETURNS'!U1323</f>
        <v>-2.5457763675822047E-3</v>
      </c>
      <c r="K334" s="158">
        <f>'STOCK RETURNS'!W1323</f>
        <v>3.0482479264186093E-2</v>
      </c>
      <c r="L334" s="158">
        <f>'STOCK RETURNS'!Y1323</f>
        <v>-2.7214968183188779E-2</v>
      </c>
      <c r="M334" s="158">
        <f>'STOCK RETURNS'!AA1323</f>
        <v>-3.6914858184939896E-3</v>
      </c>
      <c r="N334" s="158">
        <f>'STOCK RETURNS'!AC1323</f>
        <v>-6.9853642425846347E-3</v>
      </c>
      <c r="O334" s="158">
        <f>'STOCK RETURNS'!AE1323</f>
        <v>2.5736126608075956E-2</v>
      </c>
      <c r="P334" s="158">
        <f>'STOCK RETURNS'!AG1323</f>
        <v>-3.8138825786477465E-4</v>
      </c>
      <c r="Q334" s="158">
        <f>'STOCK RETURNS'!AI1323</f>
        <v>-2.1508558147192047E-2</v>
      </c>
      <c r="R334" s="159">
        <f>'STOCK RETURNS'!AK1323</f>
        <v>2.3831445987694367E-2</v>
      </c>
      <c r="S334" s="156"/>
    </row>
    <row r="335" spans="1:19">
      <c r="A335" s="157">
        <f>'STOCK RETURNS'!C1324</f>
        <v>9.0154306383533576E-3</v>
      </c>
      <c r="B335" s="158">
        <f>'STOCK RETURNS'!E1324</f>
        <v>3.0381071504724456E-2</v>
      </c>
      <c r="C335" s="158">
        <f>'STOCK RETURNS'!G1324</f>
        <v>2.7479648626462339E-2</v>
      </c>
      <c r="D335" s="158">
        <f>'STOCK RETURNS'!I1324</f>
        <v>2.8305276536820093E-2</v>
      </c>
      <c r="E335" s="158">
        <f>'STOCK RETURNS'!K1324</f>
        <v>-2.1248128845290228E-2</v>
      </c>
      <c r="F335" s="158">
        <f>'STOCK RETURNS'!M1324</f>
        <v>2.7529028420912764E-2</v>
      </c>
      <c r="G335" s="158">
        <f>'STOCK RETURNS'!O1324</f>
        <v>3.5227010136004433E-2</v>
      </c>
      <c r="H335" s="158">
        <f>'STOCK RETURNS'!Q1324</f>
        <v>-7.3233251167522404E-4</v>
      </c>
      <c r="I335" s="158">
        <f>'STOCK RETURNS'!S1324</f>
        <v>2.1232220105774118E-2</v>
      </c>
      <c r="J335" s="158">
        <f>'STOCK RETURNS'!U1324</f>
        <v>2.8987536873252187E-2</v>
      </c>
      <c r="K335" s="158">
        <f>'STOCK RETURNS'!W1324</f>
        <v>4.8467635542220819E-2</v>
      </c>
      <c r="L335" s="158">
        <f>'STOCK RETURNS'!Y1324</f>
        <v>1.3876757100961163E-2</v>
      </c>
      <c r="M335" s="158">
        <f>'STOCK RETURNS'!AA1324</f>
        <v>1.0479471599755331E-2</v>
      </c>
      <c r="N335" s="158">
        <f>'STOCK RETURNS'!AC1324</f>
        <v>3.3812976035189825E-2</v>
      </c>
      <c r="O335" s="158">
        <f>'STOCK RETURNS'!AE1324</f>
        <v>2.1185985597706885E-2</v>
      </c>
      <c r="P335" s="158">
        <f>'STOCK RETURNS'!AG1324</f>
        <v>1.7769843761412045E-2</v>
      </c>
      <c r="Q335" s="158">
        <f>'STOCK RETURNS'!AI1324</f>
        <v>1.294310218333632E-2</v>
      </c>
      <c r="R335" s="159">
        <f>'STOCK RETURNS'!AK1324</f>
        <v>1.8446650600876205E-2</v>
      </c>
      <c r="S335" s="156"/>
    </row>
    <row r="336" spans="1:19">
      <c r="A336" s="157">
        <f>'STOCK RETURNS'!C1325</f>
        <v>5.8221188718836081E-3</v>
      </c>
      <c r="B336" s="158">
        <f>'STOCK RETURNS'!E1325</f>
        <v>2.1632260156508316E-3</v>
      </c>
      <c r="C336" s="158">
        <f>'STOCK RETURNS'!G1325</f>
        <v>-2.9083878959570812E-3</v>
      </c>
      <c r="D336" s="158">
        <f>'STOCK RETURNS'!I1325</f>
        <v>3.7558729598052647E-3</v>
      </c>
      <c r="E336" s="158">
        <f>'STOCK RETURNS'!K1325</f>
        <v>2.3046250413184303E-3</v>
      </c>
      <c r="F336" s="158">
        <f>'STOCK RETURNS'!M1325</f>
        <v>1.8093743442699081E-2</v>
      </c>
      <c r="G336" s="158">
        <f>'STOCK RETURNS'!O1325</f>
        <v>-7.6271556187159622E-3</v>
      </c>
      <c r="H336" s="158">
        <f>'STOCK RETURNS'!Q1325</f>
        <v>2.9261176693887712E-3</v>
      </c>
      <c r="I336" s="158">
        <f>'STOCK RETURNS'!S1325</f>
        <v>-2.5533302005164647E-2</v>
      </c>
      <c r="J336" s="158">
        <f>'STOCK RETURNS'!U1325</f>
        <v>1.8868484304382736E-2</v>
      </c>
      <c r="K336" s="158">
        <f>'STOCK RETURNS'!W1325</f>
        <v>4.7200259266609061E-3</v>
      </c>
      <c r="L336" s="158">
        <f>'STOCK RETURNS'!Y1325</f>
        <v>1.4124296133423584E-3</v>
      </c>
      <c r="M336" s="158">
        <f>'STOCK RETURNS'!AA1325</f>
        <v>3.0580082955951212E-2</v>
      </c>
      <c r="N336" s="158">
        <f>'STOCK RETURNS'!AC1325</f>
        <v>-9.0438305337776984E-3</v>
      </c>
      <c r="O336" s="158">
        <f>'STOCK RETURNS'!AE1325</f>
        <v>-8.6839121125654008E-4</v>
      </c>
      <c r="P336" s="158">
        <f>'STOCK RETURNS'!AG1325</f>
        <v>4.4868274935930394E-3</v>
      </c>
      <c r="Q336" s="158">
        <f>'STOCK RETURNS'!AI1325</f>
        <v>-4.4858334065513671E-3</v>
      </c>
      <c r="R336" s="159">
        <f>'STOCK RETURNS'!AK1325</f>
        <v>-1.2105072039943996E-4</v>
      </c>
      <c r="S336" s="156"/>
    </row>
    <row r="337" spans="1:19">
      <c r="A337" s="157">
        <f>'STOCK RETURNS'!C1326</f>
        <v>-5.2816075350120223E-3</v>
      </c>
      <c r="B337" s="158">
        <f>'STOCK RETURNS'!E1326</f>
        <v>-5.8119653331724658E-3</v>
      </c>
      <c r="C337" s="158">
        <f>'STOCK RETURNS'!G1326</f>
        <v>-3.6583417178508937E-2</v>
      </c>
      <c r="D337" s="158">
        <f>'STOCK RETURNS'!I1326</f>
        <v>-3.1245118204510094E-4</v>
      </c>
      <c r="E337" s="158">
        <f>'STOCK RETURNS'!K1326</f>
        <v>-2.9516810037487617E-4</v>
      </c>
      <c r="F337" s="158">
        <f>'STOCK RETURNS'!M1326</f>
        <v>-1.109581425505435E-2</v>
      </c>
      <c r="G337" s="158">
        <f>'STOCK RETURNS'!O1326</f>
        <v>-1.7160438265688888E-2</v>
      </c>
      <c r="H337" s="158">
        <f>'STOCK RETURNS'!Q1326</f>
        <v>-6.5958465583511889E-3</v>
      </c>
      <c r="I337" s="158">
        <f>'STOCK RETURNS'!S1326</f>
        <v>1.435750426104194E-3</v>
      </c>
      <c r="J337" s="158">
        <f>'STOCK RETURNS'!U1326</f>
        <v>3.8501547354575852E-2</v>
      </c>
      <c r="K337" s="158">
        <f>'STOCK RETURNS'!W1326</f>
        <v>-1.5530942030876623E-2</v>
      </c>
      <c r="L337" s="158">
        <f>'STOCK RETURNS'!Y1326</f>
        <v>2.0259163028029725E-2</v>
      </c>
      <c r="M337" s="158">
        <f>'STOCK RETURNS'!AA1326</f>
        <v>1.0485865391707729E-2</v>
      </c>
      <c r="N337" s="158">
        <f>'STOCK RETURNS'!AC1326</f>
        <v>2.8474619203635011E-2</v>
      </c>
      <c r="O337" s="158">
        <f>'STOCK RETURNS'!AE1326</f>
        <v>7.8947778470082833E-3</v>
      </c>
      <c r="P337" s="158">
        <f>'STOCK RETURNS'!AG1326</f>
        <v>-8.0532320245726048E-3</v>
      </c>
      <c r="Q337" s="158">
        <f>'STOCK RETURNS'!AI1326</f>
        <v>1.2748186897801401E-2</v>
      </c>
      <c r="R337" s="159">
        <f>'STOCK RETURNS'!AK1326</f>
        <v>-2.3634226072624109E-3</v>
      </c>
      <c r="S337" s="156"/>
    </row>
    <row r="338" spans="1:19">
      <c r="A338" s="157">
        <f>'STOCK RETURNS'!C1327</f>
        <v>-1.0647645140419182E-2</v>
      </c>
      <c r="B338" s="158">
        <f>'STOCK RETURNS'!E1327</f>
        <v>-4.9409556813291111E-4</v>
      </c>
      <c r="C338" s="158">
        <f>'STOCK RETURNS'!G1327</f>
        <v>6.5244898952821258E-3</v>
      </c>
      <c r="D338" s="158">
        <f>'STOCK RETURNS'!I1327</f>
        <v>0</v>
      </c>
      <c r="E338" s="158">
        <f>'STOCK RETURNS'!K1327</f>
        <v>-1.6009864348777221E-2</v>
      </c>
      <c r="F338" s="158">
        <f>'STOCK RETURNS'!M1327</f>
        <v>-6.5298739485824845E-3</v>
      </c>
      <c r="G338" s="158">
        <f>'STOCK RETURNS'!O1327</f>
        <v>-2.5996548436317615E-3</v>
      </c>
      <c r="H338" s="158">
        <f>'STOCK RETURNS'!Q1327</f>
        <v>-1.4815085785140587E-2</v>
      </c>
      <c r="I338" s="158">
        <f>'STOCK RETURNS'!S1327</f>
        <v>-2.322310461101151E-2</v>
      </c>
      <c r="J338" s="158">
        <f>'STOCK RETURNS'!U1327</f>
        <v>1.1711724766498526E-2</v>
      </c>
      <c r="K338" s="158">
        <f>'STOCK RETURNS'!W1327</f>
        <v>0</v>
      </c>
      <c r="L338" s="158">
        <f>'STOCK RETURNS'!Y1327</f>
        <v>1.0662181832590595E-2</v>
      </c>
      <c r="M338" s="158">
        <f>'STOCK RETURNS'!AA1327</f>
        <v>-1.0485865391707799E-2</v>
      </c>
      <c r="N338" s="158">
        <f>'STOCK RETURNS'!AC1327</f>
        <v>-7.6593659291023927E-3</v>
      </c>
      <c r="O338" s="158">
        <f>'STOCK RETURNS'!AE1327</f>
        <v>-4.2122762395260631E-3</v>
      </c>
      <c r="P338" s="158">
        <f>'STOCK RETURNS'!AG1327</f>
        <v>1.2520017787523782E-2</v>
      </c>
      <c r="Q338" s="158">
        <f>'STOCK RETURNS'!AI1327</f>
        <v>-1.4745926385300319E-2</v>
      </c>
      <c r="R338" s="159">
        <f>'STOCK RETURNS'!AK1327</f>
        <v>-9.020051405107761E-3</v>
      </c>
      <c r="S338" s="156"/>
    </row>
    <row r="339" spans="1:19">
      <c r="A339" s="157">
        <f>'STOCK RETURNS'!C1328</f>
        <v>1.0323373397859855E-2</v>
      </c>
      <c r="B339" s="158">
        <f>'STOCK RETURNS'!E1328</f>
        <v>2.3252317623794028E-2</v>
      </c>
      <c r="C339" s="158">
        <f>'STOCK RETURNS'!G1328</f>
        <v>5.001250416823734E-4</v>
      </c>
      <c r="D339" s="158">
        <f>'STOCK RETURNS'!I1328</f>
        <v>9.950330853168092E-3</v>
      </c>
      <c r="E339" s="158">
        <f>'STOCK RETURNS'!K1328</f>
        <v>8.7806316320259981E-3</v>
      </c>
      <c r="F339" s="158">
        <f>'STOCK RETURNS'!M1328</f>
        <v>1.3940746217211412E-2</v>
      </c>
      <c r="G339" s="158">
        <f>'STOCK RETURNS'!O1328</f>
        <v>9.9288534205794615E-3</v>
      </c>
      <c r="H339" s="158">
        <f>'STOCK RETURNS'!Q1328</f>
        <v>1.7751945458450321E-2</v>
      </c>
      <c r="I339" s="158">
        <f>'STOCK RETURNS'!S1328</f>
        <v>7.3153215763729152E-3</v>
      </c>
      <c r="J339" s="158">
        <f>'STOCK RETURNS'!U1328</f>
        <v>3.0289430385631221E-2</v>
      </c>
      <c r="K339" s="158">
        <f>'STOCK RETURNS'!W1328</f>
        <v>5.8473973232866398E-2</v>
      </c>
      <c r="L339" s="158">
        <f>'STOCK RETURNS'!Y1328</f>
        <v>-7.8997491366805395E-3</v>
      </c>
      <c r="M339" s="158">
        <f>'STOCK RETURNS'!AA1328</f>
        <v>0</v>
      </c>
      <c r="N339" s="158">
        <f>'STOCK RETURNS'!AC1328</f>
        <v>2.3394975977215838E-2</v>
      </c>
      <c r="O339" s="158">
        <f>'STOCK RETURNS'!AE1328</f>
        <v>1.9270772198920677E-2</v>
      </c>
      <c r="P339" s="158">
        <f>'STOCK RETURNS'!AG1328</f>
        <v>-1.1956054994119603E-2</v>
      </c>
      <c r="Q339" s="158">
        <f>'STOCK RETURNS'!AI1328</f>
        <v>5.653570443762415E-3</v>
      </c>
      <c r="R339" s="159">
        <f>'STOCK RETURNS'!AK1328</f>
        <v>5.6166203819165766E-3</v>
      </c>
      <c r="S339" s="156"/>
    </row>
    <row r="340" spans="1:19">
      <c r="A340" s="157">
        <f>'STOCK RETURNS'!C1329</f>
        <v>1.6405235770606034E-2</v>
      </c>
      <c r="B340" s="158">
        <f>'STOCK RETURNS'!E1329</f>
        <v>-4.8297513616937066E-4</v>
      </c>
      <c r="C340" s="158">
        <f>'STOCK RETURNS'!G1329</f>
        <v>4.8790164169432049E-2</v>
      </c>
      <c r="D340" s="158">
        <f>'STOCK RETURNS'!I1329</f>
        <v>2.051825158759547E-2</v>
      </c>
      <c r="E340" s="158">
        <f>'STOCK RETURNS'!K1329</f>
        <v>-8.8406286321939913E-3</v>
      </c>
      <c r="F340" s="158">
        <f>'STOCK RETURNS'!M1329</f>
        <v>-1.0204170174241847E-2</v>
      </c>
      <c r="G340" s="158">
        <f>'STOCK RETURNS'!O1329</f>
        <v>-1.4712511162012389E-2</v>
      </c>
      <c r="H340" s="158">
        <f>'STOCK RETURNS'!Q1329</f>
        <v>-3.0519674288451697E-2</v>
      </c>
      <c r="I340" s="158">
        <f>'STOCK RETURNS'!S1329</f>
        <v>8.7083278917841934E-3</v>
      </c>
      <c r="J340" s="158">
        <f>'STOCK RETURNS'!U1329</f>
        <v>0</v>
      </c>
      <c r="K340" s="158">
        <f>'STOCK RETURNS'!W1329</f>
        <v>2.0497927217484665E-2</v>
      </c>
      <c r="L340" s="158">
        <f>'STOCK RETURNS'!Y1329</f>
        <v>2.3851215822179847E-2</v>
      </c>
      <c r="M340" s="158">
        <f>'STOCK RETURNS'!AA1329</f>
        <v>3.0298927887904312E-2</v>
      </c>
      <c r="N340" s="158">
        <f>'STOCK RETURNS'!AC1329</f>
        <v>-8.8729200661492782E-3</v>
      </c>
      <c r="O340" s="158">
        <f>'STOCK RETURNS'!AE1329</f>
        <v>-1.433850678714464E-2</v>
      </c>
      <c r="P340" s="158">
        <f>'STOCK RETURNS'!AG1329</f>
        <v>1.8775822263917259E-3</v>
      </c>
      <c r="Q340" s="158">
        <f>'STOCK RETURNS'!AI1329</f>
        <v>5.3747452053504646E-2</v>
      </c>
      <c r="R340" s="159">
        <f>'STOCK RETURNS'!AK1329</f>
        <v>5.3430606772362889E-3</v>
      </c>
      <c r="S340" s="156"/>
    </row>
    <row r="341" spans="1:19">
      <c r="A341" s="157">
        <f>'STOCK RETURNS'!C1330</f>
        <v>7.4416630234827325E-4</v>
      </c>
      <c r="B341" s="158">
        <f>'STOCK RETURNS'!E1330</f>
        <v>-1.0587248618077602E-2</v>
      </c>
      <c r="C341" s="158">
        <f>'STOCK RETURNS'!G1330</f>
        <v>0</v>
      </c>
      <c r="D341" s="158">
        <f>'STOCK RETURNS'!I1330</f>
        <v>-3.0156131258718456E-2</v>
      </c>
      <c r="E341" s="158">
        <f>'STOCK RETURNS'!K1330</f>
        <v>4.5495439143672109E-3</v>
      </c>
      <c r="F341" s="158">
        <f>'STOCK RETURNS'!M1330</f>
        <v>6.0423144559626617E-3</v>
      </c>
      <c r="G341" s="158">
        <f>'STOCK RETURNS'!O1330</f>
        <v>6.5175116651793336E-3</v>
      </c>
      <c r="H341" s="158">
        <f>'STOCK RETURNS'!Q1330</f>
        <v>2.2650066308520615E-3</v>
      </c>
      <c r="I341" s="158">
        <f>'STOCK RETURNS'!S1330</f>
        <v>8.6331471447028754E-3</v>
      </c>
      <c r="J341" s="158">
        <f>'STOCK RETURNS'!U1330</f>
        <v>0</v>
      </c>
      <c r="K341" s="158">
        <f>'STOCK RETURNS'!W1330</f>
        <v>-3.5371161523144581E-2</v>
      </c>
      <c r="L341" s="158">
        <f>'STOCK RETURNS'!Y1330</f>
        <v>1.6363697910093566E-2</v>
      </c>
      <c r="M341" s="158">
        <f>'STOCK RETURNS'!AA1330</f>
        <v>0</v>
      </c>
      <c r="N341" s="158">
        <f>'STOCK RETURNS'!AC1330</f>
        <v>3.0931048477410147E-3</v>
      </c>
      <c r="O341" s="158">
        <f>'STOCK RETURNS'!AE1330</f>
        <v>6.3042715441141385E-3</v>
      </c>
      <c r="P341" s="158">
        <f>'STOCK RETURNS'!AG1330</f>
        <v>-2.6296033184225547E-3</v>
      </c>
      <c r="Q341" s="158">
        <f>'STOCK RETURNS'!AI1330</f>
        <v>2.1550703954849766E-2</v>
      </c>
      <c r="R341" s="159">
        <f>'STOCK RETURNS'!AK1330</f>
        <v>1.7051325708198631E-2</v>
      </c>
      <c r="S341" s="156"/>
    </row>
    <row r="342" spans="1:19">
      <c r="A342" s="157">
        <f>'STOCK RETURNS'!C1331</f>
        <v>2.6634687595170951E-2</v>
      </c>
      <c r="B342" s="158">
        <f>'STOCK RETURNS'!E1331</f>
        <v>3.4926316923345267E-2</v>
      </c>
      <c r="C342" s="158">
        <f>'STOCK RETURNS'!G1331</f>
        <v>3.7387532071620412E-2</v>
      </c>
      <c r="D342" s="158">
        <f>'STOCK RETURNS'!I1331</f>
        <v>2.9246351059499315E-2</v>
      </c>
      <c r="E342" s="158">
        <f>'STOCK RETURNS'!K1331</f>
        <v>4.4163475965203994E-2</v>
      </c>
      <c r="F342" s="158">
        <f>'STOCK RETURNS'!M1331</f>
        <v>3.9078120824507179E-2</v>
      </c>
      <c r="G342" s="158">
        <f>'STOCK RETURNS'!O1331</f>
        <v>3.1965218830745122E-2</v>
      </c>
      <c r="H342" s="158">
        <f>'STOCK RETURNS'!Q1331</f>
        <v>2.9719869384927666E-2</v>
      </c>
      <c r="I342" s="158">
        <f>'STOCK RETURNS'!S1331</f>
        <v>9.9787000498960509E-3</v>
      </c>
      <c r="J342" s="158">
        <f>'STOCK RETURNS'!U1331</f>
        <v>-1.7133088574116436E-2</v>
      </c>
      <c r="K342" s="158">
        <f>'STOCK RETURNS'!W1331</f>
        <v>2.9730534158343216E-2</v>
      </c>
      <c r="L342" s="158">
        <f>'STOCK RETURNS'!Y1331</f>
        <v>4.9436653047899695E-2</v>
      </c>
      <c r="M342" s="158">
        <f>'STOCK RETURNS'!AA1331</f>
        <v>2.7379231825940091E-2</v>
      </c>
      <c r="N342" s="158">
        <f>'STOCK RETURNS'!AC1331</f>
        <v>2.17366658501102E-2</v>
      </c>
      <c r="O342" s="158">
        <f>'STOCK RETURNS'!AE1331</f>
        <v>3.2307936516668724E-3</v>
      </c>
      <c r="P342" s="158">
        <f>'STOCK RETURNS'!AG1331</f>
        <v>7.3081933067246224E-3</v>
      </c>
      <c r="Q342" s="158">
        <f>'STOCK RETURNS'!AI1331</f>
        <v>-9.4889736626392312E-3</v>
      </c>
      <c r="R342" s="159">
        <f>'STOCK RETURNS'!AK1331</f>
        <v>7.2273589530308116E-2</v>
      </c>
      <c r="S342" s="156"/>
    </row>
    <row r="343" spans="1:19">
      <c r="A343" s="157">
        <f>'STOCK RETURNS'!C1332</f>
        <v>-1.7536983885092283E-2</v>
      </c>
      <c r="B343" s="158">
        <f>'STOCK RETURNS'!E1332</f>
        <v>-2.4049255232669625E-2</v>
      </c>
      <c r="C343" s="158">
        <f>'STOCK RETURNS'!G1332</f>
        <v>1.4120025074311615E-2</v>
      </c>
      <c r="D343" s="158">
        <f>'STOCK RETURNS'!I1332</f>
        <v>-1.8220472699447688E-3</v>
      </c>
      <c r="E343" s="158">
        <f>'STOCK RETURNS'!K1332</f>
        <v>-2.4704041880212742E-2</v>
      </c>
      <c r="F343" s="158">
        <f>'STOCK RETURNS'!M1332</f>
        <v>-1.2105057026275404E-2</v>
      </c>
      <c r="G343" s="158">
        <f>'STOCK RETURNS'!O1332</f>
        <v>-3.630550342205887E-2</v>
      </c>
      <c r="H343" s="158">
        <f>'STOCK RETURNS'!Q1332</f>
        <v>-2.2955469296385513E-2</v>
      </c>
      <c r="I343" s="158">
        <f>'STOCK RETURNS'!S1332</f>
        <v>-2.1506205220963505E-2</v>
      </c>
      <c r="J343" s="158">
        <f>'STOCK RETURNS'!U1332</f>
        <v>-1.7699577099400975E-2</v>
      </c>
      <c r="K343" s="158">
        <f>'STOCK RETURNS'!W1332</f>
        <v>-4.7578776983134889E-2</v>
      </c>
      <c r="L343" s="158">
        <f>'STOCK RETURNS'!Y1332</f>
        <v>-6.9598509350598308E-3</v>
      </c>
      <c r="M343" s="158">
        <f>'STOCK RETURNS'!AA1332</f>
        <v>-4.6660237911607026E-2</v>
      </c>
      <c r="N343" s="158">
        <f>'STOCK RETURNS'!AC1332</f>
        <v>-3.7853879964965316E-2</v>
      </c>
      <c r="O343" s="158">
        <f>'STOCK RETURNS'!AE1332</f>
        <v>-7.5993620193422326E-4</v>
      </c>
      <c r="P343" s="158">
        <f>'STOCK RETURNS'!AG1332</f>
        <v>-1.8847146646616658E-2</v>
      </c>
      <c r="Q343" s="158">
        <f>'STOCK RETURNS'!AI1332</f>
        <v>-6.5479784427928791E-3</v>
      </c>
      <c r="R343" s="159">
        <f>'STOCK RETURNS'!AK1332</f>
        <v>-3.041867229459146E-2</v>
      </c>
      <c r="S343" s="156"/>
    </row>
    <row r="344" spans="1:19">
      <c r="A344" s="157">
        <f>'STOCK RETURNS'!C1333</f>
        <v>-5.5969310264345996E-3</v>
      </c>
      <c r="B344" s="158">
        <f>'STOCK RETURNS'!E1333</f>
        <v>-2.0304575503820627E-3</v>
      </c>
      <c r="C344" s="158">
        <f>'STOCK RETURNS'!G1333</f>
        <v>-4.9875415110390512E-3</v>
      </c>
      <c r="D344" s="158">
        <f>'STOCK RETURNS'!I1333</f>
        <v>0</v>
      </c>
      <c r="E344" s="158">
        <f>'STOCK RETURNS'!K1333</f>
        <v>-1.8444599505460586E-2</v>
      </c>
      <c r="F344" s="158">
        <f>'STOCK RETURNS'!M1333</f>
        <v>1.4330742343004077E-2</v>
      </c>
      <c r="G344" s="158">
        <f>'STOCK RETURNS'!O1333</f>
        <v>2.1941082375023083E-2</v>
      </c>
      <c r="H344" s="158">
        <f>'STOCK RETURNS'!Q1333</f>
        <v>-3.7523496185503527E-3</v>
      </c>
      <c r="I344" s="158">
        <f>'STOCK RETURNS'!S1333</f>
        <v>-1.0196738020515093E-2</v>
      </c>
      <c r="J344" s="158">
        <f>'STOCK RETURNS'!U1333</f>
        <v>3.742986278834297E-3</v>
      </c>
      <c r="K344" s="158">
        <f>'STOCK RETURNS'!W1333</f>
        <v>4.2363906585718615E-4</v>
      </c>
      <c r="L344" s="158">
        <f>'STOCK RETURNS'!Y1333</f>
        <v>0</v>
      </c>
      <c r="M344" s="158">
        <f>'STOCK RETURNS'!AA1333</f>
        <v>3.8606776778733136E-2</v>
      </c>
      <c r="N344" s="158">
        <f>'STOCK RETURNS'!AC1333</f>
        <v>4.1198424792896794E-3</v>
      </c>
      <c r="O344" s="158">
        <f>'STOCK RETURNS'!AE1333</f>
        <v>2.3773359132912959E-2</v>
      </c>
      <c r="P344" s="158">
        <f>'STOCK RETURNS'!AG1333</f>
        <v>-6.8728792877620643E-3</v>
      </c>
      <c r="Q344" s="158">
        <f>'STOCK RETURNS'!AI1333</f>
        <v>-2.753913713778432E-2</v>
      </c>
      <c r="R344" s="159">
        <f>'STOCK RETURNS'!AK1333</f>
        <v>-5.2087922925643316E-3</v>
      </c>
      <c r="S344" s="156"/>
    </row>
    <row r="345" spans="1:19">
      <c r="A345" s="157">
        <f>'STOCK RETURNS'!C1334</f>
        <v>2.1177467254069501E-4</v>
      </c>
      <c r="B345" s="158">
        <f>'STOCK RETURNS'!E1334</f>
        <v>-1.8067779936648206E-2</v>
      </c>
      <c r="C345" s="158">
        <f>'STOCK RETURNS'!G1334</f>
        <v>6.3434739221749515E-3</v>
      </c>
      <c r="D345" s="158">
        <f>'STOCK RETURNS'!I1334</f>
        <v>-1.9644585074263386E-2</v>
      </c>
      <c r="E345" s="158">
        <f>'STOCK RETURNS'!K1334</f>
        <v>-3.1271485229885605E-2</v>
      </c>
      <c r="F345" s="158">
        <f>'STOCK RETURNS'!M1334</f>
        <v>-3.6219441132441133E-2</v>
      </c>
      <c r="G345" s="158">
        <f>'STOCK RETURNS'!O1334</f>
        <v>-1.0265274059594792E-2</v>
      </c>
      <c r="H345" s="158">
        <f>'STOCK RETURNS'!Q1334</f>
        <v>-1.7444507591577538E-2</v>
      </c>
      <c r="I345" s="158">
        <f>'STOCK RETURNS'!S1334</f>
        <v>1.4630580517603152E-3</v>
      </c>
      <c r="J345" s="158">
        <f>'STOCK RETURNS'!U1334</f>
        <v>0</v>
      </c>
      <c r="K345" s="158">
        <f>'STOCK RETURNS'!W1334</f>
        <v>-3.38139246163894E-2</v>
      </c>
      <c r="L345" s="158">
        <f>'STOCK RETURNS'!Y1334</f>
        <v>-4.3471002691832059E-2</v>
      </c>
      <c r="M345" s="158">
        <f>'STOCK RETURNS'!AA1334</f>
        <v>-7.2936786432857706E-3</v>
      </c>
      <c r="N345" s="158">
        <f>'STOCK RETURNS'!AC1334</f>
        <v>-1.0829732608799646E-2</v>
      </c>
      <c r="O345" s="158">
        <f>'STOCK RETURNS'!AE1334</f>
        <v>-4.1544410922401036E-3</v>
      </c>
      <c r="P345" s="158">
        <f>'STOCK RETURNS'!AG1334</f>
        <v>-1.6807118316381289E-2</v>
      </c>
      <c r="Q345" s="158">
        <f>'STOCK RETURNS'!AI1334</f>
        <v>-2.321452516172064E-2</v>
      </c>
      <c r="R345" s="159">
        <f>'STOCK RETURNS'!AK1334</f>
        <v>-8.5877015481330022E-3</v>
      </c>
      <c r="S345" s="156"/>
    </row>
    <row r="346" spans="1:19">
      <c r="A346" s="157">
        <f>'STOCK RETURNS'!C1335</f>
        <v>-2.1943615299880075E-2</v>
      </c>
      <c r="B346" s="158">
        <f>'STOCK RETURNS'!E1335</f>
        <v>1.8164561935272078E-2</v>
      </c>
      <c r="C346" s="158">
        <f>'STOCK RETURNS'!G1335</f>
        <v>-6.3434739221750382E-3</v>
      </c>
      <c r="D346" s="158">
        <f>'STOCK RETURNS'!I1335</f>
        <v>2.476781451898205E-3</v>
      </c>
      <c r="E346" s="158">
        <f>'STOCK RETURNS'!K1335</f>
        <v>3.3187910739765716E-3</v>
      </c>
      <c r="F346" s="158">
        <f>'STOCK RETURNS'!M1335</f>
        <v>1.8726283684924055E-2</v>
      </c>
      <c r="G346" s="158">
        <f>'STOCK RETURNS'!O1335</f>
        <v>-6.4697228042290764E-3</v>
      </c>
      <c r="H346" s="158">
        <f>'STOCK RETURNS'!Q1335</f>
        <v>9.139439093092493E-3</v>
      </c>
      <c r="I346" s="158">
        <f>'STOCK RETURNS'!S1335</f>
        <v>-1.4630580517603286E-3</v>
      </c>
      <c r="J346" s="158">
        <f>'STOCK RETURNS'!U1335</f>
        <v>-2.1761491781512748E-2</v>
      </c>
      <c r="K346" s="158">
        <f>'STOCK RETURNS'!W1335</f>
        <v>-4.3907864174895462E-3</v>
      </c>
      <c r="L346" s="158">
        <f>'STOCK RETURNS'!Y1335</f>
        <v>-2.9885461393176359E-3</v>
      </c>
      <c r="M346" s="158">
        <f>'STOCK RETURNS'!AA1335</f>
        <v>-3.6753401702227108E-2</v>
      </c>
      <c r="N346" s="158">
        <f>'STOCK RETURNS'!AC1335</f>
        <v>1.1790993857479684E-2</v>
      </c>
      <c r="O346" s="158">
        <f>'STOCK RETURNS'!AE1335</f>
        <v>2.1320495112931569E-2</v>
      </c>
      <c r="P346" s="158">
        <f>'STOCK RETURNS'!AG1335</f>
        <v>7.7625074432119603E-3</v>
      </c>
      <c r="Q346" s="158">
        <f>'STOCK RETURNS'!AI1335</f>
        <v>2.4970006201794074E-2</v>
      </c>
      <c r="R346" s="159">
        <f>'STOCK RETURNS'!AK1335</f>
        <v>2.4980578172005233E-2</v>
      </c>
      <c r="S346" s="156"/>
    </row>
    <row r="347" spans="1:19">
      <c r="A347" s="157">
        <f>'STOCK RETURNS'!C1336</f>
        <v>4.4762273363578596E-2</v>
      </c>
      <c r="B347" s="158">
        <f>'STOCK RETURNS'!E1336</f>
        <v>5.2123670134565734E-3</v>
      </c>
      <c r="C347" s="158">
        <f>'STOCK RETURNS'!G1336</f>
        <v>-4.0992997509406428E-3</v>
      </c>
      <c r="D347" s="158">
        <f>'STOCK RETURNS'!I1336</f>
        <v>4.9352351867308786E-3</v>
      </c>
      <c r="E347" s="158">
        <f>'STOCK RETURNS'!K1336</f>
        <v>-2.3957992846099303E-3</v>
      </c>
      <c r="F347" s="158">
        <f>'STOCK RETURNS'!M1336</f>
        <v>2.259887967437283E-3</v>
      </c>
      <c r="G347" s="158">
        <f>'STOCK RETURNS'!O1336</f>
        <v>1.5883570673606486E-2</v>
      </c>
      <c r="H347" s="158">
        <f>'STOCK RETURNS'!Q1336</f>
        <v>7.5786286310202246E-4</v>
      </c>
      <c r="I347" s="158">
        <f>'STOCK RETURNS'!S1336</f>
        <v>-2.3704813655166346E-2</v>
      </c>
      <c r="J347" s="158">
        <f>'STOCK RETURNS'!U1336</f>
        <v>-1.8349138668196541E-2</v>
      </c>
      <c r="K347" s="158">
        <f>'STOCK RETURNS'!W1336</f>
        <v>-5.634337042287868E-2</v>
      </c>
      <c r="L347" s="158">
        <f>'STOCK RETURNS'!Y1336</f>
        <v>-1.4065871556703318E-2</v>
      </c>
      <c r="M347" s="158">
        <f>'STOCK RETURNS'!AA1336</f>
        <v>3.5928234043234433E-2</v>
      </c>
      <c r="N347" s="158">
        <f>'STOCK RETURNS'!AC1336</f>
        <v>-1.5370209034602747E-2</v>
      </c>
      <c r="O347" s="158">
        <f>'STOCK RETURNS'!AE1336</f>
        <v>7.8279161572453286E-3</v>
      </c>
      <c r="P347" s="158">
        <f>'STOCK RETURNS'!AG1336</f>
        <v>-2.3074938548943231E-2</v>
      </c>
      <c r="Q347" s="158">
        <f>'STOCK RETURNS'!AI1336</f>
        <v>1.7524047260134795E-3</v>
      </c>
      <c r="R347" s="159">
        <f>'STOCK RETURNS'!AK1336</f>
        <v>-7.195702313649307E-3</v>
      </c>
      <c r="S347" s="156"/>
    </row>
    <row r="348" spans="1:19">
      <c r="A348" s="157">
        <f>'STOCK RETURNS'!C1337</f>
        <v>4.7491313708365231E-3</v>
      </c>
      <c r="B348" s="158">
        <f>'STOCK RETURNS'!E1337</f>
        <v>-8.3140463441180243E-3</v>
      </c>
      <c r="C348" s="158">
        <f>'STOCK RETURNS'!G1337</f>
        <v>9.5390230467589099E-3</v>
      </c>
      <c r="D348" s="158">
        <f>'STOCK RETURNS'!I1337</f>
        <v>-7.7220460939102778E-3</v>
      </c>
      <c r="E348" s="158">
        <f>'STOCK RETURNS'!K1337</f>
        <v>-1.3436318668685313E-2</v>
      </c>
      <c r="F348" s="158">
        <f>'STOCK RETURNS'!M1337</f>
        <v>-2.7124790591187766E-3</v>
      </c>
      <c r="G348" s="158">
        <f>'STOCK RETURNS'!O1337</f>
        <v>-1.1565774673550064E-2</v>
      </c>
      <c r="H348" s="158">
        <f>'STOCK RETURNS'!Q1337</f>
        <v>-3.7950709685514979E-3</v>
      </c>
      <c r="I348" s="158">
        <f>'STOCK RETURNS'!S1337</f>
        <v>-9.0362060639373326E-3</v>
      </c>
      <c r="J348" s="158">
        <f>'STOCK RETURNS'!U1337</f>
        <v>0</v>
      </c>
      <c r="K348" s="158">
        <f>'STOCK RETURNS'!W1337</f>
        <v>1.4099389928741476E-2</v>
      </c>
      <c r="L348" s="158">
        <f>'STOCK RETURNS'!Y1337</f>
        <v>1.0734755884837284E-2</v>
      </c>
      <c r="M348" s="158">
        <f>'STOCK RETURNS'!AA1337</f>
        <v>0</v>
      </c>
      <c r="N348" s="158">
        <f>'STOCK RETURNS'!AC1337</f>
        <v>2.4848970104524161E-3</v>
      </c>
      <c r="O348" s="158">
        <f>'STOCK RETURNS'!AE1337</f>
        <v>-1.2001690476536498E-2</v>
      </c>
      <c r="P348" s="158">
        <f>'STOCK RETURNS'!AG1337</f>
        <v>8.8626872578453243E-3</v>
      </c>
      <c r="Q348" s="158">
        <f>'STOCK RETURNS'!AI1337</f>
        <v>1.2223271282759117E-2</v>
      </c>
      <c r="R348" s="159">
        <f>'STOCK RETURNS'!AK1337</f>
        <v>-1.7437633537602963E-2</v>
      </c>
      <c r="S348" s="156"/>
    </row>
    <row r="349" spans="1:19">
      <c r="A349" s="157">
        <f>'STOCK RETURNS'!C1338</f>
        <v>-1.8293826876566745E-2</v>
      </c>
      <c r="B349" s="158">
        <f>'STOCK RETURNS'!E1338</f>
        <v>-7.9922452714844116E-3</v>
      </c>
      <c r="C349" s="158">
        <f>'STOCK RETURNS'!G1338</f>
        <v>8.1045018119390994E-3</v>
      </c>
      <c r="D349" s="158">
        <f>'STOCK RETURNS'!I1338</f>
        <v>7.7220460939103185E-3</v>
      </c>
      <c r="E349" s="158">
        <f>'STOCK RETURNS'!K1338</f>
        <v>-9.8350152232532569E-3</v>
      </c>
      <c r="F349" s="158">
        <f>'STOCK RETURNS'!M1338</f>
        <v>-4.992068456550528E-3</v>
      </c>
      <c r="G349" s="158">
        <f>'STOCK RETURNS'!O1338</f>
        <v>-1.5632102946131984E-2</v>
      </c>
      <c r="H349" s="158">
        <f>'STOCK RETURNS'!Q1338</f>
        <v>-1.2241927941265425E-2</v>
      </c>
      <c r="I349" s="158">
        <f>'STOCK RETURNS'!S1338</f>
        <v>-5.4403468751587837E-2</v>
      </c>
      <c r="J349" s="158">
        <f>'STOCK RETURNS'!U1338</f>
        <v>-3.2178898364235209E-2</v>
      </c>
      <c r="K349" s="158">
        <f>'STOCK RETURNS'!W1338</f>
        <v>4.6415684864524222E-2</v>
      </c>
      <c r="L349" s="158">
        <f>'STOCK RETURNS'!Y1338</f>
        <v>9.2993031482786394E-3</v>
      </c>
      <c r="M349" s="158">
        <f>'STOCK RETURNS'!AA1338</f>
        <v>0</v>
      </c>
      <c r="N349" s="158">
        <f>'STOCK RETURNS'!AC1338</f>
        <v>-4.1449320570977211E-3</v>
      </c>
      <c r="O349" s="158">
        <f>'STOCK RETURNS'!AE1338</f>
        <v>-1.8282752036185096E-2</v>
      </c>
      <c r="P349" s="158">
        <f>'STOCK RETURNS'!AG1338</f>
        <v>2.2106775781029996E-2</v>
      </c>
      <c r="Q349" s="158">
        <f>'STOCK RETURNS'!AI1338</f>
        <v>1.5446478136491852E-2</v>
      </c>
      <c r="R349" s="159">
        <f>'STOCK RETURNS'!AK1338</f>
        <v>-2.5611620560691425E-2</v>
      </c>
      <c r="S349" s="156"/>
    </row>
    <row r="350" spans="1:19">
      <c r="A350" s="157">
        <f>'STOCK RETURNS'!C1339</f>
        <v>6.5868814660070526E-3</v>
      </c>
      <c r="B350" s="158">
        <f>'STOCK RETURNS'!E1339</f>
        <v>2.7362471875087839E-3</v>
      </c>
      <c r="C350" s="158">
        <f>'STOCK RETURNS'!G1339</f>
        <v>-1.354422510775726E-2</v>
      </c>
      <c r="D350" s="158">
        <f>'STOCK RETURNS'!I1339</f>
        <v>1.4964395904798386E-2</v>
      </c>
      <c r="E350" s="158">
        <f>'STOCK RETURNS'!K1339</f>
        <v>3.0929981135617884E-2</v>
      </c>
      <c r="F350" s="158">
        <f>'STOCK RETURNS'!M1339</f>
        <v>1.7140699311422977E-2</v>
      </c>
      <c r="G350" s="158">
        <f>'STOCK RETURNS'!O1339</f>
        <v>-1.011664665223929E-2</v>
      </c>
      <c r="H350" s="158">
        <f>'STOCK RETURNS'!Q1339</f>
        <v>2.0572154075208317E-2</v>
      </c>
      <c r="I350" s="158">
        <f>'STOCK RETURNS'!S1339</f>
        <v>9.5390230467589099E-3</v>
      </c>
      <c r="J350" s="158">
        <f>'STOCK RETURNS'!U1339</f>
        <v>0</v>
      </c>
      <c r="K350" s="158">
        <f>'STOCK RETURNS'!W1339</f>
        <v>2.5312330318104311E-2</v>
      </c>
      <c r="L350" s="158">
        <f>'STOCK RETURNS'!Y1339</f>
        <v>1.3214405622955128E-3</v>
      </c>
      <c r="M350" s="158">
        <f>'STOCK RETURNS'!AA1339</f>
        <v>0</v>
      </c>
      <c r="N350" s="158">
        <f>'STOCK RETURNS'!AC1339</f>
        <v>9.8707404557922592E-3</v>
      </c>
      <c r="O350" s="158">
        <f>'STOCK RETURNS'!AE1339</f>
        <v>-1.2640406781829976E-2</v>
      </c>
      <c r="P350" s="158">
        <f>'STOCK RETURNS'!AG1339</f>
        <v>2.9666795412012257E-2</v>
      </c>
      <c r="Q350" s="158">
        <f>'STOCK RETURNS'!AI1339</f>
        <v>1.8198031810176093E-2</v>
      </c>
      <c r="R350" s="159">
        <f>'STOCK RETURNS'!AK1339</f>
        <v>1.0276490154023639E-2</v>
      </c>
      <c r="S350" s="156"/>
    </row>
    <row r="351" spans="1:19">
      <c r="A351" s="157">
        <f>'STOCK RETURNS'!C1340</f>
        <v>-1.8775430570304832E-3</v>
      </c>
      <c r="B351" s="158">
        <f>'STOCK RETURNS'!E1340</f>
        <v>7.2273000436725673E-2</v>
      </c>
      <c r="C351" s="158">
        <f>'STOCK RETURNS'!G1340</f>
        <v>0</v>
      </c>
      <c r="D351" s="158">
        <f>'STOCK RETURNS'!I1340</f>
        <v>3.0307622599010987E-4</v>
      </c>
      <c r="E351" s="158">
        <f>'STOCK RETURNS'!K1340</f>
        <v>8.6296494218953378E-3</v>
      </c>
      <c r="F351" s="158">
        <f>'STOCK RETURNS'!M1340</f>
        <v>7.2029401461479306E-2</v>
      </c>
      <c r="G351" s="158">
        <f>'STOCK RETURNS'!O1340</f>
        <v>3.9708854294927204E-3</v>
      </c>
      <c r="H351" s="158">
        <f>'STOCK RETURNS'!Q1340</f>
        <v>-2.2650066308521248E-3</v>
      </c>
      <c r="I351" s="158">
        <f>'STOCK RETURNS'!S1340</f>
        <v>1.8809331957496293E-2</v>
      </c>
      <c r="J351" s="158">
        <f>'STOCK RETURNS'!U1340</f>
        <v>2.5784285879443072E-3</v>
      </c>
      <c r="K351" s="158">
        <f>'STOCK RETURNS'!W1340</f>
        <v>1.2736321602047617E-2</v>
      </c>
      <c r="L351" s="158">
        <f>'STOCK RETURNS'!Y1340</f>
        <v>0</v>
      </c>
      <c r="M351" s="158">
        <f>'STOCK RETURNS'!AA1340</f>
        <v>-2.4125236688626119E-2</v>
      </c>
      <c r="N351" s="158">
        <f>'STOCK RETURNS'!AC1340</f>
        <v>5.4526288346021115E-3</v>
      </c>
      <c r="O351" s="158">
        <f>'STOCK RETURNS'!AE1340</f>
        <v>1.1504739710478959E-3</v>
      </c>
      <c r="P351" s="158">
        <f>'STOCK RETURNS'!AG1340</f>
        <v>1.0003788503200979E-2</v>
      </c>
      <c r="Q351" s="158">
        <f>'STOCK RETURNS'!AI1340</f>
        <v>2.615958831574595E-3</v>
      </c>
      <c r="R351" s="159">
        <f>'STOCK RETURNS'!AK1340</f>
        <v>8.3090004076262752E-3</v>
      </c>
      <c r="S351" s="156"/>
    </row>
    <row r="352" spans="1:19">
      <c r="A352" s="157">
        <f>'STOCK RETURNS'!C1341</f>
        <v>-7.8612636912394063E-3</v>
      </c>
      <c r="B352" s="158">
        <f>'STOCK RETURNS'!E1341</f>
        <v>-1.12294054427933E-2</v>
      </c>
      <c r="C352" s="158">
        <f>'STOCK RETURNS'!G1341</f>
        <v>-6.3839706099233368E-3</v>
      </c>
      <c r="D352" s="158">
        <f>'STOCK RETURNS'!I1341</f>
        <v>-1.5163005179639638E-3</v>
      </c>
      <c r="E352" s="158">
        <f>'STOCK RETURNS'!K1341</f>
        <v>-1.3033865006838502E-2</v>
      </c>
      <c r="F352" s="158">
        <f>'STOCK RETURNS'!M1341</f>
        <v>-1.0458158485741723E-2</v>
      </c>
      <c r="G352" s="158">
        <f>'STOCK RETURNS'!O1341</f>
        <v>5.2701044242370234E-3</v>
      </c>
      <c r="H352" s="158">
        <f>'STOCK RETURNS'!Q1341</f>
        <v>-1.8307147444356128E-2</v>
      </c>
      <c r="I352" s="158">
        <f>'STOCK RETURNS'!S1341</f>
        <v>-2.1978906718775341E-2</v>
      </c>
      <c r="J352" s="158">
        <f>'STOCK RETURNS'!U1341</f>
        <v>6.2748651320192514E-2</v>
      </c>
      <c r="K352" s="158">
        <f>'STOCK RETURNS'!W1341</f>
        <v>6.3257777544303763E-4</v>
      </c>
      <c r="L352" s="158">
        <f>'STOCK RETURNS'!Y1341</f>
        <v>-9.620243376990573E-3</v>
      </c>
      <c r="M352" s="158">
        <f>'STOCK RETURNS'!AA1341</f>
        <v>-3.6931580461021081E-2</v>
      </c>
      <c r="N352" s="158">
        <f>'STOCK RETURNS'!AC1341</f>
        <v>-3.9055015890712597E-3</v>
      </c>
      <c r="O352" s="158">
        <f>'STOCK RETURNS'!AE1341</f>
        <v>1.0559491818040515E-2</v>
      </c>
      <c r="P352" s="158">
        <f>'STOCK RETURNS'!AG1341</f>
        <v>-8.1436689192406382E-3</v>
      </c>
      <c r="Q352" s="158">
        <f>'STOCK RETURNS'!AI1341</f>
        <v>-8.7803965222449636E-3</v>
      </c>
      <c r="R352" s="159">
        <f>'STOCK RETURNS'!AK1341</f>
        <v>-9.4260233639499869E-3</v>
      </c>
      <c r="S352" s="156"/>
    </row>
    <row r="353" spans="1:19">
      <c r="A353" s="157">
        <f>'STOCK RETURNS'!C1342</f>
        <v>-4.852330195803123E-3</v>
      </c>
      <c r="B353" s="158">
        <f>'STOCK RETURNS'!E1342</f>
        <v>-1.1264083643215976E-2</v>
      </c>
      <c r="C353" s="158">
        <f>'STOCK RETURNS'!G1342</f>
        <v>-2.1734959654078224E-2</v>
      </c>
      <c r="D353" s="158">
        <f>'STOCK RETURNS'!I1342</f>
        <v>-3.0353619902211658E-4</v>
      </c>
      <c r="E353" s="158">
        <f>'STOCK RETURNS'!K1342</f>
        <v>1.6657932756858108E-2</v>
      </c>
      <c r="F353" s="158">
        <f>'STOCK RETURNS'!M1342</f>
        <v>3.8767741326854233E-2</v>
      </c>
      <c r="G353" s="158">
        <f>'STOCK RETURNS'!O1342</f>
        <v>-2.0801812254805752E-2</v>
      </c>
      <c r="H353" s="158">
        <f>'STOCK RETURNS'!Q1342</f>
        <v>-2.2577837217962637E-2</v>
      </c>
      <c r="I353" s="158">
        <f>'STOCK RETURNS'!S1342</f>
        <v>-6.3694482854798227E-3</v>
      </c>
      <c r="J353" s="158">
        <f>'STOCK RETURNS'!U1342</f>
        <v>7.2295663975228575E-2</v>
      </c>
      <c r="K353" s="158">
        <f>'STOCK RETURNS'!W1342</f>
        <v>2.3746168884556395E-2</v>
      </c>
      <c r="L353" s="158">
        <f>'STOCK RETURNS'!Y1342</f>
        <v>-7.0246149369644663E-3</v>
      </c>
      <c r="M353" s="158">
        <f>'STOCK RETURNS'!AA1342</f>
        <v>-1.2916225266546401E-2</v>
      </c>
      <c r="N353" s="158">
        <f>'STOCK RETURNS'!AC1342</f>
        <v>4.266351755970765E-3</v>
      </c>
      <c r="O353" s="158">
        <f>'STOCK RETURNS'!AE1342</f>
        <v>1.0369540203182112E-2</v>
      </c>
      <c r="P353" s="158">
        <f>'STOCK RETURNS'!AG1342</f>
        <v>-1.4978748501613588E-2</v>
      </c>
      <c r="Q353" s="158">
        <f>'STOCK RETURNS'!AI1342</f>
        <v>1.9039137242759518E-3</v>
      </c>
      <c r="R353" s="159">
        <f>'STOCK RETURNS'!AK1342</f>
        <v>-1.4635997344820796E-2</v>
      </c>
      <c r="S353" s="156"/>
    </row>
    <row r="354" spans="1:19">
      <c r="A354" s="157">
        <f>'STOCK RETURNS'!C1343</f>
        <v>-5.620077355551859E-3</v>
      </c>
      <c r="B354" s="158">
        <f>'STOCK RETURNS'!E1343</f>
        <v>4.8922798959731804E-2</v>
      </c>
      <c r="C354" s="158">
        <f>'STOCK RETURNS'!G1343</f>
        <v>9.3457950727718689E-4</v>
      </c>
      <c r="D354" s="158">
        <f>'STOCK RETURNS'!I1343</f>
        <v>1.8198367169861209E-3</v>
      </c>
      <c r="E354" s="158">
        <f>'STOCK RETURNS'!K1343</f>
        <v>1.1390327570606795E-2</v>
      </c>
      <c r="F354" s="158">
        <f>'STOCK RETURNS'!M1343</f>
        <v>1.4856727788840873E-2</v>
      </c>
      <c r="G354" s="158">
        <f>'STOCK RETURNS'!O1343</f>
        <v>-2.1700670733117985E-2</v>
      </c>
      <c r="H354" s="158">
        <f>'STOCK RETURNS'!Q1343</f>
        <v>2.3594191047697356E-3</v>
      </c>
      <c r="I354" s="158">
        <f>'STOCK RETURNS'!S1343</f>
        <v>3.9159271108470735E-2</v>
      </c>
      <c r="J354" s="158">
        <f>'STOCK RETURNS'!U1343</f>
        <v>7.2314848093695122E-2</v>
      </c>
      <c r="K354" s="158">
        <f>'STOCK RETURNS'!W1343</f>
        <v>1.186836112380759E-2</v>
      </c>
      <c r="L354" s="158">
        <f>'STOCK RETURNS'!Y1343</f>
        <v>1.5323417751659549E-2</v>
      </c>
      <c r="M354" s="158">
        <f>'STOCK RETURNS'!AA1343</f>
        <v>7.7747546538638114E-4</v>
      </c>
      <c r="N354" s="158">
        <f>'STOCK RETURNS'!AC1343</f>
        <v>-4.4112932964699486E-3</v>
      </c>
      <c r="O354" s="158">
        <f>'STOCK RETURNS'!AE1343</f>
        <v>4.3919698813821373E-3</v>
      </c>
      <c r="P354" s="158">
        <f>'STOCK RETURNS'!AG1343</f>
        <v>-1.8660099697502527E-2</v>
      </c>
      <c r="Q354" s="158">
        <f>'STOCK RETURNS'!AI1343</f>
        <v>-9.5150375127263874E-4</v>
      </c>
      <c r="R354" s="159">
        <f>'STOCK RETURNS'!AK1343</f>
        <v>-1.7704906649464315E-2</v>
      </c>
      <c r="S354" s="156"/>
    </row>
    <row r="355" spans="1:19">
      <c r="A355" s="157">
        <f>'STOCK RETURNS'!C1344</f>
        <v>9.4195542218382926E-3</v>
      </c>
      <c r="B355" s="158">
        <f>'STOCK RETURNS'!E1344</f>
        <v>-7.0758892037751594E-4</v>
      </c>
      <c r="C355" s="158">
        <f>'STOCK RETURNS'!G1344</f>
        <v>2.6729701965078401E-2</v>
      </c>
      <c r="D355" s="158">
        <f>'STOCK RETURNS'!I1344</f>
        <v>5.7410907213339017E-2</v>
      </c>
      <c r="E355" s="158">
        <f>'STOCK RETURNS'!K1344</f>
        <v>-3.9888556521136577E-2</v>
      </c>
      <c r="F355" s="158">
        <f>'STOCK RETURNS'!M1344</f>
        <v>-9.6116078356931183E-3</v>
      </c>
      <c r="G355" s="158">
        <f>'STOCK RETURNS'!O1344</f>
        <v>-2.2182055525974641E-2</v>
      </c>
      <c r="H355" s="158">
        <f>'STOCK RETURNS'!Q1344</f>
        <v>-1.983404962803352E-2</v>
      </c>
      <c r="I355" s="158">
        <f>'STOCK RETURNS'!S1344</f>
        <v>-4.2359273839141509E-2</v>
      </c>
      <c r="J355" s="158">
        <f>'STOCK RETURNS'!U1344</f>
        <v>7.2279200079777547E-2</v>
      </c>
      <c r="K355" s="158">
        <f>'STOCK RETURNS'!W1344</f>
        <v>-2.7845462059821899E-2</v>
      </c>
      <c r="L355" s="158">
        <f>'STOCK RETURNS'!Y1344</f>
        <v>-2.7481622231469067E-2</v>
      </c>
      <c r="M355" s="158">
        <f>'STOCK RETURNS'!AA1344</f>
        <v>-1.0827811318887859E-2</v>
      </c>
      <c r="N355" s="158">
        <f>'STOCK RETURNS'!AC1344</f>
        <v>-6.5249703253888818E-4</v>
      </c>
      <c r="O355" s="158">
        <f>'STOCK RETURNS'!AE1344</f>
        <v>2.5898107176731359E-3</v>
      </c>
      <c r="P355" s="158">
        <f>'STOCK RETURNS'!AG1344</f>
        <v>-1.2376874298073921E-2</v>
      </c>
      <c r="Q355" s="158">
        <f>'STOCK RETURNS'!AI1344</f>
        <v>-2.9266371536828852E-2</v>
      </c>
      <c r="R355" s="159">
        <f>'STOCK RETURNS'!AK1344</f>
        <v>-1.4935700302649639E-2</v>
      </c>
      <c r="S355" s="156"/>
    </row>
    <row r="356" spans="1:19">
      <c r="A356" s="157">
        <f>'STOCK RETURNS'!C1345</f>
        <v>7.3711370683353329E-4</v>
      </c>
      <c r="B356" s="158">
        <f>'STOCK RETURNS'!E1345</f>
        <v>-1.1300560708019011E-2</v>
      </c>
      <c r="C356" s="158">
        <f>'STOCK RETURNS'!G1345</f>
        <v>-1.8206650454894709E-3</v>
      </c>
      <c r="D356" s="158">
        <f>'STOCK RETURNS'!I1345</f>
        <v>-2.7557944063657906E-2</v>
      </c>
      <c r="E356" s="158">
        <f>'STOCK RETURNS'!K1345</f>
        <v>8.7703607071635912E-3</v>
      </c>
      <c r="F356" s="158">
        <f>'STOCK RETURNS'!M1345</f>
        <v>-2.5679014417691617E-2</v>
      </c>
      <c r="G356" s="158">
        <f>'STOCK RETURNS'!O1345</f>
        <v>-1.6965534158296668E-2</v>
      </c>
      <c r="H356" s="158">
        <f>'STOCK RETURNS'!Q1345</f>
        <v>-5.6247637247657453E-3</v>
      </c>
      <c r="I356" s="158">
        <f>'STOCK RETURNS'!S1345</f>
        <v>4.7961722634930135E-3</v>
      </c>
      <c r="J356" s="158">
        <f>'STOCK RETURNS'!U1345</f>
        <v>4.2078775827043537E-2</v>
      </c>
      <c r="K356" s="158">
        <f>'STOCK RETURNS'!W1345</f>
        <v>1.9675481975058601E-2</v>
      </c>
      <c r="L356" s="158">
        <f>'STOCK RETURNS'!Y1345</f>
        <v>0</v>
      </c>
      <c r="M356" s="158">
        <f>'STOCK RETURNS'!AA1345</f>
        <v>-1.2536162819294309E-2</v>
      </c>
      <c r="N356" s="158">
        <f>'STOCK RETURNS'!AC1345</f>
        <v>-1.3973303624277277E-2</v>
      </c>
      <c r="O356" s="158">
        <f>'STOCK RETURNS'!AE1345</f>
        <v>-1.7748239726937667E-3</v>
      </c>
      <c r="P356" s="158">
        <f>'STOCK RETURNS'!AG1345</f>
        <v>-5.854817661431558E-3</v>
      </c>
      <c r="Q356" s="158">
        <f>'STOCK RETURNS'!AI1345</f>
        <v>-5.3743894980089304E-3</v>
      </c>
      <c r="R356" s="159">
        <f>'STOCK RETURNS'!AK1345</f>
        <v>-4.6360769174785448E-3</v>
      </c>
      <c r="S356" s="156"/>
    </row>
    <row r="357" spans="1:19">
      <c r="A357" s="157">
        <f>'STOCK RETURNS'!C1346</f>
        <v>2.1864483696738286E-2</v>
      </c>
      <c r="B357" s="158">
        <f>'STOCK RETURNS'!E1346</f>
        <v>2.9537082234158799E-2</v>
      </c>
      <c r="C357" s="158">
        <f>'STOCK RETURNS'!G1346</f>
        <v>-1.3676774413654369E-3</v>
      </c>
      <c r="D357" s="158">
        <f>'STOCK RETURNS'!I1346</f>
        <v>4.9875415110391882E-3</v>
      </c>
      <c r="E357" s="158">
        <f>'STOCK RETURNS'!K1346</f>
        <v>-1.3932545258973977E-2</v>
      </c>
      <c r="F357" s="158">
        <f>'STOCK RETURNS'!M1346</f>
        <v>-1.707307762617476E-2</v>
      </c>
      <c r="G357" s="158">
        <f>'STOCK RETURNS'!O1346</f>
        <v>-6.1978744289668593E-3</v>
      </c>
      <c r="H357" s="158">
        <f>'STOCK RETURNS'!Q1346</f>
        <v>-1.6247311093902483E-2</v>
      </c>
      <c r="I357" s="158">
        <f>'STOCK RETURNS'!S1346</f>
        <v>-2.0951612485778266E-2</v>
      </c>
      <c r="J357" s="158">
        <f>'STOCK RETURNS'!U1346</f>
        <v>-7.5662106356233438E-2</v>
      </c>
      <c r="K357" s="158">
        <f>'STOCK RETURNS'!W1346</f>
        <v>7.559541567486251E-3</v>
      </c>
      <c r="L357" s="158">
        <f>'STOCK RETURNS'!Y1346</f>
        <v>-9.5596494488800181E-3</v>
      </c>
      <c r="M357" s="158">
        <f>'STOCK RETURNS'!AA1346</f>
        <v>2.2586498672795753E-2</v>
      </c>
      <c r="N357" s="158">
        <f>'STOCK RETURNS'!AC1346</f>
        <v>-2.7663903266651742E-2</v>
      </c>
      <c r="O357" s="158">
        <f>'STOCK RETURNS'!AE1346</f>
        <v>-6.4360731829755952E-3</v>
      </c>
      <c r="P357" s="158">
        <f>'STOCK RETURNS'!AG1346</f>
        <v>9.9328891448103012E-3</v>
      </c>
      <c r="Q357" s="158">
        <f>'STOCK RETURNS'!AI1346</f>
        <v>-8.1478423283156392E-3</v>
      </c>
      <c r="R357" s="159">
        <f>'STOCK RETURNS'!AK1346</f>
        <v>-8.3370108969483721E-3</v>
      </c>
      <c r="S357" s="156"/>
    </row>
    <row r="358" spans="1:19">
      <c r="A358" s="157">
        <f>'STOCK RETURNS'!C1347</f>
        <v>3.0827831604519604E-2</v>
      </c>
      <c r="B358" s="158">
        <f>'STOCK RETURNS'!E1347</f>
        <v>1.3719530090179099E-2</v>
      </c>
      <c r="C358" s="158">
        <f>'STOCK RETURNS'!G1347</f>
        <v>2.6115847130559509E-2</v>
      </c>
      <c r="D358" s="158">
        <f>'STOCK RETURNS'!I1347</f>
        <v>-7.9330517407959888E-3</v>
      </c>
      <c r="E358" s="158">
        <f>'STOCK RETURNS'!K1347</f>
        <v>4.8383284028627509E-2</v>
      </c>
      <c r="F358" s="158">
        <f>'STOCK RETURNS'!M1347</f>
        <v>1.9959082515309774E-2</v>
      </c>
      <c r="G358" s="158">
        <f>'STOCK RETURNS'!O1347</f>
        <v>7.1479932652871508E-3</v>
      </c>
      <c r="H358" s="158">
        <f>'STOCK RETURNS'!Q1347</f>
        <v>3.6981706210434354E-2</v>
      </c>
      <c r="I358" s="158">
        <f>'STOCK RETURNS'!S1347</f>
        <v>1.6155440222285208E-2</v>
      </c>
      <c r="J358" s="158">
        <f>'STOCK RETURNS'!U1347</f>
        <v>3.6473299579914283E-3</v>
      </c>
      <c r="K358" s="158">
        <f>'STOCK RETURNS'!W1347</f>
        <v>2.7899451301733602E-2</v>
      </c>
      <c r="L358" s="158">
        <f>'STOCK RETURNS'!Y1347</f>
        <v>1.713796477734598E-3</v>
      </c>
      <c r="M358" s="158">
        <f>'STOCK RETURNS'!AA1347</f>
        <v>-6.6889881507965401E-3</v>
      </c>
      <c r="N358" s="158">
        <f>'STOCK RETURNS'!AC1347</f>
        <v>1.983771216326468E-2</v>
      </c>
      <c r="O358" s="158">
        <f>'STOCK RETURNS'!AE1347</f>
        <v>1.0151681299789998E-2</v>
      </c>
      <c r="P358" s="158">
        <f>'STOCK RETURNS'!AG1347</f>
        <v>4.3979794116534451E-2</v>
      </c>
      <c r="Q358" s="158">
        <f>'STOCK RETURNS'!AI1347</f>
        <v>2.0960918027369883E-2</v>
      </c>
      <c r="R358" s="159">
        <f>'STOCK RETURNS'!AK1347</f>
        <v>4.3641955711700979E-2</v>
      </c>
      <c r="S358" s="156"/>
    </row>
    <row r="359" spans="1:19">
      <c r="A359" s="157">
        <f>'STOCK RETURNS'!C1348</f>
        <v>-6.0096334713905684E-3</v>
      </c>
      <c r="B359" s="158">
        <f>'STOCK RETURNS'!E1348</f>
        <v>-7.2245949396307274E-3</v>
      </c>
      <c r="C359" s="158">
        <f>'STOCK RETURNS'!G1348</f>
        <v>-4.4454323915015811E-4</v>
      </c>
      <c r="D359" s="158">
        <f>'STOCK RETURNS'!I1348</f>
        <v>1.7254412562344997E-2</v>
      </c>
      <c r="E359" s="158">
        <f>'STOCK RETURNS'!K1348</f>
        <v>-1.3276912930095836E-2</v>
      </c>
      <c r="F359" s="158">
        <f>'STOCK RETURNS'!M1348</f>
        <v>9.4243680539296219E-3</v>
      </c>
      <c r="G359" s="158">
        <f>'STOCK RETURNS'!O1348</f>
        <v>7.5686264800075825E-3</v>
      </c>
      <c r="H359" s="158">
        <f>'STOCK RETURNS'!Q1348</f>
        <v>1.0208176592523851E-2</v>
      </c>
      <c r="I359" s="158">
        <f>'STOCK RETURNS'!S1348</f>
        <v>9.5694510161506725E-3</v>
      </c>
      <c r="J359" s="158">
        <f>'STOCK RETURNS'!U1348</f>
        <v>7.2291286838272947E-2</v>
      </c>
      <c r="K359" s="158">
        <f>'STOCK RETURNS'!W1348</f>
        <v>6.9040613523832228E-3</v>
      </c>
      <c r="L359" s="158">
        <f>'STOCK RETURNS'!Y1348</f>
        <v>-2.8836460453476005E-2</v>
      </c>
      <c r="M359" s="158">
        <f>'STOCK RETURNS'!AA1348</f>
        <v>6.6889881507964889E-3</v>
      </c>
      <c r="N359" s="158">
        <f>'STOCK RETURNS'!AC1348</f>
        <v>1.3473092376599266E-2</v>
      </c>
      <c r="O359" s="158">
        <f>'STOCK RETURNS'!AE1348</f>
        <v>-1.1391899449326446E-3</v>
      </c>
      <c r="P359" s="158">
        <f>'STOCK RETURNS'!AG1348</f>
        <v>1.2973776261439452E-3</v>
      </c>
      <c r="Q359" s="158">
        <f>'STOCK RETURNS'!AI1348</f>
        <v>1.778734258714551E-3</v>
      </c>
      <c r="R359" s="159">
        <f>'STOCK RETURNS'!AK1348</f>
        <v>1.8840535964093134E-2</v>
      </c>
      <c r="S359" s="156"/>
    </row>
    <row r="360" spans="1:19">
      <c r="A360" s="157">
        <f>'STOCK RETURNS'!C1349</f>
        <v>-1.365519624920938E-2</v>
      </c>
      <c r="B360" s="158">
        <f>'STOCK RETURNS'!E1349</f>
        <v>-5.8869531975691298E-3</v>
      </c>
      <c r="C360" s="158">
        <f>'STOCK RETURNS'!G1349</f>
        <v>-1.5233269480079636E-2</v>
      </c>
      <c r="D360" s="158">
        <f>'STOCK RETURNS'!I1349</f>
        <v>-2.8825525199530661E-2</v>
      </c>
      <c r="E360" s="158">
        <f>'STOCK RETURNS'!K1349</f>
        <v>-5.4936900521998545E-3</v>
      </c>
      <c r="F360" s="158">
        <f>'STOCK RETURNS'!M1349</f>
        <v>3.9581421085709549E-2</v>
      </c>
      <c r="G360" s="158">
        <f>'STOCK RETURNS'!O1349</f>
        <v>-1.0421695462414072E-2</v>
      </c>
      <c r="H360" s="158">
        <f>'STOCK RETURNS'!Q1349</f>
        <v>-1.0997754209541398E-2</v>
      </c>
      <c r="I360" s="158">
        <f>'STOCK RETURNS'!S1349</f>
        <v>-1.1173300598125076E-2</v>
      </c>
      <c r="J360" s="158">
        <f>'STOCK RETURNS'!U1349</f>
        <v>5.191861721787195E-2</v>
      </c>
      <c r="K360" s="158">
        <f>'STOCK RETURNS'!W1349</f>
        <v>-4.5315809987528143E-3</v>
      </c>
      <c r="L360" s="158">
        <f>'STOCK RETURNS'!Y1349</f>
        <v>4.220899689056902E-3</v>
      </c>
      <c r="M360" s="158">
        <f>'STOCK RETURNS'!AA1349</f>
        <v>0</v>
      </c>
      <c r="N360" s="158">
        <f>'STOCK RETURNS'!AC1349</f>
        <v>7.4557434975741303E-3</v>
      </c>
      <c r="O360" s="158">
        <f>'STOCK RETURNS'!AE1349</f>
        <v>4.2231457021652168E-3</v>
      </c>
      <c r="P360" s="158">
        <f>'STOCK RETURNS'!AG1349</f>
        <v>-6.1309992327176297E-3</v>
      </c>
      <c r="Q360" s="158">
        <f>'STOCK RETURNS'!AI1349</f>
        <v>3.6303670235198655E-3</v>
      </c>
      <c r="R360" s="159">
        <f>'STOCK RETURNS'!AK1349</f>
        <v>-5.870956547427838E-4</v>
      </c>
      <c r="S360" s="156"/>
    </row>
    <row r="361" spans="1:19">
      <c r="A361" s="157">
        <f>'STOCK RETURNS'!C1350</f>
        <v>-4.2865956636189756E-3</v>
      </c>
      <c r="B361" s="158">
        <f>'STOCK RETURNS'!E1350</f>
        <v>2.168351602004443E-3</v>
      </c>
      <c r="C361" s="158">
        <f>'STOCK RETURNS'!G1350</f>
        <v>1.3453117697118676E-2</v>
      </c>
      <c r="D361" s="158">
        <f>'STOCK RETURNS'!I1350</f>
        <v>-2.9846291819818935E-4</v>
      </c>
      <c r="E361" s="158">
        <f>'STOCK RETURNS'!K1350</f>
        <v>5.8548530008074974E-3</v>
      </c>
      <c r="F361" s="158">
        <f>'STOCK RETURNS'!M1350</f>
        <v>-1.7797582685797921E-2</v>
      </c>
      <c r="G361" s="158">
        <f>'STOCK RETURNS'!O1350</f>
        <v>-1.2458234922041839E-2</v>
      </c>
      <c r="H361" s="158">
        <f>'STOCK RETURNS'!Q1350</f>
        <v>7.8957761701758207E-4</v>
      </c>
      <c r="I361" s="158">
        <f>'STOCK RETURNS'!S1350</f>
        <v>-1.4551590640310797E-2</v>
      </c>
      <c r="J361" s="158">
        <f>'STOCK RETURNS'!U1350</f>
        <v>7.2264195314770727E-2</v>
      </c>
      <c r="K361" s="158">
        <f>'STOCK RETURNS'!W1350</f>
        <v>3.8734509181141012E-2</v>
      </c>
      <c r="L361" s="158">
        <f>'STOCK RETURNS'!Y1350</f>
        <v>-6.6913438606249209E-3</v>
      </c>
      <c r="M361" s="158">
        <f>'STOCK RETURNS'!AA1350</f>
        <v>-7.4722926165173851E-3</v>
      </c>
      <c r="N361" s="158">
        <f>'STOCK RETURNS'!AC1350</f>
        <v>8.8405552470896577E-3</v>
      </c>
      <c r="O361" s="158">
        <f>'STOCK RETURNS'!AE1350</f>
        <v>7.8662733570485985E-5</v>
      </c>
      <c r="P361" s="158">
        <f>'STOCK RETURNS'!AG1350</f>
        <v>-1.1998644136598501E-2</v>
      </c>
      <c r="Q361" s="158">
        <f>'STOCK RETURNS'!AI1350</f>
        <v>3.3094575772356243E-3</v>
      </c>
      <c r="R361" s="159">
        <f>'STOCK RETURNS'!AK1350</f>
        <v>-2.4695726080883212E-3</v>
      </c>
      <c r="S361" s="156"/>
    </row>
    <row r="362" spans="1:19">
      <c r="A362" s="157">
        <f>'STOCK RETURNS'!C1351</f>
        <v>3.9810188850761749E-3</v>
      </c>
      <c r="B362" s="158">
        <f>'STOCK RETURNS'!E1351</f>
        <v>1.5583069554565585E-3</v>
      </c>
      <c r="C362" s="158">
        <f>'STOCK RETURNS'!G1351</f>
        <v>-1.1198325310029563E-2</v>
      </c>
      <c r="D362" s="158">
        <f>'STOCK RETURNS'!I1351</f>
        <v>5.9683678286152496E-4</v>
      </c>
      <c r="E362" s="158">
        <f>'STOCK RETURNS'!K1351</f>
        <v>3.9067929362881358E-2</v>
      </c>
      <c r="F362" s="158">
        <f>'STOCK RETURNS'!M1351</f>
        <v>3.4513229420375664E-2</v>
      </c>
      <c r="G362" s="158">
        <f>'STOCK RETURNS'!O1351</f>
        <v>1.9267828697001441E-3</v>
      </c>
      <c r="H362" s="158">
        <f>'STOCK RETURNS'!Q1351</f>
        <v>3.2611585588760796E-2</v>
      </c>
      <c r="I362" s="158">
        <f>'STOCK RETURNS'!S1351</f>
        <v>2.572489123843592E-2</v>
      </c>
      <c r="J362" s="158">
        <f>'STOCK RETURNS'!U1351</f>
        <v>7.2288008356146766E-2</v>
      </c>
      <c r="K362" s="158">
        <f>'STOCK RETURNS'!W1351</f>
        <v>4.1490464053822257E-2</v>
      </c>
      <c r="L362" s="158">
        <f>'STOCK RETURNS'!Y1351</f>
        <v>-1.1014501121829848E-2</v>
      </c>
      <c r="M362" s="158">
        <f>'STOCK RETURNS'!AA1351</f>
        <v>0</v>
      </c>
      <c r="N362" s="158">
        <f>'STOCK RETURNS'!AC1351</f>
        <v>7.954465246294673E-3</v>
      </c>
      <c r="O362" s="158">
        <f>'STOCK RETURNS'!AE1351</f>
        <v>5.6139947875309083E-3</v>
      </c>
      <c r="P362" s="158">
        <f>'STOCK RETURNS'!AG1351</f>
        <v>8.4515480997605658E-3</v>
      </c>
      <c r="Q362" s="158">
        <f>'STOCK RETURNS'!AI1351</f>
        <v>-5.3370557141727199E-4</v>
      </c>
      <c r="R362" s="159">
        <f>'STOCK RETURNS'!AK1351</f>
        <v>1.4204535192451465E-2</v>
      </c>
      <c r="S362" s="156"/>
    </row>
    <row r="363" spans="1:19">
      <c r="A363" s="157">
        <f>'STOCK RETURNS'!C1352</f>
        <v>1.3056204897325317E-2</v>
      </c>
      <c r="B363" s="158">
        <f>'STOCK RETURNS'!E1352</f>
        <v>1.7299541605309731E-4</v>
      </c>
      <c r="C363" s="158">
        <f>'STOCK RETURNS'!G1352</f>
        <v>8.9686699827603161E-3</v>
      </c>
      <c r="D363" s="158">
        <f>'STOCK RETURNS'!I1352</f>
        <v>3.3732484083049671E-2</v>
      </c>
      <c r="E363" s="158">
        <f>'STOCK RETURNS'!K1352</f>
        <v>-4.8735301844401628E-3</v>
      </c>
      <c r="F363" s="158">
        <f>'STOCK RETURNS'!M1352</f>
        <v>-8.9061576104997771E-3</v>
      </c>
      <c r="G363" s="158">
        <f>'STOCK RETURNS'!O1352</f>
        <v>1.2909574457309099E-2</v>
      </c>
      <c r="H363" s="158">
        <f>'STOCK RETURNS'!Q1352</f>
        <v>1.44105641264791E-2</v>
      </c>
      <c r="I363" s="158">
        <f>'STOCK RETURNS'!S1352</f>
        <v>3.278982282299097E-2</v>
      </c>
      <c r="J363" s="158">
        <f>'STOCK RETURNS'!U1352</f>
        <v>1.1742922723191695E-2</v>
      </c>
      <c r="K363" s="158">
        <f>'STOCK RETURNS'!W1352</f>
        <v>7.1892496810197271E-2</v>
      </c>
      <c r="L363" s="158">
        <f>'STOCK RETURNS'!Y1352</f>
        <v>-3.1575840455167273E-2</v>
      </c>
      <c r="M363" s="158">
        <f>'STOCK RETURNS'!AA1352</f>
        <v>1.2306316930413223E-3</v>
      </c>
      <c r="N363" s="158">
        <f>'STOCK RETURNS'!AC1352</f>
        <v>2.4476326039215832E-3</v>
      </c>
      <c r="O363" s="158">
        <f>'STOCK RETURNS'!AE1352</f>
        <v>2.1610333676583118E-2</v>
      </c>
      <c r="P363" s="158">
        <f>'STOCK RETURNS'!AG1352</f>
        <v>1.6691782197189021E-2</v>
      </c>
      <c r="Q363" s="158">
        <f>'STOCK RETURNS'!AI1352</f>
        <v>1.1229649634565865E-2</v>
      </c>
      <c r="R363" s="159">
        <f>'STOCK RETURNS'!AK1352</f>
        <v>1.0565613139782123E-2</v>
      </c>
      <c r="S363" s="156"/>
    </row>
    <row r="364" spans="1:19">
      <c r="A364" s="157">
        <f>'STOCK RETURNS'!C1353</f>
        <v>-3.2228852551751952E-3</v>
      </c>
      <c r="B364" s="158">
        <f>'STOCK RETURNS'!E1353</f>
        <v>1.9009769830761632E-3</v>
      </c>
      <c r="C364" s="158">
        <f>'STOCK RETURNS'!G1353</f>
        <v>-6.7189502487448689E-3</v>
      </c>
      <c r="D364" s="158">
        <f>'STOCK RETURNS'!I1353</f>
        <v>-4.3358934817048422E-3</v>
      </c>
      <c r="E364" s="158">
        <f>'STOCK RETURNS'!K1353</f>
        <v>-1.9972468402090715E-2</v>
      </c>
      <c r="F364" s="158">
        <f>'STOCK RETURNS'!M1353</f>
        <v>4.2693641406982667E-3</v>
      </c>
      <c r="G364" s="158">
        <f>'STOCK RETURNS'!O1353</f>
        <v>1.5555345468508662E-2</v>
      </c>
      <c r="H364" s="158">
        <f>'STOCK RETURNS'!Q1353</f>
        <v>-1.5939616412157187E-2</v>
      </c>
      <c r="I364" s="158">
        <f>'STOCK RETURNS'!S1353</f>
        <v>-1.3921338518608007E-2</v>
      </c>
      <c r="J364" s="158">
        <f>'STOCK RETURNS'!U1353</f>
        <v>2.186528497067674E-3</v>
      </c>
      <c r="K364" s="158">
        <f>'STOCK RETURNS'!W1353</f>
        <v>1.7818592131139947E-2</v>
      </c>
      <c r="L364" s="158">
        <f>'STOCK RETURNS'!Y1353</f>
        <v>4.0478436134733699E-3</v>
      </c>
      <c r="M364" s="158">
        <f>'STOCK RETURNS'!AA1353</f>
        <v>6.3527658622050242E-3</v>
      </c>
      <c r="N364" s="158">
        <f>'STOCK RETURNS'!AC1353</f>
        <v>1.2571308241322461E-3</v>
      </c>
      <c r="O364" s="158">
        <f>'STOCK RETURNS'!AE1353</f>
        <v>-1.4894900308635231E-2</v>
      </c>
      <c r="P364" s="158">
        <f>'STOCK RETURNS'!AG1353</f>
        <v>-2.0252239270436155E-3</v>
      </c>
      <c r="Q364" s="158">
        <f>'STOCK RETURNS'!AI1353</f>
        <v>-5.0771215842695537E-4</v>
      </c>
      <c r="R364" s="159">
        <f>'STOCK RETURNS'!AK1353</f>
        <v>5.0983984639690868E-3</v>
      </c>
      <c r="S364" s="156"/>
    </row>
    <row r="365" spans="1:19">
      <c r="A365" s="157">
        <f>'STOCK RETURNS'!C1354</f>
        <v>-5.1580392488260046E-3</v>
      </c>
      <c r="B365" s="158">
        <f>'STOCK RETURNS'!E1354</f>
        <v>6.1962332495431836E-3</v>
      </c>
      <c r="C365" s="158">
        <f>'STOCK RETURNS'!G1354</f>
        <v>9.3939406980479423E-3</v>
      </c>
      <c r="D365" s="158">
        <f>'STOCK RETURNS'!I1354</f>
        <v>3.1814921991033729E-3</v>
      </c>
      <c r="E365" s="158">
        <f>'STOCK RETURNS'!K1354</f>
        <v>-5.1753483944908625E-3</v>
      </c>
      <c r="F365" s="158">
        <f>'STOCK RETURNS'!M1354</f>
        <v>-5.8263905354473018E-3</v>
      </c>
      <c r="G365" s="158">
        <f>'STOCK RETURNS'!O1354</f>
        <v>-9.8708204501251964E-3</v>
      </c>
      <c r="H365" s="158">
        <f>'STOCK RETURNS'!Q1354</f>
        <v>5.341485420334002E-3</v>
      </c>
      <c r="I365" s="158">
        <f>'STOCK RETURNS'!S1354</f>
        <v>7.7579908109393367E-3</v>
      </c>
      <c r="J365" s="158">
        <f>'STOCK RETURNS'!U1354</f>
        <v>1.6716575089629319E-2</v>
      </c>
      <c r="K365" s="158">
        <f>'STOCK RETURNS'!W1354</f>
        <v>-2.4796749968494812E-2</v>
      </c>
      <c r="L365" s="158">
        <f>'STOCK RETURNS'!Y1354</f>
        <v>9.5029954914861142E-3</v>
      </c>
      <c r="M365" s="158">
        <f>'STOCK RETURNS'!AA1354</f>
        <v>-3.2270656169864288E-3</v>
      </c>
      <c r="N365" s="158">
        <f>'STOCK RETURNS'!AC1354</f>
        <v>-1.6129960089722225E-2</v>
      </c>
      <c r="O365" s="158">
        <f>'STOCK RETURNS'!AE1354</f>
        <v>-5.7733517019594631E-4</v>
      </c>
      <c r="P365" s="158">
        <f>'STOCK RETURNS'!AG1354</f>
        <v>-5.7296155266419856E-3</v>
      </c>
      <c r="Q365" s="158">
        <f>'STOCK RETURNS'!AI1354</f>
        <v>4.5197130010760063E-3</v>
      </c>
      <c r="R365" s="159">
        <f>'STOCK RETURNS'!AK1354</f>
        <v>-1.5489901739987566E-2</v>
      </c>
      <c r="S365" s="156"/>
    </row>
    <row r="366" spans="1:19">
      <c r="A366" s="157">
        <f>'STOCK RETURNS'!C1355</f>
        <v>1.8585094678242899E-2</v>
      </c>
      <c r="B366" s="158">
        <f>'STOCK RETURNS'!E1355</f>
        <v>4.1095948249194681E-3</v>
      </c>
      <c r="C366" s="158">
        <f>'STOCK RETURNS'!G1355</f>
        <v>1.7793599000773578E-3</v>
      </c>
      <c r="D366" s="158">
        <f>'STOCK RETURNS'!I1355</f>
        <v>4.8970283660979127E-3</v>
      </c>
      <c r="E366" s="158">
        <f>'STOCK RETURNS'!K1355</f>
        <v>3.155985589131321E-3</v>
      </c>
      <c r="F366" s="158">
        <f>'STOCK RETURNS'!M1355</f>
        <v>6.5584915431645407E-2</v>
      </c>
      <c r="G366" s="158">
        <f>'STOCK RETURNS'!O1355</f>
        <v>1.1273017454817489E-2</v>
      </c>
      <c r="H366" s="158">
        <f>'STOCK RETURNS'!Q1355</f>
        <v>1.0598130991823284E-2</v>
      </c>
      <c r="I366" s="158">
        <f>'STOCK RETURNS'!S1355</f>
        <v>-2.3456900354043093E-2</v>
      </c>
      <c r="J366" s="158">
        <f>'STOCK RETURNS'!U1355</f>
        <v>7.8448985588453115E-3</v>
      </c>
      <c r="K366" s="158">
        <f>'STOCK RETURNS'!W1355</f>
        <v>2.112457091285963E-2</v>
      </c>
      <c r="L366" s="158">
        <f>'STOCK RETURNS'!Y1355</f>
        <v>7.2490350057163103E-3</v>
      </c>
      <c r="M366" s="158">
        <f>'STOCK RETURNS'!AA1355</f>
        <v>0</v>
      </c>
      <c r="N366" s="158">
        <f>'STOCK RETURNS'!AC1355</f>
        <v>2.2368460401999361E-2</v>
      </c>
      <c r="O366" s="158">
        <f>'STOCK RETURNS'!AE1355</f>
        <v>-4.7766367831655551E-4</v>
      </c>
      <c r="P366" s="158">
        <f>'STOCK RETURNS'!AG1355</f>
        <v>2.4896032302442993E-2</v>
      </c>
      <c r="Q366" s="158">
        <f>'STOCK RETURNS'!AI1355</f>
        <v>-1.0755087253477539E-2</v>
      </c>
      <c r="R366" s="159">
        <f>'STOCK RETURNS'!AK1355</f>
        <v>-1.5556779028489698E-2</v>
      </c>
      <c r="S366" s="156"/>
    </row>
    <row r="367" spans="1:19">
      <c r="A367" s="157">
        <f>'STOCK RETURNS'!C1356</f>
        <v>-6.6909921568046636E-3</v>
      </c>
      <c r="B367" s="158">
        <f>'STOCK RETURNS'!E1356</f>
        <v>1.9632117611041288E-3</v>
      </c>
      <c r="C367" s="158">
        <f>'STOCK RETURNS'!G1356</f>
        <v>-0.12380110798194649</v>
      </c>
      <c r="D367" s="158">
        <f>'STOCK RETURNS'!I1356</f>
        <v>6.8728792877620504E-3</v>
      </c>
      <c r="E367" s="158">
        <f>'STOCK RETURNS'!K1356</f>
        <v>8.8784247013330344E-3</v>
      </c>
      <c r="F367" s="158">
        <f>'STOCK RETURNS'!M1356</f>
        <v>-1.433057778264169E-2</v>
      </c>
      <c r="G367" s="158">
        <f>'STOCK RETURNS'!O1356</f>
        <v>-2.2196897159200615E-2</v>
      </c>
      <c r="H367" s="158">
        <f>'STOCK RETURNS'!Q1356</f>
        <v>0</v>
      </c>
      <c r="I367" s="158">
        <f>'STOCK RETURNS'!S1356</f>
        <v>1.7255330090761838E-2</v>
      </c>
      <c r="J367" s="158">
        <f>'STOCK RETURNS'!U1356</f>
        <v>1.0599365437041925E-2</v>
      </c>
      <c r="K367" s="158">
        <f>'STOCK RETURNS'!W1356</f>
        <v>-1.9759149980462222E-2</v>
      </c>
      <c r="L367" s="158">
        <f>'STOCK RETURNS'!Y1356</f>
        <v>-2.1906681085866769E-2</v>
      </c>
      <c r="M367" s="158">
        <f>'STOCK RETURNS'!AA1356</f>
        <v>0</v>
      </c>
      <c r="N367" s="158">
        <f>'STOCK RETURNS'!AC1356</f>
        <v>4.1609425666916692E-3</v>
      </c>
      <c r="O367" s="158">
        <f>'STOCK RETURNS'!AE1356</f>
        <v>2.2308431513594872E-3</v>
      </c>
      <c r="P367" s="158">
        <f>'STOCK RETURNS'!AG1356</f>
        <v>2.8886100605564919E-3</v>
      </c>
      <c r="Q367" s="158">
        <f>'STOCK RETURNS'!AI1356</f>
        <v>-9.4265728582537556E-3</v>
      </c>
      <c r="R367" s="159">
        <f>'STOCK RETURNS'!AK1356</f>
        <v>6.4814544295349271E-4</v>
      </c>
      <c r="S367" s="156"/>
    </row>
    <row r="368" spans="1:19">
      <c r="A368" s="157">
        <f>'STOCK RETURNS'!C1357</f>
        <v>-4.0088194563719134E-4</v>
      </c>
      <c r="B368" s="158">
        <f>'STOCK RETURNS'!E1357</f>
        <v>-9.5965092565549366E-3</v>
      </c>
      <c r="C368" s="158">
        <f>'STOCK RETURNS'!G1357</f>
        <v>-8.0808520539386725E-3</v>
      </c>
      <c r="D368" s="158">
        <f>'STOCK RETURNS'!I1357</f>
        <v>1.1632986909945853E-2</v>
      </c>
      <c r="E368" s="158">
        <f>'STOCK RETURNS'!K1357</f>
        <v>-1.8284236418901229E-3</v>
      </c>
      <c r="F368" s="158">
        <f>'STOCK RETURNS'!M1357</f>
        <v>-1.3413017781490219E-2</v>
      </c>
      <c r="G368" s="158">
        <f>'STOCK RETURNS'!O1357</f>
        <v>-9.5970026410096554E-3</v>
      </c>
      <c r="H368" s="158">
        <f>'STOCK RETURNS'!Q1357</f>
        <v>-7.5329570417166116E-4</v>
      </c>
      <c r="I368" s="158">
        <f>'STOCK RETURNS'!S1357</f>
        <v>-4.6765478839017934E-3</v>
      </c>
      <c r="J368" s="158">
        <f>'STOCK RETURNS'!U1357</f>
        <v>5.3272950228378205E-2</v>
      </c>
      <c r="K368" s="158">
        <f>'STOCK RETURNS'!W1357</f>
        <v>-1.4084739881738972E-2</v>
      </c>
      <c r="L368" s="158">
        <f>'STOCK RETURNS'!Y1357</f>
        <v>-1.2630182754988221E-2</v>
      </c>
      <c r="M368" s="158">
        <f>'STOCK RETURNS'!AA1357</f>
        <v>0</v>
      </c>
      <c r="N368" s="158">
        <f>'STOCK RETURNS'!AC1357</f>
        <v>-1.4770619126811413E-2</v>
      </c>
      <c r="O368" s="158">
        <f>'STOCK RETURNS'!AE1357</f>
        <v>-6.3504281123543385E-3</v>
      </c>
      <c r="P368" s="158">
        <f>'STOCK RETURNS'!AG1357</f>
        <v>6.1107307331992036E-3</v>
      </c>
      <c r="Q368" s="158">
        <f>'STOCK RETURNS'!AI1357</f>
        <v>-3.8663742235455337E-2</v>
      </c>
      <c r="R368" s="159">
        <f>'STOCK RETURNS'!AK1357</f>
        <v>-1.3640349076155328E-2</v>
      </c>
      <c r="S368" s="156"/>
    </row>
    <row r="369" spans="1:19">
      <c r="A369" s="157">
        <f>'STOCK RETURNS'!C1358</f>
        <v>-4.6787359574461368E-2</v>
      </c>
      <c r="B369" s="158">
        <f>'STOCK RETURNS'!E1358</f>
        <v>-8.6455823593311956E-2</v>
      </c>
      <c r="C369" s="158">
        <f>'STOCK RETURNS'!G1358</f>
        <v>1.4098924379501675E-2</v>
      </c>
      <c r="D369" s="158">
        <f>'STOCK RETURNS'!I1358</f>
        <v>7.5875030301616924E-3</v>
      </c>
      <c r="E369" s="158">
        <f>'STOCK RETURNS'!K1358</f>
        <v>-2.1275346362040603E-3</v>
      </c>
      <c r="F369" s="158">
        <f>'STOCK RETURNS'!M1358</f>
        <v>-4.370185627397348E-2</v>
      </c>
      <c r="G369" s="158">
        <f>'STOCK RETURNS'!O1358</f>
        <v>6.2485182877281501E-3</v>
      </c>
      <c r="H369" s="158">
        <f>'STOCK RETURNS'!Q1358</f>
        <v>-1.2130550568507632E-2</v>
      </c>
      <c r="I369" s="158">
        <f>'STOCK RETURNS'!S1358</f>
        <v>-1.5748356968139282E-2</v>
      </c>
      <c r="J369" s="158">
        <f>'STOCK RETURNS'!U1358</f>
        <v>2.8901117273819263E-2</v>
      </c>
      <c r="K369" s="158">
        <f>'STOCK RETURNS'!W1358</f>
        <v>-2.1859749506067439E-2</v>
      </c>
      <c r="L369" s="158">
        <f>'STOCK RETURNS'!Y1358</f>
        <v>9.6726944625087664E-3</v>
      </c>
      <c r="M369" s="158">
        <f>'STOCK RETURNS'!AA1358</f>
        <v>0</v>
      </c>
      <c r="N369" s="158">
        <f>'STOCK RETURNS'!AC1358</f>
        <v>-1.0386595709047437E-2</v>
      </c>
      <c r="O369" s="158">
        <f>'STOCK RETURNS'!AE1358</f>
        <v>-2.3009828419278838E-3</v>
      </c>
      <c r="P369" s="158">
        <f>'STOCK RETURNS'!AG1358</f>
        <v>-1.1896319100830766E-2</v>
      </c>
      <c r="Q369" s="158">
        <f>'STOCK RETURNS'!AI1358</f>
        <v>9.8600764684692137E-3</v>
      </c>
      <c r="R369" s="159">
        <f>'STOCK RETURNS'!AK1358</f>
        <v>-7.371703395469509E-3</v>
      </c>
      <c r="S369" s="156"/>
    </row>
    <row r="370" spans="1:19">
      <c r="A370" s="157">
        <f>'STOCK RETURNS'!C1359</f>
        <v>-1.2153386050280305E-2</v>
      </c>
      <c r="B370" s="158">
        <f>'STOCK RETURNS'!E1359</f>
        <v>-1.5030533595326602E-3</v>
      </c>
      <c r="C370" s="158">
        <f>'STOCK RETURNS'!G1359</f>
        <v>4.9875415110391882E-3</v>
      </c>
      <c r="D370" s="158">
        <f>'STOCK RETURNS'!I1359</f>
        <v>-0.1200251890620732</v>
      </c>
      <c r="E370" s="158">
        <f>'STOCK RETURNS'!K1359</f>
        <v>6.7804864593248798E-3</v>
      </c>
      <c r="F370" s="158">
        <f>'STOCK RETURNS'!M1359</f>
        <v>8.1951678170636439E-3</v>
      </c>
      <c r="G370" s="158">
        <f>'STOCK RETURNS'!O1359</f>
        <v>-1.1566394005949056E-2</v>
      </c>
      <c r="H370" s="158">
        <f>'STOCK RETURNS'!Q1359</f>
        <v>8.3555366479318369E-3</v>
      </c>
      <c r="I370" s="158">
        <f>'STOCK RETURNS'!S1359</f>
        <v>1.5748356968139331E-2</v>
      </c>
      <c r="J370" s="158">
        <f>'STOCK RETURNS'!U1359</f>
        <v>1.6105476071154267E-2</v>
      </c>
      <c r="K370" s="158">
        <f>'STOCK RETURNS'!W1359</f>
        <v>-9.950330853168092E-3</v>
      </c>
      <c r="L370" s="158">
        <f>'STOCK RETURNS'!Y1359</f>
        <v>2.5586191070362745E-2</v>
      </c>
      <c r="M370" s="158">
        <f>'STOCK RETURNS'!AA1359</f>
        <v>2.2918587974437292E-2</v>
      </c>
      <c r="N370" s="158">
        <f>'STOCK RETURNS'!AC1359</f>
        <v>-5.2098525944508541E-3</v>
      </c>
      <c r="O370" s="158">
        <f>'STOCK RETURNS'!AE1359</f>
        <v>6.4094566300827065E-3</v>
      </c>
      <c r="P370" s="158">
        <f>'STOCK RETURNS'!AG1359</f>
        <v>-9.290530436976762E-3</v>
      </c>
      <c r="Q370" s="158">
        <f>'STOCK RETURNS'!AI1359</f>
        <v>-2.679484420427319E-3</v>
      </c>
      <c r="R370" s="159">
        <f>'STOCK RETURNS'!AK1359</f>
        <v>-2.1076092467336625E-3</v>
      </c>
      <c r="S370" s="156"/>
    </row>
    <row r="371" spans="1:19">
      <c r="A371" s="157">
        <f>'STOCK RETURNS'!C1360</f>
        <v>-1.2087647844830919E-2</v>
      </c>
      <c r="B371" s="158">
        <f>'STOCK RETURNS'!E1360</f>
        <v>3.2849999037400501E-3</v>
      </c>
      <c r="C371" s="158">
        <f>'STOCK RETURNS'!G1360</f>
        <v>-2.0101179321087379E-2</v>
      </c>
      <c r="D371" s="158">
        <f>'STOCK RETURNS'!I1360</f>
        <v>-3.7950709685516094E-3</v>
      </c>
      <c r="E371" s="158">
        <f>'STOCK RETURNS'!K1360</f>
        <v>-1.778562415040124E-2</v>
      </c>
      <c r="F371" s="158">
        <f>'STOCK RETURNS'!M1360</f>
        <v>-3.2388297019563785E-2</v>
      </c>
      <c r="G371" s="158">
        <f>'STOCK RETURNS'!O1360</f>
        <v>-2.2549975117039888E-2</v>
      </c>
      <c r="H371" s="158">
        <f>'STOCK RETURNS'!Q1360</f>
        <v>-2.2954336069084435E-2</v>
      </c>
      <c r="I371" s="158">
        <f>'STOCK RETURNS'!S1360</f>
        <v>-1.5637219761828699E-3</v>
      </c>
      <c r="J371" s="158">
        <f>'STOCK RETURNS'!U1360</f>
        <v>6.8878513890623522E-2</v>
      </c>
      <c r="K371" s="158">
        <f>'STOCK RETURNS'!W1360</f>
        <v>1.785554865916368E-4</v>
      </c>
      <c r="L371" s="158">
        <f>'STOCK RETURNS'!Y1360</f>
        <v>-4.0506273885289337E-2</v>
      </c>
      <c r="M371" s="158">
        <f>'STOCK RETURNS'!AA1360</f>
        <v>-2.0914356148870078E-2</v>
      </c>
      <c r="N371" s="158">
        <f>'STOCK RETURNS'!AC1360</f>
        <v>-1.7491023688570022E-2</v>
      </c>
      <c r="O371" s="158">
        <f>'STOCK RETURNS'!AE1360</f>
        <v>1.1111172840006939E-5</v>
      </c>
      <c r="P371" s="158">
        <f>'STOCK RETURNS'!AG1360</f>
        <v>-2.6895806508308459E-2</v>
      </c>
      <c r="Q371" s="158">
        <f>'STOCK RETURNS'!AI1360</f>
        <v>-1.3851587306030614E-2</v>
      </c>
      <c r="R371" s="159">
        <f>'STOCK RETURNS'!AK1360</f>
        <v>-8.0496727594818272E-3</v>
      </c>
      <c r="S371" s="156"/>
    </row>
    <row r="372" spans="1:19">
      <c r="A372" s="157">
        <f>'STOCK RETURNS'!C1361</f>
        <v>-3.2338068496024731E-3</v>
      </c>
      <c r="B372" s="158">
        <f>'STOCK RETURNS'!E1361</f>
        <v>-7.9966558120250966E-3</v>
      </c>
      <c r="C372" s="158">
        <f>'STOCK RETURNS'!G1361</f>
        <v>0</v>
      </c>
      <c r="D372" s="158">
        <f>'STOCK RETURNS'!I1361</f>
        <v>-1.7580762865315798E-2</v>
      </c>
      <c r="E372" s="158">
        <f>'STOCK RETURNS'!K1361</f>
        <v>-4.9770738065244074E-3</v>
      </c>
      <c r="F372" s="158">
        <f>'STOCK RETURNS'!M1361</f>
        <v>-1.3336225136200317E-2</v>
      </c>
      <c r="G372" s="158">
        <f>'STOCK RETURNS'!O1361</f>
        <v>-1.7000409434415921E-2</v>
      </c>
      <c r="H372" s="158">
        <f>'STOCK RETURNS'!Q1361</f>
        <v>-1.4029848210438442E-2</v>
      </c>
      <c r="I372" s="158">
        <f>'STOCK RETURNS'!S1361</f>
        <v>-2.375408600810703E-2</v>
      </c>
      <c r="J372" s="158">
        <f>'STOCK RETURNS'!U1361</f>
        <v>6.4294241223513881E-3</v>
      </c>
      <c r="K372" s="158">
        <f>'STOCK RETURNS'!W1361</f>
        <v>-1.5292193296639923E-2</v>
      </c>
      <c r="L372" s="158">
        <f>'STOCK RETURNS'!Y1361</f>
        <v>1.4179342040315328E-2</v>
      </c>
      <c r="M372" s="158">
        <f>'STOCK RETURNS'!AA1361</f>
        <v>0</v>
      </c>
      <c r="N372" s="158">
        <f>'STOCK RETURNS'!AC1361</f>
        <v>-8.5264650019122954E-3</v>
      </c>
      <c r="O372" s="158">
        <f>'STOCK RETURNS'!AE1361</f>
        <v>1.1111049383246083E-5</v>
      </c>
      <c r="P372" s="158">
        <f>'STOCK RETURNS'!AG1361</f>
        <v>-9.634531879145888E-3</v>
      </c>
      <c r="Q372" s="158">
        <f>'STOCK RETURNS'!AI1361</f>
        <v>-1.1946275869248176E-2</v>
      </c>
      <c r="R372" s="159">
        <f>'STOCK RETURNS'!AK1361</f>
        <v>-2.2181487599884624E-2</v>
      </c>
      <c r="S372" s="156"/>
    </row>
    <row r="373" spans="1:19">
      <c r="A373" s="157">
        <f>'STOCK RETURNS'!C1362</f>
        <v>1.4026004349385313E-3</v>
      </c>
      <c r="B373" s="158">
        <f>'STOCK RETURNS'!E1362</f>
        <v>8.7460001708059981E-3</v>
      </c>
      <c r="C373" s="158">
        <f>'STOCK RETURNS'!G1362</f>
        <v>0</v>
      </c>
      <c r="D373" s="158">
        <f>'STOCK RETURNS'!I1362</f>
        <v>-9.3958248328862726E-3</v>
      </c>
      <c r="E373" s="158">
        <f>'STOCK RETURNS'!K1362</f>
        <v>-3.6737070435892004E-3</v>
      </c>
      <c r="F373" s="158">
        <f>'STOCK RETURNS'!M1362</f>
        <v>1.2533012241612006E-2</v>
      </c>
      <c r="G373" s="158">
        <f>'STOCK RETURNS'!O1362</f>
        <v>-5.5625933572151934E-3</v>
      </c>
      <c r="H373" s="158">
        <f>'STOCK RETURNS'!Q1362</f>
        <v>-2.0619287202735703E-2</v>
      </c>
      <c r="I373" s="158">
        <f>'STOCK RETURNS'!S1362</f>
        <v>1.6012813669738276E-3</v>
      </c>
      <c r="J373" s="158">
        <f>'STOCK RETURNS'!U1362</f>
        <v>0</v>
      </c>
      <c r="K373" s="158">
        <f>'STOCK RETURNS'!W1362</f>
        <v>6.3251317769687952E-3</v>
      </c>
      <c r="L373" s="158">
        <f>'STOCK RETURNS'!Y1362</f>
        <v>2.2205782625773635E-3</v>
      </c>
      <c r="M373" s="158">
        <f>'STOCK RETURNS'!AA1362</f>
        <v>0</v>
      </c>
      <c r="N373" s="158">
        <f>'STOCK RETURNS'!AC1362</f>
        <v>2.379891053375301E-3</v>
      </c>
      <c r="O373" s="158">
        <f>'STOCK RETURNS'!AE1362</f>
        <v>-1.3334074134990539E-4</v>
      </c>
      <c r="P373" s="158">
        <f>'STOCK RETURNS'!AG1362</f>
        <v>7.9410513728129049E-3</v>
      </c>
      <c r="Q373" s="158">
        <f>'STOCK RETURNS'!AI1362</f>
        <v>2.0588517292762072E-2</v>
      </c>
      <c r="R373" s="159">
        <f>'STOCK RETURNS'!AK1362</f>
        <v>-3.7971971300114942E-3</v>
      </c>
      <c r="S373" s="156"/>
    </row>
    <row r="374" spans="1:19">
      <c r="A374" s="157">
        <f>'STOCK RETURNS'!C1363</f>
        <v>-1.0782252422977763E-4</v>
      </c>
      <c r="B374" s="158">
        <f>'STOCK RETURNS'!E1363</f>
        <v>-8.4305189762100556E-4</v>
      </c>
      <c r="C374" s="158">
        <f>'STOCK RETURNS'!G1363</f>
        <v>2.5348556031881157E-3</v>
      </c>
      <c r="D374" s="158">
        <f>'STOCK RETURNS'!I1363</f>
        <v>-3.8153574415085489E-2</v>
      </c>
      <c r="E374" s="158">
        <f>'STOCK RETURNS'!K1363</f>
        <v>1.3603206020414545E-2</v>
      </c>
      <c r="F374" s="158">
        <f>'STOCK RETURNS'!M1363</f>
        <v>2.3035172611864951E-2</v>
      </c>
      <c r="G374" s="158">
        <f>'STOCK RETURNS'!O1363</f>
        <v>-7.1247120721250551E-3</v>
      </c>
      <c r="H374" s="158">
        <f>'STOCK RETURNS'!Q1363</f>
        <v>1.1947573421118202E-2</v>
      </c>
      <c r="I374" s="158">
        <f>'STOCK RETURNS'!S1363</f>
        <v>1.5987213636970735E-3</v>
      </c>
      <c r="J374" s="158">
        <f>'STOCK RETURNS'!U1363</f>
        <v>-3.8253154711618814E-3</v>
      </c>
      <c r="K374" s="158">
        <f>'STOCK RETURNS'!W1363</f>
        <v>0</v>
      </c>
      <c r="L374" s="158">
        <f>'STOCK RETURNS'!Y1363</f>
        <v>5.1622533518887936E-3</v>
      </c>
      <c r="M374" s="158">
        <f>'STOCK RETURNS'!AA1363</f>
        <v>0</v>
      </c>
      <c r="N374" s="158">
        <f>'STOCK RETURNS'!AC1363</f>
        <v>-8.5542870071233911E-3</v>
      </c>
      <c r="O374" s="158">
        <f>'STOCK RETURNS'!AE1363</f>
        <v>-1.4777105081489524E-2</v>
      </c>
      <c r="P374" s="158">
        <f>'STOCK RETURNS'!AG1363</f>
        <v>6.0082794339215905E-3</v>
      </c>
      <c r="Q374" s="158">
        <f>'STOCK RETURNS'!AI1363</f>
        <v>-2.7007346977033645E-3</v>
      </c>
      <c r="R374" s="159">
        <f>'STOCK RETURNS'!AK1363</f>
        <v>5.2251922815597799E-3</v>
      </c>
      <c r="S374" s="156"/>
    </row>
    <row r="375" spans="1:19">
      <c r="A375" s="157">
        <f>'STOCK RETURNS'!C1364</f>
        <v>2.3694141402864242E-3</v>
      </c>
      <c r="B375" s="158">
        <f>'STOCK RETURNS'!E1364</f>
        <v>-4.60245963422034E-3</v>
      </c>
      <c r="C375" s="158">
        <f>'STOCK RETURNS'!G1364</f>
        <v>5.0620097259106123E-4</v>
      </c>
      <c r="D375" s="158">
        <f>'STOCK RETURNS'!I1364</f>
        <v>-1.0197233160591441E-2</v>
      </c>
      <c r="E375" s="158">
        <f>'STOCK RETURNS'!K1364</f>
        <v>8.5934093290071494E-3</v>
      </c>
      <c r="F375" s="158">
        <f>'STOCK RETURNS'!M1364</f>
        <v>-2.3584916592928281E-3</v>
      </c>
      <c r="G375" s="158">
        <f>'STOCK RETURNS'!O1364</f>
        <v>-1.2850343882124816E-2</v>
      </c>
      <c r="H375" s="158">
        <f>'STOCK RETURNS'!Q1364</f>
        <v>-1.3551423003092663E-2</v>
      </c>
      <c r="I375" s="158">
        <f>'STOCK RETURNS'!S1364</f>
        <v>6.3694482854799285E-3</v>
      </c>
      <c r="J375" s="158">
        <f>'STOCK RETURNS'!U1364</f>
        <v>-7.1891694118399966E-3</v>
      </c>
      <c r="K375" s="158">
        <f>'STOCK RETURNS'!W1364</f>
        <v>-9.4118341823464825E-3</v>
      </c>
      <c r="L375" s="158">
        <f>'STOCK RETURNS'!Y1364</f>
        <v>-7.0123926400503462E-3</v>
      </c>
      <c r="M375" s="158">
        <f>'STOCK RETURNS'!AA1364</f>
        <v>0</v>
      </c>
      <c r="N375" s="158">
        <f>'STOCK RETURNS'!AC1364</f>
        <v>-1.0847291615682354E-2</v>
      </c>
      <c r="O375" s="158">
        <f>'STOCK RETURNS'!AE1364</f>
        <v>9.1718529073945895E-3</v>
      </c>
      <c r="P375" s="158">
        <f>'STOCK RETURNS'!AG1364</f>
        <v>-1.9660368602249005E-2</v>
      </c>
      <c r="Q375" s="158">
        <f>'STOCK RETURNS'!AI1364</f>
        <v>-5.7687914249644288E-3</v>
      </c>
      <c r="R375" s="159">
        <f>'STOCK RETURNS'!AK1364</f>
        <v>-9.8510678806569864E-3</v>
      </c>
      <c r="S375" s="156"/>
    </row>
    <row r="376" spans="1:19">
      <c r="A376" s="157">
        <f>'STOCK RETURNS'!C1365</f>
        <v>1.0380530902823129E-2</v>
      </c>
      <c r="B376" s="158">
        <f>'STOCK RETURNS'!E1365</f>
        <v>-5.286023258083335E-3</v>
      </c>
      <c r="C376" s="158">
        <f>'STOCK RETURNS'!G1365</f>
        <v>5.3214524565444427E-2</v>
      </c>
      <c r="D376" s="158">
        <f>'STOCK RETURNS'!I1365</f>
        <v>2.4967558748481319E-2</v>
      </c>
      <c r="E376" s="158">
        <f>'STOCK RETURNS'!K1365</f>
        <v>-2.3040804214430727E-3</v>
      </c>
      <c r="F376" s="158">
        <f>'STOCK RETURNS'!M1365</f>
        <v>1.7167803622365498E-2</v>
      </c>
      <c r="G376" s="158">
        <f>'STOCK RETURNS'!O1365</f>
        <v>3.1069471313452959E-2</v>
      </c>
      <c r="H376" s="158">
        <f>'STOCK RETURNS'!Q1365</f>
        <v>-1.6181582851241848E-2</v>
      </c>
      <c r="I376" s="158">
        <f>'STOCK RETURNS'!S1365</f>
        <v>-3.1796529173795732E-3</v>
      </c>
      <c r="J376" s="158">
        <f>'STOCK RETURNS'!U1365</f>
        <v>7.2320661579626078E-2</v>
      </c>
      <c r="K376" s="158">
        <f>'STOCK RETURNS'!W1365</f>
        <v>-2.7469696617762565E-2</v>
      </c>
      <c r="L376" s="158">
        <f>'STOCK RETURNS'!Y1365</f>
        <v>0</v>
      </c>
      <c r="M376" s="158">
        <f>'STOCK RETURNS'!AA1365</f>
        <v>0</v>
      </c>
      <c r="N376" s="158">
        <f>'STOCK RETURNS'!AC1365</f>
        <v>4.8104259690640427E-3</v>
      </c>
      <c r="O376" s="158">
        <f>'STOCK RETURNS'!AE1365</f>
        <v>5.093947892453465E-3</v>
      </c>
      <c r="P376" s="158">
        <f>'STOCK RETURNS'!AG1365</f>
        <v>8.7436405745588471E-3</v>
      </c>
      <c r="Q376" s="158">
        <f>'STOCK RETURNS'!AI1365</f>
        <v>-2.1827227856576195E-3</v>
      </c>
      <c r="R376" s="159">
        <f>'STOCK RETURNS'!AK1365</f>
        <v>1.4555211242259926E-2</v>
      </c>
      <c r="S376" s="156"/>
    </row>
    <row r="377" spans="1:19">
      <c r="A377" s="157">
        <f>'STOCK RETURNS'!C1366</f>
        <v>1.3430117790895542E-2</v>
      </c>
      <c r="B377" s="158">
        <f>'STOCK RETURNS'!E1366</f>
        <v>8.4818150559093503E-3</v>
      </c>
      <c r="C377" s="158">
        <f>'STOCK RETURNS'!G1366</f>
        <v>-5.3214524565444288E-2</v>
      </c>
      <c r="D377" s="158">
        <f>'STOCK RETURNS'!I1366</f>
        <v>-1.7818592131139985E-2</v>
      </c>
      <c r="E377" s="158">
        <f>'STOCK RETURNS'!K1366</f>
        <v>6.9551146807468461E-3</v>
      </c>
      <c r="F377" s="158">
        <f>'STOCK RETURNS'!M1366</f>
        <v>5.0164102880152989E-3</v>
      </c>
      <c r="G377" s="158">
        <f>'STOCK RETURNS'!O1366</f>
        <v>1.4438886645961864E-2</v>
      </c>
      <c r="H377" s="158">
        <f>'STOCK RETURNS'!Q1366</f>
        <v>-9.8361448767130179E-3</v>
      </c>
      <c r="I377" s="158">
        <f>'STOCK RETURNS'!S1366</f>
        <v>-1.1209084534719966E-2</v>
      </c>
      <c r="J377" s="158">
        <f>'STOCK RETURNS'!U1366</f>
        <v>5.2261105660860757E-2</v>
      </c>
      <c r="K377" s="158">
        <f>'STOCK RETURNS'!W1366</f>
        <v>-2.0584241087885997E-2</v>
      </c>
      <c r="L377" s="158">
        <f>'STOCK RETURNS'!Y1366</f>
        <v>-2.0202707317519466E-2</v>
      </c>
      <c r="M377" s="158">
        <f>'STOCK RETURNS'!AA1366</f>
        <v>0</v>
      </c>
      <c r="N377" s="158">
        <f>'STOCK RETURNS'!AC1366</f>
        <v>1.1068886826914938E-2</v>
      </c>
      <c r="O377" s="158">
        <f>'STOCK RETURNS'!AE1366</f>
        <v>-1.3972618415753962E-2</v>
      </c>
      <c r="P377" s="158">
        <f>'STOCK RETURNS'!AG1366</f>
        <v>-4.1722040419780162E-3</v>
      </c>
      <c r="Q377" s="158">
        <f>'STOCK RETURNS'!AI1366</f>
        <v>-3.4621543601123832E-4</v>
      </c>
      <c r="R377" s="159">
        <f>'STOCK RETURNS'!AK1366</f>
        <v>2.5901957127287992E-3</v>
      </c>
      <c r="S377" s="156"/>
    </row>
    <row r="378" spans="1:19">
      <c r="A378" s="157">
        <f>'STOCK RETURNS'!C1367</f>
        <v>1.5743902491084376E-3</v>
      </c>
      <c r="B378" s="158">
        <f>'STOCK RETURNS'!E1367</f>
        <v>-5.3634567529155632E-3</v>
      </c>
      <c r="C378" s="158">
        <f>'STOCK RETURNS'!G1367</f>
        <v>-1.375817880025243E-2</v>
      </c>
      <c r="D378" s="158">
        <f>'STOCK RETURNS'!I1367</f>
        <v>0</v>
      </c>
      <c r="E378" s="158">
        <f>'STOCK RETURNS'!K1367</f>
        <v>-2.1167762357984597E-3</v>
      </c>
      <c r="F378" s="158">
        <f>'STOCK RETURNS'!M1367</f>
        <v>-2.6522615508978966E-2</v>
      </c>
      <c r="G378" s="158">
        <f>'STOCK RETURNS'!O1367</f>
        <v>-5.2777341160045468E-2</v>
      </c>
      <c r="H378" s="158">
        <f>'STOCK RETURNS'!Q1367</f>
        <v>7.3861640677287677E-3</v>
      </c>
      <c r="I378" s="158">
        <f>'STOCK RETURNS'!S1367</f>
        <v>0</v>
      </c>
      <c r="J378" s="158">
        <f>'STOCK RETURNS'!U1367</f>
        <v>-2.4353886339803916E-2</v>
      </c>
      <c r="K378" s="158">
        <f>'STOCK RETURNS'!W1367</f>
        <v>-7.8536942326474443E-3</v>
      </c>
      <c r="L378" s="158">
        <f>'STOCK RETURNS'!Y1367</f>
        <v>-2.6490081715769532E-3</v>
      </c>
      <c r="M378" s="158">
        <f>'STOCK RETURNS'!AA1367</f>
        <v>0</v>
      </c>
      <c r="N378" s="158">
        <f>'STOCK RETURNS'!AC1367</f>
        <v>-6.0564706283627572E-3</v>
      </c>
      <c r="O378" s="158">
        <f>'STOCK RETURNS'!AE1367</f>
        <v>3.4328517912368003E-3</v>
      </c>
      <c r="P378" s="158">
        <f>'STOCK RETURNS'!AG1367</f>
        <v>6.818208231776925E-3</v>
      </c>
      <c r="Q378" s="158">
        <f>'STOCK RETURNS'!AI1367</f>
        <v>1.003475334019765E-2</v>
      </c>
      <c r="R378" s="159">
        <f>'STOCK RETURNS'!AK1367</f>
        <v>-2.2197567383129995E-3</v>
      </c>
      <c r="S378" s="156"/>
    </row>
    <row r="379" spans="1:19">
      <c r="A379" s="157">
        <f>'STOCK RETURNS'!C1368</f>
        <v>-3.8879889254522289E-3</v>
      </c>
      <c r="B379" s="158">
        <f>'STOCK RETURNS'!E1368</f>
        <v>1.4142273605853774E-3</v>
      </c>
      <c r="C379" s="158">
        <f>'STOCK RETURNS'!G1368</f>
        <v>-2.054443455014111E-3</v>
      </c>
      <c r="D379" s="158">
        <f>'STOCK RETURNS'!I1368</f>
        <v>-1.6071469187823217E-2</v>
      </c>
      <c r="E379" s="158">
        <f>'STOCK RETURNS'!K1368</f>
        <v>1.3529015916096581E-3</v>
      </c>
      <c r="F379" s="158">
        <f>'STOCK RETURNS'!M1368</f>
        <v>5.9113472630571645E-3</v>
      </c>
      <c r="G379" s="158">
        <f>'STOCK RETURNS'!O1368</f>
        <v>-1.4169746395876308E-2</v>
      </c>
      <c r="H379" s="158">
        <f>'STOCK RETURNS'!Q1368</f>
        <v>0</v>
      </c>
      <c r="I379" s="158">
        <f>'STOCK RETURNS'!S1368</f>
        <v>3.2154368539743928E-3</v>
      </c>
      <c r="J379" s="158">
        <f>'STOCK RETURNS'!U1368</f>
        <v>1.8275466126597044E-3</v>
      </c>
      <c r="K379" s="158">
        <f>'STOCK RETURNS'!W1368</f>
        <v>-7.1408196898695205E-3</v>
      </c>
      <c r="L379" s="158">
        <f>'STOCK RETURNS'!Y1368</f>
        <v>2.6490081715768625E-3</v>
      </c>
      <c r="M379" s="158">
        <f>'STOCK RETURNS'!AA1368</f>
        <v>0</v>
      </c>
      <c r="N379" s="158">
        <f>'STOCK RETURNS'!AC1368</f>
        <v>4.7635170442920372E-3</v>
      </c>
      <c r="O379" s="158">
        <f>'STOCK RETURNS'!AE1368</f>
        <v>-7.8849371580406204E-3</v>
      </c>
      <c r="P379" s="158">
        <f>'STOCK RETURNS'!AG1368</f>
        <v>-7.9591096675684925E-3</v>
      </c>
      <c r="Q379" s="158">
        <f>'STOCK RETURNS'!AI1368</f>
        <v>-2.2952271517445362E-3</v>
      </c>
      <c r="R379" s="159">
        <f>'STOCK RETURNS'!AK1368</f>
        <v>-4.9505051598562029E-3</v>
      </c>
      <c r="S379" s="156"/>
    </row>
    <row r="380" spans="1:19">
      <c r="A380" s="157">
        <f>'STOCK RETURNS'!C1369</f>
        <v>3.153581926068866E-3</v>
      </c>
      <c r="B380" s="158">
        <f>'STOCK RETURNS'!E1369</f>
        <v>-1.4142273605854687E-3</v>
      </c>
      <c r="C380" s="158">
        <f>'STOCK RETURNS'!G1369</f>
        <v>-1.5544354437800344E-2</v>
      </c>
      <c r="D380" s="158">
        <f>'STOCK RETURNS'!I1369</f>
        <v>-2.7609651708644781E-2</v>
      </c>
      <c r="E380" s="158">
        <f>'STOCK RETURNS'!K1369</f>
        <v>5.2764383423765616E-3</v>
      </c>
      <c r="F380" s="158">
        <f>'STOCK RETURNS'!M1369</f>
        <v>3.1384882568608035E-3</v>
      </c>
      <c r="G380" s="158">
        <f>'STOCK RETURNS'!O1369</f>
        <v>-1.8133830238039966E-2</v>
      </c>
      <c r="H380" s="158">
        <f>'STOCK RETURNS'!Q1369</f>
        <v>2.4499808089842798E-3</v>
      </c>
      <c r="I380" s="158">
        <f>'STOCK RETURNS'!S1369</f>
        <v>1.1173300598125036E-2</v>
      </c>
      <c r="J380" s="158">
        <f>'STOCK RETURNS'!U1369</f>
        <v>7.2307150765667016E-2</v>
      </c>
      <c r="K380" s="158">
        <f>'STOCK RETURNS'!W1369</f>
        <v>7.1408196898694572E-3</v>
      </c>
      <c r="L380" s="158">
        <f>'STOCK RETURNS'!Y1369</f>
        <v>1.9090978464828809E-2</v>
      </c>
      <c r="M380" s="158">
        <f>'STOCK RETURNS'!AA1369</f>
        <v>-2.5118175877080363E-2</v>
      </c>
      <c r="N380" s="158">
        <f>'STOCK RETURNS'!AC1369</f>
        <v>2.4601481041140773E-3</v>
      </c>
      <c r="O380" s="158">
        <f>'STOCK RETURNS'!AE1369</f>
        <v>1.2704763783990452E-2</v>
      </c>
      <c r="P380" s="158">
        <f>'STOCK RETURNS'!AG1369</f>
        <v>-1.3326989121467147E-3</v>
      </c>
      <c r="Q380" s="158">
        <f>'STOCK RETURNS'!AI1369</f>
        <v>3.0662702398473766E-3</v>
      </c>
      <c r="R380" s="159">
        <f>'STOCK RETURNS'!AK1369</f>
        <v>-1.6142053545411135E-3</v>
      </c>
      <c r="S380" s="156"/>
    </row>
    <row r="381" spans="1:19">
      <c r="A381" s="157">
        <f>'STOCK RETURNS'!C1370</f>
        <v>1.3241083827478694E-2</v>
      </c>
      <c r="B381" s="158">
        <f>'STOCK RETURNS'!E1370</f>
        <v>8.4877639838897522E-4</v>
      </c>
      <c r="C381" s="158">
        <f>'STOCK RETURNS'!G1370</f>
        <v>7.8023802841850204E-3</v>
      </c>
      <c r="D381" s="158">
        <f>'STOCK RETURNS'!I1370</f>
        <v>2.5884621092847847E-2</v>
      </c>
      <c r="E381" s="158">
        <f>'STOCK RETURNS'!K1370</f>
        <v>6.5275904935189651E-3</v>
      </c>
      <c r="F381" s="158">
        <f>'STOCK RETURNS'!M1370</f>
        <v>4.3310083497170027E-2</v>
      </c>
      <c r="G381" s="158">
        <f>'STOCK RETURNS'!O1370</f>
        <v>1.6017427331662261E-2</v>
      </c>
      <c r="H381" s="158">
        <f>'STOCK RETURNS'!Q1370</f>
        <v>1.7785432433216342E-2</v>
      </c>
      <c r="I381" s="158">
        <f>'STOCK RETURNS'!S1370</f>
        <v>2.0424904852040942E-2</v>
      </c>
      <c r="J381" s="158">
        <f>'STOCK RETURNS'!U1370</f>
        <v>7.2217416774880278E-2</v>
      </c>
      <c r="K381" s="158">
        <f>'STOCK RETURNS'!W1370</f>
        <v>1.8293193047325483E-2</v>
      </c>
      <c r="L381" s="158">
        <f>'STOCK RETURNS'!Y1370</f>
        <v>1.4820306528856E-3</v>
      </c>
      <c r="M381" s="158">
        <f>'STOCK RETURNS'!AA1370</f>
        <v>0</v>
      </c>
      <c r="N381" s="158">
        <f>'STOCK RETURNS'!AC1370</f>
        <v>1.7102426027919601E-2</v>
      </c>
      <c r="O381" s="158">
        <f>'STOCK RETURNS'!AE1370</f>
        <v>3.9171752718254295E-3</v>
      </c>
      <c r="P381" s="158">
        <f>'STOCK RETURNS'!AG1370</f>
        <v>1.6063843489659797E-2</v>
      </c>
      <c r="Q381" s="158">
        <f>'STOCK RETURNS'!AI1370</f>
        <v>1.0605546943218924E-2</v>
      </c>
      <c r="R381" s="159">
        <f>'STOCK RETURNS'!AK1370</f>
        <v>4.0667887952773318E-2</v>
      </c>
      <c r="S381" s="156"/>
    </row>
    <row r="382" spans="1:19">
      <c r="A382" s="157">
        <f>'STOCK RETURNS'!C1371</f>
        <v>1.8625833199322674E-3</v>
      </c>
      <c r="B382" s="158">
        <f>'STOCK RETURNS'!E1371</f>
        <v>-1.3206303211717521E-3</v>
      </c>
      <c r="C382" s="158">
        <f>'STOCK RETURNS'!G1371</f>
        <v>1.0357328735321183E-3</v>
      </c>
      <c r="D382" s="158">
        <f>'STOCK RETURNS'!I1371</f>
        <v>-1.2508849691708651E-2</v>
      </c>
      <c r="E382" s="158">
        <f>'STOCK RETURNS'!K1371</f>
        <v>-7.0539832531516487E-3</v>
      </c>
      <c r="F382" s="158">
        <f>'STOCK RETURNS'!M1371</f>
        <v>-7.5301560637529262E-3</v>
      </c>
      <c r="G382" s="158">
        <f>'STOCK RETURNS'!O1371</f>
        <v>1.0587613482421182E-3</v>
      </c>
      <c r="H382" s="158">
        <f>'STOCK RETURNS'!Q1371</f>
        <v>-1.0471299867295478E-2</v>
      </c>
      <c r="I382" s="158">
        <f>'STOCK RETURNS'!S1371</f>
        <v>-2.8393074501217787E-2</v>
      </c>
      <c r="J382" s="158">
        <f>'STOCK RETURNS'!U1371</f>
        <v>1.5218498535708769E-2</v>
      </c>
      <c r="K382" s="158">
        <f>'STOCK RETURNS'!W1371</f>
        <v>3.5811931592040448E-3</v>
      </c>
      <c r="L382" s="158">
        <f>'STOCK RETURNS'!Y1371</f>
        <v>-1.3793322132335873E-2</v>
      </c>
      <c r="M382" s="158">
        <f>'STOCK RETURNS'!AA1371</f>
        <v>1.5618244135176438E-2</v>
      </c>
      <c r="N382" s="158">
        <f>'STOCK RETURNS'!AC1371</f>
        <v>-1.3460608032658255E-2</v>
      </c>
      <c r="O382" s="158">
        <f>'STOCK RETURNS'!AE1371</f>
        <v>-7.2773934872892203E-3</v>
      </c>
      <c r="P382" s="158">
        <f>'STOCK RETURNS'!AG1371</f>
        <v>1.691647366670062E-2</v>
      </c>
      <c r="Q382" s="158">
        <f>'STOCK RETURNS'!AI1371</f>
        <v>-6.1409200344990193E-3</v>
      </c>
      <c r="R382" s="159">
        <f>'STOCK RETURNS'!AK1371</f>
        <v>-1.001297450477661E-2</v>
      </c>
      <c r="S382" s="156"/>
    </row>
    <row r="383" spans="1:19">
      <c r="A383" s="157">
        <f>'STOCK RETURNS'!C1372</f>
        <v>-2.7951775536299273E-3</v>
      </c>
      <c r="B383" s="158">
        <f>'STOCK RETURNS'!E1372</f>
        <v>-6.6294399442886395E-3</v>
      </c>
      <c r="C383" s="158">
        <f>'STOCK RETURNS'!G1372</f>
        <v>-3.6297680505787237E-3</v>
      </c>
      <c r="D383" s="158">
        <f>'STOCK RETURNS'!I1372</f>
        <v>6.2739836334148504E-3</v>
      </c>
      <c r="E383" s="158">
        <f>'STOCK RETURNS'!K1372</f>
        <v>2.9247462991076193E-4</v>
      </c>
      <c r="F383" s="158">
        <f>'STOCK RETURNS'!M1372</f>
        <v>-1.6000341346441189E-2</v>
      </c>
      <c r="G383" s="158">
        <f>'STOCK RETURNS'!O1372</f>
        <v>-1.7614546700982208E-2</v>
      </c>
      <c r="H383" s="158">
        <f>'STOCK RETURNS'!Q1372</f>
        <v>-1.3040119580806035E-2</v>
      </c>
      <c r="I383" s="158">
        <f>'STOCK RETURNS'!S1372</f>
        <v>-1.601281366973768E-3</v>
      </c>
      <c r="J383" s="158">
        <f>'STOCK RETURNS'!U1372</f>
        <v>1.3770064425312071E-2</v>
      </c>
      <c r="K383" s="158">
        <f>'STOCK RETURNS'!W1372</f>
        <v>-2.8261912358350815E-3</v>
      </c>
      <c r="L383" s="158">
        <f>'STOCK RETURNS'!Y1372</f>
        <v>0</v>
      </c>
      <c r="M383" s="158">
        <f>'STOCK RETURNS'!AA1372</f>
        <v>-2.3749766922716666E-2</v>
      </c>
      <c r="N383" s="158">
        <f>'STOCK RETURNS'!AC1372</f>
        <v>-1.1015490644323934E-2</v>
      </c>
      <c r="O383" s="158">
        <f>'STOCK RETURNS'!AE1372</f>
        <v>9.7248032370222115E-3</v>
      </c>
      <c r="P383" s="158">
        <f>'STOCK RETURNS'!AG1372</f>
        <v>-4.6189458562945285E-3</v>
      </c>
      <c r="Q383" s="158">
        <f>'STOCK RETURNS'!AI1372</f>
        <v>-1.1554874259944472E-2</v>
      </c>
      <c r="R383" s="159">
        <f>'STOCK RETURNS'!AK1372</f>
        <v>1.5664555626232833E-2</v>
      </c>
      <c r="S383" s="156"/>
    </row>
    <row r="384" spans="1:19">
      <c r="A384" s="157">
        <f>'STOCK RETURNS'!C1373</f>
        <v>-3.4269725631010514E-3</v>
      </c>
      <c r="B384" s="158">
        <f>'STOCK RETURNS'!E1373</f>
        <v>-5.9087182296268491E-3</v>
      </c>
      <c r="C384" s="158">
        <f>'STOCK RETURNS'!G1373</f>
        <v>0</v>
      </c>
      <c r="D384" s="158">
        <f>'STOCK RETURNS'!I1373</f>
        <v>-2.086957279198436E-3</v>
      </c>
      <c r="E384" s="158">
        <f>'STOCK RETURNS'!K1373</f>
        <v>1.4610914027920765E-3</v>
      </c>
      <c r="F384" s="158">
        <f>'STOCK RETURNS'!M1373</f>
        <v>1.7510915651808047E-2</v>
      </c>
      <c r="G384" s="158">
        <f>'STOCK RETURNS'!O1373</f>
        <v>-2.2876814653754757E-2</v>
      </c>
      <c r="H384" s="158">
        <f>'STOCK RETURNS'!Q1373</f>
        <v>8.9833188851917486E-3</v>
      </c>
      <c r="I384" s="158">
        <f>'STOCK RETURNS'!S1373</f>
        <v>1.6012813669738276E-3</v>
      </c>
      <c r="J384" s="158">
        <f>'STOCK RETURNS'!U1373</f>
        <v>2.1262709090458107E-2</v>
      </c>
      <c r="K384" s="158">
        <f>'STOCK RETURNS'!W1373</f>
        <v>-1.8869704745108742E-4</v>
      </c>
      <c r="L384" s="158">
        <f>'STOCK RETURNS'!Y1373</f>
        <v>5.9880418446226933E-3</v>
      </c>
      <c r="M384" s="158">
        <f>'STOCK RETURNS'!AA1373</f>
        <v>3.100065632173233E-3</v>
      </c>
      <c r="N384" s="158">
        <f>'STOCK RETURNS'!AC1373</f>
        <v>-2.1275272401425449E-3</v>
      </c>
      <c r="O384" s="158">
        <f>'STOCK RETURNS'!AE1373</f>
        <v>2.4081823211916376E-3</v>
      </c>
      <c r="P384" s="158">
        <f>'STOCK RETURNS'!AG1373</f>
        <v>-3.3389012655145986E-3</v>
      </c>
      <c r="Q384" s="158">
        <f>'STOCK RETURNS'!AI1373</f>
        <v>4.6680303753750523E-3</v>
      </c>
      <c r="R384" s="159">
        <f>'STOCK RETURNS'!AK1373</f>
        <v>1.0210493876426105E-2</v>
      </c>
      <c r="S384" s="156"/>
    </row>
    <row r="385" spans="1:19">
      <c r="A385" s="157">
        <f>'STOCK RETURNS'!C1374</f>
        <v>1.3843196271393856E-2</v>
      </c>
      <c r="B385" s="158">
        <f>'STOCK RETURNS'!E1374</f>
        <v>1.3104356169602063E-2</v>
      </c>
      <c r="C385" s="158">
        <f>'STOCK RETURNS'!G1374</f>
        <v>2.3107575010149491E-2</v>
      </c>
      <c r="D385" s="158">
        <f>'STOCK RETURNS'!I1374</f>
        <v>-2.1468359261582935E-2</v>
      </c>
      <c r="E385" s="158">
        <f>'STOCK RETURNS'!K1374</f>
        <v>1.1673380185099544E-3</v>
      </c>
      <c r="F385" s="158">
        <f>'STOCK RETURNS'!M1374</f>
        <v>4.5180799747891361E-3</v>
      </c>
      <c r="G385" s="158">
        <f>'STOCK RETURNS'!O1374</f>
        <v>-5.5111602386911408E-4</v>
      </c>
      <c r="H385" s="158">
        <f>'STOCK RETURNS'!Q1374</f>
        <v>8.0972102326193028E-3</v>
      </c>
      <c r="I385" s="158">
        <f>'STOCK RETURNS'!S1374</f>
        <v>0</v>
      </c>
      <c r="J385" s="158">
        <f>'STOCK RETURNS'!U1374</f>
        <v>7.2320661579626078E-2</v>
      </c>
      <c r="K385" s="158">
        <f>'STOCK RETURNS'!W1374</f>
        <v>0</v>
      </c>
      <c r="L385" s="158">
        <f>'STOCK RETURNS'!Y1374</f>
        <v>-6.3634876909701554E-3</v>
      </c>
      <c r="M385" s="158">
        <f>'STOCK RETURNS'!AA1374</f>
        <v>-1.4898930098278135E-2</v>
      </c>
      <c r="N385" s="158">
        <f>'STOCK RETURNS'!AC1374</f>
        <v>-1.8307903843423864E-3</v>
      </c>
      <c r="O385" s="158">
        <f>'STOCK RETURNS'!AE1374</f>
        <v>-2.3637393581720993E-3</v>
      </c>
      <c r="P385" s="158">
        <f>'STOCK RETURNS'!AG1374</f>
        <v>5.5725830363785654E-4</v>
      </c>
      <c r="Q385" s="158">
        <f>'STOCK RETURNS'!AI1374</f>
        <v>3.6021133726864177E-2</v>
      </c>
      <c r="R385" s="159">
        <f>'STOCK RETURNS'!AK1374</f>
        <v>1.7600473889360564E-3</v>
      </c>
      <c r="S385" s="156"/>
    </row>
    <row r="386" spans="1:19">
      <c r="A386" s="157">
        <f>'STOCK RETURNS'!C1375</f>
        <v>1.5676216785304804E-2</v>
      </c>
      <c r="B386" s="158">
        <f>'STOCK RETURNS'!E1375</f>
        <v>4.1423519974212219E-3</v>
      </c>
      <c r="C386" s="158">
        <f>'STOCK RETURNS'!G1375</f>
        <v>1.4113137476464723E-2</v>
      </c>
      <c r="D386" s="158">
        <f>'STOCK RETURNS'!I1375</f>
        <v>-2.1367529497351087E-3</v>
      </c>
      <c r="E386" s="158">
        <f>'STOCK RETURNS'!K1375</f>
        <v>5.4683091469102949E-3</v>
      </c>
      <c r="F386" s="158">
        <f>'STOCK RETURNS'!M1375</f>
        <v>-3.7636476493038331E-3</v>
      </c>
      <c r="G386" s="158">
        <f>'STOCK RETURNS'!O1375</f>
        <v>-2.2075064152104582E-3</v>
      </c>
      <c r="H386" s="158">
        <f>'STOCK RETURNS'!Q1375</f>
        <v>-4.8504541337494661E-3</v>
      </c>
      <c r="I386" s="158">
        <f>'STOCK RETURNS'!S1375</f>
        <v>0</v>
      </c>
      <c r="J386" s="158">
        <f>'STOCK RETURNS'!U1375</f>
        <v>-7.7937499416725342E-2</v>
      </c>
      <c r="K386" s="158">
        <f>'STOCK RETURNS'!W1375</f>
        <v>4.5189306799952762E-3</v>
      </c>
      <c r="L386" s="158">
        <f>'STOCK RETURNS'!Y1375</f>
        <v>-1.1271840381873871E-3</v>
      </c>
      <c r="M386" s="158">
        <f>'STOCK RETURNS'!AA1375</f>
        <v>-8.1485366245558674E-4</v>
      </c>
      <c r="N386" s="158">
        <f>'STOCK RETURNS'!AC1375</f>
        <v>9.5931186112335424E-3</v>
      </c>
      <c r="O386" s="158">
        <f>'STOCK RETURNS'!AE1375</f>
        <v>1.6189554554228668E-2</v>
      </c>
      <c r="P386" s="158">
        <f>'STOCK RETURNS'!AG1375</f>
        <v>9.2807431255381126E-4</v>
      </c>
      <c r="Q386" s="158">
        <f>'STOCK RETURNS'!AI1375</f>
        <v>-3.1058151461447212E-4</v>
      </c>
      <c r="R386" s="159">
        <f>'STOCK RETURNS'!AK1375</f>
        <v>4.7950504131578356E-3</v>
      </c>
      <c r="S386" s="156"/>
    </row>
    <row r="387" spans="1:19">
      <c r="A387" s="157">
        <f>'STOCK RETURNS'!C1376</f>
        <v>-7.5020627600878758E-3</v>
      </c>
      <c r="B387" s="158">
        <f>'STOCK RETURNS'!E1376</f>
        <v>-1.2220918089745974E-3</v>
      </c>
      <c r="C387" s="158">
        <f>'STOCK RETURNS'!G1376</f>
        <v>-1.6654434905137346E-2</v>
      </c>
      <c r="D387" s="158">
        <f>'STOCK RETURNS'!I1376</f>
        <v>8.1662090596667757E-3</v>
      </c>
      <c r="E387" s="158">
        <f>'STOCK RETURNS'!K1376</f>
        <v>-2.614076832045056E-3</v>
      </c>
      <c r="F387" s="158">
        <f>'STOCK RETURNS'!M1376</f>
        <v>-8.3302261339428616E-3</v>
      </c>
      <c r="G387" s="158">
        <f>'STOCK RETURNS'!O1376</f>
        <v>6.0589554677365183E-3</v>
      </c>
      <c r="H387" s="158">
        <f>'STOCK RETURNS'!Q1376</f>
        <v>-3.2467560988698697E-3</v>
      </c>
      <c r="I387" s="158">
        <f>'STOCK RETURNS'!S1376</f>
        <v>0</v>
      </c>
      <c r="J387" s="158">
        <f>'STOCK RETURNS'!U1376</f>
        <v>-7.7935550711281623E-2</v>
      </c>
      <c r="K387" s="158">
        <f>'STOCK RETURNS'!W1376</f>
        <v>1.3141839871328412E-3</v>
      </c>
      <c r="L387" s="158">
        <f>'STOCK RETURNS'!Y1376</f>
        <v>-2.2430136327093189E-2</v>
      </c>
      <c r="M387" s="158">
        <f>'STOCK RETURNS'!AA1376</f>
        <v>9.3120714446484761E-4</v>
      </c>
      <c r="N387" s="158">
        <f>'STOCK RETURNS'!AC1376</f>
        <v>-1.3164012110457125E-2</v>
      </c>
      <c r="O387" s="158">
        <f>'STOCK RETURNS'!AE1376</f>
        <v>4.5047823519656994E-3</v>
      </c>
      <c r="P387" s="158">
        <f>'STOCK RETURNS'!AG1376</f>
        <v>-5.7679944081924488E-3</v>
      </c>
      <c r="Q387" s="158">
        <f>'STOCK RETURNS'!AI1376</f>
        <v>-9.4880135836985166E-3</v>
      </c>
      <c r="R387" s="159">
        <f>'STOCK RETURNS'!AK1376</f>
        <v>1.8839043146623512E-2</v>
      </c>
      <c r="S387" s="156"/>
    </row>
    <row r="388" spans="1:19">
      <c r="A388" s="157">
        <f>'STOCK RETURNS'!C1377</f>
        <v>6.5926502788801224E-3</v>
      </c>
      <c r="B388" s="158">
        <f>'STOCK RETURNS'!E1377</f>
        <v>1.5957040864231217E-2</v>
      </c>
      <c r="C388" s="158">
        <f>'STOCK RETURNS'!G1377</f>
        <v>5.0877640375042237E-4</v>
      </c>
      <c r="D388" s="158">
        <f>'STOCK RETURNS'!I1377</f>
        <v>5.9933195439677688E-3</v>
      </c>
      <c r="E388" s="158">
        <f>'STOCK RETURNS'!K1377</f>
        <v>-6.9824278409987971E-4</v>
      </c>
      <c r="F388" s="158">
        <f>'STOCK RETURNS'!M1377</f>
        <v>-1.5220703090687295E-3</v>
      </c>
      <c r="G388" s="158">
        <f>'STOCK RETURNS'!O1377</f>
        <v>2.1941862889839612E-3</v>
      </c>
      <c r="H388" s="158">
        <f>'STOCK RETURNS'!Q1377</f>
        <v>-2.4420036555518557E-3</v>
      </c>
      <c r="I388" s="158">
        <f>'STOCK RETURNS'!S1377</f>
        <v>0</v>
      </c>
      <c r="J388" s="158">
        <f>'STOCK RETURNS'!U1377</f>
        <v>-7.7922406080828982E-2</v>
      </c>
      <c r="K388" s="158">
        <f>'STOCK RETURNS'!W1377</f>
        <v>1.1935986539785077E-2</v>
      </c>
      <c r="L388" s="158">
        <f>'STOCK RETURNS'!Y1377</f>
        <v>-8.2512755603636037E-2</v>
      </c>
      <c r="M388" s="158">
        <f>'STOCK RETURNS'!AA1377</f>
        <v>4.6527859394674965E-4</v>
      </c>
      <c r="N388" s="158">
        <f>'STOCK RETURNS'!AC1377</f>
        <v>-1.007705509345507E-2</v>
      </c>
      <c r="O388" s="158">
        <f>'STOCK RETURNS'!AE1377</f>
        <v>6.540969317306496E-3</v>
      </c>
      <c r="P388" s="158">
        <f>'STOCK RETURNS'!AG1377</f>
        <v>9.4717023456768155E-3</v>
      </c>
      <c r="Q388" s="158">
        <f>'STOCK RETURNS'!AI1377</f>
        <v>4.2141339955319322E-3</v>
      </c>
      <c r="R388" s="159">
        <f>'STOCK RETURNS'!AK1377</f>
        <v>1.6634406661875181E-2</v>
      </c>
      <c r="S388" s="156"/>
    </row>
    <row r="389" spans="1:19">
      <c r="A389" s="157">
        <f>'STOCK RETURNS'!C1378</f>
        <v>-8.3240760818981806E-3</v>
      </c>
      <c r="B389" s="158">
        <f>'STOCK RETURNS'!E1378</f>
        <v>-5.5560701494122844E-4</v>
      </c>
      <c r="C389" s="158">
        <f>'STOCK RETURNS'!G1378</f>
        <v>1.6646033793288207E-2</v>
      </c>
      <c r="D389" s="158">
        <f>'STOCK RETURNS'!I1378</f>
        <v>1.7559267022650125E-3</v>
      </c>
      <c r="E389" s="158">
        <f>'STOCK RETURNS'!K1378</f>
        <v>6.9824278409993576E-4</v>
      </c>
      <c r="F389" s="158">
        <f>'STOCK RETURNS'!M1378</f>
        <v>2.2822375824662236E-3</v>
      </c>
      <c r="G389" s="158">
        <f>'STOCK RETURNS'!O1378</f>
        <v>2.1893823742738538E-3</v>
      </c>
      <c r="H389" s="158">
        <f>'STOCK RETURNS'!Q1378</f>
        <v>2.2563406854972927E-2</v>
      </c>
      <c r="I389" s="158">
        <f>'STOCK RETURNS'!S1378</f>
        <v>0</v>
      </c>
      <c r="J389" s="158">
        <f>'STOCK RETURNS'!U1378</f>
        <v>-7.793767587207806E-2</v>
      </c>
      <c r="K389" s="158">
        <f>'STOCK RETURNS'!W1378</f>
        <v>-8.1906638096229927E-3</v>
      </c>
      <c r="L389" s="158">
        <f>'STOCK RETURNS'!Y1378</f>
        <v>-7.3176978009525342E-2</v>
      </c>
      <c r="M389" s="158">
        <f>'STOCK RETURNS'!AA1378</f>
        <v>-4.5440738479708538E-2</v>
      </c>
      <c r="N389" s="158">
        <f>'STOCK RETURNS'!AC1378</f>
        <v>4.494047248294308E-3</v>
      </c>
      <c r="O389" s="158">
        <f>'STOCK RETURNS'!AE1378</f>
        <v>-4.5405120242137621E-3</v>
      </c>
      <c r="P389" s="158">
        <f>'STOCK RETURNS'!AG1378</f>
        <v>-7.6074214179577436E-3</v>
      </c>
      <c r="Q389" s="158">
        <f>'STOCK RETURNS'!AI1378</f>
        <v>-3.5881234531144945E-2</v>
      </c>
      <c r="R389" s="159">
        <f>'STOCK RETURNS'!AK1378</f>
        <v>2.5569732782551834E-2</v>
      </c>
      <c r="S389" s="156"/>
    </row>
    <row r="390" spans="1:19">
      <c r="A390" s="157">
        <f>'STOCK RETURNS'!C1379</f>
        <v>1.1352240301585386E-2</v>
      </c>
      <c r="B390" s="158">
        <f>'STOCK RETURNS'!E1379</f>
        <v>2.1352472168251826E-2</v>
      </c>
      <c r="C390" s="158">
        <f>'STOCK RETURNS'!G1379</f>
        <v>3.9940142959382372E-3</v>
      </c>
      <c r="D390" s="158">
        <f>'STOCK RETURNS'!I1379</f>
        <v>3.8883274310868979E-2</v>
      </c>
      <c r="E390" s="158">
        <f>'STOCK RETURNS'!K1379</f>
        <v>1.3002581409438644E-2</v>
      </c>
      <c r="F390" s="158">
        <f>'STOCK RETURNS'!M1379</f>
        <v>1.7699577099400857E-2</v>
      </c>
      <c r="G390" s="158">
        <f>'STOCK RETURNS'!O1379</f>
        <v>-8.786437636014683E-3</v>
      </c>
      <c r="H390" s="158">
        <f>'STOCK RETURNS'!Q1379</f>
        <v>7.4449405037025115E-2</v>
      </c>
      <c r="I390" s="158">
        <f>'STOCK RETURNS'!S1379</f>
        <v>1.5873349156290163E-2</v>
      </c>
      <c r="J390" s="158">
        <f>'STOCK RETURNS'!U1379</f>
        <v>-3.245721014738167E-2</v>
      </c>
      <c r="K390" s="158">
        <f>'STOCK RETURNS'!W1379</f>
        <v>1.6808296047980443E-3</v>
      </c>
      <c r="L390" s="158">
        <f>'STOCK RETURNS'!Y1379</f>
        <v>9.8346791780913947E-3</v>
      </c>
      <c r="M390" s="158">
        <f>'STOCK RETURNS'!AA1379</f>
        <v>3.972610399961797E-2</v>
      </c>
      <c r="N390" s="158">
        <f>'STOCK RETURNS'!AC1379</f>
        <v>1.4885867027544847E-2</v>
      </c>
      <c r="O390" s="158">
        <f>'STOCK RETURNS'!AE1379</f>
        <v>5.4591082577215714E-3</v>
      </c>
      <c r="P390" s="158">
        <f>'STOCK RETURNS'!AG1379</f>
        <v>1.0376227986090798E-2</v>
      </c>
      <c r="Q390" s="158">
        <f>'STOCK RETURNS'!AI1379</f>
        <v>-2.073703598781194E-3</v>
      </c>
      <c r="R390" s="159">
        <f>'STOCK RETURNS'!AK1379</f>
        <v>5.6369009567540746E-3</v>
      </c>
      <c r="S390" s="156"/>
    </row>
    <row r="391" spans="1:19">
      <c r="A391" s="157">
        <f>'STOCK RETURNS'!C1380</f>
        <v>-4.4444517604240183E-3</v>
      </c>
      <c r="B391" s="158">
        <f>'STOCK RETURNS'!E1380</f>
        <v>2.9218071286714858E-2</v>
      </c>
      <c r="C391" s="158">
        <f>'STOCK RETURNS'!G1380</f>
        <v>4.9701891578736697E-3</v>
      </c>
      <c r="D391" s="158">
        <f>'STOCK RETURNS'!I1380</f>
        <v>6.0565461045062234E-3</v>
      </c>
      <c r="E391" s="158">
        <f>'STOCK RETURNS'!K1380</f>
        <v>1.7698569815225482E-2</v>
      </c>
      <c r="F391" s="158">
        <f>'STOCK RETURNS'!M1380</f>
        <v>6.696453595121294E-3</v>
      </c>
      <c r="G391" s="158">
        <f>'STOCK RETURNS'!O1380</f>
        <v>1.5869006060401317E-2</v>
      </c>
      <c r="H391" s="158">
        <f>'STOCK RETURNS'!Q1380</f>
        <v>5.0479353760276777E-2</v>
      </c>
      <c r="I391" s="158">
        <f>'STOCK RETURNS'!S1380</f>
        <v>-7.9051795071132611E-3</v>
      </c>
      <c r="J391" s="158">
        <f>'STOCK RETURNS'!U1380</f>
        <v>1.3885469521770558E-3</v>
      </c>
      <c r="K391" s="158">
        <f>'STOCK RETURNS'!W1380</f>
        <v>-5.6137871980680293E-3</v>
      </c>
      <c r="L391" s="158">
        <f>'STOCK RETURNS'!Y1380</f>
        <v>-1.0284016413241115E-2</v>
      </c>
      <c r="M391" s="158">
        <f>'STOCK RETURNS'!AA1380</f>
        <v>5.8309203107931437E-3</v>
      </c>
      <c r="N391" s="158">
        <f>'STOCK RETURNS'!AC1380</f>
        <v>-9.2776674100156203E-3</v>
      </c>
      <c r="O391" s="158">
        <f>'STOCK RETURNS'!AE1380</f>
        <v>2.5963022418981657E-2</v>
      </c>
      <c r="P391" s="158">
        <f>'STOCK RETURNS'!AG1380</f>
        <v>6.064522859623468E-3</v>
      </c>
      <c r="Q391" s="158">
        <f>'STOCK RETURNS'!AI1380</f>
        <v>-1.3848619515405064E-3</v>
      </c>
      <c r="R391" s="159">
        <f>'STOCK RETURNS'!AK1380</f>
        <v>7.2305431723014804E-2</v>
      </c>
      <c r="S391" s="156"/>
    </row>
    <row r="392" spans="1:19">
      <c r="A392" s="157">
        <f>'STOCK RETURNS'!C1381</f>
        <v>-1.1812764653477279E-2</v>
      </c>
      <c r="B392" s="158">
        <f>'STOCK RETURNS'!E1381</f>
        <v>2.0741484306816372E-2</v>
      </c>
      <c r="C392" s="158">
        <f>'STOCK RETURNS'!G1381</f>
        <v>3.7942294402026219E-2</v>
      </c>
      <c r="D392" s="158">
        <f>'STOCK RETURNS'!I1381</f>
        <v>-7.0695463599653018E-3</v>
      </c>
      <c r="E392" s="158">
        <f>'STOCK RETURNS'!K1381</f>
        <v>-1.8617634731432027E-2</v>
      </c>
      <c r="F392" s="158">
        <f>'STOCK RETURNS'!M1381</f>
        <v>2.3452888790424543E-2</v>
      </c>
      <c r="G392" s="158">
        <f>'STOCK RETURNS'!O1381</f>
        <v>4.355441441039945E-2</v>
      </c>
      <c r="H392" s="158">
        <f>'STOCK RETURNS'!Q1381</f>
        <v>-2.204141843974327E-2</v>
      </c>
      <c r="I392" s="158">
        <f>'STOCK RETURNS'!S1381</f>
        <v>0</v>
      </c>
      <c r="J392" s="158">
        <f>'STOCK RETURNS'!U1381</f>
        <v>-7.7933717604454944E-2</v>
      </c>
      <c r="K392" s="158">
        <f>'STOCK RETURNS'!W1381</f>
        <v>-7.5089171915637947E-4</v>
      </c>
      <c r="L392" s="158">
        <f>'STOCK RETURNS'!Y1381</f>
        <v>8.9847265702703021E-4</v>
      </c>
      <c r="M392" s="158">
        <f>'STOCK RETURNS'!AA1381</f>
        <v>-2.0796143926235373E-2</v>
      </c>
      <c r="N392" s="158">
        <f>'STOCK RETURNS'!AC1381</f>
        <v>1.269119275675586E-2</v>
      </c>
      <c r="O392" s="158">
        <f>'STOCK RETURNS'!AE1381</f>
        <v>3.834340385962962E-3</v>
      </c>
      <c r="P392" s="158">
        <f>'STOCK RETURNS'!AG1381</f>
        <v>1.0751812004147165E-2</v>
      </c>
      <c r="Q392" s="158">
        <f>'STOCK RETURNS'!AI1381</f>
        <v>8.2590741933857761E-3</v>
      </c>
      <c r="R392" s="159">
        <f>'STOCK RETURNS'!AK1381</f>
        <v>7.2304132790607559E-2</v>
      </c>
      <c r="S392" s="156"/>
    </row>
    <row r="393" spans="1:19">
      <c r="A393" s="157">
        <f>'STOCK RETURNS'!C1382</f>
        <v>1.7163880456265771E-2</v>
      </c>
      <c r="B393" s="158">
        <f>'STOCK RETURNS'!E1382</f>
        <v>5.6832521707359342E-2</v>
      </c>
      <c r="C393" s="158">
        <f>'STOCK RETURNS'!G1382</f>
        <v>1.8913093306486994E-2</v>
      </c>
      <c r="D393" s="158">
        <f>'STOCK RETURNS'!I1382</f>
        <v>3.7093281445014646E-3</v>
      </c>
      <c r="E393" s="158">
        <f>'STOCK RETURNS'!K1382</f>
        <v>1.5849818690444575E-2</v>
      </c>
      <c r="F393" s="158">
        <f>'STOCK RETURNS'!M1382</f>
        <v>3.2543872512297506E-3</v>
      </c>
      <c r="G393" s="158">
        <f>'STOCK RETURNS'!O1382</f>
        <v>-1.3078920413365907E-2</v>
      </c>
      <c r="H393" s="158">
        <f>'STOCK RETURNS'!Q1382</f>
        <v>5.3878017251017866E-2</v>
      </c>
      <c r="I393" s="158">
        <f>'STOCK RETURNS'!S1382</f>
        <v>-1.2779726646398995E-2</v>
      </c>
      <c r="J393" s="158">
        <f>'STOCK RETURNS'!U1382</f>
        <v>-7.7911846245281996E-2</v>
      </c>
      <c r="K393" s="158">
        <f>'STOCK RETURNS'!W1382</f>
        <v>-1.3154187746607232E-3</v>
      </c>
      <c r="L393" s="158">
        <f>'STOCK RETURNS'!Y1382</f>
        <v>4.4802942327619392E-3</v>
      </c>
      <c r="M393" s="158">
        <f>'STOCK RETURNS'!AA1382</f>
        <v>-2.6831905063019218E-2</v>
      </c>
      <c r="N393" s="158">
        <f>'STOCK RETURNS'!AC1382</f>
        <v>-2.1414350812871898E-3</v>
      </c>
      <c r="O393" s="158">
        <f>'STOCK RETURNS'!AE1382</f>
        <v>1.6667659051105409E-2</v>
      </c>
      <c r="P393" s="158">
        <f>'STOCK RETURNS'!AG1382</f>
        <v>-4.1776466172117029E-3</v>
      </c>
      <c r="Q393" s="158">
        <f>'STOCK RETURNS'!AI1382</f>
        <v>-2.3312699651423012E-2</v>
      </c>
      <c r="R393" s="159">
        <f>'STOCK RETURNS'!AK1382</f>
        <v>-3.2638802892196628E-3</v>
      </c>
      <c r="S393" s="156"/>
    </row>
    <row r="394" spans="1:19">
      <c r="A394" s="157">
        <f>'STOCK RETURNS'!C1383</f>
        <v>-8.189722737224037E-3</v>
      </c>
      <c r="B394" s="158">
        <f>'STOCK RETURNS'!E1383</f>
        <v>4.5712234210700343E-2</v>
      </c>
      <c r="C394" s="158">
        <f>'STOCK RETURNS'!G1383</f>
        <v>3.0445155863736643E-2</v>
      </c>
      <c r="D394" s="158">
        <f>'STOCK RETURNS'!I1383</f>
        <v>-6.4156897422446109E-3</v>
      </c>
      <c r="E394" s="158">
        <f>'STOCK RETURNS'!K1383</f>
        <v>-2.985467722040188E-2</v>
      </c>
      <c r="F394" s="158">
        <f>'STOCK RETURNS'!M1383</f>
        <v>2.5308782672803891E-2</v>
      </c>
      <c r="G394" s="158">
        <f>'STOCK RETURNS'!O1383</f>
        <v>-1.4320053774748445E-2</v>
      </c>
      <c r="H394" s="158">
        <f>'STOCK RETURNS'!Q1383</f>
        <v>-2.9027608200219678E-2</v>
      </c>
      <c r="I394" s="158">
        <f>'STOCK RETURNS'!S1383</f>
        <v>4.8115569972221172E-3</v>
      </c>
      <c r="J394" s="158">
        <f>'STOCK RETURNS'!U1383</f>
        <v>-7.791771558288442E-2</v>
      </c>
      <c r="K394" s="158">
        <f>'STOCK RETURNS'!W1383</f>
        <v>-1.0776170072157872E-2</v>
      </c>
      <c r="L394" s="158">
        <f>'STOCK RETURNS'!Y1383</f>
        <v>-6.2780475259330481E-3</v>
      </c>
      <c r="M394" s="158">
        <f>'STOCK RETURNS'!AA1383</f>
        <v>0</v>
      </c>
      <c r="N394" s="158">
        <f>'STOCK RETURNS'!AC1383</f>
        <v>7.2302690726610108E-2</v>
      </c>
      <c r="O394" s="158">
        <f>'STOCK RETURNS'!AE1383</f>
        <v>-3.033866450540984E-2</v>
      </c>
      <c r="P394" s="158">
        <f>'STOCK RETURNS'!AG1383</f>
        <v>4.1776466172117914E-3</v>
      </c>
      <c r="Q394" s="158">
        <f>'STOCK RETURNS'!AI1383</f>
        <v>-1.1162927177200658E-2</v>
      </c>
      <c r="R394" s="159">
        <f>'STOCK RETURNS'!AK1383</f>
        <v>3.9619718014955931E-2</v>
      </c>
      <c r="S394" s="156"/>
    </row>
    <row r="395" spans="1:19">
      <c r="A395" s="157">
        <f>'STOCK RETURNS'!C1384</f>
        <v>-4.9870338969546756E-3</v>
      </c>
      <c r="B395" s="158">
        <f>'STOCK RETURNS'!E1384</f>
        <v>6.208308005102834E-3</v>
      </c>
      <c r="C395" s="158">
        <f>'STOCK RETURNS'!G1384</f>
        <v>-3.5140000167944489E-2</v>
      </c>
      <c r="D395" s="158">
        <f>'STOCK RETURNS'!I1384</f>
        <v>-2.3740896346760611E-3</v>
      </c>
      <c r="E395" s="158">
        <f>'STOCK RETURNS'!K1384</f>
        <v>-1.284512807957568E-2</v>
      </c>
      <c r="F395" s="158">
        <f>'STOCK RETURNS'!M1384</f>
        <v>1.2591981697359967E-2</v>
      </c>
      <c r="G395" s="158">
        <f>'STOCK RETURNS'!O1384</f>
        <v>-2.3784905023441952E-2</v>
      </c>
      <c r="H395" s="158">
        <f>'STOCK RETURNS'!Q1384</f>
        <v>-2.4850409050798265E-2</v>
      </c>
      <c r="I395" s="158">
        <f>'STOCK RETURNS'!S1384</f>
        <v>2.0586633608388312E-2</v>
      </c>
      <c r="J395" s="158">
        <f>'STOCK RETURNS'!U1384</f>
        <v>-7.7943201651214308E-2</v>
      </c>
      <c r="K395" s="158">
        <f>'STOCK RETURNS'!W1384</f>
        <v>2.4966101968868074E-2</v>
      </c>
      <c r="L395" s="158">
        <f>'STOCK RETURNS'!Y1384</f>
        <v>1.0293221334191898E-2</v>
      </c>
      <c r="M395" s="158">
        <f>'STOCK RETURNS'!AA1384</f>
        <v>7.1866786614385239E-2</v>
      </c>
      <c r="N395" s="158">
        <f>'STOCK RETURNS'!AC1384</f>
        <v>6.0836023169508875E-2</v>
      </c>
      <c r="O395" s="158">
        <f>'STOCK RETURNS'!AE1384</f>
        <v>2.7632236367679204E-4</v>
      </c>
      <c r="P395" s="158">
        <f>'STOCK RETURNS'!AG1384</f>
        <v>1.0816763117122966E-2</v>
      </c>
      <c r="Q395" s="158">
        <f>'STOCK RETURNS'!AI1384</f>
        <v>-2.1229835060997061E-2</v>
      </c>
      <c r="R395" s="159">
        <f>'STOCK RETURNS'!AK1384</f>
        <v>-6.9460590932463968E-3</v>
      </c>
      <c r="S395" s="156"/>
    </row>
    <row r="396" spans="1:19">
      <c r="A396" s="157">
        <f>'STOCK RETURNS'!C1385</f>
        <v>4.3777112417665793E-3</v>
      </c>
      <c r="B396" s="158">
        <f>'STOCK RETURNS'!E1385</f>
        <v>2.9354984385971125E-3</v>
      </c>
      <c r="C396" s="158">
        <f>'STOCK RETURNS'!G1385</f>
        <v>2.3256862164267183E-2</v>
      </c>
      <c r="D396" s="158">
        <f>'STOCK RETURNS'!I1385</f>
        <v>9.4627269124106014E-3</v>
      </c>
      <c r="E396" s="158">
        <f>'STOCK RETURNS'!K1385</f>
        <v>-3.2520353863773432E-3</v>
      </c>
      <c r="F396" s="158">
        <f>'STOCK RETURNS'!M1385</f>
        <v>-3.8307551634307476E-3</v>
      </c>
      <c r="G396" s="158">
        <f>'STOCK RETURNS'!O1385</f>
        <v>6.2039504038451279E-2</v>
      </c>
      <c r="H396" s="158">
        <f>'STOCK RETURNS'!Q1385</f>
        <v>6.4493236799071166E-3</v>
      </c>
      <c r="I396" s="158">
        <f>'STOCK RETURNS'!S1385</f>
        <v>-2.2187914975362218E-2</v>
      </c>
      <c r="J396" s="158">
        <f>'STOCK RETURNS'!U1385</f>
        <v>-6.4644489176079692E-2</v>
      </c>
      <c r="K396" s="158">
        <f>'STOCK RETURNS'!W1385</f>
        <v>-1.8556323751114743E-3</v>
      </c>
      <c r="L396" s="158">
        <f>'STOCK RETURNS'!Y1385</f>
        <v>-8.9086865580157131E-4</v>
      </c>
      <c r="M396" s="158">
        <f>'STOCK RETURNS'!AA1385</f>
        <v>4.5482550672411484E-2</v>
      </c>
      <c r="N396" s="158">
        <f>'STOCK RETURNS'!AC1385</f>
        <v>-4.1981956968004299E-3</v>
      </c>
      <c r="O396" s="158">
        <f>'STOCK RETURNS'!AE1385</f>
        <v>-5.9827301990208831E-2</v>
      </c>
      <c r="P396" s="158">
        <f>'STOCK RETURNS'!AG1385</f>
        <v>2.3392879574705375E-2</v>
      </c>
      <c r="Q396" s="158">
        <f>'STOCK RETURNS'!AI1385</f>
        <v>1.7823056067703711E-2</v>
      </c>
      <c r="R396" s="159">
        <f>'STOCK RETURNS'!AK1385</f>
        <v>-0.13805523253101926</v>
      </c>
      <c r="S396" s="156"/>
    </row>
    <row r="397" spans="1:19">
      <c r="A397" s="157">
        <f>'STOCK RETURNS'!C1386</f>
        <v>-1.1180567307902008E-3</v>
      </c>
      <c r="B397" s="158">
        <f>'STOCK RETURNS'!E1386</f>
        <v>6.1690316577078363E-4</v>
      </c>
      <c r="C397" s="158">
        <f>'STOCK RETURNS'!G1386</f>
        <v>-5.7726526503850892E-2</v>
      </c>
      <c r="D397" s="158">
        <f>'STOCK RETURNS'!I1386</f>
        <v>2.3272326898873333E-2</v>
      </c>
      <c r="E397" s="158">
        <f>'STOCK RETURNS'!K1386</f>
        <v>6.7876902186851835E-3</v>
      </c>
      <c r="F397" s="158">
        <f>'STOCK RETURNS'!M1386</f>
        <v>-1.3966482717208647E-3</v>
      </c>
      <c r="G397" s="158">
        <f>'STOCK RETURNS'!O1386</f>
        <v>2.0544434550140308E-3</v>
      </c>
      <c r="H397" s="158">
        <f>'STOCK RETURNS'!Q1386</f>
        <v>0</v>
      </c>
      <c r="I397" s="158">
        <f>'STOCK RETURNS'!S1386</f>
        <v>-2.2691411202070879E-2</v>
      </c>
      <c r="J397" s="158">
        <f>'STOCK RETURNS'!U1386</f>
        <v>-1.6371712525678379E-2</v>
      </c>
      <c r="K397" s="158">
        <f>'STOCK RETURNS'!W1386</f>
        <v>3.5227625195020243E-3</v>
      </c>
      <c r="L397" s="158">
        <f>'STOCK RETURNS'!Y1386</f>
        <v>1.780944370994692E-3</v>
      </c>
      <c r="M397" s="158">
        <f>'STOCK RETURNS'!AA1386</f>
        <v>7.1320812368671519E-3</v>
      </c>
      <c r="N397" s="158">
        <f>'STOCK RETURNS'!AC1386</f>
        <v>-2.1496421886387442E-3</v>
      </c>
      <c r="O397" s="158">
        <f>'STOCK RETURNS'!AE1386</f>
        <v>1.7756378632780408E-2</v>
      </c>
      <c r="P397" s="158">
        <f>'STOCK RETURNS'!AG1386</f>
        <v>-9.8574992889684607E-3</v>
      </c>
      <c r="Q397" s="158">
        <f>'STOCK RETURNS'!AI1386</f>
        <v>-1.3653928716497418E-2</v>
      </c>
      <c r="R397" s="159">
        <f>'STOCK RETURNS'!AK1386</f>
        <v>-1.0584909623447627E-2</v>
      </c>
      <c r="S397" s="156"/>
    </row>
    <row r="398" spans="1:19">
      <c r="A398" s="157">
        <f>'STOCK RETURNS'!C1387</f>
        <v>-3.8720244015150191E-3</v>
      </c>
      <c r="B398" s="158">
        <f>'STOCK RETURNS'!E1387</f>
        <v>-9.9164122178039982E-3</v>
      </c>
      <c r="C398" s="158">
        <f>'STOCK RETURNS'!G1387</f>
        <v>8.2464692404809904E-3</v>
      </c>
      <c r="D398" s="158">
        <f>'STOCK RETURNS'!I1387</f>
        <v>3.6461532068793788E-2</v>
      </c>
      <c r="E398" s="158">
        <f>'STOCK RETURNS'!K1387</f>
        <v>1.1170229563236614E-3</v>
      </c>
      <c r="F398" s="158">
        <f>'STOCK RETURNS'!M1387</f>
        <v>-2.5479085300985013E-2</v>
      </c>
      <c r="G398" s="158">
        <f>'STOCK RETURNS'!O1387</f>
        <v>-2.1260847499329001E-2</v>
      </c>
      <c r="H398" s="158">
        <f>'STOCK RETURNS'!Q1387</f>
        <v>1.1363758650315003E-2</v>
      </c>
      <c r="I398" s="158">
        <f>'STOCK RETURNS'!S1387</f>
        <v>-4.870820031544567E-2</v>
      </c>
      <c r="J398" s="158">
        <f>'STOCK RETURNS'!U1387</f>
        <v>1.0600941826277538E-3</v>
      </c>
      <c r="K398" s="158">
        <f>'STOCK RETURNS'!W1387</f>
        <v>-1.8870246995094903E-2</v>
      </c>
      <c r="L398" s="158">
        <f>'STOCK RETURNS'!Y1387</f>
        <v>-1.3354108372271186E-3</v>
      </c>
      <c r="M398" s="158">
        <f>'STOCK RETURNS'!AA1387</f>
        <v>-9.4120887388766655E-3</v>
      </c>
      <c r="N398" s="158">
        <f>'STOCK RETURNS'!AC1387</f>
        <v>-1.8483339835948073E-2</v>
      </c>
      <c r="O398" s="158">
        <f>'STOCK RETURNS'!AE1387</f>
        <v>-1.3974227591808666E-3</v>
      </c>
      <c r="P398" s="158">
        <f>'STOCK RETURNS'!AG1387</f>
        <v>-1.7127983395369539E-2</v>
      </c>
      <c r="Q398" s="158">
        <f>'STOCK RETURNS'!AI1387</f>
        <v>-2.4097551579060416E-2</v>
      </c>
      <c r="R398" s="159">
        <f>'STOCK RETURNS'!AK1387</f>
        <v>-1.4685653575476628E-2</v>
      </c>
      <c r="S398" s="156"/>
    </row>
    <row r="399" spans="1:19">
      <c r="A399" s="157">
        <f>'STOCK RETURNS'!C1388</f>
        <v>-2.021312501510427E-2</v>
      </c>
      <c r="B399" s="158">
        <f>'STOCK RETURNS'!E1388</f>
        <v>1.3993811412163097E-2</v>
      </c>
      <c r="C399" s="158">
        <f>'STOCK RETURNS'!G1388</f>
        <v>-1.2150817782512691E-2</v>
      </c>
      <c r="D399" s="158">
        <f>'STOCK RETURNS'!I1388</f>
        <v>7.5757938084577226E-3</v>
      </c>
      <c r="E399" s="158">
        <f>'STOCK RETURNS'!K1388</f>
        <v>-1.0217127119367859E-2</v>
      </c>
      <c r="F399" s="158">
        <f>'STOCK RETURNS'!M1388</f>
        <v>0</v>
      </c>
      <c r="G399" s="158">
        <f>'STOCK RETURNS'!O1388</f>
        <v>-1.0537505302785799E-2</v>
      </c>
      <c r="H399" s="158">
        <f>'STOCK RETURNS'!Q1388</f>
        <v>-2.0692853938833501E-2</v>
      </c>
      <c r="I399" s="158">
        <f>'STOCK RETURNS'!S1388</f>
        <v>-1.7226533114461818E-3</v>
      </c>
      <c r="J399" s="158">
        <f>'STOCK RETURNS'!U1388</f>
        <v>1.3287920815247243E-2</v>
      </c>
      <c r="K399" s="158">
        <f>'STOCK RETURNS'!W1388</f>
        <v>-5.659843562087352E-4</v>
      </c>
      <c r="L399" s="158">
        <f>'STOCK RETURNS'!Y1388</f>
        <v>-1.5260619318908392E-2</v>
      </c>
      <c r="M399" s="158">
        <f>'STOCK RETURNS'!AA1388</f>
        <v>0</v>
      </c>
      <c r="N399" s="158">
        <f>'STOCK RETURNS'!AC1388</f>
        <v>-8.671678360617139E-3</v>
      </c>
      <c r="O399" s="158">
        <f>'STOCK RETURNS'!AE1388</f>
        <v>4.838281610428174E-3</v>
      </c>
      <c r="P399" s="158">
        <f>'STOCK RETURNS'!AG1388</f>
        <v>-1.5231482136003215E-2</v>
      </c>
      <c r="Q399" s="158">
        <f>'STOCK RETURNS'!AI1388</f>
        <v>-1.1203750804427766E-2</v>
      </c>
      <c r="R399" s="159">
        <f>'STOCK RETURNS'!AK1388</f>
        <v>-1.118482720988689E-2</v>
      </c>
      <c r="S399" s="156"/>
    </row>
    <row r="400" spans="1:19">
      <c r="A400" s="157">
        <f>'STOCK RETURNS'!C1389</f>
        <v>-1.2580100910495225E-2</v>
      </c>
      <c r="B400" s="158">
        <f>'STOCK RETURNS'!E1389</f>
        <v>-9.4542720058290369E-2</v>
      </c>
      <c r="C400" s="158">
        <f>'STOCK RETURNS'!G1389</f>
        <v>2.0808880525627214E-2</v>
      </c>
      <c r="D400" s="158">
        <f>'STOCK RETURNS'!I1389</f>
        <v>-2.2036841910270067E-3</v>
      </c>
      <c r="E400" s="158">
        <f>'STOCK RETURNS'!K1389</f>
        <v>-3.8659458741472368E-3</v>
      </c>
      <c r="F400" s="158">
        <f>'STOCK RETURNS'!M1389</f>
        <v>-3.5848718792232961E-4</v>
      </c>
      <c r="G400" s="158">
        <f>'STOCK RETURNS'!O1389</f>
        <v>8.9639408553553457E-3</v>
      </c>
      <c r="H400" s="158">
        <f>'STOCK RETURNS'!Q1389</f>
        <v>-1.7454988618298861E-2</v>
      </c>
      <c r="I400" s="158">
        <f>'STOCK RETURNS'!S1389</f>
        <v>3.4423441909729197E-3</v>
      </c>
      <c r="J400" s="158">
        <f>'STOCK RETURNS'!U1389</f>
        <v>4.1848716819390924E-2</v>
      </c>
      <c r="K400" s="158">
        <f>'STOCK RETURNS'!W1389</f>
        <v>-8.3381191817106341E-3</v>
      </c>
      <c r="L400" s="158">
        <f>'STOCK RETURNS'!Y1389</f>
        <v>4.0622940088789264E-3</v>
      </c>
      <c r="M400" s="158">
        <f>'STOCK RETURNS'!AA1389</f>
        <v>-3.4726479541277888E-2</v>
      </c>
      <c r="N400" s="158">
        <f>'STOCK RETURNS'!AC1389</f>
        <v>2.5914047514101939E-3</v>
      </c>
      <c r="O400" s="158">
        <f>'STOCK RETURNS'!AE1389</f>
        <v>3.1868758673706051E-3</v>
      </c>
      <c r="P400" s="158">
        <f>'STOCK RETURNS'!AG1389</f>
        <v>-1.8288227482004548E-3</v>
      </c>
      <c r="Q400" s="158">
        <f>'STOCK RETURNS'!AI1389</f>
        <v>-1.3132799827401825E-2</v>
      </c>
      <c r="R400" s="159">
        <f>'STOCK RETURNS'!AK1389</f>
        <v>-1.1532253013173161E-2</v>
      </c>
      <c r="S400" s="156"/>
    </row>
    <row r="401" spans="1:19">
      <c r="A401" s="157">
        <f>'STOCK RETURNS'!C1390</f>
        <v>-7.1996075942538512E-3</v>
      </c>
      <c r="B401" s="158">
        <f>'STOCK RETURNS'!E1390</f>
        <v>1.0159190688092486E-2</v>
      </c>
      <c r="C401" s="158">
        <f>'STOCK RETURNS'!G1390</f>
        <v>2.8795947639981199E-2</v>
      </c>
      <c r="D401" s="158">
        <f>'STOCK RETURNS'!I1390</f>
        <v>-1.8769439189251922E-2</v>
      </c>
      <c r="E401" s="158">
        <f>'STOCK RETURNS'!K1390</f>
        <v>5.2896025388520567E-3</v>
      </c>
      <c r="F401" s="158">
        <f>'STOCK RETURNS'!M1390</f>
        <v>3.9363085358062279E-3</v>
      </c>
      <c r="G401" s="158">
        <f>'STOCK RETURNS'!O1390</f>
        <v>1.5108388452438256E-2</v>
      </c>
      <c r="H401" s="158">
        <f>'STOCK RETURNS'!Q1390</f>
        <v>1.6733748053315872E-2</v>
      </c>
      <c r="I401" s="158">
        <f>'STOCK RETURNS'!S1390</f>
        <v>-2.4349029010286613E-2</v>
      </c>
      <c r="J401" s="158">
        <f>'STOCK RETURNS'!U1390</f>
        <v>2.9637286796098193E-2</v>
      </c>
      <c r="K401" s="158">
        <f>'STOCK RETURNS'!W1390</f>
        <v>8.5268162291617985E-3</v>
      </c>
      <c r="L401" s="158">
        <f>'STOCK RETURNS'!Y1390</f>
        <v>9.8611287657802103E-3</v>
      </c>
      <c r="M401" s="158">
        <f>'STOCK RETURNS'!AA1390</f>
        <v>-2.8421704215568156E-2</v>
      </c>
      <c r="N401" s="158">
        <f>'STOCK RETURNS'!AC1390</f>
        <v>2.9142486368706502E-2</v>
      </c>
      <c r="O401" s="158">
        <f>'STOCK RETURNS'!AE1390</f>
        <v>6.266860584921265E-3</v>
      </c>
      <c r="P401" s="158">
        <f>'STOCK RETURNS'!AG1390</f>
        <v>1.2805270203092474E-3</v>
      </c>
      <c r="Q401" s="158">
        <f>'STOCK RETURNS'!AI1390</f>
        <v>2.7256045788661243E-3</v>
      </c>
      <c r="R401" s="159">
        <f>'STOCK RETURNS'!AK1390</f>
        <v>8.0865198475516768E-3</v>
      </c>
      <c r="S401" s="156"/>
    </row>
    <row r="402" spans="1:19">
      <c r="A402" s="157">
        <f>'STOCK RETURNS'!C1391</f>
        <v>-2.1253985202211744E-4</v>
      </c>
      <c r="B402" s="158">
        <f>'STOCK RETURNS'!E1391</f>
        <v>-4.2693966320289821E-3</v>
      </c>
      <c r="C402" s="158">
        <f>'STOCK RETURNS'!G1391</f>
        <v>1.2026046880273982E-2</v>
      </c>
      <c r="D402" s="158">
        <f>'STOCK RETURNS'!I1391</f>
        <v>-4.1834332934946594E-3</v>
      </c>
      <c r="E402" s="158">
        <f>'STOCK RETURNS'!K1391</f>
        <v>3.1958362999443203E-3</v>
      </c>
      <c r="F402" s="158">
        <f>'STOCK RETURNS'!M1391</f>
        <v>3.9208747432366619E-3</v>
      </c>
      <c r="G402" s="158">
        <f>'STOCK RETURNS'!O1391</f>
        <v>-2.1427524803916815E-2</v>
      </c>
      <c r="H402" s="158">
        <f>'STOCK RETURNS'!Q1391</f>
        <v>1.4419613169014058E-3</v>
      </c>
      <c r="I402" s="158">
        <f>'STOCK RETURNS'!S1391</f>
        <v>1.7590154051796245E-3</v>
      </c>
      <c r="J402" s="158">
        <f>'STOCK RETURNS'!U1391</f>
        <v>2.4400248991860517E-2</v>
      </c>
      <c r="K402" s="158">
        <f>'STOCK RETURNS'!W1391</f>
        <v>0</v>
      </c>
      <c r="L402" s="158">
        <f>'STOCK RETURNS'!Y1391</f>
        <v>1.4611727752945485E-2</v>
      </c>
      <c r="M402" s="158">
        <f>'STOCK RETURNS'!AA1391</f>
        <v>-6.0388059487098064E-3</v>
      </c>
      <c r="N402" s="158">
        <f>'STOCK RETURNS'!AC1391</f>
        <v>1.6067302143348092E-2</v>
      </c>
      <c r="O402" s="158">
        <f>'STOCK RETURNS'!AE1391</f>
        <v>-4.6167678053397132E-3</v>
      </c>
      <c r="P402" s="158">
        <f>'STOCK RETURNS'!AG1391</f>
        <v>1.5959714886422033E-2</v>
      </c>
      <c r="Q402" s="158">
        <f>'STOCK RETURNS'!AI1391</f>
        <v>5.8761924386025776E-3</v>
      </c>
      <c r="R402" s="159">
        <f>'STOCK RETURNS'!AK1391</f>
        <v>7.1516614355785022E-3</v>
      </c>
      <c r="S402" s="156"/>
    </row>
    <row r="403" spans="1:19">
      <c r="A403" s="157">
        <f>'STOCK RETURNS'!C1392</f>
        <v>-3.8334622602798772E-3</v>
      </c>
      <c r="B403" s="158">
        <f>'STOCK RETURNS'!E1392</f>
        <v>1.5648729522268399E-2</v>
      </c>
      <c r="C403" s="158">
        <f>'STOCK RETURNS'!G1392</f>
        <v>4.5871640069061401E-3</v>
      </c>
      <c r="D403" s="158">
        <f>'STOCK RETURNS'!I1392</f>
        <v>1.567781271922979E-2</v>
      </c>
      <c r="E403" s="158">
        <f>'STOCK RETURNS'!K1392</f>
        <v>-7.77059994495024E-3</v>
      </c>
      <c r="F403" s="158">
        <f>'STOCK RETURNS'!M1392</f>
        <v>1.0263760248719901E-2</v>
      </c>
      <c r="G403" s="158">
        <f>'STOCK RETURNS'!O1392</f>
        <v>2.1944454254559365E-2</v>
      </c>
      <c r="H403" s="158">
        <f>'STOCK RETURNS'!Q1392</f>
        <v>-1.3783315778300997E-2</v>
      </c>
      <c r="I403" s="158">
        <f>'STOCK RETURNS'!S1392</f>
        <v>-2.4912320379896456E-2</v>
      </c>
      <c r="J403" s="158">
        <f>'STOCK RETURNS'!U1392</f>
        <v>7.2142530177557812E-2</v>
      </c>
      <c r="K403" s="158">
        <f>'STOCK RETURNS'!W1392</f>
        <v>0</v>
      </c>
      <c r="L403" s="158">
        <f>'STOCK RETURNS'!Y1392</f>
        <v>-1.5057857584123783E-2</v>
      </c>
      <c r="M403" s="158">
        <f>'STOCK RETURNS'!AA1392</f>
        <v>1.2501609747488528E-2</v>
      </c>
      <c r="N403" s="158">
        <f>'STOCK RETURNS'!AC1392</f>
        <v>4.3356080879235507E-3</v>
      </c>
      <c r="O403" s="158">
        <f>'STOCK RETURNS'!AE1392</f>
        <v>6.8243948480956086E-3</v>
      </c>
      <c r="P403" s="158">
        <f>'STOCK RETURNS'!AG1392</f>
        <v>1.0203256870094485E-2</v>
      </c>
      <c r="Q403" s="158">
        <f>'STOCK RETURNS'!AI1392</f>
        <v>-2.2378488309342708E-3</v>
      </c>
      <c r="R403" s="159">
        <f>'STOCK RETURNS'!AK1392</f>
        <v>6.3444075835444912E-3</v>
      </c>
      <c r="S403" s="156"/>
    </row>
    <row r="404" spans="1:19">
      <c r="A404" s="157">
        <f>'STOCK RETURNS'!C1393</f>
        <v>-1.3879252748481914E-3</v>
      </c>
      <c r="B404" s="158">
        <f>'STOCK RETURNS'!E1393</f>
        <v>3.2741866175790779E-2</v>
      </c>
      <c r="C404" s="158">
        <f>'STOCK RETURNS'!G1393</f>
        <v>-1.6147986407982103E-2</v>
      </c>
      <c r="D404" s="158">
        <f>'STOCK RETURNS'!I1393</f>
        <v>0</v>
      </c>
      <c r="E404" s="158">
        <f>'STOCK RETURNS'!K1393</f>
        <v>5.7003895229133118E-3</v>
      </c>
      <c r="F404" s="158">
        <f>'STOCK RETURNS'!M1393</f>
        <v>-1.5256637953292034E-2</v>
      </c>
      <c r="G404" s="158">
        <f>'STOCK RETURNS'!O1393</f>
        <v>2.7021781752637024E-2</v>
      </c>
      <c r="H404" s="158">
        <f>'STOCK RETURNS'!Q1393</f>
        <v>1.0174506376309407E-2</v>
      </c>
      <c r="I404" s="158">
        <f>'STOCK RETURNS'!S1393</f>
        <v>1.2533736147256657E-2</v>
      </c>
      <c r="J404" s="158">
        <f>'STOCK RETURNS'!U1393</f>
        <v>-2.7781120149499711E-2</v>
      </c>
      <c r="K404" s="158">
        <f>'STOCK RETURNS'!W1393</f>
        <v>-1.321627682225637E-3</v>
      </c>
      <c r="L404" s="158">
        <f>'STOCK RETURNS'!Y1393</f>
        <v>1.725324814755945E-2</v>
      </c>
      <c r="M404" s="158">
        <f>'STOCK RETURNS'!AA1393</f>
        <v>3.4706473239292129E-2</v>
      </c>
      <c r="N404" s="158">
        <f>'STOCK RETURNS'!AC1393</f>
        <v>9.8469450319773038E-4</v>
      </c>
      <c r="O404" s="158">
        <f>'STOCK RETURNS'!AE1393</f>
        <v>1.8013242035439383E-2</v>
      </c>
      <c r="P404" s="158">
        <f>'STOCK RETURNS'!AG1393</f>
        <v>-5.1781206674214875E-3</v>
      </c>
      <c r="Q404" s="158">
        <f>'STOCK RETURNS'!AI1393</f>
        <v>-2.3137774458927753E-3</v>
      </c>
      <c r="R404" s="159">
        <f>'STOCK RETURNS'!AK1393</f>
        <v>1.4222700502704985E-2</v>
      </c>
      <c r="S404" s="156"/>
    </row>
    <row r="405" spans="1:19">
      <c r="A405" s="157">
        <f>'STOCK RETURNS'!C1394</f>
        <v>-5.678485285927232E-3</v>
      </c>
      <c r="B405" s="158">
        <f>'STOCK RETURNS'!E1394</f>
        <v>-8.9117847242717978E-3</v>
      </c>
      <c r="C405" s="158">
        <f>'STOCK RETURNS'!G1394</f>
        <v>-2.3054420276708006E-2</v>
      </c>
      <c r="D405" s="158">
        <f>'STOCK RETURNS'!I1394</f>
        <v>-3.1751071865416554E-4</v>
      </c>
      <c r="E405" s="158">
        <f>'STOCK RETURNS'!K1394</f>
        <v>1.184132624238191E-4</v>
      </c>
      <c r="F405" s="158">
        <f>'STOCK RETURNS'!M1394</f>
        <v>-1.5856188059352364E-2</v>
      </c>
      <c r="G405" s="158">
        <f>'STOCK RETURNS'!O1394</f>
        <v>-5.0314466470241699E-4</v>
      </c>
      <c r="H405" s="158">
        <f>'STOCK RETURNS'!Q1394</f>
        <v>-2.8964538714564949E-3</v>
      </c>
      <c r="I405" s="158">
        <f>'STOCK RETURNS'!S1394</f>
        <v>-8.9366099664069682E-3</v>
      </c>
      <c r="J405" s="158">
        <f>'STOCK RETURNS'!U1394</f>
        <v>-2.9276567977851147E-2</v>
      </c>
      <c r="K405" s="158">
        <f>'STOCK RETURNS'!W1394</f>
        <v>-4.7344089948159352E-3</v>
      </c>
      <c r="L405" s="158">
        <f>'STOCK RETURNS'!Y1394</f>
        <v>-1.3689769989170871E-2</v>
      </c>
      <c r="M405" s="158">
        <f>'STOCK RETURNS'!AA1394</f>
        <v>1.159913584335194E-2</v>
      </c>
      <c r="N405" s="158">
        <f>'STOCK RETURNS'!AC1394</f>
        <v>-3.4077425092611442E-3</v>
      </c>
      <c r="O405" s="158">
        <f>'STOCK RETURNS'!AE1394</f>
        <v>1.192640953012295E-2</v>
      </c>
      <c r="P405" s="158">
        <f>'STOCK RETURNS'!AG1394</f>
        <v>2.4054927104933559E-2</v>
      </c>
      <c r="Q405" s="158">
        <f>'STOCK RETURNS'!AI1394</f>
        <v>-1.2104353344789801E-2</v>
      </c>
      <c r="R405" s="159">
        <f>'STOCK RETURNS'!AK1394</f>
        <v>-7.5960566376154833E-3</v>
      </c>
      <c r="S405" s="156"/>
    </row>
    <row r="406" spans="1:19">
      <c r="A406" s="157">
        <f>'STOCK RETURNS'!C1395</f>
        <v>-5.927060834380638E-3</v>
      </c>
      <c r="B406" s="158">
        <f>'STOCK RETURNS'!E1395</f>
        <v>-3.2456545032870432E-2</v>
      </c>
      <c r="C406" s="158">
        <f>'STOCK RETURNS'!G1395</f>
        <v>2.3054420276707888E-2</v>
      </c>
      <c r="D406" s="158">
        <f>'STOCK RETURNS'!I1395</f>
        <v>-2.671116166926514E-2</v>
      </c>
      <c r="E406" s="158">
        <f>'STOCK RETURNS'!K1395</f>
        <v>-1.7762515218846563E-4</v>
      </c>
      <c r="F406" s="158">
        <f>'STOCK RETURNS'!M1395</f>
        <v>-1.9439453150186907E-2</v>
      </c>
      <c r="G406" s="158">
        <f>'STOCK RETURNS'!O1395</f>
        <v>2.8282708771778187E-2</v>
      </c>
      <c r="H406" s="158">
        <f>'STOCK RETURNS'!Q1395</f>
        <v>1.2252405529016085E-2</v>
      </c>
      <c r="I406" s="158">
        <f>'STOCK RETURNS'!S1395</f>
        <v>0</v>
      </c>
      <c r="J406" s="158">
        <f>'STOCK RETURNS'!U1395</f>
        <v>1.1975494820851628E-2</v>
      </c>
      <c r="K406" s="158">
        <f>'STOCK RETURNS'!W1395</f>
        <v>-3.4227072775021715E-3</v>
      </c>
      <c r="L406" s="158">
        <f>'STOCK RETURNS'!Y1395</f>
        <v>-7.139700119157863E-3</v>
      </c>
      <c r="M406" s="158">
        <f>'STOCK RETURNS'!AA1395</f>
        <v>1.2442858636885983E-2</v>
      </c>
      <c r="N406" s="158">
        <f>'STOCK RETURNS'!AC1395</f>
        <v>6.0573167088873257E-3</v>
      </c>
      <c r="O406" s="158">
        <f>'STOCK RETURNS'!AE1395</f>
        <v>-1.4674991339751167E-2</v>
      </c>
      <c r="P406" s="158">
        <f>'STOCK RETURNS'!AG1395</f>
        <v>1.1122811926024939E-2</v>
      </c>
      <c r="Q406" s="158">
        <f>'STOCK RETURNS'!AI1395</f>
        <v>-2.6154311497683356E-2</v>
      </c>
      <c r="R406" s="159">
        <f>'STOCK RETURNS'!AK1395</f>
        <v>2.7883550695122954E-3</v>
      </c>
      <c r="S406" s="156"/>
    </row>
    <row r="407" spans="1:19">
      <c r="A407" s="157">
        <f>'STOCK RETURNS'!C1396</f>
        <v>4.8520231045281123E-3</v>
      </c>
      <c r="B407" s="158">
        <f>'STOCK RETURNS'!E1396</f>
        <v>-1.3671842229301061E-2</v>
      </c>
      <c r="C407" s="158">
        <f>'STOCK RETURNS'!G1396</f>
        <v>1.7062899555059449E-2</v>
      </c>
      <c r="D407" s="158">
        <f>'STOCK RETURNS'!I1396</f>
        <v>-1.4454916599074556E-2</v>
      </c>
      <c r="E407" s="158">
        <f>'STOCK RETURNS'!K1396</f>
        <v>4.6669705147829406E-3</v>
      </c>
      <c r="F407" s="158">
        <f>'STOCK RETURNS'!M1396</f>
        <v>7.0123926400504077E-3</v>
      </c>
      <c r="G407" s="158">
        <f>'STOCK RETURNS'!O1396</f>
        <v>7.218412106101503E-2</v>
      </c>
      <c r="H407" s="158">
        <f>'STOCK RETURNS'!Q1396</f>
        <v>-9.3559516575596087E-3</v>
      </c>
      <c r="I407" s="158">
        <f>'STOCK RETURNS'!S1396</f>
        <v>1.0714388212406268E-2</v>
      </c>
      <c r="J407" s="158">
        <f>'STOCK RETURNS'!U1396</f>
        <v>-2.4925231380516995E-2</v>
      </c>
      <c r="K407" s="158">
        <f>'STOCK RETURNS'!W1396</f>
        <v>-5.7306747089849834E-3</v>
      </c>
      <c r="L407" s="158">
        <f>'STOCK RETURNS'!Y1396</f>
        <v>7.5842433583081211E-3</v>
      </c>
      <c r="M407" s="158">
        <f>'STOCK RETURNS'!AA1396</f>
        <v>1.5392371061421611E-2</v>
      </c>
      <c r="N407" s="158">
        <f>'STOCK RETURNS'!AC1396</f>
        <v>6.6357808684426502E-3</v>
      </c>
      <c r="O407" s="158">
        <f>'STOCK RETURNS'!AE1396</f>
        <v>1.0577016541332277E-2</v>
      </c>
      <c r="P407" s="158">
        <f>'STOCK RETURNS'!AG1396</f>
        <v>5.6872191205895144E-3</v>
      </c>
      <c r="Q407" s="158">
        <f>'STOCK RETURNS'!AI1396</f>
        <v>-3.5920816087360585E-3</v>
      </c>
      <c r="R407" s="159">
        <f>'STOCK RETURNS'!AK1396</f>
        <v>9.8045225113470441E-3</v>
      </c>
      <c r="S407" s="156"/>
    </row>
    <row r="408" spans="1:19">
      <c r="A408" s="157">
        <f>'STOCK RETURNS'!C1397</f>
        <v>-1.5610073071078574E-2</v>
      </c>
      <c r="B408" s="158">
        <f>'STOCK RETURNS'!E1397</f>
        <v>-2.9047152057257285E-2</v>
      </c>
      <c r="C408" s="158">
        <f>'STOCK RETURNS'!G1397</f>
        <v>-1.7062899555059418E-2</v>
      </c>
      <c r="D408" s="158">
        <f>'STOCK RETURNS'!I1397</f>
        <v>9.2227267687723727E-3</v>
      </c>
      <c r="E408" s="158">
        <f>'STOCK RETURNS'!K1397</f>
        <v>-9.2368470098807502E-3</v>
      </c>
      <c r="F408" s="158">
        <f>'STOCK RETURNS'!M1397</f>
        <v>-7.3828316144661562E-3</v>
      </c>
      <c r="G408" s="158">
        <f>'STOCK RETURNS'!O1397</f>
        <v>1.4908792069554226E-2</v>
      </c>
      <c r="H408" s="158">
        <f>'STOCK RETURNS'!Q1397</f>
        <v>-1.0174506376309326E-2</v>
      </c>
      <c r="I408" s="158">
        <f>'STOCK RETURNS'!S1397</f>
        <v>-1.4311514393255922E-2</v>
      </c>
      <c r="J408" s="158">
        <f>'STOCK RETURNS'!U1397</f>
        <v>2.1683925075701219E-2</v>
      </c>
      <c r="K408" s="158">
        <f>'STOCK RETURNS'!W1397</f>
        <v>-4.0311024929686216E-3</v>
      </c>
      <c r="L408" s="158">
        <f>'STOCK RETURNS'!Y1397</f>
        <v>-5.3476063265953527E-3</v>
      </c>
      <c r="M408" s="158">
        <f>'STOCK RETURNS'!AA1397</f>
        <v>7.1311622392504784E-2</v>
      </c>
      <c r="N408" s="158">
        <f>'STOCK RETURNS'!AC1397</f>
        <v>-1.0604679778108432E-3</v>
      </c>
      <c r="O408" s="158">
        <f>'STOCK RETURNS'!AE1397</f>
        <v>4.9028549570961323E-3</v>
      </c>
      <c r="P408" s="158">
        <f>'STOCK RETURNS'!AG1397</f>
        <v>-2.6115690332366274E-2</v>
      </c>
      <c r="Q408" s="158">
        <f>'STOCK RETURNS'!AI1397</f>
        <v>-1.1751715756761221E-2</v>
      </c>
      <c r="R408" s="159">
        <f>'STOCK RETURNS'!AK1397</f>
        <v>-8.4667296696871609E-3</v>
      </c>
      <c r="S408" s="156"/>
    </row>
    <row r="409" spans="1:19">
      <c r="A409" s="157">
        <f>'STOCK RETURNS'!C1398</f>
        <v>-5.3678170186671481E-3</v>
      </c>
      <c r="B409" s="158">
        <f>'STOCK RETURNS'!E1398</f>
        <v>3.4770514953928766E-4</v>
      </c>
      <c r="C409" s="158">
        <f>'STOCK RETURNS'!G1398</f>
        <v>0</v>
      </c>
      <c r="D409" s="158">
        <f>'STOCK RETURNS'!I1398</f>
        <v>5.8842928856895575E-3</v>
      </c>
      <c r="E409" s="158">
        <f>'STOCK RETURNS'!K1398</f>
        <v>1.3078113860229142E-3</v>
      </c>
      <c r="F409" s="158">
        <f>'STOCK RETURNS'!M1398</f>
        <v>-2.2255202064056451E-3</v>
      </c>
      <c r="G409" s="158">
        <f>'STOCK RETURNS'!O1398</f>
        <v>-3.1893363775953733E-2</v>
      </c>
      <c r="H409" s="158">
        <f>'STOCK RETURNS'!Q1398</f>
        <v>0</v>
      </c>
      <c r="I409" s="158">
        <f>'STOCK RETURNS'!S1398</f>
        <v>0</v>
      </c>
      <c r="J409" s="158">
        <f>'STOCK RETURNS'!U1398</f>
        <v>2.8367171018281721E-3</v>
      </c>
      <c r="K409" s="158">
        <f>'STOCK RETURNS'!W1398</f>
        <v>-1.4335774377106937E-2</v>
      </c>
      <c r="L409" s="158">
        <f>'STOCK RETURNS'!Y1398</f>
        <v>-2.2366370317127042E-3</v>
      </c>
      <c r="M409" s="158">
        <f>'STOCK RETURNS'!AA1398</f>
        <v>-1.8673366603273216E-2</v>
      </c>
      <c r="N409" s="158">
        <f>'STOCK RETURNS'!AC1398</f>
        <v>-3.0817320331184622E-3</v>
      </c>
      <c r="O409" s="158">
        <f>'STOCK RETURNS'!AE1398</f>
        <v>3.5190280269017772E-3</v>
      </c>
      <c r="P409" s="158">
        <f>'STOCK RETURNS'!AG1398</f>
        <v>9.1308799442252151E-3</v>
      </c>
      <c r="Q409" s="158">
        <f>'STOCK RETURNS'!AI1398</f>
        <v>4.4541286702472404E-3</v>
      </c>
      <c r="R409" s="159">
        <f>'STOCK RETURNS'!AK1398</f>
        <v>5.5460893013431949E-3</v>
      </c>
      <c r="S409" s="156"/>
    </row>
    <row r="410" spans="1:19">
      <c r="A410" s="157">
        <f>'STOCK RETURNS'!C1399</f>
        <v>3.6182266325084562E-3</v>
      </c>
      <c r="B410" s="158">
        <f>'STOCK RETURNS'!E1399</f>
        <v>4.3361441628872142E-3</v>
      </c>
      <c r="C410" s="158">
        <f>'STOCK RETURNS'!G1399</f>
        <v>1.8433701688837966E-2</v>
      </c>
      <c r="D410" s="158">
        <f>'STOCK RETURNS'!I1399</f>
        <v>-2.1081149603121421E-2</v>
      </c>
      <c r="E410" s="158">
        <f>'STOCK RETURNS'!K1399</f>
        <v>-1.0104313023493684E-3</v>
      </c>
      <c r="F410" s="158">
        <f>'STOCK RETURNS'!M1399</f>
        <v>-1.3081853538408317E-2</v>
      </c>
      <c r="G410" s="158">
        <f>'STOCK RETURNS'!O1399</f>
        <v>-1.68071183163814E-2</v>
      </c>
      <c r="H410" s="158">
        <f>'STOCK RETURNS'!Q1399</f>
        <v>5.8266734402059751E-3</v>
      </c>
      <c r="I410" s="158">
        <f>'STOCK RETURNS'!S1399</f>
        <v>-3.6101122240996741E-3</v>
      </c>
      <c r="J410" s="158">
        <f>'STOCK RETURNS'!U1399</f>
        <v>3.8780369678260984E-2</v>
      </c>
      <c r="K410" s="158">
        <f>'STOCK RETURNS'!W1399</f>
        <v>1.4143411194826653E-2</v>
      </c>
      <c r="L410" s="158">
        <f>'STOCK RETURNS'!Y1399</f>
        <v>4.4682826800504965E-3</v>
      </c>
      <c r="M410" s="158">
        <f>'STOCK RETURNS'!AA1399</f>
        <v>4.0221895567016226E-2</v>
      </c>
      <c r="N410" s="158">
        <f>'STOCK RETURNS'!AC1399</f>
        <v>-1.4271870865681718E-3</v>
      </c>
      <c r="O410" s="158">
        <f>'STOCK RETURNS'!AE1399</f>
        <v>-5.5006221095809729E-3</v>
      </c>
      <c r="P410" s="158">
        <f>'STOCK RETURNS'!AG1399</f>
        <v>5.5087868780364424E-2</v>
      </c>
      <c r="Q410" s="158">
        <f>'STOCK RETURNS'!AI1399</f>
        <v>-5.9016319802155624E-3</v>
      </c>
      <c r="R410" s="159">
        <f>'STOCK RETURNS'!AK1399</f>
        <v>1.7534076381979333E-3</v>
      </c>
      <c r="S410" s="156"/>
    </row>
    <row r="411" spans="1:19">
      <c r="A411" s="157">
        <f>'STOCK RETURNS'!C1400</f>
        <v>-3.5083908369123091E-3</v>
      </c>
      <c r="B411" s="158">
        <f>'STOCK RETURNS'!E1400</f>
        <v>4.4897329778978232E-3</v>
      </c>
      <c r="C411" s="158">
        <f>'STOCK RETURNS'!G1400</f>
        <v>-1.7968693542816324E-2</v>
      </c>
      <c r="D411" s="158">
        <f>'STOCK RETURNS'!I1400</f>
        <v>2.0102835486286483E-2</v>
      </c>
      <c r="E411" s="158">
        <f>'STOCK RETURNS'!K1400</f>
        <v>1.9604937216528683E-3</v>
      </c>
      <c r="F411" s="158">
        <f>'STOCK RETURNS'!M1400</f>
        <v>-3.3917500011208836E-3</v>
      </c>
      <c r="G411" s="158">
        <f>'STOCK RETURNS'!O1400</f>
        <v>-3.0109801471370341E-2</v>
      </c>
      <c r="H411" s="158">
        <f>'STOCK RETURNS'!Q1400</f>
        <v>2.3682484643559105E-2</v>
      </c>
      <c r="I411" s="158">
        <f>'STOCK RETURNS'!S1400</f>
        <v>-7.2595600128042229E-3</v>
      </c>
      <c r="J411" s="158">
        <f>'STOCK RETURNS'!U1400</f>
        <v>-3.3590944436035552E-2</v>
      </c>
      <c r="K411" s="158">
        <f>'STOCK RETURNS'!W1400</f>
        <v>-9.2772215436536902E-3</v>
      </c>
      <c r="L411" s="158">
        <f>'STOCK RETURNS'!Y1400</f>
        <v>-8.5068791497354256E-3</v>
      </c>
      <c r="M411" s="158">
        <f>'STOCK RETURNS'!AA1400</f>
        <v>-3.6782337294895454E-2</v>
      </c>
      <c r="N411" s="158">
        <f>'STOCK RETURNS'!AC1400</f>
        <v>1.8459203304152537E-2</v>
      </c>
      <c r="O411" s="158">
        <f>'STOCK RETURNS'!AE1400</f>
        <v>-5.0405262082594271E-3</v>
      </c>
      <c r="P411" s="158">
        <f>'STOCK RETURNS'!AG1400</f>
        <v>-4.3963123421116176E-2</v>
      </c>
      <c r="Q411" s="158">
        <f>'STOCK RETURNS'!AI1400</f>
        <v>-2.4505526003981769E-3</v>
      </c>
      <c r="R411" s="159">
        <f>'STOCK RETURNS'!AK1400</f>
        <v>-1.0513211542636952E-2</v>
      </c>
      <c r="S411" s="156"/>
    </row>
    <row r="412" spans="1:19">
      <c r="A412" s="157">
        <f>'STOCK RETURNS'!C1401</f>
        <v>-1.1488030904623024E-2</v>
      </c>
      <c r="B412" s="158">
        <f>'STOCK RETURNS'!E1401</f>
        <v>-5.0090786140841899E-3</v>
      </c>
      <c r="C412" s="158">
        <f>'STOCK RETURNS'!G1401</f>
        <v>2.0249196241541655E-2</v>
      </c>
      <c r="D412" s="158">
        <f>'STOCK RETURNS'!I1401</f>
        <v>1.3042062494245013E-3</v>
      </c>
      <c r="E412" s="158">
        <f>'STOCK RETURNS'!K1401</f>
        <v>-3.3801274480780394E-2</v>
      </c>
      <c r="F412" s="158">
        <f>'STOCK RETURNS'!M1401</f>
        <v>4.9706532182240686E-2</v>
      </c>
      <c r="G412" s="158">
        <f>'STOCK RETURNS'!O1401</f>
        <v>-2.2572106509675702E-2</v>
      </c>
      <c r="H412" s="158">
        <f>'STOCK RETURNS'!Q1401</f>
        <v>-9.9787000498960821E-3</v>
      </c>
      <c r="I412" s="158">
        <f>'STOCK RETURNS'!S1401</f>
        <v>-4.0897892968168391E-2</v>
      </c>
      <c r="J412" s="158">
        <f>'STOCK RETURNS'!U1401</f>
        <v>9.7720813685668638E-4</v>
      </c>
      <c r="K412" s="158">
        <f>'STOCK RETURNS'!W1401</f>
        <v>2.2464225825607649E-2</v>
      </c>
      <c r="L412" s="158">
        <f>'STOCK RETURNS'!Y1401</f>
        <v>2.7058647957832183E-2</v>
      </c>
      <c r="M412" s="158">
        <f>'STOCK RETURNS'!AA1401</f>
        <v>-1.0558473722848119E-2</v>
      </c>
      <c r="N412" s="158">
        <f>'STOCK RETURNS'!AC1401</f>
        <v>5.9784742010259642E-2</v>
      </c>
      <c r="O412" s="158">
        <f>'STOCK RETURNS'!AE1401</f>
        <v>-1.7302158034043433E-2</v>
      </c>
      <c r="P412" s="158">
        <f>'STOCK RETURNS'!AG1401</f>
        <v>2.2561203048917223E-2</v>
      </c>
      <c r="Q412" s="158">
        <f>'STOCK RETURNS'!AI1401</f>
        <v>-1.6051222868827337E-2</v>
      </c>
      <c r="R412" s="159">
        <f>'STOCK RETURNS'!AK1401</f>
        <v>-4.2472040404836053E-3</v>
      </c>
      <c r="S412" s="156"/>
    </row>
    <row r="413" spans="1:19">
      <c r="A413" s="157">
        <f>'STOCK RETURNS'!C1402</f>
        <v>-4.4449383996654658E-4</v>
      </c>
      <c r="B413" s="158">
        <f>'STOCK RETURNS'!E1402</f>
        <v>8.6576338740762551E-5</v>
      </c>
      <c r="C413" s="158">
        <f>'STOCK RETURNS'!G1402</f>
        <v>-4.1086567727878949E-3</v>
      </c>
      <c r="D413" s="158">
        <f>'STOCK RETURNS'!I1402</f>
        <v>-6.866137813199274E-3</v>
      </c>
      <c r="E413" s="158">
        <f>'STOCK RETURNS'!K1402</f>
        <v>4.9100841838380658E-4</v>
      </c>
      <c r="F413" s="158">
        <f>'STOCK RETURNS'!M1402</f>
        <v>-7.9336874850728205E-3</v>
      </c>
      <c r="G413" s="158">
        <f>'STOCK RETURNS'!O1402</f>
        <v>-6.9721397970497669E-3</v>
      </c>
      <c r="H413" s="158">
        <f>'STOCK RETURNS'!Q1402</f>
        <v>-4.3072571975803324E-3</v>
      </c>
      <c r="I413" s="158">
        <f>'STOCK RETURNS'!S1402</f>
        <v>-7.6190844764392933E-3</v>
      </c>
      <c r="J413" s="158">
        <f>'STOCK RETURNS'!U1402</f>
        <v>-2.3603002466769565E-2</v>
      </c>
      <c r="K413" s="158">
        <f>'STOCK RETURNS'!W1402</f>
        <v>-5.3303000751696193E-3</v>
      </c>
      <c r="L413" s="158">
        <f>'STOCK RETURNS'!Y1402</f>
        <v>-2.1905813798186978E-3</v>
      </c>
      <c r="M413" s="158">
        <f>'STOCK RETURNS'!AA1402</f>
        <v>2.8474180855421416E-2</v>
      </c>
      <c r="N413" s="158">
        <f>'STOCK RETURNS'!AC1402</f>
        <v>1.1952723864395677E-2</v>
      </c>
      <c r="O413" s="158">
        <f>'STOCK RETURNS'!AE1402</f>
        <v>4.6425388963489585E-3</v>
      </c>
      <c r="P413" s="158">
        <f>'STOCK RETURNS'!AG1402</f>
        <v>2.684613080004435E-2</v>
      </c>
      <c r="Q413" s="158">
        <f>'STOCK RETURNS'!AI1402</f>
        <v>3.1824224643690835E-2</v>
      </c>
      <c r="R413" s="159">
        <f>'STOCK RETURNS'!AK1402</f>
        <v>7.2316902753432263E-2</v>
      </c>
      <c r="S413" s="156"/>
    </row>
    <row r="414" spans="1:19">
      <c r="A414" s="157">
        <f>'STOCK RETURNS'!C1403</f>
        <v>2.1095883024935258E-3</v>
      </c>
      <c r="B414" s="158">
        <f>'STOCK RETURNS'!E1403</f>
        <v>-7.6475561736707443E-3</v>
      </c>
      <c r="C414" s="158">
        <f>'STOCK RETURNS'!G1403</f>
        <v>-3.0657301070425774E-2</v>
      </c>
      <c r="D414" s="158">
        <f>'STOCK RETURNS'!I1403</f>
        <v>-5.1155163300929896E-2</v>
      </c>
      <c r="E414" s="158">
        <f>'STOCK RETURNS'!K1403</f>
        <v>1.8361410790230785E-2</v>
      </c>
      <c r="F414" s="158">
        <f>'STOCK RETURNS'!M1403</f>
        <v>1.5091914185243298E-2</v>
      </c>
      <c r="G414" s="158">
        <f>'STOCK RETURNS'!O1403</f>
        <v>6.0595224318159814E-2</v>
      </c>
      <c r="H414" s="158">
        <f>'STOCK RETURNS'!Q1403</f>
        <v>1.7825783952600666E-2</v>
      </c>
      <c r="I414" s="158">
        <f>'STOCK RETURNS'!S1403</f>
        <v>4.1204330598321029E-2</v>
      </c>
      <c r="J414" s="158">
        <f>'STOCK RETURNS'!U1403</f>
        <v>2.3373157036808586E-2</v>
      </c>
      <c r="K414" s="158">
        <f>'STOCK RETURNS'!W1403</f>
        <v>0</v>
      </c>
      <c r="L414" s="158">
        <f>'STOCK RETURNS'!Y1403</f>
        <v>6.9930354909706043E-3</v>
      </c>
      <c r="M414" s="158">
        <f>'STOCK RETURNS'!AA1403</f>
        <v>-3.1131310676310451E-2</v>
      </c>
      <c r="N414" s="158">
        <f>'STOCK RETURNS'!AC1403</f>
        <v>4.4980069326144623E-2</v>
      </c>
      <c r="O414" s="158">
        <f>'STOCK RETURNS'!AE1403</f>
        <v>1.4672495833743283E-2</v>
      </c>
      <c r="P414" s="158">
        <f>'STOCK RETURNS'!AG1403</f>
        <v>-1.9940840203510848E-2</v>
      </c>
      <c r="Q414" s="158">
        <f>'STOCK RETURNS'!AI1403</f>
        <v>2.0948664574370553E-2</v>
      </c>
      <c r="R414" s="159">
        <f>'STOCK RETURNS'!AK1403</f>
        <v>4.6561020247917508E-2</v>
      </c>
      <c r="S414" s="156"/>
    </row>
    <row r="415" spans="1:19">
      <c r="A415" s="157">
        <f>'STOCK RETURNS'!C1404</f>
        <v>-1.3961247598473297E-2</v>
      </c>
      <c r="B415" s="158">
        <f>'STOCK RETURNS'!E1404</f>
        <v>1.4377521178033764E-2</v>
      </c>
      <c r="C415" s="158">
        <f>'STOCK RETURNS'!G1404</f>
        <v>-8.0511919633582691E-3</v>
      </c>
      <c r="D415" s="158">
        <f>'STOCK RETURNS'!I1404</f>
        <v>-4.1522551007673074E-3</v>
      </c>
      <c r="E415" s="158">
        <f>'STOCK RETURNS'!K1404</f>
        <v>-5.376194652045807E-3</v>
      </c>
      <c r="F415" s="158">
        <f>'STOCK RETURNS'!M1404</f>
        <v>4.6255197218920659E-3</v>
      </c>
      <c r="G415" s="158">
        <f>'STOCK RETURNS'!O1404</f>
        <v>-6.1335412858367008E-3</v>
      </c>
      <c r="H415" s="158">
        <f>'STOCK RETURNS'!Q1404</f>
        <v>-9.9432637403310004E-3</v>
      </c>
      <c r="I415" s="158">
        <f>'STOCK RETURNS'!S1404</f>
        <v>-3.1689510956982546E-2</v>
      </c>
      <c r="J415" s="158">
        <f>'STOCK RETURNS'!U1404</f>
        <v>-8.9474433033085443E-3</v>
      </c>
      <c r="K415" s="158">
        <f>'STOCK RETURNS'!W1404</f>
        <v>-2.675842575208007E-3</v>
      </c>
      <c r="L415" s="158">
        <f>'STOCK RETURNS'!Y1404</f>
        <v>-2.2908490796870139E-2</v>
      </c>
      <c r="M415" s="158">
        <f>'STOCK RETURNS'!AA1404</f>
        <v>-7.1136855800275303E-2</v>
      </c>
      <c r="N415" s="158">
        <f>'STOCK RETURNS'!AC1404</f>
        <v>-4.0219312216799558E-2</v>
      </c>
      <c r="O415" s="158">
        <f>'STOCK RETURNS'!AE1404</f>
        <v>-1.6044616082511676E-2</v>
      </c>
      <c r="P415" s="158">
        <f>'STOCK RETURNS'!AG1404</f>
        <v>-8.3956011983740101E-4</v>
      </c>
      <c r="Q415" s="158">
        <f>'STOCK RETURNS'!AI1404</f>
        <v>-2.789785975250628E-2</v>
      </c>
      <c r="R415" s="159">
        <f>'STOCK RETURNS'!AK1404</f>
        <v>-3.6934770697821938E-2</v>
      </c>
      <c r="S415" s="156"/>
    </row>
    <row r="416" spans="1:19">
      <c r="A416" s="157">
        <f>'STOCK RETURNS'!C1405</f>
        <v>-1.0287807654841134E-2</v>
      </c>
      <c r="B416" s="158">
        <f>'STOCK RETURNS'!E1405</f>
        <v>-1.2895587419485873E-2</v>
      </c>
      <c r="C416" s="158">
        <f>'STOCK RETURNS'!G1405</f>
        <v>4.0079921820163095E-2</v>
      </c>
      <c r="D416" s="158">
        <f>'STOCK RETURNS'!I1405</f>
        <v>5.5325175697256979E-3</v>
      </c>
      <c r="E416" s="158">
        <f>'STOCK RETURNS'!K1405</f>
        <v>4.1705763252916066E-3</v>
      </c>
      <c r="F416" s="158">
        <f>'STOCK RETURNS'!M1405</f>
        <v>-1.1065613536621634E-2</v>
      </c>
      <c r="G416" s="158">
        <f>'STOCK RETURNS'!O1405</f>
        <v>-1.4207911459444389E-3</v>
      </c>
      <c r="H416" s="158">
        <f>'STOCK RETURNS'!Q1405</f>
        <v>1.4878064026179295E-2</v>
      </c>
      <c r="I416" s="158">
        <f>'STOCK RETURNS'!S1405</f>
        <v>3.7807228399059311E-3</v>
      </c>
      <c r="J416" s="158">
        <f>'STOCK RETURNS'!U1405</f>
        <v>8.8899736903504875E-3</v>
      </c>
      <c r="K416" s="158">
        <f>'STOCK RETURNS'!W1405</f>
        <v>-1.309978278205275E-2</v>
      </c>
      <c r="L416" s="158">
        <f>'STOCK RETURNS'!Y1405</f>
        <v>7.5472056353829038E-3</v>
      </c>
      <c r="M416" s="158">
        <f>'STOCK RETURNS'!AA1405</f>
        <v>5.6973968074236405E-3</v>
      </c>
      <c r="N416" s="158">
        <f>'STOCK RETURNS'!AC1405</f>
        <v>1.491569038822546E-3</v>
      </c>
      <c r="O416" s="158">
        <f>'STOCK RETURNS'!AE1405</f>
        <v>1.300777206394455E-2</v>
      </c>
      <c r="P416" s="158">
        <f>'STOCK RETURNS'!AG1405</f>
        <v>-3.196772302622955E-3</v>
      </c>
      <c r="Q416" s="158">
        <f>'STOCK RETURNS'!AI1405</f>
        <v>1.0074159274307572E-2</v>
      </c>
      <c r="R416" s="159">
        <f>'STOCK RETURNS'!AK1405</f>
        <v>-1.1030532844210728E-2</v>
      </c>
      <c r="S416" s="156"/>
    </row>
    <row r="417" spans="1:19">
      <c r="A417" s="157">
        <f>'STOCK RETURNS'!C1406</f>
        <v>-6.3839706099233368E-3</v>
      </c>
      <c r="B417" s="158">
        <f>'STOCK RETURNS'!E1406</f>
        <v>4.2966035883443339E-2</v>
      </c>
      <c r="C417" s="158">
        <f>'STOCK RETURNS'!G1406</f>
        <v>0</v>
      </c>
      <c r="D417" s="158">
        <f>'STOCK RETURNS'!I1406</f>
        <v>4.8159707805846899E-3</v>
      </c>
      <c r="E417" s="158">
        <f>'STOCK RETURNS'!K1406</f>
        <v>-5.6859577336338014E-3</v>
      </c>
      <c r="F417" s="158">
        <f>'STOCK RETURNS'!M1406</f>
        <v>1.8845002133220157E-2</v>
      </c>
      <c r="G417" s="158">
        <f>'STOCK RETURNS'!O1406</f>
        <v>3.7213596340434273E-2</v>
      </c>
      <c r="H417" s="158">
        <f>'STOCK RETURNS'!Q1406</f>
        <v>-1.1315537992575984E-2</v>
      </c>
      <c r="I417" s="158">
        <f>'STOCK RETURNS'!S1406</f>
        <v>-1.1385322225125241E-2</v>
      </c>
      <c r="J417" s="158">
        <f>'STOCK RETURNS'!U1406</f>
        <v>-2.3080407145134617E-2</v>
      </c>
      <c r="K417" s="158">
        <f>'STOCK RETURNS'!W1406</f>
        <v>8.3036105185598438E-3</v>
      </c>
      <c r="L417" s="158">
        <f>'STOCK RETURNS'!Y1406</f>
        <v>3.9726381974784647E-3</v>
      </c>
      <c r="M417" s="158">
        <f>'STOCK RETURNS'!AA1406</f>
        <v>-1.2975770358450522E-2</v>
      </c>
      <c r="N417" s="158">
        <f>'STOCK RETURNS'!AC1406</f>
        <v>-1.9763235201751342E-3</v>
      </c>
      <c r="O417" s="158">
        <f>'STOCK RETURNS'!AE1406</f>
        <v>3.8982666953458517E-3</v>
      </c>
      <c r="P417" s="158">
        <f>'STOCK RETURNS'!AG1406</f>
        <v>5.8808873178826781E-3</v>
      </c>
      <c r="Q417" s="158">
        <f>'STOCK RETURNS'!AI1406</f>
        <v>-2.9485478615506704E-4</v>
      </c>
      <c r="R417" s="159">
        <f>'STOCK RETURNS'!AK1406</f>
        <v>4.5474642229580815E-2</v>
      </c>
      <c r="S417" s="156"/>
    </row>
    <row r="418" spans="1:19">
      <c r="A418" s="157">
        <f>'STOCK RETURNS'!C1407</f>
        <v>1.5771586913326519E-2</v>
      </c>
      <c r="B418" s="158">
        <f>'STOCK RETURNS'!E1407</f>
        <v>-2.0655794878478611E-2</v>
      </c>
      <c r="C418" s="158">
        <f>'STOCK RETURNS'!G1407</f>
        <v>0</v>
      </c>
      <c r="D418" s="158">
        <f>'STOCK RETURNS'!I1407</f>
        <v>6.4990822223007522E-3</v>
      </c>
      <c r="E418" s="158">
        <f>'STOCK RETURNS'!K1407</f>
        <v>1.7975175130247073E-2</v>
      </c>
      <c r="F418" s="158">
        <f>'STOCK RETURNS'!M1407</f>
        <v>1.0511659508393528E-2</v>
      </c>
      <c r="G418" s="158">
        <f>'STOCK RETURNS'!O1407</f>
        <v>0</v>
      </c>
      <c r="H418" s="158">
        <f>'STOCK RETURNS'!Q1407</f>
        <v>2.1112677237559201E-2</v>
      </c>
      <c r="I418" s="158">
        <f>'STOCK RETURNS'!S1407</f>
        <v>-7.6628727455691371E-3</v>
      </c>
      <c r="J418" s="158">
        <f>'STOCK RETURNS'!U1407</f>
        <v>4.3427298297533026E-3</v>
      </c>
      <c r="K418" s="158">
        <f>'STOCK RETURNS'!W1407</f>
        <v>6.1349885675159293E-3</v>
      </c>
      <c r="L418" s="158">
        <f>'STOCK RETURNS'!Y1407</f>
        <v>2.3079622294960765E-2</v>
      </c>
      <c r="M418" s="158">
        <f>'STOCK RETURNS'!AA1407</f>
        <v>7.168489478612497E-3</v>
      </c>
      <c r="N418" s="158">
        <f>'STOCK RETURNS'!AC1407</f>
        <v>-7.026177466261929E-3</v>
      </c>
      <c r="O418" s="158">
        <f>'STOCK RETURNS'!AE1407</f>
        <v>7.9094483460328685E-3</v>
      </c>
      <c r="P418" s="158">
        <f>'STOCK RETURNS'!AG1407</f>
        <v>1.5790239153557716E-2</v>
      </c>
      <c r="Q418" s="158">
        <f>'STOCK RETURNS'!AI1407</f>
        <v>-9.5887892281543955E-4</v>
      </c>
      <c r="R418" s="159">
        <f>'STOCK RETURNS'!AK1407</f>
        <v>7.2325122688791599E-2</v>
      </c>
      <c r="S418" s="156"/>
    </row>
    <row r="419" spans="1:19">
      <c r="A419" s="157">
        <f>'STOCK RETURNS'!C1408</f>
        <v>-3.6088908008239345E-3</v>
      </c>
      <c r="B419" s="158">
        <f>'STOCK RETURNS'!E1408</f>
        <v>-2.8151010273559625E-3</v>
      </c>
      <c r="C419" s="158">
        <f>'STOCK RETURNS'!G1408</f>
        <v>-9.6397349633261832E-3</v>
      </c>
      <c r="D419" s="158">
        <f>'STOCK RETURNS'!I1408</f>
        <v>9.1634783406550676E-3</v>
      </c>
      <c r="E419" s="158">
        <f>'STOCK RETURNS'!K1408</f>
        <v>4.6222068488512021E-2</v>
      </c>
      <c r="F419" s="158">
        <f>'STOCK RETURNS'!M1408</f>
        <v>3.4849277230188916E-4</v>
      </c>
      <c r="G419" s="158">
        <f>'STOCK RETURNS'!O1408</f>
        <v>-1.2405396857487741E-2</v>
      </c>
      <c r="H419" s="158">
        <f>'STOCK RETURNS'!Q1408</f>
        <v>4.7595658751669538E-2</v>
      </c>
      <c r="I419" s="158">
        <f>'STOCK RETURNS'!S1408</f>
        <v>7.6628727455690972E-3</v>
      </c>
      <c r="J419" s="158">
        <f>'STOCK RETURNS'!U1408</f>
        <v>-5.4608045041469964E-3</v>
      </c>
      <c r="K419" s="158">
        <f>'STOCK RETURNS'!W1408</f>
        <v>-6.134988567515944E-3</v>
      </c>
      <c r="L419" s="158">
        <f>'STOCK RETURNS'!Y1408</f>
        <v>-4.7465029781409993E-3</v>
      </c>
      <c r="M419" s="158">
        <f>'STOCK RETURNS'!AA1408</f>
        <v>1.4401296242939208E-2</v>
      </c>
      <c r="N419" s="158">
        <f>'STOCK RETURNS'!AC1408</f>
        <v>5.7841341455901196E-3</v>
      </c>
      <c r="O419" s="158">
        <f>'STOCK RETURNS'!AE1408</f>
        <v>-9.85668213450514E-3</v>
      </c>
      <c r="P419" s="158">
        <f>'STOCK RETURNS'!AG1408</f>
        <v>1.5544778364835764E-2</v>
      </c>
      <c r="Q419" s="158">
        <f>'STOCK RETURNS'!AI1408</f>
        <v>-4.9318276177322462E-3</v>
      </c>
      <c r="R419" s="159">
        <f>'STOCK RETURNS'!AK1408</f>
        <v>-1.4559437555710071E-2</v>
      </c>
      <c r="S419" s="156"/>
    </row>
    <row r="420" spans="1:19">
      <c r="A420" s="157">
        <f>'STOCK RETURNS'!C1409</f>
        <v>-1.1591038862612514E-2</v>
      </c>
      <c r="B420" s="158">
        <f>'STOCK RETURNS'!E1409</f>
        <v>-4.1946729313339301E-3</v>
      </c>
      <c r="C420" s="158">
        <f>'STOCK RETURNS'!G1409</f>
        <v>1.1921278275638731E-2</v>
      </c>
      <c r="D420" s="158">
        <f>'STOCK RETURNS'!I1409</f>
        <v>-1.1894787652149207E-2</v>
      </c>
      <c r="E420" s="158">
        <f>'STOCK RETURNS'!K1409</f>
        <v>-2.1622464013165657E-2</v>
      </c>
      <c r="F420" s="158">
        <f>'STOCK RETURNS'!M1409</f>
        <v>1.3153529899743171E-2</v>
      </c>
      <c r="G420" s="158">
        <f>'STOCK RETURNS'!O1409</f>
        <v>1.3318222114847527E-2</v>
      </c>
      <c r="H420" s="158">
        <f>'STOCK RETURNS'!Q1409</f>
        <v>-1.8090945649039184E-2</v>
      </c>
      <c r="I420" s="158">
        <f>'STOCK RETURNS'!S1409</f>
        <v>0.16822779371809515</v>
      </c>
      <c r="J420" s="158">
        <f>'STOCK RETURNS'!U1409</f>
        <v>-9.6436185913098202E-3</v>
      </c>
      <c r="K420" s="158">
        <f>'STOCK RETURNS'!W1409</f>
        <v>1.8104353465988265E-2</v>
      </c>
      <c r="L420" s="158">
        <f>'STOCK RETURNS'!Y1409</f>
        <v>1.0755104746589894E-2</v>
      </c>
      <c r="M420" s="158">
        <f>'STOCK RETURNS'!AA1409</f>
        <v>4.6468987277550776E-3</v>
      </c>
      <c r="N420" s="158">
        <f>'STOCK RETURNS'!AC1409</f>
        <v>-6.6046351397532467E-4</v>
      </c>
      <c r="O420" s="158">
        <f>'STOCK RETURNS'!AE1409</f>
        <v>6.5713233099059841E-3</v>
      </c>
      <c r="P420" s="158">
        <f>'STOCK RETURNS'!AG1409</f>
        <v>9.6946954168458631E-3</v>
      </c>
      <c r="Q420" s="158">
        <f>'STOCK RETURNS'!AI1409</f>
        <v>2.4443572343758779E-2</v>
      </c>
      <c r="R420" s="159">
        <f>'STOCK RETURNS'!AK1409</f>
        <v>2.6973145467609282E-2</v>
      </c>
      <c r="S420" s="156"/>
    </row>
    <row r="421" spans="1:19">
      <c r="A421" s="157">
        <f>'STOCK RETURNS'!C1410</f>
        <v>-1.3810784597956871E-2</v>
      </c>
      <c r="B421" s="158">
        <f>'STOCK RETURNS'!E1410</f>
        <v>-7.5777508909434122E-3</v>
      </c>
      <c r="C421" s="158">
        <f>'STOCK RETURNS'!G1410</f>
        <v>-1.979351156744551E-2</v>
      </c>
      <c r="D421" s="158">
        <f>'STOCK RETURNS'!I1410</f>
        <v>-1.3423020332140661E-2</v>
      </c>
      <c r="E421" s="158">
        <f>'STOCK RETURNS'!K1410</f>
        <v>-1.5702220909202393E-2</v>
      </c>
      <c r="F421" s="158">
        <f>'STOCK RETURNS'!M1410</f>
        <v>-1.7693436422636842E-2</v>
      </c>
      <c r="G421" s="158">
        <f>'STOCK RETURNS'!O1410</f>
        <v>-1.4243291561020253E-2</v>
      </c>
      <c r="H421" s="158">
        <f>'STOCK RETURNS'!Q1410</f>
        <v>-2.1873736079315823E-2</v>
      </c>
      <c r="I421" s="158">
        <f>'STOCK RETURNS'!S1410</f>
        <v>-8.5839043912806334E-2</v>
      </c>
      <c r="J421" s="158">
        <f>'STOCK RETURNS'!U1410</f>
        <v>1.3522097919880559E-2</v>
      </c>
      <c r="K421" s="158">
        <f>'STOCK RETURNS'!W1410</f>
        <v>-2.0795923932909175E-3</v>
      </c>
      <c r="L421" s="158">
        <f>'STOCK RETURNS'!Y1410</f>
        <v>-1.5958932621616961E-2</v>
      </c>
      <c r="M421" s="158">
        <f>'STOCK RETURNS'!AA1410</f>
        <v>2.575706459670753E-2</v>
      </c>
      <c r="N421" s="158">
        <f>'STOCK RETURNS'!AC1410</f>
        <v>-1.3026059909552542E-2</v>
      </c>
      <c r="O421" s="158">
        <f>'STOCK RETURNS'!AE1410</f>
        <v>1.53310208238236E-3</v>
      </c>
      <c r="P421" s="158">
        <f>'STOCK RETURNS'!AG1410</f>
        <v>-3.8666070406464278E-3</v>
      </c>
      <c r="Q421" s="158">
        <f>'STOCK RETURNS'!AI1410</f>
        <v>-1.7251245962529818E-2</v>
      </c>
      <c r="R421" s="159">
        <f>'STOCK RETURNS'!AK1410</f>
        <v>1.2783643138944792E-2</v>
      </c>
      <c r="S421" s="156"/>
    </row>
    <row r="422" spans="1:19">
      <c r="A422" s="157">
        <f>'STOCK RETURNS'!C1411</f>
        <v>-2.320455850352923E-3</v>
      </c>
      <c r="B422" s="158">
        <f>'STOCK RETURNS'!E1411</f>
        <v>1.2957285966087564E-3</v>
      </c>
      <c r="C422" s="158">
        <f>'STOCK RETURNS'!G1411</f>
        <v>-1.2161047909212915E-2</v>
      </c>
      <c r="D422" s="158">
        <f>'STOCK RETURNS'!I1411</f>
        <v>4.4943895878392674E-3</v>
      </c>
      <c r="E422" s="158">
        <f>'STOCK RETURNS'!K1411</f>
        <v>4.771872732783582E-3</v>
      </c>
      <c r="F422" s="158">
        <f>'STOCK RETURNS'!M1411</f>
        <v>0</v>
      </c>
      <c r="G422" s="158">
        <f>'STOCK RETURNS'!O1411</f>
        <v>4.1560900276192362E-3</v>
      </c>
      <c r="H422" s="158">
        <f>'STOCK RETURNS'!Q1411</f>
        <v>-1.383126084951464E-3</v>
      </c>
      <c r="I422" s="158">
        <f>'STOCK RETURNS'!S1411</f>
        <v>4.2998885236314024E-2</v>
      </c>
      <c r="J422" s="158">
        <f>'STOCK RETURNS'!U1411</f>
        <v>-4.0551317653617107E-3</v>
      </c>
      <c r="K422" s="158">
        <f>'STOCK RETURNS'!W1411</f>
        <v>4.7201069414556261E-3</v>
      </c>
      <c r="L422" s="158">
        <f>'STOCK RETURNS'!Y1411</f>
        <v>1.8949748779662153E-2</v>
      </c>
      <c r="M422" s="158">
        <f>'STOCK RETURNS'!AA1411</f>
        <v>-2.7356919418512452E-3</v>
      </c>
      <c r="N422" s="158">
        <f>'STOCK RETURNS'!AC1411</f>
        <v>4.7236656523116997E-4</v>
      </c>
      <c r="O422" s="158">
        <f>'STOCK RETURNS'!AE1411</f>
        <v>6.9801880531350849E-3</v>
      </c>
      <c r="P422" s="158">
        <f>'STOCK RETURNS'!AG1411</f>
        <v>3.0522159498346267E-2</v>
      </c>
      <c r="Q422" s="158">
        <f>'STOCK RETURNS'!AI1411</f>
        <v>1.9516252593381959E-2</v>
      </c>
      <c r="R422" s="159">
        <f>'STOCK RETURNS'!AK1411</f>
        <v>-8.2556652960853322E-3</v>
      </c>
      <c r="S422" s="156"/>
    </row>
    <row r="423" spans="1:19">
      <c r="A423" s="157">
        <f>'STOCK RETURNS'!C1412</f>
        <v>-1.2624364040595779E-2</v>
      </c>
      <c r="B423" s="158">
        <f>'STOCK RETURNS'!E1412</f>
        <v>-4.2389440176436267E-3</v>
      </c>
      <c r="C423" s="158">
        <f>'STOCK RETURNS'!G1412</f>
        <v>0</v>
      </c>
      <c r="D423" s="158">
        <f>'STOCK RETURNS'!I1412</f>
        <v>3.4488705290998688E-4</v>
      </c>
      <c r="E423" s="158">
        <f>'STOCK RETURNS'!K1412</f>
        <v>1.2324562414112804E-2</v>
      </c>
      <c r="F423" s="158">
        <f>'STOCK RETURNS'!M1412</f>
        <v>3.4995625903964386E-4</v>
      </c>
      <c r="G423" s="158">
        <f>'STOCK RETURNS'!O1412</f>
        <v>-1.3454157944822369E-2</v>
      </c>
      <c r="H423" s="158">
        <f>'STOCK RETURNS'!Q1412</f>
        <v>1.5110177596449193E-2</v>
      </c>
      <c r="I423" s="158">
        <f>'STOCK RETURNS'!S1412</f>
        <v>-1.6849203649196343E-3</v>
      </c>
      <c r="J423" s="158">
        <f>'STOCK RETURNS'!U1412</f>
        <v>-8.6944211747797245E-3</v>
      </c>
      <c r="K423" s="158">
        <f>'STOCK RETURNS'!W1412</f>
        <v>-2.0744868014152856E-2</v>
      </c>
      <c r="L423" s="158">
        <f>'STOCK RETURNS'!Y1412</f>
        <v>-1.2449184176568888E-2</v>
      </c>
      <c r="M423" s="158">
        <f>'STOCK RETURNS'!AA1412</f>
        <v>-1.1444439840442565E-2</v>
      </c>
      <c r="N423" s="158">
        <f>'STOCK RETURNS'!AC1412</f>
        <v>3.4825301720471394E-2</v>
      </c>
      <c r="O423" s="158">
        <f>'STOCK RETURNS'!AE1412</f>
        <v>-6.2936976291194996E-3</v>
      </c>
      <c r="P423" s="158">
        <f>'STOCK RETURNS'!AG1412</f>
        <v>-7.1209645981543515E-2</v>
      </c>
      <c r="Q423" s="158">
        <f>'STOCK RETURNS'!AI1412</f>
        <v>7.8634850915434186E-3</v>
      </c>
      <c r="R423" s="159">
        <f>'STOCK RETURNS'!AK1412</f>
        <v>-1.1247720193085368E-2</v>
      </c>
      <c r="S423" s="156"/>
    </row>
    <row r="424" spans="1:19">
      <c r="A424" s="157">
        <f>'STOCK RETURNS'!C1413</f>
        <v>1.2392022032115533E-2</v>
      </c>
      <c r="B424" s="158">
        <f>'STOCK RETURNS'!E1413</f>
        <v>-3.6477372390952153E-3</v>
      </c>
      <c r="C424" s="158">
        <f>'STOCK RETURNS'!G1413</f>
        <v>-1.1834457647002796E-2</v>
      </c>
      <c r="D424" s="158">
        <f>'STOCK RETURNS'!I1413</f>
        <v>0</v>
      </c>
      <c r="E424" s="158">
        <f>'STOCK RETURNS'!K1413</f>
        <v>-1.3618375815013337E-2</v>
      </c>
      <c r="F424" s="158">
        <f>'STOCK RETURNS'!M1413</f>
        <v>-9.4920733779131541E-3</v>
      </c>
      <c r="G424" s="158">
        <f>'STOCK RETURNS'!O1413</f>
        <v>-3.1793899800210274E-2</v>
      </c>
      <c r="H424" s="158">
        <f>'STOCK RETURNS'!Q1413</f>
        <v>-1.096652525879387E-2</v>
      </c>
      <c r="I424" s="158">
        <f>'STOCK RETURNS'!S1413</f>
        <v>8.396354952906358E-3</v>
      </c>
      <c r="J424" s="158">
        <f>'STOCK RETURNS'!U1413</f>
        <v>-2.2345956238932159E-2</v>
      </c>
      <c r="K424" s="158">
        <f>'STOCK RETURNS'!W1413</f>
        <v>0</v>
      </c>
      <c r="L424" s="158">
        <f>'STOCK RETURNS'!Y1413</f>
        <v>-2.8479471321868573E-2</v>
      </c>
      <c r="M424" s="158">
        <f>'STOCK RETURNS'!AA1413</f>
        <v>0</v>
      </c>
      <c r="N424" s="158">
        <f>'STOCK RETURNS'!AC1413</f>
        <v>-2.8822105538615472E-2</v>
      </c>
      <c r="O424" s="158">
        <f>'STOCK RETURNS'!AE1413</f>
        <v>-6.9074656737265899E-3</v>
      </c>
      <c r="P424" s="158">
        <f>'STOCK RETURNS'!AG1413</f>
        <v>-1.4734791103616422E-2</v>
      </c>
      <c r="Q424" s="158">
        <f>'STOCK RETURNS'!AI1413</f>
        <v>-1.9873314673640594E-2</v>
      </c>
      <c r="R424" s="159">
        <f>'STOCK RETURNS'!AK1413</f>
        <v>-3.2367035465426366E-2</v>
      </c>
      <c r="S424" s="156"/>
    </row>
    <row r="425" spans="1:19">
      <c r="A425" s="157">
        <f>'STOCK RETURNS'!C1414</f>
        <v>1.7163353993279281E-2</v>
      </c>
      <c r="B425" s="158">
        <f>'STOCK RETURNS'!E1414</f>
        <v>-3.4864499710425254E-3</v>
      </c>
      <c r="C425" s="158">
        <f>'STOCK RETURNS'!G1414</f>
        <v>0</v>
      </c>
      <c r="D425" s="158">
        <f>'STOCK RETURNS'!I1414</f>
        <v>0</v>
      </c>
      <c r="E425" s="158">
        <f>'STOCK RETURNS'!K1414</f>
        <v>3.8178073449492583E-3</v>
      </c>
      <c r="F425" s="158">
        <f>'STOCK RETURNS'!M1414</f>
        <v>3.5260967422884922E-3</v>
      </c>
      <c r="G425" s="158">
        <f>'STOCK RETURNS'!O1414</f>
        <v>2.4078990685403854E-3</v>
      </c>
      <c r="H425" s="158">
        <f>'STOCK RETURNS'!Q1414</f>
        <v>-2.0188642521001606E-2</v>
      </c>
      <c r="I425" s="158">
        <f>'STOCK RETURNS'!S1414</f>
        <v>5.6879668193544307E-2</v>
      </c>
      <c r="J425" s="158">
        <f>'STOCK RETURNS'!U1414</f>
        <v>2.2880445665796639E-2</v>
      </c>
      <c r="K425" s="158">
        <f>'STOCK RETURNS'!W1414</f>
        <v>9.3789566827811068E-3</v>
      </c>
      <c r="L425" s="158">
        <f>'STOCK RETURNS'!Y1414</f>
        <v>1.6310698824315361E-2</v>
      </c>
      <c r="M425" s="158">
        <f>'STOCK RETURNS'!AA1414</f>
        <v>-2.5145662020482615E-2</v>
      </c>
      <c r="N425" s="158">
        <f>'STOCK RETURNS'!AC1414</f>
        <v>1.7392838146240933E-3</v>
      </c>
      <c r="O425" s="158">
        <f>'STOCK RETURNS'!AE1414</f>
        <v>2.5142381977732081E-2</v>
      </c>
      <c r="P425" s="158">
        <f>'STOCK RETURNS'!AG1414</f>
        <v>1.3725539546123783E-2</v>
      </c>
      <c r="Q425" s="158">
        <f>'STOCK RETURNS'!AI1414</f>
        <v>-8.7097482630040593E-3</v>
      </c>
      <c r="R425" s="159">
        <f>'STOCK RETURNS'!AK1414</f>
        <v>-1.7190811515660591E-2</v>
      </c>
      <c r="S425" s="156"/>
    </row>
    <row r="426" spans="1:19">
      <c r="A426" s="157">
        <f>'STOCK RETURNS'!C1415</f>
        <v>-6.0713858532398636E-3</v>
      </c>
      <c r="B426" s="158">
        <f>'STOCK RETURNS'!E1415</f>
        <v>1.7461148987953627E-4</v>
      </c>
      <c r="C426" s="158">
        <f>'STOCK RETURNS'!G1415</f>
        <v>0</v>
      </c>
      <c r="D426" s="158">
        <f>'STOCK RETURNS'!I1415</f>
        <v>-1.7256259674698364E-3</v>
      </c>
      <c r="E426" s="158">
        <f>'STOCK RETURNS'!K1415</f>
        <v>-2.1126768421485189E-3</v>
      </c>
      <c r="F426" s="158">
        <f>'STOCK RETURNS'!M1415</f>
        <v>-2.0267360399877674E-2</v>
      </c>
      <c r="G426" s="158">
        <f>'STOCK RETURNS'!O1415</f>
        <v>-3.6242948117343278E-2</v>
      </c>
      <c r="H426" s="158">
        <f>'STOCK RETURNS'!Q1415</f>
        <v>2.1074823395645778E-3</v>
      </c>
      <c r="I426" s="158">
        <f>'STOCK RETURNS'!S1415</f>
        <v>-5.5208824028726761E-2</v>
      </c>
      <c r="J426" s="158">
        <f>'STOCK RETURNS'!U1415</f>
        <v>-3.1605067067451378E-2</v>
      </c>
      <c r="K426" s="158">
        <f>'STOCK RETURNS'!W1415</f>
        <v>9.291808579715205E-3</v>
      </c>
      <c r="L426" s="158">
        <f>'STOCK RETURNS'!Y1415</f>
        <v>-2.0765049173695673E-2</v>
      </c>
      <c r="M426" s="158">
        <f>'STOCK RETURNS'!AA1415</f>
        <v>-1.6529301951210582E-2</v>
      </c>
      <c r="N426" s="158">
        <f>'STOCK RETURNS'!AC1415</f>
        <v>-1.2699654908624139E-3</v>
      </c>
      <c r="O426" s="158">
        <f>'STOCK RETURNS'!AE1415</f>
        <v>-4.3532310137847146E-3</v>
      </c>
      <c r="P426" s="158">
        <f>'STOCK RETURNS'!AG1415</f>
        <v>-1.560411579665083E-2</v>
      </c>
      <c r="Q426" s="158">
        <f>'STOCK RETURNS'!AI1415</f>
        <v>2.0619576258453474E-3</v>
      </c>
      <c r="R426" s="159">
        <f>'STOCK RETURNS'!AK1415</f>
        <v>1.3042670006177539E-3</v>
      </c>
      <c r="S426" s="156"/>
    </row>
    <row r="427" spans="1:19">
      <c r="A427" s="157">
        <f>'STOCK RETURNS'!C1416</f>
        <v>-1.5166716196046079E-2</v>
      </c>
      <c r="B427" s="158">
        <f>'STOCK RETURNS'!E1416</f>
        <v>-2.6192866959020856E-4</v>
      </c>
      <c r="C427" s="158">
        <f>'STOCK RETURNS'!G1416</f>
        <v>0</v>
      </c>
      <c r="D427" s="158">
        <f>'STOCK RETURNS'!I1416</f>
        <v>0</v>
      </c>
      <c r="E427" s="158">
        <f>'STOCK RETURNS'!K1416</f>
        <v>8.132742365396857E-3</v>
      </c>
      <c r="F427" s="158">
        <f>'STOCK RETURNS'!M1416</f>
        <v>1.532733623928011E-2</v>
      </c>
      <c r="G427" s="158">
        <f>'STOCK RETURNS'!O1416</f>
        <v>5.4712894505897546E-3</v>
      </c>
      <c r="H427" s="158">
        <f>'STOCK RETURNS'!Q1416</f>
        <v>-7.749246246232815E-3</v>
      </c>
      <c r="I427" s="158">
        <f>'STOCK RETURNS'!S1416</f>
        <v>-1.0067199117723968E-2</v>
      </c>
      <c r="J427" s="158">
        <f>'STOCK RETURNS'!U1416</f>
        <v>6.109127681093264E-3</v>
      </c>
      <c r="K427" s="158">
        <f>'STOCK RETURNS'!W1416</f>
        <v>1.3684720073444449E-2</v>
      </c>
      <c r="L427" s="158">
        <f>'STOCK RETURNS'!Y1416</f>
        <v>-7.168489478612516E-3</v>
      </c>
      <c r="M427" s="158">
        <f>'STOCK RETURNS'!AA1416</f>
        <v>-2.0656324925660753E-2</v>
      </c>
      <c r="N427" s="158">
        <f>'STOCK RETURNS'!AC1416</f>
        <v>-4.6931832376159147E-4</v>
      </c>
      <c r="O427" s="158">
        <f>'STOCK RETURNS'!AE1416</f>
        <v>-6.5603461126721302E-3</v>
      </c>
      <c r="P427" s="158">
        <f>'STOCK RETURNS'!AG1416</f>
        <v>9.5271220779658116E-3</v>
      </c>
      <c r="Q427" s="158">
        <f>'STOCK RETURNS'!AI1416</f>
        <v>1.121689400245003E-2</v>
      </c>
      <c r="R427" s="159">
        <f>'STOCK RETURNS'!AK1416</f>
        <v>1.2674206384859167E-2</v>
      </c>
      <c r="S427" s="156"/>
    </row>
    <row r="428" spans="1:19">
      <c r="A428" s="157">
        <f>'STOCK RETURNS'!C1417</f>
        <v>-3.2727606684104481E-2</v>
      </c>
      <c r="B428" s="158">
        <f>'STOCK RETURNS'!E1417</f>
        <v>-2.4753739152938291E-2</v>
      </c>
      <c r="C428" s="158">
        <f>'STOCK RETURNS'!G1417</f>
        <v>0</v>
      </c>
      <c r="D428" s="158">
        <f>'STOCK RETURNS'!I1417</f>
        <v>-1.6719302729058052E-2</v>
      </c>
      <c r="E428" s="158">
        <f>'STOCK RETURNS'!K1417</f>
        <v>-2.2570862996063253E-2</v>
      </c>
      <c r="F428" s="158">
        <f>'STOCK RETURNS'!M1417</f>
        <v>-2.7251596769015757E-2</v>
      </c>
      <c r="G428" s="158">
        <f>'STOCK RETURNS'!O1417</f>
        <v>-2.8170876966696221E-2</v>
      </c>
      <c r="H428" s="158">
        <f>'STOCK RETURNS'!Q1417</f>
        <v>-1.4962872676712377E-2</v>
      </c>
      <c r="I428" s="158">
        <f>'STOCK RETURNS'!S1417</f>
        <v>-3.0824358200374921E-2</v>
      </c>
      <c r="J428" s="158">
        <f>'STOCK RETURNS'!U1417</f>
        <v>-4.1091028006394366E-2</v>
      </c>
      <c r="K428" s="158">
        <f>'STOCK RETURNS'!W1417</f>
        <v>-3.2355485335940674E-2</v>
      </c>
      <c r="L428" s="158">
        <f>'STOCK RETURNS'!Y1417</f>
        <v>-2.4580208835967718E-2</v>
      </c>
      <c r="M428" s="158">
        <f>'STOCK RETURNS'!AA1417</f>
        <v>0</v>
      </c>
      <c r="N428" s="158">
        <f>'STOCK RETURNS'!AC1417</f>
        <v>7.6253046484472747E-4</v>
      </c>
      <c r="O428" s="158">
        <f>'STOCK RETURNS'!AE1417</f>
        <v>-1.3442424074953352E-2</v>
      </c>
      <c r="P428" s="158">
        <f>'STOCK RETURNS'!AG1417</f>
        <v>-3.2349689421610962E-2</v>
      </c>
      <c r="Q428" s="158">
        <f>'STOCK RETURNS'!AI1417</f>
        <v>-3.3207789240583277E-2</v>
      </c>
      <c r="R428" s="159">
        <f>'STOCK RETURNS'!AK1417</f>
        <v>-3.0853535984412418E-2</v>
      </c>
      <c r="S428" s="156"/>
    </row>
    <row r="429" spans="1:19">
      <c r="A429" s="157">
        <f>'STOCK RETURNS'!C1418</f>
        <v>9.119333656527253E-3</v>
      </c>
      <c r="B429" s="158">
        <f>'STOCK RETURNS'!E1418</f>
        <v>-8.8106296821549197E-3</v>
      </c>
      <c r="C429" s="158">
        <f>'STOCK RETURNS'!G1418</f>
        <v>-1.1976191046715649E-2</v>
      </c>
      <c r="D429" s="158">
        <f>'STOCK RETURNS'!I1418</f>
        <v>-5.635802166137998E-3</v>
      </c>
      <c r="E429" s="158">
        <f>'STOCK RETURNS'!K1418</f>
        <v>-1.283683874078214E-2</v>
      </c>
      <c r="F429" s="158">
        <f>'STOCK RETURNS'!M1418</f>
        <v>-7.2966394508696616E-3</v>
      </c>
      <c r="G429" s="158">
        <f>'STOCK RETURNS'!O1418</f>
        <v>-2.3226850609816659E-2</v>
      </c>
      <c r="H429" s="158">
        <f>'STOCK RETURNS'!Q1418</f>
        <v>-1.519016549397512E-2</v>
      </c>
      <c r="I429" s="158">
        <f>'STOCK RETURNS'!S1418</f>
        <v>-1.5775962594167435E-2</v>
      </c>
      <c r="J429" s="158">
        <f>'STOCK RETURNS'!U1418</f>
        <v>-2.0451397163706957E-2</v>
      </c>
      <c r="K429" s="158">
        <f>'STOCK RETURNS'!W1418</f>
        <v>-4.4328876676173095E-3</v>
      </c>
      <c r="L429" s="158">
        <f>'STOCK RETURNS'!Y1418</f>
        <v>1.4184634991956602E-2</v>
      </c>
      <c r="M429" s="158">
        <f>'STOCK RETURNS'!AA1418</f>
        <v>-9.8028825590478451E-3</v>
      </c>
      <c r="N429" s="158">
        <f>'STOCK RETURNS'!AC1418</f>
        <v>2.0305764830966457E-3</v>
      </c>
      <c r="O429" s="158">
        <f>'STOCK RETURNS'!AE1418</f>
        <v>-9.9388585217755968E-3</v>
      </c>
      <c r="P429" s="158">
        <f>'STOCK RETURNS'!AG1418</f>
        <v>-7.372334602323837E-3</v>
      </c>
      <c r="Q429" s="158">
        <f>'STOCK RETURNS'!AI1418</f>
        <v>8.7352057882913933E-3</v>
      </c>
      <c r="R429" s="159">
        <f>'STOCK RETURNS'!AK1418</f>
        <v>-2.9538418472048945E-2</v>
      </c>
      <c r="S429" s="156"/>
    </row>
    <row r="430" spans="1:19">
      <c r="A430" s="157">
        <f>'STOCK RETURNS'!C1419</f>
        <v>-5.3895573300710986E-3</v>
      </c>
      <c r="B430" s="158">
        <f>'STOCK RETURNS'!E1419</f>
        <v>-5.3420381464689207E-3</v>
      </c>
      <c r="C430" s="158">
        <f>'STOCK RETURNS'!G1419</f>
        <v>1.197619104671562E-2</v>
      </c>
      <c r="D430" s="158">
        <f>'STOCK RETURNS'!I1419</f>
        <v>-2.8302086058665261E-2</v>
      </c>
      <c r="E430" s="158">
        <f>'STOCK RETURNS'!K1419</f>
        <v>-1.7355732056948001E-2</v>
      </c>
      <c r="F430" s="158">
        <f>'STOCK RETURNS'!M1419</f>
        <v>-5.1395120473571552E-3</v>
      </c>
      <c r="G430" s="158">
        <f>'STOCK RETURNS'!O1419</f>
        <v>-1.1554750405423506E-2</v>
      </c>
      <c r="H430" s="158">
        <f>'STOCK RETURNS'!Q1419</f>
        <v>-2.4346462594658062E-2</v>
      </c>
      <c r="I430" s="158">
        <f>'STOCK RETURNS'!S1419</f>
        <v>-1.7683470567420034E-3</v>
      </c>
      <c r="J430" s="158">
        <f>'STOCK RETURNS'!U1419</f>
        <v>-2.3344800174689359E-3</v>
      </c>
      <c r="K430" s="158">
        <f>'STOCK RETURNS'!W1419</f>
        <v>-2.8606966410582829E-2</v>
      </c>
      <c r="L430" s="158">
        <f>'STOCK RETURNS'!Y1419</f>
        <v>-2.7297560171900969E-3</v>
      </c>
      <c r="M430" s="158">
        <f>'STOCK RETURNS'!AA1419</f>
        <v>-6.2265428830898001E-2</v>
      </c>
      <c r="N430" s="158">
        <f>'STOCK RETURNS'!AC1419</f>
        <v>1.3652542807288513E-4</v>
      </c>
      <c r="O430" s="158">
        <f>'STOCK RETURNS'!AE1419</f>
        <v>-1.6643316183116285E-3</v>
      </c>
      <c r="P430" s="158">
        <f>'STOCK RETURNS'!AG1419</f>
        <v>-9.2036047894324003E-3</v>
      </c>
      <c r="Q430" s="158">
        <f>'STOCK RETURNS'!AI1419</f>
        <v>-1.1873506904095664E-2</v>
      </c>
      <c r="R430" s="159">
        <f>'STOCK RETURNS'!AK1419</f>
        <v>-2.3915364801387045E-2</v>
      </c>
      <c r="S430" s="156"/>
    </row>
    <row r="431" spans="1:19">
      <c r="A431" s="157">
        <f>'STOCK RETURNS'!C1420</f>
        <v>7.2028814638737989E-4</v>
      </c>
      <c r="B431" s="158">
        <f>'STOCK RETURNS'!E1420</f>
        <v>3.5343731567648289E-3</v>
      </c>
      <c r="C431" s="158">
        <f>'STOCK RETURNS'!G1420</f>
        <v>-2.3122417420854264E-2</v>
      </c>
      <c r="D431" s="158">
        <f>'STOCK RETURNS'!I1420</f>
        <v>-4.369999671118379E-3</v>
      </c>
      <c r="E431" s="158">
        <f>'STOCK RETURNS'!K1420</f>
        <v>3.8013534432744058E-3</v>
      </c>
      <c r="F431" s="158">
        <f>'STOCK RETURNS'!M1420</f>
        <v>-4.4264181457658756E-3</v>
      </c>
      <c r="G431" s="158">
        <f>'STOCK RETURNS'!O1420</f>
        <v>-3.4940399195227477E-2</v>
      </c>
      <c r="H431" s="158">
        <f>'STOCK RETURNS'!Q1420</f>
        <v>-2.2429915945815218E-3</v>
      </c>
      <c r="I431" s="158">
        <f>'STOCK RETURNS'!S1420</f>
        <v>1.7683470567419492E-3</v>
      </c>
      <c r="J431" s="158">
        <f>'STOCK RETURNS'!U1420</f>
        <v>1.7249574898758425E-2</v>
      </c>
      <c r="K431" s="158">
        <f>'STOCK RETURNS'!W1420</f>
        <v>1.6949558313773205E-2</v>
      </c>
      <c r="L431" s="158">
        <f>'STOCK RETURNS'!Y1420</f>
        <v>6.3578779108454872E-3</v>
      </c>
      <c r="M431" s="158">
        <f>'STOCK RETURNS'!AA1420</f>
        <v>1.8120814753156446E-2</v>
      </c>
      <c r="N431" s="158">
        <f>'STOCK RETURNS'!AC1420</f>
        <v>7.7978793720562452E-4</v>
      </c>
      <c r="O431" s="158">
        <f>'STOCK RETURNS'!AE1420</f>
        <v>-5.6973014607246387E-4</v>
      </c>
      <c r="P431" s="158">
        <f>'STOCK RETURNS'!AG1420</f>
        <v>-1.4146533706033405E-2</v>
      </c>
      <c r="Q431" s="158">
        <f>'STOCK RETURNS'!AI1420</f>
        <v>7.1909408747086023E-3</v>
      </c>
      <c r="R431" s="159">
        <f>'STOCK RETURNS'!AK1420</f>
        <v>-1.1517793616556894E-2</v>
      </c>
      <c r="S431" s="156"/>
    </row>
    <row r="432" spans="1:19">
      <c r="A432" s="157">
        <f>'STOCK RETURNS'!C1421</f>
        <v>-4.0885097837588041E-3</v>
      </c>
      <c r="B432" s="158">
        <f>'STOCK RETURNS'!E1421</f>
        <v>-7.2635147742876735E-3</v>
      </c>
      <c r="C432" s="158">
        <f>'STOCK RETURNS'!G1421</f>
        <v>0</v>
      </c>
      <c r="D432" s="158">
        <f>'STOCK RETURNS'!I1421</f>
        <v>4.9832373747875754E-2</v>
      </c>
      <c r="E432" s="158">
        <f>'STOCK RETURNS'!K1421</f>
        <v>1.1741579760836793E-2</v>
      </c>
      <c r="F432" s="158">
        <f>'STOCK RETURNS'!M1421</f>
        <v>2.9531213783497083E-3</v>
      </c>
      <c r="G432" s="158">
        <f>'STOCK RETURNS'!O1421</f>
        <v>-1.044826661880025E-2</v>
      </c>
      <c r="H432" s="158">
        <f>'STOCK RETURNS'!Q1421</f>
        <v>-1.5083242211328476E-2</v>
      </c>
      <c r="I432" s="158">
        <f>'STOCK RETURNS'!S1421</f>
        <v>-7.7102393882140741E-2</v>
      </c>
      <c r="J432" s="158">
        <f>'STOCK RETURNS'!U1421</f>
        <v>6.6145378861978974E-3</v>
      </c>
      <c r="K432" s="158">
        <f>'STOCK RETURNS'!W1421</f>
        <v>3.0599905032113371E-2</v>
      </c>
      <c r="L432" s="158">
        <f>'STOCK RETURNS'!Y1421</f>
        <v>-9.0579716338079865E-4</v>
      </c>
      <c r="M432" s="158">
        <f>'STOCK RETURNS'!AA1421</f>
        <v>1.3909752890193848E-2</v>
      </c>
      <c r="N432" s="158">
        <f>'STOCK RETURNS'!AC1421</f>
        <v>-8.1879330044785004E-4</v>
      </c>
      <c r="O432" s="158">
        <f>'STOCK RETURNS'!AE1421</f>
        <v>-2.1509244028759731E-2</v>
      </c>
      <c r="P432" s="158">
        <f>'STOCK RETURNS'!AG1421</f>
        <v>-8.5122310592764972E-3</v>
      </c>
      <c r="Q432" s="158">
        <f>'STOCK RETURNS'!AI1421</f>
        <v>-7.8701092968459039E-3</v>
      </c>
      <c r="R432" s="159">
        <f>'STOCK RETURNS'!AK1421</f>
        <v>-1.4932876929497007E-2</v>
      </c>
      <c r="S432" s="156"/>
    </row>
    <row r="433" spans="1:19">
      <c r="A433" s="157">
        <f>'STOCK RETURNS'!C1422</f>
        <v>4.5692629661472563E-2</v>
      </c>
      <c r="B433" s="158">
        <f>'STOCK RETURNS'!E1422</f>
        <v>6.4572692232245529E-2</v>
      </c>
      <c r="C433" s="158">
        <f>'STOCK RETURNS'!G1422</f>
        <v>0</v>
      </c>
      <c r="D433" s="158">
        <f>'STOCK RETURNS'!I1422</f>
        <v>2.2318522955695443E-2</v>
      </c>
      <c r="E433" s="158">
        <f>'STOCK RETURNS'!K1422</f>
        <v>4.557661025682385E-2</v>
      </c>
      <c r="F433" s="158">
        <f>'STOCK RETURNS'!M1422</f>
        <v>5.4862295729185467E-2</v>
      </c>
      <c r="G433" s="158">
        <f>'STOCK RETURNS'!O1422</f>
        <v>6.8366178011700862E-2</v>
      </c>
      <c r="H433" s="158">
        <f>'STOCK RETURNS'!Q1422</f>
        <v>3.9483713403186377E-2</v>
      </c>
      <c r="I433" s="158">
        <f>'STOCK RETURNS'!S1422</f>
        <v>0.11182810525597048</v>
      </c>
      <c r="J433" s="158">
        <f>'STOCK RETURNS'!U1422</f>
        <v>-1.5225531076785664E-3</v>
      </c>
      <c r="K433" s="158">
        <f>'STOCK RETURNS'!W1422</f>
        <v>9.9953684595770285E-3</v>
      </c>
      <c r="L433" s="158">
        <f>'STOCK RETURNS'!Y1422</f>
        <v>1.3501555233393152E-2</v>
      </c>
      <c r="M433" s="158">
        <f>'STOCK RETURNS'!AA1422</f>
        <v>1.5812920999539615E-2</v>
      </c>
      <c r="N433" s="158">
        <f>'STOCK RETURNS'!AC1422</f>
        <v>2.4238706636267728E-2</v>
      </c>
      <c r="O433" s="158">
        <f>'STOCK RETURNS'!AE1422</f>
        <v>3.1502158878868355E-2</v>
      </c>
      <c r="P433" s="158">
        <f>'STOCK RETURNS'!AG1422</f>
        <v>4.1854564183191709E-2</v>
      </c>
      <c r="Q433" s="158">
        <f>'STOCK RETURNS'!AI1422</f>
        <v>2.6029036846016099E-2</v>
      </c>
      <c r="R433" s="159">
        <f>'STOCK RETURNS'!AK1422</f>
        <v>6.8845663390924988E-2</v>
      </c>
      <c r="S433" s="156"/>
    </row>
    <row r="434" spans="1:19">
      <c r="A434" s="157">
        <f>'STOCK RETURNS'!C1423</f>
        <v>-5.7723549796349898E-3</v>
      </c>
      <c r="B434" s="158">
        <f>'STOCK RETURNS'!E1423</f>
        <v>4.0920773214295301E-3</v>
      </c>
      <c r="C434" s="158">
        <f>'STOCK RETURNS'!G1423</f>
        <v>5.8213737232124245E-2</v>
      </c>
      <c r="D434" s="158">
        <f>'STOCK RETURNS'!I1423</f>
        <v>2.58100467469978E-2</v>
      </c>
      <c r="E434" s="158">
        <f>'STOCK RETURNS'!K1423</f>
        <v>-8.2395731328063042E-3</v>
      </c>
      <c r="F434" s="158">
        <f>'STOCK RETURNS'!M1423</f>
        <v>-1.1581108557600641E-2</v>
      </c>
      <c r="G434" s="158">
        <f>'STOCK RETURNS'!O1423</f>
        <v>2.3470465112799901E-2</v>
      </c>
      <c r="H434" s="158">
        <f>'STOCK RETURNS'!Q1423</f>
        <v>-9.5413567881078992E-3</v>
      </c>
      <c r="I434" s="158">
        <f>'STOCK RETURNS'!S1423</f>
        <v>2.5275144958194794E-2</v>
      </c>
      <c r="J434" s="158">
        <f>'STOCK RETURNS'!U1423</f>
        <v>1.7121334706144558E-2</v>
      </c>
      <c r="K434" s="158">
        <f>'STOCK RETURNS'!W1423</f>
        <v>-4.568932839444631E-2</v>
      </c>
      <c r="L434" s="158">
        <f>'STOCK RETURNS'!Y1423</f>
        <v>1.1555684143407755E-2</v>
      </c>
      <c r="M434" s="158">
        <f>'STOCK RETURNS'!AA1423</f>
        <v>-2.3873656916312484E-2</v>
      </c>
      <c r="N434" s="158">
        <f>'STOCK RETURNS'!AC1423</f>
        <v>-6.167613902766874E-3</v>
      </c>
      <c r="O434" s="158">
        <f>'STOCK RETURNS'!AE1423</f>
        <v>4.1432561475572491E-3</v>
      </c>
      <c r="P434" s="158">
        <f>'STOCK RETURNS'!AG1423</f>
        <v>-9.8160297376564676E-3</v>
      </c>
      <c r="Q434" s="158">
        <f>'STOCK RETURNS'!AI1423</f>
        <v>-1.1242444784579819E-2</v>
      </c>
      <c r="R434" s="159">
        <f>'STOCK RETURNS'!AK1423</f>
        <v>-2.0532414688096263E-2</v>
      </c>
      <c r="S434" s="156"/>
    </row>
    <row r="435" spans="1:19">
      <c r="A435" s="157">
        <f>'STOCK RETURNS'!C1424</f>
        <v>7.2344894506520416E-2</v>
      </c>
      <c r="B435" s="158">
        <f>'STOCK RETURNS'!E1424</f>
        <v>7.2356274749380098E-2</v>
      </c>
      <c r="C435" s="158">
        <f>'STOCK RETURNS'!G1424</f>
        <v>4.5871640069061401E-3</v>
      </c>
      <c r="D435" s="158">
        <f>'STOCK RETURNS'!I1424</f>
        <v>4.1483588986993926E-2</v>
      </c>
      <c r="E435" s="158">
        <f>'STOCK RETURNS'!K1424</f>
        <v>7.2308466532034821E-2</v>
      </c>
      <c r="F435" s="158">
        <f>'STOCK RETURNS'!M1424</f>
        <v>7.216468031348082E-2</v>
      </c>
      <c r="G435" s="158">
        <f>'STOCK RETURNS'!O1424</f>
        <v>7.2449656765939244E-2</v>
      </c>
      <c r="H435" s="158">
        <f>'STOCK RETURNS'!Q1424</f>
        <v>7.2526444068262585E-2</v>
      </c>
      <c r="I435" s="158">
        <f>'STOCK RETURNS'!S1424</f>
        <v>0.13373935768714185</v>
      </c>
      <c r="J435" s="158">
        <f>'STOCK RETURNS'!U1424</f>
        <v>1.1232935314701169E-2</v>
      </c>
      <c r="K435" s="158">
        <f>'STOCK RETURNS'!W1424</f>
        <v>6.6120945520624891E-2</v>
      </c>
      <c r="L435" s="158">
        <f>'STOCK RETURNS'!Y1424</f>
        <v>5.9610357006391501E-2</v>
      </c>
      <c r="M435" s="158">
        <f>'STOCK RETURNS'!AA1424</f>
        <v>4.6395578644484493E-2</v>
      </c>
      <c r="N435" s="158">
        <f>'STOCK RETURNS'!AC1424</f>
        <v>7.2326452242271688E-2</v>
      </c>
      <c r="O435" s="158">
        <f>'STOCK RETURNS'!AE1424</f>
        <v>4.3026424434495815E-2</v>
      </c>
      <c r="P435" s="158">
        <f>'STOCK RETURNS'!AG1424</f>
        <v>7.23575293737687E-2</v>
      </c>
      <c r="Q435" s="158">
        <f>'STOCK RETURNS'!AI1424</f>
        <v>7.1629084858139125E-2</v>
      </c>
      <c r="R435" s="159">
        <f>'STOCK RETURNS'!AK1424</f>
        <v>6.060447558356398E-2</v>
      </c>
      <c r="S435" s="156"/>
    </row>
    <row r="436" spans="1:19">
      <c r="A436" s="157">
        <f>'STOCK RETURNS'!C1425</f>
        <v>3.7832068723578319E-2</v>
      </c>
      <c r="B436" s="158">
        <f>'STOCK RETURNS'!E1425</f>
        <v>1.5314234973042575E-2</v>
      </c>
      <c r="C436" s="158">
        <f>'STOCK RETURNS'!G1425</f>
        <v>-3.4454059681370011E-2</v>
      </c>
      <c r="D436" s="158">
        <f>'STOCK RETURNS'!I1425</f>
        <v>-3.1933047103009031E-2</v>
      </c>
      <c r="E436" s="158">
        <f>'STOCK RETURNS'!K1425</f>
        <v>7.2333266277397168E-2</v>
      </c>
      <c r="F436" s="158">
        <f>'STOCK RETURNS'!M1425</f>
        <v>-1.0896591224213143E-2</v>
      </c>
      <c r="G436" s="158">
        <f>'STOCK RETURNS'!O1425</f>
        <v>3.8643262581439269E-2</v>
      </c>
      <c r="H436" s="158">
        <f>'STOCK RETURNS'!Q1425</f>
        <v>4.8855483089080276E-2</v>
      </c>
      <c r="I436" s="158">
        <f>'STOCK RETURNS'!S1425</f>
        <v>-5.53619293326666E-2</v>
      </c>
      <c r="J436" s="158">
        <f>'STOCK RETURNS'!U1425</f>
        <v>-2.2846009552223361E-2</v>
      </c>
      <c r="K436" s="158">
        <f>'STOCK RETURNS'!W1425</f>
        <v>-7.1962668705950594E-3</v>
      </c>
      <c r="L436" s="158">
        <f>'STOCK RETURNS'!Y1425</f>
        <v>0</v>
      </c>
      <c r="M436" s="158">
        <f>'STOCK RETURNS'!AA1425</f>
        <v>-2.0200388474251239E-2</v>
      </c>
      <c r="N436" s="158">
        <f>'STOCK RETURNS'!AC1425</f>
        <v>-2.5900468703737033E-2</v>
      </c>
      <c r="O436" s="158">
        <f>'STOCK RETURNS'!AE1425</f>
        <v>-2.5945288280860006E-2</v>
      </c>
      <c r="P436" s="158">
        <f>'STOCK RETURNS'!AG1425</f>
        <v>-3.0275100012718794E-2</v>
      </c>
      <c r="Q436" s="158">
        <f>'STOCK RETURNS'!AI1425</f>
        <v>2.4372822298010993E-2</v>
      </c>
      <c r="R436" s="159">
        <f>'STOCK RETURNS'!AK1425</f>
        <v>1.996875105153649E-2</v>
      </c>
      <c r="S436" s="156"/>
    </row>
    <row r="437" spans="1:19">
      <c r="A437" s="157">
        <f>'STOCK RETURNS'!C1426</f>
        <v>7.8504689930860034E-3</v>
      </c>
      <c r="B437" s="158">
        <f>'STOCK RETURNS'!E1426</f>
        <v>1.1683609227196297E-3</v>
      </c>
      <c r="C437" s="158">
        <f>'STOCK RETURNS'!G1426</f>
        <v>3.124525564458519E-2</v>
      </c>
      <c r="D437" s="158">
        <f>'STOCK RETURNS'!I1426</f>
        <v>-2.8255162018792326E-2</v>
      </c>
      <c r="E437" s="158">
        <f>'STOCK RETURNS'!K1426</f>
        <v>3.6581899728160248E-2</v>
      </c>
      <c r="F437" s="158">
        <f>'STOCK RETURNS'!M1426</f>
        <v>2.394734741970397E-2</v>
      </c>
      <c r="G437" s="158">
        <f>'STOCK RETURNS'!O1426</f>
        <v>4.0531467331662166E-3</v>
      </c>
      <c r="H437" s="158">
        <f>'STOCK RETURNS'!Q1426</f>
        <v>2.833415560204958E-2</v>
      </c>
      <c r="I437" s="158">
        <f>'STOCK RETURNS'!S1426</f>
        <v>-1.2384059199721666E-2</v>
      </c>
      <c r="J437" s="158">
        <f>'STOCK RETURNS'!U1426</f>
        <v>9.73901072051306E-3</v>
      </c>
      <c r="K437" s="158">
        <f>'STOCK RETURNS'!W1426</f>
        <v>2.2884293833587806E-2</v>
      </c>
      <c r="L437" s="158">
        <f>'STOCK RETURNS'!Y1426</f>
        <v>-3.5165665384397103E-2</v>
      </c>
      <c r="M437" s="158">
        <f>'STOCK RETURNS'!AA1426</f>
        <v>0</v>
      </c>
      <c r="N437" s="158">
        <f>'STOCK RETURNS'!AC1426</f>
        <v>-7.4697749436047822E-3</v>
      </c>
      <c r="O437" s="158">
        <f>'STOCK RETURNS'!AE1426</f>
        <v>2.2798616973956696E-3</v>
      </c>
      <c r="P437" s="158">
        <f>'STOCK RETURNS'!AG1426</f>
        <v>-1.4288387327985163E-2</v>
      </c>
      <c r="Q437" s="158">
        <f>'STOCK RETURNS'!AI1426</f>
        <v>2.7020864022035931E-2</v>
      </c>
      <c r="R437" s="159">
        <f>'STOCK RETURNS'!AK1426</f>
        <v>-1.3039416026555523E-2</v>
      </c>
      <c r="S437" s="156"/>
    </row>
    <row r="438" spans="1:19">
      <c r="A438" s="157">
        <f>'STOCK RETURNS'!C1427</f>
        <v>1.8351009416336671E-2</v>
      </c>
      <c r="B438" s="158">
        <f>'STOCK RETURNS'!E1427</f>
        <v>2.2780729640075197E-2</v>
      </c>
      <c r="C438" s="158">
        <f>'STOCK RETURNS'!G1427</f>
        <v>7.7750220163657841E-3</v>
      </c>
      <c r="D438" s="158">
        <f>'STOCK RETURNS'!I1427</f>
        <v>1.1398044952369318E-2</v>
      </c>
      <c r="E438" s="158">
        <f>'STOCK RETURNS'!K1427</f>
        <v>-3.1251771958401203E-2</v>
      </c>
      <c r="F438" s="158">
        <f>'STOCK RETURNS'!M1427</f>
        <v>7.1059730535592064E-3</v>
      </c>
      <c r="G438" s="158">
        <f>'STOCK RETURNS'!O1427</f>
        <v>2.8794901947944641E-2</v>
      </c>
      <c r="H438" s="158">
        <f>'STOCK RETURNS'!Q1427</f>
        <v>-7.648220838256733E-3</v>
      </c>
      <c r="I438" s="158">
        <f>'STOCK RETURNS'!S1427</f>
        <v>9.3023926623136306E-3</v>
      </c>
      <c r="J438" s="158">
        <f>'STOCK RETURNS'!U1427</f>
        <v>-2.315093907756946E-2</v>
      </c>
      <c r="K438" s="158">
        <f>'STOCK RETURNS'!W1427</f>
        <v>3.9739936692808706E-3</v>
      </c>
      <c r="L438" s="158">
        <f>'STOCK RETURNS'!Y1427</f>
        <v>8.5874293286474137E-3</v>
      </c>
      <c r="M438" s="158">
        <f>'STOCK RETURNS'!AA1427</f>
        <v>-2.9027596579613512E-3</v>
      </c>
      <c r="N438" s="158">
        <f>'STOCK RETURNS'!AC1427</f>
        <v>2.8422612253023751E-2</v>
      </c>
      <c r="O438" s="158">
        <f>'STOCK RETURNS'!AE1427</f>
        <v>9.799181282143174E-3</v>
      </c>
      <c r="P438" s="158">
        <f>'STOCK RETURNS'!AG1427</f>
        <v>3.4187045725069601E-2</v>
      </c>
      <c r="Q438" s="158">
        <f>'STOCK RETURNS'!AI1427</f>
        <v>-5.2755491312534144E-3</v>
      </c>
      <c r="R438" s="159">
        <f>'STOCK RETURNS'!AK1427</f>
        <v>-1.2812887855504899E-3</v>
      </c>
      <c r="S438" s="156"/>
    </row>
    <row r="439" spans="1:19">
      <c r="A439" s="157">
        <f>'STOCK RETURNS'!C1428</f>
        <v>-5.6731992905959009E-3</v>
      </c>
      <c r="B439" s="158">
        <f>'STOCK RETURNS'!E1428</f>
        <v>7.2782732210548897E-3</v>
      </c>
      <c r="C439" s="158">
        <f>'STOCK RETURNS'!G1428</f>
        <v>0</v>
      </c>
      <c r="D439" s="158">
        <f>'STOCK RETURNS'!I1428</f>
        <v>0</v>
      </c>
      <c r="E439" s="158">
        <f>'STOCK RETURNS'!K1428</f>
        <v>1.394444905863294E-2</v>
      </c>
      <c r="F439" s="158">
        <f>'STOCK RETURNS'!M1428</f>
        <v>-1.2882449446671375E-3</v>
      </c>
      <c r="G439" s="158">
        <f>'STOCK RETURNS'!O1428</f>
        <v>6.4265558122364758E-2</v>
      </c>
      <c r="H439" s="158">
        <f>'STOCK RETURNS'!Q1428</f>
        <v>1.5868311385604423E-2</v>
      </c>
      <c r="I439" s="158">
        <f>'STOCK RETURNS'!S1428</f>
        <v>1.5420203518151968E-3</v>
      </c>
      <c r="J439" s="158">
        <f>'STOCK RETURNS'!U1428</f>
        <v>-1.9710483336535099E-2</v>
      </c>
      <c r="K439" s="158">
        <f>'STOCK RETURNS'!W1428</f>
        <v>-2.5193008183807458E-2</v>
      </c>
      <c r="L439" s="158">
        <f>'STOCK RETURNS'!Y1428</f>
        <v>3.4144292668443488E-3</v>
      </c>
      <c r="M439" s="158">
        <f>'STOCK RETURNS'!AA1428</f>
        <v>1.4430264829028837E-2</v>
      </c>
      <c r="N439" s="158">
        <f>'STOCK RETURNS'!AC1428</f>
        <v>-4.2526912530384212E-3</v>
      </c>
      <c r="O439" s="158">
        <f>'STOCK RETURNS'!AE1428</f>
        <v>-6.35283493915593E-3</v>
      </c>
      <c r="P439" s="158">
        <f>'STOCK RETURNS'!AG1428</f>
        <v>-1.9887311824745191E-3</v>
      </c>
      <c r="Q439" s="158">
        <f>'STOCK RETURNS'!AI1428</f>
        <v>8.6897915759721837E-3</v>
      </c>
      <c r="R439" s="159">
        <f>'STOCK RETURNS'!AK1428</f>
        <v>2.7892745398201664E-3</v>
      </c>
      <c r="S439" s="156"/>
    </row>
    <row r="440" spans="1:19">
      <c r="A440" s="157">
        <f>'STOCK RETURNS'!C1429</f>
        <v>7.1091253692313135E-4</v>
      </c>
      <c r="B440" s="158">
        <f>'STOCK RETURNS'!E1429</f>
        <v>1.3058346907251113E-2</v>
      </c>
      <c r="C440" s="158">
        <f>'STOCK RETURNS'!G1429</f>
        <v>2.2753138371356054E-3</v>
      </c>
      <c r="D440" s="158">
        <f>'STOCK RETURNS'!I1429</f>
        <v>5.9525979314026804E-2</v>
      </c>
      <c r="E440" s="158">
        <f>'STOCK RETURNS'!K1429</f>
        <v>5.4145306617600031E-2</v>
      </c>
      <c r="F440" s="158">
        <f>'STOCK RETURNS'!M1429</f>
        <v>9.6633926025208288E-4</v>
      </c>
      <c r="G440" s="158">
        <f>'STOCK RETURNS'!O1429</f>
        <v>7.2263520355074121E-2</v>
      </c>
      <c r="H440" s="158">
        <f>'STOCK RETURNS'!Q1429</f>
        <v>2.4876904755404695E-2</v>
      </c>
      <c r="I440" s="158">
        <f>'STOCK RETURNS'!S1429</f>
        <v>2.8855456832555755E-2</v>
      </c>
      <c r="J440" s="158">
        <f>'STOCK RETURNS'!U1429</f>
        <v>5.7918360586113535E-3</v>
      </c>
      <c r="K440" s="158">
        <f>'STOCK RETURNS'!W1429</f>
        <v>1.6502024636387728E-2</v>
      </c>
      <c r="L440" s="158">
        <f>'STOCK RETURNS'!Y1429</f>
        <v>-6.411648380640479E-3</v>
      </c>
      <c r="M440" s="158">
        <f>'STOCK RETURNS'!AA1429</f>
        <v>3.3140995095080207E-2</v>
      </c>
      <c r="N440" s="158">
        <f>'STOCK RETURNS'!AC1429</f>
        <v>2.1196343484764847E-3</v>
      </c>
      <c r="O440" s="158">
        <f>'STOCK RETURNS'!AE1429</f>
        <v>2.0554148145630079E-2</v>
      </c>
      <c r="P440" s="158">
        <f>'STOCK RETURNS'!AG1429</f>
        <v>-1.6603025563955596E-3</v>
      </c>
      <c r="Q440" s="158">
        <f>'STOCK RETURNS'!AI1429</f>
        <v>-1.1367860787419159E-3</v>
      </c>
      <c r="R440" s="159">
        <f>'STOCK RETURNS'!AK1429</f>
        <v>4.4519260789104953E-2</v>
      </c>
      <c r="S440" s="156"/>
    </row>
    <row r="441" spans="1:19">
      <c r="A441" s="157">
        <f>'STOCK RETURNS'!C1430</f>
        <v>5.048078164733949E-2</v>
      </c>
      <c r="B441" s="158">
        <f>'STOCK RETURNS'!E1430</f>
        <v>2.1599084850290264E-3</v>
      </c>
      <c r="C441" s="158">
        <f>'STOCK RETURNS'!G1430</f>
        <v>-6.8415318167166003E-3</v>
      </c>
      <c r="D441" s="158">
        <f>'STOCK RETURNS'!I1430</f>
        <v>1.4034223794001554E-2</v>
      </c>
      <c r="E441" s="158">
        <f>'STOCK RETURNS'!K1430</f>
        <v>-5.8262627810127003E-3</v>
      </c>
      <c r="F441" s="158">
        <f>'STOCK RETURNS'!M1430</f>
        <v>2.731195486106704E-2</v>
      </c>
      <c r="G441" s="158">
        <f>'STOCK RETURNS'!O1430</f>
        <v>7.2010535976272161E-2</v>
      </c>
      <c r="H441" s="158">
        <f>'STOCK RETURNS'!Q1430</f>
        <v>4.033047325206502E-2</v>
      </c>
      <c r="I441" s="158">
        <f>'STOCK RETURNS'!S1430</f>
        <v>-4.5011328807915384E-3</v>
      </c>
      <c r="J441" s="158">
        <f>'STOCK RETURNS'!U1430</f>
        <v>-1.0764366587158543E-2</v>
      </c>
      <c r="K441" s="158">
        <f>'STOCK RETURNS'!W1430</f>
        <v>-1.0052172736458056E-2</v>
      </c>
      <c r="L441" s="158">
        <f>'STOCK RETURNS'!Y1430</f>
        <v>8.9648412569794493E-3</v>
      </c>
      <c r="M441" s="158">
        <f>'STOCK RETURNS'!AA1430</f>
        <v>1.4420416103858861E-2</v>
      </c>
      <c r="N441" s="158">
        <f>'STOCK RETURNS'!AC1430</f>
        <v>1.81549985979737E-2</v>
      </c>
      <c r="O441" s="158">
        <f>'STOCK RETURNS'!AE1430</f>
        <v>-4.0486297100660396E-3</v>
      </c>
      <c r="P441" s="158">
        <f>'STOCK RETURNS'!AG1430</f>
        <v>3.7026165369687662E-2</v>
      </c>
      <c r="Q441" s="158">
        <f>'STOCK RETURNS'!AI1430</f>
        <v>-1.4228022844798567E-3</v>
      </c>
      <c r="R441" s="159">
        <f>'STOCK RETURNS'!AK1430</f>
        <v>-3.9383912275473502E-3</v>
      </c>
      <c r="S441" s="156"/>
    </row>
    <row r="442" spans="1:19">
      <c r="A442" s="157">
        <f>'STOCK RETURNS'!C1431</f>
        <v>6.4206661058801087E-2</v>
      </c>
      <c r="B442" s="158">
        <f>'STOCK RETURNS'!E1431</f>
        <v>4.0836081546560023E-3</v>
      </c>
      <c r="C442" s="158">
        <f>'STOCK RETURNS'!G1431</f>
        <v>2.2857152808558609E-3</v>
      </c>
      <c r="D442" s="158">
        <f>'STOCK RETURNS'!I1431</f>
        <v>1.4145377311077127E-2</v>
      </c>
      <c r="E442" s="158">
        <f>'STOCK RETURNS'!K1431</f>
        <v>-8.5183421717374697E-3</v>
      </c>
      <c r="F442" s="158">
        <f>'STOCK RETURNS'!M1431</f>
        <v>6.2461164969527692E-3</v>
      </c>
      <c r="G442" s="158">
        <f>'STOCK RETURNS'!O1431</f>
        <v>-1.2484556662245284E-2</v>
      </c>
      <c r="H442" s="158">
        <f>'STOCK RETURNS'!Q1431</f>
        <v>1.17303397854896E-2</v>
      </c>
      <c r="I442" s="158">
        <f>'STOCK RETURNS'!S1431</f>
        <v>1.1958288988873576E-2</v>
      </c>
      <c r="J442" s="158">
        <f>'STOCK RETURNS'!U1431</f>
        <v>-1.2009382211230905E-2</v>
      </c>
      <c r="K442" s="158">
        <f>'STOCK RETURNS'!W1431</f>
        <v>4.5816995754161425E-3</v>
      </c>
      <c r="L442" s="158">
        <f>'STOCK RETURNS'!Y1431</f>
        <v>8.8851864422506803E-3</v>
      </c>
      <c r="M442" s="158">
        <f>'STOCK RETURNS'!AA1431</f>
        <v>-2.0760462923478638E-2</v>
      </c>
      <c r="N442" s="158">
        <f>'STOCK RETURNS'!AC1431</f>
        <v>1.9457054938529089E-2</v>
      </c>
      <c r="O442" s="158">
        <f>'STOCK RETURNS'!AE1431</f>
        <v>-1.3055631074567933E-3</v>
      </c>
      <c r="P442" s="158">
        <f>'STOCK RETURNS'!AG1431</f>
        <v>1.0829855807947528E-2</v>
      </c>
      <c r="Q442" s="158">
        <f>'STOCK RETURNS'!AI1431</f>
        <v>1.4884212352563688E-3</v>
      </c>
      <c r="R442" s="159">
        <f>'STOCK RETURNS'!AK1431</f>
        <v>-1.6356124506372565E-2</v>
      </c>
      <c r="S442" s="156"/>
    </row>
    <row r="443" spans="1:19">
      <c r="A443" s="157">
        <f>'STOCK RETURNS'!C1432</f>
        <v>-9.5503022485038547E-3</v>
      </c>
      <c r="B443" s="158">
        <f>'STOCK RETURNS'!E1432</f>
        <v>-2.7417498366799214E-2</v>
      </c>
      <c r="C443" s="158">
        <f>'STOCK RETURNS'!G1432</f>
        <v>0</v>
      </c>
      <c r="D443" s="158">
        <f>'STOCK RETURNS'!I1432</f>
        <v>1.2206287752960139E-3</v>
      </c>
      <c r="E443" s="158">
        <f>'STOCK RETURNS'!K1432</f>
        <v>1.900869653586386E-4</v>
      </c>
      <c r="F443" s="158">
        <f>'STOCK RETURNS'!M1432</f>
        <v>-2.3308141773674372E-2</v>
      </c>
      <c r="G443" s="158">
        <f>'STOCK RETURNS'!O1432</f>
        <v>-1.1915649197143659E-2</v>
      </c>
      <c r="H443" s="158">
        <f>'STOCK RETURNS'!Q1432</f>
        <v>3.4924366114992022E-3</v>
      </c>
      <c r="I443" s="158">
        <f>'STOCK RETURNS'!S1432</f>
        <v>2.204350828861578E-2</v>
      </c>
      <c r="J443" s="158">
        <f>'STOCK RETURNS'!U1432</f>
        <v>-1.58579483189621E-2</v>
      </c>
      <c r="K443" s="158">
        <f>'STOCK RETURNS'!W1432</f>
        <v>-3.8014638778696819E-2</v>
      </c>
      <c r="L443" s="158">
        <f>'STOCK RETURNS'!Y1432</f>
        <v>1.6835020811140162E-3</v>
      </c>
      <c r="M443" s="158">
        <f>'STOCK RETURNS'!AA1432</f>
        <v>1.5280997158852927E-2</v>
      </c>
      <c r="N443" s="158">
        <f>'STOCK RETURNS'!AC1432</f>
        <v>5.549250789476946E-3</v>
      </c>
      <c r="O443" s="158">
        <f>'STOCK RETURNS'!AE1432</f>
        <v>6.1219494198356671E-4</v>
      </c>
      <c r="P443" s="158">
        <f>'STOCK RETURNS'!AG1432</f>
        <v>-3.1866230246352968E-2</v>
      </c>
      <c r="Q443" s="158">
        <f>'STOCK RETURNS'!AI1432</f>
        <v>-2.6193081563144965E-2</v>
      </c>
      <c r="R443" s="159">
        <f>'STOCK RETURNS'!AK1432</f>
        <v>2.7150344929939276E-3</v>
      </c>
      <c r="S443" s="156"/>
    </row>
    <row r="444" spans="1:19">
      <c r="A444" s="157">
        <f>'STOCK RETURNS'!C1433</f>
        <v>1.9637751561929997E-2</v>
      </c>
      <c r="B444" s="158">
        <f>'STOCK RETURNS'!E1433</f>
        <v>-2.7453689171928948E-3</v>
      </c>
      <c r="C444" s="158">
        <f>'STOCK RETURNS'!G1433</f>
        <v>-3.6739774962225878E-2</v>
      </c>
      <c r="D444" s="158">
        <f>'STOCK RETURNS'!I1433</f>
        <v>-1.6605547614775399E-2</v>
      </c>
      <c r="E444" s="158">
        <f>'STOCK RETURNS'!K1433</f>
        <v>-1.2527657385597737E-2</v>
      </c>
      <c r="F444" s="158">
        <f>'STOCK RETURNS'!M1433</f>
        <v>-6.3938836752560155E-3</v>
      </c>
      <c r="G444" s="158">
        <f>'STOCK RETURNS'!O1433</f>
        <v>1.335036967280384E-2</v>
      </c>
      <c r="H444" s="158">
        <f>'STOCK RETURNS'!Q1433</f>
        <v>-1.6994256045370762E-2</v>
      </c>
      <c r="I444" s="158">
        <f>'STOCK RETURNS'!S1433</f>
        <v>-3.4001797277489469E-2</v>
      </c>
      <c r="J444" s="158">
        <f>'STOCK RETURNS'!U1433</f>
        <v>1.1600358066321001E-2</v>
      </c>
      <c r="K444" s="158">
        <f>'STOCK RETURNS'!W1433</f>
        <v>-9.5011883632024191E-4</v>
      </c>
      <c r="L444" s="158">
        <f>'STOCK RETURNS'!Y1433</f>
        <v>-2.9479911853217207E-3</v>
      </c>
      <c r="M444" s="158">
        <f>'STOCK RETURNS'!AA1433</f>
        <v>0</v>
      </c>
      <c r="N444" s="158">
        <f>'STOCK RETURNS'!AC1433</f>
        <v>-3.7018267292480652E-3</v>
      </c>
      <c r="O444" s="158">
        <f>'STOCK RETURNS'!AE1433</f>
        <v>2.9028187891276384E-3</v>
      </c>
      <c r="P444" s="158">
        <f>'STOCK RETURNS'!AG1433</f>
        <v>-1.1844191759714184E-2</v>
      </c>
      <c r="Q444" s="158">
        <f>'STOCK RETURNS'!AI1433</f>
        <v>-7.3917495253130452E-3</v>
      </c>
      <c r="R444" s="159">
        <f>'STOCK RETURNS'!AK1433</f>
        <v>-1.4678738485108438E-3</v>
      </c>
      <c r="S444" s="156"/>
    </row>
    <row r="445" spans="1:19">
      <c r="A445" s="157">
        <f>'STOCK RETURNS'!C1434</f>
        <v>-8.4593737005511128E-3</v>
      </c>
      <c r="B445" s="158">
        <f>'STOCK RETURNS'!E1434</f>
        <v>1.4781394765478909E-2</v>
      </c>
      <c r="C445" s="158">
        <f>'STOCK RETURNS'!G1434</f>
        <v>3.9020277660951175E-2</v>
      </c>
      <c r="D445" s="158">
        <f>'STOCK RETURNS'!I1434</f>
        <v>7.7220460939103185E-3</v>
      </c>
      <c r="E445" s="158">
        <f>'STOCK RETURNS'!K1434</f>
        <v>-4.2915416541772907E-3</v>
      </c>
      <c r="F445" s="158">
        <f>'STOCK RETURNS'!M1434</f>
        <v>1.6023076653567283E-3</v>
      </c>
      <c r="G445" s="158">
        <f>'STOCK RETURNS'!O1434</f>
        <v>-6.1118291996332102E-3</v>
      </c>
      <c r="H445" s="158">
        <f>'STOCK RETURNS'!Q1434</f>
        <v>6.4801404965196732E-3</v>
      </c>
      <c r="I445" s="158">
        <f>'STOCK RETURNS'!S1434</f>
        <v>-1.5151805020602333E-2</v>
      </c>
      <c r="J445" s="158">
        <f>'STOCK RETURNS'!U1434</f>
        <v>3.5935355101302181E-3</v>
      </c>
      <c r="K445" s="158">
        <f>'STOCK RETURNS'!W1434</f>
        <v>-3.0464608481651765E-3</v>
      </c>
      <c r="L445" s="158">
        <f>'STOCK RETURNS'!Y1434</f>
        <v>2.9479911853216834E-3</v>
      </c>
      <c r="M445" s="158">
        <f>'STOCK RETURNS'!AA1434</f>
        <v>0</v>
      </c>
      <c r="N445" s="158">
        <f>'STOCK RETURNS'!AC1434</f>
        <v>2.7733534851063285E-3</v>
      </c>
      <c r="O445" s="158">
        <f>'STOCK RETURNS'!AE1434</f>
        <v>-6.6020984811353631E-3</v>
      </c>
      <c r="P445" s="158">
        <f>'STOCK RETURNS'!AG1434</f>
        <v>-1.654944149411959E-4</v>
      </c>
      <c r="Q445" s="158">
        <f>'STOCK RETURNS'!AI1434</f>
        <v>-2.1283478927302389E-2</v>
      </c>
      <c r="R445" s="159">
        <f>'STOCK RETURNS'!AK1434</f>
        <v>5.7258417826136351E-3</v>
      </c>
      <c r="S445" s="156"/>
    </row>
    <row r="446" spans="1:19">
      <c r="A446" s="157">
        <f>'STOCK RETURNS'!C1435</f>
        <v>1.8534801093366114E-2</v>
      </c>
      <c r="B446" s="158">
        <f>'STOCK RETURNS'!E1435</f>
        <v>1.5825949894524717E-2</v>
      </c>
      <c r="C446" s="158">
        <f>'STOCK RETURNS'!G1435</f>
        <v>-1.8391322971423544E-2</v>
      </c>
      <c r="D446" s="158">
        <f>'STOCK RETURNS'!I1435</f>
        <v>-4.9352351867308986E-3</v>
      </c>
      <c r="E446" s="158">
        <f>'STOCK RETURNS'!K1435</f>
        <v>-1.1812022134000953E-2</v>
      </c>
      <c r="F446" s="158">
        <f>'STOCK RETURNS'!M1435</f>
        <v>-1.5814433184537471E-2</v>
      </c>
      <c r="G446" s="158">
        <f>'STOCK RETURNS'!O1435</f>
        <v>-5.8665669116754783E-2</v>
      </c>
      <c r="H446" s="158">
        <f>'STOCK RETURNS'!Q1435</f>
        <v>-2.3167059281534418E-2</v>
      </c>
      <c r="I446" s="158">
        <f>'STOCK RETURNS'!S1435</f>
        <v>-3.5745841488394416E-2</v>
      </c>
      <c r="J446" s="158">
        <f>'STOCK RETURNS'!U1435</f>
        <v>-1.7760075427708244E-2</v>
      </c>
      <c r="K446" s="158">
        <f>'STOCK RETURNS'!W1435</f>
        <v>-7.4648638345212069E-3</v>
      </c>
      <c r="L446" s="158">
        <f>'STOCK RETURNS'!Y1435</f>
        <v>-5.4817763246939261E-3</v>
      </c>
      <c r="M446" s="158">
        <f>'STOCK RETURNS'!AA1435</f>
        <v>-4.0936469936784556E-2</v>
      </c>
      <c r="N446" s="158">
        <f>'STOCK RETURNS'!AC1435</f>
        <v>1.907594003281715E-3</v>
      </c>
      <c r="O446" s="158">
        <f>'STOCK RETURNS'!AE1435</f>
        <v>-5.7394417100167863E-3</v>
      </c>
      <c r="P446" s="158">
        <f>'STOCK RETURNS'!AG1435</f>
        <v>3.9643263019089464E-3</v>
      </c>
      <c r="Q446" s="158">
        <f>'STOCK RETURNS'!AI1435</f>
        <v>-5.2588415087978495E-3</v>
      </c>
      <c r="R446" s="159">
        <f>'STOCK RETURNS'!AK1435</f>
        <v>3.4904049397685676E-3</v>
      </c>
      <c r="S446" s="156"/>
    </row>
    <row r="447" spans="1:19">
      <c r="A447" s="157">
        <f>'STOCK RETURNS'!C1436</f>
        <v>4.3376334995932743E-3</v>
      </c>
      <c r="B447" s="158">
        <f>'STOCK RETURNS'!E1436</f>
        <v>5.6092159851117339E-2</v>
      </c>
      <c r="C447" s="158">
        <f>'STOCK RETURNS'!G1436</f>
        <v>1.0616300955057648E-2</v>
      </c>
      <c r="D447" s="158">
        <f>'STOCK RETURNS'!I1436</f>
        <v>3.4045841409717066E-2</v>
      </c>
      <c r="E447" s="158">
        <f>'STOCK RETURNS'!K1436</f>
        <v>-1.0469755741189645E-2</v>
      </c>
      <c r="F447" s="158">
        <f>'STOCK RETURNS'!M1436</f>
        <v>-2.1371847468495887E-2</v>
      </c>
      <c r="G447" s="158">
        <f>'STOCK RETURNS'!O1436</f>
        <v>-5.0589104428366838E-2</v>
      </c>
      <c r="H447" s="158">
        <f>'STOCK RETURNS'!Q1436</f>
        <v>-2.3101331273397974E-2</v>
      </c>
      <c r="I447" s="158">
        <f>'STOCK RETURNS'!S1436</f>
        <v>-2.2400936689166772E-2</v>
      </c>
      <c r="J447" s="158">
        <f>'STOCK RETURNS'!U1436</f>
        <v>1.1830480120030285E-2</v>
      </c>
      <c r="K447" s="158">
        <f>'STOCK RETURNS'!W1436</f>
        <v>1.789842144369299E-2</v>
      </c>
      <c r="L447" s="158">
        <f>'STOCK RETURNS'!Y1436</f>
        <v>-8.0662717126125053E-3</v>
      </c>
      <c r="M447" s="158">
        <f>'STOCK RETURNS'!AA1436</f>
        <v>-2.7271780089749037E-2</v>
      </c>
      <c r="N447" s="158">
        <f>'STOCK RETURNS'!AC1436</f>
        <v>-1.3744761974189492E-3</v>
      </c>
      <c r="O447" s="158">
        <f>'STOCK RETURNS'!AE1436</f>
        <v>-1.2054587096238154E-3</v>
      </c>
      <c r="P447" s="158">
        <f>'STOCK RETURNS'!AG1436</f>
        <v>5.2614392996735851E-3</v>
      </c>
      <c r="Q447" s="158">
        <f>'STOCK RETURNS'!AI1436</f>
        <v>-4.2130807287880951E-3</v>
      </c>
      <c r="R447" s="159">
        <f>'STOCK RETURNS'!AK1436</f>
        <v>4.8837459850598324E-3</v>
      </c>
      <c r="S447" s="156"/>
    </row>
    <row r="448" spans="1:19">
      <c r="A448" s="157">
        <f>'STOCK RETURNS'!C1437</f>
        <v>5.2858902037805234E-3</v>
      </c>
      <c r="B448" s="158">
        <f>'STOCK RETURNS'!E1437</f>
        <v>2.7487918504299942E-2</v>
      </c>
      <c r="C448" s="158">
        <f>'STOCK RETURNS'!G1437</f>
        <v>8.6857688917043128E-3</v>
      </c>
      <c r="D448" s="158">
        <f>'STOCK RETURNS'!I1437</f>
        <v>9.518215820976032E-3</v>
      </c>
      <c r="E448" s="158">
        <f>'STOCK RETURNS'!K1437</f>
        <v>2.3151217141668411E-2</v>
      </c>
      <c r="F448" s="158">
        <f>'STOCK RETURNS'!M1437</f>
        <v>1.5826245260789358E-2</v>
      </c>
      <c r="G448" s="158">
        <f>'STOCK RETURNS'!O1437</f>
        <v>2.6594145170827553E-2</v>
      </c>
      <c r="H448" s="158">
        <f>'STOCK RETURNS'!Q1437</f>
        <v>1.1009285508369396E-2</v>
      </c>
      <c r="I448" s="158">
        <f>'STOCK RETURNS'!S1437</f>
        <v>-3.2414939241709557E-3</v>
      </c>
      <c r="J448" s="158">
        <f>'STOCK RETURNS'!U1437</f>
        <v>-2.4754971996742451E-3</v>
      </c>
      <c r="K448" s="158">
        <f>'STOCK RETURNS'!W1437</f>
        <v>1.8869704745117497E-4</v>
      </c>
      <c r="L448" s="158">
        <f>'STOCK RETURNS'!Y1437</f>
        <v>4.1742287033696888E-2</v>
      </c>
      <c r="M448" s="158">
        <f>'STOCK RETURNS'!AA1437</f>
        <v>1.5641733637014956E-2</v>
      </c>
      <c r="N448" s="158">
        <f>'STOCK RETURNS'!AC1437</f>
        <v>2.8327901305591438E-3</v>
      </c>
      <c r="O448" s="158">
        <f>'STOCK RETURNS'!AE1437</f>
        <v>-6.1010478270937659E-3</v>
      </c>
      <c r="P448" s="158">
        <f>'STOCK RETURNS'!AG1437</f>
        <v>9.7912009362455307E-3</v>
      </c>
      <c r="Q448" s="158">
        <f>'STOCK RETURNS'!AI1437</f>
        <v>9.6336504190739827E-3</v>
      </c>
      <c r="R448" s="159">
        <f>'STOCK RETURNS'!AK1437</f>
        <v>7.782140442054949E-3</v>
      </c>
      <c r="S448" s="156"/>
    </row>
    <row r="449" spans="1:19">
      <c r="A449" s="157">
        <f>'STOCK RETURNS'!C1438</f>
        <v>3.9031445954749611E-2</v>
      </c>
      <c r="B449" s="158">
        <f>'STOCK RETURNS'!E1438</f>
        <v>4.3524246543212387E-2</v>
      </c>
      <c r="C449" s="158">
        <f>'STOCK RETURNS'!G1438</f>
        <v>4.4075685054847019E-2</v>
      </c>
      <c r="D449" s="158">
        <f>'STOCK RETURNS'!I1438</f>
        <v>2.5428814256258155E-2</v>
      </c>
      <c r="E449" s="158">
        <f>'STOCK RETURNS'!K1438</f>
        <v>-3.191646405838158E-3</v>
      </c>
      <c r="F449" s="158">
        <f>'STOCK RETURNS'!M1438</f>
        <v>2.1039779184542771E-2</v>
      </c>
      <c r="G449" s="158">
        <f>'STOCK RETURNS'!O1438</f>
        <v>-8.6546566963598449E-3</v>
      </c>
      <c r="H449" s="158">
        <f>'STOCK RETURNS'!Q1438</f>
        <v>3.6429912785010087E-3</v>
      </c>
      <c r="I449" s="158">
        <f>'STOCK RETURNS'!S1438</f>
        <v>1.6103407566578673E-2</v>
      </c>
      <c r="J449" s="158">
        <f>'STOCK RETURNS'!U1438</f>
        <v>-4.0273916699823213E-3</v>
      </c>
      <c r="K449" s="158">
        <f>'STOCK RETURNS'!W1438</f>
        <v>-1.5401007896800043E-2</v>
      </c>
      <c r="L449" s="158">
        <f>'STOCK RETURNS'!Y1438</f>
        <v>4.0462158732339208E-2</v>
      </c>
      <c r="M449" s="158">
        <f>'STOCK RETURNS'!AA1438</f>
        <v>6.4650421440149534E-3</v>
      </c>
      <c r="N449" s="158">
        <f>'STOCK RETURNS'!AC1438</f>
        <v>-4.6299869644132963E-4</v>
      </c>
      <c r="O449" s="158">
        <f>'STOCK RETURNS'!AE1438</f>
        <v>6.008260017283348E-3</v>
      </c>
      <c r="P449" s="158">
        <f>'STOCK RETURNS'!AG1438</f>
        <v>1.7847007251928565E-3</v>
      </c>
      <c r="Q449" s="158">
        <f>'STOCK RETURNS'!AI1438</f>
        <v>1.5723810624279806E-2</v>
      </c>
      <c r="R449" s="159">
        <f>'STOCK RETURNS'!AK1438</f>
        <v>-5.2397290432049303E-3</v>
      </c>
      <c r="S449" s="156"/>
    </row>
    <row r="450" spans="1:19">
      <c r="A450" s="157">
        <f>'STOCK RETURNS'!C1439</f>
        <v>1.9497709836961485E-2</v>
      </c>
      <c r="B450" s="158">
        <f>'STOCK RETURNS'!E1439</f>
        <v>1.6751677176105959E-2</v>
      </c>
      <c r="C450" s="158">
        <f>'STOCK RETURNS'!G1439</f>
        <v>-2.8270433938255474E-2</v>
      </c>
      <c r="D450" s="158">
        <f>'STOCK RETURNS'!I1439</f>
        <v>-2.4541108916117545E-2</v>
      </c>
      <c r="E450" s="158">
        <f>'STOCK RETURNS'!K1439</f>
        <v>2.6856872943326209E-2</v>
      </c>
      <c r="F450" s="158">
        <f>'STOCK RETURNS'!M1439</f>
        <v>-7.0717106021396837E-3</v>
      </c>
      <c r="G450" s="158">
        <f>'STOCK RETURNS'!O1439</f>
        <v>-2.2374085542333309E-2</v>
      </c>
      <c r="H450" s="158">
        <f>'STOCK RETURNS'!Q1439</f>
        <v>6.0423144559626617E-3</v>
      </c>
      <c r="I450" s="158">
        <f>'STOCK RETURNS'!S1439</f>
        <v>-2.5891413932741591E-2</v>
      </c>
      <c r="J450" s="158">
        <f>'STOCK RETURNS'!U1439</f>
        <v>4.8309272696655924E-3</v>
      </c>
      <c r="K450" s="158">
        <f>'STOCK RETURNS'!W1439</f>
        <v>-2.6861105943440161E-3</v>
      </c>
      <c r="L450" s="158">
        <f>'STOCK RETURNS'!Y1439</f>
        <v>2.3667448067086441E-2</v>
      </c>
      <c r="M450" s="158">
        <f>'STOCK RETURNS'!AA1439</f>
        <v>9.6198634667213762E-3</v>
      </c>
      <c r="N450" s="158">
        <f>'STOCK RETURNS'!AC1439</f>
        <v>-1.2007170010210804E-4</v>
      </c>
      <c r="O450" s="158">
        <f>'STOCK RETURNS'!AE1439</f>
        <v>-1.7129652927565747E-3</v>
      </c>
      <c r="P450" s="158">
        <f>'STOCK RETURNS'!AG1439</f>
        <v>-8.7919810883658987E-3</v>
      </c>
      <c r="Q450" s="158">
        <f>'STOCK RETURNS'!AI1439</f>
        <v>-3.690965890810252E-3</v>
      </c>
      <c r="R450" s="159">
        <f>'STOCK RETURNS'!AK1439</f>
        <v>-1.295457640908671E-2</v>
      </c>
      <c r="S450" s="156"/>
    </row>
    <row r="451" spans="1:19">
      <c r="A451" s="157">
        <f>'STOCK RETURNS'!C1440</f>
        <v>4.1349711579218773E-3</v>
      </c>
      <c r="B451" s="158">
        <f>'STOCK RETURNS'!E1440</f>
        <v>4.0326506882318765E-3</v>
      </c>
      <c r="C451" s="158">
        <f>'STOCK RETURNS'!G1440</f>
        <v>-7.1942756340270851E-3</v>
      </c>
      <c r="D451" s="158">
        <f>'STOCK RETURNS'!I1440</f>
        <v>3.401985287066131E-2</v>
      </c>
      <c r="E451" s="158">
        <f>'STOCK RETURNS'!K1440</f>
        <v>5.1733172802205987E-3</v>
      </c>
      <c r="F451" s="158">
        <f>'STOCK RETURNS'!M1440</f>
        <v>-2.5839807659250179E-3</v>
      </c>
      <c r="G451" s="158">
        <f>'STOCK RETURNS'!O1440</f>
        <v>4.4345970678657748E-3</v>
      </c>
      <c r="H451" s="158">
        <f>'STOCK RETURNS'!Q1440</f>
        <v>1.8055978423386482E-3</v>
      </c>
      <c r="I451" s="158">
        <f>'STOCK RETURNS'!S1440</f>
        <v>2.4292692569044701E-2</v>
      </c>
      <c r="J451" s="158">
        <f>'STOCK RETURNS'!U1440</f>
        <v>-8.267009478073897E-3</v>
      </c>
      <c r="K451" s="158">
        <f>'STOCK RETURNS'!W1440</f>
        <v>1.9210450544150377E-4</v>
      </c>
      <c r="L451" s="158">
        <f>'STOCK RETURNS'!Y1440</f>
        <v>1.2573989250588766E-2</v>
      </c>
      <c r="M451" s="158">
        <f>'STOCK RETURNS'!AA1440</f>
        <v>2.95891874013867E-3</v>
      </c>
      <c r="N451" s="158">
        <f>'STOCK RETURNS'!AC1440</f>
        <v>-6.8618873648195833E-5</v>
      </c>
      <c r="O451" s="158">
        <f>'STOCK RETURNS'!AE1440</f>
        <v>-5.457675244386246E-3</v>
      </c>
      <c r="P451" s="158">
        <f>'STOCK RETURNS'!AG1440</f>
        <v>1.3965800228605243E-2</v>
      </c>
      <c r="Q451" s="158">
        <f>'STOCK RETURNS'!AI1440</f>
        <v>7.0964224477642838E-3</v>
      </c>
      <c r="R451" s="159">
        <f>'STOCK RETURNS'!AK1440</f>
        <v>1.124573603268457E-2</v>
      </c>
      <c r="S451" s="156"/>
    </row>
    <row r="452" spans="1:19">
      <c r="A452" s="157">
        <f>'STOCK RETURNS'!C1441</f>
        <v>1.7020294679368199E-2</v>
      </c>
      <c r="B452" s="158">
        <f>'STOCK RETURNS'!E1441</f>
        <v>9.8529227314043157E-3</v>
      </c>
      <c r="C452" s="158">
        <f>'STOCK RETURNS'!G1441</f>
        <v>-7.2464085207671978E-3</v>
      </c>
      <c r="D452" s="158">
        <f>'STOCK RETURNS'!I1441</f>
        <v>8.5726537611836699E-4</v>
      </c>
      <c r="E452" s="158">
        <f>'STOCK RETURNS'!K1441</f>
        <v>5.5961525606102409E-2</v>
      </c>
      <c r="F452" s="158">
        <f>'STOCK RETURNS'!M1441</f>
        <v>6.1260871903243003E-3</v>
      </c>
      <c r="G452" s="158">
        <f>'STOCK RETURNS'!O1441</f>
        <v>1.7939488474467549E-2</v>
      </c>
      <c r="H452" s="158">
        <f>'STOCK RETURNS'!Q1441</f>
        <v>1.7878902940207764E-2</v>
      </c>
      <c r="I452" s="158">
        <f>'STOCK RETURNS'!S1441</f>
        <v>7.9681696491768813E-3</v>
      </c>
      <c r="J452" s="158">
        <f>'STOCK RETURNS'!U1441</f>
        <v>-2.4181506135002549E-2</v>
      </c>
      <c r="K452" s="158">
        <f>'STOCK RETURNS'!W1441</f>
        <v>3.7142548289555141E-2</v>
      </c>
      <c r="L452" s="158">
        <f>'STOCK RETURNS'!Y1441</f>
        <v>6.0245905659664409E-2</v>
      </c>
      <c r="M452" s="158">
        <f>'STOCK RETURNS'!AA1441</f>
        <v>2.2472855852058576E-2</v>
      </c>
      <c r="N452" s="158">
        <f>'STOCK RETURNS'!AC1441</f>
        <v>1.9366731277110532E-3</v>
      </c>
      <c r="O452" s="158">
        <f>'STOCK RETURNS'!AE1441</f>
        <v>-3.9538903634740606E-3</v>
      </c>
      <c r="P452" s="158">
        <f>'STOCK RETURNS'!AG1441</f>
        <v>7.2309410517807107E-2</v>
      </c>
      <c r="Q452" s="158">
        <f>'STOCK RETURNS'!AI1441</f>
        <v>3.9810050315121012E-3</v>
      </c>
      <c r="R452" s="159">
        <f>'STOCK RETURNS'!AK1441</f>
        <v>4.6377401991978219E-3</v>
      </c>
      <c r="S452" s="156"/>
    </row>
    <row r="453" spans="1:19">
      <c r="A453" s="157">
        <f>'STOCK RETURNS'!C1442</f>
        <v>1.3858895574892838E-2</v>
      </c>
      <c r="B453" s="158">
        <f>'STOCK RETURNS'!E1442</f>
        <v>-5.4998910912768421E-2</v>
      </c>
      <c r="C453" s="158">
        <f>'STOCK RETURNS'!G1442</f>
        <v>7.2464085207672533E-3</v>
      </c>
      <c r="D453" s="158">
        <f>'STOCK RETURNS'!I1442</f>
        <v>1.3898961514795952E-2</v>
      </c>
      <c r="E453" s="158">
        <f>'STOCK RETURNS'!K1442</f>
        <v>1.3481568185713177E-2</v>
      </c>
      <c r="F453" s="158">
        <f>'STOCK RETURNS'!M1442</f>
        <v>3.2138840064521414E-4</v>
      </c>
      <c r="G453" s="158">
        <f>'STOCK RETURNS'!O1442</f>
        <v>-9.1288587923127728E-3</v>
      </c>
      <c r="H453" s="158">
        <f>'STOCK RETURNS'!Q1442</f>
        <v>-5.9084196696665859E-4</v>
      </c>
      <c r="I453" s="158">
        <f>'STOCK RETURNS'!S1442</f>
        <v>-2.2472855852058514E-2</v>
      </c>
      <c r="J453" s="158">
        <f>'STOCK RETURNS'!U1442</f>
        <v>-7.6488222005519191E-2</v>
      </c>
      <c r="K453" s="158">
        <f>'STOCK RETURNS'!W1442</f>
        <v>-3.2543076785097269E-2</v>
      </c>
      <c r="L453" s="158">
        <f>'STOCK RETURNS'!Y1442</f>
        <v>2.9506882509438632E-2</v>
      </c>
      <c r="M453" s="158">
        <f>'STOCK RETURNS'!AA1442</f>
        <v>9.950330853168092E-3</v>
      </c>
      <c r="N453" s="158">
        <f>'STOCK RETURNS'!AC1442</f>
        <v>5.0553461947331589E-3</v>
      </c>
      <c r="O453" s="158">
        <f>'STOCK RETURNS'!AE1442</f>
        <v>-6.9875738754565241E-4</v>
      </c>
      <c r="P453" s="158">
        <f>'STOCK RETURNS'!AG1442</f>
        <v>-9.0049533325020626E-4</v>
      </c>
      <c r="Q453" s="158">
        <f>'STOCK RETURNS'!AI1442</f>
        <v>-1.2402203260611979E-2</v>
      </c>
      <c r="R453" s="159">
        <f>'STOCK RETURNS'!AK1442</f>
        <v>1.8895816779260572E-2</v>
      </c>
      <c r="S453" s="156"/>
    </row>
    <row r="454" spans="1:19">
      <c r="A454" s="157">
        <f>'STOCK RETURNS'!C1443</f>
        <v>5.3742880321915563E-2</v>
      </c>
      <c r="B454" s="158">
        <f>'STOCK RETURNS'!E1443</f>
        <v>1.4793463589759741E-2</v>
      </c>
      <c r="C454" s="158">
        <f>'STOCK RETURNS'!G1443</f>
        <v>1.9218468600828893E-2</v>
      </c>
      <c r="D454" s="158">
        <f>'STOCK RETURNS'!I1443</f>
        <v>1.9250141094280887E-2</v>
      </c>
      <c r="E454" s="158">
        <f>'STOCK RETURNS'!K1443</f>
        <v>2.7196703432049951E-2</v>
      </c>
      <c r="F454" s="158">
        <f>'STOCK RETURNS'!M1443</f>
        <v>4.6768290491036819E-2</v>
      </c>
      <c r="G454" s="158">
        <f>'STOCK RETURNS'!O1443</f>
        <v>1.593625835278026E-3</v>
      </c>
      <c r="H454" s="158">
        <f>'STOCK RETURNS'!Q1443</f>
        <v>1.7575144821507273E-2</v>
      </c>
      <c r="I454" s="158">
        <f>'STOCK RETURNS'!S1443</f>
        <v>1.6220603718680509E-3</v>
      </c>
      <c r="J454" s="158">
        <f>'STOCK RETURNS'!U1443</f>
        <v>-8.2440697750820659E-3</v>
      </c>
      <c r="K454" s="158">
        <f>'STOCK RETURNS'!W1443</f>
        <v>1.2918112773046404E-2</v>
      </c>
      <c r="L454" s="158">
        <f>'STOCK RETURNS'!Y1443</f>
        <v>1.1700064645010789E-2</v>
      </c>
      <c r="M454" s="158">
        <f>'STOCK RETURNS'!AA1443</f>
        <v>2.1548336206202709E-2</v>
      </c>
      <c r="N454" s="158">
        <f>'STOCK RETURNS'!AC1443</f>
        <v>2.6200739761827641E-3</v>
      </c>
      <c r="O454" s="158">
        <f>'STOCK RETURNS'!AE1443</f>
        <v>1.8449132026396528E-3</v>
      </c>
      <c r="P454" s="158">
        <f>'STOCK RETURNS'!AG1443</f>
        <v>1.756258863256201E-2</v>
      </c>
      <c r="Q454" s="158">
        <f>'STOCK RETURNS'!AI1443</f>
        <v>1.5647642214735618E-2</v>
      </c>
      <c r="R454" s="159">
        <f>'STOCK RETURNS'!AK1443</f>
        <v>6.0214133634152577E-3</v>
      </c>
      <c r="S454" s="156"/>
    </row>
    <row r="455" spans="1:19">
      <c r="A455" s="157">
        <f>'STOCK RETURNS'!C1444</f>
        <v>-4.3318075108571856E-3</v>
      </c>
      <c r="B455" s="158">
        <f>'STOCK RETURNS'!E1444</f>
        <v>9.8942588776007607E-3</v>
      </c>
      <c r="C455" s="158">
        <f>'STOCK RETURNS'!G1444</f>
        <v>1.5374781221312863E-2</v>
      </c>
      <c r="D455" s="158">
        <f>'STOCK RETURNS'!I1444</f>
        <v>-1.9250141094280904E-2</v>
      </c>
      <c r="E455" s="158">
        <f>'STOCK RETURNS'!K1444</f>
        <v>3.2060071833580915E-2</v>
      </c>
      <c r="F455" s="158">
        <f>'STOCK RETURNS'!M1444</f>
        <v>1.1585495439262369E-2</v>
      </c>
      <c r="G455" s="158">
        <f>'STOCK RETURNS'!O1444</f>
        <v>5.9874996593925055E-2</v>
      </c>
      <c r="H455" s="158">
        <f>'STOCK RETURNS'!Q1444</f>
        <v>3.0877238564439444E-2</v>
      </c>
      <c r="I455" s="158">
        <f>'STOCK RETURNS'!S1444</f>
        <v>2.2436838635825379E-2</v>
      </c>
      <c r="J455" s="158">
        <f>'STOCK RETURNS'!U1444</f>
        <v>4.9621216931795706E-2</v>
      </c>
      <c r="K455" s="158">
        <f>'STOCK RETURNS'!W1444</f>
        <v>6.2094469907460655E-3</v>
      </c>
      <c r="L455" s="158">
        <f>'STOCK RETURNS'!Y1444</f>
        <v>2.7331755996465017E-3</v>
      </c>
      <c r="M455" s="158">
        <f>'STOCK RETURNS'!AA1444</f>
        <v>1.2911557636200296E-3</v>
      </c>
      <c r="N455" s="158">
        <f>'STOCK RETURNS'!AC1444</f>
        <v>6.4696643650233197E-3</v>
      </c>
      <c r="O455" s="158">
        <f>'STOCK RETURNS'!AE1444</f>
        <v>8.1104791239306907E-3</v>
      </c>
      <c r="P455" s="158">
        <f>'STOCK RETURNS'!AG1444</f>
        <v>2.5203460933489314E-2</v>
      </c>
      <c r="Q455" s="158">
        <f>'STOCK RETURNS'!AI1444</f>
        <v>5.6095464258844457E-3</v>
      </c>
      <c r="R455" s="159">
        <f>'STOCK RETURNS'!AK1444</f>
        <v>7.6768482205607814E-3</v>
      </c>
      <c r="S455" s="156"/>
    </row>
    <row r="456" spans="1:19">
      <c r="A456" s="157">
        <f>'STOCK RETURNS'!C1445</f>
        <v>7.6628727455690972E-3</v>
      </c>
      <c r="B456" s="158">
        <f>'STOCK RETURNS'!E1445</f>
        <v>-1.0750677125538715E-2</v>
      </c>
      <c r="C456" s="158">
        <f>'STOCK RETURNS'!G1445</f>
        <v>-3.9309943610108889E-3</v>
      </c>
      <c r="D456" s="158">
        <f>'STOCK RETURNS'!I1445</f>
        <v>1.3708425609569376E-2</v>
      </c>
      <c r="E456" s="158">
        <f>'STOCK RETURNS'!K1445</f>
        <v>5.089727438336495E-2</v>
      </c>
      <c r="F456" s="158">
        <f>'STOCK RETURNS'!M1445</f>
        <v>1.2051968715072947E-2</v>
      </c>
      <c r="G456" s="158">
        <f>'STOCK RETURNS'!O1445</f>
        <v>-7.1496071251154862E-3</v>
      </c>
      <c r="H456" s="158">
        <f>'STOCK RETURNS'!Q1445</f>
        <v>3.5401927050915792E-2</v>
      </c>
      <c r="I456" s="158">
        <f>'STOCK RETURNS'!S1445</f>
        <v>-1.5860431556347402E-3</v>
      </c>
      <c r="J456" s="158">
        <f>'STOCK RETURNS'!U1445</f>
        <v>1.0472045832834283E-2</v>
      </c>
      <c r="K456" s="158">
        <f>'STOCK RETURNS'!W1445</f>
        <v>-3.9470025867765247E-3</v>
      </c>
      <c r="L456" s="158">
        <f>'STOCK RETURNS'!Y1445</f>
        <v>-9.2545647662057497E-3</v>
      </c>
      <c r="M456" s="158">
        <f>'STOCK RETURNS'!AA1445</f>
        <v>1.069528911674795E-2</v>
      </c>
      <c r="N456" s="158">
        <f>'STOCK RETURNS'!AC1445</f>
        <v>2.8694646957340956E-4</v>
      </c>
      <c r="O456" s="158">
        <f>'STOCK RETURNS'!AE1445</f>
        <v>4.85369225760778E-4</v>
      </c>
      <c r="P456" s="158">
        <f>'STOCK RETURNS'!AG1445</f>
        <v>-6.0606246116910699E-3</v>
      </c>
      <c r="Q456" s="158">
        <f>'STOCK RETURNS'!AI1445</f>
        <v>1.3711173567222698E-2</v>
      </c>
      <c r="R456" s="159">
        <f>'STOCK RETURNS'!AK1445</f>
        <v>1.0172856655785642E-2</v>
      </c>
      <c r="S456" s="156"/>
    </row>
    <row r="457" spans="1:19">
      <c r="A457" s="157">
        <f>'STOCK RETURNS'!C1446</f>
        <v>-3.2336445151631074E-2</v>
      </c>
      <c r="B457" s="158">
        <f>'STOCK RETURNS'!E1446</f>
        <v>-3.9661065811675826E-2</v>
      </c>
      <c r="C457" s="158">
        <f>'STOCK RETURNS'!G1446</f>
        <v>-2.0783414456434644E-2</v>
      </c>
      <c r="D457" s="158">
        <f>'STOCK RETURNS'!I1446</f>
        <v>3.3287131984268913E-3</v>
      </c>
      <c r="E457" s="158">
        <f>'STOCK RETURNS'!K1446</f>
        <v>-5.4239019893499388E-3</v>
      </c>
      <c r="F457" s="158">
        <f>'STOCK RETURNS'!M1446</f>
        <v>-2.9953572187403047E-4</v>
      </c>
      <c r="G457" s="158">
        <f>'STOCK RETURNS'!O1446</f>
        <v>-2.3305734870869687E-2</v>
      </c>
      <c r="H457" s="158">
        <f>'STOCK RETURNS'!Q1446</f>
        <v>-3.5401927050915723E-2</v>
      </c>
      <c r="I457" s="158">
        <f>'STOCK RETURNS'!S1446</f>
        <v>-1.2779726646398995E-2</v>
      </c>
      <c r="J457" s="158">
        <f>'STOCK RETURNS'!U1446</f>
        <v>-1.0543661115566051E-2</v>
      </c>
      <c r="K457" s="158">
        <f>'STOCK RETURNS'!W1446</f>
        <v>2.4371032249940791E-2</v>
      </c>
      <c r="L457" s="158">
        <f>'STOCK RETURNS'!Y1446</f>
        <v>-5.5248759319699156E-3</v>
      </c>
      <c r="M457" s="158">
        <f>'STOCK RETURNS'!AA1446</f>
        <v>1.0582109330537008E-2</v>
      </c>
      <c r="N457" s="158">
        <f>'STOCK RETURNS'!AC1446</f>
        <v>1.1410859973851958E-2</v>
      </c>
      <c r="O457" s="158">
        <f>'STOCK RETURNS'!AE1446</f>
        <v>6.3910475596531905E-3</v>
      </c>
      <c r="P457" s="158">
        <f>'STOCK RETURNS'!AG1446</f>
        <v>-1.1353833756945573E-2</v>
      </c>
      <c r="Q457" s="158">
        <f>'STOCK RETURNS'!AI1446</f>
        <v>-8.5557752158569866E-3</v>
      </c>
      <c r="R457" s="159">
        <f>'STOCK RETURNS'!AK1446</f>
        <v>1.1022259869124593E-2</v>
      </c>
      <c r="S457" s="156"/>
    </row>
    <row r="458" spans="1:19">
      <c r="A458" s="157">
        <f>'STOCK RETURNS'!C1447</f>
        <v>1.0869672236903891E-2</v>
      </c>
      <c r="B458" s="158">
        <f>'STOCK RETURNS'!E1447</f>
        <v>-1.6943111300747781E-2</v>
      </c>
      <c r="C458" s="158">
        <f>'STOCK RETURNS'!G1447</f>
        <v>5.3476063265952773E-3</v>
      </c>
      <c r="D458" s="158">
        <f>'STOCK RETURNS'!I1447</f>
        <v>-3.0508968332563198E-3</v>
      </c>
      <c r="E458" s="158">
        <f>'STOCK RETURNS'!K1447</f>
        <v>3.3979055831716148E-2</v>
      </c>
      <c r="F458" s="158">
        <f>'STOCK RETURNS'!M1447</f>
        <v>-1.5396530557561149E-2</v>
      </c>
      <c r="G458" s="158">
        <f>'STOCK RETURNS'!O1447</f>
        <v>-2.0305266160745569E-2</v>
      </c>
      <c r="H458" s="158">
        <f>'STOCK RETURNS'!Q1447</f>
        <v>4.5136995821668267E-2</v>
      </c>
      <c r="I458" s="158">
        <f>'STOCK RETURNS'!S1447</f>
        <v>-1.1317824932661461E-2</v>
      </c>
      <c r="J458" s="158">
        <f>'STOCK RETURNS'!U1447</f>
        <v>2.0416105731017497E-2</v>
      </c>
      <c r="K458" s="158">
        <f>'STOCK RETURNS'!W1447</f>
        <v>-5.5289488431899663E-3</v>
      </c>
      <c r="L458" s="158">
        <f>'STOCK RETURNS'!Y1447</f>
        <v>1.8525401148666076E-2</v>
      </c>
      <c r="M458" s="158">
        <f>'STOCK RETURNS'!AA1447</f>
        <v>8.4175089145242224E-4</v>
      </c>
      <c r="N458" s="158">
        <f>'STOCK RETURNS'!AC1447</f>
        <v>6.8839646644189983E-3</v>
      </c>
      <c r="O458" s="158">
        <f>'STOCK RETURNS'!AE1447</f>
        <v>-2.5371208572232662E-3</v>
      </c>
      <c r="P458" s="158">
        <f>'STOCK RETURNS'!AG1447</f>
        <v>-8.5269555169456019E-3</v>
      </c>
      <c r="Q458" s="158">
        <f>'STOCK RETURNS'!AI1447</f>
        <v>-1.1147538995742121E-2</v>
      </c>
      <c r="R458" s="159">
        <f>'STOCK RETURNS'!AK1447</f>
        <v>3.4796015363793543E-2</v>
      </c>
      <c r="S458" s="156"/>
    </row>
    <row r="459" spans="1:19">
      <c r="A459" s="157">
        <f>'STOCK RETURNS'!C1448</f>
        <v>3.587386535995226E-2</v>
      </c>
      <c r="B459" s="158">
        <f>'STOCK RETURNS'!E1448</f>
        <v>-2.1572919800853331E-2</v>
      </c>
      <c r="C459" s="158">
        <f>'STOCK RETURNS'!G1448</f>
        <v>-1.1173300598125189E-2</v>
      </c>
      <c r="D459" s="158">
        <f>'STOCK RETURNS'!I1448</f>
        <v>0</v>
      </c>
      <c r="E459" s="158">
        <f>'STOCK RETURNS'!K1448</f>
        <v>-4.6200040176016411E-3</v>
      </c>
      <c r="F459" s="158">
        <f>'STOCK RETURNS'!M1448</f>
        <v>-9.1687683879858178E-3</v>
      </c>
      <c r="G459" s="158">
        <f>'STOCK RETURNS'!O1448</f>
        <v>-2.8407591371873198E-2</v>
      </c>
      <c r="H459" s="158">
        <f>'STOCK RETURNS'!Q1448</f>
        <v>-3.1158574197827579E-2</v>
      </c>
      <c r="I459" s="158">
        <f>'STOCK RETURNS'!S1448</f>
        <v>-6.5253086349225152E-3</v>
      </c>
      <c r="J459" s="158">
        <f>'STOCK RETURNS'!U1448</f>
        <v>-1.5059141382845403E-2</v>
      </c>
      <c r="K459" s="158">
        <f>'STOCK RETURNS'!W1448</f>
        <v>-1.1150459331430648E-2</v>
      </c>
      <c r="L459" s="158">
        <f>'STOCK RETURNS'!Y1448</f>
        <v>3.145123735413765E-2</v>
      </c>
      <c r="M459" s="158">
        <f>'STOCK RETURNS'!AA1448</f>
        <v>0</v>
      </c>
      <c r="N459" s="158">
        <f>'STOCK RETURNS'!AC1448</f>
        <v>6.8039831128516269E-3</v>
      </c>
      <c r="O459" s="158">
        <f>'STOCK RETURNS'!AE1448</f>
        <v>-1.272056607601222E-2</v>
      </c>
      <c r="P459" s="158">
        <f>'STOCK RETURNS'!AG1448</f>
        <v>-3.1191612478007055E-2</v>
      </c>
      <c r="Q459" s="158">
        <f>'STOCK RETURNS'!AI1448</f>
        <v>-5.6433558349549134E-3</v>
      </c>
      <c r="R459" s="159">
        <f>'STOCK RETURNS'!AK1448</f>
        <v>7.2308583460207687E-2</v>
      </c>
      <c r="S459" s="156"/>
    </row>
    <row r="460" spans="1:19">
      <c r="A460" s="157">
        <f>'STOCK RETURNS'!C1449</f>
        <v>-1.2745711606957233E-2</v>
      </c>
      <c r="B460" s="158">
        <f>'STOCK RETURNS'!E1449</f>
        <v>8.9393997221703103E-3</v>
      </c>
      <c r="C460" s="158">
        <f>'STOCK RETURNS'!G1449</f>
        <v>-1.1299555253933394E-2</v>
      </c>
      <c r="D460" s="158">
        <f>'STOCK RETURNS'!I1449</f>
        <v>-2.7885203489535777E-2</v>
      </c>
      <c r="E460" s="158">
        <f>'STOCK RETURNS'!K1449</f>
        <v>-7.1497234901991211E-2</v>
      </c>
      <c r="F460" s="158">
        <f>'STOCK RETURNS'!M1449</f>
        <v>-5.978064278908668E-2</v>
      </c>
      <c r="G460" s="158">
        <f>'STOCK RETURNS'!O1449</f>
        <v>-5.5917778093664189E-2</v>
      </c>
      <c r="H460" s="158">
        <f>'STOCK RETURNS'!Q1449</f>
        <v>-7.1335583352747284E-2</v>
      </c>
      <c r="I460" s="158">
        <f>'STOCK RETURNS'!S1449</f>
        <v>-1.4839513862774446E-2</v>
      </c>
      <c r="J460" s="158">
        <f>'STOCK RETURNS'!U1449</f>
        <v>-2.9641438509509514E-2</v>
      </c>
      <c r="K460" s="158">
        <f>'STOCK RETURNS'!W1449</f>
        <v>-1.6012398255049902E-2</v>
      </c>
      <c r="L460" s="158">
        <f>'STOCK RETURNS'!Y1449</f>
        <v>-2.8735689181655019E-2</v>
      </c>
      <c r="M460" s="158">
        <f>'STOCK RETURNS'!AA1449</f>
        <v>-4.9368791786112705E-2</v>
      </c>
      <c r="N460" s="158">
        <f>'STOCK RETURNS'!AC1449</f>
        <v>-8.7114468481315956E-3</v>
      </c>
      <c r="O460" s="158">
        <f>'STOCK RETURNS'!AE1449</f>
        <v>-2.0833116322398777E-5</v>
      </c>
      <c r="P460" s="158">
        <f>'STOCK RETURNS'!AG1449</f>
        <v>-2.7331277401993568E-2</v>
      </c>
      <c r="Q460" s="158">
        <f>'STOCK RETURNS'!AI1449</f>
        <v>-2.3291218092485914E-2</v>
      </c>
      <c r="R460" s="159">
        <f>'STOCK RETURNS'!AK1449</f>
        <v>-7.3187880079610704E-2</v>
      </c>
      <c r="S460" s="156"/>
    </row>
    <row r="461" spans="1:19">
      <c r="A461" s="157">
        <f>'STOCK RETURNS'!C1450</f>
        <v>1.0358897614887442E-2</v>
      </c>
      <c r="B461" s="158">
        <f>'STOCK RETURNS'!E1450</f>
        <v>3.3682570221122532E-2</v>
      </c>
      <c r="C461" s="158">
        <f>'STOCK RETURNS'!G1450</f>
        <v>0</v>
      </c>
      <c r="D461" s="158">
        <f>'STOCK RETURNS'!I1450</f>
        <v>2.7885203489535857E-2</v>
      </c>
      <c r="E461" s="158">
        <f>'STOCK RETURNS'!K1450</f>
        <v>4.8797587245409902E-3</v>
      </c>
      <c r="F461" s="158">
        <f>'STOCK RETURNS'!M1450</f>
        <v>3.5855313287075787E-2</v>
      </c>
      <c r="G461" s="158">
        <f>'STOCK RETURNS'!O1450</f>
        <v>2.165229992711655E-2</v>
      </c>
      <c r="H461" s="158">
        <f>'STOCK RETURNS'!Q1450</f>
        <v>1.8316612525306187E-2</v>
      </c>
      <c r="I461" s="158">
        <f>'STOCK RETURNS'!S1450</f>
        <v>-4.9958471933715543E-3</v>
      </c>
      <c r="J461" s="158">
        <f>'STOCK RETURNS'!U1450</f>
        <v>6.7387043161301036E-2</v>
      </c>
      <c r="K461" s="158">
        <f>'STOCK RETURNS'!W1450</f>
        <v>7.3787109918287252E-3</v>
      </c>
      <c r="L461" s="158">
        <f>'STOCK RETURNS'!Y1450</f>
        <v>6.5279771767159073E-2</v>
      </c>
      <c r="M461" s="158">
        <f>'STOCK RETURNS'!AA1450</f>
        <v>2.724964244737554E-2</v>
      </c>
      <c r="N461" s="158">
        <f>'STOCK RETURNS'!AC1450</f>
        <v>9.4518037339517309E-3</v>
      </c>
      <c r="O461" s="158">
        <f>'STOCK RETURNS'!AE1450</f>
        <v>2.9643519640148944E-3</v>
      </c>
      <c r="P461" s="158">
        <f>'STOCK RETURNS'!AG1450</f>
        <v>5.3935386459103014E-2</v>
      </c>
      <c r="Q461" s="158">
        <f>'STOCK RETURNS'!AI1450</f>
        <v>-2.7808676486214761E-4</v>
      </c>
      <c r="R461" s="159">
        <f>'STOCK RETURNS'!AK1450</f>
        <v>-2.481657564953868E-2</v>
      </c>
      <c r="S461" s="156"/>
    </row>
    <row r="462" spans="1:19">
      <c r="A462" s="157">
        <f>'STOCK RETURNS'!C1451</f>
        <v>-2.4186803710014252E-2</v>
      </c>
      <c r="B462" s="158">
        <f>'STOCK RETURNS'!E1451</f>
        <v>1.7667227726167106E-2</v>
      </c>
      <c r="C462" s="158">
        <f>'STOCK RETURNS'!G1451</f>
        <v>4.5444218005447643E-4</v>
      </c>
      <c r="D462" s="158">
        <f>'STOCK RETURNS'!I1451</f>
        <v>-3.2465801249577111E-2</v>
      </c>
      <c r="E462" s="158">
        <f>'STOCK RETURNS'!K1451</f>
        <v>-3.7704962702553749E-3</v>
      </c>
      <c r="F462" s="158">
        <f>'STOCK RETURNS'!M1451</f>
        <v>1.0323883341636104E-2</v>
      </c>
      <c r="G462" s="158">
        <f>'STOCK RETURNS'!O1451</f>
        <v>-2.8110879966528297E-2</v>
      </c>
      <c r="H462" s="158">
        <f>'STOCK RETURNS'!Q1451</f>
        <v>-2.6699895155587471E-2</v>
      </c>
      <c r="I462" s="158">
        <f>'STOCK RETURNS'!S1451</f>
        <v>-2.1941808538436757E-2</v>
      </c>
      <c r="J462" s="158">
        <f>'STOCK RETURNS'!U1451</f>
        <v>-2.7822075527195476E-2</v>
      </c>
      <c r="K462" s="158">
        <f>'STOCK RETURNS'!W1451</f>
        <v>3.6643626011675347E-2</v>
      </c>
      <c r="L462" s="158">
        <f>'STOCK RETURNS'!Y1451</f>
        <v>-1.9561309956357811E-2</v>
      </c>
      <c r="M462" s="158">
        <f>'STOCK RETURNS'!AA1451</f>
        <v>0</v>
      </c>
      <c r="N462" s="158">
        <f>'STOCK RETURNS'!AC1451</f>
        <v>5.1017589474531182E-3</v>
      </c>
      <c r="O462" s="158">
        <f>'STOCK RETURNS'!AE1451</f>
        <v>1.8677048230850359E-3</v>
      </c>
      <c r="P462" s="158">
        <f>'STOCK RETURNS'!AG1451</f>
        <v>-2.0226923764120511E-2</v>
      </c>
      <c r="Q462" s="158">
        <f>'STOCK RETURNS'!AI1451</f>
        <v>-1.5485717439380554E-2</v>
      </c>
      <c r="R462" s="159">
        <f>'STOCK RETURNS'!AK1451</f>
        <v>5.7222423777404784E-3</v>
      </c>
      <c r="S462" s="156"/>
    </row>
    <row r="463" spans="1:19">
      <c r="A463" s="157">
        <f>'STOCK RETURNS'!C1452</f>
        <v>1.2619902928218988E-2</v>
      </c>
      <c r="B463" s="158">
        <f>'STOCK RETURNS'!E1452</f>
        <v>8.418570465595826E-3</v>
      </c>
      <c r="C463" s="158">
        <f>'STOCK RETURNS'!G1452</f>
        <v>2.1573870432853918E-2</v>
      </c>
      <c r="D463" s="158">
        <f>'STOCK RETURNS'!I1452</f>
        <v>2.6894756200121588E-2</v>
      </c>
      <c r="E463" s="158">
        <f>'STOCK RETURNS'!K1452</f>
        <v>-2.4667008067365509E-3</v>
      </c>
      <c r="F463" s="158">
        <f>'STOCK RETURNS'!M1452</f>
        <v>-5.6179923042233727E-3</v>
      </c>
      <c r="G463" s="158">
        <f>'STOCK RETURNS'!O1452</f>
        <v>7.3165809500487016E-3</v>
      </c>
      <c r="H463" s="158">
        <f>'STOCK RETURNS'!Q1452</f>
        <v>2.4024035578665203E-3</v>
      </c>
      <c r="I463" s="158">
        <f>'STOCK RETURNS'!S1452</f>
        <v>-1.7079423451562587E-3</v>
      </c>
      <c r="J463" s="158">
        <f>'STOCK RETURNS'!U1452</f>
        <v>-8.3575810503069541E-3</v>
      </c>
      <c r="K463" s="158">
        <f>'STOCK RETURNS'!W1452</f>
        <v>2.6185140265503348E-2</v>
      </c>
      <c r="L463" s="158">
        <f>'STOCK RETURNS'!Y1452</f>
        <v>3.2497284634223363E-2</v>
      </c>
      <c r="M463" s="158">
        <f>'STOCK RETURNS'!AA1452</f>
        <v>-1.6260520871780291E-2</v>
      </c>
      <c r="N463" s="158">
        <f>'STOCK RETURNS'!AC1452</f>
        <v>7.3524348789010532E-3</v>
      </c>
      <c r="O463" s="158">
        <f>'STOCK RETURNS'!AE1452</f>
        <v>2.0896604285500005E-2</v>
      </c>
      <c r="P463" s="158">
        <f>'STOCK RETURNS'!AG1452</f>
        <v>3.9179963001190227E-2</v>
      </c>
      <c r="Q463" s="158">
        <f>'STOCK RETURNS'!AI1452</f>
        <v>1.8108491243575408E-3</v>
      </c>
      <c r="R463" s="159">
        <f>'STOCK RETURNS'!AK1452</f>
        <v>-4.0757270083757059E-5</v>
      </c>
      <c r="S463" s="156"/>
    </row>
    <row r="464" spans="1:19">
      <c r="A464" s="157">
        <f>'STOCK RETURNS'!C1453</f>
        <v>8.3065891127007401E-4</v>
      </c>
      <c r="B464" s="158">
        <f>'STOCK RETURNS'!E1453</f>
        <v>-1.1983224921087556E-3</v>
      </c>
      <c r="C464" s="158">
        <f>'STOCK RETURNS'!G1453</f>
        <v>4.4454323915017123E-4</v>
      </c>
      <c r="D464" s="158">
        <f>'STOCK RETURNS'!I1453</f>
        <v>5.5850322591123613E-4</v>
      </c>
      <c r="E464" s="158">
        <f>'STOCK RETURNS'!K1453</f>
        <v>-5.6138180949923617E-3</v>
      </c>
      <c r="F464" s="158">
        <f>'STOCK RETURNS'!M1453</f>
        <v>-1.7682809969681589E-2</v>
      </c>
      <c r="G464" s="158">
        <f>'STOCK RETURNS'!O1453</f>
        <v>7.2360550687910447E-2</v>
      </c>
      <c r="H464" s="158">
        <f>'STOCK RETURNS'!Q1453</f>
        <v>-3.0039073354005109E-3</v>
      </c>
      <c r="I464" s="158">
        <f>'STOCK RETURNS'!S1453</f>
        <v>3.4129725962399426E-3</v>
      </c>
      <c r="J464" s="158">
        <f>'STOCK RETURNS'!U1453</f>
        <v>2.0604646886207448E-3</v>
      </c>
      <c r="K464" s="158">
        <f>'STOCK RETURNS'!W1453</f>
        <v>-8.5333851154299201E-3</v>
      </c>
      <c r="L464" s="158">
        <f>'STOCK RETURNS'!Y1453</f>
        <v>1.4934938458690393E-2</v>
      </c>
      <c r="M464" s="158">
        <f>'STOCK RETURNS'!AA1453</f>
        <v>3.0778282257998717E-2</v>
      </c>
      <c r="N464" s="158">
        <f>'STOCK RETURNS'!AC1453</f>
        <v>1.1996107530904018E-2</v>
      </c>
      <c r="O464" s="158">
        <f>'STOCK RETURNS'!AE1453</f>
        <v>2.9296549467471172E-3</v>
      </c>
      <c r="P464" s="158">
        <f>'STOCK RETURNS'!AG1453</f>
        <v>-3.6451159409453169E-3</v>
      </c>
      <c r="Q464" s="158">
        <f>'STOCK RETURNS'!AI1453</f>
        <v>4.7558650707845131E-2</v>
      </c>
      <c r="R464" s="159">
        <f>'STOCK RETURNS'!AK1453</f>
        <v>8.0781457779986483E-3</v>
      </c>
      <c r="S464" s="156"/>
    </row>
    <row r="465" spans="1:19">
      <c r="A465" s="157">
        <f>'STOCK RETURNS'!C1454</f>
        <v>-2.3427178672342712E-3</v>
      </c>
      <c r="B465" s="158">
        <f>'STOCK RETURNS'!E1454</f>
        <v>-1.9336562117672055E-3</v>
      </c>
      <c r="C465" s="158">
        <f>'STOCK RETURNS'!G1454</f>
        <v>0</v>
      </c>
      <c r="D465" s="158">
        <f>'STOCK RETURNS'!I1454</f>
        <v>7.2322985618571587E-3</v>
      </c>
      <c r="E465" s="158">
        <f>'STOCK RETURNS'!K1454</f>
        <v>-9.5662668554397767E-3</v>
      </c>
      <c r="F465" s="158">
        <f>'STOCK RETURNS'!M1454</f>
        <v>-1.8974680874333412E-2</v>
      </c>
      <c r="G465" s="158">
        <f>'STOCK RETURNS'!O1454</f>
        <v>1.2289550116039421E-2</v>
      </c>
      <c r="H465" s="158">
        <f>'STOCK RETURNS'!Q1454</f>
        <v>-2.7449115838286593E-2</v>
      </c>
      <c r="I465" s="158">
        <f>'STOCK RETURNS'!S1454</f>
        <v>-1.3722342255101216E-2</v>
      </c>
      <c r="J465" s="158">
        <f>'STOCK RETURNS'!U1454</f>
        <v>0</v>
      </c>
      <c r="K465" s="158">
        <f>'STOCK RETURNS'!W1454</f>
        <v>-8.9670615196710702E-3</v>
      </c>
      <c r="L465" s="158">
        <f>'STOCK RETURNS'!Y1454</f>
        <v>-4.0654724178826727E-2</v>
      </c>
      <c r="M465" s="158">
        <f>'STOCK RETURNS'!AA1454</f>
        <v>-4.035260864804594E-3</v>
      </c>
      <c r="N465" s="158">
        <f>'STOCK RETURNS'!AC1454</f>
        <v>5.5695293050843329E-3</v>
      </c>
      <c r="O465" s="158">
        <f>'STOCK RETURNS'!AE1454</f>
        <v>-2.8890474587206878E-3</v>
      </c>
      <c r="P465" s="158">
        <f>'STOCK RETURNS'!AG1454</f>
        <v>-2.0512782990393379E-2</v>
      </c>
      <c r="Q465" s="158">
        <f>'STOCK RETURNS'!AI1454</f>
        <v>8.3445374871304514E-3</v>
      </c>
      <c r="R465" s="159">
        <f>'STOCK RETURNS'!AK1454</f>
        <v>7.2318781104505139E-2</v>
      </c>
      <c r="S465" s="156"/>
    </row>
    <row r="466" spans="1:19">
      <c r="A466" s="157">
        <f>'STOCK RETURNS'!C1455</f>
        <v>-9.5025231367356269E-3</v>
      </c>
      <c r="B466" s="158">
        <f>'STOCK RETURNS'!E1455</f>
        <v>6.9172207969302058E-3</v>
      </c>
      <c r="C466" s="158">
        <f>'STOCK RETURNS'!G1455</f>
        <v>-4.4454323915015811E-4</v>
      </c>
      <c r="D466" s="158">
        <f>'STOCK RETURNS'!I1455</f>
        <v>6.6298585386695818E-3</v>
      </c>
      <c r="E466" s="158">
        <f>'STOCK RETURNS'!K1455</f>
        <v>5.8636295194033496E-2</v>
      </c>
      <c r="F466" s="158">
        <f>'STOCK RETURNS'!M1455</f>
        <v>4.2118967174493696E-3</v>
      </c>
      <c r="G466" s="158">
        <f>'STOCK RETURNS'!O1455</f>
        <v>-6.3241317494681119E-3</v>
      </c>
      <c r="H466" s="158">
        <f>'STOCK RETURNS'!Q1455</f>
        <v>3.2849669018286787E-2</v>
      </c>
      <c r="I466" s="158">
        <f>'STOCK RETURNS'!S1455</f>
        <v>5.1679701584425976E-3</v>
      </c>
      <c r="J466" s="158">
        <f>'STOCK RETURNS'!U1455</f>
        <v>-7.7666142654753039E-3</v>
      </c>
      <c r="K466" s="158">
        <f>'STOCK RETURNS'!W1455</f>
        <v>7.1930963841855142E-2</v>
      </c>
      <c r="L466" s="158">
        <f>'STOCK RETURNS'!Y1455</f>
        <v>2.0376381524441742E-2</v>
      </c>
      <c r="M466" s="158">
        <f>'STOCK RETURNS'!AA1455</f>
        <v>2.1278859533419505E-4</v>
      </c>
      <c r="N466" s="158">
        <f>'STOCK RETURNS'!AC1455</f>
        <v>-4.5589502214762783E-3</v>
      </c>
      <c r="O466" s="158">
        <f>'STOCK RETURNS'!AE1455</f>
        <v>3.0454533921270931E-5</v>
      </c>
      <c r="P466" s="158">
        <f>'STOCK RETURNS'!AG1455</f>
        <v>1.7440583953423443E-2</v>
      </c>
      <c r="Q466" s="158">
        <f>'STOCK RETURNS'!AI1455</f>
        <v>3.4868341129330405E-2</v>
      </c>
      <c r="R466" s="159">
        <f>'STOCK RETURNS'!AK1455</f>
        <v>2.3013451280523782E-2</v>
      </c>
      <c r="S466" s="156"/>
    </row>
    <row r="467" spans="1:19">
      <c r="A467" s="157">
        <f>'STOCK RETURNS'!C1456</f>
        <v>-6.8212565697511789E-3</v>
      </c>
      <c r="B467" s="158">
        <f>'STOCK RETURNS'!E1456</f>
        <v>-1.1868388411675368E-2</v>
      </c>
      <c r="C467" s="158">
        <f>'STOCK RETURNS'!G1456</f>
        <v>6.6474873637579982E-3</v>
      </c>
      <c r="D467" s="158">
        <f>'STOCK RETURNS'!I1456</f>
        <v>-3.3094349013671424E-3</v>
      </c>
      <c r="E467" s="158">
        <f>'STOCK RETURNS'!K1456</f>
        <v>-1.6330948025418401E-2</v>
      </c>
      <c r="F467" s="158">
        <f>'STOCK RETURNS'!M1456</f>
        <v>-1.7942089529351477E-2</v>
      </c>
      <c r="G467" s="158">
        <f>'STOCK RETURNS'!O1456</f>
        <v>-2.002469794728352E-2</v>
      </c>
      <c r="H467" s="158">
        <f>'STOCK RETURNS'!Q1456</f>
        <v>-3.037900685971761E-2</v>
      </c>
      <c r="I467" s="158">
        <f>'STOCK RETURNS'!S1456</f>
        <v>-2.6111144003685773E-2</v>
      </c>
      <c r="J467" s="158">
        <f>'STOCK RETURNS'!U1456</f>
        <v>2.7375774754179516E-2</v>
      </c>
      <c r="K467" s="158">
        <f>'STOCK RETURNS'!W1456</f>
        <v>-1.3420569033290211E-3</v>
      </c>
      <c r="L467" s="158">
        <f>'STOCK RETURNS'!Y1456</f>
        <v>3.77477642306816E-3</v>
      </c>
      <c r="M467" s="158">
        <f>'STOCK RETURNS'!AA1456</f>
        <v>-2.1288837542681405E-2</v>
      </c>
      <c r="N467" s="158">
        <f>'STOCK RETURNS'!AC1456</f>
        <v>-1.5771770271477355E-2</v>
      </c>
      <c r="O467" s="158">
        <f>'STOCK RETURNS'!AE1456</f>
        <v>-8.9426060281244321E-3</v>
      </c>
      <c r="P467" s="158">
        <f>'STOCK RETURNS'!AG1456</f>
        <v>1.9029501460860636E-3</v>
      </c>
      <c r="Q467" s="158">
        <f>'STOCK RETURNS'!AI1456</f>
        <v>-2.8794312608077721E-3</v>
      </c>
      <c r="R467" s="159">
        <f>'STOCK RETURNS'!AK1456</f>
        <v>1.2121436221254835E-3</v>
      </c>
      <c r="S467" s="156"/>
    </row>
    <row r="468" spans="1:19">
      <c r="A468" s="157">
        <f>'STOCK RETURNS'!C1457</f>
        <v>-9.8926535193829875E-3</v>
      </c>
      <c r="B468" s="158">
        <f>'STOCK RETURNS'!E1457</f>
        <v>-3.6335350005806608E-2</v>
      </c>
      <c r="C468" s="158">
        <f>'STOCK RETURNS'!G1457</f>
        <v>-2.0978229706762011E-2</v>
      </c>
      <c r="D468" s="158">
        <f>'STOCK RETURNS'!I1457</f>
        <v>3.3094349013670092E-3</v>
      </c>
      <c r="E468" s="158">
        <f>'STOCK RETURNS'!K1457</f>
        <v>-2.2238891192399989E-2</v>
      </c>
      <c r="F468" s="158">
        <f>'STOCK RETURNS'!M1457</f>
        <v>-7.5995739944323716E-3</v>
      </c>
      <c r="G468" s="158">
        <f>'STOCK RETURNS'!O1457</f>
        <v>-3.3734173652025065E-2</v>
      </c>
      <c r="H468" s="158">
        <f>'STOCK RETURNS'!Q1457</f>
        <v>-3.5796600630419756E-2</v>
      </c>
      <c r="I468" s="158">
        <f>'STOCK RETURNS'!S1457</f>
        <v>-1.0638398205055643E-2</v>
      </c>
      <c r="J468" s="158">
        <f>'STOCK RETURNS'!U1457</f>
        <v>7.2346558587228341E-2</v>
      </c>
      <c r="K468" s="158">
        <f>'STOCK RETURNS'!W1457</f>
        <v>-9.2757221258026774E-3</v>
      </c>
      <c r="L468" s="158">
        <f>'STOCK RETURNS'!Y1457</f>
        <v>-2.7050177533026173E-2</v>
      </c>
      <c r="M468" s="158">
        <f>'STOCK RETURNS'!AA1457</f>
        <v>-2.1196774063973849E-2</v>
      </c>
      <c r="N468" s="158">
        <f>'STOCK RETURNS'!AC1457</f>
        <v>-1.3495437214814868E-2</v>
      </c>
      <c r="O468" s="158">
        <f>'STOCK RETURNS'!AE1457</f>
        <v>-1.1662300189318938E-2</v>
      </c>
      <c r="P468" s="158">
        <f>'STOCK RETURNS'!AG1457</f>
        <v>-2.2180415434709055E-2</v>
      </c>
      <c r="Q468" s="158">
        <f>'STOCK RETURNS'!AI1457</f>
        <v>-5.3812625740283721E-4</v>
      </c>
      <c r="R468" s="159">
        <f>'STOCK RETURNS'!AK1457</f>
        <v>1.3816956654126121E-2</v>
      </c>
      <c r="S468" s="156"/>
    </row>
    <row r="469" spans="1:19">
      <c r="A469" s="157">
        <f>'STOCK RETURNS'!C1458</f>
        <v>-3.7349067716607363E-2</v>
      </c>
      <c r="B469" s="158">
        <f>'STOCK RETURNS'!E1458</f>
        <v>-1.322429286164165E-3</v>
      </c>
      <c r="C469" s="158">
        <f>'STOCK RETURNS'!G1458</f>
        <v>3.5013547823145523E-2</v>
      </c>
      <c r="D469" s="158">
        <f>'STOCK RETURNS'!I1458</f>
        <v>-1.9291724324087907E-3</v>
      </c>
      <c r="E469" s="158">
        <f>'STOCK RETURNS'!K1458</f>
        <v>-2.0091443296238309E-3</v>
      </c>
      <c r="F469" s="158">
        <f>'STOCK RETURNS'!M1458</f>
        <v>-1.9920325312405411E-3</v>
      </c>
      <c r="G469" s="158">
        <f>'STOCK RETURNS'!O1458</f>
        <v>-1.6750422676948438E-3</v>
      </c>
      <c r="H469" s="158">
        <f>'STOCK RETURNS'!Q1458</f>
        <v>-1.2795907056251928E-3</v>
      </c>
      <c r="I469" s="158">
        <f>'STOCK RETURNS'!S1458</f>
        <v>-3.5714323675972446E-3</v>
      </c>
      <c r="J469" s="158">
        <f>'STOCK RETURNS'!U1458</f>
        <v>7.2293560043720159E-2</v>
      </c>
      <c r="K469" s="158">
        <f>'STOCK RETURNS'!W1458</f>
        <v>4.3956114730381293E-3</v>
      </c>
      <c r="L469" s="158">
        <f>'STOCK RETURNS'!Y1458</f>
        <v>-1.7572857018130415E-2</v>
      </c>
      <c r="M469" s="158">
        <f>'STOCK RETURNS'!AA1458</f>
        <v>-1.4647771257459405E-2</v>
      </c>
      <c r="N469" s="158">
        <f>'STOCK RETURNS'!AC1458</f>
        <v>-5.1475265728370863E-3</v>
      </c>
      <c r="O469" s="158">
        <f>'STOCK RETURNS'!AE1458</f>
        <v>2.7975361142318074E-4</v>
      </c>
      <c r="P469" s="158">
        <f>'STOCK RETURNS'!AG1458</f>
        <v>6.5574005461590396E-3</v>
      </c>
      <c r="Q469" s="158">
        <f>'STOCK RETURNS'!AI1458</f>
        <v>-2.2848776969279071E-3</v>
      </c>
      <c r="R469" s="159">
        <f>'STOCK RETURNS'!AK1458</f>
        <v>-1.2056457391429454E-2</v>
      </c>
      <c r="S469" s="156"/>
    </row>
    <row r="470" spans="1:19">
      <c r="A470" s="157">
        <f>'STOCK RETURNS'!C1459</f>
        <v>4.030470410450696E-4</v>
      </c>
      <c r="B470" s="158">
        <f>'STOCK RETURNS'!E1459</f>
        <v>-6.9650008734572526E-5</v>
      </c>
      <c r="C470" s="158">
        <f>'STOCK RETURNS'!G1459</f>
        <v>1.9836786718205726E-2</v>
      </c>
      <c r="D470" s="158">
        <f>'STOCK RETURNS'!I1459</f>
        <v>2.3985886888305004E-2</v>
      </c>
      <c r="E470" s="158">
        <f>'STOCK RETURNS'!K1459</f>
        <v>4.5864126260559135E-3</v>
      </c>
      <c r="F470" s="158">
        <f>'STOCK RETURNS'!M1459</f>
        <v>-1.9124890909682155E-2</v>
      </c>
      <c r="G470" s="158">
        <f>'STOCK RETURNS'!O1459</f>
        <v>5.8504136781755605E-3</v>
      </c>
      <c r="H470" s="158">
        <f>'STOCK RETURNS'!Q1459</f>
        <v>5.1085679427225802E-3</v>
      </c>
      <c r="I470" s="158">
        <f>'STOCK RETURNS'!S1459</f>
        <v>-2.3530497410194046E-2</v>
      </c>
      <c r="J470" s="158">
        <f>'STOCK RETURNS'!U1459</f>
        <v>-1.5171114451006764E-2</v>
      </c>
      <c r="K470" s="158">
        <f>'STOCK RETURNS'!W1459</f>
        <v>9.5694510161506725E-3</v>
      </c>
      <c r="L470" s="158">
        <f>'STOCK RETURNS'!Y1459</f>
        <v>-2.7626985881541898E-2</v>
      </c>
      <c r="M470" s="158">
        <f>'STOCK RETURNS'!AA1459</f>
        <v>2.4749703262505378E-3</v>
      </c>
      <c r="N470" s="158">
        <f>'STOCK RETURNS'!AC1459</f>
        <v>-2.9248533497839963E-3</v>
      </c>
      <c r="O470" s="158">
        <f>'STOCK RETURNS'!AE1459</f>
        <v>-1.226842990993534E-2</v>
      </c>
      <c r="P470" s="158">
        <f>'STOCK RETURNS'!AG1459</f>
        <v>-8.5030720422461948E-3</v>
      </c>
      <c r="Q470" s="158">
        <f>'STOCK RETURNS'!AI1459</f>
        <v>-8.3212823324833457E-3</v>
      </c>
      <c r="R470" s="159">
        <f>'STOCK RETURNS'!AK1459</f>
        <v>-1.5361625515742586E-2</v>
      </c>
      <c r="S470" s="156"/>
    </row>
    <row r="471" spans="1:19">
      <c r="A471" s="157">
        <f>'STOCK RETURNS'!C1460</f>
        <v>1.5910789374894607E-2</v>
      </c>
      <c r="B471" s="158">
        <f>'STOCK RETURNS'!E1460</f>
        <v>1.9109960316281538E-2</v>
      </c>
      <c r="C471" s="158">
        <f>'STOCK RETURNS'!G1460</f>
        <v>7.2459670446629834E-2</v>
      </c>
      <c r="D471" s="158">
        <f>'STOCK RETURNS'!I1460</f>
        <v>2.8148433048435912E-2</v>
      </c>
      <c r="E471" s="158">
        <f>'STOCK RETURNS'!K1460</f>
        <v>8.1679331503383172E-4</v>
      </c>
      <c r="F471" s="158">
        <f>'STOCK RETURNS'!M1460</f>
        <v>1.6923341321140423E-3</v>
      </c>
      <c r="G471" s="158">
        <f>'STOCK RETURNS'!O1460</f>
        <v>-8.3368074857745312E-4</v>
      </c>
      <c r="H471" s="158">
        <f>'STOCK RETURNS'!Q1460</f>
        <v>-6.38979809877101E-3</v>
      </c>
      <c r="I471" s="158">
        <f>'STOCK RETURNS'!S1460</f>
        <v>-3.6697288889622902E-3</v>
      </c>
      <c r="J471" s="158">
        <f>'STOCK RETURNS'!U1460</f>
        <v>1.2336457385688426E-2</v>
      </c>
      <c r="K471" s="158">
        <f>'STOCK RETURNS'!W1460</f>
        <v>1.0801933032813679E-2</v>
      </c>
      <c r="L471" s="158">
        <f>'STOCK RETURNS'!Y1460</f>
        <v>1.1075797063544966E-2</v>
      </c>
      <c r="M471" s="158">
        <f>'STOCK RETURNS'!AA1460</f>
        <v>-2.2728251077556175E-2</v>
      </c>
      <c r="N471" s="158">
        <f>'STOCK RETURNS'!AC1460</f>
        <v>-3.1626343342866314E-4</v>
      </c>
      <c r="O471" s="158">
        <f>'STOCK RETURNS'!AE1460</f>
        <v>1.110745912514023E-2</v>
      </c>
      <c r="P471" s="158">
        <f>'STOCK RETURNS'!AG1460</f>
        <v>2.3687265889599626E-2</v>
      </c>
      <c r="Q471" s="158">
        <f>'STOCK RETURNS'!AI1460</f>
        <v>1.6488277371238608E-2</v>
      </c>
      <c r="R471" s="159">
        <f>'STOCK RETURNS'!AK1460</f>
        <v>1.9165441228338825E-2</v>
      </c>
      <c r="S471" s="156"/>
    </row>
    <row r="472" spans="1:19">
      <c r="A472" s="157">
        <f>'STOCK RETURNS'!C1461</f>
        <v>6.9559999075095458E-3</v>
      </c>
      <c r="B472" s="158">
        <f>'STOCK RETURNS'!E1461</f>
        <v>3.5470705675806793E-3</v>
      </c>
      <c r="C472" s="158">
        <f>'STOCK RETURNS'!G1461</f>
        <v>7.2376075010008686E-2</v>
      </c>
      <c r="D472" s="158">
        <f>'STOCK RETURNS'!I1461</f>
        <v>7.2217134661012317E-2</v>
      </c>
      <c r="E472" s="158">
        <f>'STOCK RETURNS'!K1461</f>
        <v>-2.6515999947257597E-2</v>
      </c>
      <c r="F472" s="158">
        <f>'STOCK RETURNS'!M1461</f>
        <v>1.0763642431460689E-2</v>
      </c>
      <c r="G472" s="158">
        <f>'STOCK RETURNS'!O1461</f>
        <v>4.9916908972411963E-3</v>
      </c>
      <c r="H472" s="158">
        <f>'STOCK RETURNS'!Q1461</f>
        <v>-1.2254264923466936E-2</v>
      </c>
      <c r="I472" s="158">
        <f>'STOCK RETURNS'!S1461</f>
        <v>-2.796081499764326E-2</v>
      </c>
      <c r="J472" s="158">
        <f>'STOCK RETURNS'!U1461</f>
        <v>-3.3220750552609188E-2</v>
      </c>
      <c r="K472" s="158">
        <f>'STOCK RETURNS'!W1461</f>
        <v>8.394420126965221E-3</v>
      </c>
      <c r="L472" s="158">
        <f>'STOCK RETURNS'!Y1461</f>
        <v>-4.6838493124264262E-3</v>
      </c>
      <c r="M472" s="158">
        <f>'STOCK RETURNS'!AA1461</f>
        <v>0</v>
      </c>
      <c r="N472" s="158">
        <f>'STOCK RETURNS'!AC1461</f>
        <v>-8.1608864919849398E-4</v>
      </c>
      <c r="O472" s="158">
        <f>'STOCK RETURNS'!AE1461</f>
        <v>-1.478489957102753E-2</v>
      </c>
      <c r="P472" s="158">
        <f>'STOCK RETURNS'!AG1461</f>
        <v>-1.2513965291474347E-2</v>
      </c>
      <c r="Q472" s="158">
        <f>'STOCK RETURNS'!AI1461</f>
        <v>1.9262255669680941E-4</v>
      </c>
      <c r="R472" s="159">
        <f>'STOCK RETURNS'!AK1461</f>
        <v>7.2304531034273423E-2</v>
      </c>
      <c r="S472" s="156"/>
    </row>
    <row r="473" spans="1:19">
      <c r="A473" s="157">
        <f>'STOCK RETURNS'!C1462</f>
        <v>-9.9747502139413257E-3</v>
      </c>
      <c r="B473" s="158">
        <f>'STOCK RETURNS'!E1462</f>
        <v>-2.7956787497221544E-3</v>
      </c>
      <c r="C473" s="158">
        <f>'STOCK RETURNS'!G1462</f>
        <v>7.2312070551237145E-2</v>
      </c>
      <c r="D473" s="158">
        <f>'STOCK RETURNS'!I1462</f>
        <v>6.2557266203107281E-2</v>
      </c>
      <c r="E473" s="158">
        <f>'STOCK RETURNS'!K1462</f>
        <v>3.1390629522117307E-3</v>
      </c>
      <c r="F473" s="158">
        <f>'STOCK RETURNS'!M1462</f>
        <v>1.3373455687610755E-3</v>
      </c>
      <c r="G473" s="158">
        <f>'STOCK RETURNS'!O1462</f>
        <v>1.6869357043411835E-2</v>
      </c>
      <c r="H473" s="158">
        <f>'STOCK RETURNS'!Q1462</f>
        <v>-9.7816234757135134E-3</v>
      </c>
      <c r="I473" s="158">
        <f>'STOCK RETURNS'!S1462</f>
        <v>-1.8921481520378152E-3</v>
      </c>
      <c r="J473" s="158">
        <f>'STOCK RETURNS'!U1462</f>
        <v>-3.3910163790343117E-2</v>
      </c>
      <c r="K473" s="158">
        <f>'STOCK RETURNS'!W1462</f>
        <v>3.3207435511798888E-2</v>
      </c>
      <c r="L473" s="158">
        <f>'STOCK RETURNS'!Y1462</f>
        <v>1.1005613836602106E-2</v>
      </c>
      <c r="M473" s="158">
        <f>'STOCK RETURNS'!AA1462</f>
        <v>-1.1560822401075971E-2</v>
      </c>
      <c r="N473" s="158">
        <f>'STOCK RETURNS'!AC1462</f>
        <v>-1.6734261472422685E-2</v>
      </c>
      <c r="O473" s="158">
        <f>'STOCK RETURNS'!AE1462</f>
        <v>3.3732515527298387E-3</v>
      </c>
      <c r="P473" s="158">
        <f>'STOCK RETURNS'!AG1462</f>
        <v>-1.3122765112950465E-2</v>
      </c>
      <c r="Q473" s="158">
        <f>'STOCK RETURNS'!AI1462</f>
        <v>-4.1818184272848138E-3</v>
      </c>
      <c r="R473" s="159">
        <f>'STOCK RETURNS'!AK1462</f>
        <v>-7.7978980189820454E-2</v>
      </c>
      <c r="S473" s="156"/>
    </row>
    <row r="474" spans="1:19">
      <c r="A474" s="157">
        <f>'STOCK RETURNS'!C1463</f>
        <v>-9.1916084924401117E-3</v>
      </c>
      <c r="B474" s="158">
        <f>'STOCK RETURNS'!E1463</f>
        <v>3.3402669183890286E-3</v>
      </c>
      <c r="C474" s="158">
        <f>'STOCK RETURNS'!G1463</f>
        <v>-2.1185025667630055E-2</v>
      </c>
      <c r="D474" s="158">
        <f>'STOCK RETURNS'!I1463</f>
        <v>-1.5915455305899683E-2</v>
      </c>
      <c r="E474" s="158">
        <f>'STOCK RETURNS'!K1463</f>
        <v>-8.9408113375245863E-3</v>
      </c>
      <c r="F474" s="158">
        <f>'STOCK RETURNS'!M1463</f>
        <v>-1.8547151118876389E-2</v>
      </c>
      <c r="G474" s="158">
        <f>'STOCK RETURNS'!O1463</f>
        <v>-7.7821404420549628E-3</v>
      </c>
      <c r="H474" s="158">
        <f>'STOCK RETURNS'!Q1463</f>
        <v>-1.5186822091427878E-2</v>
      </c>
      <c r="I474" s="158">
        <f>'STOCK RETURNS'!S1463</f>
        <v>0</v>
      </c>
      <c r="J474" s="158">
        <f>'STOCK RETURNS'!U1463</f>
        <v>-3.1361226562880727E-2</v>
      </c>
      <c r="K474" s="158">
        <f>'STOCK RETURNS'!W1463</f>
        <v>-1.5338214104348259E-2</v>
      </c>
      <c r="L474" s="158">
        <f>'STOCK RETURNS'!Y1463</f>
        <v>-3.9880411779554328E-3</v>
      </c>
      <c r="M474" s="158">
        <f>'STOCK RETURNS'!AA1463</f>
        <v>-3.5265753628615046E-2</v>
      </c>
      <c r="N474" s="158">
        <f>'STOCK RETURNS'!AC1463</f>
        <v>-8.7638505596686744E-3</v>
      </c>
      <c r="O474" s="158">
        <f>'STOCK RETURNS'!AE1463</f>
        <v>-3.4153577023391096E-3</v>
      </c>
      <c r="P474" s="158">
        <f>'STOCK RETURNS'!AG1463</f>
        <v>-2.5541066090833793E-2</v>
      </c>
      <c r="Q474" s="158">
        <f>'STOCK RETURNS'!AI1463</f>
        <v>-7.6893994192928014E-2</v>
      </c>
      <c r="R474" s="159">
        <f>'STOCK RETURNS'!AK1463</f>
        <v>-7.7967495014204191E-2</v>
      </c>
      <c r="S474" s="156"/>
    </row>
    <row r="475" spans="1:19">
      <c r="A475" s="157">
        <f>'STOCK RETURNS'!C1464</f>
        <v>-1.7087511358481845E-2</v>
      </c>
      <c r="B475" s="158">
        <f>'STOCK RETURNS'!E1464</f>
        <v>-3.2719865592075806E-3</v>
      </c>
      <c r="C475" s="158">
        <f>'STOCK RETURNS'!G1464</f>
        <v>-1.0535558481105523E-3</v>
      </c>
      <c r="D475" s="158">
        <f>'STOCK RETURNS'!I1464</f>
        <v>-4.6609266387900947E-3</v>
      </c>
      <c r="E475" s="158">
        <f>'STOCK RETURNS'!K1464</f>
        <v>-2.3117979130838497E-2</v>
      </c>
      <c r="F475" s="158">
        <f>'STOCK RETURNS'!M1464</f>
        <v>-1.1984392709192654E-2</v>
      </c>
      <c r="G475" s="158">
        <f>'STOCK RETURNS'!O1464</f>
        <v>-4.7146778425702078E-2</v>
      </c>
      <c r="H475" s="158">
        <f>'STOCK RETURNS'!Q1464</f>
        <v>-3.3144731659509784E-2</v>
      </c>
      <c r="I475" s="158">
        <f>'STOCK RETURNS'!S1464</f>
        <v>-5.6980211146377786E-3</v>
      </c>
      <c r="J475" s="158">
        <f>'STOCK RETURNS'!U1464</f>
        <v>3.5293544281120214E-2</v>
      </c>
      <c r="K475" s="158">
        <f>'STOCK RETURNS'!W1464</f>
        <v>-1.8033142397900298E-2</v>
      </c>
      <c r="L475" s="158">
        <f>'STOCK RETURNS'!Y1464</f>
        <v>-1.7128882262967254E-2</v>
      </c>
      <c r="M475" s="158">
        <f>'STOCK RETURNS'!AA1464</f>
        <v>-6.2832492842573992E-3</v>
      </c>
      <c r="N475" s="158">
        <f>'STOCK RETURNS'!AC1464</f>
        <v>-7.8761507063357748E-3</v>
      </c>
      <c r="O475" s="158">
        <f>'STOCK RETURNS'!AE1464</f>
        <v>-1.0295352259341143E-2</v>
      </c>
      <c r="P475" s="158">
        <f>'STOCK RETURNS'!AG1464</f>
        <v>-3.0329040283167203E-2</v>
      </c>
      <c r="Q475" s="158">
        <f>'STOCK RETURNS'!AI1464</f>
        <v>-9.1390839626392436E-3</v>
      </c>
      <c r="R475" s="159">
        <f>'STOCK RETURNS'!AK1464</f>
        <v>-7.6605478239814631E-2</v>
      </c>
      <c r="S475" s="156"/>
    </row>
    <row r="476" spans="1:19">
      <c r="A476" s="157">
        <f>'STOCK RETURNS'!C1465</f>
        <v>-4.553645807094428E-2</v>
      </c>
      <c r="B476" s="158">
        <f>'STOCK RETURNS'!E1465</f>
        <v>-5.1631148013884909E-2</v>
      </c>
      <c r="C476" s="158">
        <f>'STOCK RETURNS'!G1465</f>
        <v>-1.7724675296096847E-2</v>
      </c>
      <c r="D476" s="158">
        <f>'STOCK RETURNS'!I1465</f>
        <v>-2.1247258219874728E-2</v>
      </c>
      <c r="E476" s="158">
        <f>'STOCK RETURNS'!K1465</f>
        <v>-5.6222244530443853E-2</v>
      </c>
      <c r="F476" s="158">
        <f>'STOCK RETURNS'!M1465</f>
        <v>-6.6952731656594169E-2</v>
      </c>
      <c r="G476" s="158">
        <f>'STOCK RETURNS'!O1465</f>
        <v>-6.8685037099419713E-2</v>
      </c>
      <c r="H476" s="158">
        <f>'STOCK RETURNS'!Q1465</f>
        <v>-7.0516924779663287E-2</v>
      </c>
      <c r="I476" s="158">
        <f>'STOCK RETURNS'!S1465</f>
        <v>-5.0792166840105082E-2</v>
      </c>
      <c r="J476" s="158">
        <f>'STOCK RETURNS'!U1465</f>
        <v>-3.2498201362731086E-2</v>
      </c>
      <c r="K476" s="158">
        <f>'STOCK RETURNS'!W1465</f>
        <v>-3.0797273748915534E-2</v>
      </c>
      <c r="L476" s="158">
        <f>'STOCK RETURNS'!Y1465</f>
        <v>6.0790460763821925E-3</v>
      </c>
      <c r="M476" s="158">
        <f>'STOCK RETURNS'!AA1465</f>
        <v>-2.454110891611766E-2</v>
      </c>
      <c r="N476" s="158">
        <f>'STOCK RETURNS'!AC1465</f>
        <v>-3.5418688715871165E-2</v>
      </c>
      <c r="O476" s="158">
        <f>'STOCK RETURNS'!AE1465</f>
        <v>-4.8189267748124029E-3</v>
      </c>
      <c r="P476" s="158">
        <f>'STOCK RETURNS'!AG1465</f>
        <v>-7.7875745064528629E-2</v>
      </c>
      <c r="Q476" s="158">
        <f>'STOCK RETURNS'!AI1465</f>
        <v>5.7217078293593515E-3</v>
      </c>
      <c r="R476" s="159">
        <f>'STOCK RETURNS'!AK1465</f>
        <v>-4.5498249481480596E-2</v>
      </c>
      <c r="S476" s="156"/>
    </row>
    <row r="477" spans="1:19">
      <c r="A477" s="157">
        <f>'STOCK RETURNS'!C1466</f>
        <v>-1.0224774390698084E-2</v>
      </c>
      <c r="B477" s="158">
        <f>'STOCK RETURNS'!E1466</f>
        <v>1.8238020657486819E-2</v>
      </c>
      <c r="C477" s="158">
        <f>'STOCK RETURNS'!G1466</f>
        <v>2.1232220105774118E-2</v>
      </c>
      <c r="D477" s="158">
        <f>'STOCK RETURNS'!I1466</f>
        <v>1.5860197528353371E-2</v>
      </c>
      <c r="E477" s="158">
        <f>'STOCK RETURNS'!K1466</f>
        <v>1.1752829553145263E-2</v>
      </c>
      <c r="F477" s="158">
        <f>'STOCK RETURNS'!M1466</f>
        <v>-3.6900410874537957E-3</v>
      </c>
      <c r="G477" s="158">
        <f>'STOCK RETURNS'!O1466</f>
        <v>1.6029653965525702E-2</v>
      </c>
      <c r="H477" s="158">
        <f>'STOCK RETURNS'!Q1466</f>
        <v>1.3196672454169816E-2</v>
      </c>
      <c r="I477" s="158">
        <f>'STOCK RETURNS'!S1466</f>
        <v>5.9940239402104262E-3</v>
      </c>
      <c r="J477" s="158">
        <f>'STOCK RETURNS'!U1466</f>
        <v>3.1188850392614249E-3</v>
      </c>
      <c r="K477" s="158">
        <f>'STOCK RETURNS'!W1466</f>
        <v>1.6891895908447598E-3</v>
      </c>
      <c r="L477" s="158">
        <f>'STOCK RETURNS'!Y1466</f>
        <v>3.7665502886474828E-2</v>
      </c>
      <c r="M477" s="158">
        <f>'STOCK RETURNS'!AA1466</f>
        <v>-1.7165114803415725E-2</v>
      </c>
      <c r="N477" s="158">
        <f>'STOCK RETURNS'!AC1466</f>
        <v>-9.1082495782510726E-3</v>
      </c>
      <c r="O477" s="158">
        <f>'STOCK RETURNS'!AE1466</f>
        <v>5.4083532983745644E-2</v>
      </c>
      <c r="P477" s="158">
        <f>'STOCK RETURNS'!AG1466</f>
        <v>9.90276147832252E-3</v>
      </c>
      <c r="Q477" s="158">
        <f>'STOCK RETURNS'!AI1466</f>
        <v>7.9145235631155155E-4</v>
      </c>
      <c r="R477" s="159">
        <f>'STOCK RETURNS'!AK1466</f>
        <v>5.4159267420864535E-2</v>
      </c>
      <c r="S477" s="156"/>
    </row>
    <row r="478" spans="1:19">
      <c r="A478" s="157">
        <f>'STOCK RETURNS'!C1467</f>
        <v>2.9320476334846065E-3</v>
      </c>
      <c r="B478" s="158">
        <f>'STOCK RETURNS'!E1467</f>
        <v>3.2421793272445201E-3</v>
      </c>
      <c r="C478" s="158">
        <f>'STOCK RETURNS'!G1467</f>
        <v>4.1928782600359578E-3</v>
      </c>
      <c r="D478" s="158">
        <f>'STOCK RETURNS'!I1467</f>
        <v>-0.12704372648896822</v>
      </c>
      <c r="E478" s="158">
        <f>'STOCK RETURNS'!K1467</f>
        <v>5.86935526607609E-2</v>
      </c>
      <c r="F478" s="158">
        <f>'STOCK RETURNS'!M1467</f>
        <v>2.0853142688655533E-2</v>
      </c>
      <c r="G478" s="158">
        <f>'STOCK RETURNS'!O1467</f>
        <v>1.3538112906070729E-2</v>
      </c>
      <c r="H478" s="158">
        <f>'STOCK RETURNS'!Q1467</f>
        <v>5.1111194778561402E-2</v>
      </c>
      <c r="I478" s="158">
        <f>'STOCK RETURNS'!S1467</f>
        <v>9.9108838994541783E-3</v>
      </c>
      <c r="J478" s="158">
        <f>'STOCK RETURNS'!U1467</f>
        <v>7.2617166214077825E-3</v>
      </c>
      <c r="K478" s="158">
        <f>'STOCK RETURNS'!W1467</f>
        <v>1.2578782206860185E-2</v>
      </c>
      <c r="L478" s="158">
        <f>'STOCK RETURNS'!Y1467</f>
        <v>1.958643445132072E-2</v>
      </c>
      <c r="M478" s="158">
        <f>'STOCK RETURNS'!AA1467</f>
        <v>-1.5922889117103007E-2</v>
      </c>
      <c r="N478" s="158">
        <f>'STOCK RETURNS'!AC1467</f>
        <v>9.0547034884414547E-3</v>
      </c>
      <c r="O478" s="158">
        <f>'STOCK RETURNS'!AE1467</f>
        <v>-2.4577960002140967E-2</v>
      </c>
      <c r="P478" s="158">
        <f>'STOCK RETURNS'!AG1467</f>
        <v>1.7347803471044358E-2</v>
      </c>
      <c r="Q478" s="158">
        <f>'STOCK RETURNS'!AI1467</f>
        <v>3.5769903189247099E-3</v>
      </c>
      <c r="R478" s="159">
        <f>'STOCK RETURNS'!AK1467</f>
        <v>-1.1879973915283584E-2</v>
      </c>
      <c r="S478" s="156"/>
    </row>
    <row r="479" spans="1:19">
      <c r="A479" s="157">
        <f>'STOCK RETURNS'!C1468</f>
        <v>-4.2283361095210642E-3</v>
      </c>
      <c r="B479" s="158">
        <f>'STOCK RETURNS'!E1468</f>
        <v>-8.7639263315547351E-3</v>
      </c>
      <c r="C479" s="158">
        <f>'STOCK RETURNS'!G1468</f>
        <v>-1.9718948788955394E-2</v>
      </c>
      <c r="D479" s="158">
        <f>'STOCK RETURNS'!I1468</f>
        <v>-2.2109285588101067E-2</v>
      </c>
      <c r="E479" s="158">
        <f>'STOCK RETURNS'!K1468</f>
        <v>-2.6772879239858015E-2</v>
      </c>
      <c r="F479" s="158">
        <f>'STOCK RETURNS'!M1468</f>
        <v>2.6439553682780552E-2</v>
      </c>
      <c r="G479" s="158">
        <f>'STOCK RETURNS'!O1468</f>
        <v>-4.4832997836793828E-4</v>
      </c>
      <c r="H479" s="158">
        <f>'STOCK RETURNS'!Q1468</f>
        <v>-9.7358209900815524E-3</v>
      </c>
      <c r="I479" s="158">
        <f>'STOCK RETURNS'!S1468</f>
        <v>-3.9525743158234693E-3</v>
      </c>
      <c r="J479" s="158">
        <f>'STOCK RETURNS'!U1468</f>
        <v>-1.5377780330999366E-2</v>
      </c>
      <c r="K479" s="158">
        <f>'STOCK RETURNS'!W1468</f>
        <v>0</v>
      </c>
      <c r="L479" s="158">
        <f>'STOCK RETURNS'!Y1468</f>
        <v>4.7581374464170179E-3</v>
      </c>
      <c r="M479" s="158">
        <f>'STOCK RETURNS'!AA1468</f>
        <v>0</v>
      </c>
      <c r="N479" s="158">
        <f>'STOCK RETURNS'!AC1468</f>
        <v>-8.7305485395390518E-3</v>
      </c>
      <c r="O479" s="158">
        <f>'STOCK RETURNS'!AE1468</f>
        <v>-3.8883046514670595E-3</v>
      </c>
      <c r="P479" s="158">
        <f>'STOCK RETURNS'!AG1468</f>
        <v>-1.5038853197850686E-3</v>
      </c>
      <c r="Q479" s="158">
        <f>'STOCK RETURNS'!AI1468</f>
        <v>-5.4635416348232492E-3</v>
      </c>
      <c r="R479" s="159">
        <f>'STOCK RETURNS'!AK1468</f>
        <v>-8.8950886596808176E-3</v>
      </c>
      <c r="S479" s="156"/>
    </row>
    <row r="480" spans="1:19">
      <c r="A480" s="157">
        <f>'STOCK RETURNS'!C1469</f>
        <v>1.9869558608256867E-3</v>
      </c>
      <c r="B480" s="158">
        <f>'STOCK RETURNS'!E1469</f>
        <v>1.7939909182213203E-2</v>
      </c>
      <c r="C480" s="158">
        <f>'STOCK RETURNS'!G1469</f>
        <v>-0.17565817352288049</v>
      </c>
      <c r="D480" s="158">
        <f>'STOCK RETURNS'!I1469</f>
        <v>8.6862652559604528E-3</v>
      </c>
      <c r="E480" s="158">
        <f>'STOCK RETURNS'!K1469</f>
        <v>3.0933184102727055E-2</v>
      </c>
      <c r="F480" s="158">
        <f>'STOCK RETURNS'!M1469</f>
        <v>2.6102056093605122E-2</v>
      </c>
      <c r="G480" s="158">
        <f>'STOCK RETURNS'!O1469</f>
        <v>1.6896800393478208E-2</v>
      </c>
      <c r="H480" s="158">
        <f>'STOCK RETURNS'!Q1469</f>
        <v>2.756894104498658E-2</v>
      </c>
      <c r="I480" s="158">
        <f>'STOCK RETURNS'!S1469</f>
        <v>1.3766195764147971E-2</v>
      </c>
      <c r="J480" s="158">
        <f>'STOCK RETURNS'!U1469</f>
        <v>4.4653344881354275E-3</v>
      </c>
      <c r="K480" s="158">
        <f>'STOCK RETURNS'!W1469</f>
        <v>2.5830176701018084E-2</v>
      </c>
      <c r="L480" s="158">
        <f>'STOCK RETURNS'!Y1469</f>
        <v>-1.9492548793209663E-2</v>
      </c>
      <c r="M480" s="158">
        <f>'STOCK RETURNS'!AA1469</f>
        <v>1.9203235233023062E-2</v>
      </c>
      <c r="N480" s="158">
        <f>'STOCK RETURNS'!AC1469</f>
        <v>-3.3727453086741855E-3</v>
      </c>
      <c r="O480" s="158">
        <f>'STOCK RETURNS'!AE1469</f>
        <v>3.3901157653055958E-3</v>
      </c>
      <c r="P480" s="158">
        <f>'STOCK RETURNS'!AG1469</f>
        <v>-3.1942912879125034E-2</v>
      </c>
      <c r="Q480" s="158">
        <f>'STOCK RETURNS'!AI1469</f>
        <v>6.367376039740618E-3</v>
      </c>
      <c r="R480" s="159">
        <f>'STOCK RETURNS'!AK1469</f>
        <v>4.6109862768326688E-2</v>
      </c>
      <c r="S480" s="156"/>
    </row>
    <row r="481" spans="1:19">
      <c r="A481" s="157">
        <f>'STOCK RETURNS'!C1470</f>
        <v>9.7050617887851787E-3</v>
      </c>
      <c r="B481" s="158">
        <f>'STOCK RETURNS'!E1470</f>
        <v>-1.3972493422020227E-2</v>
      </c>
      <c r="C481" s="158">
        <f>'STOCK RETURNS'!G1470</f>
        <v>4.2301247511105774E-3</v>
      </c>
      <c r="D481" s="158">
        <f>'STOCK RETURNS'!I1470</f>
        <v>-1.4153747438093884E-2</v>
      </c>
      <c r="E481" s="158">
        <f>'STOCK RETURNS'!K1470</f>
        <v>-8.4763726202511053E-4</v>
      </c>
      <c r="F481" s="158">
        <f>'STOCK RETURNS'!M1470</f>
        <v>-7.9324437329064447E-3</v>
      </c>
      <c r="G481" s="158">
        <f>'STOCK RETURNS'!O1470</f>
        <v>-6.6357244153981559E-3</v>
      </c>
      <c r="H481" s="158">
        <f>'STOCK RETURNS'!Q1470</f>
        <v>-6.821308850738078E-3</v>
      </c>
      <c r="I481" s="158">
        <f>'STOCK RETURNS'!S1470</f>
        <v>-3.9138993211364406E-3</v>
      </c>
      <c r="J481" s="158">
        <f>'STOCK RETURNS'!U1470</f>
        <v>-6.0697201521577029E-3</v>
      </c>
      <c r="K481" s="158">
        <f>'STOCK RETURNS'!W1470</f>
        <v>-1.0777374074725603E-2</v>
      </c>
      <c r="L481" s="158">
        <f>'STOCK RETURNS'!Y1470</f>
        <v>-8.425195657263464E-3</v>
      </c>
      <c r="M481" s="158">
        <f>'STOCK RETURNS'!AA1470</f>
        <v>-4.924563270000547E-3</v>
      </c>
      <c r="N481" s="158">
        <f>'STOCK RETURNS'!AC1470</f>
        <v>-2.7548034094663332E-2</v>
      </c>
      <c r="O481" s="158">
        <f>'STOCK RETURNS'!AE1470</f>
        <v>-6.2275001835238059E-3</v>
      </c>
      <c r="P481" s="158">
        <f>'STOCK RETURNS'!AG1470</f>
        <v>4.4789049895946299E-3</v>
      </c>
      <c r="Q481" s="158">
        <f>'STOCK RETURNS'!AI1470</f>
        <v>-7.5570331622857902E-3</v>
      </c>
      <c r="R481" s="159">
        <f>'STOCK RETURNS'!AK1470</f>
        <v>-4.0256533791594344E-3</v>
      </c>
      <c r="S481" s="156"/>
    </row>
    <row r="482" spans="1:19">
      <c r="A482" s="157">
        <f>'STOCK RETURNS'!C1471</f>
        <v>2.4233887421252293E-2</v>
      </c>
      <c r="B482" s="158">
        <f>'STOCK RETURNS'!E1471</f>
        <v>-2.4777896645571305E-3</v>
      </c>
      <c r="C482" s="158">
        <f>'STOCK RETURNS'!G1471</f>
        <v>1.0915305686229981E-2</v>
      </c>
      <c r="D482" s="158">
        <f>'STOCK RETURNS'!I1471</f>
        <v>6.8296946254452753E-3</v>
      </c>
      <c r="E482" s="158">
        <f>'STOCK RETURNS'!K1471</f>
        <v>6.4662228980883951E-3</v>
      </c>
      <c r="F482" s="158">
        <f>'STOCK RETURNS'!M1471</f>
        <v>-5.90381989165281E-3</v>
      </c>
      <c r="G482" s="158">
        <f>'STOCK RETURNS'!O1471</f>
        <v>1.628915611604085E-2</v>
      </c>
      <c r="H482" s="158">
        <f>'STOCK RETURNS'!Q1471</f>
        <v>0</v>
      </c>
      <c r="I482" s="158">
        <f>'STOCK RETURNS'!S1471</f>
        <v>5.8651194523980576E-3</v>
      </c>
      <c r="J482" s="158">
        <f>'STOCK RETURNS'!U1471</f>
        <v>5.2202762277813647E-2</v>
      </c>
      <c r="K482" s="158">
        <f>'STOCK RETURNS'!W1471</f>
        <v>0</v>
      </c>
      <c r="L482" s="158">
        <f>'STOCK RETURNS'!Y1471</f>
        <v>-1.6735419297799793E-2</v>
      </c>
      <c r="M482" s="158">
        <f>'STOCK RETURNS'!AA1471</f>
        <v>0</v>
      </c>
      <c r="N482" s="158">
        <f>'STOCK RETURNS'!AC1471</f>
        <v>9.684231740436899E-3</v>
      </c>
      <c r="O482" s="158">
        <f>'STOCK RETURNS'!AE1471</f>
        <v>-1.2932302364662402E-2</v>
      </c>
      <c r="P482" s="158">
        <f>'STOCK RETURNS'!AG1471</f>
        <v>2.1930330651446773E-2</v>
      </c>
      <c r="Q482" s="158">
        <f>'STOCK RETURNS'!AI1471</f>
        <v>1.3538782467222354E-2</v>
      </c>
      <c r="R482" s="159">
        <f>'STOCK RETURNS'!AK1471</f>
        <v>7.9526575783925423E-3</v>
      </c>
      <c r="S482" s="156"/>
    </row>
    <row r="483" spans="1:19">
      <c r="A483" s="157">
        <f>'STOCK RETURNS'!C1472</f>
        <v>1.7503651061979155E-3</v>
      </c>
      <c r="B483" s="158">
        <f>'STOCK RETURNS'!E1472</f>
        <v>-1.8095834058863863E-2</v>
      </c>
      <c r="C483" s="158">
        <f>'STOCK RETURNS'!G1472</f>
        <v>-8.3857933762739589E-3</v>
      </c>
      <c r="D483" s="158">
        <f>'STOCK RETURNS'!I1472</f>
        <v>-1.3706354924590131E-2</v>
      </c>
      <c r="E483" s="158">
        <f>'STOCK RETURNS'!K1472</f>
        <v>9.2635486013066082E-4</v>
      </c>
      <c r="F483" s="158">
        <f>'STOCK RETURNS'!M1472</f>
        <v>-1.3677225307453609E-2</v>
      </c>
      <c r="G483" s="158">
        <f>'STOCK RETURNS'!O1472</f>
        <v>-5.2539525411577394E-3</v>
      </c>
      <c r="H483" s="158">
        <f>'STOCK RETURNS'!Q1472</f>
        <v>-6.8681588665116628E-3</v>
      </c>
      <c r="I483" s="158">
        <f>'STOCK RETURNS'!S1472</f>
        <v>-2.5667746748577733E-2</v>
      </c>
      <c r="J483" s="158">
        <f>'STOCK RETURNS'!U1472</f>
        <v>2.2850962894715481E-2</v>
      </c>
      <c r="K483" s="158">
        <f>'STOCK RETURNS'!W1472</f>
        <v>-1.5219483183391476E-2</v>
      </c>
      <c r="L483" s="158">
        <f>'STOCK RETURNS'!Y1472</f>
        <v>9.2227267687723727E-3</v>
      </c>
      <c r="M483" s="158">
        <f>'STOCK RETURNS'!AA1472</f>
        <v>0</v>
      </c>
      <c r="N483" s="158">
        <f>'STOCK RETURNS'!AC1472</f>
        <v>-3.537543993135783E-3</v>
      </c>
      <c r="O483" s="158">
        <f>'STOCK RETURNS'!AE1472</f>
        <v>-5.1562912638909502E-3</v>
      </c>
      <c r="P483" s="158">
        <f>'STOCK RETURNS'!AG1472</f>
        <v>-2.7618530078816712E-2</v>
      </c>
      <c r="Q483" s="158">
        <f>'STOCK RETURNS'!AI1472</f>
        <v>-4.3615286005302591E-3</v>
      </c>
      <c r="R483" s="159">
        <f>'STOCK RETURNS'!AK1472</f>
        <v>-2.3458793423863717E-2</v>
      </c>
      <c r="S483" s="156"/>
    </row>
    <row r="484" spans="1:19">
      <c r="A484" s="157">
        <f>'STOCK RETURNS'!C1473</f>
        <v>-8.8666411085005191E-3</v>
      </c>
      <c r="B484" s="158">
        <f>'STOCK RETURNS'!E1473</f>
        <v>2.2622008688283811E-2</v>
      </c>
      <c r="C484" s="158">
        <f>'STOCK RETURNS'!G1473</f>
        <v>2.9047685440230817E-2</v>
      </c>
      <c r="D484" s="158">
        <f>'STOCK RETURNS'!I1473</f>
        <v>-1.1939611500331234E-2</v>
      </c>
      <c r="E484" s="158">
        <f>'STOCK RETURNS'!K1473</f>
        <v>-2.6972369690011536E-3</v>
      </c>
      <c r="F484" s="158">
        <f>'STOCK RETURNS'!M1473</f>
        <v>-1.413427797146964E-3</v>
      </c>
      <c r="G484" s="158">
        <f>'STOCK RETURNS'!O1473</f>
        <v>-2.3091612171637344E-2</v>
      </c>
      <c r="H484" s="158">
        <f>'STOCK RETURNS'!Q1473</f>
        <v>-1.6678635407351438E-2</v>
      </c>
      <c r="I484" s="158">
        <f>'STOCK RETURNS'!S1473</f>
        <v>-8.0321716972642666E-3</v>
      </c>
      <c r="J484" s="158">
        <f>'STOCK RETURNS'!U1473</f>
        <v>-1.4629832673284889E-2</v>
      </c>
      <c r="K484" s="158">
        <f>'STOCK RETURNS'!W1473</f>
        <v>-2.9433789219191826E-2</v>
      </c>
      <c r="L484" s="158">
        <f>'STOCK RETURNS'!Y1473</f>
        <v>-2.2212085086708827E-2</v>
      </c>
      <c r="M484" s="158">
        <f>'STOCK RETURNS'!AA1473</f>
        <v>0</v>
      </c>
      <c r="N484" s="158">
        <f>'STOCK RETURNS'!AC1473</f>
        <v>-1.8385370391261653E-2</v>
      </c>
      <c r="O484" s="158">
        <f>'STOCK RETURNS'!AE1473</f>
        <v>-2.1274332518554409E-5</v>
      </c>
      <c r="P484" s="158">
        <f>'STOCK RETURNS'!AG1473</f>
        <v>-4.3308859378400795E-3</v>
      </c>
      <c r="Q484" s="158">
        <f>'STOCK RETURNS'!AI1473</f>
        <v>-7.8011122101673764E-3</v>
      </c>
      <c r="R484" s="159">
        <f>'STOCK RETURNS'!AK1473</f>
        <v>-1.7331393174344247E-3</v>
      </c>
      <c r="S484" s="156"/>
    </row>
    <row r="485" spans="1:19">
      <c r="A485" s="157">
        <f>'STOCK RETURNS'!C1474</f>
        <v>3.941139644956502E-3</v>
      </c>
      <c r="B485" s="158">
        <f>'STOCK RETURNS'!E1474</f>
        <v>-1.4122301457413799E-3</v>
      </c>
      <c r="C485" s="158">
        <f>'STOCK RETURNS'!G1474</f>
        <v>9.7680874362072664E-3</v>
      </c>
      <c r="D485" s="158">
        <f>'STOCK RETURNS'!I1474</f>
        <v>5.0153351157323353E-3</v>
      </c>
      <c r="E485" s="158">
        <f>'STOCK RETURNS'!K1474</f>
        <v>4.46335323480511E-3</v>
      </c>
      <c r="F485" s="158">
        <f>'STOCK RETURNS'!M1474</f>
        <v>5.2900846345362868E-3</v>
      </c>
      <c r="G485" s="158">
        <f>'STOCK RETURNS'!O1474</f>
        <v>4.0349752121790821E-3</v>
      </c>
      <c r="H485" s="158">
        <f>'STOCK RETURNS'!Q1474</f>
        <v>-4.2134893797356483E-3</v>
      </c>
      <c r="I485" s="158">
        <f>'STOCK RETURNS'!S1474</f>
        <v>0</v>
      </c>
      <c r="J485" s="158">
        <f>'STOCK RETURNS'!U1474</f>
        <v>-1.0700706785118929E-2</v>
      </c>
      <c r="K485" s="158">
        <f>'STOCK RETURNS'!W1474</f>
        <v>-4.3010818993905854E-3</v>
      </c>
      <c r="L485" s="158">
        <f>'STOCK RETURNS'!Y1474</f>
        <v>1.6747617379593606E-3</v>
      </c>
      <c r="M485" s="158">
        <f>'STOCK RETURNS'!AA1474</f>
        <v>0</v>
      </c>
      <c r="N485" s="158">
        <f>'STOCK RETURNS'!AC1474</f>
        <v>2.4200945241121385E-2</v>
      </c>
      <c r="O485" s="158">
        <f>'STOCK RETURNS'!AE1474</f>
        <v>-1.3083978595356332E-2</v>
      </c>
      <c r="P485" s="158">
        <f>'STOCK RETURNS'!AG1474</f>
        <v>4.5037318461435202E-3</v>
      </c>
      <c r="Q485" s="158">
        <f>'STOCK RETURNS'!AI1474</f>
        <v>-2.3308664997227279E-5</v>
      </c>
      <c r="R485" s="159">
        <f>'STOCK RETURNS'!AK1474</f>
        <v>-4.5706414761912242E-2</v>
      </c>
      <c r="S485" s="156"/>
    </row>
    <row r="486" spans="1:19">
      <c r="A486" s="157">
        <f>'STOCK RETURNS'!C1475</f>
        <v>-3.5211303985788248E-3</v>
      </c>
      <c r="B486" s="158">
        <f>'STOCK RETURNS'!E1475</f>
        <v>2.8224687097392828E-3</v>
      </c>
      <c r="C486" s="158">
        <f>'STOCK RETURNS'!G1475</f>
        <v>-2.0045670194447467E-2</v>
      </c>
      <c r="D486" s="158">
        <f>'STOCK RETURNS'!I1475</f>
        <v>2.9574992334826789E-2</v>
      </c>
      <c r="E486" s="158">
        <f>'STOCK RETURNS'!K1475</f>
        <v>5.8646280689299704E-3</v>
      </c>
      <c r="F486" s="158">
        <f>'STOCK RETURNS'!M1475</f>
        <v>3.5112395625001699E-3</v>
      </c>
      <c r="G486" s="158">
        <f>'STOCK RETURNS'!O1475</f>
        <v>-1.4875189765044003E-2</v>
      </c>
      <c r="H486" s="158">
        <f>'STOCK RETURNS'!Q1475</f>
        <v>-7.0397750179438051E-4</v>
      </c>
      <c r="I486" s="158">
        <f>'STOCK RETURNS'!S1475</f>
        <v>-8.0972102326193618E-3</v>
      </c>
      <c r="J486" s="158">
        <f>'STOCK RETURNS'!U1475</f>
        <v>-3.8201961498593863E-4</v>
      </c>
      <c r="K486" s="158">
        <f>'STOCK RETURNS'!W1475</f>
        <v>-2.5895569067336775E-3</v>
      </c>
      <c r="L486" s="158">
        <f>'STOCK RETURNS'!Y1475</f>
        <v>-3.0165935394256792E-3</v>
      </c>
      <c r="M486" s="158">
        <f>'STOCK RETURNS'!AA1475</f>
        <v>0</v>
      </c>
      <c r="N486" s="158">
        <f>'STOCK RETURNS'!AC1475</f>
        <v>-3.7848318314641062E-2</v>
      </c>
      <c r="O486" s="158">
        <f>'STOCK RETURNS'!AE1475</f>
        <v>-8.5179667232289143E-3</v>
      </c>
      <c r="P486" s="158">
        <f>'STOCK RETURNS'!AG1475</f>
        <v>1.2879030940348908E-2</v>
      </c>
      <c r="Q486" s="158">
        <f>'STOCK RETURNS'!AI1475</f>
        <v>2.5374520383298045E-3</v>
      </c>
      <c r="R486" s="159">
        <f>'STOCK RETURNS'!AK1475</f>
        <v>2.6536946134663015E-3</v>
      </c>
      <c r="S486" s="156"/>
    </row>
    <row r="487" spans="1:19">
      <c r="A487" s="157">
        <f>'STOCK RETURNS'!C1476</f>
        <v>-1.5915006192572679E-2</v>
      </c>
      <c r="B487" s="158">
        <f>'STOCK RETURNS'!E1476</f>
        <v>-1.7987758819474352E-2</v>
      </c>
      <c r="C487" s="158">
        <f>'STOCK RETURNS'!G1476</f>
        <v>-1.2404384472489212E-3</v>
      </c>
      <c r="D487" s="158">
        <f>'STOCK RETURNS'!I1476</f>
        <v>-1.3857034661426354E-2</v>
      </c>
      <c r="E487" s="158">
        <f>'STOCK RETURNS'!K1476</f>
        <v>1.2452427219142236E-2</v>
      </c>
      <c r="F487" s="158">
        <f>'STOCK RETURNS'!M1476</f>
        <v>3.071854994788293E-2</v>
      </c>
      <c r="G487" s="158">
        <f>'STOCK RETURNS'!O1476</f>
        <v>1.8148825308225342E-3</v>
      </c>
      <c r="H487" s="158">
        <f>'STOCK RETURNS'!Q1476</f>
        <v>9.1132772328655336E-3</v>
      </c>
      <c r="I487" s="158">
        <f>'STOCK RETURNS'!S1476</f>
        <v>1.212136053234482E-2</v>
      </c>
      <c r="J487" s="158">
        <f>'STOCK RETURNS'!U1476</f>
        <v>2.5588420286066192E-2</v>
      </c>
      <c r="K487" s="158">
        <f>'STOCK RETURNS'!W1476</f>
        <v>1.1344226160459206E-2</v>
      </c>
      <c r="L487" s="158">
        <f>'STOCK RETURNS'!Y1476</f>
        <v>-1.8293193047325376E-2</v>
      </c>
      <c r="M487" s="158">
        <f>'STOCK RETURNS'!AA1476</f>
        <v>3.7149436141064779E-2</v>
      </c>
      <c r="N487" s="158">
        <f>'STOCK RETURNS'!AC1476</f>
        <v>3.5275969629329752E-2</v>
      </c>
      <c r="O487" s="158">
        <f>'STOCK RETURNS'!AE1476</f>
        <v>-1.0222614616812859E-3</v>
      </c>
      <c r="P487" s="158">
        <f>'STOCK RETURNS'!AG1476</f>
        <v>1.1197945311408919E-2</v>
      </c>
      <c r="Q487" s="158">
        <f>'STOCK RETURNS'!AI1476</f>
        <v>5.0325365086785079E-3</v>
      </c>
      <c r="R487" s="159">
        <f>'STOCK RETURNS'!AK1476</f>
        <v>1.7860744447245169E-2</v>
      </c>
      <c r="S487" s="156"/>
    </row>
    <row r="488" spans="1:19">
      <c r="A488" s="157">
        <f>'STOCK RETURNS'!C1477</f>
        <v>-6.9358500419870964E-3</v>
      </c>
      <c r="B488" s="158">
        <f>'STOCK RETURNS'!E1477</f>
        <v>7.9317290320056414E-3</v>
      </c>
      <c r="C488" s="158">
        <f>'STOCK RETURNS'!G1477</f>
        <v>-1.0815413245158396E-2</v>
      </c>
      <c r="D488" s="158">
        <f>'STOCK RETURNS'!I1477</f>
        <v>-3.5631118963255458E-3</v>
      </c>
      <c r="E488" s="158">
        <f>'STOCK RETURNS'!K1477</f>
        <v>6.0865461795087733E-3</v>
      </c>
      <c r="F488" s="158">
        <f>'STOCK RETURNS'!M1477</f>
        <v>-1.5413903392032524E-2</v>
      </c>
      <c r="G488" s="158">
        <f>'STOCK RETURNS'!O1477</f>
        <v>-2.7235604670404925E-3</v>
      </c>
      <c r="H488" s="158">
        <f>'STOCK RETURNS'!Q1477</f>
        <v>3.0919673679975279E-2</v>
      </c>
      <c r="I488" s="158">
        <f>'STOCK RETURNS'!S1477</f>
        <v>0</v>
      </c>
      <c r="J488" s="158">
        <f>'STOCK RETURNS'!U1477</f>
        <v>7.0861598154902145E-2</v>
      </c>
      <c r="K488" s="158">
        <f>'STOCK RETURNS'!W1477</f>
        <v>0</v>
      </c>
      <c r="L488" s="158">
        <f>'STOCK RETURNS'!Y1477</f>
        <v>1.7079423451561158E-3</v>
      </c>
      <c r="M488" s="158">
        <f>'STOCK RETURNS'!AA1477</f>
        <v>0</v>
      </c>
      <c r="N488" s="158">
        <f>'STOCK RETURNS'!AC1477</f>
        <v>-7.2565105110633044E-3</v>
      </c>
      <c r="O488" s="158">
        <f>'STOCK RETURNS'!AE1477</f>
        <v>-3.7695969261391966E-2</v>
      </c>
      <c r="P488" s="158">
        <f>'STOCK RETURNS'!AG1477</f>
        <v>7.3962347591543269E-3</v>
      </c>
      <c r="Q488" s="158">
        <f>'STOCK RETURNS'!AI1477</f>
        <v>6.8470522133336573E-3</v>
      </c>
      <c r="R488" s="159">
        <f>'STOCK RETURNS'!AK1477</f>
        <v>-3.2593844721934663E-3</v>
      </c>
      <c r="S488" s="156"/>
    </row>
    <row r="489" spans="1:19">
      <c r="A489" s="157">
        <f>'STOCK RETURNS'!C1478</f>
        <v>4.8002835190007025E-3</v>
      </c>
      <c r="B489" s="158">
        <f>'STOCK RETURNS'!E1478</f>
        <v>1.5817304769120907E-2</v>
      </c>
      <c r="C489" s="158">
        <f>'STOCK RETURNS'!G1478</f>
        <v>-2.512564135883048E-3</v>
      </c>
      <c r="D489" s="158">
        <f>'STOCK RETURNS'!I1478</f>
        <v>-4.9545931246833411E-3</v>
      </c>
      <c r="E489" s="158">
        <f>'STOCK RETURNS'!K1478</f>
        <v>5.64210990162932E-3</v>
      </c>
      <c r="F489" s="158">
        <f>'STOCK RETURNS'!M1478</f>
        <v>-1.1107368620510438E-2</v>
      </c>
      <c r="G489" s="158">
        <f>'STOCK RETURNS'!O1478</f>
        <v>1.3544225107757253E-2</v>
      </c>
      <c r="H489" s="158">
        <f>'STOCK RETURNS'!Q1478</f>
        <v>1.2105057026275618E-2</v>
      </c>
      <c r="I489" s="158">
        <f>'STOCK RETURNS'!S1478</f>
        <v>0</v>
      </c>
      <c r="J489" s="158">
        <f>'STOCK RETURNS'!U1478</f>
        <v>-2.4896518664164701E-3</v>
      </c>
      <c r="K489" s="158">
        <f>'STOCK RETURNS'!W1478</f>
        <v>-8.7546692537253858E-3</v>
      </c>
      <c r="L489" s="158">
        <f>'STOCK RETURNS'!Y1478</f>
        <v>-2.0498811414439871E-3</v>
      </c>
      <c r="M489" s="158">
        <f>'STOCK RETURNS'!AA1478</f>
        <v>0</v>
      </c>
      <c r="N489" s="158">
        <f>'STOCK RETURNS'!AC1478</f>
        <v>-4.6064199734019784E-3</v>
      </c>
      <c r="O489" s="158">
        <f>'STOCK RETURNS'!AE1478</f>
        <v>5.3637557604405799E-3</v>
      </c>
      <c r="P489" s="158">
        <f>'STOCK RETURNS'!AG1478</f>
        <v>-2.8511549712707438E-3</v>
      </c>
      <c r="Q489" s="158">
        <f>'STOCK RETURNS'!AI1478</f>
        <v>-3.45224738722951E-3</v>
      </c>
      <c r="R489" s="159">
        <f>'STOCK RETURNS'!AK1478</f>
        <v>7.8322169176543418E-4</v>
      </c>
      <c r="S489" s="156"/>
    </row>
    <row r="490" spans="1:19">
      <c r="A490" s="157">
        <f>'STOCK RETURNS'!C1479</f>
        <v>-4.8862126275389141E-3</v>
      </c>
      <c r="B490" s="158">
        <f>'STOCK RETURNS'!E1479</f>
        <v>4.9617488844523926E-3</v>
      </c>
      <c r="C490" s="158">
        <f>'STOCK RETURNS'!G1479</f>
        <v>4.3485111939738676E-2</v>
      </c>
      <c r="D490" s="158">
        <f>'STOCK RETURNS'!I1479</f>
        <v>2.2050725583139755E-3</v>
      </c>
      <c r="E490" s="158">
        <f>'STOCK RETURNS'!K1479</f>
        <v>-7.6120686770931355E-3</v>
      </c>
      <c r="F490" s="158">
        <f>'STOCK RETURNS'!M1479</f>
        <v>-4.8985402361678325E-3</v>
      </c>
      <c r="G490" s="158">
        <f>'STOCK RETURNS'!O1479</f>
        <v>-1.0820664640716762E-2</v>
      </c>
      <c r="H490" s="158">
        <f>'STOCK RETURNS'!Q1479</f>
        <v>-1.0077344266623755E-2</v>
      </c>
      <c r="I490" s="158">
        <f>'STOCK RETURNS'!S1479</f>
        <v>4.0080213975386466E-3</v>
      </c>
      <c r="J490" s="158">
        <f>'STOCK RETURNS'!U1479</f>
        <v>-3.4081477906412326E-2</v>
      </c>
      <c r="K490" s="158">
        <f>'STOCK RETURNS'!W1479</f>
        <v>-1.7391742711869222E-2</v>
      </c>
      <c r="L490" s="158">
        <f>'STOCK RETURNS'!Y1479</f>
        <v>0</v>
      </c>
      <c r="M490" s="158">
        <f>'STOCK RETURNS'!AA1479</f>
        <v>-5.9420931369950969E-2</v>
      </c>
      <c r="N490" s="158">
        <f>'STOCK RETURNS'!AC1479</f>
        <v>-2.2925316410407114E-3</v>
      </c>
      <c r="O490" s="158">
        <f>'STOCK RETURNS'!AE1479</f>
        <v>4.4068989277642572E-3</v>
      </c>
      <c r="P490" s="158">
        <f>'STOCK RETURNS'!AG1479</f>
        <v>-2.6908862520165799E-3</v>
      </c>
      <c r="Q490" s="158">
        <f>'STOCK RETURNS'!AI1479</f>
        <v>-9.0087569819392171E-3</v>
      </c>
      <c r="R490" s="159">
        <f>'STOCK RETURNS'!AK1479</f>
        <v>-5.8891700733273867E-3</v>
      </c>
      <c r="S490" s="156"/>
    </row>
    <row r="491" spans="1:19">
      <c r="A491" s="157">
        <f>'STOCK RETURNS'!C1480</f>
        <v>5.2282098948943177E-3</v>
      </c>
      <c r="B491" s="158">
        <f>'STOCK RETURNS'!E1480</f>
        <v>1.8167874419284791E-2</v>
      </c>
      <c r="C491" s="158">
        <f>'STOCK RETURNS'!G1480</f>
        <v>7.9968438954044849E-3</v>
      </c>
      <c r="D491" s="158">
        <f>'STOCK RETURNS'!I1480</f>
        <v>2.2002209096023376E-3</v>
      </c>
      <c r="E491" s="158">
        <f>'STOCK RETURNS'!K1480</f>
        <v>1.9406235423790313E-2</v>
      </c>
      <c r="F491" s="158">
        <f>'STOCK RETURNS'!M1480</f>
        <v>4.3582124331282307E-2</v>
      </c>
      <c r="G491" s="158">
        <f>'STOCK RETURNS'!O1480</f>
        <v>1.3507634461542002E-2</v>
      </c>
      <c r="H491" s="158">
        <f>'STOCK RETURNS'!Q1480</f>
        <v>1.7403384358696674E-2</v>
      </c>
      <c r="I491" s="158">
        <f>'STOCK RETURNS'!S1480</f>
        <v>9.950330853168092E-3</v>
      </c>
      <c r="J491" s="158">
        <f>'STOCK RETURNS'!U1480</f>
        <v>8.0052999350700739E-3</v>
      </c>
      <c r="K491" s="158">
        <f>'STOCK RETURNS'!W1480</f>
        <v>2.6488175468579487E-2</v>
      </c>
      <c r="L491" s="158">
        <f>'STOCK RETURNS'!Y1480</f>
        <v>-2.3968510019476098E-3</v>
      </c>
      <c r="M491" s="158">
        <f>'STOCK RETURNS'!AA1480</f>
        <v>2.4168429088885834E-2</v>
      </c>
      <c r="N491" s="158">
        <f>'STOCK RETURNS'!AC1480</f>
        <v>2.6097485669981151E-2</v>
      </c>
      <c r="O491" s="158">
        <f>'STOCK RETURNS'!AE1480</f>
        <v>1.2858861805951976E-3</v>
      </c>
      <c r="P491" s="158">
        <f>'STOCK RETURNS'!AG1480</f>
        <v>1.0720370676607339E-2</v>
      </c>
      <c r="Q491" s="158">
        <f>'STOCK RETURNS'!AI1480</f>
        <v>-1.2104284531874018E-3</v>
      </c>
      <c r="R491" s="159">
        <f>'STOCK RETURNS'!AK1480</f>
        <v>6.758697539965019E-3</v>
      </c>
      <c r="S491" s="156"/>
    </row>
    <row r="492" spans="1:19">
      <c r="A492" s="157">
        <f>'STOCK RETURNS'!C1481</f>
        <v>5.1277669698922149E-4</v>
      </c>
      <c r="B492" s="158">
        <f>'STOCK RETURNS'!E1481</f>
        <v>5.5295904966649496E-3</v>
      </c>
      <c r="C492" s="158">
        <f>'STOCK RETURNS'!G1481</f>
        <v>7.2200253860419561E-2</v>
      </c>
      <c r="D492" s="158">
        <f>'STOCK RETURNS'!I1481</f>
        <v>-6.3387286786882628E-3</v>
      </c>
      <c r="E492" s="158">
        <f>'STOCK RETURNS'!K1481</f>
        <v>1.4440539740045688E-2</v>
      </c>
      <c r="F492" s="158">
        <f>'STOCK RETURNS'!M1481</f>
        <v>-1.7957453577997419E-2</v>
      </c>
      <c r="G492" s="158">
        <f>'STOCK RETURNS'!O1481</f>
        <v>1.5091276200458624E-2</v>
      </c>
      <c r="H492" s="158">
        <f>'STOCK RETURNS'!Q1481</f>
        <v>9.2470936327974235E-3</v>
      </c>
      <c r="I492" s="158">
        <f>'STOCK RETURNS'!S1481</f>
        <v>-5.9583095836306353E-3</v>
      </c>
      <c r="J492" s="158">
        <f>'STOCK RETURNS'!U1481</f>
        <v>4.0121999491636563E-2</v>
      </c>
      <c r="K492" s="158">
        <f>'STOCK RETURNS'!W1481</f>
        <v>0</v>
      </c>
      <c r="L492" s="158">
        <f>'STOCK RETURNS'!Y1481</f>
        <v>-4.1223005817097955E-3</v>
      </c>
      <c r="M492" s="158">
        <f>'STOCK RETURNS'!AA1481</f>
        <v>0</v>
      </c>
      <c r="N492" s="158">
        <f>'STOCK RETURNS'!AC1481</f>
        <v>9.993550449694205E-4</v>
      </c>
      <c r="O492" s="158">
        <f>'STOCK RETURNS'!AE1481</f>
        <v>8.5564280379063183E-3</v>
      </c>
      <c r="P492" s="158">
        <f>'STOCK RETURNS'!AG1481</f>
        <v>1.1430589130121606E-2</v>
      </c>
      <c r="Q492" s="158">
        <f>'STOCK RETURNS'!AI1481</f>
        <v>-6.1913915756960491E-3</v>
      </c>
      <c r="R492" s="159">
        <f>'STOCK RETURNS'!AK1481</f>
        <v>1.2594733592535638E-3</v>
      </c>
      <c r="S492" s="156"/>
    </row>
    <row r="493" spans="1:19">
      <c r="A493" s="157">
        <f>'STOCK RETURNS'!C1482</f>
        <v>-2.5635548100236489E-4</v>
      </c>
      <c r="B493" s="158">
        <f>'STOCK RETURNS'!E1482</f>
        <v>-6.6940140673923737E-3</v>
      </c>
      <c r="C493" s="158">
        <f>'STOCK RETURNS'!G1482</f>
        <v>1.871957764261236E-2</v>
      </c>
      <c r="D493" s="158">
        <f>'STOCK RETURNS'!I1482</f>
        <v>5.2392233452715469E-3</v>
      </c>
      <c r="E493" s="158">
        <f>'STOCK RETURNS'!K1482</f>
        <v>1.0940725677170554E-2</v>
      </c>
      <c r="F493" s="158">
        <f>'STOCK RETURNS'!M1482</f>
        <v>1.1218883604788244E-2</v>
      </c>
      <c r="G493" s="158">
        <f>'STOCK RETURNS'!O1482</f>
        <v>-4.4150182091167202E-3</v>
      </c>
      <c r="H493" s="158">
        <f>'STOCK RETURNS'!Q1482</f>
        <v>1.9704439872987385E-3</v>
      </c>
      <c r="I493" s="158">
        <f>'STOCK RETURNS'!S1482</f>
        <v>7.9365495957363415E-3</v>
      </c>
      <c r="J493" s="158">
        <f>'STOCK RETURNS'!U1482</f>
        <v>-1.6076868207176024E-2</v>
      </c>
      <c r="K493" s="158">
        <f>'STOCK RETURNS'!W1482</f>
        <v>-9.0964327567102099E-3</v>
      </c>
      <c r="L493" s="158">
        <f>'STOCK RETURNS'!Y1482</f>
        <v>-8.6430961560199689E-3</v>
      </c>
      <c r="M493" s="158">
        <f>'STOCK RETURNS'!AA1482</f>
        <v>-2.961944842666529E-2</v>
      </c>
      <c r="N493" s="158">
        <f>'STOCK RETURNS'!AC1482</f>
        <v>9.849091552776473E-3</v>
      </c>
      <c r="O493" s="158">
        <f>'STOCK RETURNS'!AE1482</f>
        <v>-3.8074140624991099E-3</v>
      </c>
      <c r="P493" s="158">
        <f>'STOCK RETURNS'!AG1482</f>
        <v>1.5364800468010639E-2</v>
      </c>
      <c r="Q493" s="158">
        <f>'STOCK RETURNS'!AI1482</f>
        <v>-8.9456563034495361E-3</v>
      </c>
      <c r="R493" s="159">
        <f>'STOCK RETURNS'!AK1482</f>
        <v>5.9285717927321045E-3</v>
      </c>
      <c r="S493" s="156"/>
    </row>
    <row r="494" spans="1:19">
      <c r="A494" s="157">
        <f>'STOCK RETURNS'!C1483</f>
        <v>-9.3591032184396107E-3</v>
      </c>
      <c r="B494" s="158">
        <f>'STOCK RETURNS'!E1483</f>
        <v>6.8511923754147476E-4</v>
      </c>
      <c r="C494" s="158">
        <f>'STOCK RETURNS'!G1483</f>
        <v>3.9220713153281329E-2</v>
      </c>
      <c r="D494" s="158">
        <f>'STOCK RETURNS'!I1483</f>
        <v>3.8429912791677632E-3</v>
      </c>
      <c r="E494" s="158">
        <f>'STOCK RETURNS'!K1483</f>
        <v>4.2754368338015797E-2</v>
      </c>
      <c r="F494" s="158">
        <f>'STOCK RETURNS'!M1483</f>
        <v>-3.386389961517816E-3</v>
      </c>
      <c r="G494" s="158">
        <f>'STOCK RETURNS'!O1483</f>
        <v>6.0103924069705307E-2</v>
      </c>
      <c r="H494" s="158">
        <f>'STOCK RETURNS'!Q1483</f>
        <v>1.2390116116569308E-2</v>
      </c>
      <c r="I494" s="158">
        <f>'STOCK RETURNS'!S1483</f>
        <v>1.9743343037178294E-3</v>
      </c>
      <c r="J494" s="158">
        <f>'STOCK RETURNS'!U1483</f>
        <v>-2.3390817249874303E-2</v>
      </c>
      <c r="K494" s="158">
        <f>'STOCK RETURNS'!W1483</f>
        <v>1.709443335930004E-2</v>
      </c>
      <c r="L494" s="158">
        <f>'STOCK RETURNS'!Y1483</f>
        <v>3.4716195453670154E-4</v>
      </c>
      <c r="M494" s="158">
        <f>'STOCK RETURNS'!AA1483</f>
        <v>-1.204518359868346E-2</v>
      </c>
      <c r="N494" s="158">
        <f>'STOCK RETURNS'!AC1483</f>
        <v>5.5413726195912508E-3</v>
      </c>
      <c r="O494" s="158">
        <f>'STOCK RETURNS'!AE1483</f>
        <v>-1.0071006313348032E-2</v>
      </c>
      <c r="P494" s="158">
        <f>'STOCK RETURNS'!AG1483</f>
        <v>-2.0649701290543426E-2</v>
      </c>
      <c r="Q494" s="158">
        <f>'STOCK RETURNS'!AI1483</f>
        <v>-9.5037423245837756E-3</v>
      </c>
      <c r="R494" s="159">
        <f>'STOCK RETURNS'!AK1483</f>
        <v>-1.101963428688324E-2</v>
      </c>
      <c r="S494" s="156"/>
    </row>
    <row r="495" spans="1:19">
      <c r="A495" s="157">
        <f>'STOCK RETURNS'!C1484</f>
        <v>-7.7669906817224882E-4</v>
      </c>
      <c r="B495" s="158">
        <f>'STOCK RETURNS'!E1484</f>
        <v>-1.2404541939493516E-2</v>
      </c>
      <c r="C495" s="158">
        <f>'STOCK RETURNS'!G1484</f>
        <v>1.3889112160667093E-2</v>
      </c>
      <c r="D495" s="158">
        <f>'STOCK RETURNS'!I1484</f>
        <v>8.7289152164858989E-3</v>
      </c>
      <c r="E495" s="158">
        <f>'STOCK RETURNS'!K1484</f>
        <v>-1.2498269037792118E-2</v>
      </c>
      <c r="F495" s="158">
        <f>'STOCK RETURNS'!M1484</f>
        <v>2.346738601856704E-2</v>
      </c>
      <c r="G495" s="158">
        <f>'STOCK RETURNS'!O1484</f>
        <v>5.4020492889947039E-3</v>
      </c>
      <c r="H495" s="158">
        <f>'STOCK RETURNS'!Q1484</f>
        <v>-9.1146464340986309E-3</v>
      </c>
      <c r="I495" s="158">
        <f>'STOCK RETURNS'!S1484</f>
        <v>-7.920833491443997E-3</v>
      </c>
      <c r="J495" s="158">
        <f>'STOCK RETURNS'!U1484</f>
        <v>7.7595532236998943E-3</v>
      </c>
      <c r="K495" s="158">
        <f>'STOCK RETURNS'!W1484</f>
        <v>8.4388686458646035E-3</v>
      </c>
      <c r="L495" s="158">
        <f>'STOCK RETURNS'!Y1484</f>
        <v>-3.8254263308616985E-3</v>
      </c>
      <c r="M495" s="158">
        <f>'STOCK RETURNS'!AA1484</f>
        <v>7.2271649179479133E-2</v>
      </c>
      <c r="N495" s="158">
        <f>'STOCK RETURNS'!AC1484</f>
        <v>2.5005817948918932E-3</v>
      </c>
      <c r="O495" s="158">
        <f>'STOCK RETURNS'!AE1484</f>
        <v>1.12277561898846E-3</v>
      </c>
      <c r="P495" s="158">
        <f>'STOCK RETURNS'!AG1484</f>
        <v>7.2595600128041024E-3</v>
      </c>
      <c r="Q495" s="158">
        <f>'STOCK RETURNS'!AI1484</f>
        <v>-1.8650244205308548E-2</v>
      </c>
      <c r="R495" s="159">
        <f>'STOCK RETURNS'!AK1484</f>
        <v>1.7470714632879702E-2</v>
      </c>
      <c r="S495" s="156"/>
    </row>
    <row r="496" spans="1:19">
      <c r="A496" s="157">
        <f>'STOCK RETURNS'!C1485</f>
        <v>-1.0588538435646801E-2</v>
      </c>
      <c r="B496" s="158">
        <f>'STOCK RETURNS'!E1485</f>
        <v>-4.2389139598552781E-3</v>
      </c>
      <c r="C496" s="158">
        <f>'STOCK RETURNS'!G1485</f>
        <v>-9.0059493355952452E-3</v>
      </c>
      <c r="D496" s="158">
        <f>'STOCK RETURNS'!I1485</f>
        <v>-1.6153670897946049E-2</v>
      </c>
      <c r="E496" s="158">
        <f>'STOCK RETURNS'!K1485</f>
        <v>-3.0373952023740089E-2</v>
      </c>
      <c r="F496" s="158">
        <f>'STOCK RETURNS'!M1485</f>
        <v>-7.9840743482205313E-3</v>
      </c>
      <c r="G496" s="158">
        <f>'STOCK RETURNS'!O1485</f>
        <v>-2.1362068867724002E-2</v>
      </c>
      <c r="H496" s="158">
        <f>'STOCK RETURNS'!Q1485</f>
        <v>-4.5886675074310558E-3</v>
      </c>
      <c r="I496" s="158">
        <f>'STOCK RETURNS'!S1485</f>
        <v>-5.98207167754754E-3</v>
      </c>
      <c r="J496" s="158">
        <f>'STOCK RETURNS'!U1485</f>
        <v>-1.2050126518144926E-2</v>
      </c>
      <c r="K496" s="158">
        <f>'STOCK RETURNS'!W1485</f>
        <v>-2.4154942035043498E-2</v>
      </c>
      <c r="L496" s="158">
        <f>'STOCK RETURNS'!Y1485</f>
        <v>-4.1899502638540649E-3</v>
      </c>
      <c r="M496" s="158">
        <f>'STOCK RETURNS'!AA1485</f>
        <v>2.0376690466097767E-2</v>
      </c>
      <c r="N496" s="158">
        <f>'STOCK RETURNS'!AC1485</f>
        <v>6.7027835376195031E-3</v>
      </c>
      <c r="O496" s="158">
        <f>'STOCK RETURNS'!AE1485</f>
        <v>4.3109548049953201E-3</v>
      </c>
      <c r="P496" s="158">
        <f>'STOCK RETURNS'!AG1485</f>
        <v>-1.340524832039286E-2</v>
      </c>
      <c r="Q496" s="158">
        <f>'STOCK RETURNS'!AI1485</f>
        <v>-4.3038767311051503E-2</v>
      </c>
      <c r="R496" s="159">
        <f>'STOCK RETURNS'!AK1485</f>
        <v>5.47220381400237E-3</v>
      </c>
      <c r="S496" s="156"/>
    </row>
    <row r="497" spans="1:19">
      <c r="A497" s="157">
        <f>'STOCK RETURNS'!C1486</f>
        <v>1.7471470194350577E-2</v>
      </c>
      <c r="B497" s="158">
        <f>'STOCK RETURNS'!E1486</f>
        <v>6.2478509383631703E-3</v>
      </c>
      <c r="C497" s="158">
        <f>'STOCK RETURNS'!G1486</f>
        <v>2.7793863201228335E-2</v>
      </c>
      <c r="D497" s="158">
        <f>'STOCK RETURNS'!I1486</f>
        <v>7.4247556814601478E-3</v>
      </c>
      <c r="E497" s="158">
        <f>'STOCK RETURNS'!K1486</f>
        <v>2.1108245178925327E-2</v>
      </c>
      <c r="F497" s="158">
        <f>'STOCK RETURNS'!M1486</f>
        <v>-8.0483331828284845E-3</v>
      </c>
      <c r="G497" s="158">
        <f>'STOCK RETURNS'!O1486</f>
        <v>4.232804296001803E-4</v>
      </c>
      <c r="H497" s="158">
        <f>'STOCK RETURNS'!Q1486</f>
        <v>1.3703313941529559E-2</v>
      </c>
      <c r="I497" s="158">
        <f>'STOCK RETURNS'!S1486</f>
        <v>1.9980026626730579E-3</v>
      </c>
      <c r="J497" s="158">
        <f>'STOCK RETURNS'!U1486</f>
        <v>-4.6689896861289012E-3</v>
      </c>
      <c r="K497" s="158">
        <f>'STOCK RETURNS'!W1486</f>
        <v>3.4188471024621303E-2</v>
      </c>
      <c r="L497" s="158">
        <f>'STOCK RETURNS'!Y1486</f>
        <v>-3.1540239919044723E-3</v>
      </c>
      <c r="M497" s="158">
        <f>'STOCK RETURNS'!AA1486</f>
        <v>-4.4686457591191622E-2</v>
      </c>
      <c r="N497" s="158">
        <f>'STOCK RETURNS'!AC1486</f>
        <v>1.2403100791078865E-4</v>
      </c>
      <c r="O497" s="158">
        <f>'STOCK RETURNS'!AE1486</f>
        <v>5.5599338766155028E-3</v>
      </c>
      <c r="P497" s="158">
        <f>'STOCK RETURNS'!AG1486</f>
        <v>1.471952483617202E-2</v>
      </c>
      <c r="Q497" s="158">
        <f>'STOCK RETURNS'!AI1486</f>
        <v>3.6401196881506413E-2</v>
      </c>
      <c r="R497" s="159">
        <f>'STOCK RETURNS'!AK1486</f>
        <v>2.9076456999285058E-2</v>
      </c>
      <c r="S497" s="156"/>
    </row>
    <row r="498" spans="1:19">
      <c r="A498" s="157">
        <f>'STOCK RETURNS'!C1487</f>
        <v>5.642969830455368E-3</v>
      </c>
      <c r="B498" s="158">
        <f>'STOCK RETURNS'!E1487</f>
        <v>-3.466207976486284E-3</v>
      </c>
      <c r="C498" s="158">
        <f>'STOCK RETURNS'!G1487</f>
        <v>-2.3716765309713277E-3</v>
      </c>
      <c r="D498" s="158">
        <f>'STOCK RETURNS'!I1487</f>
        <v>0</v>
      </c>
      <c r="E498" s="158">
        <f>'STOCK RETURNS'!K1487</f>
        <v>-1.75003981281956E-2</v>
      </c>
      <c r="F498" s="158">
        <f>'STOCK RETURNS'!M1487</f>
        <v>4.3675527180032066E-3</v>
      </c>
      <c r="G498" s="158">
        <f>'STOCK RETURNS'!O1487</f>
        <v>4.2310133908102915E-4</v>
      </c>
      <c r="H498" s="158">
        <f>'STOCK RETURNS'!Q1487</f>
        <v>1.0316016694615722E-2</v>
      </c>
      <c r="I498" s="158">
        <f>'STOCK RETURNS'!S1487</f>
        <v>-6.006024060211698E-3</v>
      </c>
      <c r="J498" s="158">
        <f>'STOCK RETURNS'!U1487</f>
        <v>4.1313713224734681E-3</v>
      </c>
      <c r="K498" s="158">
        <f>'STOCK RETURNS'!W1487</f>
        <v>1.6010905693881389E-2</v>
      </c>
      <c r="L498" s="158">
        <f>'STOCK RETURNS'!Y1487</f>
        <v>1.0822238632083338E-2</v>
      </c>
      <c r="M498" s="158">
        <f>'STOCK RETURNS'!AA1487</f>
        <v>1.0615148068460046E-2</v>
      </c>
      <c r="N498" s="158">
        <f>'STOCK RETURNS'!AC1487</f>
        <v>6.0939717147583663E-3</v>
      </c>
      <c r="O498" s="158">
        <f>'STOCK RETURNS'!AE1487</f>
        <v>-1.6680756503375186E-3</v>
      </c>
      <c r="P498" s="158">
        <f>'STOCK RETURNS'!AG1487</f>
        <v>-8.2122037956815198E-4</v>
      </c>
      <c r="Q498" s="158">
        <f>'STOCK RETURNS'!AI1487</f>
        <v>-5.204125941154881E-3</v>
      </c>
      <c r="R498" s="159">
        <f>'STOCK RETURNS'!AK1487</f>
        <v>-4.1499001333728611E-3</v>
      </c>
      <c r="S498" s="156"/>
    </row>
    <row r="499" spans="1:19">
      <c r="A499" s="157">
        <f>'STOCK RETURNS'!C1488</f>
        <v>1.7745944823883152E-2</v>
      </c>
      <c r="B499" s="158">
        <f>'STOCK RETURNS'!E1488</f>
        <v>2.2590132925451079E-2</v>
      </c>
      <c r="C499" s="158">
        <f>'STOCK RETURNS'!G1488</f>
        <v>-3.3978965754046489E-3</v>
      </c>
      <c r="D499" s="158">
        <f>'STOCK RETURNS'!I1488</f>
        <v>1.3335345255916934E-2</v>
      </c>
      <c r="E499" s="158">
        <f>'STOCK RETURNS'!K1488</f>
        <v>1.5806461245761804E-2</v>
      </c>
      <c r="F499" s="158">
        <f>'STOCK RETURNS'!M1488</f>
        <v>1.4312109833552879E-2</v>
      </c>
      <c r="G499" s="158">
        <f>'STOCK RETURNS'!O1488</f>
        <v>6.8654404738077976E-2</v>
      </c>
      <c r="H499" s="158">
        <f>'STOCK RETURNS'!Q1488</f>
        <v>1.9060297478939468E-2</v>
      </c>
      <c r="I499" s="158">
        <f>'STOCK RETURNS'!S1488</f>
        <v>-8.0645598367304078E-3</v>
      </c>
      <c r="J499" s="158">
        <f>'STOCK RETURNS'!U1488</f>
        <v>-3.8314223115560602E-3</v>
      </c>
      <c r="K499" s="158">
        <f>'STOCK RETURNS'!W1488</f>
        <v>-1.4748056749346952E-3</v>
      </c>
      <c r="L499" s="158">
        <f>'STOCK RETURNS'!Y1488</f>
        <v>-2.7456846233039317E-2</v>
      </c>
      <c r="M499" s="158">
        <f>'STOCK RETURNS'!AA1488</f>
        <v>0</v>
      </c>
      <c r="N499" s="158">
        <f>'STOCK RETURNS'!AC1488</f>
        <v>3.3929624252522481E-3</v>
      </c>
      <c r="O499" s="158">
        <f>'STOCK RETURNS'!AE1488</f>
        <v>-1.1732572311109458E-2</v>
      </c>
      <c r="P499" s="158">
        <f>'STOCK RETURNS'!AG1488</f>
        <v>1.4193891936979498E-2</v>
      </c>
      <c r="Q499" s="158">
        <f>'STOCK RETURNS'!AI1488</f>
        <v>-9.7194992851142772E-3</v>
      </c>
      <c r="R499" s="159">
        <f>'STOCK RETURNS'!AK1488</f>
        <v>-1.3354463250757412E-2</v>
      </c>
      <c r="S499" s="156"/>
    </row>
    <row r="500" spans="1:19">
      <c r="A500" s="157">
        <f>'STOCK RETURNS'!C1489</f>
        <v>6.3455168251810119E-3</v>
      </c>
      <c r="B500" s="158">
        <f>'STOCK RETURNS'!E1489</f>
        <v>7.8447687083171014E-3</v>
      </c>
      <c r="C500" s="158">
        <f>'STOCK RETURNS'!G1489</f>
        <v>-1.4398603228215548E-2</v>
      </c>
      <c r="D500" s="158">
        <f>'STOCK RETURNS'!I1489</f>
        <v>1.8906150128511106E-3</v>
      </c>
      <c r="E500" s="158">
        <f>'STOCK RETURNS'!K1489</f>
        <v>-7.697255014754675E-3</v>
      </c>
      <c r="F500" s="158">
        <f>'STOCK RETURNS'!M1489</f>
        <v>6.6787312586699746E-2</v>
      </c>
      <c r="G500" s="158">
        <f>'STOCK RETURNS'!O1489</f>
        <v>5.2319623771447568E-2</v>
      </c>
      <c r="H500" s="158">
        <f>'STOCK RETURNS'!Q1489</f>
        <v>-1.20292681943623E-2</v>
      </c>
      <c r="I500" s="158">
        <f>'STOCK RETURNS'!S1489</f>
        <v>2.2022912087437254E-2</v>
      </c>
      <c r="J500" s="158">
        <f>'STOCK RETURNS'!U1489</f>
        <v>3.5923880089955952E-3</v>
      </c>
      <c r="K500" s="158">
        <f>'STOCK RETURNS'!W1489</f>
        <v>2.3339795282524632E-2</v>
      </c>
      <c r="L500" s="158">
        <f>'STOCK RETURNS'!Y1489</f>
        <v>-7.163354413564073E-3</v>
      </c>
      <c r="M500" s="158">
        <f>'STOCK RETURNS'!AA1489</f>
        <v>-7.8568714952200192E-3</v>
      </c>
      <c r="N500" s="158">
        <f>'STOCK RETURNS'!AC1489</f>
        <v>2.0772930290146683E-2</v>
      </c>
      <c r="O500" s="158">
        <f>'STOCK RETURNS'!AE1489</f>
        <v>1.1592246873672232E-3</v>
      </c>
      <c r="P500" s="158">
        <f>'STOCK RETURNS'!AG1489</f>
        <v>1.1115700436828919E-2</v>
      </c>
      <c r="Q500" s="158">
        <f>'STOCK RETURNS'!AI1489</f>
        <v>-5.9662906358900125E-4</v>
      </c>
      <c r="R500" s="159">
        <f>'STOCK RETURNS'!AK1489</f>
        <v>8.9366849562656937E-3</v>
      </c>
      <c r="S500" s="156"/>
    </row>
    <row r="501" spans="1:19">
      <c r="A501" s="157">
        <f>'STOCK RETURNS'!C1490</f>
        <v>6.3882077287794143E-3</v>
      </c>
      <c r="B501" s="158">
        <f>'STOCK RETURNS'!E1490</f>
        <v>-6.7365017371856574E-5</v>
      </c>
      <c r="C501" s="158">
        <f>'STOCK RETURNS'!G1490</f>
        <v>5.8530034538274581E-3</v>
      </c>
      <c r="D501" s="158">
        <f>'STOCK RETURNS'!I1490</f>
        <v>2.6979630542709203E-4</v>
      </c>
      <c r="E501" s="158">
        <f>'STOCK RETURNS'!K1490</f>
        <v>1.6682512452769998E-3</v>
      </c>
      <c r="F501" s="158">
        <f>'STOCK RETURNS'!M1490</f>
        <v>-1.2441840123365832E-2</v>
      </c>
      <c r="G501" s="158">
        <f>'STOCK RETURNS'!O1490</f>
        <v>-9.4144924312250904E-3</v>
      </c>
      <c r="H501" s="158">
        <f>'STOCK RETURNS'!Q1490</f>
        <v>-1.2746974320005839E-3</v>
      </c>
      <c r="I501" s="158">
        <f>'STOCK RETURNS'!S1490</f>
        <v>1.9782400121057205E-3</v>
      </c>
      <c r="J501" s="158">
        <f>'STOCK RETURNS'!U1490</f>
        <v>-4.1923760272344129E-3</v>
      </c>
      <c r="K501" s="158">
        <f>'STOCK RETURNS'!W1490</f>
        <v>-1.9738547324352994E-2</v>
      </c>
      <c r="L501" s="158">
        <f>'STOCK RETURNS'!Y1490</f>
        <v>1.0370198423143632E-2</v>
      </c>
      <c r="M501" s="158">
        <f>'STOCK RETURNS'!AA1490</f>
        <v>2.6258220776675858E-3</v>
      </c>
      <c r="N501" s="158">
        <f>'STOCK RETURNS'!AC1490</f>
        <v>-2.7024019613447674E-3</v>
      </c>
      <c r="O501" s="158">
        <f>'STOCK RETURNS'!AE1490</f>
        <v>6.9713838771021282E-4</v>
      </c>
      <c r="P501" s="158">
        <f>'STOCK RETURNS'!AG1490</f>
        <v>9.2489895488992255E-3</v>
      </c>
      <c r="Q501" s="158">
        <f>'STOCK RETURNS'!AI1490</f>
        <v>1.048839575736611E-2</v>
      </c>
      <c r="R501" s="159">
        <f>'STOCK RETURNS'!AK1490</f>
        <v>-4.2695753431887364E-3</v>
      </c>
      <c r="S501" s="156"/>
    </row>
    <row r="502" spans="1:19">
      <c r="A502" s="157">
        <f>'STOCK RETURNS'!C1491</f>
        <v>2.6428822783450159E-3</v>
      </c>
      <c r="B502" s="158">
        <f>'STOCK RETURNS'!E1491</f>
        <v>1.5906236582104053E-2</v>
      </c>
      <c r="C502" s="158">
        <f>'STOCK RETURNS'!G1491</f>
        <v>-4.817628037779134E-3</v>
      </c>
      <c r="D502" s="158">
        <f>'STOCK RETURNS'!I1491</f>
        <v>3.5007441164599815E-3</v>
      </c>
      <c r="E502" s="158">
        <f>'STOCK RETURNS'!K1491</f>
        <v>2.7150642956985493E-2</v>
      </c>
      <c r="F502" s="158">
        <f>'STOCK RETURNS'!M1491</f>
        <v>9.345862418237599E-3</v>
      </c>
      <c r="G502" s="158">
        <f>'STOCK RETURNS'!O1491</f>
        <v>3.7866439339341862E-2</v>
      </c>
      <c r="H502" s="158">
        <f>'STOCK RETURNS'!Q1491</f>
        <v>5.0890695074712281E-3</v>
      </c>
      <c r="I502" s="158">
        <f>'STOCK RETURNS'!S1491</f>
        <v>-9.9305682026006887E-3</v>
      </c>
      <c r="J502" s="158">
        <f>'STOCK RETURNS'!U1491</f>
        <v>-5.2351414807913586E-3</v>
      </c>
      <c r="K502" s="158">
        <f>'STOCK RETURNS'!W1491</f>
        <v>-1.1444454776463617E-3</v>
      </c>
      <c r="L502" s="158">
        <f>'STOCK RETURNS'!Y1491</f>
        <v>-4.2780813910784244E-3</v>
      </c>
      <c r="M502" s="158">
        <f>'STOCK RETURNS'!AA1491</f>
        <v>5.2310494175525028E-3</v>
      </c>
      <c r="N502" s="158">
        <f>'STOCK RETURNS'!AC1491</f>
        <v>1.7234544964496687E-4</v>
      </c>
      <c r="O502" s="158">
        <f>'STOCK RETURNS'!AE1491</f>
        <v>3.3715063085581104E-4</v>
      </c>
      <c r="P502" s="158">
        <f>'STOCK RETURNS'!AG1491</f>
        <v>-3.0204299252433067E-3</v>
      </c>
      <c r="Q502" s="158">
        <f>'STOCK RETURNS'!AI1491</f>
        <v>-2.9819503335903816E-3</v>
      </c>
      <c r="R502" s="159">
        <f>'STOCK RETURNS'!AK1491</f>
        <v>-9.2714221382133016E-3</v>
      </c>
      <c r="S502" s="156"/>
    </row>
    <row r="503" spans="1:19">
      <c r="A503" s="157">
        <f>'STOCK RETURNS'!C1492</f>
        <v>2.8780134493037915E-2</v>
      </c>
      <c r="B503" s="158">
        <f>'STOCK RETURNS'!E1492</f>
        <v>1.2191656494350049E-2</v>
      </c>
      <c r="C503" s="158">
        <f>'STOCK RETURNS'!G1492</f>
        <v>-3.4746432758360091E-2</v>
      </c>
      <c r="D503" s="158">
        <f>'STOCK RETURNS'!I1492</f>
        <v>8.0321716972642527E-3</v>
      </c>
      <c r="E503" s="158">
        <f>'STOCK RETURNS'!K1492</f>
        <v>7.23197842331081E-2</v>
      </c>
      <c r="F503" s="158">
        <f>'STOCK RETURNS'!M1492</f>
        <v>1.5384918839479456E-2</v>
      </c>
      <c r="G503" s="158">
        <f>'STOCK RETURNS'!O1492</f>
        <v>1.4107667510679231E-2</v>
      </c>
      <c r="H503" s="158">
        <f>'STOCK RETURNS'!Q1492</f>
        <v>4.1633847619443595E-2</v>
      </c>
      <c r="I503" s="158">
        <f>'STOCK RETURNS'!S1492</f>
        <v>1.7804624633506686E-2</v>
      </c>
      <c r="J503" s="158">
        <f>'STOCK RETURNS'!U1492</f>
        <v>-3.3843024989226155E-3</v>
      </c>
      <c r="K503" s="158">
        <f>'STOCK RETURNS'!W1492</f>
        <v>1.1062419630547991E-2</v>
      </c>
      <c r="L503" s="158">
        <f>'STOCK RETURNS'!Y1492</f>
        <v>-3.5791018879645156E-3</v>
      </c>
      <c r="M503" s="158">
        <f>'STOCK RETURNS'!AA1492</f>
        <v>6.9804136525361535E-2</v>
      </c>
      <c r="N503" s="158">
        <f>'STOCK RETURNS'!AC1492</f>
        <v>4.2303720807704013E-3</v>
      </c>
      <c r="O503" s="158">
        <f>'STOCK RETURNS'!AE1492</f>
        <v>6.7416487851247985E-5</v>
      </c>
      <c r="P503" s="158">
        <f>'STOCK RETURNS'!AG1492</f>
        <v>9.3495649768908454E-3</v>
      </c>
      <c r="Q503" s="158">
        <f>'STOCK RETURNS'!AI1492</f>
        <v>-2.2237605526865996E-3</v>
      </c>
      <c r="R503" s="159">
        <f>'STOCK RETURNS'!AK1492</f>
        <v>2.9000843263162299E-2</v>
      </c>
      <c r="S503" s="156"/>
    </row>
    <row r="504" spans="1:19">
      <c r="A504" s="157">
        <f>'STOCK RETURNS'!C1493</f>
        <v>5.6738874395764055E-3</v>
      </c>
      <c r="B504" s="158">
        <f>'STOCK RETURNS'!E1493</f>
        <v>2.4859361225706136E-3</v>
      </c>
      <c r="C504" s="158">
        <f>'STOCK RETURNS'!G1493</f>
        <v>3.4056301606055162E-2</v>
      </c>
      <c r="D504" s="158">
        <f>'STOCK RETURNS'!I1493</f>
        <v>7.9968017056446597E-4</v>
      </c>
      <c r="E504" s="158">
        <f>'STOCK RETURNS'!K1493</f>
        <v>4.9709547156120771E-3</v>
      </c>
      <c r="F504" s="158">
        <f>'STOCK RETURNS'!M1493</f>
        <v>8.2104764107211754E-3</v>
      </c>
      <c r="G504" s="158">
        <f>'STOCK RETURNS'!O1493</f>
        <v>-2.3624576821839455E-2</v>
      </c>
      <c r="H504" s="158">
        <f>'STOCK RETURNS'!Q1493</f>
        <v>1.8242631997470479E-3</v>
      </c>
      <c r="I504" s="158">
        <f>'STOCK RETURNS'!S1493</f>
        <v>-5.8997221271881598E-3</v>
      </c>
      <c r="J504" s="158">
        <f>'STOCK RETURNS'!U1493</f>
        <v>-9.4274335058515662E-3</v>
      </c>
      <c r="K504" s="158">
        <f>'STOCK RETURNS'!W1493</f>
        <v>2.2080897114181805E-2</v>
      </c>
      <c r="L504" s="158">
        <f>'STOCK RETURNS'!Y1493</f>
        <v>1.433178317687768E-3</v>
      </c>
      <c r="M504" s="158">
        <f>'STOCK RETURNS'!AA1493</f>
        <v>3.0575048782260712E-2</v>
      </c>
      <c r="N504" s="158">
        <f>'STOCK RETURNS'!AC1493</f>
        <v>-2.8870960078109385E-3</v>
      </c>
      <c r="O504" s="158">
        <f>'STOCK RETURNS'!AE1493</f>
        <v>9.5457896281612943E-4</v>
      </c>
      <c r="P504" s="158">
        <f>'STOCK RETURNS'!AG1493</f>
        <v>-3.001344958972797E-3</v>
      </c>
      <c r="Q504" s="158">
        <f>'STOCK RETURNS'!AI1493</f>
        <v>2.1990792500062892E-3</v>
      </c>
      <c r="R504" s="159">
        <f>'STOCK RETURNS'!AK1493</f>
        <v>-5.0716529696707494E-3</v>
      </c>
      <c r="S504" s="156"/>
    </row>
    <row r="505" spans="1:19">
      <c r="A505" s="157">
        <f>'STOCK RETURNS'!C1494</f>
        <v>-6.7964919997785291E-3</v>
      </c>
      <c r="B505" s="158">
        <f>'STOCK RETURNS'!E1494</f>
        <v>1.1110864440890614E-2</v>
      </c>
      <c r="C505" s="158">
        <f>'STOCK RETURNS'!G1494</f>
        <v>-2.9779744838794801E-2</v>
      </c>
      <c r="D505" s="158">
        <f>'STOCK RETURNS'!I1494</f>
        <v>1.2445546579456205E-2</v>
      </c>
      <c r="E505" s="158">
        <f>'STOCK RETURNS'!K1494</f>
        <v>2.0803846567776722E-2</v>
      </c>
      <c r="F505" s="158">
        <f>'STOCK RETURNS'!M1494</f>
        <v>-5.4661539077544338E-3</v>
      </c>
      <c r="G505" s="158">
        <f>'STOCK RETURNS'!O1494</f>
        <v>2.5777430182940569E-2</v>
      </c>
      <c r="H505" s="158">
        <f>'STOCK RETURNS'!Q1494</f>
        <v>-1.4071813722423984E-2</v>
      </c>
      <c r="I505" s="158">
        <f>'STOCK RETURNS'!S1494</f>
        <v>-9.9108838994541315E-3</v>
      </c>
      <c r="J505" s="158">
        <f>'STOCK RETURNS'!U1494</f>
        <v>1.5041525701355071E-2</v>
      </c>
      <c r="K505" s="158">
        <f>'STOCK RETURNS'!W1494</f>
        <v>4.8938451132821527E-3</v>
      </c>
      <c r="L505" s="158">
        <f>'STOCK RETURNS'!Y1494</f>
        <v>2.5031302181184748E-3</v>
      </c>
      <c r="M505" s="158">
        <f>'STOCK RETURNS'!AA1494</f>
        <v>4.3724493676214954E-3</v>
      </c>
      <c r="N505" s="158">
        <f>'STOCK RETURNS'!AC1494</f>
        <v>6.8945682752267149E-3</v>
      </c>
      <c r="O505" s="158">
        <f>'STOCK RETURNS'!AE1494</f>
        <v>2.3035692654098869E-2</v>
      </c>
      <c r="P505" s="158">
        <f>'STOCK RETURNS'!AG1494</f>
        <v>-9.6972383781545411E-3</v>
      </c>
      <c r="Q505" s="158">
        <f>'STOCK RETURNS'!AI1494</f>
        <v>7.4017034707814511E-3</v>
      </c>
      <c r="R505" s="159">
        <f>'STOCK RETURNS'!AK1494</f>
        <v>3.3774774731276914E-2</v>
      </c>
      <c r="S505" s="156"/>
    </row>
    <row r="506" spans="1:19">
      <c r="A506" s="157">
        <f>'STOCK RETURNS'!C1495</f>
        <v>2.9642924480554049E-2</v>
      </c>
      <c r="B506" s="158">
        <f>'STOCK RETURNS'!E1495</f>
        <v>1.4816036022628775E-2</v>
      </c>
      <c r="C506" s="158">
        <f>'STOCK RETURNS'!G1495</f>
        <v>2.4935444707846505E-2</v>
      </c>
      <c r="D506" s="158">
        <f>'STOCK RETURNS'!I1495</f>
        <v>1.3850998911680524E-2</v>
      </c>
      <c r="E506" s="158">
        <f>'STOCK RETURNS'!K1495</f>
        <v>-1.2631167229864007E-2</v>
      </c>
      <c r="F506" s="158">
        <f>'STOCK RETURNS'!M1495</f>
        <v>1.7507238583020179E-2</v>
      </c>
      <c r="G506" s="158">
        <f>'STOCK RETURNS'!O1495</f>
        <v>3.7288878690195822E-2</v>
      </c>
      <c r="H506" s="158">
        <f>'STOCK RETURNS'!Q1495</f>
        <v>-8.6634205222080769E-3</v>
      </c>
      <c r="I506" s="158">
        <f>'STOCK RETURNS'!S1495</f>
        <v>1.1881327886752686E-2</v>
      </c>
      <c r="J506" s="158">
        <f>'STOCK RETURNS'!U1495</f>
        <v>-1.7672703599948273E-2</v>
      </c>
      <c r="K506" s="158">
        <f>'STOCK RETURNS'!W1495</f>
        <v>4.2697400201489509E-2</v>
      </c>
      <c r="L506" s="158">
        <f>'STOCK RETURNS'!Y1495</f>
        <v>2.9212001475106834E-2</v>
      </c>
      <c r="M506" s="158">
        <f>'STOCK RETURNS'!AA1495</f>
        <v>1.1186307970728501E-4</v>
      </c>
      <c r="N506" s="158">
        <f>'STOCK RETURNS'!AC1495</f>
        <v>1.2501012039884352E-2</v>
      </c>
      <c r="O506" s="158">
        <f>'STOCK RETURNS'!AE1495</f>
        <v>2.3417481079469105E-2</v>
      </c>
      <c r="P506" s="158">
        <f>'STOCK RETURNS'!AG1495</f>
        <v>1.694821592288117E-2</v>
      </c>
      <c r="Q506" s="158">
        <f>'STOCK RETURNS'!AI1495</f>
        <v>3.1066181221006818E-3</v>
      </c>
      <c r="R506" s="159">
        <f>'STOCK RETURNS'!AK1495</f>
        <v>3.7994886355048066E-2</v>
      </c>
      <c r="S506" s="156"/>
    </row>
    <row r="507" spans="1:19">
      <c r="A507" s="157">
        <f>'STOCK RETURNS'!C1496</f>
        <v>-7.5837899146500194E-3</v>
      </c>
      <c r="B507" s="158">
        <f>'STOCK RETURNS'!E1496</f>
        <v>-7.0278847912068369E-3</v>
      </c>
      <c r="C507" s="158">
        <f>'STOCK RETURNS'!G1496</f>
        <v>-2.5646935310610582E-2</v>
      </c>
      <c r="D507" s="158">
        <f>'STOCK RETURNS'!I1496</f>
        <v>2.8508507062509239E-3</v>
      </c>
      <c r="E507" s="158">
        <f>'STOCK RETURNS'!K1496</f>
        <v>-8.4520772372610777E-3</v>
      </c>
      <c r="F507" s="158">
        <f>'STOCK RETURNS'!M1496</f>
        <v>3.7873306706447243E-2</v>
      </c>
      <c r="G507" s="158">
        <f>'STOCK RETURNS'!O1496</f>
        <v>2.4894721258152883E-2</v>
      </c>
      <c r="H507" s="158">
        <f>'STOCK RETURNS'!Q1496</f>
        <v>1.4805945978081731E-2</v>
      </c>
      <c r="I507" s="158">
        <f>'STOCK RETURNS'!S1496</f>
        <v>3.2916815013141795E-2</v>
      </c>
      <c r="J507" s="158">
        <f>'STOCK RETURNS'!U1496</f>
        <v>-1.6556802801088405E-3</v>
      </c>
      <c r="K507" s="158">
        <f>'STOCK RETURNS'!W1496</f>
        <v>-7.269455002228844E-3</v>
      </c>
      <c r="L507" s="158">
        <f>'STOCK RETURNS'!Y1496</f>
        <v>-9.7595755482915367E-3</v>
      </c>
      <c r="M507" s="158">
        <f>'STOCK RETURNS'!AA1496</f>
        <v>-4.484312447328687E-3</v>
      </c>
      <c r="N507" s="158">
        <f>'STOCK RETURNS'!AC1496</f>
        <v>-8.0159731008383039E-3</v>
      </c>
      <c r="O507" s="158">
        <f>'STOCK RETURNS'!AE1496</f>
        <v>2.0338699768415991E-3</v>
      </c>
      <c r="P507" s="158">
        <f>'STOCK RETURNS'!AG1496</f>
        <v>-4.0056620774460497E-2</v>
      </c>
      <c r="Q507" s="158">
        <f>'STOCK RETURNS'!AI1496</f>
        <v>8.0759378360348525E-3</v>
      </c>
      <c r="R507" s="159">
        <f>'STOCK RETURNS'!AK1496</f>
        <v>-1.1492822640838549E-2</v>
      </c>
      <c r="S507" s="156"/>
    </row>
    <row r="508" spans="1:19">
      <c r="A508" s="157">
        <f>'STOCK RETURNS'!C1497</f>
        <v>7.0384274298620928E-3</v>
      </c>
      <c r="B508" s="158">
        <f>'STOCK RETURNS'!E1497</f>
        <v>-1.1867278905105708E-2</v>
      </c>
      <c r="C508" s="158">
        <f>'STOCK RETURNS'!G1497</f>
        <v>-1.9767040740776579E-2</v>
      </c>
      <c r="D508" s="158">
        <f>'STOCK RETURNS'!I1497</f>
        <v>-3.3700615174998196E-3</v>
      </c>
      <c r="E508" s="158">
        <f>'STOCK RETURNS'!K1497</f>
        <v>-9.5462768273597044E-3</v>
      </c>
      <c r="F508" s="158">
        <f>'STOCK RETURNS'!M1497</f>
        <v>2.4755852363994163E-2</v>
      </c>
      <c r="G508" s="158">
        <f>'STOCK RETURNS'!O1497</f>
        <v>5.8542134773534087E-2</v>
      </c>
      <c r="H508" s="158">
        <f>'STOCK RETURNS'!Q1497</f>
        <v>-1.1083857313708222E-2</v>
      </c>
      <c r="I508" s="158">
        <f>'STOCK RETURNS'!S1497</f>
        <v>1.1363758650315003E-2</v>
      </c>
      <c r="J508" s="158">
        <f>'STOCK RETURNS'!U1497</f>
        <v>-3.6754136935767061E-2</v>
      </c>
      <c r="K508" s="158">
        <f>'STOCK RETURNS'!W1497</f>
        <v>-7.9353384507805953E-3</v>
      </c>
      <c r="L508" s="158">
        <f>'STOCK RETURNS'!Y1497</f>
        <v>7.0028014066247251E-4</v>
      </c>
      <c r="M508" s="158">
        <f>'STOCK RETURNS'!AA1497</f>
        <v>1.4611826530567478E-2</v>
      </c>
      <c r="N508" s="158">
        <f>'STOCK RETURNS'!AC1497</f>
        <v>8.0159731008382813E-3</v>
      </c>
      <c r="O508" s="158">
        <f>'STOCK RETURNS'!AE1497</f>
        <v>2.1528274954724952E-2</v>
      </c>
      <c r="P508" s="158">
        <f>'STOCK RETURNS'!AG1497</f>
        <v>-2.047965878437966E-2</v>
      </c>
      <c r="Q508" s="158">
        <f>'STOCK RETURNS'!AI1497</f>
        <v>-8.4423590046211298E-3</v>
      </c>
      <c r="R508" s="159">
        <f>'STOCK RETURNS'!AK1497</f>
        <v>-7.382990234527982E-3</v>
      </c>
      <c r="S508" s="156"/>
    </row>
    <row r="509" spans="1:19">
      <c r="A509" s="157">
        <f>'STOCK RETURNS'!C1498</f>
        <v>1.0542733309216332E-2</v>
      </c>
      <c r="B509" s="158">
        <f>'STOCK RETURNS'!E1498</f>
        <v>1.4684362527521786E-2</v>
      </c>
      <c r="C509" s="158">
        <f>'STOCK RETURNS'!G1498</f>
        <v>1.6201974576280406E-2</v>
      </c>
      <c r="D509" s="158">
        <f>'STOCK RETURNS'!I1498</f>
        <v>-2.5970653307889901E-4</v>
      </c>
      <c r="E509" s="158">
        <f>'STOCK RETURNS'!K1498</f>
        <v>-3.1743232785717856E-4</v>
      </c>
      <c r="F509" s="158">
        <f>'STOCK RETURNS'!M1498</f>
        <v>-3.1984451137905413E-2</v>
      </c>
      <c r="G509" s="158">
        <f>'STOCK RETURNS'!O1498</f>
        <v>-9.5596116487183649E-2</v>
      </c>
      <c r="H509" s="158">
        <f>'STOCK RETURNS'!Q1498</f>
        <v>4.361684688921158E-2</v>
      </c>
      <c r="I509" s="158">
        <f>'STOCK RETURNS'!S1498</f>
        <v>0</v>
      </c>
      <c r="J509" s="158">
        <f>'STOCK RETURNS'!U1498</f>
        <v>-9.2750209153099825E-3</v>
      </c>
      <c r="K509" s="158">
        <f>'STOCK RETURNS'!W1498</f>
        <v>-2.1213151263636921E-2</v>
      </c>
      <c r="L509" s="158">
        <f>'STOCK RETURNS'!Y1498</f>
        <v>-2.4531289680768632E-3</v>
      </c>
      <c r="M509" s="158">
        <f>'STOCK RETURNS'!AA1498</f>
        <v>-3.2163283979208339E-3</v>
      </c>
      <c r="N509" s="158">
        <f>'STOCK RETURNS'!AC1498</f>
        <v>5.8736084443962002E-3</v>
      </c>
      <c r="O509" s="158">
        <f>'STOCK RETURNS'!AE1498</f>
        <v>-2.9347664867367751E-3</v>
      </c>
      <c r="P509" s="158">
        <f>'STOCK RETURNS'!AG1498</f>
        <v>-2.4150460232283098E-2</v>
      </c>
      <c r="Q509" s="158">
        <f>'STOCK RETURNS'!AI1498</f>
        <v>5.87097753296643E-3</v>
      </c>
      <c r="R509" s="159">
        <f>'STOCK RETURNS'!AK1498</f>
        <v>-3.4057043757729465E-2</v>
      </c>
      <c r="S509" s="156"/>
    </row>
    <row r="510" spans="1:19">
      <c r="A510" s="157">
        <f>'STOCK RETURNS'!C1499</f>
        <v>2.2644203156328039E-2</v>
      </c>
      <c r="B510" s="158">
        <f>'STOCK RETURNS'!E1499</f>
        <v>1.4849873086650945E-2</v>
      </c>
      <c r="C510" s="158">
        <f>'STOCK RETURNS'!G1499</f>
        <v>-3.5720664784186256E-4</v>
      </c>
      <c r="D510" s="158">
        <f>'STOCK RETURNS'!I1499</f>
        <v>1.0336009330662073E-2</v>
      </c>
      <c r="E510" s="158">
        <f>'STOCK RETURNS'!K1499</f>
        <v>1.1399432468456757E-2</v>
      </c>
      <c r="F510" s="158">
        <f>'STOCK RETURNS'!M1499</f>
        <v>1.3546827718957061E-2</v>
      </c>
      <c r="G510" s="158">
        <f>'STOCK RETURNS'!O1499</f>
        <v>7.2458837575424512E-2</v>
      </c>
      <c r="H510" s="158">
        <f>'STOCK RETURNS'!Q1499</f>
        <v>3.4948227588088139E-2</v>
      </c>
      <c r="I510" s="158">
        <f>'STOCK RETURNS'!S1499</f>
        <v>1.8657257604542881E-2</v>
      </c>
      <c r="J510" s="158">
        <f>'STOCK RETURNS'!U1499</f>
        <v>-8.5837436913915547E-3</v>
      </c>
      <c r="K510" s="158">
        <f>'STOCK RETURNS'!W1499</f>
        <v>2.6568742674410481E-3</v>
      </c>
      <c r="L510" s="158">
        <f>'STOCK RETURNS'!Y1499</f>
        <v>3.5026305512020745E-3</v>
      </c>
      <c r="M510" s="158">
        <f>'STOCK RETURNS'!AA1499</f>
        <v>-2.2219753452154854E-4</v>
      </c>
      <c r="N510" s="158">
        <f>'STOCK RETURNS'!AC1499</f>
        <v>5.3683169938271362E-4</v>
      </c>
      <c r="O510" s="158">
        <f>'STOCK RETURNS'!AE1499</f>
        <v>4.3780247353164166E-3</v>
      </c>
      <c r="P510" s="158">
        <f>'STOCK RETURNS'!AG1499</f>
        <v>1.879659099402434E-2</v>
      </c>
      <c r="Q510" s="158">
        <f>'STOCK RETURNS'!AI1499</f>
        <v>1.0173961925353057E-2</v>
      </c>
      <c r="R510" s="159">
        <f>'STOCK RETURNS'!AK1499</f>
        <v>1.8130056621094102E-2</v>
      </c>
      <c r="S510" s="156"/>
    </row>
    <row r="511" spans="1:19">
      <c r="A511" s="157">
        <f>'STOCK RETURNS'!C1500</f>
        <v>2.2590371052799386E-3</v>
      </c>
      <c r="B511" s="158">
        <f>'STOCK RETURNS'!E1500</f>
        <v>-2.3965702691664298E-3</v>
      </c>
      <c r="C511" s="158">
        <f>'STOCK RETURNS'!G1500</f>
        <v>1.2074010315062939E-2</v>
      </c>
      <c r="D511" s="158">
        <f>'STOCK RETURNS'!I1500</f>
        <v>1.6824256130110769E-2</v>
      </c>
      <c r="E511" s="158">
        <f>'STOCK RETURNS'!K1500</f>
        <v>1.8119103183530392E-3</v>
      </c>
      <c r="F511" s="158">
        <f>'STOCK RETURNS'!M1500</f>
        <v>5.4247099481752976E-3</v>
      </c>
      <c r="G511" s="158">
        <f>'STOCK RETURNS'!O1500</f>
        <v>7.2411382356258214E-2</v>
      </c>
      <c r="H511" s="158">
        <f>'STOCK RETURNS'!Q1500</f>
        <v>3.7082900620794564E-2</v>
      </c>
      <c r="I511" s="158">
        <f>'STOCK RETURNS'!S1500</f>
        <v>-2.432299514022002E-2</v>
      </c>
      <c r="J511" s="158">
        <f>'STOCK RETURNS'!U1500</f>
        <v>4.7204976271758171E-3</v>
      </c>
      <c r="K511" s="158">
        <f>'STOCK RETURNS'!W1500</f>
        <v>-9.4088823325513358E-3</v>
      </c>
      <c r="L511" s="158">
        <f>'STOCK RETURNS'!Y1500</f>
        <v>6.8899627046583686E-2</v>
      </c>
      <c r="M511" s="158">
        <f>'STOCK RETURNS'!AA1500</f>
        <v>-1.1173300598125189E-2</v>
      </c>
      <c r="N511" s="158">
        <f>'STOCK RETURNS'!AC1500</f>
        <v>1.4981553615616894E-2</v>
      </c>
      <c r="O511" s="158">
        <f>'STOCK RETURNS'!AE1500</f>
        <v>3.8489468141130185E-3</v>
      </c>
      <c r="P511" s="158">
        <f>'STOCK RETURNS'!AG1500</f>
        <v>8.0200931140013837E-3</v>
      </c>
      <c r="Q511" s="158">
        <f>'STOCK RETURNS'!AI1500</f>
        <v>5.4669840035986112E-3</v>
      </c>
      <c r="R511" s="159">
        <f>'STOCK RETURNS'!AK1500</f>
        <v>1.0107301803215885E-2</v>
      </c>
      <c r="S511" s="156"/>
    </row>
    <row r="512" spans="1:19">
      <c r="A512" s="157">
        <f>'STOCK RETURNS'!C1501</f>
        <v>4.7274316084612664E-3</v>
      </c>
      <c r="B512" s="158">
        <f>'STOCK RETURNS'!E1501</f>
        <v>-4.8104403161848448E-3</v>
      </c>
      <c r="C512" s="158">
        <f>'STOCK RETURNS'!G1501</f>
        <v>-1.1716803667221229E-2</v>
      </c>
      <c r="D512" s="158">
        <f>'STOCK RETURNS'!I1501</f>
        <v>1.1060947359424976E-2</v>
      </c>
      <c r="E512" s="158">
        <f>'STOCK RETURNS'!K1501</f>
        <v>-1.7099235147486066E-2</v>
      </c>
      <c r="F512" s="158">
        <f>'STOCK RETURNS'!M1501</f>
        <v>-1.203108181410225E-2</v>
      </c>
      <c r="G512" s="158">
        <f>'STOCK RETURNS'!O1501</f>
        <v>6.3271465359444778E-2</v>
      </c>
      <c r="H512" s="158">
        <f>'STOCK RETURNS'!Q1501</f>
        <v>1.6533484063876403E-3</v>
      </c>
      <c r="I512" s="158">
        <f>'STOCK RETURNS'!S1501</f>
        <v>-1.33462419528946E-2</v>
      </c>
      <c r="J512" s="158">
        <f>'STOCK RETURNS'!U1501</f>
        <v>-7.1865901223693322E-3</v>
      </c>
      <c r="K512" s="158">
        <f>'STOCK RETURNS'!W1501</f>
        <v>9.7209921977568156E-3</v>
      </c>
      <c r="L512" s="158">
        <f>'STOCK RETURNS'!Y1501</f>
        <v>1.1680859612755589E-2</v>
      </c>
      <c r="M512" s="158">
        <f>'STOCK RETURNS'!AA1501</f>
        <v>0</v>
      </c>
      <c r="N512" s="158">
        <f>'STOCK RETURNS'!AC1501</f>
        <v>3.2825042463464245E-3</v>
      </c>
      <c r="O512" s="158">
        <f>'STOCK RETURNS'!AE1501</f>
        <v>-3.0195594796297203E-4</v>
      </c>
      <c r="P512" s="158">
        <f>'STOCK RETURNS'!AG1501</f>
        <v>1.1581863414794462E-2</v>
      </c>
      <c r="Q512" s="158">
        <f>'STOCK RETURNS'!AI1501</f>
        <v>-6.4773280876204648E-3</v>
      </c>
      <c r="R512" s="159">
        <f>'STOCK RETURNS'!AK1501</f>
        <v>1.4991376126510202E-2</v>
      </c>
      <c r="S512" s="156"/>
    </row>
    <row r="513" spans="1:19">
      <c r="A513" s="157">
        <f>'STOCK RETURNS'!C1502</f>
        <v>-1.7982921075759865E-3</v>
      </c>
      <c r="B513" s="158">
        <f>'STOCK RETURNS'!E1502</f>
        <v>1.2047812243241606E-3</v>
      </c>
      <c r="C513" s="158">
        <f>'STOCK RETURNS'!G1502</f>
        <v>0</v>
      </c>
      <c r="D513" s="158">
        <f>'STOCK RETURNS'!I1502</f>
        <v>-1.2578782206860073E-2</v>
      </c>
      <c r="E513" s="158">
        <f>'STOCK RETURNS'!K1502</f>
        <v>7.9715423361460466E-3</v>
      </c>
      <c r="F513" s="158">
        <f>'STOCK RETURNS'!M1502</f>
        <v>2.3028219733235047E-3</v>
      </c>
      <c r="G513" s="158">
        <f>'STOCK RETURNS'!O1502</f>
        <v>5.3786400015412763E-3</v>
      </c>
      <c r="H513" s="158">
        <f>'STOCK RETURNS'!Q1502</f>
        <v>2.6088436084297874E-2</v>
      </c>
      <c r="I513" s="158">
        <f>'STOCK RETURNS'!S1502</f>
        <v>0</v>
      </c>
      <c r="J513" s="158">
        <f>'STOCK RETURNS'!U1502</f>
        <v>8.6048471935184275E-3</v>
      </c>
      <c r="K513" s="158">
        <f>'STOCK RETURNS'!W1502</f>
        <v>8.0808520539384539E-3</v>
      </c>
      <c r="L513" s="158">
        <f>'STOCK RETURNS'!Y1502</f>
        <v>8.9917111919640864E-3</v>
      </c>
      <c r="M513" s="158">
        <f>'STOCK RETURNS'!AA1502</f>
        <v>0</v>
      </c>
      <c r="N513" s="158">
        <f>'STOCK RETURNS'!AC1502</f>
        <v>3.4523041406569802E-3</v>
      </c>
      <c r="O513" s="158">
        <f>'STOCK RETURNS'!AE1502</f>
        <v>-9.7951765810901127E-3</v>
      </c>
      <c r="P513" s="158">
        <f>'STOCK RETURNS'!AG1502</f>
        <v>-1.9759598064245671E-3</v>
      </c>
      <c r="Q513" s="158">
        <f>'STOCK RETURNS'!AI1502</f>
        <v>-3.3752051135937798E-3</v>
      </c>
      <c r="R513" s="159">
        <f>'STOCK RETURNS'!AK1502</f>
        <v>-2.5178356030242259E-2</v>
      </c>
      <c r="S513" s="156"/>
    </row>
    <row r="514" spans="1:19">
      <c r="A514" s="157">
        <f>'STOCK RETURNS'!C1503</f>
        <v>2.0228514108888563E-3</v>
      </c>
      <c r="B514" s="158">
        <f>'STOCK RETURNS'!E1503</f>
        <v>-2.7286877990009149E-3</v>
      </c>
      <c r="C514" s="158">
        <f>'STOCK RETURNS'!G1503</f>
        <v>2.0852496159016569E-2</v>
      </c>
      <c r="D514" s="158">
        <f>'STOCK RETURNS'!I1503</f>
        <v>2.0050797045561002E-2</v>
      </c>
      <c r="E514" s="158">
        <f>'STOCK RETURNS'!K1503</f>
        <v>-4.5423413018966415E-3</v>
      </c>
      <c r="F514" s="158">
        <f>'STOCK RETURNS'!M1503</f>
        <v>1.2571594141922991E-2</v>
      </c>
      <c r="G514" s="158">
        <f>'STOCK RETURNS'!O1503</f>
        <v>-9.0755018828673831E-3</v>
      </c>
      <c r="H514" s="158">
        <f>'STOCK RETURNS'!Q1503</f>
        <v>0</v>
      </c>
      <c r="I514" s="158">
        <f>'STOCK RETURNS'!S1503</f>
        <v>-3.8461585874781639E-3</v>
      </c>
      <c r="J514" s="158">
        <f>'STOCK RETURNS'!U1503</f>
        <v>-6.333225252854683E-3</v>
      </c>
      <c r="K514" s="158">
        <f>'STOCK RETURNS'!W1503</f>
        <v>1.0010093595100644E-2</v>
      </c>
      <c r="L514" s="158">
        <f>'STOCK RETURNS'!Y1503</f>
        <v>3.1778669093073399E-2</v>
      </c>
      <c r="M514" s="158">
        <f>'STOCK RETURNS'!AA1503</f>
        <v>-3.2198237544447825E-2</v>
      </c>
      <c r="N514" s="158">
        <f>'STOCK RETURNS'!AC1503</f>
        <v>-4.7706089917905099E-3</v>
      </c>
      <c r="O514" s="158">
        <f>'STOCK RETURNS'!AE1503</f>
        <v>8.2318783293910524E-3</v>
      </c>
      <c r="P514" s="158">
        <f>'STOCK RETURNS'!AG1503</f>
        <v>-1.8147328250130831E-3</v>
      </c>
      <c r="Q514" s="158">
        <f>'STOCK RETURNS'!AI1503</f>
        <v>4.1346380660085578E-2</v>
      </c>
      <c r="R514" s="159">
        <f>'STOCK RETURNS'!AK1503</f>
        <v>-2.6329452319063941E-3</v>
      </c>
      <c r="S514" s="156"/>
    </row>
    <row r="515" spans="1:19">
      <c r="A515" s="157">
        <f>'STOCK RETURNS'!C1504</f>
        <v>1.7729777135249345E-2</v>
      </c>
      <c r="B515" s="158">
        <f>'STOCK RETURNS'!E1504</f>
        <v>7.0286817775223045E-3</v>
      </c>
      <c r="C515" s="158">
        <f>'STOCK RETURNS'!G1504</f>
        <v>7.2182369808172955E-2</v>
      </c>
      <c r="D515" s="158">
        <f>'STOCK RETURNS'!I1504</f>
        <v>0</v>
      </c>
      <c r="E515" s="158">
        <f>'STOCK RETURNS'!K1504</f>
        <v>-9.0045985624710272E-3</v>
      </c>
      <c r="F515" s="158">
        <f>'STOCK RETURNS'!M1504</f>
        <v>9.6073075776438657E-3</v>
      </c>
      <c r="G515" s="158">
        <f>'STOCK RETURNS'!O1504</f>
        <v>6.052406371890931E-2</v>
      </c>
      <c r="H515" s="158">
        <f>'STOCK RETURNS'!Q1504</f>
        <v>-2.0596934090622628E-2</v>
      </c>
      <c r="I515" s="158">
        <f>'STOCK RETURNS'!S1504</f>
        <v>-5.7971176843259579E-3</v>
      </c>
      <c r="J515" s="158">
        <f>'STOCK RETURNS'!U1504</f>
        <v>2.0342729928806719E-2</v>
      </c>
      <c r="K515" s="158">
        <f>'STOCK RETURNS'!W1504</f>
        <v>0</v>
      </c>
      <c r="L515" s="158">
        <f>'STOCK RETURNS'!Y1504</f>
        <v>-2.0335441870730647E-2</v>
      </c>
      <c r="M515" s="158">
        <f>'STOCK RETURNS'!AA1504</f>
        <v>7.5140518848617289E-3</v>
      </c>
      <c r="N515" s="158">
        <f>'STOCK RETURNS'!AC1504</f>
        <v>4.8034308511517012E-3</v>
      </c>
      <c r="O515" s="158">
        <f>'STOCK RETURNS'!AE1504</f>
        <v>-9.1787982802031386E-3</v>
      </c>
      <c r="P515" s="158">
        <f>'STOCK RETURNS'!AG1504</f>
        <v>7.5670701593302638E-3</v>
      </c>
      <c r="Q515" s="158">
        <f>'STOCK RETURNS'!AI1504</f>
        <v>1.1578899908824861E-3</v>
      </c>
      <c r="R515" s="159">
        <f>'STOCK RETURNS'!AK1504</f>
        <v>8.7100596391526397E-3</v>
      </c>
      <c r="S515" s="156"/>
    </row>
    <row r="516" spans="1:19">
      <c r="A516" s="157">
        <f>'STOCK RETURNS'!C1505</f>
        <v>1.1477992736852143E-2</v>
      </c>
      <c r="B516" s="158">
        <f>'STOCK RETURNS'!E1505</f>
        <v>9.9203425486046534E-3</v>
      </c>
      <c r="C516" s="158">
        <f>'STOCK RETURNS'!G1505</f>
        <v>1.5499180140294853E-2</v>
      </c>
      <c r="D516" s="158">
        <f>'STOCK RETURNS'!I1505</f>
        <v>3.0546052348819807E-2</v>
      </c>
      <c r="E516" s="158">
        <f>'STOCK RETURNS'!K1505</f>
        <v>1.8145273866601215E-3</v>
      </c>
      <c r="F516" s="158">
        <f>'STOCK RETURNS'!M1505</f>
        <v>3.6491268563649854E-3</v>
      </c>
      <c r="G516" s="158">
        <f>'STOCK RETURNS'!O1505</f>
        <v>-2.9389870413179545E-2</v>
      </c>
      <c r="H516" s="158">
        <f>'STOCK RETURNS'!Q1505</f>
        <v>4.9166993337569102E-3</v>
      </c>
      <c r="I516" s="158">
        <f>'STOCK RETURNS'!S1505</f>
        <v>-5.8309203107932096E-3</v>
      </c>
      <c r="J516" s="158">
        <f>'STOCK RETURNS'!U1505</f>
        <v>-3.4247709654245048E-2</v>
      </c>
      <c r="K516" s="158">
        <f>'STOCK RETURNS'!W1505</f>
        <v>9.0001370241154094E-3</v>
      </c>
      <c r="L516" s="158">
        <f>'STOCK RETURNS'!Y1505</f>
        <v>-4.1171871302698526E-3</v>
      </c>
      <c r="M516" s="158">
        <f>'STOCK RETURNS'!AA1505</f>
        <v>-9.6048878190460717E-3</v>
      </c>
      <c r="N516" s="158">
        <f>'STOCK RETURNS'!AC1505</f>
        <v>5.2539955385204722E-3</v>
      </c>
      <c r="O516" s="158">
        <f>'STOCK RETURNS'!AE1505</f>
        <v>1.3487579651651826E-2</v>
      </c>
      <c r="P516" s="158">
        <f>'STOCK RETURNS'!AG1505</f>
        <v>-1.6523839276302511E-2</v>
      </c>
      <c r="Q516" s="158">
        <f>'STOCK RETURNS'!AI1505</f>
        <v>-4.2963213399877929E-2</v>
      </c>
      <c r="R516" s="159">
        <f>'STOCK RETURNS'!AK1505</f>
        <v>-7.7962611720434172E-2</v>
      </c>
      <c r="S516" s="156"/>
    </row>
    <row r="517" spans="1:19">
      <c r="A517" s="157">
        <f>'STOCK RETURNS'!C1506</f>
        <v>-1.2728774638504687E-2</v>
      </c>
      <c r="B517" s="158">
        <f>'STOCK RETURNS'!E1506</f>
        <v>1.8998684009311196E-2</v>
      </c>
      <c r="C517" s="158">
        <f>'STOCK RETURNS'!G1506</f>
        <v>4.5106299439751855E-2</v>
      </c>
      <c r="D517" s="158">
        <f>'STOCK RETURNS'!I1506</f>
        <v>-1.3325454597149285E-2</v>
      </c>
      <c r="E517" s="158">
        <f>'STOCK RETURNS'!K1506</f>
        <v>7.7898559768986653E-3</v>
      </c>
      <c r="F517" s="158">
        <f>'STOCK RETURNS'!M1506</f>
        <v>1.0036326228889095E-2</v>
      </c>
      <c r="G517" s="158">
        <f>'STOCK RETURNS'!O1506</f>
        <v>4.4559822003626882E-2</v>
      </c>
      <c r="H517" s="158">
        <f>'STOCK RETURNS'!Q1506</f>
        <v>5.0475521410260578E-2</v>
      </c>
      <c r="I517" s="158">
        <f>'STOCK RETURNS'!S1506</f>
        <v>-3.9062549670649885E-3</v>
      </c>
      <c r="J517" s="158">
        <f>'STOCK RETURNS'!U1506</f>
        <v>7.4661424821992244E-3</v>
      </c>
      <c r="K517" s="158">
        <f>'STOCK RETURNS'!W1506</f>
        <v>2.2753138371356054E-3</v>
      </c>
      <c r="L517" s="158">
        <f>'STOCK RETURNS'!Y1506</f>
        <v>2.2190530583126224E-3</v>
      </c>
      <c r="M517" s="158">
        <f>'STOCK RETURNS'!AA1506</f>
        <v>9.835196433606138E-3</v>
      </c>
      <c r="N517" s="158">
        <f>'STOCK RETURNS'!AC1506</f>
        <v>3.2443785382711469E-2</v>
      </c>
      <c r="O517" s="158">
        <f>'STOCK RETURNS'!AE1506</f>
        <v>2.1015545428424716E-2</v>
      </c>
      <c r="P517" s="158">
        <f>'STOCK RETURNS'!AG1506</f>
        <v>7.4695342729003836E-3</v>
      </c>
      <c r="Q517" s="158">
        <f>'STOCK RETURNS'!AI1506</f>
        <v>-8.5164716667290551E-3</v>
      </c>
      <c r="R517" s="159">
        <f>'STOCK RETURNS'!AK1506</f>
        <v>-3.2457386683693266E-2</v>
      </c>
      <c r="S517" s="156"/>
    </row>
    <row r="518" spans="1:19">
      <c r="A518" s="157">
        <f>'STOCK RETURNS'!C1507</f>
        <v>1.1710592732361099E-2</v>
      </c>
      <c r="B518" s="158">
        <f>'STOCK RETURNS'!E1507</f>
        <v>2.7092423190956002E-2</v>
      </c>
      <c r="C518" s="158">
        <f>'STOCK RETURNS'!G1507</f>
        <v>1.6403770009443125E-2</v>
      </c>
      <c r="D518" s="158">
        <f>'STOCK RETURNS'!I1507</f>
        <v>2.4335618476982911E-2</v>
      </c>
      <c r="E518" s="158">
        <f>'STOCK RETURNS'!K1507</f>
        <v>5.4464403877414476E-2</v>
      </c>
      <c r="F518" s="158">
        <f>'STOCK RETURNS'!M1507</f>
        <v>-4.1695682367248917E-3</v>
      </c>
      <c r="G518" s="158">
        <f>'STOCK RETURNS'!O1507</f>
        <v>-8.7545326342473011E-3</v>
      </c>
      <c r="H518" s="158">
        <f>'STOCK RETURNS'!Q1507</f>
        <v>6.9545395846611915E-2</v>
      </c>
      <c r="I518" s="158">
        <f>'STOCK RETURNS'!S1507</f>
        <v>-7.8585866125212706E-3</v>
      </c>
      <c r="J518" s="158">
        <f>'STOCK RETURNS'!U1507</f>
        <v>-1.7632657629705318E-3</v>
      </c>
      <c r="K518" s="158">
        <f>'STOCK RETURNS'!W1507</f>
        <v>-2.9210378099801322E-2</v>
      </c>
      <c r="L518" s="158">
        <f>'STOCK RETURNS'!Y1507</f>
        <v>-1.5845352705265415E-3</v>
      </c>
      <c r="M518" s="158">
        <f>'STOCK RETURNS'!AA1507</f>
        <v>5.6260553703009969E-3</v>
      </c>
      <c r="N518" s="158">
        <f>'STOCK RETURNS'!AC1507</f>
        <v>2.698758789299747E-3</v>
      </c>
      <c r="O518" s="158">
        <f>'STOCK RETURNS'!AE1507</f>
        <v>4.6973449533346378E-3</v>
      </c>
      <c r="P518" s="158">
        <f>'STOCK RETURNS'!AG1507</f>
        <v>-6.6368254230514913E-3</v>
      </c>
      <c r="Q518" s="158">
        <f>'STOCK RETURNS'!AI1507</f>
        <v>1.119468923796969E-2</v>
      </c>
      <c r="R518" s="159">
        <f>'STOCK RETURNS'!AK1507</f>
        <v>4.8552177493456569E-2</v>
      </c>
      <c r="S518" s="156"/>
    </row>
    <row r="519" spans="1:19">
      <c r="A519" s="157">
        <f>'STOCK RETURNS'!C1508</f>
        <v>-3.0607807017433084E-3</v>
      </c>
      <c r="B519" s="158">
        <f>'STOCK RETURNS'!E1508</f>
        <v>-3.6460397224121256E-3</v>
      </c>
      <c r="C519" s="158">
        <f>'STOCK RETURNS'!G1508</f>
        <v>2.499386278093128E-2</v>
      </c>
      <c r="D519" s="158">
        <f>'STOCK RETURNS'!I1508</f>
        <v>2.3757438658293429E-2</v>
      </c>
      <c r="E519" s="158">
        <f>'STOCK RETURNS'!K1508</f>
        <v>-1.1049836186584823E-2</v>
      </c>
      <c r="F519" s="158">
        <f>'STOCK RETURNS'!M1508</f>
        <v>7.2162400297424061E-3</v>
      </c>
      <c r="G519" s="158">
        <f>'STOCK RETURNS'!O1508</f>
        <v>-1.6000003413334915E-3</v>
      </c>
      <c r="H519" s="158">
        <f>'STOCK RETURNS'!Q1508</f>
        <v>4.1652968643613231E-2</v>
      </c>
      <c r="I519" s="158">
        <f>'STOCK RETURNS'!S1508</f>
        <v>9.8136214483246706E-3</v>
      </c>
      <c r="J519" s="158">
        <f>'STOCK RETURNS'!U1508</f>
        <v>8.7206071334525112E-3</v>
      </c>
      <c r="K519" s="158">
        <f>'STOCK RETURNS'!W1508</f>
        <v>2.1605778714582056E-2</v>
      </c>
      <c r="L519" s="158">
        <f>'STOCK RETURNS'!Y1508</f>
        <v>1.0411830924932889E-2</v>
      </c>
      <c r="M519" s="158">
        <f>'STOCK RETURNS'!AA1508</f>
        <v>6.2774845191388099E-3</v>
      </c>
      <c r="N519" s="158">
        <f>'STOCK RETURNS'!AC1508</f>
        <v>5.6108844049211721E-3</v>
      </c>
      <c r="O519" s="158">
        <f>'STOCK RETURNS'!AE1508</f>
        <v>1.623423685468953E-2</v>
      </c>
      <c r="P519" s="158">
        <f>'STOCK RETURNS'!AG1508</f>
        <v>6.0242641488674059E-2</v>
      </c>
      <c r="Q519" s="158">
        <f>'STOCK RETURNS'!AI1508</f>
        <v>1.0641712966376362E-2</v>
      </c>
      <c r="R519" s="159">
        <f>'STOCK RETURNS'!AK1508</f>
        <v>1.1851308124293143E-2</v>
      </c>
      <c r="S519" s="156"/>
    </row>
    <row r="520" spans="1:19">
      <c r="A520" s="157">
        <f>'STOCK RETURNS'!C1509</f>
        <v>-1.3668643142560548E-2</v>
      </c>
      <c r="B520" s="158">
        <f>'STOCK RETURNS'!E1509</f>
        <v>-3.2387720988059374E-3</v>
      </c>
      <c r="C520" s="158">
        <f>'STOCK RETURNS'!G1509</f>
        <v>-9.35779167131576E-2</v>
      </c>
      <c r="D520" s="158">
        <f>'STOCK RETURNS'!I1509</f>
        <v>-5.1270212518329892E-3</v>
      </c>
      <c r="E520" s="158">
        <f>'STOCK RETURNS'!K1509</f>
        <v>-1.0115153621780174E-2</v>
      </c>
      <c r="F520" s="158">
        <f>'STOCK RETURNS'!M1509</f>
        <v>1.4823219536548905E-2</v>
      </c>
      <c r="G520" s="158">
        <f>'STOCK RETURNS'!O1509</f>
        <v>5.0478978401316217E-2</v>
      </c>
      <c r="H520" s="158">
        <f>'STOCK RETURNS'!Q1509</f>
        <v>0</v>
      </c>
      <c r="I520" s="158">
        <f>'STOCK RETURNS'!S1509</f>
        <v>0.11951764146859177</v>
      </c>
      <c r="J520" s="158">
        <f>'STOCK RETURNS'!U1509</f>
        <v>-4.4158783362465287E-3</v>
      </c>
      <c r="K520" s="158">
        <f>'STOCK RETURNS'!W1509</f>
        <v>3.7457562534900415E-2</v>
      </c>
      <c r="L520" s="158">
        <f>'STOCK RETURNS'!Y1509</f>
        <v>-1.9651979510417229E-2</v>
      </c>
      <c r="M520" s="158">
        <f>'STOCK RETURNS'!AA1509</f>
        <v>3.7407364839633472E-2</v>
      </c>
      <c r="N520" s="158">
        <f>'STOCK RETURNS'!AC1509</f>
        <v>2.925214748863695E-2</v>
      </c>
      <c r="O520" s="158">
        <f>'STOCK RETURNS'!AE1509</f>
        <v>2.2403142721562304E-2</v>
      </c>
      <c r="P520" s="158">
        <f>'STOCK RETURNS'!AG1509</f>
        <v>2.8279718134887208E-2</v>
      </c>
      <c r="Q520" s="158">
        <f>'STOCK RETURNS'!AI1509</f>
        <v>-4.9951705781662078E-3</v>
      </c>
      <c r="R520" s="159">
        <f>'STOCK RETURNS'!AK1509</f>
        <v>-1.2356954519695039E-2</v>
      </c>
      <c r="S520" s="156"/>
    </row>
    <row r="521" spans="1:19">
      <c r="A521" s="157">
        <f>'STOCK RETURNS'!C1510</f>
        <v>4.6620908537162664E-2</v>
      </c>
      <c r="B521" s="158">
        <f>'STOCK RETURNS'!E1510</f>
        <v>-6.4514491629333884E-2</v>
      </c>
      <c r="C521" s="158">
        <f>'STOCK RETURNS'!G1510</f>
        <v>-4.2037248646420861E-3</v>
      </c>
      <c r="D521" s="158">
        <f>'STOCK RETURNS'!I1510</f>
        <v>1.0227890183256542E-2</v>
      </c>
      <c r="E521" s="158">
        <f>'STOCK RETURNS'!K1510</f>
        <v>1.1330220599948133E-2</v>
      </c>
      <c r="F521" s="158">
        <f>'STOCK RETURNS'!M1510</f>
        <v>-1.648388972168937E-2</v>
      </c>
      <c r="G521" s="158">
        <f>'STOCK RETURNS'!O1510</f>
        <v>4.1014820383875335E-2</v>
      </c>
      <c r="H521" s="158">
        <f>'STOCK RETURNS'!Q1510</f>
        <v>4.8856391527977917E-2</v>
      </c>
      <c r="I521" s="158">
        <f>'STOCK RETURNS'!S1510</f>
        <v>-1.572084778694819E-2</v>
      </c>
      <c r="J521" s="158">
        <f>'STOCK RETURNS'!U1510</f>
        <v>-3.520671259489818E-3</v>
      </c>
      <c r="K521" s="158">
        <f>'STOCK RETURNS'!W1510</f>
        <v>-7.3801072976225337E-3</v>
      </c>
      <c r="L521" s="158">
        <f>'STOCK RETURNS'!Y1510</f>
        <v>3.6459097826798535E-2</v>
      </c>
      <c r="M521" s="158">
        <f>'STOCK RETURNS'!AA1510</f>
        <v>-2.0708342022886621E-2</v>
      </c>
      <c r="N521" s="158">
        <f>'STOCK RETURNS'!AC1510</f>
        <v>1.1591788644985931E-2</v>
      </c>
      <c r="O521" s="158">
        <f>'STOCK RETURNS'!AE1510</f>
        <v>1.1444630681922308E-2</v>
      </c>
      <c r="P521" s="158">
        <f>'STOCK RETURNS'!AG1510</f>
        <v>3.6356760587128487E-2</v>
      </c>
      <c r="Q521" s="158">
        <f>'STOCK RETURNS'!AI1510</f>
        <v>8.0421390618125588E-3</v>
      </c>
      <c r="R521" s="159">
        <f>'STOCK RETURNS'!AK1510</f>
        <v>1.2273690572935814E-2</v>
      </c>
      <c r="S521" s="156"/>
    </row>
    <row r="522" spans="1:19">
      <c r="A522" s="157">
        <f>'STOCK RETURNS'!C1511</f>
        <v>1.6934805063331477E-3</v>
      </c>
      <c r="B522" s="158">
        <f>'STOCK RETURNS'!E1511</f>
        <v>4.2840309773615514E-3</v>
      </c>
      <c r="C522" s="158">
        <f>'STOCK RETURNS'!G1511</f>
        <v>7.7469722501738109E-3</v>
      </c>
      <c r="D522" s="158">
        <f>'STOCK RETURNS'!I1511</f>
        <v>2.9172533636336546E-2</v>
      </c>
      <c r="E522" s="158">
        <f>'STOCK RETURNS'!K1511</f>
        <v>-5.5133830403932107E-3</v>
      </c>
      <c r="F522" s="158">
        <f>'STOCK RETURNS'!M1511</f>
        <v>1.5938782049428845E-2</v>
      </c>
      <c r="G522" s="158">
        <f>'STOCK RETURNS'!O1511</f>
        <v>-1.3979381546717727E-2</v>
      </c>
      <c r="H522" s="158">
        <f>'STOCK RETURNS'!Q1511</f>
        <v>2.8293508642611997E-2</v>
      </c>
      <c r="I522" s="158">
        <f>'STOCK RETURNS'!S1511</f>
        <v>-7.067167223092443E-3</v>
      </c>
      <c r="J522" s="158">
        <f>'STOCK RETURNS'!U1511</f>
        <v>7.2300915738972876E-2</v>
      </c>
      <c r="K522" s="158">
        <f>'STOCK RETURNS'!W1511</f>
        <v>7.2286207928396962E-2</v>
      </c>
      <c r="L522" s="158">
        <f>'STOCK RETURNS'!Y1511</f>
        <v>2.0165669594594638E-2</v>
      </c>
      <c r="M522" s="158">
        <f>'STOCK RETURNS'!AA1511</f>
        <v>1.0573864448105831E-2</v>
      </c>
      <c r="N522" s="158">
        <f>'STOCK RETURNS'!AC1511</f>
        <v>4.179827248871254E-2</v>
      </c>
      <c r="O522" s="158">
        <f>'STOCK RETURNS'!AE1511</f>
        <v>2.4121390158869001E-2</v>
      </c>
      <c r="P522" s="158">
        <f>'STOCK RETURNS'!AG1511</f>
        <v>5.4608392842598601E-2</v>
      </c>
      <c r="Q522" s="158">
        <f>'STOCK RETURNS'!AI1511</f>
        <v>-5.9119579090166031E-3</v>
      </c>
      <c r="R522" s="159">
        <f>'STOCK RETURNS'!AK1511</f>
        <v>8.2096820665172598E-3</v>
      </c>
      <c r="S522" s="156"/>
    </row>
    <row r="523" spans="1:19">
      <c r="A523" s="157">
        <f>'STOCK RETURNS'!C1512</f>
        <v>6.0448627168381876E-3</v>
      </c>
      <c r="B523" s="158">
        <f>'STOCK RETURNS'!E1512</f>
        <v>7.5006708125750108E-3</v>
      </c>
      <c r="C523" s="158">
        <f>'STOCK RETURNS'!G1512</f>
        <v>1.2779726646398801E-2</v>
      </c>
      <c r="D523" s="158">
        <f>'STOCK RETURNS'!I1512</f>
        <v>2.1773799549560536E-2</v>
      </c>
      <c r="E523" s="158">
        <f>'STOCK RETURNS'!K1512</f>
        <v>-4.3393161104730203E-2</v>
      </c>
      <c r="F523" s="158">
        <f>'STOCK RETURNS'!M1512</f>
        <v>-1.0413906117459093E-2</v>
      </c>
      <c r="G523" s="158">
        <f>'STOCK RETURNS'!O1512</f>
        <v>4.6815411362892819E-3</v>
      </c>
      <c r="H523" s="158">
        <f>'STOCK RETURNS'!Q1512</f>
        <v>-7.2524545023387121E-2</v>
      </c>
      <c r="I523" s="158">
        <f>'STOCK RETURNS'!S1512</f>
        <v>-3.2435275753153844E-2</v>
      </c>
      <c r="J523" s="158">
        <f>'STOCK RETURNS'!U1512</f>
        <v>-3.9570258310920679E-3</v>
      </c>
      <c r="K523" s="158">
        <f>'STOCK RETURNS'!W1512</f>
        <v>-2.1452278291939453E-2</v>
      </c>
      <c r="L523" s="158">
        <f>'STOCK RETURNS'!Y1512</f>
        <v>-2.9468062256907981E-2</v>
      </c>
      <c r="M523" s="158">
        <f>'STOCK RETURNS'!AA1512</f>
        <v>-1.3038575532257056E-2</v>
      </c>
      <c r="N523" s="158">
        <f>'STOCK RETURNS'!AC1512</f>
        <v>3.7052815292114336E-2</v>
      </c>
      <c r="O523" s="158">
        <f>'STOCK RETURNS'!AE1512</f>
        <v>1.5970208297092139E-2</v>
      </c>
      <c r="P523" s="158">
        <f>'STOCK RETURNS'!AG1512</f>
        <v>-3.7130522941082197E-2</v>
      </c>
      <c r="Q523" s="158">
        <f>'STOCK RETURNS'!AI1512</f>
        <v>4.5800514212405215E-3</v>
      </c>
      <c r="R523" s="159">
        <f>'STOCK RETURNS'!AK1512</f>
        <v>-1.7831576915235306E-2</v>
      </c>
      <c r="S523" s="156"/>
    </row>
    <row r="524" spans="1:19">
      <c r="A524" s="157">
        <f>'STOCK RETURNS'!C1513</f>
        <v>2.0805188718368429E-2</v>
      </c>
      <c r="B524" s="158">
        <f>'STOCK RETURNS'!E1513</f>
        <v>1.2022931467764853E-2</v>
      </c>
      <c r="C524" s="158">
        <f>'STOCK RETURNS'!G1513</f>
        <v>1.6685417789479427E-2</v>
      </c>
      <c r="D524" s="158">
        <f>'STOCK RETURNS'!I1513</f>
        <v>2.9025212772611889E-2</v>
      </c>
      <c r="E524" s="158">
        <f>'STOCK RETURNS'!K1513</f>
        <v>2.6530277987019738E-2</v>
      </c>
      <c r="F524" s="158">
        <f>'STOCK RETURNS'!M1513</f>
        <v>9.0498355199180765E-3</v>
      </c>
      <c r="G524" s="158">
        <f>'STOCK RETURNS'!O1513</f>
        <v>7.2297794244469929E-2</v>
      </c>
      <c r="H524" s="158">
        <f>'STOCK RETURNS'!Q1513</f>
        <v>4.5554663311283494E-2</v>
      </c>
      <c r="I524" s="158">
        <f>'STOCK RETURNS'!S1513</f>
        <v>-1.4760415583120686E-2</v>
      </c>
      <c r="J524" s="158">
        <f>'STOCK RETURNS'!U1513</f>
        <v>1.1884689971514335E-2</v>
      </c>
      <c r="K524" s="158">
        <f>'STOCK RETURNS'!W1513</f>
        <v>2.6812747453852932E-2</v>
      </c>
      <c r="L524" s="158">
        <f>'STOCK RETURNS'!Y1513</f>
        <v>2.7998151747464263E-3</v>
      </c>
      <c r="M524" s="158">
        <f>'STOCK RETURNS'!AA1513</f>
        <v>1.3149286852602696E-2</v>
      </c>
      <c r="N524" s="158">
        <f>'STOCK RETURNS'!AC1513</f>
        <v>-1.0573178503083429E-3</v>
      </c>
      <c r="O524" s="158">
        <f>'STOCK RETURNS'!AE1513</f>
        <v>-5.5751938876932611E-2</v>
      </c>
      <c r="P524" s="158">
        <f>'STOCK RETURNS'!AG1513</f>
        <v>1.0341947965265989E-2</v>
      </c>
      <c r="Q524" s="158">
        <f>'STOCK RETURNS'!AI1513</f>
        <v>2.6620413600248211E-3</v>
      </c>
      <c r="R524" s="159">
        <f>'STOCK RETURNS'!AK1513</f>
        <v>6.1603128289374762E-3</v>
      </c>
      <c r="S524" s="156"/>
    </row>
    <row r="525" spans="1:19">
      <c r="A525" s="157">
        <f>'STOCK RETURNS'!C1514</f>
        <v>2.6549033243099887E-2</v>
      </c>
      <c r="B525" s="158">
        <f>'STOCK RETURNS'!E1514</f>
        <v>0</v>
      </c>
      <c r="C525" s="158">
        <f>'STOCK RETURNS'!G1514</f>
        <v>8.3942666075440091E-3</v>
      </c>
      <c r="D525" s="158">
        <f>'STOCK RETURNS'!I1514</f>
        <v>5.7477539824330711E-3</v>
      </c>
      <c r="E525" s="158">
        <f>'STOCK RETURNS'!K1514</f>
        <v>1.6150354459182503E-2</v>
      </c>
      <c r="F525" s="158">
        <f>'STOCK RETURNS'!M1514</f>
        <v>1.4096194373044992E-2</v>
      </c>
      <c r="G525" s="158">
        <f>'STOCK RETURNS'!O1514</f>
        <v>7.2325979611210039E-2</v>
      </c>
      <c r="H525" s="158">
        <f>'STOCK RETURNS'!Q1514</f>
        <v>2.1806359052054299E-2</v>
      </c>
      <c r="I525" s="158">
        <f>'STOCK RETURNS'!S1514</f>
        <v>-3.7243990909823282E-3</v>
      </c>
      <c r="J525" s="158">
        <f>'STOCK RETURNS'!U1514</f>
        <v>-3.6172906887464452E-4</v>
      </c>
      <c r="K525" s="158">
        <f>'STOCK RETURNS'!W1514</f>
        <v>5.4031146884889081E-2</v>
      </c>
      <c r="L525" s="158">
        <f>'STOCK RETURNS'!Y1514</f>
        <v>2.9688484956377392E-2</v>
      </c>
      <c r="M525" s="158">
        <f>'STOCK RETURNS'!AA1514</f>
        <v>-3.1045595397870759E-3</v>
      </c>
      <c r="N525" s="158">
        <f>'STOCK RETURNS'!AC1514</f>
        <v>2.8355406522424312E-3</v>
      </c>
      <c r="O525" s="158">
        <f>'STOCK RETURNS'!AE1514</f>
        <v>4.0086626758340963E-4</v>
      </c>
      <c r="P525" s="158">
        <f>'STOCK RETURNS'!AG1514</f>
        <v>1.1790746724140695E-2</v>
      </c>
      <c r="Q525" s="158">
        <f>'STOCK RETURNS'!AI1514</f>
        <v>4.0034639564051951E-3</v>
      </c>
      <c r="R525" s="159">
        <f>'STOCK RETURNS'!AK1514</f>
        <v>3.045158260951955E-3</v>
      </c>
      <c r="S525" s="156"/>
    </row>
    <row r="526" spans="1:19">
      <c r="A526" s="157">
        <f>'STOCK RETURNS'!C1515</f>
        <v>-1.2306399217777632E-2</v>
      </c>
      <c r="B526" s="158">
        <f>'STOCK RETURNS'!E1515</f>
        <v>4.37036345239941E-3</v>
      </c>
      <c r="C526" s="158">
        <f>'STOCK RETURNS'!G1515</f>
        <v>-8.7065226600420379E-3</v>
      </c>
      <c r="D526" s="158">
        <f>'STOCK RETURNS'!I1515</f>
        <v>1.8090522802022748E-2</v>
      </c>
      <c r="E526" s="158">
        <f>'STOCK RETURNS'!K1515</f>
        <v>-7.4952653975003817E-3</v>
      </c>
      <c r="F526" s="158">
        <f>'STOCK RETURNS'!M1515</f>
        <v>2.9963795420985342E-2</v>
      </c>
      <c r="G526" s="158">
        <f>'STOCK RETURNS'!O1515</f>
        <v>5.1410283927755651E-2</v>
      </c>
      <c r="H526" s="158">
        <f>'STOCK RETURNS'!Q1515</f>
        <v>-3.8902145452017005E-3</v>
      </c>
      <c r="I526" s="158">
        <f>'STOCK RETURNS'!S1515</f>
        <v>1.8484814674102942E-2</v>
      </c>
      <c r="J526" s="158">
        <f>'STOCK RETURNS'!U1515</f>
        <v>-6.0317270662770895E-4</v>
      </c>
      <c r="K526" s="158">
        <f>'STOCK RETURNS'!W1515</f>
        <v>1.2903404835907782E-2</v>
      </c>
      <c r="L526" s="158">
        <f>'STOCK RETURNS'!Y1515</f>
        <v>1.7932339460662101E-2</v>
      </c>
      <c r="M526" s="158">
        <f>'STOCK RETURNS'!AA1515</f>
        <v>2.6843572896414401E-2</v>
      </c>
      <c r="N526" s="158">
        <f>'STOCK RETURNS'!AC1515</f>
        <v>2.7395222824024672E-2</v>
      </c>
      <c r="O526" s="158">
        <f>'STOCK RETURNS'!AE1515</f>
        <v>-7.6046740055780177E-3</v>
      </c>
      <c r="P526" s="158">
        <f>'STOCK RETURNS'!AG1515</f>
        <v>3.3468374028407501E-2</v>
      </c>
      <c r="Q526" s="158">
        <f>'STOCK RETURNS'!AI1515</f>
        <v>5.2817854456156952E-3</v>
      </c>
      <c r="R526" s="159">
        <f>'STOCK RETURNS'!AK1515</f>
        <v>-1.4516113260104673E-2</v>
      </c>
      <c r="S526" s="156"/>
    </row>
    <row r="527" spans="1:19">
      <c r="A527" s="157">
        <f>'STOCK RETURNS'!C1516</f>
        <v>-1.5066583536369305E-2</v>
      </c>
      <c r="B527" s="158">
        <f>'STOCK RETURNS'!E1516</f>
        <v>-1.5570379855526079E-2</v>
      </c>
      <c r="C527" s="158">
        <f>'STOCK RETURNS'!G1516</f>
        <v>1.4879381767123057E-2</v>
      </c>
      <c r="D527" s="158">
        <f>'STOCK RETURNS'!I1516</f>
        <v>-2.3838276784455908E-2</v>
      </c>
      <c r="E527" s="158">
        <f>'STOCK RETURNS'!K1516</f>
        <v>2.3909564964734449E-3</v>
      </c>
      <c r="F527" s="158">
        <f>'STOCK RETURNS'!M1516</f>
        <v>1.6837595037610779E-2</v>
      </c>
      <c r="G527" s="158">
        <f>'STOCK RETURNS'!O1516</f>
        <v>-1.4655259241833472E-2</v>
      </c>
      <c r="H527" s="158">
        <f>'STOCK RETURNS'!Q1516</f>
        <v>2.3963491571538025E-2</v>
      </c>
      <c r="I527" s="158">
        <f>'STOCK RETURNS'!S1516</f>
        <v>2.5317807984289786E-2</v>
      </c>
      <c r="J527" s="158">
        <f>'STOCK RETURNS'!U1516</f>
        <v>9.8463811838315173E-3</v>
      </c>
      <c r="K527" s="158">
        <f>'STOCK RETURNS'!W1516</f>
        <v>4.2666446318902942E-2</v>
      </c>
      <c r="L527" s="158">
        <f>'STOCK RETURNS'!Y1516</f>
        <v>6.2011124447362825E-3</v>
      </c>
      <c r="M527" s="158">
        <f>'STOCK RETURNS'!AA1516</f>
        <v>5.3053905763527011E-2</v>
      </c>
      <c r="N527" s="158">
        <f>'STOCK RETURNS'!AC1516</f>
        <v>-1.3542199369400994E-2</v>
      </c>
      <c r="O527" s="158">
        <f>'STOCK RETURNS'!AE1516</f>
        <v>1.2501539711139743E-3</v>
      </c>
      <c r="P527" s="158">
        <f>'STOCK RETURNS'!AG1516</f>
        <v>-1.0709974676877563E-2</v>
      </c>
      <c r="Q527" s="158">
        <f>'STOCK RETURNS'!AI1516</f>
        <v>2.3612530922570509E-2</v>
      </c>
      <c r="R527" s="159">
        <f>'STOCK RETURNS'!AK1516</f>
        <v>-2.1999416580875805E-3</v>
      </c>
      <c r="S527" s="156"/>
    </row>
    <row r="528" spans="1:19">
      <c r="A528" s="157">
        <f>'STOCK RETURNS'!C1517</f>
        <v>2.7472527645300548E-4</v>
      </c>
      <c r="B528" s="158">
        <f>'STOCK RETURNS'!E1517</f>
        <v>-2.5313251622315509E-4</v>
      </c>
      <c r="C528" s="158">
        <f>'STOCK RETURNS'!G1517</f>
        <v>-1.6442126263941769E-2</v>
      </c>
      <c r="D528" s="158">
        <f>'STOCK RETURNS'!I1517</f>
        <v>-5.136997597916468E-3</v>
      </c>
      <c r="E528" s="158">
        <f>'STOCK RETURNS'!K1517</f>
        <v>4.5711766799193497E-2</v>
      </c>
      <c r="F528" s="158">
        <f>'STOCK RETURNS'!M1517</f>
        <v>-1.0587574692439428E-2</v>
      </c>
      <c r="G528" s="158">
        <f>'STOCK RETURNS'!O1517</f>
        <v>-1.0257463203197828E-3</v>
      </c>
      <c r="H528" s="158">
        <f>'STOCK RETURNS'!Q1517</f>
        <v>2.4641046263171745E-2</v>
      </c>
      <c r="I528" s="158">
        <f>'STOCK RETURNS'!S1517</f>
        <v>1.7699577099401075E-2</v>
      </c>
      <c r="J528" s="158">
        <f>'STOCK RETURNS'!U1517</f>
        <v>2.1484849515376113E-3</v>
      </c>
      <c r="K528" s="158">
        <f>'STOCK RETURNS'!W1517</f>
        <v>-2.7272719532306419E-2</v>
      </c>
      <c r="L528" s="158">
        <f>'STOCK RETURNS'!Y1517</f>
        <v>4.1128142580617779E-3</v>
      </c>
      <c r="M528" s="158">
        <f>'STOCK RETURNS'!AA1517</f>
        <v>-1.4873234305659901E-2</v>
      </c>
      <c r="N528" s="158">
        <f>'STOCK RETURNS'!AC1517</f>
        <v>-1.4436154328489048E-2</v>
      </c>
      <c r="O528" s="158">
        <f>'STOCK RETURNS'!AE1517</f>
        <v>-3.7452858161606687E-3</v>
      </c>
      <c r="P528" s="158">
        <f>'STOCK RETURNS'!AG1517</f>
        <v>7.9747432122781806E-3</v>
      </c>
      <c r="Q528" s="158">
        <f>'STOCK RETURNS'!AI1517</f>
        <v>-2.5268477708681643E-4</v>
      </c>
      <c r="R528" s="159">
        <f>'STOCK RETURNS'!AK1517</f>
        <v>8.5609378941567359E-3</v>
      </c>
      <c r="S528" s="156"/>
    </row>
    <row r="529" spans="1:19">
      <c r="A529" s="157">
        <f>'STOCK RETURNS'!C1518</f>
        <v>-6.8674243751797135E-5</v>
      </c>
      <c r="B529" s="158">
        <f>'STOCK RETURNS'!E1518</f>
        <v>5.8058979194312438E-3</v>
      </c>
      <c r="C529" s="158">
        <f>'STOCK RETURNS'!G1518</f>
        <v>9.3793972797651917E-4</v>
      </c>
      <c r="D529" s="158">
        <f>'STOCK RETURNS'!I1518</f>
        <v>1.0247741260475632E-2</v>
      </c>
      <c r="E529" s="158">
        <f>'STOCK RETURNS'!K1518</f>
        <v>-3.6241979102756006E-3</v>
      </c>
      <c r="F529" s="158">
        <f>'STOCK RETURNS'!M1518</f>
        <v>7.2426596993026933E-3</v>
      </c>
      <c r="G529" s="158">
        <f>'STOCK RETURNS'!O1518</f>
        <v>7.2244284889754637E-2</v>
      </c>
      <c r="H529" s="158">
        <f>'STOCK RETURNS'!Q1518</f>
        <v>2.9670943090568138E-2</v>
      </c>
      <c r="I529" s="158">
        <f>'STOCK RETURNS'!S1518</f>
        <v>1.0471299867295437E-2</v>
      </c>
      <c r="J529" s="158">
        <f>'STOCK RETURNS'!U1518</f>
        <v>2.6763941988049281E-2</v>
      </c>
      <c r="K529" s="158">
        <f>'STOCK RETURNS'!W1518</f>
        <v>4.1664966981755883E-2</v>
      </c>
      <c r="L529" s="158">
        <f>'STOCK RETURNS'!Y1518</f>
        <v>-1.4669211960120134E-3</v>
      </c>
      <c r="M529" s="158">
        <f>'STOCK RETURNS'!AA1518</f>
        <v>7.2576783062845108E-3</v>
      </c>
      <c r="N529" s="158">
        <f>'STOCK RETURNS'!AC1518</f>
        <v>-4.2169785187472809E-3</v>
      </c>
      <c r="O529" s="158">
        <f>'STOCK RETURNS'!AE1518</f>
        <v>1.5481247061009291E-2</v>
      </c>
      <c r="P529" s="158">
        <f>'STOCK RETURNS'!AG1518</f>
        <v>3.353172158784349E-2</v>
      </c>
      <c r="Q529" s="158">
        <f>'STOCK RETURNS'!AI1518</f>
        <v>7.0055231563992326E-3</v>
      </c>
      <c r="R529" s="159">
        <f>'STOCK RETURNS'!AK1518</f>
        <v>1.4300550142196332E-2</v>
      </c>
      <c r="S529" s="156"/>
    </row>
    <row r="530" spans="1:19">
      <c r="A530" s="157">
        <f>'STOCK RETURNS'!C1519</f>
        <v>-9.1066514136489626E-3</v>
      </c>
      <c r="B530" s="158">
        <f>'STOCK RETURNS'!E1519</f>
        <v>-5.0352468334736674E-4</v>
      </c>
      <c r="C530" s="158">
        <f>'STOCK RETURNS'!G1519</f>
        <v>-1.2507819016526025E-3</v>
      </c>
      <c r="D530" s="158">
        <f>'STOCK RETURNS'!I1519</f>
        <v>-7.0340266573799357E-3</v>
      </c>
      <c r="E530" s="158">
        <f>'STOCK RETURNS'!K1519</f>
        <v>-2.3564765269593387E-2</v>
      </c>
      <c r="F530" s="158">
        <f>'STOCK RETURNS'!M1519</f>
        <v>6.9346624377514352E-3</v>
      </c>
      <c r="G530" s="158">
        <f>'STOCK RETURNS'!O1519</f>
        <v>7.2360626854248308E-2</v>
      </c>
      <c r="H530" s="158">
        <f>'STOCK RETURNS'!Q1519</f>
        <v>-1.3709892159235331E-2</v>
      </c>
      <c r="I530" s="158">
        <f>'STOCK RETURNS'!S1519</f>
        <v>2.4014876203873919E-2</v>
      </c>
      <c r="J530" s="158">
        <f>'STOCK RETURNS'!U1519</f>
        <v>3.6137523916478329E-2</v>
      </c>
      <c r="K530" s="158">
        <f>'STOCK RETURNS'!W1519</f>
        <v>-6.3168334439041556E-3</v>
      </c>
      <c r="L530" s="158">
        <f>'STOCK RETURNS'!Y1519</f>
        <v>1.022354457484656E-2</v>
      </c>
      <c r="M530" s="158">
        <f>'STOCK RETURNS'!AA1519</f>
        <v>5.6532644165912027E-2</v>
      </c>
      <c r="N530" s="158">
        <f>'STOCK RETURNS'!AC1519</f>
        <v>-2.6598515479073135E-2</v>
      </c>
      <c r="O530" s="158">
        <f>'STOCK RETURNS'!AE1519</f>
        <v>2.4775371561082095E-2</v>
      </c>
      <c r="P530" s="158">
        <f>'STOCK RETURNS'!AG1519</f>
        <v>-9.7146282663665377E-3</v>
      </c>
      <c r="Q530" s="158">
        <f>'STOCK RETURNS'!AI1519</f>
        <v>1.136491867650842E-2</v>
      </c>
      <c r="R530" s="159">
        <f>'STOCK RETURNS'!AK1519</f>
        <v>4.0485885260003324E-3</v>
      </c>
      <c r="S530" s="156"/>
    </row>
    <row r="531" spans="1:19" ht="18" thickBot="1">
      <c r="A531" s="160">
        <f>'STOCK RETURNS'!C1520</f>
        <v>1.1712962902724368E-2</v>
      </c>
      <c r="B531" s="161">
        <f>'STOCK RETURNS'!E1520</f>
        <v>1.6174205906387285E-2</v>
      </c>
      <c r="C531" s="161">
        <f>'STOCK RETURNS'!G1520</f>
        <v>1.6447228782935145E-2</v>
      </c>
      <c r="D531" s="161">
        <f>'STOCK RETURNS'!I1520</f>
        <v>-5.3619431413853991E-3</v>
      </c>
      <c r="E531" s="161">
        <f>'STOCK RETURNS'!K1520</f>
        <v>-5.0697619037691618E-3</v>
      </c>
      <c r="F531" s="161">
        <f>'STOCK RETURNS'!M1520</f>
        <v>-1.4696667773240718E-2</v>
      </c>
      <c r="G531" s="161">
        <f>'STOCK RETURNS'!O1520</f>
        <v>7.2279353774510655E-2</v>
      </c>
      <c r="H531" s="161">
        <f>'STOCK RETURNS'!Q1520</f>
        <v>4.8602768822528838E-3</v>
      </c>
      <c r="I531" s="161">
        <f>'STOCK RETURNS'!S1520</f>
        <v>5.7629112836636215E-2</v>
      </c>
      <c r="J531" s="161">
        <f>'STOCK RETURNS'!U1520</f>
        <v>7.233498236122872E-2</v>
      </c>
      <c r="K531" s="161">
        <f>'STOCK RETURNS'!W1520</f>
        <v>-2.4799247571316341E-2</v>
      </c>
      <c r="L531" s="161">
        <f>'STOCK RETURNS'!Y1520</f>
        <v>3.1467127145607544E-2</v>
      </c>
      <c r="M531" s="161">
        <f>'STOCK RETURNS'!AA1520</f>
        <v>7.2300227677056392E-2</v>
      </c>
      <c r="N531" s="161">
        <f>'STOCK RETURNS'!AC1520</f>
        <v>-2.385758699626216E-2</v>
      </c>
      <c r="O531" s="161">
        <f>'STOCK RETURNS'!AE1520</f>
        <v>3.2134539775275681E-2</v>
      </c>
      <c r="P531" s="161">
        <f>'STOCK RETURNS'!AG1520</f>
        <v>-1.0485376344797924E-2</v>
      </c>
      <c r="Q531" s="161">
        <f>'STOCK RETURNS'!AI1520</f>
        <v>-1.2186555148612865E-2</v>
      </c>
      <c r="R531" s="162">
        <f>'STOCK RETURNS'!AK1520</f>
        <v>-4.7525660277943881E-3</v>
      </c>
      <c r="S531" s="156"/>
    </row>
    <row r="532" spans="1:19" ht="18" thickBot="1"/>
    <row r="533" spans="1:19" ht="18" thickBot="1">
      <c r="A533" s="163">
        <f>AVERAGE(A2:A531)</f>
        <v>9.5562605170732703E-5</v>
      </c>
      <c r="B533" s="164">
        <f t="shared" ref="B533:R533" si="8">AVERAGE(B2:B531)</f>
        <v>5.9401642347960062E-4</v>
      </c>
      <c r="C533" s="164">
        <f t="shared" si="8"/>
        <v>-1.2688155156564298E-4</v>
      </c>
      <c r="D533" s="164">
        <f t="shared" si="8"/>
        <v>1.0641450653230627E-4</v>
      </c>
      <c r="E533" s="164">
        <f t="shared" si="8"/>
        <v>9.1177047959015124E-4</v>
      </c>
      <c r="F533" s="164">
        <f t="shared" si="8"/>
        <v>1.7176155290012432E-4</v>
      </c>
      <c r="G533" s="164">
        <f t="shared" si="8"/>
        <v>-3.475329523203143E-4</v>
      </c>
      <c r="H533" s="164">
        <f t="shared" si="8"/>
        <v>6.9543041188887481E-4</v>
      </c>
      <c r="I533" s="164">
        <f t="shared" si="8"/>
        <v>-2.2338365075249248E-3</v>
      </c>
      <c r="J533" s="164">
        <f t="shared" si="8"/>
        <v>1.0893848138624968E-3</v>
      </c>
      <c r="K533" s="164">
        <f t="shared" si="8"/>
        <v>2.6800824574032628E-4</v>
      </c>
      <c r="L533" s="164">
        <f t="shared" si="8"/>
        <v>1.7616240840723519E-5</v>
      </c>
      <c r="M533" s="164">
        <f t="shared" si="8"/>
        <v>-7.4279317554800642E-4</v>
      </c>
      <c r="N533" s="164">
        <f t="shared" si="8"/>
        <v>-8.2791556388380654E-5</v>
      </c>
      <c r="O533" s="164">
        <f t="shared" si="8"/>
        <v>-1.35751879044645E-4</v>
      </c>
      <c r="P533" s="164">
        <f t="shared" si="8"/>
        <v>-3.6953902276381872E-4</v>
      </c>
      <c r="Q533" s="164">
        <f t="shared" si="8"/>
        <v>-9.4772757359849898E-4</v>
      </c>
      <c r="R533" s="165">
        <f t="shared" si="8"/>
        <v>-1.2694182971530624E-4</v>
      </c>
      <c r="S533" s="102"/>
    </row>
  </sheetData>
  <mergeCells count="2">
    <mergeCell ref="W47:X47"/>
    <mergeCell ref="W77:X7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A1743-43BC-FD4D-A158-52CA2A14EC90}">
  <sheetPr>
    <tabColor theme="7"/>
  </sheetPr>
  <dimension ref="A1:L44"/>
  <sheetViews>
    <sheetView tabSelected="1" workbookViewId="0">
      <selection activeCell="D31" sqref="D31"/>
    </sheetView>
  </sheetViews>
  <sheetFormatPr baseColWidth="10" defaultRowHeight="17"/>
  <cols>
    <col min="1" max="1" width="6.5" style="221" bestFit="1" customWidth="1"/>
    <col min="2" max="2" width="14.5" style="218" bestFit="1" customWidth="1"/>
    <col min="3" max="3" width="17.6640625" style="221" bestFit="1" customWidth="1"/>
    <col min="4" max="4" width="18.5" style="221" bestFit="1" customWidth="1"/>
    <col min="5" max="5" width="25.33203125" style="221" bestFit="1" customWidth="1"/>
    <col min="6" max="6" width="23.33203125" style="221" bestFit="1" customWidth="1"/>
    <col min="7" max="7" width="12.1640625" style="221" bestFit="1" customWidth="1"/>
    <col min="8" max="8" width="17.33203125" style="221" bestFit="1" customWidth="1"/>
    <col min="9" max="9" width="14" style="221" bestFit="1" customWidth="1"/>
    <col min="10" max="10" width="11.83203125" style="221" customWidth="1"/>
    <col min="11" max="11" width="25.33203125" style="221" bestFit="1" customWidth="1"/>
    <col min="12" max="16384" width="10.83203125" style="221"/>
  </cols>
  <sheetData>
    <row r="1" spans="1:12" s="215" customFormat="1">
      <c r="A1" s="215" t="s">
        <v>216</v>
      </c>
      <c r="B1" s="216" t="s">
        <v>223</v>
      </c>
      <c r="C1" s="215" t="s">
        <v>224</v>
      </c>
      <c r="D1" s="215" t="s">
        <v>217</v>
      </c>
      <c r="E1" s="215" t="s">
        <v>242</v>
      </c>
      <c r="F1" s="215" t="s">
        <v>239</v>
      </c>
      <c r="G1" s="215" t="s">
        <v>240</v>
      </c>
      <c r="H1" s="215" t="s">
        <v>248</v>
      </c>
      <c r="I1" s="215" t="s">
        <v>249</v>
      </c>
      <c r="J1" s="215" t="s">
        <v>250</v>
      </c>
      <c r="K1" s="215" t="s">
        <v>252</v>
      </c>
      <c r="L1" s="215" t="s">
        <v>251</v>
      </c>
    </row>
    <row r="2" spans="1:12">
      <c r="A2" s="217">
        <v>45251</v>
      </c>
      <c r="B2" s="218">
        <v>0</v>
      </c>
      <c r="C2" s="219">
        <f>1+B2</f>
        <v>1</v>
      </c>
      <c r="D2" s="220">
        <f>10000000*C2</f>
        <v>10000000</v>
      </c>
      <c r="E2" s="222">
        <v>19046.54</v>
      </c>
      <c r="H2" s="222"/>
      <c r="I2" s="222"/>
    </row>
    <row r="3" spans="1:12">
      <c r="A3" s="217">
        <v>45252</v>
      </c>
      <c r="B3" s="218">
        <v>2.5100000000000001E-2</v>
      </c>
      <c r="C3" s="219">
        <f>1+B3</f>
        <v>1.0250999999999999</v>
      </c>
      <c r="D3" s="220">
        <f t="shared" ref="D3:D25" si="0">10000000*C3</f>
        <v>10250999.999999998</v>
      </c>
      <c r="E3" s="222">
        <v>19374.88</v>
      </c>
      <c r="F3" s="218">
        <f>D3/D2-1</f>
        <v>2.50999999999999E-2</v>
      </c>
      <c r="G3" s="218">
        <f>E3/E2-1</f>
        <v>1.7238826579525801E-2</v>
      </c>
      <c r="H3" s="223">
        <f>F3-G3</f>
        <v>7.8611734204740991E-3</v>
      </c>
      <c r="I3" s="224">
        <f>$C$29+$F$34*(G3-$C$29)</f>
        <v>7.0895471493808695E-3</v>
      </c>
      <c r="J3" s="225">
        <f>F3-I3</f>
        <v>1.801045285061903E-2</v>
      </c>
      <c r="K3" s="218">
        <f>$C$29+$G$29*((G3-$C$29)/$F$29)</f>
        <v>1.6061741290963213E-2</v>
      </c>
      <c r="L3" s="219">
        <f>F3-K3</f>
        <v>9.0382587090366874E-3</v>
      </c>
    </row>
    <row r="4" spans="1:12">
      <c r="A4" s="217">
        <v>45253</v>
      </c>
      <c r="B4" s="218">
        <v>2.7799999999999998E-2</v>
      </c>
      <c r="C4" s="219">
        <f t="shared" ref="C4:C25" si="1">1+B4</f>
        <v>1.0278</v>
      </c>
      <c r="D4" s="220">
        <f t="shared" si="0"/>
        <v>10278000</v>
      </c>
      <c r="E4" s="222">
        <v>19562.810000000001</v>
      </c>
      <c r="F4" s="218">
        <f>D4/D3-1</f>
        <v>2.6338893766464366E-3</v>
      </c>
      <c r="G4" s="218">
        <f>E4/E3-1</f>
        <v>9.6996729786198443E-3</v>
      </c>
      <c r="H4" s="223">
        <f t="shared" ref="H4:H25" si="2">F4-G4</f>
        <v>-7.0657836019734077E-3</v>
      </c>
      <c r="I4" s="224">
        <f>$C$29+$F$34*(G4-$C$29)</f>
        <v>4.1308389709765261E-3</v>
      </c>
      <c r="J4" s="225">
        <f t="shared" ref="J4:L27" si="3">F4-I4</f>
        <v>-1.4969495943300895E-3</v>
      </c>
      <c r="K4" s="218">
        <f>$C$29+$G$29*((G4-$C$29)/$F$29)</f>
        <v>9.0538150504821426E-3</v>
      </c>
      <c r="L4" s="219">
        <f t="shared" ref="L4:L27" si="4">F4-K4</f>
        <v>-6.4199256738357059E-3</v>
      </c>
    </row>
    <row r="5" spans="1:12">
      <c r="A5" s="217">
        <v>45254</v>
      </c>
      <c r="B5" s="218">
        <v>4.0300000000000002E-2</v>
      </c>
      <c r="C5" s="219">
        <f t="shared" si="1"/>
        <v>1.0403</v>
      </c>
      <c r="D5" s="220">
        <f t="shared" si="0"/>
        <v>10403000</v>
      </c>
      <c r="E5" s="222">
        <v>19637.25</v>
      </c>
      <c r="F5" s="218">
        <f>D5/D4-1</f>
        <v>1.2161899202179471E-2</v>
      </c>
      <c r="G5" s="218">
        <f>E5/E4-1</f>
        <v>3.8051793172861892E-3</v>
      </c>
      <c r="H5" s="223">
        <f t="shared" si="2"/>
        <v>8.3567198848932822E-3</v>
      </c>
      <c r="I5" s="224">
        <f>$C$29+$F$34*(G5-$C$29)</f>
        <v>1.8175704627921689E-3</v>
      </c>
      <c r="J5" s="225">
        <f t="shared" si="3"/>
        <v>1.0344328739387303E-2</v>
      </c>
      <c r="K5" s="218">
        <f>$C$29+$G$29*((G5-$C$29)/$F$29)</f>
        <v>3.5746619531575874E-3</v>
      </c>
      <c r="L5" s="219">
        <f t="shared" si="4"/>
        <v>8.587237249021884E-3</v>
      </c>
    </row>
    <row r="6" spans="1:12">
      <c r="A6" s="217">
        <v>45257</v>
      </c>
      <c r="B6" s="218">
        <v>6.2100000000000002E-2</v>
      </c>
      <c r="C6" s="219">
        <f t="shared" si="1"/>
        <v>1.0621</v>
      </c>
      <c r="D6" s="220">
        <f t="shared" si="0"/>
        <v>10621000</v>
      </c>
      <c r="E6" s="222">
        <v>19860.54</v>
      </c>
      <c r="F6" s="218">
        <f>D6/D5-1</f>
        <v>2.0955493607613285E-2</v>
      </c>
      <c r="G6" s="218">
        <f>E6/E5-1</f>
        <v>1.1370736737577936E-2</v>
      </c>
      <c r="H6" s="223">
        <f t="shared" si="2"/>
        <v>9.5847568700353492E-3</v>
      </c>
      <c r="I6" s="224">
        <f>$C$29+$F$34*(G6-$C$29)</f>
        <v>4.7866407057588333E-3</v>
      </c>
      <c r="J6" s="225">
        <f t="shared" si="3"/>
        <v>1.616885290185445E-2</v>
      </c>
      <c r="K6" s="218">
        <f>$C$29+$G$29*((G6-$C$29)/$F$29)</f>
        <v>1.0607131534777159E-2</v>
      </c>
      <c r="L6" s="219">
        <f t="shared" si="4"/>
        <v>1.0348362072836126E-2</v>
      </c>
    </row>
    <row r="7" spans="1:12">
      <c r="A7" s="217">
        <v>45258</v>
      </c>
      <c r="B7" s="218">
        <v>5.8599999999999999E-2</v>
      </c>
      <c r="C7" s="219">
        <f t="shared" si="1"/>
        <v>1.0586</v>
      </c>
      <c r="D7" s="220">
        <f t="shared" si="0"/>
        <v>10586000</v>
      </c>
      <c r="E7" s="222">
        <v>20239.63</v>
      </c>
      <c r="F7" s="218">
        <f>D7/D6-1</f>
        <v>-3.2953582525185876E-3</v>
      </c>
      <c r="G7" s="218">
        <f>E7/E6-1</f>
        <v>1.9087597819596125E-2</v>
      </c>
      <c r="H7" s="223">
        <f t="shared" si="2"/>
        <v>-2.2382956072114712E-2</v>
      </c>
      <c r="I7" s="224">
        <f>$C$29+$F$34*(G7-$C$29)</f>
        <v>7.8150894154699301E-3</v>
      </c>
      <c r="J7" s="225">
        <f t="shared" si="3"/>
        <v>-1.1110447667988518E-2</v>
      </c>
      <c r="K7" s="218">
        <f>$C$29+$G$29*((G7-$C$29)/$F$29)</f>
        <v>1.7780243548879627E-2</v>
      </c>
      <c r="L7" s="219">
        <f t="shared" si="4"/>
        <v>-2.1075601801398215E-2</v>
      </c>
    </row>
    <row r="8" spans="1:12">
      <c r="A8" s="217">
        <v>45259</v>
      </c>
      <c r="B8" s="218">
        <v>0.06</v>
      </c>
      <c r="C8" s="219">
        <f t="shared" si="1"/>
        <v>1.06</v>
      </c>
      <c r="D8" s="220">
        <f t="shared" si="0"/>
        <v>10600000</v>
      </c>
      <c r="E8" s="222">
        <v>20175.43</v>
      </c>
      <c r="F8" s="218">
        <f>D8/D7-1</f>
        <v>1.3225014169657712E-3</v>
      </c>
      <c r="G8" s="218">
        <f>E8/E7-1</f>
        <v>-3.1719947449632135E-3</v>
      </c>
      <c r="H8" s="223">
        <f t="shared" si="2"/>
        <v>4.4944961619289847E-3</v>
      </c>
      <c r="I8" s="224">
        <f>$C$29+$F$34*(G8-$C$29)</f>
        <v>-9.2059127961447275E-4</v>
      </c>
      <c r="J8" s="225">
        <f t="shared" si="3"/>
        <v>2.2430926965802439E-3</v>
      </c>
      <c r="K8" s="218">
        <f>$C$29+$G$29*((G8-$C$29)/$F$29)</f>
        <v>-2.9108832132608109E-3</v>
      </c>
      <c r="L8" s="219">
        <f t="shared" si="4"/>
        <v>4.2333846302265825E-3</v>
      </c>
    </row>
    <row r="9" spans="1:12">
      <c r="A9" s="217">
        <v>45260</v>
      </c>
      <c r="B9" s="218">
        <v>7.85E-2</v>
      </c>
      <c r="C9" s="219">
        <f t="shared" si="1"/>
        <v>1.0785</v>
      </c>
      <c r="D9" s="220">
        <f t="shared" si="0"/>
        <v>10785000</v>
      </c>
      <c r="E9" s="222">
        <v>20188.439999999999</v>
      </c>
      <c r="F9" s="218">
        <f>D9/D8-1</f>
        <v>1.7452830188679158E-2</v>
      </c>
      <c r="G9" s="218">
        <f>E9/E8-1</f>
        <v>6.448437530202078E-4</v>
      </c>
      <c r="H9" s="223">
        <f t="shared" si="2"/>
        <v>1.680798643565895E-2</v>
      </c>
      <c r="I9" s="224">
        <f>$C$29+$F$34*(G9-$C$29)</f>
        <v>5.7731045809187448E-4</v>
      </c>
      <c r="J9" s="225">
        <f t="shared" si="3"/>
        <v>1.6875519730587284E-2</v>
      </c>
      <c r="K9" s="218">
        <f>$C$29+$G$29*((G9-$C$29)/$F$29)</f>
        <v>6.3701142871625828E-4</v>
      </c>
      <c r="L9" s="219">
        <f t="shared" si="4"/>
        <v>1.6815818759962901E-2</v>
      </c>
    </row>
    <row r="10" spans="1:12">
      <c r="A10" s="217">
        <v>45261</v>
      </c>
      <c r="B10" s="218">
        <v>9.0200000000000002E-2</v>
      </c>
      <c r="C10" s="219">
        <f t="shared" si="1"/>
        <v>1.0902000000000001</v>
      </c>
      <c r="D10" s="220">
        <f t="shared" si="0"/>
        <v>10902000</v>
      </c>
      <c r="E10" s="222">
        <v>20554.57</v>
      </c>
      <c r="F10" s="218">
        <f>D10/D9-1</f>
        <v>1.0848400556328297E-2</v>
      </c>
      <c r="G10" s="218">
        <f>E10/E9-1</f>
        <v>1.8135626130597604E-2</v>
      </c>
      <c r="H10" s="223">
        <f t="shared" si="2"/>
        <v>-7.2872255742693071E-3</v>
      </c>
      <c r="I10" s="224">
        <f>$C$29+$F$34*(G10-$C$29)</f>
        <v>7.4414922491367139E-3</v>
      </c>
      <c r="J10" s="225">
        <f t="shared" si="3"/>
        <v>3.4069083071915831E-3</v>
      </c>
      <c r="K10" s="218">
        <f>$C$29+$G$29*((G10-$C$29)/$F$29)</f>
        <v>1.6895350133426978E-2</v>
      </c>
      <c r="L10" s="219">
        <f t="shared" si="4"/>
        <v>-6.0469495770986807E-3</v>
      </c>
    </row>
    <row r="11" spans="1:12">
      <c r="A11" s="217">
        <v>45264</v>
      </c>
      <c r="B11" s="218">
        <v>9.9400000000000002E-2</v>
      </c>
      <c r="C11" s="219">
        <f t="shared" si="1"/>
        <v>1.0993999999999999</v>
      </c>
      <c r="D11" s="220">
        <f t="shared" si="0"/>
        <v>10994000</v>
      </c>
      <c r="E11" s="222">
        <v>20828.86</v>
      </c>
      <c r="F11" s="218">
        <f>D11/D10-1</f>
        <v>8.4388185654007408E-3</v>
      </c>
      <c r="G11" s="218">
        <f>E11/E10-1</f>
        <v>1.3344477651441977E-2</v>
      </c>
      <c r="H11" s="223">
        <f t="shared" si="2"/>
        <v>-4.9056590860412363E-3</v>
      </c>
      <c r="I11" s="224">
        <f>$C$29+$F$34*(G11-$C$29)</f>
        <v>5.5612267790813167E-3</v>
      </c>
      <c r="J11" s="225">
        <f t="shared" si="3"/>
        <v>2.8775917863194242E-3</v>
      </c>
      <c r="K11" s="218">
        <f>$C$29+$G$29*((G11-$C$29)/$F$29)</f>
        <v>1.2441797794994588E-2</v>
      </c>
      <c r="L11" s="219">
        <f t="shared" si="4"/>
        <v>-4.0029792295938477E-3</v>
      </c>
    </row>
    <row r="12" spans="1:12">
      <c r="A12" s="217">
        <v>45265</v>
      </c>
      <c r="B12" s="218">
        <v>0.11700000000000001</v>
      </c>
      <c r="C12" s="219">
        <f t="shared" si="1"/>
        <v>1.117</v>
      </c>
      <c r="D12" s="220">
        <f t="shared" si="0"/>
        <v>11170000</v>
      </c>
      <c r="E12" s="222">
        <v>21003.66</v>
      </c>
      <c r="F12" s="218">
        <f>D12/D11-1</f>
        <v>1.6008732035655893E-2</v>
      </c>
      <c r="G12" s="218">
        <f>E12/E11-1</f>
        <v>8.3922019736077935E-3</v>
      </c>
      <c r="H12" s="223">
        <f t="shared" si="2"/>
        <v>7.6165300620480991E-3</v>
      </c>
      <c r="I12" s="224">
        <f>$C$29+$F$34*(G12-$C$29)</f>
        <v>3.617727637750626E-3</v>
      </c>
      <c r="J12" s="225">
        <f t="shared" si="3"/>
        <v>1.2391004397905267E-2</v>
      </c>
      <c r="K12" s="218">
        <f>$C$29+$G$29*((G12-$C$29)/$F$29)</f>
        <v>7.8384716777736944E-3</v>
      </c>
      <c r="L12" s="219">
        <f t="shared" si="4"/>
        <v>8.1702603578821982E-3</v>
      </c>
    </row>
    <row r="13" spans="1:12">
      <c r="A13" s="217">
        <v>45266</v>
      </c>
      <c r="B13" s="218">
        <v>0.1265</v>
      </c>
      <c r="C13" s="219">
        <f t="shared" si="1"/>
        <v>1.1265000000000001</v>
      </c>
      <c r="D13" s="220">
        <f t="shared" si="0"/>
        <v>11265000</v>
      </c>
      <c r="E13" s="222">
        <v>21351.74</v>
      </c>
      <c r="F13" s="218">
        <f>D13/D12-1</f>
        <v>8.5049239033123669E-3</v>
      </c>
      <c r="G13" s="218">
        <f>E13/E12-1</f>
        <v>1.6572349771420969E-2</v>
      </c>
      <c r="H13" s="223">
        <f t="shared" si="2"/>
        <v>-8.067425868108602E-3</v>
      </c>
      <c r="I13" s="224">
        <f>$C$29+$F$34*(G13-$C$29)</f>
        <v>6.8279912125685949E-3</v>
      </c>
      <c r="J13" s="225">
        <f t="shared" si="3"/>
        <v>1.676932690743772E-3</v>
      </c>
      <c r="K13" s="218">
        <f>$C$29+$G$29*((G13-$C$29)/$F$29)</f>
        <v>1.5442226082833129E-2</v>
      </c>
      <c r="L13" s="219">
        <f t="shared" si="4"/>
        <v>-6.9373021795207622E-3</v>
      </c>
    </row>
    <row r="14" spans="1:12">
      <c r="A14" s="217">
        <v>45267</v>
      </c>
      <c r="B14" s="218">
        <v>0.153</v>
      </c>
      <c r="C14" s="219">
        <f t="shared" si="1"/>
        <v>1.153</v>
      </c>
      <c r="D14" s="220">
        <f t="shared" si="0"/>
        <v>11530000</v>
      </c>
      <c r="E14" s="222">
        <v>21594.1</v>
      </c>
      <c r="F14" s="218">
        <f>D14/D13-1</f>
        <v>2.3524189968930243E-2</v>
      </c>
      <c r="G14" s="218">
        <f>E14/E13-1</f>
        <v>1.1350831360816382E-2</v>
      </c>
      <c r="H14" s="223">
        <f t="shared" si="2"/>
        <v>1.217335860811386E-2</v>
      </c>
      <c r="I14" s="224">
        <f>$C$29+$F$34*(G14-$C$29)</f>
        <v>4.7788289268594691E-3</v>
      </c>
      <c r="J14" s="225">
        <f t="shared" si="3"/>
        <v>1.8745361042070773E-2</v>
      </c>
      <c r="K14" s="218">
        <f>$C$29+$G$29*((G14-$C$29)/$F$29)</f>
        <v>1.0588628739965127E-2</v>
      </c>
      <c r="L14" s="219">
        <f t="shared" si="4"/>
        <v>1.2935561228965116E-2</v>
      </c>
    </row>
    <row r="15" spans="1:12">
      <c r="A15" s="217">
        <v>45268</v>
      </c>
      <c r="B15" s="218">
        <v>0.1469</v>
      </c>
      <c r="C15" s="219">
        <f t="shared" si="1"/>
        <v>1.1469</v>
      </c>
      <c r="D15" s="220">
        <f t="shared" si="0"/>
        <v>11469000</v>
      </c>
      <c r="E15" s="222">
        <v>22123.14</v>
      </c>
      <c r="F15" s="218">
        <f>D15/D14-1</f>
        <v>-5.2905464006938185E-3</v>
      </c>
      <c r="G15" s="218">
        <f>E15/E14-1</f>
        <v>2.4499284526792175E-2</v>
      </c>
      <c r="H15" s="223">
        <f t="shared" si="2"/>
        <v>-2.9789830927485994E-2</v>
      </c>
      <c r="I15" s="224">
        <f>$C$29+$F$34*(G15-$C$29)</f>
        <v>9.9388824255525147E-3</v>
      </c>
      <c r="J15" s="225">
        <f t="shared" si="3"/>
        <v>-1.5229428826246333E-2</v>
      </c>
      <c r="K15" s="218">
        <f>$C$29+$G$29*((G15-$C$29)/$F$29)</f>
        <v>2.2810609461051057E-2</v>
      </c>
      <c r="L15" s="219">
        <f t="shared" si="4"/>
        <v>-2.8101155861744876E-2</v>
      </c>
    </row>
    <row r="16" spans="1:12">
      <c r="A16" s="217">
        <v>45271</v>
      </c>
      <c r="B16" s="218">
        <v>0.1525</v>
      </c>
      <c r="C16" s="219">
        <f t="shared" si="1"/>
        <v>1.1525000000000001</v>
      </c>
      <c r="D16" s="220">
        <f t="shared" si="0"/>
        <v>11525000</v>
      </c>
      <c r="E16" s="222">
        <v>22048.06</v>
      </c>
      <c r="F16" s="218">
        <f>D16/D15-1</f>
        <v>4.8827273519922443E-3</v>
      </c>
      <c r="G16" s="218">
        <f>E16/E15-1</f>
        <v>-3.3937316312240284E-3</v>
      </c>
      <c r="H16" s="223">
        <f t="shared" si="2"/>
        <v>8.2764589832162727E-3</v>
      </c>
      <c r="I16" s="224">
        <f>$C$29+$F$34*(G16-$C$29)</f>
        <v>-1.0076109602792825E-3</v>
      </c>
      <c r="J16" s="225">
        <f t="shared" si="3"/>
        <v>5.8903383122715265E-3</v>
      </c>
      <c r="K16" s="218">
        <f>$C$29+$G$29*((G16-$C$29)/$F$29)</f>
        <v>-3.1169959715315805E-3</v>
      </c>
      <c r="L16" s="219">
        <f t="shared" si="4"/>
        <v>7.9997233235238243E-3</v>
      </c>
    </row>
    <row r="17" spans="1:12">
      <c r="A17" s="217">
        <v>45272</v>
      </c>
      <c r="B17" s="218">
        <v>0.13450000000000001</v>
      </c>
      <c r="C17" s="219">
        <f t="shared" si="1"/>
        <v>1.1345000000000001</v>
      </c>
      <c r="D17" s="220">
        <f t="shared" si="0"/>
        <v>11345000</v>
      </c>
      <c r="E17" s="222">
        <v>22154.720000000001</v>
      </c>
      <c r="F17" s="218">
        <f>D17/D16-1</f>
        <v>-1.5618221258134501E-2</v>
      </c>
      <c r="G17" s="218">
        <f>E17/E16-1</f>
        <v>4.8376138308767747E-3</v>
      </c>
      <c r="H17" s="223">
        <f t="shared" si="2"/>
        <v>-2.0455835089011276E-2</v>
      </c>
      <c r="I17" s="224">
        <f>$C$29+$F$34*(G17-$C$29)</f>
        <v>2.2227449161499446E-3</v>
      </c>
      <c r="J17" s="225">
        <f t="shared" si="3"/>
        <v>-1.7840966174284448E-2</v>
      </c>
      <c r="K17" s="218">
        <f>$C$29+$G$29*((G17-$C$29)/$F$29)</f>
        <v>4.5343485840945589E-3</v>
      </c>
      <c r="L17" s="219">
        <f t="shared" si="4"/>
        <v>-2.0152569842229059E-2</v>
      </c>
    </row>
    <row r="18" spans="1:12">
      <c r="A18" s="217">
        <v>45273</v>
      </c>
      <c r="B18" s="218">
        <v>0.13880000000000001</v>
      </c>
      <c r="C18" s="219">
        <f t="shared" si="1"/>
        <v>1.1388</v>
      </c>
      <c r="D18" s="220">
        <f t="shared" si="0"/>
        <v>11388000</v>
      </c>
      <c r="E18" s="222">
        <v>21789.439999999999</v>
      </c>
      <c r="F18" s="218">
        <f>D18/D17-1</f>
        <v>3.7902159541647329E-3</v>
      </c>
      <c r="G18" s="218">
        <f>E18/E17-1</f>
        <v>-1.6487682985837915E-2</v>
      </c>
      <c r="H18" s="223">
        <f t="shared" si="2"/>
        <v>2.0277898940002648E-2</v>
      </c>
      <c r="I18" s="224">
        <f>$C$29+$F$34*(G18-$C$29)</f>
        <v>-6.146275459152117E-3</v>
      </c>
      <c r="J18" s="225">
        <f t="shared" si="3"/>
        <v>9.9364914133168499E-3</v>
      </c>
      <c r="K18" s="218">
        <f>$C$29+$G$29*((G18-$C$29)/$F$29)</f>
        <v>-1.5288315213330104E-2</v>
      </c>
      <c r="L18" s="219">
        <f t="shared" si="4"/>
        <v>1.9078531167494837E-2</v>
      </c>
    </row>
    <row r="19" spans="1:12">
      <c r="A19" s="217">
        <v>45274</v>
      </c>
      <c r="B19" s="218">
        <v>0.14729999999999999</v>
      </c>
      <c r="C19" s="219">
        <f t="shared" si="1"/>
        <v>1.1473</v>
      </c>
      <c r="D19" s="220">
        <f t="shared" si="0"/>
        <v>11473000</v>
      </c>
      <c r="E19" s="222">
        <v>21867.52</v>
      </c>
      <c r="F19" s="218">
        <f>D19/D18-1</f>
        <v>7.4639971900245516E-3</v>
      </c>
      <c r="G19" s="218">
        <f>E19/E18-1</f>
        <v>3.5833871820478702E-3</v>
      </c>
      <c r="H19" s="223">
        <f t="shared" si="2"/>
        <v>3.8806100079766814E-3</v>
      </c>
      <c r="I19" s="224">
        <f>$C$29+$F$34*(G19-$C$29)</f>
        <v>1.7305290999054224E-3</v>
      </c>
      <c r="J19" s="225">
        <f t="shared" si="3"/>
        <v>5.7334680901191294E-3</v>
      </c>
      <c r="K19" s="218">
        <f>$C$29+$G$29*((G19-$C$29)/$F$29)</f>
        <v>3.3684978388885578E-3</v>
      </c>
      <c r="L19" s="219">
        <f t="shared" si="4"/>
        <v>4.0954993511359943E-3</v>
      </c>
    </row>
    <row r="20" spans="1:12">
      <c r="A20" s="217">
        <v>45275</v>
      </c>
      <c r="B20" s="218">
        <v>0.12989999999999999</v>
      </c>
      <c r="C20" s="219">
        <f t="shared" si="1"/>
        <v>1.1298999999999999</v>
      </c>
      <c r="D20" s="220">
        <f t="shared" si="0"/>
        <v>11298999.999999998</v>
      </c>
      <c r="E20" s="222">
        <v>22043.84</v>
      </c>
      <c r="F20" s="218">
        <f>D20/D19-1</f>
        <v>-1.5166042011679703E-2</v>
      </c>
      <c r="G20" s="218">
        <f>E20/E19-1</f>
        <v>8.0630999765862743E-3</v>
      </c>
      <c r="H20" s="223">
        <f t="shared" si="2"/>
        <v>-2.3229141988265978E-2</v>
      </c>
      <c r="I20" s="224">
        <f>$C$29+$F$34*(G20-$C$29)</f>
        <v>3.4885729843688773E-3</v>
      </c>
      <c r="J20" s="225">
        <f t="shared" si="3"/>
        <v>-1.865461499604858E-2</v>
      </c>
      <c r="K20" s="218">
        <f>$C$29+$G$29*((G20-$C$29)/$F$29)</f>
        <v>7.5325590192963964E-3</v>
      </c>
      <c r="L20" s="219">
        <f t="shared" si="4"/>
        <v>-2.2698601030976099E-2</v>
      </c>
    </row>
    <row r="21" spans="1:12">
      <c r="A21" s="217">
        <v>45278</v>
      </c>
      <c r="B21" s="218">
        <v>9.3700000000000006E-2</v>
      </c>
      <c r="C21" s="219">
        <f t="shared" si="1"/>
        <v>1.0937000000000001</v>
      </c>
      <c r="D21" s="220">
        <f t="shared" si="0"/>
        <v>10937000.000000002</v>
      </c>
      <c r="E21" s="222">
        <v>21710.75</v>
      </c>
      <c r="F21" s="218">
        <f>D21/D20-1</f>
        <v>-3.2038233471988309E-2</v>
      </c>
      <c r="G21" s="218">
        <f>E21/E20-1</f>
        <v>-1.5110343751360888E-2</v>
      </c>
      <c r="H21" s="223">
        <f t="shared" si="2"/>
        <v>-1.692788972062742E-2</v>
      </c>
      <c r="I21" s="224">
        <f>$C$29+$F$34*(G21-$C$29)</f>
        <v>-5.6057446418738138E-3</v>
      </c>
      <c r="J21" s="225">
        <f t="shared" si="3"/>
        <v>-2.6432488830114495E-2</v>
      </c>
      <c r="K21" s="218">
        <f>$C$29+$G$29*((G21-$C$29)/$F$29)</f>
        <v>-1.4008026698956849E-2</v>
      </c>
      <c r="L21" s="219">
        <f t="shared" si="4"/>
        <v>-1.8030206773031458E-2</v>
      </c>
    </row>
    <row r="22" spans="1:12">
      <c r="A22" s="217">
        <v>45279</v>
      </c>
      <c r="B22" s="218">
        <v>8.6900000000000005E-2</v>
      </c>
      <c r="C22" s="219">
        <f t="shared" si="1"/>
        <v>1.0869</v>
      </c>
      <c r="D22" s="220">
        <f t="shared" si="0"/>
        <v>10869000</v>
      </c>
      <c r="E22" s="222">
        <v>21002.23</v>
      </c>
      <c r="F22" s="218">
        <f>D22/D21-1</f>
        <v>-6.217427082381044E-3</v>
      </c>
      <c r="G22" s="218">
        <f>E22/E21-1</f>
        <v>-3.2634524371567109E-2</v>
      </c>
      <c r="H22" s="223">
        <f t="shared" si="2"/>
        <v>2.6417097289186064E-2</v>
      </c>
      <c r="I22" s="224">
        <f>$C$29+$F$34*(G22-$C$29)</f>
        <v>-1.2483033428589675E-2</v>
      </c>
      <c r="J22" s="225">
        <f t="shared" si="3"/>
        <v>6.2656063462086312E-3</v>
      </c>
      <c r="K22" s="218">
        <f>$C$29+$G$29*((G22-$C$29)/$F$29)</f>
        <v>-3.0297410323733447E-2</v>
      </c>
      <c r="L22" s="219">
        <f t="shared" si="4"/>
        <v>2.4079983241352403E-2</v>
      </c>
    </row>
    <row r="23" spans="1:12">
      <c r="A23" s="217">
        <v>45280</v>
      </c>
      <c r="B23" s="218">
        <v>9.01E-2</v>
      </c>
      <c r="C23" s="219">
        <f t="shared" si="1"/>
        <v>1.0901000000000001</v>
      </c>
      <c r="D23" s="220">
        <f t="shared" si="0"/>
        <v>10901000</v>
      </c>
      <c r="E23" s="222">
        <v>20893.759999999998</v>
      </c>
      <c r="F23" s="218">
        <f>D23/D22-1</f>
        <v>2.9441530959610773E-3</v>
      </c>
      <c r="G23" s="218">
        <f>E23/E22-1</f>
        <v>-5.1646896543843246E-3</v>
      </c>
      <c r="H23" s="223">
        <f t="shared" si="2"/>
        <v>8.1088427503454019E-3</v>
      </c>
      <c r="I23" s="224">
        <f>$C$29+$F$34*(G23-$C$29)</f>
        <v>-1.7026157664030775E-3</v>
      </c>
      <c r="J23" s="225">
        <f t="shared" si="3"/>
        <v>4.6467688623641548E-3</v>
      </c>
      <c r="K23" s="218">
        <f>$C$29+$G$29*((G23-$C$29)/$F$29)</f>
        <v>-4.763167923752339E-3</v>
      </c>
      <c r="L23" s="219">
        <f t="shared" si="4"/>
        <v>7.7073210197134163E-3</v>
      </c>
    </row>
    <row r="24" spans="1:12">
      <c r="A24" s="217">
        <v>45281</v>
      </c>
      <c r="B24" s="218">
        <v>7.0800000000000002E-2</v>
      </c>
      <c r="C24" s="219">
        <f t="shared" si="1"/>
        <v>1.0708</v>
      </c>
      <c r="D24" s="220">
        <f t="shared" si="0"/>
        <v>10708000</v>
      </c>
      <c r="E24" s="222">
        <v>20939.02</v>
      </c>
      <c r="F24" s="218">
        <f>D24/D23-1</f>
        <v>-1.7704797724979349E-2</v>
      </c>
      <c r="G24" s="218">
        <f>E24/E23-1</f>
        <v>2.1661969889574806E-3</v>
      </c>
      <c r="H24" s="223">
        <f t="shared" si="2"/>
        <v>-1.9870994713936829E-2</v>
      </c>
      <c r="I24" s="224">
        <f>$C$29+$F$34*(G24-$C$29)</f>
        <v>1.1743589465148482E-3</v>
      </c>
      <c r="J24" s="225">
        <f t="shared" si="3"/>
        <v>-1.8879156671494198E-2</v>
      </c>
      <c r="K24" s="218">
        <f>$C$29+$G$29*((G24-$C$29)/$F$29)</f>
        <v>2.0511663627508217E-3</v>
      </c>
      <c r="L24" s="219">
        <f t="shared" si="4"/>
        <v>-1.9755964087730171E-2</v>
      </c>
    </row>
    <row r="25" spans="1:12">
      <c r="A25" s="217"/>
      <c r="C25" s="219"/>
      <c r="D25" s="220"/>
    </row>
    <row r="26" spans="1:12" ht="18" thickBot="1"/>
    <row r="27" spans="1:12" ht="18" thickBot="1">
      <c r="C27" s="221" t="s">
        <v>253</v>
      </c>
      <c r="E27" s="227" t="s">
        <v>263</v>
      </c>
      <c r="F27" s="246" t="s">
        <v>239</v>
      </c>
      <c r="G27" s="246" t="s">
        <v>240</v>
      </c>
      <c r="H27" s="246" t="s">
        <v>248</v>
      </c>
      <c r="I27" s="246" t="s">
        <v>249</v>
      </c>
      <c r="J27" s="246" t="s">
        <v>250</v>
      </c>
      <c r="K27" s="246" t="s">
        <v>252</v>
      </c>
      <c r="L27" s="247" t="s">
        <v>251</v>
      </c>
    </row>
    <row r="28" spans="1:12">
      <c r="B28" s="221"/>
      <c r="C28" s="225">
        <f>0.215</f>
        <v>0.215</v>
      </c>
      <c r="E28" s="248" t="s">
        <v>243</v>
      </c>
      <c r="F28" s="249">
        <f>AVERAGE(F3:F27)</f>
        <v>3.2137339187035844E-3</v>
      </c>
      <c r="G28" s="250">
        <f>AVERAGE(G3:G27)</f>
        <v>4.4013163381560879E-3</v>
      </c>
      <c r="H28" s="250">
        <f>AVERAGE(H3:H27)</f>
        <v>-1.1875824194525033E-3</v>
      </c>
      <c r="I28" s="250">
        <f>AVERAGE(I3:I27)</f>
        <v>2.0515218547475494E-3</v>
      </c>
      <c r="J28" s="249">
        <f>F28-I28</f>
        <v>1.1622120639560351E-3</v>
      </c>
      <c r="K28" s="249">
        <f>G28-J28</f>
        <v>3.2391042742000529E-3</v>
      </c>
      <c r="L28" s="251">
        <f>H28-K28</f>
        <v>-4.4266866936525564E-3</v>
      </c>
    </row>
    <row r="29" spans="1:12">
      <c r="B29" s="221"/>
      <c r="C29" s="221">
        <f>(1+C28)^(1/365)-1</f>
        <v>5.3368777654272392E-4</v>
      </c>
      <c r="E29" s="244" t="s">
        <v>244</v>
      </c>
      <c r="F29" s="231">
        <f>_xlfn.STDEV.P(F3:F27)</f>
        <v>1.4090557987473091E-2</v>
      </c>
      <c r="G29" s="231">
        <f>_xlfn.STDEV.P(G3:G27)</f>
        <v>1.3097702512861239E-2</v>
      </c>
      <c r="H29" s="231">
        <f>_xlfn.STDEV.P(H3:H27)</f>
        <v>1.5344239138604882E-2</v>
      </c>
      <c r="I29" s="231">
        <f>_xlfn.STDEV.P(I3:I27)</f>
        <v>5.140136624680644E-3</v>
      </c>
      <c r="J29" s="231">
        <f>F29-I29</f>
        <v>8.9504213627924472E-3</v>
      </c>
      <c r="K29" s="231">
        <f>G29-J29</f>
        <v>4.1472811500687917E-3</v>
      </c>
      <c r="L29" s="238">
        <f>H29-K29</f>
        <v>1.119695798853609E-2</v>
      </c>
    </row>
    <row r="30" spans="1:12">
      <c r="B30" s="221"/>
      <c r="E30" s="244" t="s">
        <v>49</v>
      </c>
      <c r="F30" s="232">
        <f>(1+F28)^250-1</f>
        <v>1.2303203464917369</v>
      </c>
      <c r="G30" s="231">
        <f>(1+G28)^250-1</f>
        <v>1.9979080177893653</v>
      </c>
      <c r="H30" s="231">
        <f>(1+H28)^250-1</f>
        <v>-0.2570095135334961</v>
      </c>
      <c r="I30" s="231">
        <f>(1+I28)^250-1</f>
        <v>0.66921772638624066</v>
      </c>
      <c r="J30" s="231">
        <f>(1+J28)^250-1</f>
        <v>0.33694118193793599</v>
      </c>
      <c r="K30" s="231">
        <f>(1+K28)^250-1</f>
        <v>1.2444655244925231</v>
      </c>
      <c r="L30" s="238">
        <f>(1+L28)^250-1</f>
        <v>-0.6701536603861642</v>
      </c>
    </row>
    <row r="31" spans="1:12" ht="18" thickBot="1">
      <c r="B31" s="221"/>
      <c r="E31" s="245" t="s">
        <v>51</v>
      </c>
      <c r="F31" s="252">
        <f>F29*SQRT(250)</f>
        <v>0.22279128371546636</v>
      </c>
      <c r="G31" s="253">
        <f>G29*SQRT(250)</f>
        <v>0.2070928602797617</v>
      </c>
      <c r="H31" s="253">
        <f>H29*SQRT(250)</f>
        <v>0.24261372320145758</v>
      </c>
      <c r="I31" s="253">
        <f>I29*SQRT(250)</f>
        <v>8.1272696092204486E-2</v>
      </c>
      <c r="J31" s="253">
        <f>J29*SQRT(250)</f>
        <v>0.14151858762326189</v>
      </c>
      <c r="K31" s="253">
        <f>K29*SQRT(250)</f>
        <v>6.5574272656499816E-2</v>
      </c>
      <c r="L31" s="254">
        <f>L29*SQRT(250)</f>
        <v>0.17703945054495776</v>
      </c>
    </row>
    <row r="32" spans="1:12">
      <c r="B32" s="221"/>
      <c r="E32" s="248" t="s">
        <v>245</v>
      </c>
      <c r="F32" s="251">
        <f>CORREL(F3:F27,G3:G27)</f>
        <v>0.36479297904670438</v>
      </c>
      <c r="G32" s="233"/>
      <c r="H32" s="233"/>
      <c r="I32" s="233"/>
      <c r="J32" s="233"/>
      <c r="K32" s="231"/>
      <c r="L32" s="239"/>
    </row>
    <row r="33" spans="2:12">
      <c r="B33" s="221"/>
      <c r="E33" s="244" t="s">
        <v>246</v>
      </c>
      <c r="F33" s="237">
        <f>_xlfn.COVARIANCE.P(F3:F27,G3:G27)</f>
        <v>6.7323980385529749E-5</v>
      </c>
      <c r="G33" s="233"/>
      <c r="H33" s="233"/>
      <c r="I33" s="228"/>
      <c r="J33" s="229"/>
      <c r="K33" s="233"/>
      <c r="L33" s="240"/>
    </row>
    <row r="34" spans="2:12">
      <c r="B34" s="221"/>
      <c r="E34" s="244" t="s">
        <v>241</v>
      </c>
      <c r="F34" s="237">
        <f>F33/G29^2</f>
        <v>0.39244566897387584</v>
      </c>
      <c r="G34" s="233"/>
      <c r="H34" s="233"/>
      <c r="I34" s="233"/>
      <c r="J34" s="233"/>
      <c r="K34" s="233"/>
      <c r="L34" s="240"/>
    </row>
    <row r="35" spans="2:12">
      <c r="B35" s="221"/>
      <c r="E35" s="244" t="s">
        <v>205</v>
      </c>
      <c r="F35" s="255">
        <f>(F30-C28)/F31</f>
        <v>4.5572714046947809</v>
      </c>
      <c r="G35" s="233"/>
      <c r="H35" s="233"/>
      <c r="I35" s="233"/>
      <c r="J35" s="233"/>
      <c r="K35" s="231"/>
      <c r="L35" s="239"/>
    </row>
    <row r="36" spans="2:12" ht="18" thickBot="1">
      <c r="B36" s="221"/>
      <c r="E36" s="244" t="s">
        <v>247</v>
      </c>
      <c r="F36" s="255">
        <f>(F30-C28)/F34</f>
        <v>2.5871615532068066</v>
      </c>
      <c r="G36" s="233"/>
      <c r="H36" s="233"/>
      <c r="I36" s="233"/>
      <c r="J36" s="233"/>
      <c r="K36" s="234"/>
      <c r="L36" s="239"/>
    </row>
    <row r="37" spans="2:12">
      <c r="B37" s="221"/>
      <c r="E37" s="248" t="s">
        <v>262</v>
      </c>
      <c r="F37" s="249">
        <f>H30</f>
        <v>-0.2570095135334961</v>
      </c>
      <c r="G37" s="248" t="s">
        <v>254</v>
      </c>
      <c r="H37" s="249">
        <f>H31</f>
        <v>0.24261372320145758</v>
      </c>
      <c r="I37" s="257" t="s">
        <v>259</v>
      </c>
      <c r="J37" s="258">
        <f>F37/H37</f>
        <v>-1.0593362574139502</v>
      </c>
      <c r="K37" s="230"/>
      <c r="L37" s="239"/>
    </row>
    <row r="38" spans="2:12">
      <c r="B38" s="221"/>
      <c r="E38" s="244" t="s">
        <v>261</v>
      </c>
      <c r="F38" s="229">
        <f>J30</f>
        <v>0.33694118193793599</v>
      </c>
      <c r="G38" s="244" t="s">
        <v>255</v>
      </c>
      <c r="H38" s="230">
        <f>J31</f>
        <v>0.14151858762326189</v>
      </c>
      <c r="I38" s="236" t="s">
        <v>258</v>
      </c>
      <c r="J38" s="259">
        <f>F38/H38</f>
        <v>2.3808970086311958</v>
      </c>
      <c r="K38" s="235"/>
      <c r="L38" s="239"/>
    </row>
    <row r="39" spans="2:12" ht="18" thickBot="1">
      <c r="E39" s="245" t="s">
        <v>260</v>
      </c>
      <c r="F39" s="256">
        <f>L30</f>
        <v>-0.6701536603861642</v>
      </c>
      <c r="G39" s="245" t="s">
        <v>256</v>
      </c>
      <c r="H39" s="256">
        <f>L31</f>
        <v>0.17703945054495776</v>
      </c>
      <c r="I39" s="241" t="s">
        <v>257</v>
      </c>
      <c r="J39" s="260">
        <f>F39/H39</f>
        <v>-3.7853351799461441</v>
      </c>
      <c r="K39" s="242"/>
      <c r="L39" s="243"/>
    </row>
    <row r="40" spans="2:12">
      <c r="K40" s="226"/>
      <c r="L40" s="226"/>
    </row>
    <row r="41" spans="2:12">
      <c r="E41" s="215"/>
    </row>
    <row r="42" spans="2:12">
      <c r="E42" s="215"/>
    </row>
    <row r="43" spans="2:12">
      <c r="E43" s="215"/>
    </row>
    <row r="44" spans="2:12">
      <c r="E44" s="2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AEC7A-9351-AB4B-B980-CCA6AAD75F58}">
  <sheetPr>
    <tabColor theme="7"/>
  </sheetPr>
  <dimension ref="A1:G32"/>
  <sheetViews>
    <sheetView workbookViewId="0">
      <selection activeCell="D32" sqref="D32"/>
    </sheetView>
  </sheetViews>
  <sheetFormatPr baseColWidth="10" defaultRowHeight="16"/>
  <cols>
    <col min="1" max="1" width="7" bestFit="1" customWidth="1"/>
    <col min="2" max="2" width="14.5" bestFit="1" customWidth="1"/>
    <col min="3" max="3" width="17.6640625" bestFit="1" customWidth="1"/>
    <col min="4" max="4" width="18.5" bestFit="1" customWidth="1"/>
    <col min="5" max="5" width="25.33203125" bestFit="1" customWidth="1"/>
  </cols>
  <sheetData>
    <row r="1" spans="1:7" ht="17">
      <c r="A1" t="s">
        <v>216</v>
      </c>
      <c r="B1" s="4" t="s">
        <v>223</v>
      </c>
      <c r="C1" t="s">
        <v>224</v>
      </c>
      <c r="D1" t="s">
        <v>217</v>
      </c>
      <c r="E1" t="s">
        <v>222</v>
      </c>
      <c r="F1" s="213" t="s">
        <v>238</v>
      </c>
      <c r="G1" s="195" t="s">
        <v>240</v>
      </c>
    </row>
    <row r="2" spans="1:7" ht="17">
      <c r="A2" s="173">
        <v>45251</v>
      </c>
      <c r="B2" s="4">
        <v>0</v>
      </c>
      <c r="C2" s="2">
        <f>1+B2</f>
        <v>1</v>
      </c>
      <c r="D2" s="83">
        <f>10000000*C2</f>
        <v>10000000</v>
      </c>
      <c r="F2" s="88">
        <v>19046.54</v>
      </c>
      <c r="G2" s="211"/>
    </row>
    <row r="3" spans="1:7" ht="17">
      <c r="A3" s="173">
        <v>45252</v>
      </c>
      <c r="B3" s="4">
        <v>4.9799999999999997E-2</v>
      </c>
      <c r="C3" s="2">
        <f>1+B3</f>
        <v>1.0498000000000001</v>
      </c>
      <c r="D3" s="83">
        <f t="shared" ref="D3:D24" si="0">10000000*C3</f>
        <v>10498000</v>
      </c>
      <c r="E3" s="4">
        <f>D3/D2-1</f>
        <v>4.9800000000000066E-2</v>
      </c>
      <c r="F3" s="88">
        <v>19374.88</v>
      </c>
      <c r="G3" s="212">
        <f>F3/F2-1</f>
        <v>1.7238826579525801E-2</v>
      </c>
    </row>
    <row r="4" spans="1:7" ht="17">
      <c r="A4" s="173">
        <v>45253</v>
      </c>
      <c r="B4" s="4">
        <v>4.4699999999999997E-2</v>
      </c>
      <c r="C4" s="2">
        <f t="shared" ref="C4:C24" si="1">1+B4</f>
        <v>1.0447</v>
      </c>
      <c r="D4" s="83">
        <f t="shared" si="0"/>
        <v>10447000</v>
      </c>
      <c r="E4" s="4">
        <f t="shared" ref="E4:E24" si="2">D4/D3-1</f>
        <v>-4.8580682034673472E-3</v>
      </c>
      <c r="F4" s="88">
        <v>19562.810000000001</v>
      </c>
      <c r="G4" s="212">
        <f t="shared" ref="G4:G25" si="3">F4/F3-1</f>
        <v>9.6996729786198443E-3</v>
      </c>
    </row>
    <row r="5" spans="1:7" ht="17">
      <c r="A5" s="173">
        <v>45254</v>
      </c>
      <c r="B5" s="4">
        <v>4.5999999999999999E-2</v>
      </c>
      <c r="C5" s="2">
        <f t="shared" si="1"/>
        <v>1.046</v>
      </c>
      <c r="D5" s="83">
        <f t="shared" si="0"/>
        <v>10460000</v>
      </c>
      <c r="E5" s="4">
        <f t="shared" si="2"/>
        <v>1.2443763759930615E-3</v>
      </c>
      <c r="F5" s="88">
        <v>19637.25</v>
      </c>
      <c r="G5" s="212">
        <f t="shared" si="3"/>
        <v>3.8051793172861892E-3</v>
      </c>
    </row>
    <row r="6" spans="1:7" ht="17">
      <c r="A6" s="173">
        <v>45257</v>
      </c>
      <c r="B6" s="4">
        <v>5.3800000000000001E-2</v>
      </c>
      <c r="C6" s="2">
        <f t="shared" si="1"/>
        <v>1.0538000000000001</v>
      </c>
      <c r="D6" s="83">
        <f t="shared" si="0"/>
        <v>10538000</v>
      </c>
      <c r="E6" s="4">
        <f t="shared" si="2"/>
        <v>7.4569789674951981E-3</v>
      </c>
      <c r="F6" s="88">
        <v>19860.54</v>
      </c>
      <c r="G6" s="212">
        <f t="shared" si="3"/>
        <v>1.1370736737577936E-2</v>
      </c>
    </row>
    <row r="7" spans="1:7" ht="17">
      <c r="A7" s="173">
        <v>45258</v>
      </c>
      <c r="B7" s="4">
        <v>3.2099999999999997E-2</v>
      </c>
      <c r="C7" s="2">
        <f t="shared" si="1"/>
        <v>1.0321</v>
      </c>
      <c r="D7" s="83">
        <f t="shared" si="0"/>
        <v>10321000</v>
      </c>
      <c r="E7" s="4">
        <f t="shared" si="2"/>
        <v>-2.0592142721579054E-2</v>
      </c>
      <c r="F7" s="88">
        <v>20239.63</v>
      </c>
      <c r="G7" s="212">
        <f t="shared" si="3"/>
        <v>1.9087597819596125E-2</v>
      </c>
    </row>
    <row r="8" spans="1:7" ht="17">
      <c r="A8" s="173">
        <v>45259</v>
      </c>
      <c r="B8" s="4">
        <v>1.95E-2</v>
      </c>
      <c r="C8" s="2">
        <f t="shared" si="1"/>
        <v>1.0195000000000001</v>
      </c>
      <c r="D8" s="83">
        <f t="shared" si="0"/>
        <v>10195000</v>
      </c>
      <c r="E8" s="4">
        <f t="shared" si="2"/>
        <v>-1.2208119368278258E-2</v>
      </c>
      <c r="F8" s="88">
        <v>20175.43</v>
      </c>
      <c r="G8" s="212">
        <f t="shared" si="3"/>
        <v>-3.1719947449632135E-3</v>
      </c>
    </row>
    <row r="9" spans="1:7" ht="17">
      <c r="A9" s="173">
        <v>45260</v>
      </c>
      <c r="B9" s="4">
        <v>5.6099999999999997E-2</v>
      </c>
      <c r="C9" s="2">
        <f t="shared" si="1"/>
        <v>1.0561</v>
      </c>
      <c r="D9" s="83">
        <f t="shared" si="0"/>
        <v>10561000</v>
      </c>
      <c r="E9" s="4">
        <f t="shared" si="2"/>
        <v>3.5899950956351123E-2</v>
      </c>
      <c r="F9" s="88">
        <v>20188.439999999999</v>
      </c>
      <c r="G9" s="212">
        <f t="shared" si="3"/>
        <v>6.448437530202078E-4</v>
      </c>
    </row>
    <row r="10" spans="1:7" ht="17">
      <c r="A10" s="173">
        <v>45261</v>
      </c>
      <c r="B10" s="4">
        <v>9.6600000000000005E-2</v>
      </c>
      <c r="C10" s="2">
        <f t="shared" si="1"/>
        <v>1.0966</v>
      </c>
      <c r="D10" s="83">
        <f t="shared" si="0"/>
        <v>10966000</v>
      </c>
      <c r="E10" s="4">
        <f t="shared" si="2"/>
        <v>3.8348641227156532E-2</v>
      </c>
      <c r="F10" s="88">
        <v>20554.57</v>
      </c>
      <c r="G10" s="212">
        <f t="shared" si="3"/>
        <v>1.8135626130597604E-2</v>
      </c>
    </row>
    <row r="11" spans="1:7" ht="17">
      <c r="A11" s="173">
        <v>45264</v>
      </c>
      <c r="B11" s="4">
        <v>0.13389999999999999</v>
      </c>
      <c r="C11" s="2">
        <f t="shared" si="1"/>
        <v>1.1338999999999999</v>
      </c>
      <c r="D11" s="83">
        <f t="shared" si="0"/>
        <v>11339000</v>
      </c>
      <c r="E11" s="4">
        <f t="shared" si="2"/>
        <v>3.4014225788801644E-2</v>
      </c>
      <c r="F11" s="88">
        <v>20828.86</v>
      </c>
      <c r="G11" s="212">
        <f t="shared" si="3"/>
        <v>1.3344477651441977E-2</v>
      </c>
    </row>
    <row r="12" spans="1:7" ht="17">
      <c r="A12" s="173">
        <v>45265</v>
      </c>
      <c r="B12" s="4">
        <v>0.16009999999999999</v>
      </c>
      <c r="C12" s="2">
        <f t="shared" si="1"/>
        <v>1.1600999999999999</v>
      </c>
      <c r="D12" s="83">
        <f t="shared" si="0"/>
        <v>11601000</v>
      </c>
      <c r="E12" s="4">
        <f t="shared" si="2"/>
        <v>2.3106094011817513E-2</v>
      </c>
      <c r="F12" s="88">
        <v>21003.66</v>
      </c>
      <c r="G12" s="212">
        <f t="shared" si="3"/>
        <v>8.3922019736077935E-3</v>
      </c>
    </row>
    <row r="13" spans="1:7" ht="17">
      <c r="A13" s="173">
        <v>45266</v>
      </c>
      <c r="B13" s="4">
        <v>0.1787</v>
      </c>
      <c r="C13" s="2">
        <f t="shared" si="1"/>
        <v>1.1787000000000001</v>
      </c>
      <c r="D13" s="83">
        <f t="shared" si="0"/>
        <v>11787000</v>
      </c>
      <c r="E13" s="4">
        <f t="shared" si="2"/>
        <v>1.6033100594776251E-2</v>
      </c>
      <c r="F13" s="88">
        <v>21351.74</v>
      </c>
      <c r="G13" s="212">
        <f t="shared" si="3"/>
        <v>1.6572349771420969E-2</v>
      </c>
    </row>
    <row r="14" spans="1:7" ht="17">
      <c r="A14" s="173">
        <v>45267</v>
      </c>
      <c r="B14" s="4">
        <v>0.2009</v>
      </c>
      <c r="C14" s="2">
        <f t="shared" si="1"/>
        <v>1.2009000000000001</v>
      </c>
      <c r="D14" s="83">
        <f t="shared" si="0"/>
        <v>12009000</v>
      </c>
      <c r="E14" s="4">
        <f t="shared" si="2"/>
        <v>1.8834308984474468E-2</v>
      </c>
      <c r="F14" s="88">
        <v>21594.1</v>
      </c>
      <c r="G14" s="212">
        <f t="shared" si="3"/>
        <v>1.1350831360816382E-2</v>
      </c>
    </row>
    <row r="15" spans="1:7" ht="17">
      <c r="A15" s="173">
        <v>45268</v>
      </c>
      <c r="B15" s="4">
        <v>0.1827</v>
      </c>
      <c r="C15" s="2">
        <f t="shared" si="1"/>
        <v>1.1827000000000001</v>
      </c>
      <c r="D15" s="83">
        <f t="shared" si="0"/>
        <v>11827000</v>
      </c>
      <c r="E15" s="4">
        <f t="shared" si="2"/>
        <v>-1.5155300191523002E-2</v>
      </c>
      <c r="F15" s="88">
        <v>22123.14</v>
      </c>
      <c r="G15" s="212">
        <f t="shared" si="3"/>
        <v>2.4499284526792175E-2</v>
      </c>
    </row>
    <row r="16" spans="1:7" ht="17">
      <c r="A16" s="173">
        <v>45271</v>
      </c>
      <c r="B16" s="4">
        <v>0.1923</v>
      </c>
      <c r="C16" s="2">
        <f t="shared" si="1"/>
        <v>1.1922999999999999</v>
      </c>
      <c r="D16" s="83">
        <f t="shared" si="0"/>
        <v>11923000</v>
      </c>
      <c r="E16" s="4">
        <f t="shared" si="2"/>
        <v>8.1170203771032678E-3</v>
      </c>
      <c r="F16" s="88">
        <v>22048.06</v>
      </c>
      <c r="G16" s="212">
        <f t="shared" si="3"/>
        <v>-3.3937316312240284E-3</v>
      </c>
    </row>
    <row r="17" spans="1:7" ht="17">
      <c r="A17" s="173">
        <v>45272</v>
      </c>
      <c r="B17" s="4">
        <v>0.16439999999999999</v>
      </c>
      <c r="C17" s="2">
        <f t="shared" si="1"/>
        <v>1.1644000000000001</v>
      </c>
      <c r="D17" s="83">
        <f t="shared" si="0"/>
        <v>11644000.000000002</v>
      </c>
      <c r="E17" s="4">
        <f t="shared" si="2"/>
        <v>-2.3400150968715727E-2</v>
      </c>
      <c r="F17" s="88">
        <v>22154.720000000001</v>
      </c>
      <c r="G17" s="212">
        <f t="shared" si="3"/>
        <v>4.8376138308767747E-3</v>
      </c>
    </row>
    <row r="18" spans="1:7" ht="17">
      <c r="A18" s="173">
        <v>45273</v>
      </c>
      <c r="B18" s="4">
        <v>0.17269999999999999</v>
      </c>
      <c r="C18" s="2">
        <f t="shared" si="1"/>
        <v>1.1727000000000001</v>
      </c>
      <c r="D18" s="83">
        <f t="shared" si="0"/>
        <v>11727000</v>
      </c>
      <c r="E18" s="4">
        <f t="shared" si="2"/>
        <v>7.1281346616280938E-3</v>
      </c>
      <c r="F18" s="88">
        <v>21789.439999999999</v>
      </c>
      <c r="G18" s="212">
        <f t="shared" si="3"/>
        <v>-1.6487682985837915E-2</v>
      </c>
    </row>
    <row r="19" spans="1:7" ht="17">
      <c r="A19" s="173">
        <v>45274</v>
      </c>
      <c r="B19" s="4">
        <v>0.19009999999999999</v>
      </c>
      <c r="C19" s="2">
        <f t="shared" si="1"/>
        <v>1.1900999999999999</v>
      </c>
      <c r="D19" s="83">
        <f t="shared" si="0"/>
        <v>11901000</v>
      </c>
      <c r="E19" s="4">
        <f t="shared" si="2"/>
        <v>1.4837554361729399E-2</v>
      </c>
      <c r="F19" s="88">
        <v>21867.52</v>
      </c>
      <c r="G19" s="212">
        <f t="shared" si="3"/>
        <v>3.5833871820478702E-3</v>
      </c>
    </row>
    <row r="20" spans="1:7" ht="17">
      <c r="A20" s="173">
        <v>45275</v>
      </c>
      <c r="B20" s="4">
        <v>0.15670000000000001</v>
      </c>
      <c r="C20" s="2">
        <f t="shared" si="1"/>
        <v>1.1567000000000001</v>
      </c>
      <c r="D20" s="83">
        <f t="shared" si="0"/>
        <v>11567000</v>
      </c>
      <c r="E20" s="4">
        <f t="shared" si="2"/>
        <v>-2.8064868498445472E-2</v>
      </c>
      <c r="F20" s="88">
        <v>22043.84</v>
      </c>
      <c r="G20" s="212">
        <f t="shared" si="3"/>
        <v>8.0630999765862743E-3</v>
      </c>
    </row>
    <row r="21" spans="1:7" ht="17">
      <c r="A21" s="173">
        <v>45278</v>
      </c>
      <c r="B21" s="4">
        <v>0.1134</v>
      </c>
      <c r="C21" s="2">
        <f t="shared" si="1"/>
        <v>1.1133999999999999</v>
      </c>
      <c r="D21" s="83">
        <f t="shared" si="0"/>
        <v>11134000</v>
      </c>
      <c r="E21" s="4">
        <f t="shared" si="2"/>
        <v>-3.7434079709518508E-2</v>
      </c>
      <c r="F21" s="88">
        <v>21710.75</v>
      </c>
      <c r="G21" s="212">
        <f t="shared" si="3"/>
        <v>-1.5110343751360888E-2</v>
      </c>
    </row>
    <row r="22" spans="1:7" ht="17">
      <c r="A22" s="173">
        <v>45279</v>
      </c>
      <c r="B22" s="4">
        <v>0.1012</v>
      </c>
      <c r="C22" s="2">
        <f t="shared" si="1"/>
        <v>1.1012</v>
      </c>
      <c r="D22" s="83">
        <f t="shared" si="0"/>
        <v>11012000</v>
      </c>
      <c r="E22" s="4">
        <f t="shared" si="2"/>
        <v>-1.0957427698940148E-2</v>
      </c>
      <c r="F22" s="88">
        <v>21002.23</v>
      </c>
      <c r="G22" s="212">
        <f t="shared" si="3"/>
        <v>-3.2634524371567109E-2</v>
      </c>
    </row>
    <row r="23" spans="1:7" ht="17">
      <c r="A23" s="173">
        <v>45280</v>
      </c>
      <c r="B23" s="4">
        <v>0.12659999999999999</v>
      </c>
      <c r="C23" s="2">
        <f t="shared" si="1"/>
        <v>1.1266</v>
      </c>
      <c r="D23" s="83">
        <f t="shared" si="0"/>
        <v>11266000</v>
      </c>
      <c r="E23" s="4">
        <f t="shared" si="2"/>
        <v>2.3065746458408976E-2</v>
      </c>
      <c r="F23" s="88">
        <v>20893.759999999998</v>
      </c>
      <c r="G23" s="212">
        <f t="shared" si="3"/>
        <v>-5.1646896543843246E-3</v>
      </c>
    </row>
    <row r="24" spans="1:7" ht="17">
      <c r="A24" s="173">
        <v>45281</v>
      </c>
      <c r="B24" s="4">
        <v>9.2700000000000005E-2</v>
      </c>
      <c r="C24" s="2">
        <f t="shared" si="1"/>
        <v>1.0927</v>
      </c>
      <c r="D24" s="83">
        <f t="shared" si="0"/>
        <v>10927000</v>
      </c>
      <c r="E24" s="4">
        <f t="shared" si="2"/>
        <v>-3.0090537901650949E-2</v>
      </c>
      <c r="F24" s="88">
        <v>20939.02</v>
      </c>
      <c r="G24" s="212">
        <f t="shared" si="3"/>
        <v>2.1661969889574806E-3</v>
      </c>
    </row>
    <row r="25" spans="1:7" ht="17">
      <c r="A25" s="173"/>
      <c r="B25" s="4"/>
      <c r="C25" s="2"/>
      <c r="D25" s="83"/>
      <c r="E25" s="4"/>
      <c r="F25" s="88"/>
      <c r="G25" s="212"/>
    </row>
    <row r="26" spans="1:7">
      <c r="B26" s="4"/>
    </row>
    <row r="27" spans="1:7">
      <c r="B27" s="4"/>
      <c r="D27" t="s">
        <v>182</v>
      </c>
      <c r="E27" s="2">
        <f>AVERAGE(E3:E25)</f>
        <v>4.323883522891688E-3</v>
      </c>
    </row>
    <row r="28" spans="1:7">
      <c r="B28" s="4"/>
      <c r="D28" t="s">
        <v>50</v>
      </c>
      <c r="E28">
        <f>_xlfn.STDEV.P(E3:E25)</f>
        <v>2.3974622477161096E-2</v>
      </c>
    </row>
    <row r="29" spans="1:7">
      <c r="B29" s="4"/>
      <c r="D29" t="s">
        <v>103</v>
      </c>
      <c r="E29" s="3">
        <f>(1+E27)^250-1</f>
        <v>1.9406792717045662</v>
      </c>
    </row>
    <row r="30" spans="1:7">
      <c r="B30" s="4"/>
      <c r="D30" t="s">
        <v>51</v>
      </c>
      <c r="E30" s="3">
        <f>E28*SQRT(250)</f>
        <v>0.37907206535248611</v>
      </c>
    </row>
    <row r="32" spans="1:7" ht="17">
      <c r="D32" t="s">
        <v>241</v>
      </c>
      <c r="E32" s="214">
        <f>_xlfn.COVARIANCE.P(E3:E24,G3:G24)/_xlfn.VAR.P(G3:G24)</f>
        <v>0.50609600804655575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AC0EA-52C8-D64E-B526-A6710EC7F9F7}">
  <sheetPr>
    <tabColor theme="7"/>
  </sheetPr>
  <dimension ref="A1:M32"/>
  <sheetViews>
    <sheetView workbookViewId="0">
      <selection activeCell="M43" sqref="M43"/>
    </sheetView>
  </sheetViews>
  <sheetFormatPr baseColWidth="10" defaultRowHeight="16"/>
  <cols>
    <col min="1" max="1" width="7" bestFit="1" customWidth="1"/>
    <col min="2" max="2" width="7.1640625" bestFit="1" customWidth="1"/>
    <col min="3" max="3" width="8.1640625" bestFit="1" customWidth="1"/>
    <col min="4" max="4" width="13.33203125" bestFit="1" customWidth="1"/>
    <col min="5" max="5" width="9" bestFit="1" customWidth="1"/>
    <col min="6" max="6" width="13.6640625" bestFit="1" customWidth="1"/>
    <col min="7" max="7" width="10.6640625" bestFit="1" customWidth="1"/>
    <col min="8" max="8" width="13.83203125" bestFit="1" customWidth="1"/>
    <col min="10" max="10" width="18.5" bestFit="1" customWidth="1"/>
    <col min="11" max="11" width="25.33203125" bestFit="1" customWidth="1"/>
  </cols>
  <sheetData>
    <row r="1" spans="1:13" ht="17">
      <c r="A1" t="s">
        <v>216</v>
      </c>
      <c r="B1" s="4"/>
      <c r="D1" t="s">
        <v>217</v>
      </c>
      <c r="E1" s="1" t="s">
        <v>218</v>
      </c>
      <c r="F1" t="s">
        <v>219</v>
      </c>
      <c r="G1" t="s">
        <v>220</v>
      </c>
      <c r="H1" t="s">
        <v>237</v>
      </c>
      <c r="J1" t="s">
        <v>221</v>
      </c>
      <c r="K1" t="s">
        <v>222</v>
      </c>
      <c r="L1" s="213" t="s">
        <v>238</v>
      </c>
      <c r="M1" s="195" t="s">
        <v>240</v>
      </c>
    </row>
    <row r="2" spans="1:13" ht="17">
      <c r="A2" s="173">
        <v>45251</v>
      </c>
      <c r="B2" s="4">
        <v>0</v>
      </c>
      <c r="C2" s="2">
        <f>1+B2</f>
        <v>1</v>
      </c>
      <c r="D2" s="83">
        <f>10000000*C2</f>
        <v>10000000</v>
      </c>
      <c r="E2" s="83">
        <v>108525</v>
      </c>
      <c r="F2" s="84">
        <f>D2-E2</f>
        <v>9891475</v>
      </c>
      <c r="G2" s="174">
        <v>5.2999999999999998E-4</v>
      </c>
      <c r="H2" s="84">
        <v>116075</v>
      </c>
      <c r="J2" s="84">
        <f>F2+H2</f>
        <v>10007550</v>
      </c>
      <c r="L2" s="88">
        <v>19046.54</v>
      </c>
      <c r="M2" s="211"/>
    </row>
    <row r="3" spans="1:13" ht="17">
      <c r="A3" s="173">
        <v>45252</v>
      </c>
      <c r="B3" s="4">
        <v>2.5100000000000001E-2</v>
      </c>
      <c r="C3" s="2">
        <f>1+B3</f>
        <v>1.0250999999999999</v>
      </c>
      <c r="D3" s="83">
        <f t="shared" ref="D3:D25" si="0">10000000*C3</f>
        <v>10250999.999999998</v>
      </c>
      <c r="E3" s="83">
        <v>108525</v>
      </c>
      <c r="F3" s="84">
        <f t="shared" ref="F3:F25" si="1">D3-E3</f>
        <v>10142474.999999998</v>
      </c>
      <c r="G3" s="174">
        <v>5.2999999999999998E-4</v>
      </c>
      <c r="H3" s="175">
        <f>H2*(1+G2)</f>
        <v>116136.51974999999</v>
      </c>
      <c r="J3" s="84">
        <f t="shared" ref="J3:J25" si="2">F3+H3</f>
        <v>10258611.519749999</v>
      </c>
      <c r="K3" s="4">
        <f>J3/J2-1</f>
        <v>2.5087211130596199E-2</v>
      </c>
      <c r="L3" s="88">
        <v>19374.88</v>
      </c>
      <c r="M3" s="212">
        <f>L3/L2-1</f>
        <v>1.7238826579525801E-2</v>
      </c>
    </row>
    <row r="4" spans="1:13" ht="17">
      <c r="A4" s="173">
        <v>45253</v>
      </c>
      <c r="B4" s="4">
        <v>2.7799999999999998E-2</v>
      </c>
      <c r="C4" s="2">
        <f t="shared" ref="C4:C25" si="3">1+B4</f>
        <v>1.0278</v>
      </c>
      <c r="D4" s="83">
        <f t="shared" si="0"/>
        <v>10278000</v>
      </c>
      <c r="E4" s="83">
        <v>108525</v>
      </c>
      <c r="F4" s="84">
        <f t="shared" si="1"/>
        <v>10169475</v>
      </c>
      <c r="G4" s="174">
        <v>5.2999999999999998E-4</v>
      </c>
      <c r="H4" s="175">
        <f t="shared" ref="H4:H25" si="4">H3*(1+G3)</f>
        <v>116198.07210546748</v>
      </c>
      <c r="J4" s="84">
        <f t="shared" si="2"/>
        <v>10285673.072105467</v>
      </c>
      <c r="K4" s="4">
        <f t="shared" ref="K4:K25" si="5">J4/J3-1</f>
        <v>2.6379351926300032E-3</v>
      </c>
      <c r="L4" s="88">
        <v>19562.810000000001</v>
      </c>
      <c r="M4" s="212">
        <f t="shared" ref="M4:M24" si="6">L4/L3-1</f>
        <v>9.6996729786198443E-3</v>
      </c>
    </row>
    <row r="5" spans="1:13" ht="17">
      <c r="A5" s="173">
        <v>45254</v>
      </c>
      <c r="B5" s="4">
        <v>4.0300000000000002E-2</v>
      </c>
      <c r="C5" s="2">
        <f t="shared" si="3"/>
        <v>1.0403</v>
      </c>
      <c r="D5" s="83">
        <f t="shared" si="0"/>
        <v>10403000</v>
      </c>
      <c r="E5" s="83">
        <v>108525</v>
      </c>
      <c r="F5" s="84">
        <f t="shared" si="1"/>
        <v>10294475</v>
      </c>
      <c r="G5" s="174">
        <v>5.2999999999999998E-4</v>
      </c>
      <c r="H5" s="175">
        <f t="shared" si="4"/>
        <v>116259.65708368337</v>
      </c>
      <c r="J5" s="84">
        <f t="shared" si="2"/>
        <v>10410734.657083683</v>
      </c>
      <c r="K5" s="4">
        <f t="shared" si="5"/>
        <v>1.2158813925107204E-2</v>
      </c>
      <c r="L5" s="88">
        <v>19637.25</v>
      </c>
      <c r="M5" s="212">
        <f t="shared" si="6"/>
        <v>3.8051793172861892E-3</v>
      </c>
    </row>
    <row r="6" spans="1:13" ht="17">
      <c r="A6" s="173">
        <v>45257</v>
      </c>
      <c r="B6" s="4">
        <v>6.2100000000000002E-2</v>
      </c>
      <c r="C6" s="2">
        <f t="shared" si="3"/>
        <v>1.0621</v>
      </c>
      <c r="D6" s="83">
        <f t="shared" si="0"/>
        <v>10621000</v>
      </c>
      <c r="E6" s="83">
        <v>826740</v>
      </c>
      <c r="F6" s="84">
        <f t="shared" si="1"/>
        <v>9794260</v>
      </c>
      <c r="G6" s="174">
        <v>5.2999999999999998E-4</v>
      </c>
      <c r="H6" s="175">
        <f>E6</f>
        <v>826740</v>
      </c>
      <c r="J6" s="84">
        <f t="shared" si="2"/>
        <v>10621000</v>
      </c>
      <c r="K6" s="4">
        <f t="shared" si="5"/>
        <v>2.0196974550037883E-2</v>
      </c>
      <c r="L6" s="88">
        <v>19860.54</v>
      </c>
      <c r="M6" s="212">
        <f t="shared" si="6"/>
        <v>1.1370736737577936E-2</v>
      </c>
    </row>
    <row r="7" spans="1:13" ht="17">
      <c r="A7" s="173">
        <v>45258</v>
      </c>
      <c r="B7" s="4">
        <v>5.8599999999999999E-2</v>
      </c>
      <c r="C7" s="2">
        <f t="shared" si="3"/>
        <v>1.0586</v>
      </c>
      <c r="D7" s="83">
        <f t="shared" si="0"/>
        <v>10586000</v>
      </c>
      <c r="E7" s="83">
        <v>826740</v>
      </c>
      <c r="F7" s="84">
        <f t="shared" si="1"/>
        <v>9759260</v>
      </c>
      <c r="G7" s="174">
        <v>5.2999999999999998E-4</v>
      </c>
      <c r="H7" s="175">
        <f t="shared" si="4"/>
        <v>827178.17219999991</v>
      </c>
      <c r="J7" s="84">
        <f t="shared" si="2"/>
        <v>10586438.1722</v>
      </c>
      <c r="K7" s="4">
        <f t="shared" si="5"/>
        <v>-3.2541029846530067E-3</v>
      </c>
      <c r="L7" s="88">
        <v>20239.63</v>
      </c>
      <c r="M7" s="212">
        <f t="shared" si="6"/>
        <v>1.9087597819596125E-2</v>
      </c>
    </row>
    <row r="8" spans="1:13" ht="17">
      <c r="A8" s="173">
        <v>45259</v>
      </c>
      <c r="B8" s="4">
        <v>0.06</v>
      </c>
      <c r="C8" s="2">
        <f t="shared" si="3"/>
        <v>1.06</v>
      </c>
      <c r="D8" s="83">
        <f t="shared" si="0"/>
        <v>10600000</v>
      </c>
      <c r="E8" s="83">
        <v>826740</v>
      </c>
      <c r="F8" s="84">
        <f t="shared" si="1"/>
        <v>9773260</v>
      </c>
      <c r="G8" s="174">
        <v>5.2999999999999998E-4</v>
      </c>
      <c r="H8" s="175">
        <f t="shared" si="4"/>
        <v>827616.57663126581</v>
      </c>
      <c r="J8" s="84">
        <f t="shared" si="2"/>
        <v>10600876.576631267</v>
      </c>
      <c r="K8" s="4">
        <f t="shared" si="5"/>
        <v>1.3638585704096595E-3</v>
      </c>
      <c r="L8" s="88">
        <v>20175.43</v>
      </c>
      <c r="M8" s="212">
        <f t="shared" si="6"/>
        <v>-3.1719947449632135E-3</v>
      </c>
    </row>
    <row r="9" spans="1:13" ht="17">
      <c r="A9" s="173">
        <v>45260</v>
      </c>
      <c r="B9" s="4">
        <v>7.85E-2</v>
      </c>
      <c r="C9" s="2">
        <f t="shared" si="3"/>
        <v>1.0785</v>
      </c>
      <c r="D9" s="83">
        <f t="shared" si="0"/>
        <v>10785000</v>
      </c>
      <c r="E9" s="83">
        <v>826740</v>
      </c>
      <c r="F9" s="84">
        <f t="shared" si="1"/>
        <v>9958260</v>
      </c>
      <c r="G9" s="174">
        <v>5.2999999999999998E-4</v>
      </c>
      <c r="H9" s="175">
        <f t="shared" si="4"/>
        <v>828055.21341688035</v>
      </c>
      <c r="J9" s="84">
        <f t="shared" si="2"/>
        <v>10786315.21341688</v>
      </c>
      <c r="K9" s="4">
        <f t="shared" si="5"/>
        <v>1.7492764437461394E-2</v>
      </c>
      <c r="L9" s="88">
        <v>20188.439999999999</v>
      </c>
      <c r="M9" s="212">
        <f t="shared" si="6"/>
        <v>6.448437530202078E-4</v>
      </c>
    </row>
    <row r="10" spans="1:13" ht="17">
      <c r="A10" s="173">
        <v>45261</v>
      </c>
      <c r="B10" s="4">
        <v>9.0200000000000002E-2</v>
      </c>
      <c r="C10" s="2">
        <f t="shared" si="3"/>
        <v>1.0902000000000001</v>
      </c>
      <c r="D10" s="83">
        <f t="shared" si="0"/>
        <v>10902000</v>
      </c>
      <c r="E10" s="83">
        <v>826740</v>
      </c>
      <c r="F10" s="84">
        <f t="shared" si="1"/>
        <v>10075260</v>
      </c>
      <c r="G10" s="174">
        <v>5.2999999999999998E-4</v>
      </c>
      <c r="H10" s="175">
        <f t="shared" si="4"/>
        <v>828494.08267999126</v>
      </c>
      <c r="J10" s="84">
        <f t="shared" si="2"/>
        <v>10903754.082679991</v>
      </c>
      <c r="K10" s="4">
        <f t="shared" si="5"/>
        <v>1.0887765371164981E-2</v>
      </c>
      <c r="L10" s="88">
        <v>20554.57</v>
      </c>
      <c r="M10" s="212">
        <f t="shared" si="6"/>
        <v>1.8135626130597604E-2</v>
      </c>
    </row>
    <row r="11" spans="1:13" ht="17">
      <c r="A11" s="173">
        <v>45264</v>
      </c>
      <c r="B11" s="4">
        <v>9.9400000000000002E-2</v>
      </c>
      <c r="C11" s="2">
        <f t="shared" si="3"/>
        <v>1.0993999999999999</v>
      </c>
      <c r="D11" s="83">
        <f t="shared" si="0"/>
        <v>10994000</v>
      </c>
      <c r="E11" s="83">
        <v>826740</v>
      </c>
      <c r="F11" s="84">
        <f t="shared" si="1"/>
        <v>10167260</v>
      </c>
      <c r="G11" s="174">
        <v>5.2999999999999998E-4</v>
      </c>
      <c r="H11" s="175">
        <f t="shared" si="4"/>
        <v>828933.1845438116</v>
      </c>
      <c r="J11" s="84">
        <f t="shared" si="2"/>
        <v>10996193.184543811</v>
      </c>
      <c r="K11" s="4">
        <f t="shared" si="5"/>
        <v>8.4777317209174807E-3</v>
      </c>
      <c r="L11" s="88">
        <v>20828.86</v>
      </c>
      <c r="M11" s="212">
        <f t="shared" si="6"/>
        <v>1.3344477651441977E-2</v>
      </c>
    </row>
    <row r="12" spans="1:13" ht="17">
      <c r="A12" s="173">
        <v>45265</v>
      </c>
      <c r="B12" s="4">
        <v>0.11700000000000001</v>
      </c>
      <c r="C12" s="2">
        <f t="shared" si="3"/>
        <v>1.117</v>
      </c>
      <c r="D12" s="83">
        <f t="shared" si="0"/>
        <v>11170000</v>
      </c>
      <c r="E12" s="83">
        <v>826740</v>
      </c>
      <c r="F12" s="84">
        <f t="shared" si="1"/>
        <v>10343260</v>
      </c>
      <c r="G12" s="174">
        <v>5.2999999999999998E-4</v>
      </c>
      <c r="H12" s="175">
        <f t="shared" si="4"/>
        <v>829372.51913161972</v>
      </c>
      <c r="J12" s="84">
        <f t="shared" si="2"/>
        <v>11172632.519131619</v>
      </c>
      <c r="K12" s="4">
        <f t="shared" si="5"/>
        <v>1.6045492437856579E-2</v>
      </c>
      <c r="L12" s="88">
        <v>21003.66</v>
      </c>
      <c r="M12" s="212">
        <f t="shared" si="6"/>
        <v>8.3922019736077935E-3</v>
      </c>
    </row>
    <row r="13" spans="1:13" ht="17">
      <c r="A13" s="173">
        <v>45266</v>
      </c>
      <c r="B13" s="4">
        <v>0.1265</v>
      </c>
      <c r="C13" s="2">
        <f t="shared" si="3"/>
        <v>1.1265000000000001</v>
      </c>
      <c r="D13" s="83">
        <f t="shared" si="0"/>
        <v>11265000</v>
      </c>
      <c r="E13" s="83">
        <v>826740</v>
      </c>
      <c r="F13" s="84">
        <f t="shared" si="1"/>
        <v>10438260</v>
      </c>
      <c r="G13" s="174">
        <v>5.2999999999999998E-4</v>
      </c>
      <c r="H13" s="175">
        <f t="shared" si="4"/>
        <v>829812.08656675939</v>
      </c>
      <c r="J13" s="84">
        <f t="shared" si="2"/>
        <v>11268072.086566759</v>
      </c>
      <c r="K13" s="4">
        <f t="shared" si="5"/>
        <v>8.5422631838747431E-3</v>
      </c>
      <c r="L13" s="88">
        <v>21351.74</v>
      </c>
      <c r="M13" s="212">
        <f t="shared" si="6"/>
        <v>1.6572349771420969E-2</v>
      </c>
    </row>
    <row r="14" spans="1:13" ht="17">
      <c r="A14" s="173">
        <v>45267</v>
      </c>
      <c r="B14" s="4">
        <v>0.153</v>
      </c>
      <c r="C14" s="2">
        <f t="shared" si="3"/>
        <v>1.153</v>
      </c>
      <c r="D14" s="83">
        <f t="shared" si="0"/>
        <v>11530000</v>
      </c>
      <c r="E14" s="83">
        <v>826740</v>
      </c>
      <c r="F14" s="84">
        <f t="shared" si="1"/>
        <v>10703260</v>
      </c>
      <c r="G14" s="174">
        <v>5.2999999999999998E-4</v>
      </c>
      <c r="H14" s="175">
        <f t="shared" si="4"/>
        <v>830251.88697263971</v>
      </c>
      <c r="J14" s="84">
        <f t="shared" si="2"/>
        <v>11533511.88697264</v>
      </c>
      <c r="K14" s="4">
        <f t="shared" si="5"/>
        <v>2.3556807088794152E-2</v>
      </c>
      <c r="L14" s="88">
        <v>21594.1</v>
      </c>
      <c r="M14" s="212">
        <f t="shared" si="6"/>
        <v>1.1350831360816382E-2</v>
      </c>
    </row>
    <row r="15" spans="1:13" ht="17">
      <c r="A15" s="173">
        <v>45268</v>
      </c>
      <c r="B15" s="4">
        <v>0.1469</v>
      </c>
      <c r="C15" s="2">
        <f t="shared" si="3"/>
        <v>1.1469</v>
      </c>
      <c r="D15" s="83">
        <f t="shared" si="0"/>
        <v>11469000</v>
      </c>
      <c r="E15" s="83">
        <v>826740</v>
      </c>
      <c r="F15" s="84">
        <f t="shared" si="1"/>
        <v>10642260</v>
      </c>
      <c r="G15" s="174">
        <v>5.2999999999999998E-4</v>
      </c>
      <c r="H15" s="175">
        <f t="shared" si="4"/>
        <v>830691.92047273519</v>
      </c>
      <c r="J15" s="84">
        <f t="shared" si="2"/>
        <v>11472951.920472736</v>
      </c>
      <c r="K15" s="4">
        <f t="shared" si="5"/>
        <v>-5.2507828572412318E-3</v>
      </c>
      <c r="L15" s="88">
        <v>22123.14</v>
      </c>
      <c r="M15" s="212">
        <f t="shared" si="6"/>
        <v>2.4499284526792175E-2</v>
      </c>
    </row>
    <row r="16" spans="1:13" ht="17">
      <c r="A16" s="173">
        <v>45271</v>
      </c>
      <c r="B16" s="4">
        <v>0.1525</v>
      </c>
      <c r="C16" s="2">
        <f t="shared" si="3"/>
        <v>1.1525000000000001</v>
      </c>
      <c r="D16" s="83">
        <f t="shared" si="0"/>
        <v>11525000</v>
      </c>
      <c r="E16" s="83">
        <v>826740</v>
      </c>
      <c r="F16" s="84">
        <f t="shared" si="1"/>
        <v>10698260</v>
      </c>
      <c r="G16" s="174">
        <v>5.2999999999999998E-4</v>
      </c>
      <c r="H16" s="175">
        <f t="shared" si="4"/>
        <v>831132.18719058565</v>
      </c>
      <c r="J16" s="84">
        <f t="shared" si="2"/>
        <v>11529392.187190585</v>
      </c>
      <c r="K16" s="4">
        <f t="shared" si="5"/>
        <v>4.9194197891768709E-3</v>
      </c>
      <c r="L16" s="88">
        <v>22048.06</v>
      </c>
      <c r="M16" s="212">
        <f t="shared" si="6"/>
        <v>-3.3937316312240284E-3</v>
      </c>
    </row>
    <row r="17" spans="1:13" ht="17">
      <c r="A17" s="173">
        <v>45272</v>
      </c>
      <c r="B17" s="4">
        <v>0.13450000000000001</v>
      </c>
      <c r="C17" s="2">
        <f t="shared" si="3"/>
        <v>1.1345000000000001</v>
      </c>
      <c r="D17" s="83">
        <f t="shared" si="0"/>
        <v>11345000</v>
      </c>
      <c r="E17" s="83">
        <v>826740</v>
      </c>
      <c r="F17" s="84">
        <f t="shared" si="1"/>
        <v>10518260</v>
      </c>
      <c r="G17" s="174">
        <v>5.2999999999999998E-4</v>
      </c>
      <c r="H17" s="175">
        <f t="shared" si="4"/>
        <v>831572.68724979658</v>
      </c>
      <c r="J17" s="84">
        <f t="shared" si="2"/>
        <v>11349832.687249796</v>
      </c>
      <c r="K17" s="4">
        <f t="shared" si="5"/>
        <v>-1.5574064705707769E-2</v>
      </c>
      <c r="L17" s="88">
        <v>22154.720000000001</v>
      </c>
      <c r="M17" s="212">
        <f t="shared" si="6"/>
        <v>4.8376138308767747E-3</v>
      </c>
    </row>
    <row r="18" spans="1:13" ht="17">
      <c r="A18" s="173">
        <v>45273</v>
      </c>
      <c r="B18" s="4">
        <v>0.13880000000000001</v>
      </c>
      <c r="C18" s="2">
        <f t="shared" si="3"/>
        <v>1.1388</v>
      </c>
      <c r="D18" s="83">
        <f t="shared" si="0"/>
        <v>11388000</v>
      </c>
      <c r="E18" s="83">
        <v>826740</v>
      </c>
      <c r="F18" s="84">
        <f t="shared" si="1"/>
        <v>10561260</v>
      </c>
      <c r="G18" s="174">
        <v>5.2999999999999998E-4</v>
      </c>
      <c r="H18" s="175">
        <f t="shared" si="4"/>
        <v>832013.42077403888</v>
      </c>
      <c r="J18" s="84">
        <f t="shared" si="2"/>
        <v>11393273.420774039</v>
      </c>
      <c r="K18" s="4">
        <f t="shared" si="5"/>
        <v>3.8274338240282813E-3</v>
      </c>
      <c r="L18" s="88">
        <v>21789.439999999999</v>
      </c>
      <c r="M18" s="212">
        <f t="shared" si="6"/>
        <v>-1.6487682985837915E-2</v>
      </c>
    </row>
    <row r="19" spans="1:13" ht="17">
      <c r="A19" s="173">
        <v>45274</v>
      </c>
      <c r="B19" s="4">
        <v>0.14729999999999999</v>
      </c>
      <c r="C19" s="2">
        <f t="shared" si="3"/>
        <v>1.1473</v>
      </c>
      <c r="D19" s="83">
        <f t="shared" si="0"/>
        <v>11473000</v>
      </c>
      <c r="E19" s="83">
        <v>826740</v>
      </c>
      <c r="F19" s="84">
        <f t="shared" si="1"/>
        <v>10646260</v>
      </c>
      <c r="G19" s="174">
        <v>5.2999999999999998E-4</v>
      </c>
      <c r="H19" s="175">
        <f t="shared" si="4"/>
        <v>832454.387887049</v>
      </c>
      <c r="J19" s="84">
        <f t="shared" si="2"/>
        <v>11478714.387887049</v>
      </c>
      <c r="K19" s="4">
        <f t="shared" si="5"/>
        <v>7.4992466131129643E-3</v>
      </c>
      <c r="L19" s="88">
        <v>21867.52</v>
      </c>
      <c r="M19" s="212">
        <f t="shared" si="6"/>
        <v>3.5833871820478702E-3</v>
      </c>
    </row>
    <row r="20" spans="1:13" ht="17">
      <c r="A20" s="173">
        <v>45275</v>
      </c>
      <c r="B20" s="4">
        <v>0.12989999999999999</v>
      </c>
      <c r="C20" s="2">
        <f t="shared" si="3"/>
        <v>1.1298999999999999</v>
      </c>
      <c r="D20" s="83">
        <f t="shared" si="0"/>
        <v>11298999.999999998</v>
      </c>
      <c r="E20" s="83">
        <v>826740</v>
      </c>
      <c r="F20" s="84">
        <f t="shared" si="1"/>
        <v>10472259.999999998</v>
      </c>
      <c r="G20" s="174">
        <v>5.2999999999999998E-4</v>
      </c>
      <c r="H20" s="175">
        <f t="shared" si="4"/>
        <v>832895.58871262905</v>
      </c>
      <c r="J20" s="84">
        <f t="shared" si="2"/>
        <v>11305155.588712627</v>
      </c>
      <c r="K20" s="4">
        <f t="shared" si="5"/>
        <v>-1.5120055548866196E-2</v>
      </c>
      <c r="L20" s="88">
        <v>22043.84</v>
      </c>
      <c r="M20" s="212">
        <f t="shared" si="6"/>
        <v>8.0630999765862743E-3</v>
      </c>
    </row>
    <row r="21" spans="1:13" ht="17">
      <c r="A21" s="173">
        <v>45278</v>
      </c>
      <c r="B21" s="4">
        <v>9.3700000000000006E-2</v>
      </c>
      <c r="C21" s="2">
        <f t="shared" si="3"/>
        <v>1.0937000000000001</v>
      </c>
      <c r="D21" s="83">
        <f t="shared" si="0"/>
        <v>10937000.000000002</v>
      </c>
      <c r="E21" s="83">
        <v>826740</v>
      </c>
      <c r="F21" s="84">
        <f t="shared" si="1"/>
        <v>10110260.000000002</v>
      </c>
      <c r="G21" s="174">
        <v>5.2999999999999998E-4</v>
      </c>
      <c r="H21" s="175">
        <f t="shared" si="4"/>
        <v>833337.02337464667</v>
      </c>
      <c r="J21" s="84">
        <f t="shared" si="2"/>
        <v>10943597.023374649</v>
      </c>
      <c r="K21" s="4">
        <f t="shared" si="5"/>
        <v>-3.1981741648825057E-2</v>
      </c>
      <c r="L21" s="88">
        <v>21710.75</v>
      </c>
      <c r="M21" s="212">
        <f t="shared" si="6"/>
        <v>-1.5110343751360888E-2</v>
      </c>
    </row>
    <row r="22" spans="1:13" ht="17">
      <c r="A22" s="173">
        <v>45279</v>
      </c>
      <c r="B22" s="4">
        <v>8.6900000000000005E-2</v>
      </c>
      <c r="C22" s="2">
        <f t="shared" si="3"/>
        <v>1.0869</v>
      </c>
      <c r="D22" s="83">
        <f t="shared" si="0"/>
        <v>10869000</v>
      </c>
      <c r="E22" s="83">
        <v>826740</v>
      </c>
      <c r="F22" s="84">
        <f t="shared" si="1"/>
        <v>10042260</v>
      </c>
      <c r="G22" s="174">
        <v>5.2999999999999998E-4</v>
      </c>
      <c r="H22" s="175">
        <f t="shared" si="4"/>
        <v>833778.69199703517</v>
      </c>
      <c r="J22" s="84">
        <f t="shared" si="2"/>
        <v>10876038.691997034</v>
      </c>
      <c r="K22" s="4">
        <f t="shared" si="5"/>
        <v>-6.173320457004694E-3</v>
      </c>
      <c r="L22" s="88">
        <v>21002.23</v>
      </c>
      <c r="M22" s="212">
        <f t="shared" si="6"/>
        <v>-3.2634524371567109E-2</v>
      </c>
    </row>
    <row r="23" spans="1:13" ht="17">
      <c r="A23" s="173">
        <v>45280</v>
      </c>
      <c r="B23" s="4">
        <v>9.01E-2</v>
      </c>
      <c r="C23" s="2">
        <f t="shared" si="3"/>
        <v>1.0901000000000001</v>
      </c>
      <c r="D23" s="83">
        <f t="shared" si="0"/>
        <v>10901000</v>
      </c>
      <c r="E23" s="83">
        <v>826740</v>
      </c>
      <c r="F23" s="84">
        <f t="shared" si="1"/>
        <v>10074260</v>
      </c>
      <c r="G23" s="174">
        <v>5.2999999999999998E-4</v>
      </c>
      <c r="H23" s="175">
        <f t="shared" si="4"/>
        <v>834220.59470379353</v>
      </c>
      <c r="J23" s="84">
        <f t="shared" si="2"/>
        <v>10908480.594703794</v>
      </c>
      <c r="K23" s="4">
        <f t="shared" si="5"/>
        <v>2.9828785668655211E-3</v>
      </c>
      <c r="L23" s="88">
        <v>20893.759999999998</v>
      </c>
      <c r="M23" s="212">
        <f t="shared" si="6"/>
        <v>-5.1646896543843246E-3</v>
      </c>
    </row>
    <row r="24" spans="1:13" ht="17">
      <c r="A24" s="173">
        <v>45281</v>
      </c>
      <c r="B24" s="4">
        <v>7.0800000000000002E-2</v>
      </c>
      <c r="C24" s="2">
        <f t="shared" si="3"/>
        <v>1.0708</v>
      </c>
      <c r="D24" s="83">
        <f t="shared" si="0"/>
        <v>10708000</v>
      </c>
      <c r="E24" s="83">
        <v>826740</v>
      </c>
      <c r="F24" s="84">
        <f t="shared" si="1"/>
        <v>9881260</v>
      </c>
      <c r="G24" s="174">
        <v>5.2999999999999998E-4</v>
      </c>
      <c r="H24" s="175">
        <f t="shared" si="4"/>
        <v>834662.73161898647</v>
      </c>
      <c r="J24" s="84">
        <f t="shared" si="2"/>
        <v>10715922.731618986</v>
      </c>
      <c r="K24" s="4">
        <f t="shared" si="5"/>
        <v>-1.7652125006144104E-2</v>
      </c>
      <c r="L24" s="88">
        <v>20939.02</v>
      </c>
      <c r="M24" s="212">
        <f t="shared" si="6"/>
        <v>2.1661969889574806E-3</v>
      </c>
    </row>
    <row r="25" spans="1:13">
      <c r="A25" s="173"/>
      <c r="B25" s="4"/>
      <c r="C25" s="2"/>
      <c r="D25" s="83"/>
      <c r="E25" s="83"/>
      <c r="F25" s="84"/>
      <c r="G25" s="174"/>
      <c r="H25" s="175"/>
      <c r="J25" s="84"/>
      <c r="K25" s="4"/>
    </row>
    <row r="26" spans="1:13">
      <c r="B26" s="4"/>
    </row>
    <row r="27" spans="1:13">
      <c r="B27" s="4"/>
      <c r="J27" t="s">
        <v>182</v>
      </c>
      <c r="K27" s="2">
        <f>AVERAGE(K3:K25)</f>
        <v>3.2122910542541753E-3</v>
      </c>
    </row>
    <row r="28" spans="1:13">
      <c r="B28" s="4"/>
      <c r="J28" t="s">
        <v>50</v>
      </c>
      <c r="K28">
        <f>_xlfn.STDEV.P(K3:K25)</f>
        <v>1.403654955993318E-2</v>
      </c>
    </row>
    <row r="29" spans="1:13">
      <c r="B29" s="4"/>
      <c r="J29" t="s">
        <v>103</v>
      </c>
      <c r="K29" s="3">
        <f>(1+K27)^250-1</f>
        <v>1.2295185547921252</v>
      </c>
    </row>
    <row r="30" spans="1:13">
      <c r="B30" s="4"/>
      <c r="J30" t="s">
        <v>51</v>
      </c>
      <c r="K30" s="3">
        <f>K28*SQRT(250)</f>
        <v>0.22193733549611497</v>
      </c>
    </row>
    <row r="32" spans="1:13" ht="17">
      <c r="J32" t="s">
        <v>241</v>
      </c>
      <c r="K32" s="214">
        <f>_xlfn.COVARIANCE.P(K3:K24,M3:M24)/_xlfn.VAR.P(M3:M24)</f>
        <v>0.39061805052691401</v>
      </c>
    </row>
  </sheetData>
  <pageMargins left="0.7" right="0.7" top="0.75" bottom="0.75" header="0.3" footer="0.3"/>
  <ignoredErrors>
    <ignoredError sqref="H6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Summary</vt:lpstr>
      <vt:lpstr>STOCK FUNDAMENTALS</vt:lpstr>
      <vt:lpstr>STOCK PRICES</vt:lpstr>
      <vt:lpstr>STOCK RETURNS</vt:lpstr>
      <vt:lpstr>Returns</vt:lpstr>
      <vt:lpstr>PASSIVE</vt:lpstr>
      <vt:lpstr>ACTIVE-2</vt:lpstr>
      <vt:lpstr>ACTIVE-3</vt:lpstr>
      <vt:lpstr>PASSIVE PERFORMENCE</vt:lpstr>
      <vt:lpstr>ACTIVE-2 PERFORMENCE</vt:lpstr>
      <vt:lpstr>ACTIVE-3 PERFORMENCE</vt:lpstr>
      <vt:lpstr>Stock_data</vt:lpstr>
      <vt:lpstr>three_returns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Aamil Khan Mahar</dc:creator>
  <cp:lastModifiedBy>Aamil Khan Mahar</cp:lastModifiedBy>
  <dcterms:created xsi:type="dcterms:W3CDTF">2023-11-20T09:47:54Z</dcterms:created>
  <dcterms:modified xsi:type="dcterms:W3CDTF">2023-12-24T21:58:24Z</dcterms:modified>
</cp:coreProperties>
</file>